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8"/>
  <workbookPr/>
  <mc:AlternateContent xmlns:mc="http://schemas.openxmlformats.org/markup-compatibility/2006">
    <mc:Choice Requires="x15">
      <x15ac:absPath xmlns:x15ac="http://schemas.microsoft.com/office/spreadsheetml/2010/11/ac" url="C:\Users\iskowron\Desktop\org.rok.18.05.2023\"/>
    </mc:Choice>
  </mc:AlternateContent>
  <xr:revisionPtr revIDLastSave="0" documentId="13_ncr:1_{D2265A78-259F-44E9-9682-3247778488E9}" xr6:coauthVersionLast="36" xr6:coauthVersionMax="47" xr10:uidLastSave="{00000000-0000-0000-0000-000000000000}"/>
  <bookViews>
    <workbookView xWindow="0" yWindow="0" windowWidth="19200" windowHeight="6930" tabRatio="868" firstSheet="2" activeTab="15" xr2:uid="{00000000-000D-0000-FFFF-FFFF00000000}"/>
  </bookViews>
  <sheets>
    <sheet name="słownik" sheetId="2" r:id="rId1"/>
    <sheet name="wizyt" sheetId="3" r:id="rId2"/>
    <sheet name=" zestaw 1" sheetId="4" r:id="rId3"/>
    <sheet name="kalendarz  A" sheetId="6" r:id="rId4"/>
    <sheet name="kal.harm." sheetId="7" r:id="rId5"/>
    <sheet name="pedag" sheetId="8" r:id="rId6"/>
    <sheet name="adm.i obs." sheetId="9" r:id="rId7"/>
    <sheet name="liczbaucz dotychc" sheetId="10" r:id="rId8"/>
    <sheet name="liczbaucz" sheetId="11" r:id="rId9"/>
    <sheet name="absolwenci I st" sheetId="12" r:id="rId10"/>
    <sheet name="absolwenci II st" sheetId="13" r:id="rId11"/>
    <sheet name="Grupy SM I" sheetId="14" r:id="rId12"/>
    <sheet name="Grupy OSM I" sheetId="15" r:id="rId13"/>
    <sheet name="Grupy SM II" sheetId="16" r:id="rId14"/>
    <sheet name="Grupy OSM II" sheetId="17" r:id="rId15"/>
    <sheet name="Grupy chór, orkiestra, zespół" sheetId="18" r:id="rId16"/>
    <sheet name="Specyf  SM I " sheetId="19" r:id="rId17"/>
    <sheet name="Specyf SM II" sheetId="20" r:id="rId18"/>
    <sheet name="Specyf OSM I" sheetId="21" r:id="rId19"/>
    <sheet name="Specyf OSM II" sheetId="22" r:id="rId20"/>
    <sheet name="SPN SM I " sheetId="23" r:id="rId21"/>
    <sheet name="SPN SM I (V-VI, III-IV)" sheetId="24" r:id="rId22"/>
    <sheet name=" SPN SM II (I, III) instr" sheetId="25" r:id="rId23"/>
    <sheet name="SPN SM II (II, IV-VI) instr" sheetId="26" r:id="rId24"/>
    <sheet name="SPN SM II instr jazz" sheetId="27" r:id="rId25"/>
    <sheet name="SPN SM II (II-VI, II-IV) in ja " sheetId="28" r:id="rId26"/>
    <sheet name="SPN SM II (I, III) rytmika" sheetId="29" r:id="rId27"/>
    <sheet name="SPN SM II (II, IV-VI) rytmika" sheetId="30" r:id="rId28"/>
    <sheet name="SPN SM II  wokal" sheetId="31" r:id="rId29"/>
    <sheet name="SPN SM II  wokal jazz" sheetId="32" r:id="rId30"/>
    <sheet name="SPN II teoria" sheetId="33" r:id="rId31"/>
    <sheet name="SPN SM II (II-IV, II-VI) wok ja" sheetId="34" r:id="rId32"/>
    <sheet name="SPN OSM I" sheetId="35" r:id="rId33"/>
    <sheet name="SPN OSM I (od VII rytm)" sheetId="36" r:id="rId34"/>
    <sheet name="SPN OSM I (V,VI,VIII)" sheetId="37" r:id="rId35"/>
    <sheet name="SPN OSM II instr" sheetId="38" r:id="rId36"/>
    <sheet name="SPN OSM II instr (4)(II-IV) " sheetId="39" r:id="rId37"/>
    <sheet name="SPN OSM II instr (6) (III-VI)" sheetId="40" r:id="rId38"/>
    <sheet name="SPN OSM II instr (6) (IV-VI)" sheetId="41" r:id="rId39"/>
    <sheet name="SPN OSM II i.jazz  (I-IV)" sheetId="42" r:id="rId40"/>
    <sheet name="SPN OSM II instr (6) (V-VI)" sheetId="43" r:id="rId41"/>
    <sheet name="SPN OSM II i.jazz (4) (II-IV)" sheetId="44" r:id="rId42"/>
    <sheet name="SPN OSM II i.jazz (6) (V-VI)" sheetId="45" r:id="rId43"/>
    <sheet name="SPN OSM II rytm (I-IV)" sheetId="46" r:id="rId44"/>
    <sheet name=" SPN OSM II rytm (II-IV)" sheetId="47" r:id="rId45"/>
    <sheet name="SPN OSM II rytm (6) (IV-VI)" sheetId="48" r:id="rId46"/>
    <sheet name=" SPN OSM II rytm (6) (III-VI)" sheetId="49" r:id="rId47"/>
    <sheet name="SPN OSM II rytm (6) (V-VI)" sheetId="50" r:id="rId48"/>
    <sheet name="SPN OSM II lutn (I-IV)" sheetId="51" r:id="rId49"/>
    <sheet name="SPN OSM II lutn (4) (II-IV)" sheetId="52" r:id="rId50"/>
    <sheet name="SPN OSM II lutn (6) (III-VI)" sheetId="53" r:id="rId51"/>
    <sheet name="SPN OSM II lutn (6) (IV-VI)" sheetId="54" r:id="rId52"/>
    <sheet name="SPN OSM II wokal (I-IV)" sheetId="55" r:id="rId53"/>
    <sheet name="SPN OSM II wokal (4) (II-IV)" sheetId="56" r:id="rId54"/>
    <sheet name="SPN OSM II wokal (6) (III-VI)" sheetId="57" r:id="rId55"/>
    <sheet name="SPN OSM II wokal (6) (IV-VI)" sheetId="58" r:id="rId56"/>
    <sheet name=" SPN OSM II wokal (6) (V-VI)" sheetId="59" r:id="rId57"/>
    <sheet name="SPN OSM II wok.jazz (I-IV)" sheetId="60" r:id="rId58"/>
    <sheet name="SPN OSM II wok.jazz(4) (II-IV)" sheetId="61" r:id="rId59"/>
    <sheet name="SPN OSM II wok.jazz(6) (III-VI)" sheetId="62" r:id="rId60"/>
    <sheet name="SPN OSM II wok.jazz (6) (IV-VI)" sheetId="63" r:id="rId61"/>
    <sheet name="SPN OSM II (6) (V-VI)" sheetId="64" r:id="rId62"/>
    <sheet name="Lista SPN OSM II (6) " sheetId="65" r:id="rId63"/>
    <sheet name="Lista SPN OSM II (4)" sheetId="66" r:id="rId64"/>
  </sheets>
  <externalReferences>
    <externalReference r:id="rId65"/>
  </externalReferences>
  <definedNames>
    <definedName name="_xlnm._FilterDatabase" localSheetId="12" hidden="1">'Grupy OSM I'!$D$57:$AG$58</definedName>
    <definedName name="_xlnm._FilterDatabase" localSheetId="14" hidden="1">'Grupy OSM II'!#REF!</definedName>
    <definedName name="_xlnm._FilterDatabase" localSheetId="11" hidden="1">'Grupy SM I'!$D$38:$S$39</definedName>
    <definedName name="_xlnm._FilterDatabase" localSheetId="13" hidden="1">'Grupy SM II'!#REF!</definedName>
    <definedName name="_xlnm.Print_Area" localSheetId="46">' SPN OSM II rytm (6) (III-VI)'!$B$2:$N$72</definedName>
    <definedName name="_xlnm.Print_Area" localSheetId="44">' SPN OSM II rytm (II-IV)'!$B$2:$K$68</definedName>
    <definedName name="_xlnm.Print_Area" localSheetId="56">' SPN OSM II wokal (6) (V-VI)'!$B$2:$N$66</definedName>
    <definedName name="_xlnm.Print_Area" localSheetId="22">' SPN SM II (I, III) instr'!$B$2:$L$49</definedName>
    <definedName name="_xlnm.Print_Area" localSheetId="2">' zestaw 1'!$A$1:$J$42</definedName>
    <definedName name="_xlnm.Print_Area" localSheetId="9">'absolwenci I st'!$B$1:$K$29</definedName>
    <definedName name="_xlnm.Print_Area" localSheetId="10">'absolwenci II st'!$B$1:$R$44</definedName>
    <definedName name="_xlnm.Print_Area" localSheetId="6">'adm.i obs.'!$A$1:$N$108</definedName>
    <definedName name="_xlnm.Print_Area" localSheetId="15">'Grupy chór, orkiestra, zespół'!$A$1:$AZ$33</definedName>
    <definedName name="_xlnm.Print_Area" localSheetId="12">'Grupy OSM I'!$B$2:$AW$61</definedName>
    <definedName name="_xlnm.Print_Area" localSheetId="14">'Grupy OSM II'!$B$2:$BA$70</definedName>
    <definedName name="_xlnm.Print_Area" localSheetId="11">'Grupy SM I'!$B$2:$BE$36</definedName>
    <definedName name="_xlnm.Print_Area" localSheetId="13">'Grupy SM II'!$B$2:$AL$42</definedName>
    <definedName name="_xlnm.Print_Area" localSheetId="4">kal.harm.!$A$1:$H$11</definedName>
    <definedName name="_xlnm.Print_Area" localSheetId="3">'kalendarz  A'!$A$1:$G$56</definedName>
    <definedName name="_xlnm.Print_Area" localSheetId="8">liczbaucz!$B$1:$T$22</definedName>
    <definedName name="_xlnm.Print_Area" localSheetId="7">'liczbaucz dotychc'!$B$1:$K$12</definedName>
    <definedName name="_xlnm.Print_Area" localSheetId="63">'Lista SPN OSM II (4)'!$B$1:$J$39</definedName>
    <definedName name="_xlnm.Print_Area" localSheetId="62">'Lista SPN OSM II (6) '!$B$1:$L$39</definedName>
    <definedName name="_xlnm.Print_Area" localSheetId="5">pedag!$A$1:$AH$3335</definedName>
    <definedName name="_xlnm.Print_Area" localSheetId="0">słownik!$A$1:$K$175</definedName>
    <definedName name="_xlnm.Print_Area" localSheetId="16">'Specyf  SM I '!$B$2:$P$37</definedName>
    <definedName name="_xlnm.Print_Area" localSheetId="18">'Specyf OSM I'!$B$2:$L$42</definedName>
    <definedName name="_xlnm.Print_Area" localSheetId="19">'Specyf OSM II'!$B$2:$P$49</definedName>
    <definedName name="_xlnm.Print_Area" localSheetId="17">'Specyf SM II'!$B$2:$J$49</definedName>
    <definedName name="_xlnm.Print_Area" localSheetId="30">'SPN II teoria'!$B$1:$H$44</definedName>
    <definedName name="_xlnm.Print_Area" localSheetId="32">'SPN OSM I'!$B$2:$Q$70</definedName>
    <definedName name="_xlnm.Print_Area" localSheetId="34">'SPN OSM I (V,VI,VIII)'!$B$1:$Q$77</definedName>
    <definedName name="_xlnm.Print_Area" localSheetId="39">'SPN OSM II i.jazz  (I-IV)'!$B$1:$J$65</definedName>
    <definedName name="_xlnm.Print_Area" localSheetId="41">'SPN OSM II i.jazz (4) (II-IV)'!$B$2:$J$69</definedName>
    <definedName name="_xlnm.Print_Area" localSheetId="42">'SPN OSM II i.jazz (6) (V-VI)'!$B$2:$N$69</definedName>
    <definedName name="_xlnm.Print_Area" localSheetId="35">'SPN OSM II instr'!$B$1:$J$67</definedName>
    <definedName name="_xlnm.Print_Area" localSheetId="36">'SPN OSM II instr (4)(II-IV) '!$B$2:$J$70</definedName>
    <definedName name="_xlnm.Print_Area" localSheetId="37">'SPN OSM II instr (6) (III-VI)'!$B$2:$L$73</definedName>
    <definedName name="_xlnm.Print_Area" localSheetId="38">'SPN OSM II instr (6) (IV-VI)'!$B$1:$N$72</definedName>
    <definedName name="_xlnm.Print_Area" localSheetId="40">'SPN OSM II instr (6) (V-VI)'!$B$1:$L$71</definedName>
    <definedName name="_xlnm.Print_Area" localSheetId="49">'SPN OSM II lutn (4) (II-IV)'!$B$2:$J$68</definedName>
    <definedName name="_xlnm.Print_Area" localSheetId="50">'SPN OSM II lutn (6) (III-VI)'!$B$1:$N$72</definedName>
    <definedName name="_xlnm.Print_Area" localSheetId="51">'SPN OSM II lutn (6) (IV-VI)'!$B$2:$N$72</definedName>
    <definedName name="_xlnm.Print_Area" localSheetId="48">'SPN OSM II lutn (I-IV)'!$B$1:$J$67</definedName>
    <definedName name="_xlnm.Print_Area" localSheetId="45">'SPN OSM II rytm (6) (IV-VI)'!$B$1:$N$71</definedName>
    <definedName name="_xlnm.Print_Area" localSheetId="47">'SPN OSM II rytm (6) (V-VI)'!$B$1:$N$70</definedName>
    <definedName name="_xlnm.Print_Area" localSheetId="43">'SPN OSM II rytm (I-IV)'!$B$1:$K$66</definedName>
    <definedName name="_xlnm.Print_Area" localSheetId="60">'SPN OSM II wok.jazz (6) (IV-VI)'!$B$1:$N$69</definedName>
    <definedName name="_xlnm.Print_Area" localSheetId="57">'SPN OSM II wok.jazz (I-IV)'!$B$1:$J$65</definedName>
    <definedName name="_xlnm.Print_Area" localSheetId="58">'SPN OSM II wok.jazz(4) (II-IV)'!$B$2:$J$68</definedName>
    <definedName name="_xlnm.Print_Area" localSheetId="59">'SPN OSM II wok.jazz(6) (III-VI)'!$B$1:$N$69</definedName>
    <definedName name="_xlnm.Print_Area" localSheetId="53">'SPN OSM II wokal (4) (II-IV)'!$B$1:$J$63</definedName>
    <definedName name="_xlnm.Print_Area" localSheetId="54">'SPN OSM II wokal (6) (III-VI)'!$B$1:$N$66</definedName>
    <definedName name="_xlnm.Print_Area" localSheetId="55">'SPN OSM II wokal (6) (IV-VI)'!$B$1:$N$66</definedName>
    <definedName name="_xlnm.Print_Area" localSheetId="52">'SPN OSM II wokal (I-IV)'!$B$2:$J$64</definedName>
    <definedName name="_xlnm.Print_Area" localSheetId="20">'SPN SM I '!$B$1:$Q$39</definedName>
    <definedName name="_xlnm.Print_Area" localSheetId="21">'SPN SM I (V-VI, III-IV)'!$B$2:$Q$40</definedName>
    <definedName name="_xlnm.Print_Area" localSheetId="28">'SPN SM II  wokal'!$B$2:$J$44</definedName>
    <definedName name="_xlnm.Print_Area" localSheetId="29">'SPN SM II  wokal jazz'!$B$2:$J$47</definedName>
    <definedName name="_xlnm.Print_Area" localSheetId="26">'SPN SM II (I, III) rytmika'!$B$2:$L$43</definedName>
    <definedName name="_xlnm.Print_Area" localSheetId="23">'SPN SM II (II, IV-VI) instr'!$B$1:$L$48</definedName>
    <definedName name="_xlnm.Print_Area" localSheetId="27">'SPN SM II (II, IV-VI) rytmika'!$B$1:$L$42</definedName>
    <definedName name="_xlnm.Print_Area" localSheetId="31">'SPN SM II (II-IV, II-VI) wok ja'!$B$1:$R$46</definedName>
    <definedName name="_xlnm.Print_Area" localSheetId="25">'SPN SM II (II-VI, II-IV) in ja '!$B$1:$R$47</definedName>
    <definedName name="_xlnm.Print_Area" localSheetId="24">'SPN SM II instr jazz'!$B$2:$J$47</definedName>
    <definedName name="_xlnm.Print_Area" localSheetId="1">wizyt!$A$1:$J$49</definedName>
    <definedName name="SSLink0" localSheetId="46">[1]Kalendarz!#REF!</definedName>
    <definedName name="SSLink0" localSheetId="9">[1]Kalendarz!#REF!</definedName>
    <definedName name="SSLink0" localSheetId="4">#REF!</definedName>
    <definedName name="SSLink0" localSheetId="3">'kalendarz  A'!#REF!</definedName>
    <definedName name="SSLink0" localSheetId="7">[1]Kalendarz!#REF!</definedName>
    <definedName name="SSLink0" localSheetId="63">[1]Kalendarz!#REF!</definedName>
    <definedName name="SSLink0" localSheetId="19">[1]Kalendarz!#REF!</definedName>
    <definedName name="SSLink0" localSheetId="42">[1]Kalendarz!#REF!</definedName>
    <definedName name="SSLink0" localSheetId="37">[1]Kalendarz!#REF!</definedName>
    <definedName name="SSLink0" localSheetId="51">[1]Kalendarz!#REF!</definedName>
    <definedName name="SSLink0" localSheetId="52">[1]Kalendarz!#REF!</definedName>
    <definedName name="SSLink0">[1]Kalendarz!#REF!</definedName>
  </definedNames>
  <calcPr calcId="191028"/>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104" i="9" l="1"/>
  <c r="L104" i="9"/>
  <c r="K104" i="9"/>
  <c r="L103" i="9"/>
  <c r="M103" i="9" s="1"/>
  <c r="K103" i="9"/>
  <c r="L102" i="9"/>
  <c r="M102" i="9" s="1"/>
  <c r="K102" i="9"/>
  <c r="M101" i="9"/>
  <c r="L101" i="9"/>
  <c r="K101" i="9"/>
  <c r="M100" i="9"/>
  <c r="L100" i="9"/>
  <c r="K100" i="9"/>
  <c r="M99" i="9"/>
  <c r="L99" i="9"/>
  <c r="K99" i="9"/>
  <c r="L98" i="9"/>
  <c r="M98" i="9" s="1"/>
  <c r="K98" i="9"/>
  <c r="L97" i="9"/>
  <c r="M97" i="9" s="1"/>
  <c r="K97" i="9"/>
  <c r="M96" i="9"/>
  <c r="L96" i="9"/>
  <c r="K96" i="9"/>
  <c r="L95" i="9"/>
  <c r="M95" i="9" s="1"/>
  <c r="K95" i="9"/>
  <c r="L94" i="9"/>
  <c r="M94" i="9" s="1"/>
  <c r="K94" i="9"/>
  <c r="M93" i="9"/>
  <c r="L93" i="9"/>
  <c r="K93" i="9"/>
  <c r="M92" i="9"/>
  <c r="L92" i="9"/>
  <c r="K92" i="9"/>
  <c r="M91" i="9"/>
  <c r="L91" i="9"/>
  <c r="K91" i="9"/>
  <c r="L90" i="9"/>
  <c r="M90" i="9" s="1"/>
  <c r="K90" i="9"/>
  <c r="L89" i="9"/>
  <c r="M89" i="9" s="1"/>
  <c r="K89" i="9"/>
  <c r="L72" i="9"/>
  <c r="M72" i="9" s="1"/>
  <c r="K72" i="9"/>
  <c r="L71" i="9"/>
  <c r="M71" i="9" s="1"/>
  <c r="K71" i="9"/>
  <c r="L70" i="9"/>
  <c r="M70" i="9" s="1"/>
  <c r="K70" i="9"/>
  <c r="M69" i="9"/>
  <c r="L69" i="9"/>
  <c r="K69" i="9"/>
  <c r="M68" i="9"/>
  <c r="L68" i="9"/>
  <c r="K68" i="9"/>
  <c r="M67" i="9"/>
  <c r="L67" i="9"/>
  <c r="K67" i="9"/>
  <c r="M66" i="9"/>
  <c r="L66" i="9"/>
  <c r="K66" i="9"/>
  <c r="L65" i="9"/>
  <c r="M65" i="9" s="1"/>
  <c r="K65" i="9"/>
  <c r="L64" i="9"/>
  <c r="M64" i="9" s="1"/>
  <c r="K64" i="9"/>
  <c r="L63" i="9"/>
  <c r="M63" i="9" s="1"/>
  <c r="K63" i="9"/>
  <c r="L62" i="9"/>
  <c r="M62" i="9" s="1"/>
  <c r="K62" i="9"/>
  <c r="L61" i="9"/>
  <c r="M61" i="9" s="1"/>
  <c r="K61" i="9"/>
  <c r="M60" i="9"/>
  <c r="L60" i="9"/>
  <c r="K60" i="9"/>
  <c r="M59" i="9"/>
  <c r="L59" i="9"/>
  <c r="K59" i="9"/>
  <c r="M58" i="9"/>
  <c r="L58" i="9"/>
  <c r="K58" i="9"/>
  <c r="L57" i="9"/>
  <c r="M57" i="9" s="1"/>
  <c r="K57" i="9"/>
  <c r="L56" i="9"/>
  <c r="M56" i="9" s="1"/>
  <c r="K56" i="9"/>
  <c r="L55" i="9"/>
  <c r="M55" i="9" s="1"/>
  <c r="K55" i="9"/>
  <c r="L54" i="9"/>
  <c r="M54" i="9" s="1"/>
  <c r="K54" i="9"/>
  <c r="L53" i="9"/>
  <c r="M53" i="9" s="1"/>
  <c r="K53" i="9"/>
  <c r="M52" i="9"/>
  <c r="L52" i="9"/>
  <c r="K52" i="9"/>
  <c r="M51" i="9"/>
  <c r="L51" i="9"/>
  <c r="K51" i="9"/>
  <c r="M50" i="9"/>
  <c r="L50" i="9"/>
  <c r="K50" i="9"/>
  <c r="L49" i="9"/>
  <c r="M49" i="9" s="1"/>
  <c r="K49" i="9"/>
  <c r="L48" i="9"/>
  <c r="M48" i="9" s="1"/>
  <c r="K48" i="9"/>
  <c r="L47" i="9"/>
  <c r="M47" i="9" s="1"/>
  <c r="K47" i="9"/>
  <c r="L46" i="9"/>
  <c r="M46" i="9" s="1"/>
  <c r="K46" i="9"/>
  <c r="L45" i="9"/>
  <c r="M45" i="9" s="1"/>
  <c r="K45" i="9"/>
  <c r="M44" i="9"/>
  <c r="L44" i="9"/>
  <c r="K44" i="9"/>
  <c r="M43" i="9"/>
  <c r="L43" i="9"/>
  <c r="K43" i="9"/>
  <c r="M42" i="9"/>
  <c r="L42" i="9"/>
  <c r="K42" i="9"/>
  <c r="L41" i="9"/>
  <c r="M41" i="9" s="1"/>
  <c r="K41" i="9"/>
  <c r="L25" i="9"/>
  <c r="M25" i="9" s="1"/>
  <c r="K25" i="9"/>
  <c r="M24" i="9"/>
  <c r="L24" i="9"/>
  <c r="K24" i="9"/>
  <c r="L23" i="9"/>
  <c r="M23" i="9" s="1"/>
  <c r="K23" i="9"/>
  <c r="L22" i="9"/>
  <c r="M22" i="9" s="1"/>
  <c r="K22" i="9"/>
  <c r="M21" i="9"/>
  <c r="L21" i="9"/>
  <c r="K21" i="9"/>
  <c r="M20" i="9"/>
  <c r="L20" i="9"/>
  <c r="K20" i="9"/>
  <c r="L19" i="9"/>
  <c r="M19" i="9" s="1"/>
  <c r="K19" i="9"/>
  <c r="L18" i="9"/>
  <c r="M18" i="9" s="1"/>
  <c r="K18" i="9"/>
  <c r="L17" i="9"/>
  <c r="M17" i="9" s="1"/>
  <c r="K17" i="9"/>
  <c r="M16" i="9"/>
  <c r="L16" i="9"/>
  <c r="K16" i="9"/>
  <c r="L15" i="9"/>
  <c r="M15" i="9" s="1"/>
  <c r="K15" i="9"/>
  <c r="L14" i="9"/>
  <c r="M14" i="9" s="1"/>
  <c r="K14" i="9"/>
  <c r="M13" i="9"/>
  <c r="L13" i="9"/>
  <c r="K13" i="9"/>
  <c r="M12" i="9"/>
  <c r="L12" i="9"/>
  <c r="K12" i="9"/>
  <c r="L11" i="9"/>
  <c r="M11" i="9" s="1"/>
  <c r="K11" i="9"/>
  <c r="L10" i="9"/>
  <c r="M10" i="9" s="1"/>
  <c r="K10" i="9"/>
  <c r="L9" i="9"/>
  <c r="M9" i="9" s="1"/>
  <c r="K9" i="9"/>
  <c r="M8" i="9"/>
  <c r="L8" i="9"/>
  <c r="K8" i="9"/>
  <c r="AM3332" i="8"/>
  <c r="AK3332" i="8"/>
  <c r="AG3332" i="8"/>
  <c r="AM3331" i="8"/>
  <c r="AK3331" i="8"/>
  <c r="AG3331" i="8"/>
  <c r="AM3330" i="8"/>
  <c r="AK3330" i="8"/>
  <c r="AG3330" i="8"/>
  <c r="AM3329" i="8"/>
  <c r="AK3329" i="8"/>
  <c r="AG3329" i="8"/>
  <c r="AM3328" i="8"/>
  <c r="AK3328" i="8"/>
  <c r="AG3328" i="8"/>
  <c r="AM3327" i="8"/>
  <c r="AK3327" i="8"/>
  <c r="AG3327" i="8"/>
  <c r="AM3326" i="8"/>
  <c r="AK3326" i="8"/>
  <c r="AG3326" i="8"/>
  <c r="AM3325" i="8"/>
  <c r="AK3325" i="8"/>
  <c r="AG3325" i="8"/>
  <c r="AM3324" i="8"/>
  <c r="AK3324" i="8"/>
  <c r="AG3324" i="8"/>
  <c r="AM3323" i="8"/>
  <c r="AK3323" i="8"/>
  <c r="AG3323" i="8"/>
  <c r="AM3322" i="8"/>
  <c r="AK3322" i="8"/>
  <c r="AG3322" i="8"/>
  <c r="AM3321" i="8"/>
  <c r="AK3321" i="8"/>
  <c r="AG3321" i="8"/>
  <c r="AM3320" i="8"/>
  <c r="AK3320" i="8"/>
  <c r="AG3320" i="8"/>
  <c r="AM3319" i="8"/>
  <c r="AK3319" i="8"/>
  <c r="AG3319" i="8"/>
  <c r="AM3318" i="8"/>
  <c r="AK3318" i="8"/>
  <c r="AG3318" i="8"/>
  <c r="AM3315" i="8"/>
  <c r="AG3315" i="8"/>
  <c r="AM3314" i="8"/>
  <c r="AG3314" i="8"/>
  <c r="AM3313" i="8"/>
  <c r="AG3313" i="8"/>
  <c r="AM3312" i="8"/>
  <c r="AG3312" i="8"/>
  <c r="AM3311" i="8"/>
  <c r="AG3311" i="8"/>
  <c r="AM3310" i="8"/>
  <c r="AG3310" i="8"/>
  <c r="AM3309" i="8"/>
  <c r="AG3309" i="8"/>
  <c r="AM3308" i="8"/>
  <c r="AG3308" i="8"/>
  <c r="AM3307" i="8"/>
  <c r="AG3307" i="8"/>
  <c r="AM3306" i="8"/>
  <c r="AG3306" i="8"/>
  <c r="AM3305" i="8"/>
  <c r="AG3305" i="8"/>
  <c r="AM3304" i="8"/>
  <c r="AG3304" i="8"/>
  <c r="AM3303" i="8"/>
  <c r="AG3303" i="8"/>
  <c r="AM3302" i="8"/>
  <c r="AG3302" i="8"/>
  <c r="AM3301" i="8"/>
  <c r="AG3301" i="8"/>
  <c r="AM3300" i="8"/>
  <c r="AG3300" i="8"/>
  <c r="AM3299" i="8"/>
  <c r="AG3299" i="8"/>
  <c r="AM3298" i="8"/>
  <c r="AG3298" i="8"/>
  <c r="AM3297" i="8"/>
  <c r="AG3297" i="8"/>
  <c r="AM3296" i="8"/>
  <c r="AG3296" i="8"/>
  <c r="AM3295" i="8"/>
  <c r="AG3295" i="8"/>
  <c r="AL3291" i="8"/>
  <c r="AI3291" i="8"/>
  <c r="AL3290" i="8"/>
  <c r="AI3290" i="8"/>
  <c r="AL3289" i="8"/>
  <c r="AI3289" i="8"/>
  <c r="AL3288" i="8"/>
  <c r="AI3288" i="8"/>
  <c r="AL3287" i="8"/>
  <c r="AI3287" i="8"/>
  <c r="AL3286" i="8"/>
  <c r="AI3286" i="8"/>
  <c r="AL3285" i="8"/>
  <c r="AI3285" i="8"/>
  <c r="AL3284" i="8"/>
  <c r="AI3284" i="8"/>
  <c r="AM3283" i="8"/>
  <c r="AM3284" i="8" s="1"/>
  <c r="AM3285" i="8" s="1"/>
  <c r="AM3286" i="8" s="1"/>
  <c r="AM3287" i="8" s="1"/>
  <c r="AM3288" i="8" s="1"/>
  <c r="AM3289" i="8" s="1"/>
  <c r="AM3290" i="8" s="1"/>
  <c r="AM3291" i="8" s="1"/>
  <c r="AL3283" i="8"/>
  <c r="AI3283" i="8"/>
  <c r="AM3282" i="8"/>
  <c r="AF3282" i="8"/>
  <c r="AG3282" i="8" s="1"/>
  <c r="AC3282" i="8"/>
  <c r="AE3282" i="8" s="1"/>
  <c r="AE3288" i="8" s="1"/>
  <c r="AL3281" i="8"/>
  <c r="AI3281" i="8"/>
  <c r="AL3280" i="8"/>
  <c r="AI3280" i="8"/>
  <c r="AL3279" i="8"/>
  <c r="AI3279" i="8"/>
  <c r="AL3278" i="8"/>
  <c r="AI3278" i="8"/>
  <c r="AL3277" i="8"/>
  <c r="AI3277" i="8"/>
  <c r="AL3276" i="8"/>
  <c r="AI3276" i="8"/>
  <c r="AL3275" i="8"/>
  <c r="AI3275" i="8"/>
  <c r="AL3274" i="8"/>
  <c r="AI3274" i="8"/>
  <c r="AL3273" i="8"/>
  <c r="AI3273" i="8"/>
  <c r="AM3272" i="8"/>
  <c r="AM3273" i="8" s="1"/>
  <c r="AM3274" i="8" s="1"/>
  <c r="AM3275" i="8" s="1"/>
  <c r="AM3276" i="8" s="1"/>
  <c r="AM3277" i="8" s="1"/>
  <c r="AM3278" i="8" s="1"/>
  <c r="AM3279" i="8" s="1"/>
  <c r="AM3280" i="8" s="1"/>
  <c r="AM3281" i="8" s="1"/>
  <c r="AF3272" i="8"/>
  <c r="AG3272" i="8" s="1"/>
  <c r="AE3272" i="8"/>
  <c r="AE3278" i="8" s="1"/>
  <c r="AC3272" i="8"/>
  <c r="AL3271" i="8"/>
  <c r="AI3271" i="8"/>
  <c r="AL3270" i="8"/>
  <c r="AI3270" i="8"/>
  <c r="AL3269" i="8"/>
  <c r="AI3269" i="8"/>
  <c r="AL3268" i="8"/>
  <c r="AI3268" i="8"/>
  <c r="AL3267" i="8"/>
  <c r="AI3267" i="8"/>
  <c r="AL3266" i="8"/>
  <c r="AI3266" i="8"/>
  <c r="AL3265" i="8"/>
  <c r="AI3265" i="8"/>
  <c r="AL3264" i="8"/>
  <c r="AI3264" i="8"/>
  <c r="AL3263" i="8"/>
  <c r="AI3263" i="8"/>
  <c r="AM3262" i="8"/>
  <c r="AM3263" i="8" s="1"/>
  <c r="AM3264" i="8" s="1"/>
  <c r="AM3265" i="8" s="1"/>
  <c r="AM3266" i="8" s="1"/>
  <c r="AM3267" i="8" s="1"/>
  <c r="AM3268" i="8" s="1"/>
  <c r="AM3269" i="8" s="1"/>
  <c r="AM3270" i="8" s="1"/>
  <c r="AM3271" i="8" s="1"/>
  <c r="AC3262" i="8"/>
  <c r="AF3262" i="8" s="1"/>
  <c r="AG3262" i="8" s="1"/>
  <c r="AL3261" i="8"/>
  <c r="AI3261" i="8"/>
  <c r="AL3260" i="8"/>
  <c r="AI3260" i="8"/>
  <c r="AL3259" i="8"/>
  <c r="AI3259" i="8"/>
  <c r="AL3258" i="8"/>
  <c r="AI3258" i="8"/>
  <c r="AL3257" i="8"/>
  <c r="AI3257" i="8"/>
  <c r="AL3256" i="8"/>
  <c r="AI3256" i="8"/>
  <c r="AL3255" i="8"/>
  <c r="AI3255" i="8"/>
  <c r="AL3254" i="8"/>
  <c r="AI3254" i="8"/>
  <c r="AM3253" i="8"/>
  <c r="AM3254" i="8" s="1"/>
  <c r="AM3255" i="8" s="1"/>
  <c r="AM3256" i="8" s="1"/>
  <c r="AM3257" i="8" s="1"/>
  <c r="AM3258" i="8" s="1"/>
  <c r="AM3259" i="8" s="1"/>
  <c r="AM3260" i="8" s="1"/>
  <c r="AM3261" i="8" s="1"/>
  <c r="AL3253" i="8"/>
  <c r="AI3253" i="8"/>
  <c r="AM3252" i="8"/>
  <c r="AC3252" i="8"/>
  <c r="AF3252" i="8" s="1"/>
  <c r="AG3252" i="8" s="1"/>
  <c r="AL3251" i="8"/>
  <c r="AI3251" i="8"/>
  <c r="AL3250" i="8"/>
  <c r="AI3250" i="8"/>
  <c r="AL3249" i="8"/>
  <c r="AI3249" i="8"/>
  <c r="AL3248" i="8"/>
  <c r="AI3248" i="8"/>
  <c r="AL3247" i="8"/>
  <c r="AI3247" i="8"/>
  <c r="AL3246" i="8"/>
  <c r="AI3246" i="8"/>
  <c r="AL3245" i="8"/>
  <c r="AI3245" i="8"/>
  <c r="AL3244" i="8"/>
  <c r="AI3244" i="8"/>
  <c r="AL3243" i="8"/>
  <c r="AI3243" i="8"/>
  <c r="AM3242" i="8"/>
  <c r="AM3243" i="8" s="1"/>
  <c r="AM3244" i="8" s="1"/>
  <c r="AM3245" i="8" s="1"/>
  <c r="AM3246" i="8" s="1"/>
  <c r="AM3247" i="8" s="1"/>
  <c r="AM3248" i="8" s="1"/>
  <c r="AM3249" i="8" s="1"/>
  <c r="AM3250" i="8" s="1"/>
  <c r="AM3251" i="8" s="1"/>
  <c r="AF3242" i="8"/>
  <c r="AG3242" i="8" s="1"/>
  <c r="AC3242" i="8"/>
  <c r="AE3242" i="8" s="1"/>
  <c r="AE3248" i="8" s="1"/>
  <c r="AL3241" i="8"/>
  <c r="AI3241" i="8"/>
  <c r="AL3240" i="8"/>
  <c r="AI3240" i="8"/>
  <c r="AL3239" i="8"/>
  <c r="AI3239" i="8"/>
  <c r="AL3238" i="8"/>
  <c r="AI3238" i="8"/>
  <c r="AL3237" i="8"/>
  <c r="AI3237" i="8"/>
  <c r="AL3236" i="8"/>
  <c r="AI3236" i="8"/>
  <c r="AL3235" i="8"/>
  <c r="AI3235" i="8"/>
  <c r="AL3234" i="8"/>
  <c r="AI3234" i="8"/>
  <c r="AM3233" i="8"/>
  <c r="AM3234" i="8" s="1"/>
  <c r="AM3235" i="8" s="1"/>
  <c r="AM3236" i="8" s="1"/>
  <c r="AM3237" i="8" s="1"/>
  <c r="AM3238" i="8" s="1"/>
  <c r="AM3239" i="8" s="1"/>
  <c r="AM3240" i="8" s="1"/>
  <c r="AM3241" i="8" s="1"/>
  <c r="AL3233" i="8"/>
  <c r="AI3233" i="8"/>
  <c r="AM3232" i="8"/>
  <c r="AE3232" i="8"/>
  <c r="AE3238" i="8" s="1"/>
  <c r="AC3232" i="8"/>
  <c r="AF3232" i="8" s="1"/>
  <c r="AG3232" i="8" s="1"/>
  <c r="AL3231" i="8"/>
  <c r="AI3231" i="8"/>
  <c r="AL3230" i="8"/>
  <c r="AI3230" i="8"/>
  <c r="AL3229" i="8"/>
  <c r="AI3229" i="8"/>
  <c r="AL3228" i="8"/>
  <c r="AI3228" i="8"/>
  <c r="AL3227" i="8"/>
  <c r="AI3227" i="8"/>
  <c r="AL3226" i="8"/>
  <c r="AI3226" i="8"/>
  <c r="AL3225" i="8"/>
  <c r="AI3225" i="8"/>
  <c r="AL3224" i="8"/>
  <c r="AI3224" i="8"/>
  <c r="AM3223" i="8"/>
  <c r="AM3224" i="8" s="1"/>
  <c r="AM3225" i="8" s="1"/>
  <c r="AM3226" i="8" s="1"/>
  <c r="AM3227" i="8" s="1"/>
  <c r="AM3228" i="8" s="1"/>
  <c r="AM3229" i="8" s="1"/>
  <c r="AM3230" i="8" s="1"/>
  <c r="AM3231" i="8" s="1"/>
  <c r="AL3223" i="8"/>
  <c r="AI3223" i="8"/>
  <c r="AM3222" i="8"/>
  <c r="AC3222" i="8"/>
  <c r="AF3222" i="8" s="1"/>
  <c r="AG3222" i="8" s="1"/>
  <c r="AL3221" i="8"/>
  <c r="AI3221" i="8"/>
  <c r="AL3220" i="8"/>
  <c r="AI3220" i="8"/>
  <c r="AL3219" i="8"/>
  <c r="AI3219" i="8"/>
  <c r="AL3218" i="8"/>
  <c r="AI3218" i="8"/>
  <c r="AL3217" i="8"/>
  <c r="AI3217" i="8"/>
  <c r="AL3216" i="8"/>
  <c r="AI3216" i="8"/>
  <c r="AL3215" i="8"/>
  <c r="AI3215" i="8"/>
  <c r="AL3214" i="8"/>
  <c r="AI3214" i="8"/>
  <c r="AL3213" i="8"/>
  <c r="AI3213" i="8"/>
  <c r="AM3212" i="8"/>
  <c r="AM3213" i="8" s="1"/>
  <c r="AM3214" i="8" s="1"/>
  <c r="AM3215" i="8" s="1"/>
  <c r="AM3216" i="8" s="1"/>
  <c r="AM3217" i="8" s="1"/>
  <c r="AM3218" i="8" s="1"/>
  <c r="AM3219" i="8" s="1"/>
  <c r="AM3220" i="8" s="1"/>
  <c r="AM3221" i="8" s="1"/>
  <c r="AC3212" i="8"/>
  <c r="AF3212" i="8" s="1"/>
  <c r="AG3212" i="8" s="1"/>
  <c r="AM3188" i="8"/>
  <c r="AC3188" i="8"/>
  <c r="AD3188" i="8" s="1"/>
  <c r="AF3188" i="8" s="1"/>
  <c r="AG3188" i="8" s="1"/>
  <c r="AM3187" i="8"/>
  <c r="AC3187" i="8"/>
  <c r="AD3187" i="8" s="1"/>
  <c r="AM3186" i="8"/>
  <c r="AC3186" i="8"/>
  <c r="AM3185" i="8"/>
  <c r="AC3185" i="8"/>
  <c r="AM3184" i="8"/>
  <c r="AC3184" i="8"/>
  <c r="AM3183" i="8"/>
  <c r="AC3183" i="8"/>
  <c r="AE3183" i="8" s="1"/>
  <c r="AM3182" i="8"/>
  <c r="AC3182" i="8"/>
  <c r="AM3181" i="8"/>
  <c r="AC3181" i="8"/>
  <c r="AM3180" i="8"/>
  <c r="AC3180" i="8"/>
  <c r="AD3180" i="8" s="1"/>
  <c r="AF3180" i="8" s="1"/>
  <c r="AG3180" i="8" s="1"/>
  <c r="AM3179" i="8"/>
  <c r="AC3179" i="8"/>
  <c r="AE3179" i="8" s="1"/>
  <c r="AM3178" i="8"/>
  <c r="AC3178" i="8"/>
  <c r="AM3177" i="8"/>
  <c r="AC3177" i="8"/>
  <c r="AM3176" i="8"/>
  <c r="AC3176" i="8"/>
  <c r="AM3175" i="8"/>
  <c r="AC3175" i="8"/>
  <c r="AE3175" i="8" s="1"/>
  <c r="AM3174" i="8"/>
  <c r="AC3174" i="8"/>
  <c r="AD3174" i="8" s="1"/>
  <c r="AM3173" i="8"/>
  <c r="AC3173" i="8"/>
  <c r="AM3172" i="8"/>
  <c r="AC3172" i="8"/>
  <c r="AD3172" i="8" s="1"/>
  <c r="AF3172" i="8" s="1"/>
  <c r="AG3172" i="8" s="1"/>
  <c r="AM3171" i="8"/>
  <c r="AC3171" i="8"/>
  <c r="AM3166" i="8"/>
  <c r="AC3166" i="8"/>
  <c r="AM3165" i="8"/>
  <c r="AC3165" i="8"/>
  <c r="AD3165" i="8" s="1"/>
  <c r="AF3165" i="8" s="1"/>
  <c r="AG3165" i="8" s="1"/>
  <c r="AM3164" i="8"/>
  <c r="AC3164" i="8"/>
  <c r="AE3164" i="8" s="1"/>
  <c r="AM3163" i="8"/>
  <c r="AC3163" i="8"/>
  <c r="AE3163" i="8" s="1"/>
  <c r="AM3162" i="8"/>
  <c r="AC3162" i="8"/>
  <c r="AD3162" i="8" s="1"/>
  <c r="AF3162" i="8" s="1"/>
  <c r="AG3162" i="8" s="1"/>
  <c r="AM3161" i="8"/>
  <c r="AC3161" i="8"/>
  <c r="AE3161" i="8" s="1"/>
  <c r="AM3160" i="8"/>
  <c r="AC3160" i="8"/>
  <c r="AD3160" i="8" s="1"/>
  <c r="AM3159" i="8"/>
  <c r="AC3159" i="8"/>
  <c r="AM3158" i="8"/>
  <c r="AC3158" i="8"/>
  <c r="AM3157" i="8"/>
  <c r="AC3157" i="8"/>
  <c r="AM3156" i="8"/>
  <c r="AC3156" i="8"/>
  <c r="AD3156" i="8" s="1"/>
  <c r="AF3156" i="8" s="1"/>
  <c r="AG3156" i="8" s="1"/>
  <c r="AM3155" i="8"/>
  <c r="AC3155" i="8"/>
  <c r="AE3155" i="8" s="1"/>
  <c r="AM3154" i="8"/>
  <c r="AC3154" i="8"/>
  <c r="AD3154" i="8" s="1"/>
  <c r="AF3154" i="8" s="1"/>
  <c r="AG3154" i="8" s="1"/>
  <c r="AM3153" i="8"/>
  <c r="AC3153" i="8"/>
  <c r="AD3153" i="8" s="1"/>
  <c r="AF3153" i="8" s="1"/>
  <c r="AG3153" i="8" s="1"/>
  <c r="AM3152" i="8"/>
  <c r="AC3152" i="8"/>
  <c r="AD3152" i="8" s="1"/>
  <c r="AM3151" i="8"/>
  <c r="AC3151" i="8"/>
  <c r="AM3150" i="8"/>
  <c r="AC3150" i="8"/>
  <c r="AM3149" i="8"/>
  <c r="AC3149" i="8"/>
  <c r="AE3149" i="8" s="1"/>
  <c r="AM3148" i="8"/>
  <c r="AC3148" i="8"/>
  <c r="AE3148" i="8" s="1"/>
  <c r="AL3137" i="8"/>
  <c r="AI3137" i="8"/>
  <c r="AL3136" i="8"/>
  <c r="AI3136" i="8"/>
  <c r="AL3135" i="8"/>
  <c r="AI3135" i="8"/>
  <c r="AL3134" i="8"/>
  <c r="AI3134" i="8"/>
  <c r="AL3133" i="8"/>
  <c r="AI3133" i="8"/>
  <c r="AL3132" i="8"/>
  <c r="AI3132" i="8"/>
  <c r="AM3131" i="8"/>
  <c r="AM3132" i="8" s="1"/>
  <c r="AM3133" i="8" s="1"/>
  <c r="AM3134" i="8" s="1"/>
  <c r="AM3135" i="8" s="1"/>
  <c r="AM3136" i="8" s="1"/>
  <c r="AM3137" i="8" s="1"/>
  <c r="AL3131" i="8"/>
  <c r="AI3131" i="8"/>
  <c r="AM3130" i="8"/>
  <c r="AC3130" i="8"/>
  <c r="AL3129" i="8"/>
  <c r="AI3129" i="8"/>
  <c r="AL3128" i="8"/>
  <c r="AI3128" i="8"/>
  <c r="AL3127" i="8"/>
  <c r="AI3127" i="8"/>
  <c r="AL3126" i="8"/>
  <c r="AI3126" i="8"/>
  <c r="AL3125" i="8"/>
  <c r="AI3125" i="8"/>
  <c r="AL3124" i="8"/>
  <c r="AI3124" i="8"/>
  <c r="AL3123" i="8"/>
  <c r="AI3123" i="8"/>
  <c r="AM3122" i="8"/>
  <c r="AM3123" i="8" s="1"/>
  <c r="AM3124" i="8" s="1"/>
  <c r="AM3125" i="8" s="1"/>
  <c r="AM3126" i="8" s="1"/>
  <c r="AM3127" i="8" s="1"/>
  <c r="AM3128" i="8" s="1"/>
  <c r="AM3129" i="8" s="1"/>
  <c r="AC3122" i="8"/>
  <c r="AL3121" i="8"/>
  <c r="AI3121" i="8"/>
  <c r="AL3120" i="8"/>
  <c r="AI3120" i="8"/>
  <c r="AL3119" i="8"/>
  <c r="AI3119" i="8"/>
  <c r="AL3118" i="8"/>
  <c r="AI3118" i="8"/>
  <c r="AL3117" i="8"/>
  <c r="AI3117" i="8"/>
  <c r="AL3116" i="8"/>
  <c r="AI3116" i="8"/>
  <c r="AM3115" i="8"/>
  <c r="AM3116" i="8" s="1"/>
  <c r="AM3117" i="8" s="1"/>
  <c r="AM3118" i="8" s="1"/>
  <c r="AM3119" i="8" s="1"/>
  <c r="AM3120" i="8" s="1"/>
  <c r="AM3121" i="8" s="1"/>
  <c r="AL3115" i="8"/>
  <c r="AI3115" i="8"/>
  <c r="AM3114" i="8"/>
  <c r="AC3114" i="8"/>
  <c r="AL3113" i="8"/>
  <c r="AI3113" i="8"/>
  <c r="AL3112" i="8"/>
  <c r="AI3112" i="8"/>
  <c r="AL3111" i="8"/>
  <c r="AI3111" i="8"/>
  <c r="AL3110" i="8"/>
  <c r="AI3110" i="8"/>
  <c r="AL3109" i="8"/>
  <c r="AI3109" i="8"/>
  <c r="AL3108" i="8"/>
  <c r="AI3108" i="8"/>
  <c r="AL3107" i="8"/>
  <c r="AI3107" i="8"/>
  <c r="AM3106" i="8"/>
  <c r="AM3107" i="8" s="1"/>
  <c r="AM3108" i="8" s="1"/>
  <c r="AM3109" i="8" s="1"/>
  <c r="AM3110" i="8" s="1"/>
  <c r="AM3111" i="8" s="1"/>
  <c r="AM3112" i="8" s="1"/>
  <c r="AM3113" i="8" s="1"/>
  <c r="AC3106" i="8"/>
  <c r="AL3105" i="8"/>
  <c r="AI3105" i="8"/>
  <c r="AL3104" i="8"/>
  <c r="AI3104" i="8"/>
  <c r="AL3103" i="8"/>
  <c r="AI3103" i="8"/>
  <c r="AL3102" i="8"/>
  <c r="AI3102" i="8"/>
  <c r="AL3101" i="8"/>
  <c r="AI3101" i="8"/>
  <c r="AL3100" i="8"/>
  <c r="AI3100" i="8"/>
  <c r="AM3099" i="8"/>
  <c r="AM3100" i="8" s="1"/>
  <c r="AM3101" i="8" s="1"/>
  <c r="AM3102" i="8" s="1"/>
  <c r="AM3103" i="8" s="1"/>
  <c r="AM3104" i="8" s="1"/>
  <c r="AM3105" i="8" s="1"/>
  <c r="AL3099" i="8"/>
  <c r="AI3099" i="8"/>
  <c r="AM3098" i="8"/>
  <c r="AC3098" i="8"/>
  <c r="AL3097" i="8"/>
  <c r="AI3097" i="8"/>
  <c r="AL3096" i="8"/>
  <c r="AI3096" i="8"/>
  <c r="AL3095" i="8"/>
  <c r="AI3095" i="8"/>
  <c r="AL3094" i="8"/>
  <c r="AI3094" i="8"/>
  <c r="AL3093" i="8"/>
  <c r="AI3093" i="8"/>
  <c r="AL3092" i="8"/>
  <c r="AI3092" i="8"/>
  <c r="AL3091" i="8"/>
  <c r="AI3091" i="8"/>
  <c r="AM3090" i="8"/>
  <c r="AM3091" i="8" s="1"/>
  <c r="AM3092" i="8" s="1"/>
  <c r="AM3093" i="8" s="1"/>
  <c r="AM3094" i="8" s="1"/>
  <c r="AM3095" i="8" s="1"/>
  <c r="AM3096" i="8" s="1"/>
  <c r="AM3097" i="8" s="1"/>
  <c r="AC3090" i="8"/>
  <c r="AL3089" i="8"/>
  <c r="AI3089" i="8"/>
  <c r="AL3088" i="8"/>
  <c r="AI3088" i="8"/>
  <c r="AL3087" i="8"/>
  <c r="AI3087" i="8"/>
  <c r="AL3086" i="8"/>
  <c r="AI3086" i="8"/>
  <c r="AL3085" i="8"/>
  <c r="AI3085" i="8"/>
  <c r="AL3084" i="8"/>
  <c r="AI3084" i="8"/>
  <c r="AM3083" i="8"/>
  <c r="AM3084" i="8" s="1"/>
  <c r="AM3085" i="8" s="1"/>
  <c r="AM3086" i="8" s="1"/>
  <c r="AM3087" i="8" s="1"/>
  <c r="AM3088" i="8" s="1"/>
  <c r="AM3089" i="8" s="1"/>
  <c r="AL3083" i="8"/>
  <c r="AI3083" i="8"/>
  <c r="AM3082" i="8"/>
  <c r="AC3082" i="8"/>
  <c r="AL3081" i="8"/>
  <c r="AI3081" i="8"/>
  <c r="AL3080" i="8"/>
  <c r="AI3080" i="8"/>
  <c r="AL3079" i="8"/>
  <c r="AI3079" i="8"/>
  <c r="AL3078" i="8"/>
  <c r="AI3078" i="8"/>
  <c r="AL3077" i="8"/>
  <c r="AI3077" i="8"/>
  <c r="AL3076" i="8"/>
  <c r="AI3076" i="8"/>
  <c r="AL3075" i="8"/>
  <c r="AI3075" i="8"/>
  <c r="AM3074" i="8"/>
  <c r="AM3075" i="8" s="1"/>
  <c r="AM3076" i="8" s="1"/>
  <c r="AM3077" i="8" s="1"/>
  <c r="AM3078" i="8" s="1"/>
  <c r="AM3079" i="8" s="1"/>
  <c r="AM3080" i="8" s="1"/>
  <c r="AM3081" i="8" s="1"/>
  <c r="AC3074" i="8"/>
  <c r="AL3073" i="8"/>
  <c r="AI3073" i="8"/>
  <c r="AL3072" i="8"/>
  <c r="AI3072" i="8"/>
  <c r="AL3071" i="8"/>
  <c r="AI3071" i="8"/>
  <c r="AL3070" i="8"/>
  <c r="AI3070" i="8"/>
  <c r="AL3069" i="8"/>
  <c r="AI3069" i="8"/>
  <c r="AL3068" i="8"/>
  <c r="AI3068" i="8"/>
  <c r="AM3067" i="8"/>
  <c r="AM3068" i="8" s="1"/>
  <c r="AM3069" i="8" s="1"/>
  <c r="AM3070" i="8" s="1"/>
  <c r="AM3071" i="8" s="1"/>
  <c r="AM3072" i="8" s="1"/>
  <c r="AM3073" i="8" s="1"/>
  <c r="AL3067" i="8"/>
  <c r="AI3067" i="8"/>
  <c r="AM3066" i="8"/>
  <c r="AC3066" i="8"/>
  <c r="AL3065" i="8"/>
  <c r="AI3065" i="8"/>
  <c r="AL3064" i="8"/>
  <c r="AI3064" i="8"/>
  <c r="AL3063" i="8"/>
  <c r="AI3063" i="8"/>
  <c r="AL3062" i="8"/>
  <c r="AI3062" i="8"/>
  <c r="AL3061" i="8"/>
  <c r="AI3061" i="8"/>
  <c r="AL3060" i="8"/>
  <c r="AI3060" i="8"/>
  <c r="AL3059" i="8"/>
  <c r="AI3059" i="8"/>
  <c r="AM3058" i="8"/>
  <c r="AM3059" i="8" s="1"/>
  <c r="AM3060" i="8" s="1"/>
  <c r="AM3061" i="8" s="1"/>
  <c r="AM3062" i="8" s="1"/>
  <c r="AM3063" i="8" s="1"/>
  <c r="AM3064" i="8" s="1"/>
  <c r="AM3065" i="8" s="1"/>
  <c r="AC3058" i="8"/>
  <c r="AL3057" i="8"/>
  <c r="AI3057" i="8"/>
  <c r="AL3056" i="8"/>
  <c r="AI3056" i="8"/>
  <c r="AL3055" i="8"/>
  <c r="AI3055" i="8"/>
  <c r="AL3054" i="8"/>
  <c r="AI3054" i="8"/>
  <c r="AL3053" i="8"/>
  <c r="AI3053" i="8"/>
  <c r="AL3052" i="8"/>
  <c r="AI3052" i="8"/>
  <c r="AM3051" i="8"/>
  <c r="AM3052" i="8" s="1"/>
  <c r="AM3053" i="8" s="1"/>
  <c r="AM3054" i="8" s="1"/>
  <c r="AM3055" i="8" s="1"/>
  <c r="AM3056" i="8" s="1"/>
  <c r="AM3057" i="8" s="1"/>
  <c r="AL3051" i="8"/>
  <c r="AI3051" i="8"/>
  <c r="AM3050" i="8"/>
  <c r="AC3050" i="8"/>
  <c r="AM3039" i="8"/>
  <c r="AC3039" i="8"/>
  <c r="AE3039" i="8" s="1"/>
  <c r="AM3038" i="8"/>
  <c r="AC3038" i="8"/>
  <c r="AF3038" i="8" s="1"/>
  <c r="AG3038" i="8" s="1"/>
  <c r="AM3037" i="8"/>
  <c r="AC3037" i="8"/>
  <c r="AF3037" i="8" s="1"/>
  <c r="AG3037" i="8" s="1"/>
  <c r="AM3036" i="8"/>
  <c r="AC3036" i="8"/>
  <c r="AF3036" i="8" s="1"/>
  <c r="AG3036" i="8" s="1"/>
  <c r="AM3035" i="8"/>
  <c r="AC3035" i="8"/>
  <c r="AE3035" i="8" s="1"/>
  <c r="AM3034" i="8"/>
  <c r="AC3034" i="8"/>
  <c r="AF3034" i="8" s="1"/>
  <c r="AG3034" i="8" s="1"/>
  <c r="AM3033" i="8"/>
  <c r="AC3033" i="8"/>
  <c r="AF3033" i="8" s="1"/>
  <c r="AG3033" i="8" s="1"/>
  <c r="AM3032" i="8"/>
  <c r="AC3032" i="8"/>
  <c r="AF3032" i="8" s="1"/>
  <c r="AG3032" i="8" s="1"/>
  <c r="AM3031" i="8"/>
  <c r="AC3031" i="8"/>
  <c r="AE3031" i="8" s="1"/>
  <c r="AM3030" i="8"/>
  <c r="AC3030" i="8"/>
  <c r="AF3030" i="8" s="1"/>
  <c r="AG3030" i="8" s="1"/>
  <c r="AM3029" i="8"/>
  <c r="AC3029" i="8"/>
  <c r="AE3029" i="8" s="1"/>
  <c r="AM3028" i="8"/>
  <c r="AC3028" i="8"/>
  <c r="AF3028" i="8" s="1"/>
  <c r="AG3028" i="8" s="1"/>
  <c r="AL764" i="8"/>
  <c r="AI764" i="8"/>
  <c r="AL763" i="8"/>
  <c r="AI763" i="8"/>
  <c r="AL762" i="8"/>
  <c r="AI762" i="8"/>
  <c r="AL761" i="8"/>
  <c r="AI761" i="8"/>
  <c r="AL760" i="8"/>
  <c r="AI760" i="8"/>
  <c r="AL759" i="8"/>
  <c r="AI759" i="8"/>
  <c r="AL758" i="8"/>
  <c r="AI758" i="8"/>
  <c r="AL757" i="8"/>
  <c r="AI757" i="8"/>
  <c r="AL756" i="8"/>
  <c r="AI756" i="8"/>
  <c r="AM755" i="8"/>
  <c r="AM756" i="8" s="1"/>
  <c r="AM757" i="8" s="1"/>
  <c r="AM758" i="8" s="1"/>
  <c r="AM759" i="8" s="1"/>
  <c r="AM760" i="8" s="1"/>
  <c r="AM761" i="8" s="1"/>
  <c r="AM762" i="8" s="1"/>
  <c r="AM763" i="8" s="1"/>
  <c r="AM764" i="8" s="1"/>
  <c r="AC755" i="8"/>
  <c r="AL754" i="8"/>
  <c r="AI754" i="8"/>
  <c r="AL753" i="8"/>
  <c r="AI753" i="8"/>
  <c r="AL752" i="8"/>
  <c r="AI752" i="8"/>
  <c r="AL751" i="8"/>
  <c r="AI751" i="8"/>
  <c r="AL750" i="8"/>
  <c r="AI750" i="8"/>
  <c r="AL749" i="8"/>
  <c r="AI749" i="8"/>
  <c r="AL748" i="8"/>
  <c r="AI748" i="8"/>
  <c r="AL747" i="8"/>
  <c r="AI747" i="8"/>
  <c r="AM746" i="8"/>
  <c r="AM747" i="8" s="1"/>
  <c r="AM748" i="8" s="1"/>
  <c r="AM749" i="8" s="1"/>
  <c r="AM750" i="8" s="1"/>
  <c r="AM751" i="8" s="1"/>
  <c r="AM752" i="8" s="1"/>
  <c r="AM753" i="8" s="1"/>
  <c r="AM754" i="8" s="1"/>
  <c r="AL746" i="8"/>
  <c r="AI746" i="8"/>
  <c r="AM745" i="8"/>
  <c r="AC745" i="8"/>
  <c r="AD745" i="8" s="1"/>
  <c r="AF745" i="8" s="1"/>
  <c r="AG745" i="8" s="1"/>
  <c r="AL744" i="8"/>
  <c r="AI744" i="8"/>
  <c r="AL743" i="8"/>
  <c r="AI743" i="8"/>
  <c r="AL742" i="8"/>
  <c r="AI742" i="8"/>
  <c r="AL741" i="8"/>
  <c r="AI741" i="8"/>
  <c r="AL740" i="8"/>
  <c r="AI740" i="8"/>
  <c r="AL739" i="8"/>
  <c r="AI739" i="8"/>
  <c r="AL738" i="8"/>
  <c r="AI738" i="8"/>
  <c r="AL737" i="8"/>
  <c r="AI737" i="8"/>
  <c r="AL736" i="8"/>
  <c r="AI736" i="8"/>
  <c r="AM735" i="8"/>
  <c r="AM736" i="8" s="1"/>
  <c r="AM737" i="8" s="1"/>
  <c r="AM738" i="8" s="1"/>
  <c r="AM739" i="8" s="1"/>
  <c r="AM740" i="8" s="1"/>
  <c r="AM741" i="8" s="1"/>
  <c r="AM742" i="8" s="1"/>
  <c r="AM743" i="8" s="1"/>
  <c r="AM744" i="8" s="1"/>
  <c r="AC735" i="8"/>
  <c r="AL734" i="8"/>
  <c r="AI734" i="8"/>
  <c r="AL733" i="8"/>
  <c r="AI733" i="8"/>
  <c r="AL732" i="8"/>
  <c r="AI732" i="8"/>
  <c r="AL731" i="8"/>
  <c r="AI731" i="8"/>
  <c r="AL730" i="8"/>
  <c r="AI730" i="8"/>
  <c r="AL729" i="8"/>
  <c r="AI729" i="8"/>
  <c r="AL728" i="8"/>
  <c r="AI728" i="8"/>
  <c r="AL727" i="8"/>
  <c r="AI727" i="8"/>
  <c r="AM726" i="8"/>
  <c r="AM727" i="8" s="1"/>
  <c r="AM728" i="8" s="1"/>
  <c r="AM729" i="8" s="1"/>
  <c r="AM730" i="8" s="1"/>
  <c r="AM731" i="8" s="1"/>
  <c r="AM732" i="8" s="1"/>
  <c r="AM733" i="8" s="1"/>
  <c r="AM734" i="8" s="1"/>
  <c r="AL726" i="8"/>
  <c r="AI726" i="8"/>
  <c r="AM725" i="8"/>
  <c r="AC725" i="8"/>
  <c r="AD725" i="8" s="1"/>
  <c r="AE725" i="8" s="1"/>
  <c r="AE731" i="8" s="1"/>
  <c r="AL724" i="8"/>
  <c r="AI724" i="8"/>
  <c r="AL723" i="8"/>
  <c r="AI723" i="8"/>
  <c r="AL722" i="8"/>
  <c r="AI722" i="8"/>
  <c r="AL721" i="8"/>
  <c r="AI721" i="8"/>
  <c r="AL720" i="8"/>
  <c r="AI720" i="8"/>
  <c r="AL719" i="8"/>
  <c r="AI719" i="8"/>
  <c r="AL718" i="8"/>
  <c r="AI718" i="8"/>
  <c r="AL717" i="8"/>
  <c r="AI717" i="8"/>
  <c r="AL716" i="8"/>
  <c r="AI716" i="8"/>
  <c r="AM715" i="8"/>
  <c r="AM716" i="8" s="1"/>
  <c r="AM717" i="8" s="1"/>
  <c r="AM718" i="8" s="1"/>
  <c r="AM719" i="8" s="1"/>
  <c r="AM720" i="8" s="1"/>
  <c r="AM721" i="8" s="1"/>
  <c r="AM722" i="8" s="1"/>
  <c r="AM723" i="8" s="1"/>
  <c r="AM724" i="8" s="1"/>
  <c r="AC715" i="8"/>
  <c r="AL714" i="8"/>
  <c r="AI714" i="8"/>
  <c r="AL713" i="8"/>
  <c r="AI713" i="8"/>
  <c r="AL712" i="8"/>
  <c r="AI712" i="8"/>
  <c r="AL711" i="8"/>
  <c r="AI711" i="8"/>
  <c r="AL710" i="8"/>
  <c r="AI710" i="8"/>
  <c r="AL709" i="8"/>
  <c r="AI709" i="8"/>
  <c r="AL708" i="8"/>
  <c r="AI708" i="8"/>
  <c r="AL707" i="8"/>
  <c r="AI707" i="8"/>
  <c r="AM706" i="8"/>
  <c r="AM707" i="8" s="1"/>
  <c r="AM708" i="8" s="1"/>
  <c r="AM709" i="8" s="1"/>
  <c r="AM710" i="8" s="1"/>
  <c r="AM711" i="8" s="1"/>
  <c r="AM712" i="8" s="1"/>
  <c r="AM713" i="8" s="1"/>
  <c r="AM714" i="8" s="1"/>
  <c r="AL706" i="8"/>
  <c r="AI706" i="8"/>
  <c r="AM705" i="8"/>
  <c r="AC705" i="8"/>
  <c r="AD705" i="8" s="1"/>
  <c r="AE705" i="8" s="1"/>
  <c r="AE711" i="8" s="1"/>
  <c r="AL704" i="8"/>
  <c r="AI704" i="8"/>
  <c r="AL703" i="8"/>
  <c r="AI703" i="8"/>
  <c r="AL702" i="8"/>
  <c r="AI702" i="8"/>
  <c r="AL701" i="8"/>
  <c r="AI701" i="8"/>
  <c r="AL700" i="8"/>
  <c r="AI700" i="8"/>
  <c r="AL699" i="8"/>
  <c r="AI699" i="8"/>
  <c r="AL698" i="8"/>
  <c r="AI698" i="8"/>
  <c r="AL697" i="8"/>
  <c r="AI697" i="8"/>
  <c r="AL696" i="8"/>
  <c r="AI696" i="8"/>
  <c r="AM695" i="8"/>
  <c r="AM696" i="8" s="1"/>
  <c r="AM697" i="8" s="1"/>
  <c r="AM698" i="8" s="1"/>
  <c r="AM699" i="8" s="1"/>
  <c r="AM700" i="8" s="1"/>
  <c r="AM701" i="8" s="1"/>
  <c r="AM702" i="8" s="1"/>
  <c r="AM703" i="8" s="1"/>
  <c r="AM704" i="8" s="1"/>
  <c r="AC695" i="8"/>
  <c r="AL694" i="8"/>
  <c r="AI694" i="8"/>
  <c r="AL693" i="8"/>
  <c r="AI693" i="8"/>
  <c r="AL692" i="8"/>
  <c r="AI692" i="8"/>
  <c r="AL691" i="8"/>
  <c r="AI691" i="8"/>
  <c r="AL690" i="8"/>
  <c r="AI690" i="8"/>
  <c r="AL689" i="8"/>
  <c r="AI689" i="8"/>
  <c r="AL688" i="8"/>
  <c r="AI688" i="8"/>
  <c r="AL687" i="8"/>
  <c r="AI687" i="8"/>
  <c r="AM686" i="8"/>
  <c r="AM687" i="8" s="1"/>
  <c r="AM688" i="8" s="1"/>
  <c r="AM689" i="8" s="1"/>
  <c r="AM690" i="8" s="1"/>
  <c r="AM691" i="8" s="1"/>
  <c r="AM692" i="8" s="1"/>
  <c r="AM693" i="8" s="1"/>
  <c r="AM694" i="8" s="1"/>
  <c r="AL686" i="8"/>
  <c r="AI686" i="8"/>
  <c r="AM685" i="8"/>
  <c r="AC685" i="8"/>
  <c r="AD685" i="8" s="1"/>
  <c r="AF685" i="8" s="1"/>
  <c r="AG685" i="8" s="1"/>
  <c r="AL684" i="8"/>
  <c r="AI684" i="8"/>
  <c r="AL683" i="8"/>
  <c r="AI683" i="8"/>
  <c r="AL682" i="8"/>
  <c r="AI682" i="8"/>
  <c r="AL681" i="8"/>
  <c r="AI681" i="8"/>
  <c r="AL680" i="8"/>
  <c r="AI680" i="8"/>
  <c r="AL679" i="8"/>
  <c r="AI679" i="8"/>
  <c r="AL678" i="8"/>
  <c r="AI678" i="8"/>
  <c r="AL677" i="8"/>
  <c r="AI677" i="8"/>
  <c r="AL676" i="8"/>
  <c r="AI676" i="8"/>
  <c r="AM675" i="8"/>
  <c r="AM676" i="8" s="1"/>
  <c r="AM677" i="8" s="1"/>
  <c r="AM678" i="8" s="1"/>
  <c r="AM679" i="8" s="1"/>
  <c r="AM680" i="8" s="1"/>
  <c r="AM681" i="8" s="1"/>
  <c r="AM682" i="8" s="1"/>
  <c r="AM683" i="8" s="1"/>
  <c r="AM684" i="8" s="1"/>
  <c r="AC675" i="8"/>
  <c r="AL674" i="8"/>
  <c r="AI674" i="8"/>
  <c r="AL673" i="8"/>
  <c r="AI673" i="8"/>
  <c r="AL672" i="8"/>
  <c r="AI672" i="8"/>
  <c r="AL671" i="8"/>
  <c r="AI671" i="8"/>
  <c r="AL670" i="8"/>
  <c r="AI670" i="8"/>
  <c r="AL669" i="8"/>
  <c r="AI669" i="8"/>
  <c r="AL668" i="8"/>
  <c r="AI668" i="8"/>
  <c r="AL667" i="8"/>
  <c r="AI667" i="8"/>
  <c r="AM666" i="8"/>
  <c r="AM667" i="8" s="1"/>
  <c r="AM668" i="8" s="1"/>
  <c r="AM669" i="8" s="1"/>
  <c r="AM670" i="8" s="1"/>
  <c r="AM671" i="8" s="1"/>
  <c r="AM672" i="8" s="1"/>
  <c r="AM673" i="8" s="1"/>
  <c r="AM674" i="8" s="1"/>
  <c r="AL666" i="8"/>
  <c r="AI666" i="8"/>
  <c r="AM665" i="8"/>
  <c r="AC665" i="8"/>
  <c r="AD665" i="8" s="1"/>
  <c r="AL664" i="8"/>
  <c r="AI664" i="8"/>
  <c r="AL663" i="8"/>
  <c r="AI663" i="8"/>
  <c r="AL662" i="8"/>
  <c r="AI662" i="8"/>
  <c r="AL661" i="8"/>
  <c r="AI661" i="8"/>
  <c r="AL660" i="8"/>
  <c r="AI660" i="8"/>
  <c r="AL659" i="8"/>
  <c r="AI659" i="8"/>
  <c r="AL658" i="8"/>
  <c r="AI658" i="8"/>
  <c r="AL657" i="8"/>
  <c r="AI657" i="8"/>
  <c r="AL656" i="8"/>
  <c r="AI656" i="8"/>
  <c r="AM655" i="8"/>
  <c r="AM656" i="8" s="1"/>
  <c r="AM657" i="8" s="1"/>
  <c r="AM658" i="8" s="1"/>
  <c r="AM659" i="8" s="1"/>
  <c r="AM660" i="8" s="1"/>
  <c r="AM661" i="8" s="1"/>
  <c r="AM662" i="8" s="1"/>
  <c r="AM663" i="8" s="1"/>
  <c r="AM664" i="8" s="1"/>
  <c r="AC655" i="8"/>
  <c r="AL654" i="8"/>
  <c r="AI654" i="8"/>
  <c r="AL653" i="8"/>
  <c r="AI653" i="8"/>
  <c r="AL652" i="8"/>
  <c r="AI652" i="8"/>
  <c r="AL651" i="8"/>
  <c r="AI651" i="8"/>
  <c r="AL650" i="8"/>
  <c r="AI650" i="8"/>
  <c r="AL649" i="8"/>
  <c r="AI649" i="8"/>
  <c r="AL648" i="8"/>
  <c r="AI648" i="8"/>
  <c r="AL647" i="8"/>
  <c r="AI647" i="8"/>
  <c r="AM646" i="8"/>
  <c r="AM647" i="8" s="1"/>
  <c r="AM648" i="8" s="1"/>
  <c r="AM649" i="8" s="1"/>
  <c r="AM650" i="8" s="1"/>
  <c r="AM651" i="8" s="1"/>
  <c r="AM652" i="8" s="1"/>
  <c r="AM653" i="8" s="1"/>
  <c r="AM654" i="8" s="1"/>
  <c r="AL646" i="8"/>
  <c r="AI646" i="8"/>
  <c r="AM645" i="8"/>
  <c r="AD645" i="8"/>
  <c r="AC645" i="8"/>
  <c r="AL644" i="8"/>
  <c r="AI644" i="8"/>
  <c r="AL643" i="8"/>
  <c r="AI643" i="8"/>
  <c r="AL642" i="8"/>
  <c r="AI642" i="8"/>
  <c r="AL641" i="8"/>
  <c r="AI641" i="8"/>
  <c r="AL640" i="8"/>
  <c r="AI640" i="8"/>
  <c r="AL639" i="8"/>
  <c r="AI639" i="8"/>
  <c r="AL638" i="8"/>
  <c r="AI638" i="8"/>
  <c r="AL637" i="8"/>
  <c r="AI637" i="8"/>
  <c r="AL636" i="8"/>
  <c r="AI636" i="8"/>
  <c r="AM635" i="8"/>
  <c r="AM636" i="8" s="1"/>
  <c r="AM637" i="8" s="1"/>
  <c r="AM638" i="8" s="1"/>
  <c r="AM639" i="8" s="1"/>
  <c r="AM640" i="8" s="1"/>
  <c r="AM641" i="8" s="1"/>
  <c r="AM642" i="8" s="1"/>
  <c r="AM643" i="8" s="1"/>
  <c r="AM644" i="8" s="1"/>
  <c r="AC635" i="8"/>
  <c r="AL634" i="8"/>
  <c r="AI634" i="8"/>
  <c r="AL633" i="8"/>
  <c r="AI633" i="8"/>
  <c r="AL632" i="8"/>
  <c r="AI632" i="8"/>
  <c r="AL631" i="8"/>
  <c r="AI631" i="8"/>
  <c r="AL630" i="8"/>
  <c r="AI630" i="8"/>
  <c r="AL629" i="8"/>
  <c r="AI629" i="8"/>
  <c r="AL628" i="8"/>
  <c r="AI628" i="8"/>
  <c r="AL627" i="8"/>
  <c r="AI627" i="8"/>
  <c r="AM626" i="8"/>
  <c r="AM627" i="8" s="1"/>
  <c r="AM628" i="8" s="1"/>
  <c r="AM629" i="8" s="1"/>
  <c r="AM630" i="8" s="1"/>
  <c r="AM631" i="8" s="1"/>
  <c r="AM632" i="8" s="1"/>
  <c r="AM633" i="8" s="1"/>
  <c r="AM634" i="8" s="1"/>
  <c r="AL626" i="8"/>
  <c r="AI626" i="8"/>
  <c r="AM625" i="8"/>
  <c r="AD625" i="8"/>
  <c r="AE625" i="8" s="1"/>
  <c r="AE631" i="8" s="1"/>
  <c r="AC625" i="8"/>
  <c r="AL624" i="8"/>
  <c r="AI624" i="8"/>
  <c r="AL623" i="8"/>
  <c r="AI623" i="8"/>
  <c r="AL622" i="8"/>
  <c r="AI622" i="8"/>
  <c r="AL621" i="8"/>
  <c r="AI621" i="8"/>
  <c r="AL620" i="8"/>
  <c r="AI620" i="8"/>
  <c r="AL619" i="8"/>
  <c r="AI619" i="8"/>
  <c r="AL618" i="8"/>
  <c r="AI618" i="8"/>
  <c r="AL617" i="8"/>
  <c r="AI617" i="8"/>
  <c r="AL616" i="8"/>
  <c r="AI616" i="8"/>
  <c r="AM615" i="8"/>
  <c r="AM616" i="8" s="1"/>
  <c r="AM617" i="8" s="1"/>
  <c r="AM618" i="8" s="1"/>
  <c r="AM619" i="8" s="1"/>
  <c r="AM620" i="8" s="1"/>
  <c r="AM621" i="8" s="1"/>
  <c r="AM622" i="8" s="1"/>
  <c r="AM623" i="8" s="1"/>
  <c r="AM624" i="8" s="1"/>
  <c r="AC615" i="8"/>
  <c r="AL614" i="8"/>
  <c r="AI614" i="8"/>
  <c r="AL613" i="8"/>
  <c r="AI613" i="8"/>
  <c r="AL612" i="8"/>
  <c r="AI612" i="8"/>
  <c r="AL611" i="8"/>
  <c r="AI611" i="8"/>
  <c r="AL610" i="8"/>
  <c r="AI610" i="8"/>
  <c r="AL609" i="8"/>
  <c r="AI609" i="8"/>
  <c r="AL608" i="8"/>
  <c r="AI608" i="8"/>
  <c r="AL607" i="8"/>
  <c r="AI607" i="8"/>
  <c r="AM606" i="8"/>
  <c r="AM607" i="8" s="1"/>
  <c r="AM608" i="8" s="1"/>
  <c r="AM609" i="8" s="1"/>
  <c r="AM610" i="8" s="1"/>
  <c r="AM611" i="8" s="1"/>
  <c r="AM612" i="8" s="1"/>
  <c r="AM613" i="8" s="1"/>
  <c r="AM614" i="8" s="1"/>
  <c r="AL606" i="8"/>
  <c r="AI606" i="8"/>
  <c r="AM605" i="8"/>
  <c r="AC605" i="8"/>
  <c r="AD605" i="8" s="1"/>
  <c r="AL604" i="8"/>
  <c r="AI604" i="8"/>
  <c r="AL603" i="8"/>
  <c r="AI603" i="8"/>
  <c r="AL602" i="8"/>
  <c r="AI602" i="8"/>
  <c r="AL601" i="8"/>
  <c r="AI601" i="8"/>
  <c r="AL600" i="8"/>
  <c r="AI600" i="8"/>
  <c r="AL599" i="8"/>
  <c r="AI599" i="8"/>
  <c r="AL598" i="8"/>
  <c r="AI598" i="8"/>
  <c r="AL597" i="8"/>
  <c r="AI597" i="8"/>
  <c r="AL596" i="8"/>
  <c r="AI596" i="8"/>
  <c r="AM595" i="8"/>
  <c r="AM596" i="8" s="1"/>
  <c r="AM597" i="8" s="1"/>
  <c r="AM598" i="8" s="1"/>
  <c r="AM599" i="8" s="1"/>
  <c r="AM600" i="8" s="1"/>
  <c r="AM601" i="8" s="1"/>
  <c r="AM602" i="8" s="1"/>
  <c r="AM603" i="8" s="1"/>
  <c r="AM604" i="8" s="1"/>
  <c r="AC595" i="8"/>
  <c r="AL594" i="8"/>
  <c r="AI594" i="8"/>
  <c r="AL593" i="8"/>
  <c r="AI593" i="8"/>
  <c r="AL592" i="8"/>
  <c r="AI592" i="8"/>
  <c r="AL591" i="8"/>
  <c r="AI591" i="8"/>
  <c r="AL590" i="8"/>
  <c r="AI590" i="8"/>
  <c r="AL589" i="8"/>
  <c r="AI589" i="8"/>
  <c r="AL588" i="8"/>
  <c r="AI588" i="8"/>
  <c r="AL587" i="8"/>
  <c r="AI587" i="8"/>
  <c r="AM586" i="8"/>
  <c r="AM587" i="8" s="1"/>
  <c r="AM588" i="8" s="1"/>
  <c r="AM589" i="8" s="1"/>
  <c r="AM590" i="8" s="1"/>
  <c r="AM591" i="8" s="1"/>
  <c r="AM592" i="8" s="1"/>
  <c r="AM593" i="8" s="1"/>
  <c r="AM594" i="8" s="1"/>
  <c r="AL586" i="8"/>
  <c r="AI586" i="8"/>
  <c r="AM585" i="8"/>
  <c r="AC585" i="8"/>
  <c r="AL584" i="8"/>
  <c r="AI584" i="8"/>
  <c r="AL583" i="8"/>
  <c r="AI583" i="8"/>
  <c r="AL582" i="8"/>
  <c r="AI582" i="8"/>
  <c r="AL581" i="8"/>
  <c r="AI581" i="8"/>
  <c r="AL580" i="8"/>
  <c r="AI580" i="8"/>
  <c r="AL579" i="8"/>
  <c r="AI579" i="8"/>
  <c r="AL578" i="8"/>
  <c r="AI578" i="8"/>
  <c r="AL577" i="8"/>
  <c r="AI577" i="8"/>
  <c r="AL576" i="8"/>
  <c r="AI576" i="8"/>
  <c r="AM575" i="8"/>
  <c r="AM576" i="8" s="1"/>
  <c r="AM577" i="8" s="1"/>
  <c r="AM578" i="8" s="1"/>
  <c r="AM579" i="8" s="1"/>
  <c r="AM580" i="8" s="1"/>
  <c r="AM581" i="8" s="1"/>
  <c r="AM582" i="8" s="1"/>
  <c r="AM583" i="8" s="1"/>
  <c r="AM584" i="8" s="1"/>
  <c r="AC575" i="8"/>
  <c r="AL574" i="8"/>
  <c r="AI574" i="8"/>
  <c r="AL573" i="8"/>
  <c r="AI573" i="8"/>
  <c r="AL572" i="8"/>
  <c r="AI572" i="8"/>
  <c r="AL571" i="8"/>
  <c r="AI571" i="8"/>
  <c r="AL570" i="8"/>
  <c r="AI570" i="8"/>
  <c r="AL569" i="8"/>
  <c r="AI569" i="8"/>
  <c r="AL568" i="8"/>
  <c r="AI568" i="8"/>
  <c r="AL567" i="8"/>
  <c r="AI567" i="8"/>
  <c r="AM566" i="8"/>
  <c r="AM567" i="8" s="1"/>
  <c r="AM568" i="8" s="1"/>
  <c r="AM569" i="8" s="1"/>
  <c r="AM570" i="8" s="1"/>
  <c r="AM571" i="8" s="1"/>
  <c r="AM572" i="8" s="1"/>
  <c r="AM573" i="8" s="1"/>
  <c r="AM574" i="8" s="1"/>
  <c r="AL566" i="8"/>
  <c r="AI566" i="8"/>
  <c r="AM565" i="8"/>
  <c r="AC565" i="8"/>
  <c r="AL564" i="8"/>
  <c r="AI564" i="8"/>
  <c r="AL563" i="8"/>
  <c r="AI563" i="8"/>
  <c r="AL562" i="8"/>
  <c r="AI562" i="8"/>
  <c r="AL561" i="8"/>
  <c r="AI561" i="8"/>
  <c r="AL560" i="8"/>
  <c r="AI560" i="8"/>
  <c r="AL559" i="8"/>
  <c r="AI559" i="8"/>
  <c r="AL558" i="8"/>
  <c r="AI558" i="8"/>
  <c r="AL557" i="8"/>
  <c r="AI557" i="8"/>
  <c r="AL556" i="8"/>
  <c r="AI556" i="8"/>
  <c r="AM555" i="8"/>
  <c r="AM556" i="8" s="1"/>
  <c r="AM557" i="8" s="1"/>
  <c r="AM558" i="8" s="1"/>
  <c r="AM559" i="8" s="1"/>
  <c r="AM560" i="8" s="1"/>
  <c r="AM561" i="8" s="1"/>
  <c r="AM562" i="8" s="1"/>
  <c r="AM563" i="8" s="1"/>
  <c r="AM564" i="8" s="1"/>
  <c r="AC555" i="8"/>
  <c r="AL554" i="8"/>
  <c r="AI554" i="8"/>
  <c r="AL553" i="8"/>
  <c r="AI553" i="8"/>
  <c r="AL552" i="8"/>
  <c r="AI552" i="8"/>
  <c r="AL551" i="8"/>
  <c r="AI551" i="8"/>
  <c r="AL550" i="8"/>
  <c r="AI550" i="8"/>
  <c r="AL549" i="8"/>
  <c r="AI549" i="8"/>
  <c r="AL548" i="8"/>
  <c r="AI548" i="8"/>
  <c r="AL547" i="8"/>
  <c r="AI547" i="8"/>
  <c r="AM546" i="8"/>
  <c r="AM547" i="8" s="1"/>
  <c r="AM548" i="8" s="1"/>
  <c r="AM549" i="8" s="1"/>
  <c r="AM550" i="8" s="1"/>
  <c r="AM551" i="8" s="1"/>
  <c r="AM552" i="8" s="1"/>
  <c r="AM553" i="8" s="1"/>
  <c r="AM554" i="8" s="1"/>
  <c r="AL546" i="8"/>
  <c r="AI546" i="8"/>
  <c r="AM545" i="8"/>
  <c r="AD545" i="8"/>
  <c r="AF545" i="8" s="1"/>
  <c r="AG545" i="8" s="1"/>
  <c r="AC545" i="8"/>
  <c r="AL544" i="8"/>
  <c r="AI544" i="8"/>
  <c r="AL543" i="8"/>
  <c r="AI543" i="8"/>
  <c r="AL542" i="8"/>
  <c r="AI542" i="8"/>
  <c r="AL541" i="8"/>
  <c r="AI541" i="8"/>
  <c r="AL540" i="8"/>
  <c r="AI540" i="8"/>
  <c r="AL539" i="8"/>
  <c r="AI539" i="8"/>
  <c r="AL538" i="8"/>
  <c r="AI538" i="8"/>
  <c r="AL537" i="8"/>
  <c r="AI537" i="8"/>
  <c r="AL536" i="8"/>
  <c r="AI536" i="8"/>
  <c r="AM535" i="8"/>
  <c r="AM536" i="8" s="1"/>
  <c r="AM537" i="8" s="1"/>
  <c r="AM538" i="8" s="1"/>
  <c r="AM539" i="8" s="1"/>
  <c r="AM540" i="8" s="1"/>
  <c r="AM541" i="8" s="1"/>
  <c r="AM542" i="8" s="1"/>
  <c r="AM543" i="8" s="1"/>
  <c r="AM544" i="8" s="1"/>
  <c r="AD535" i="8"/>
  <c r="AF535" i="8" s="1"/>
  <c r="AG535" i="8" s="1"/>
  <c r="AC535" i="8"/>
  <c r="AL534" i="8"/>
  <c r="AI534" i="8"/>
  <c r="AL533" i="8"/>
  <c r="AI533" i="8"/>
  <c r="AL532" i="8"/>
  <c r="AI532" i="8"/>
  <c r="AL531" i="8"/>
  <c r="AI531" i="8"/>
  <c r="AL530" i="8"/>
  <c r="AI530" i="8"/>
  <c r="AL529" i="8"/>
  <c r="AI529" i="8"/>
  <c r="AL528" i="8"/>
  <c r="AI528" i="8"/>
  <c r="AL527" i="8"/>
  <c r="AI527" i="8"/>
  <c r="AM526" i="8"/>
  <c r="AM527" i="8" s="1"/>
  <c r="AM528" i="8" s="1"/>
  <c r="AM529" i="8" s="1"/>
  <c r="AM530" i="8" s="1"/>
  <c r="AM531" i="8" s="1"/>
  <c r="AM532" i="8" s="1"/>
  <c r="AM533" i="8" s="1"/>
  <c r="AM534" i="8" s="1"/>
  <c r="AL526" i="8"/>
  <c r="AI526" i="8"/>
  <c r="AM525" i="8"/>
  <c r="AC525" i="8"/>
  <c r="AD525" i="8" s="1"/>
  <c r="AL524" i="8"/>
  <c r="AI524" i="8"/>
  <c r="AL523" i="8"/>
  <c r="AI523" i="8"/>
  <c r="AL522" i="8"/>
  <c r="AI522" i="8"/>
  <c r="AL521" i="8"/>
  <c r="AI521" i="8"/>
  <c r="AL520" i="8"/>
  <c r="AI520" i="8"/>
  <c r="AL519" i="8"/>
  <c r="AI519" i="8"/>
  <c r="AL518" i="8"/>
  <c r="AI518" i="8"/>
  <c r="AL517" i="8"/>
  <c r="AI517" i="8"/>
  <c r="AL516" i="8"/>
  <c r="AI516" i="8"/>
  <c r="AM515" i="8"/>
  <c r="AM516" i="8" s="1"/>
  <c r="AM517" i="8" s="1"/>
  <c r="AM518" i="8" s="1"/>
  <c r="AM519" i="8" s="1"/>
  <c r="AM520" i="8" s="1"/>
  <c r="AM521" i="8" s="1"/>
  <c r="AM522" i="8" s="1"/>
  <c r="AM523" i="8" s="1"/>
  <c r="AM524" i="8" s="1"/>
  <c r="AC515" i="8"/>
  <c r="AL514" i="8"/>
  <c r="AI514" i="8"/>
  <c r="AL513" i="8"/>
  <c r="AI513" i="8"/>
  <c r="AL512" i="8"/>
  <c r="AI512" i="8"/>
  <c r="AL511" i="8"/>
  <c r="AI511" i="8"/>
  <c r="AL510" i="8"/>
  <c r="AI510" i="8"/>
  <c r="AL509" i="8"/>
  <c r="AI509" i="8"/>
  <c r="AL508" i="8"/>
  <c r="AI508" i="8"/>
  <c r="AL507" i="8"/>
  <c r="AI507" i="8"/>
  <c r="AM506" i="8"/>
  <c r="AM507" i="8" s="1"/>
  <c r="AM508" i="8" s="1"/>
  <c r="AM509" i="8" s="1"/>
  <c r="AM510" i="8" s="1"/>
  <c r="AM511" i="8" s="1"/>
  <c r="AM512" i="8" s="1"/>
  <c r="AM513" i="8" s="1"/>
  <c r="AM514" i="8" s="1"/>
  <c r="AL506" i="8"/>
  <c r="AI506" i="8"/>
  <c r="AM505" i="8"/>
  <c r="AD505" i="8"/>
  <c r="AE505" i="8" s="1"/>
  <c r="AE511" i="8" s="1"/>
  <c r="AC505" i="8"/>
  <c r="AL504" i="8"/>
  <c r="AI504" i="8"/>
  <c r="AL503" i="8"/>
  <c r="AI503" i="8"/>
  <c r="AL502" i="8"/>
  <c r="AI502" i="8"/>
  <c r="AL501" i="8"/>
  <c r="AI501" i="8"/>
  <c r="AL500" i="8"/>
  <c r="AI500" i="8"/>
  <c r="AL499" i="8"/>
  <c r="AI499" i="8"/>
  <c r="AL498" i="8"/>
  <c r="AI498" i="8"/>
  <c r="AL497" i="8"/>
  <c r="AI497" i="8"/>
  <c r="AL496" i="8"/>
  <c r="AI496" i="8"/>
  <c r="AM495" i="8"/>
  <c r="AM496" i="8" s="1"/>
  <c r="AM497" i="8" s="1"/>
  <c r="AM498" i="8" s="1"/>
  <c r="AM499" i="8" s="1"/>
  <c r="AM500" i="8" s="1"/>
  <c r="AM501" i="8" s="1"/>
  <c r="AM502" i="8" s="1"/>
  <c r="AM503" i="8" s="1"/>
  <c r="AM504" i="8" s="1"/>
  <c r="AD495" i="8"/>
  <c r="AF495" i="8" s="1"/>
  <c r="AG495" i="8" s="1"/>
  <c r="AC495" i="8"/>
  <c r="AL494" i="8"/>
  <c r="AI494" i="8"/>
  <c r="AL493" i="8"/>
  <c r="AI493" i="8"/>
  <c r="AL492" i="8"/>
  <c r="AI492" i="8"/>
  <c r="AL491" i="8"/>
  <c r="AI491" i="8"/>
  <c r="AL490" i="8"/>
  <c r="AI490" i="8"/>
  <c r="AL489" i="8"/>
  <c r="AI489" i="8"/>
  <c r="AL488" i="8"/>
  <c r="AI488" i="8"/>
  <c r="AL487" i="8"/>
  <c r="AI487" i="8"/>
  <c r="AM486" i="8"/>
  <c r="AM487" i="8" s="1"/>
  <c r="AM488" i="8" s="1"/>
  <c r="AM489" i="8" s="1"/>
  <c r="AM490" i="8" s="1"/>
  <c r="AM491" i="8" s="1"/>
  <c r="AM492" i="8" s="1"/>
  <c r="AM493" i="8" s="1"/>
  <c r="AM494" i="8" s="1"/>
  <c r="AL486" i="8"/>
  <c r="AI486" i="8"/>
  <c r="AM485" i="8"/>
  <c r="AC485" i="8"/>
  <c r="AL484" i="8"/>
  <c r="AI484" i="8"/>
  <c r="AL483" i="8"/>
  <c r="AI483" i="8"/>
  <c r="AL482" i="8"/>
  <c r="AI482" i="8"/>
  <c r="AL481" i="8"/>
  <c r="AI481" i="8"/>
  <c r="AL480" i="8"/>
  <c r="AI480" i="8"/>
  <c r="AL479" i="8"/>
  <c r="AI479" i="8"/>
  <c r="AL478" i="8"/>
  <c r="AI478" i="8"/>
  <c r="AL477" i="8"/>
  <c r="AI477" i="8"/>
  <c r="AL476" i="8"/>
  <c r="AI476" i="8"/>
  <c r="AM475" i="8"/>
  <c r="AM476" i="8" s="1"/>
  <c r="AM477" i="8" s="1"/>
  <c r="AM478" i="8" s="1"/>
  <c r="AM479" i="8" s="1"/>
  <c r="AM480" i="8" s="1"/>
  <c r="AM481" i="8" s="1"/>
  <c r="AM482" i="8" s="1"/>
  <c r="AM483" i="8" s="1"/>
  <c r="AM484" i="8" s="1"/>
  <c r="AC475" i="8"/>
  <c r="AD475" i="8" s="1"/>
  <c r="AL474" i="8"/>
  <c r="AI474" i="8"/>
  <c r="AL473" i="8"/>
  <c r="AI473" i="8"/>
  <c r="AL472" i="8"/>
  <c r="AI472" i="8"/>
  <c r="AL471" i="8"/>
  <c r="AI471" i="8"/>
  <c r="AL470" i="8"/>
  <c r="AI470" i="8"/>
  <c r="AL469" i="8"/>
  <c r="AI469" i="8"/>
  <c r="AL468" i="8"/>
  <c r="AI468" i="8"/>
  <c r="AL467" i="8"/>
  <c r="AI467" i="8"/>
  <c r="AM466" i="8"/>
  <c r="AM467" i="8" s="1"/>
  <c r="AM468" i="8" s="1"/>
  <c r="AM469" i="8" s="1"/>
  <c r="AM470" i="8" s="1"/>
  <c r="AM471" i="8" s="1"/>
  <c r="AM472" i="8" s="1"/>
  <c r="AM473" i="8" s="1"/>
  <c r="AM474" i="8" s="1"/>
  <c r="AL466" i="8"/>
  <c r="AI466" i="8"/>
  <c r="AM465" i="8"/>
  <c r="AC465" i="8"/>
  <c r="AD465" i="8" s="1"/>
  <c r="AL464" i="8"/>
  <c r="AI464" i="8"/>
  <c r="AL463" i="8"/>
  <c r="AI463" i="8"/>
  <c r="AL462" i="8"/>
  <c r="AI462" i="8"/>
  <c r="AL461" i="8"/>
  <c r="AI461" i="8"/>
  <c r="AL460" i="8"/>
  <c r="AI460" i="8"/>
  <c r="AL459" i="8"/>
  <c r="AI459" i="8"/>
  <c r="AL458" i="8"/>
  <c r="AI458" i="8"/>
  <c r="AL457" i="8"/>
  <c r="AI457" i="8"/>
  <c r="AL456" i="8"/>
  <c r="AI456" i="8"/>
  <c r="AM455" i="8"/>
  <c r="AM456" i="8" s="1"/>
  <c r="AM457" i="8" s="1"/>
  <c r="AM458" i="8" s="1"/>
  <c r="AM459" i="8" s="1"/>
  <c r="AM460" i="8" s="1"/>
  <c r="AM461" i="8" s="1"/>
  <c r="AM462" i="8" s="1"/>
  <c r="AM463" i="8" s="1"/>
  <c r="AM464" i="8" s="1"/>
  <c r="AC455" i="8"/>
  <c r="AD455" i="8" s="1"/>
  <c r="AL454" i="8"/>
  <c r="AI454" i="8"/>
  <c r="AL453" i="8"/>
  <c r="AI453" i="8"/>
  <c r="AL452" i="8"/>
  <c r="AI452" i="8"/>
  <c r="AL451" i="8"/>
  <c r="AI451" i="8"/>
  <c r="AL450" i="8"/>
  <c r="AI450" i="8"/>
  <c r="AL449" i="8"/>
  <c r="AI449" i="8"/>
  <c r="AL448" i="8"/>
  <c r="AI448" i="8"/>
  <c r="AL447" i="8"/>
  <c r="AI447" i="8"/>
  <c r="AM446" i="8"/>
  <c r="AM447" i="8" s="1"/>
  <c r="AM448" i="8" s="1"/>
  <c r="AM449" i="8" s="1"/>
  <c r="AM450" i="8" s="1"/>
  <c r="AM451" i="8" s="1"/>
  <c r="AM452" i="8" s="1"/>
  <c r="AM453" i="8" s="1"/>
  <c r="AM454" i="8" s="1"/>
  <c r="AL446" i="8"/>
  <c r="AI446" i="8"/>
  <c r="AM445" i="8"/>
  <c r="AC445" i="8"/>
  <c r="AL444" i="8"/>
  <c r="AI444" i="8"/>
  <c r="AL443" i="8"/>
  <c r="AI443" i="8"/>
  <c r="AL442" i="8"/>
  <c r="AI442" i="8"/>
  <c r="AL441" i="8"/>
  <c r="AI441" i="8"/>
  <c r="AL440" i="8"/>
  <c r="AI440" i="8"/>
  <c r="AL439" i="8"/>
  <c r="AI439" i="8"/>
  <c r="AL438" i="8"/>
  <c r="AI438" i="8"/>
  <c r="AL437" i="8"/>
  <c r="AI437" i="8"/>
  <c r="AL436" i="8"/>
  <c r="AI436" i="8"/>
  <c r="AM435" i="8"/>
  <c r="AM436" i="8" s="1"/>
  <c r="AM437" i="8" s="1"/>
  <c r="AM438" i="8" s="1"/>
  <c r="AM439" i="8" s="1"/>
  <c r="AM440" i="8" s="1"/>
  <c r="AM441" i="8" s="1"/>
  <c r="AM442" i="8" s="1"/>
  <c r="AM443" i="8" s="1"/>
  <c r="AM444" i="8" s="1"/>
  <c r="AC435" i="8"/>
  <c r="AD435" i="8" s="1"/>
  <c r="AL434" i="8"/>
  <c r="AI434" i="8"/>
  <c r="AL433" i="8"/>
  <c r="AI433" i="8"/>
  <c r="AL432" i="8"/>
  <c r="AI432" i="8"/>
  <c r="AL431" i="8"/>
  <c r="AI431" i="8"/>
  <c r="AL430" i="8"/>
  <c r="AI430" i="8"/>
  <c r="AL429" i="8"/>
  <c r="AI429" i="8"/>
  <c r="AL428" i="8"/>
  <c r="AI428" i="8"/>
  <c r="AL427" i="8"/>
  <c r="AI427" i="8"/>
  <c r="AM426" i="8"/>
  <c r="AM427" i="8" s="1"/>
  <c r="AM428" i="8" s="1"/>
  <c r="AM429" i="8" s="1"/>
  <c r="AM430" i="8" s="1"/>
  <c r="AM431" i="8" s="1"/>
  <c r="AM432" i="8" s="1"/>
  <c r="AM433" i="8" s="1"/>
  <c r="AM434" i="8" s="1"/>
  <c r="AL426" i="8"/>
  <c r="AI426" i="8"/>
  <c r="AM425" i="8"/>
  <c r="AC425" i="8"/>
  <c r="AL424" i="8"/>
  <c r="AI424" i="8"/>
  <c r="AL423" i="8"/>
  <c r="AI423" i="8"/>
  <c r="AL422" i="8"/>
  <c r="AI422" i="8"/>
  <c r="AL421" i="8"/>
  <c r="AI421" i="8"/>
  <c r="AL420" i="8"/>
  <c r="AI420" i="8"/>
  <c r="AL419" i="8"/>
  <c r="AI419" i="8"/>
  <c r="AL418" i="8"/>
  <c r="AI418" i="8"/>
  <c r="AL417" i="8"/>
  <c r="AI417" i="8"/>
  <c r="AL416" i="8"/>
  <c r="AI416" i="8"/>
  <c r="AM415" i="8"/>
  <c r="AM416" i="8" s="1"/>
  <c r="AM417" i="8" s="1"/>
  <c r="AM418" i="8" s="1"/>
  <c r="AM419" i="8" s="1"/>
  <c r="AM420" i="8" s="1"/>
  <c r="AM421" i="8" s="1"/>
  <c r="AM422" i="8" s="1"/>
  <c r="AM423" i="8" s="1"/>
  <c r="AM424" i="8" s="1"/>
  <c r="AC415" i="8"/>
  <c r="AD415" i="8" s="1"/>
  <c r="AL414" i="8"/>
  <c r="AI414" i="8"/>
  <c r="AL413" i="8"/>
  <c r="AI413" i="8"/>
  <c r="AL412" i="8"/>
  <c r="AI412" i="8"/>
  <c r="AL411" i="8"/>
  <c r="AI411" i="8"/>
  <c r="AL410" i="8"/>
  <c r="AI410" i="8"/>
  <c r="AL409" i="8"/>
  <c r="AI409" i="8"/>
  <c r="AL408" i="8"/>
  <c r="AI408" i="8"/>
  <c r="AL407" i="8"/>
  <c r="AI407" i="8"/>
  <c r="AM406" i="8"/>
  <c r="AM407" i="8" s="1"/>
  <c r="AM408" i="8" s="1"/>
  <c r="AM409" i="8" s="1"/>
  <c r="AM410" i="8" s="1"/>
  <c r="AM411" i="8" s="1"/>
  <c r="AM412" i="8" s="1"/>
  <c r="AM413" i="8" s="1"/>
  <c r="AM414" i="8" s="1"/>
  <c r="AL406" i="8"/>
  <c r="AI406" i="8"/>
  <c r="AM405" i="8"/>
  <c r="AC405" i="8"/>
  <c r="AL404" i="8"/>
  <c r="AI404" i="8"/>
  <c r="AL403" i="8"/>
  <c r="AI403" i="8"/>
  <c r="AL402" i="8"/>
  <c r="AI402" i="8"/>
  <c r="AL401" i="8"/>
  <c r="AI401" i="8"/>
  <c r="AL400" i="8"/>
  <c r="AI400" i="8"/>
  <c r="AL399" i="8"/>
  <c r="AI399" i="8"/>
  <c r="AL398" i="8"/>
  <c r="AI398" i="8"/>
  <c r="AL397" i="8"/>
  <c r="AI397" i="8"/>
  <c r="AL396" i="8"/>
  <c r="AI396" i="8"/>
  <c r="AM395" i="8"/>
  <c r="AM396" i="8" s="1"/>
  <c r="AM397" i="8" s="1"/>
  <c r="AM398" i="8" s="1"/>
  <c r="AM399" i="8" s="1"/>
  <c r="AM400" i="8" s="1"/>
  <c r="AM401" i="8" s="1"/>
  <c r="AM402" i="8" s="1"/>
  <c r="AM403" i="8" s="1"/>
  <c r="AM404" i="8" s="1"/>
  <c r="AC395" i="8"/>
  <c r="AD395" i="8" s="1"/>
  <c r="AL394" i="8"/>
  <c r="AI394" i="8"/>
  <c r="AL393" i="8"/>
  <c r="AI393" i="8"/>
  <c r="AL392" i="8"/>
  <c r="AI392" i="8"/>
  <c r="AL391" i="8"/>
  <c r="AI391" i="8"/>
  <c r="AL390" i="8"/>
  <c r="AI390" i="8"/>
  <c r="AL389" i="8"/>
  <c r="AI389" i="8"/>
  <c r="AL388" i="8"/>
  <c r="AI388" i="8"/>
  <c r="AL387" i="8"/>
  <c r="AI387" i="8"/>
  <c r="AM386" i="8"/>
  <c r="AM387" i="8" s="1"/>
  <c r="AM388" i="8" s="1"/>
  <c r="AM389" i="8" s="1"/>
  <c r="AM390" i="8" s="1"/>
  <c r="AM391" i="8" s="1"/>
  <c r="AM392" i="8" s="1"/>
  <c r="AM393" i="8" s="1"/>
  <c r="AM394" i="8" s="1"/>
  <c r="AL386" i="8"/>
  <c r="AI386" i="8"/>
  <c r="AM385" i="8"/>
  <c r="AC385" i="8"/>
  <c r="AL384" i="8"/>
  <c r="AI384" i="8"/>
  <c r="AL383" i="8"/>
  <c r="AI383" i="8"/>
  <c r="AL382" i="8"/>
  <c r="AI382" i="8"/>
  <c r="AL381" i="8"/>
  <c r="AI381" i="8"/>
  <c r="AL380" i="8"/>
  <c r="AI380" i="8"/>
  <c r="AL379" i="8"/>
  <c r="AI379" i="8"/>
  <c r="AL378" i="8"/>
  <c r="AI378" i="8"/>
  <c r="AL377" i="8"/>
  <c r="AI377" i="8"/>
  <c r="AL376" i="8"/>
  <c r="AI376" i="8"/>
  <c r="AM375" i="8"/>
  <c r="AM376" i="8" s="1"/>
  <c r="AM377" i="8" s="1"/>
  <c r="AM378" i="8" s="1"/>
  <c r="AM379" i="8" s="1"/>
  <c r="AM380" i="8" s="1"/>
  <c r="AM381" i="8" s="1"/>
  <c r="AM382" i="8" s="1"/>
  <c r="AM383" i="8" s="1"/>
  <c r="AM384" i="8" s="1"/>
  <c r="AC375" i="8"/>
  <c r="AD375" i="8" s="1"/>
  <c r="AL374" i="8"/>
  <c r="AI374" i="8"/>
  <c r="AL373" i="8"/>
  <c r="AI373" i="8"/>
  <c r="AL372" i="8"/>
  <c r="AI372" i="8"/>
  <c r="AL371" i="8"/>
  <c r="AI371" i="8"/>
  <c r="AL370" i="8"/>
  <c r="AI370" i="8"/>
  <c r="AL369" i="8"/>
  <c r="AI369" i="8"/>
  <c r="AL368" i="8"/>
  <c r="AI368" i="8"/>
  <c r="AL367" i="8"/>
  <c r="AI367" i="8"/>
  <c r="AM366" i="8"/>
  <c r="AM367" i="8" s="1"/>
  <c r="AM368" i="8" s="1"/>
  <c r="AM369" i="8" s="1"/>
  <c r="AM370" i="8" s="1"/>
  <c r="AM371" i="8" s="1"/>
  <c r="AM372" i="8" s="1"/>
  <c r="AM373" i="8" s="1"/>
  <c r="AM374" i="8" s="1"/>
  <c r="AL366" i="8"/>
  <c r="AI366" i="8"/>
  <c r="AM365" i="8"/>
  <c r="AC365" i="8"/>
  <c r="AL364" i="8"/>
  <c r="AI364" i="8"/>
  <c r="AL363" i="8"/>
  <c r="AI363" i="8"/>
  <c r="AL362" i="8"/>
  <c r="AI362" i="8"/>
  <c r="AL361" i="8"/>
  <c r="AI361" i="8"/>
  <c r="AL360" i="8"/>
  <c r="AI360" i="8"/>
  <c r="AL359" i="8"/>
  <c r="AI359" i="8"/>
  <c r="AL358" i="8"/>
  <c r="AI358" i="8"/>
  <c r="AL357" i="8"/>
  <c r="AI357" i="8"/>
  <c r="AL356" i="8"/>
  <c r="AI356" i="8"/>
  <c r="AM355" i="8"/>
  <c r="AM356" i="8" s="1"/>
  <c r="AM357" i="8" s="1"/>
  <c r="AM358" i="8" s="1"/>
  <c r="AM359" i="8" s="1"/>
  <c r="AM360" i="8" s="1"/>
  <c r="AM361" i="8" s="1"/>
  <c r="AM362" i="8" s="1"/>
  <c r="AM363" i="8" s="1"/>
  <c r="AM364" i="8" s="1"/>
  <c r="AC355" i="8"/>
  <c r="AD355" i="8" s="1"/>
  <c r="AL354" i="8"/>
  <c r="AI354" i="8"/>
  <c r="AL353" i="8"/>
  <c r="AI353" i="8"/>
  <c r="AL352" i="8"/>
  <c r="AI352" i="8"/>
  <c r="AL351" i="8"/>
  <c r="AI351" i="8"/>
  <c r="AL350" i="8"/>
  <c r="AI350" i="8"/>
  <c r="AL349" i="8"/>
  <c r="AI349" i="8"/>
  <c r="AL348" i="8"/>
  <c r="AI348" i="8"/>
  <c r="AL347" i="8"/>
  <c r="AI347" i="8"/>
  <c r="AM346" i="8"/>
  <c r="AM347" i="8" s="1"/>
  <c r="AM348" i="8" s="1"/>
  <c r="AM349" i="8" s="1"/>
  <c r="AM350" i="8" s="1"/>
  <c r="AM351" i="8" s="1"/>
  <c r="AM352" i="8" s="1"/>
  <c r="AM353" i="8" s="1"/>
  <c r="AM354" i="8" s="1"/>
  <c r="AL346" i="8"/>
  <c r="AI346" i="8"/>
  <c r="AM345" i="8"/>
  <c r="AC345" i="8"/>
  <c r="AL344" i="8"/>
  <c r="AI344" i="8"/>
  <c r="AL343" i="8"/>
  <c r="AI343" i="8"/>
  <c r="AL342" i="8"/>
  <c r="AI342" i="8"/>
  <c r="AL341" i="8"/>
  <c r="AI341" i="8"/>
  <c r="AL340" i="8"/>
  <c r="AI340" i="8"/>
  <c r="AL339" i="8"/>
  <c r="AI339" i="8"/>
  <c r="AL338" i="8"/>
  <c r="AI338" i="8"/>
  <c r="AL337" i="8"/>
  <c r="AI337" i="8"/>
  <c r="AL336" i="8"/>
  <c r="AI336" i="8"/>
  <c r="AM335" i="8"/>
  <c r="AM336" i="8" s="1"/>
  <c r="AM337" i="8" s="1"/>
  <c r="AM338" i="8" s="1"/>
  <c r="AM339" i="8" s="1"/>
  <c r="AM340" i="8" s="1"/>
  <c r="AM341" i="8" s="1"/>
  <c r="AM342" i="8" s="1"/>
  <c r="AM343" i="8" s="1"/>
  <c r="AM344" i="8" s="1"/>
  <c r="AC335" i="8"/>
  <c r="AD335" i="8" s="1"/>
  <c r="AE335" i="8" s="1"/>
  <c r="AE341" i="8" s="1"/>
  <c r="AL334" i="8"/>
  <c r="AI334" i="8"/>
  <c r="AL333" i="8"/>
  <c r="AI333" i="8"/>
  <c r="AL332" i="8"/>
  <c r="AI332" i="8"/>
  <c r="AL331" i="8"/>
  <c r="AI331" i="8"/>
  <c r="AL330" i="8"/>
  <c r="AI330" i="8"/>
  <c r="AL329" i="8"/>
  <c r="AI329" i="8"/>
  <c r="AL328" i="8"/>
  <c r="AI328" i="8"/>
  <c r="AL327" i="8"/>
  <c r="AI327" i="8"/>
  <c r="AM326" i="8"/>
  <c r="AM327" i="8" s="1"/>
  <c r="AM328" i="8" s="1"/>
  <c r="AM329" i="8" s="1"/>
  <c r="AM330" i="8" s="1"/>
  <c r="AM331" i="8" s="1"/>
  <c r="AM332" i="8" s="1"/>
  <c r="AM333" i="8" s="1"/>
  <c r="AM334" i="8" s="1"/>
  <c r="AL326" i="8"/>
  <c r="AI326" i="8"/>
  <c r="AM325" i="8"/>
  <c r="AC325" i="8"/>
  <c r="AL324" i="8"/>
  <c r="AI324" i="8"/>
  <c r="AL323" i="8"/>
  <c r="AI323" i="8"/>
  <c r="AL322" i="8"/>
  <c r="AI322" i="8"/>
  <c r="AL321" i="8"/>
  <c r="AI321" i="8"/>
  <c r="AL320" i="8"/>
  <c r="AI320" i="8"/>
  <c r="AL319" i="8"/>
  <c r="AI319" i="8"/>
  <c r="AL318" i="8"/>
  <c r="AI318" i="8"/>
  <c r="AL317" i="8"/>
  <c r="AI317" i="8"/>
  <c r="AM316" i="8"/>
  <c r="AM317" i="8" s="1"/>
  <c r="AM318" i="8" s="1"/>
  <c r="AM319" i="8" s="1"/>
  <c r="AM320" i="8" s="1"/>
  <c r="AM321" i="8" s="1"/>
  <c r="AM322" i="8" s="1"/>
  <c r="AM323" i="8" s="1"/>
  <c r="AM324" i="8" s="1"/>
  <c r="AL316" i="8"/>
  <c r="AI316" i="8"/>
  <c r="AM315" i="8"/>
  <c r="AC315" i="8"/>
  <c r="AD315" i="8" s="1"/>
  <c r="AL314" i="8"/>
  <c r="AI314" i="8"/>
  <c r="AL313" i="8"/>
  <c r="AI313" i="8"/>
  <c r="AL312" i="8"/>
  <c r="AI312" i="8"/>
  <c r="AL311" i="8"/>
  <c r="AI311" i="8"/>
  <c r="AL310" i="8"/>
  <c r="AI310" i="8"/>
  <c r="AL309" i="8"/>
  <c r="AI309" i="8"/>
  <c r="AL308" i="8"/>
  <c r="AI308" i="8"/>
  <c r="AL307" i="8"/>
  <c r="AI307" i="8"/>
  <c r="AL306" i="8"/>
  <c r="AI306" i="8"/>
  <c r="AM305" i="8"/>
  <c r="AM306" i="8" s="1"/>
  <c r="AM307" i="8" s="1"/>
  <c r="AM308" i="8" s="1"/>
  <c r="AM309" i="8" s="1"/>
  <c r="AM310" i="8" s="1"/>
  <c r="AM311" i="8" s="1"/>
  <c r="AM312" i="8" s="1"/>
  <c r="AM313" i="8" s="1"/>
  <c r="AM314" i="8" s="1"/>
  <c r="AC305" i="8"/>
  <c r="AL304" i="8"/>
  <c r="AI304" i="8"/>
  <c r="AL303" i="8"/>
  <c r="AI303" i="8"/>
  <c r="AL302" i="8"/>
  <c r="AI302" i="8"/>
  <c r="AL301" i="8"/>
  <c r="AI301" i="8"/>
  <c r="AL300" i="8"/>
  <c r="AI300" i="8"/>
  <c r="AL299" i="8"/>
  <c r="AI299" i="8"/>
  <c r="AL298" i="8"/>
  <c r="AI298" i="8"/>
  <c r="AL297" i="8"/>
  <c r="AI297" i="8"/>
  <c r="AM296" i="8"/>
  <c r="AM297" i="8" s="1"/>
  <c r="AM298" i="8" s="1"/>
  <c r="AM299" i="8" s="1"/>
  <c r="AM300" i="8" s="1"/>
  <c r="AM301" i="8" s="1"/>
  <c r="AM302" i="8" s="1"/>
  <c r="AM303" i="8" s="1"/>
  <c r="AM304" i="8" s="1"/>
  <c r="AL296" i="8"/>
  <c r="AI296" i="8"/>
  <c r="AM295" i="8"/>
  <c r="AC295" i="8"/>
  <c r="AD295" i="8" s="1"/>
  <c r="AE295" i="8" s="1"/>
  <c r="AE301" i="8" s="1"/>
  <c r="AL294" i="8"/>
  <c r="AI294" i="8"/>
  <c r="AL293" i="8"/>
  <c r="AI293" i="8"/>
  <c r="AL292" i="8"/>
  <c r="AI292" i="8"/>
  <c r="AL291" i="8"/>
  <c r="AI291" i="8"/>
  <c r="AL290" i="8"/>
  <c r="AI290" i="8"/>
  <c r="AL289" i="8"/>
  <c r="AI289" i="8"/>
  <c r="AL288" i="8"/>
  <c r="AI288" i="8"/>
  <c r="AL287" i="8"/>
  <c r="AI287" i="8"/>
  <c r="AL286" i="8"/>
  <c r="AI286" i="8"/>
  <c r="AM285" i="8"/>
  <c r="AM286" i="8" s="1"/>
  <c r="AM287" i="8" s="1"/>
  <c r="AM288" i="8" s="1"/>
  <c r="AM289" i="8" s="1"/>
  <c r="AM290" i="8" s="1"/>
  <c r="AM291" i="8" s="1"/>
  <c r="AM292" i="8" s="1"/>
  <c r="AM293" i="8" s="1"/>
  <c r="AM294" i="8" s="1"/>
  <c r="AC285" i="8"/>
  <c r="AL284" i="8"/>
  <c r="AI284" i="8"/>
  <c r="AL283" i="8"/>
  <c r="AI283" i="8"/>
  <c r="AL282" i="8"/>
  <c r="AI282" i="8"/>
  <c r="AL281" i="8"/>
  <c r="AI281" i="8"/>
  <c r="AL280" i="8"/>
  <c r="AI280" i="8"/>
  <c r="AL279" i="8"/>
  <c r="AI279" i="8"/>
  <c r="AL278" i="8"/>
  <c r="AI278" i="8"/>
  <c r="AL277" i="8"/>
  <c r="AI277" i="8"/>
  <c r="AM276" i="8"/>
  <c r="AM277" i="8" s="1"/>
  <c r="AM278" i="8" s="1"/>
  <c r="AM279" i="8" s="1"/>
  <c r="AM280" i="8" s="1"/>
  <c r="AM281" i="8" s="1"/>
  <c r="AM282" i="8" s="1"/>
  <c r="AM283" i="8" s="1"/>
  <c r="AM284" i="8" s="1"/>
  <c r="AL276" i="8"/>
  <c r="AI276" i="8"/>
  <c r="AM275" i="8"/>
  <c r="AC275" i="8"/>
  <c r="AD275" i="8" s="1"/>
  <c r="AE275" i="8" s="1"/>
  <c r="AE281" i="8" s="1"/>
  <c r="AL274" i="8"/>
  <c r="AI274" i="8"/>
  <c r="AL273" i="8"/>
  <c r="AI273" i="8"/>
  <c r="AL272" i="8"/>
  <c r="AI272" i="8"/>
  <c r="AL271" i="8"/>
  <c r="AI271" i="8"/>
  <c r="AL270" i="8"/>
  <c r="AI270" i="8"/>
  <c r="AL269" i="8"/>
  <c r="AI269" i="8"/>
  <c r="AL268" i="8"/>
  <c r="AI268" i="8"/>
  <c r="AL267" i="8"/>
  <c r="AI267" i="8"/>
  <c r="AL266" i="8"/>
  <c r="AI266" i="8"/>
  <c r="AM265" i="8"/>
  <c r="AM266" i="8" s="1"/>
  <c r="AM267" i="8" s="1"/>
  <c r="AM268" i="8" s="1"/>
  <c r="AM269" i="8" s="1"/>
  <c r="AM270" i="8" s="1"/>
  <c r="AM271" i="8" s="1"/>
  <c r="AM272" i="8" s="1"/>
  <c r="AM273" i="8" s="1"/>
  <c r="AM274" i="8" s="1"/>
  <c r="AC265" i="8"/>
  <c r="AD265" i="8" s="1"/>
  <c r="AL264" i="8"/>
  <c r="AI264" i="8"/>
  <c r="AL263" i="8"/>
  <c r="AI263" i="8"/>
  <c r="AL262" i="8"/>
  <c r="AI262" i="8"/>
  <c r="AL261" i="8"/>
  <c r="AI261" i="8"/>
  <c r="AL260" i="8"/>
  <c r="AI260" i="8"/>
  <c r="AL259" i="8"/>
  <c r="AI259" i="8"/>
  <c r="AL258" i="8"/>
  <c r="AI258" i="8"/>
  <c r="AL257" i="8"/>
  <c r="AI257" i="8"/>
  <c r="AM256" i="8"/>
  <c r="AM257" i="8" s="1"/>
  <c r="AM258" i="8" s="1"/>
  <c r="AM259" i="8" s="1"/>
  <c r="AM260" i="8" s="1"/>
  <c r="AM261" i="8" s="1"/>
  <c r="AM262" i="8" s="1"/>
  <c r="AM263" i="8" s="1"/>
  <c r="AM264" i="8" s="1"/>
  <c r="AL256" i="8"/>
  <c r="AI256" i="8"/>
  <c r="AM255" i="8"/>
  <c r="AC255" i="8"/>
  <c r="AD255" i="8" s="1"/>
  <c r="AE255" i="8" s="1"/>
  <c r="AE261" i="8" s="1"/>
  <c r="AL254" i="8"/>
  <c r="AI254" i="8"/>
  <c r="AL253" i="8"/>
  <c r="AI253" i="8"/>
  <c r="AL252" i="8"/>
  <c r="AI252" i="8"/>
  <c r="AL251" i="8"/>
  <c r="AI251" i="8"/>
  <c r="AL250" i="8"/>
  <c r="AI250" i="8"/>
  <c r="AL249" i="8"/>
  <c r="AI249" i="8"/>
  <c r="AL248" i="8"/>
  <c r="AI248" i="8"/>
  <c r="AL247" i="8"/>
  <c r="AI247" i="8"/>
  <c r="AL246" i="8"/>
  <c r="AI246" i="8"/>
  <c r="AM245" i="8"/>
  <c r="AM246" i="8" s="1"/>
  <c r="AM247" i="8" s="1"/>
  <c r="AM248" i="8" s="1"/>
  <c r="AM249" i="8" s="1"/>
  <c r="AM250" i="8" s="1"/>
  <c r="AM251" i="8" s="1"/>
  <c r="AM252" i="8" s="1"/>
  <c r="AM253" i="8" s="1"/>
  <c r="AM254" i="8" s="1"/>
  <c r="AC245" i="8"/>
  <c r="AL244" i="8"/>
  <c r="AI244" i="8"/>
  <c r="AL243" i="8"/>
  <c r="AI243" i="8"/>
  <c r="AL242" i="8"/>
  <c r="AI242" i="8"/>
  <c r="AL241" i="8"/>
  <c r="AI241" i="8"/>
  <c r="AL240" i="8"/>
  <c r="AI240" i="8"/>
  <c r="AL239" i="8"/>
  <c r="AI239" i="8"/>
  <c r="AL238" i="8"/>
  <c r="AI238" i="8"/>
  <c r="AL237" i="8"/>
  <c r="AI237" i="8"/>
  <c r="AM236" i="8"/>
  <c r="AM237" i="8" s="1"/>
  <c r="AM238" i="8" s="1"/>
  <c r="AM239" i="8" s="1"/>
  <c r="AM240" i="8" s="1"/>
  <c r="AM241" i="8" s="1"/>
  <c r="AM242" i="8" s="1"/>
  <c r="AM243" i="8" s="1"/>
  <c r="AM244" i="8" s="1"/>
  <c r="AL236" i="8"/>
  <c r="AI236" i="8"/>
  <c r="AM235" i="8"/>
  <c r="AC235" i="8"/>
  <c r="AD235" i="8" s="1"/>
  <c r="AE235" i="8" s="1"/>
  <c r="AE241" i="8" s="1"/>
  <c r="AL234" i="8"/>
  <c r="AI234" i="8"/>
  <c r="AL233" i="8"/>
  <c r="AI233" i="8"/>
  <c r="AL232" i="8"/>
  <c r="AI232" i="8"/>
  <c r="AL231" i="8"/>
  <c r="AI231" i="8"/>
  <c r="AL230" i="8"/>
  <c r="AI230" i="8"/>
  <c r="AL229" i="8"/>
  <c r="AI229" i="8"/>
  <c r="AL228" i="8"/>
  <c r="AI228" i="8"/>
  <c r="AL227" i="8"/>
  <c r="AI227" i="8"/>
  <c r="AL226" i="8"/>
  <c r="AI226" i="8"/>
  <c r="AM225" i="8"/>
  <c r="AM226" i="8" s="1"/>
  <c r="AM227" i="8" s="1"/>
  <c r="AM228" i="8" s="1"/>
  <c r="AM229" i="8" s="1"/>
  <c r="AM230" i="8" s="1"/>
  <c r="AM231" i="8" s="1"/>
  <c r="AM232" i="8" s="1"/>
  <c r="AM233" i="8" s="1"/>
  <c r="AM234" i="8" s="1"/>
  <c r="AD225" i="8"/>
  <c r="AE225" i="8" s="1"/>
  <c r="AE231" i="8" s="1"/>
  <c r="AC225" i="8"/>
  <c r="AL224" i="8"/>
  <c r="AI224" i="8"/>
  <c r="AL223" i="8"/>
  <c r="AI223" i="8"/>
  <c r="AL222" i="8"/>
  <c r="AI222" i="8"/>
  <c r="AL221" i="8"/>
  <c r="AI221" i="8"/>
  <c r="AL220" i="8"/>
  <c r="AI220" i="8"/>
  <c r="AL219" i="8"/>
  <c r="AI219" i="8"/>
  <c r="AL218" i="8"/>
  <c r="AI218" i="8"/>
  <c r="AL217" i="8"/>
  <c r="AI217" i="8"/>
  <c r="AM216" i="8"/>
  <c r="AM217" i="8" s="1"/>
  <c r="AM218" i="8" s="1"/>
  <c r="AM219" i="8" s="1"/>
  <c r="AM220" i="8" s="1"/>
  <c r="AM221" i="8" s="1"/>
  <c r="AM222" i="8" s="1"/>
  <c r="AM223" i="8" s="1"/>
  <c r="AM224" i="8" s="1"/>
  <c r="AL216" i="8"/>
  <c r="AI216" i="8"/>
  <c r="AM215" i="8"/>
  <c r="AC215" i="8"/>
  <c r="AD215" i="8" s="1"/>
  <c r="AF215" i="8" s="1"/>
  <c r="AG215" i="8" s="1"/>
  <c r="AL214" i="8"/>
  <c r="AI214" i="8"/>
  <c r="AL213" i="8"/>
  <c r="AI213" i="8"/>
  <c r="AL212" i="8"/>
  <c r="AI212" i="8"/>
  <c r="AL211" i="8"/>
  <c r="AI211" i="8"/>
  <c r="AL210" i="8"/>
  <c r="AI210" i="8"/>
  <c r="AL209" i="8"/>
  <c r="AI209" i="8"/>
  <c r="AL208" i="8"/>
  <c r="AI208" i="8"/>
  <c r="AL207" i="8"/>
  <c r="AI207" i="8"/>
  <c r="AL206" i="8"/>
  <c r="AI206" i="8"/>
  <c r="AM205" i="8"/>
  <c r="AM206" i="8" s="1"/>
  <c r="AM207" i="8" s="1"/>
  <c r="AM208" i="8" s="1"/>
  <c r="AM209" i="8" s="1"/>
  <c r="AM210" i="8" s="1"/>
  <c r="AM211" i="8" s="1"/>
  <c r="AM212" i="8" s="1"/>
  <c r="AM213" i="8" s="1"/>
  <c r="AM214" i="8" s="1"/>
  <c r="AD205" i="8"/>
  <c r="AE205" i="8" s="1"/>
  <c r="AE211" i="8" s="1"/>
  <c r="AC205" i="8"/>
  <c r="AL204" i="8"/>
  <c r="AI204" i="8"/>
  <c r="AL203" i="8"/>
  <c r="AI203" i="8"/>
  <c r="AL202" i="8"/>
  <c r="AI202" i="8"/>
  <c r="AL201" i="8"/>
  <c r="AI201" i="8"/>
  <c r="AL200" i="8"/>
  <c r="AI200" i="8"/>
  <c r="AL199" i="8"/>
  <c r="AI199" i="8"/>
  <c r="AL198" i="8"/>
  <c r="AI198" i="8"/>
  <c r="AL197" i="8"/>
  <c r="AI197" i="8"/>
  <c r="AM196" i="8"/>
  <c r="AM197" i="8" s="1"/>
  <c r="AM198" i="8" s="1"/>
  <c r="AM199" i="8" s="1"/>
  <c r="AM200" i="8" s="1"/>
  <c r="AM201" i="8" s="1"/>
  <c r="AM202" i="8" s="1"/>
  <c r="AM203" i="8" s="1"/>
  <c r="AM204" i="8" s="1"/>
  <c r="AL196" i="8"/>
  <c r="AI196" i="8"/>
  <c r="AM195" i="8"/>
  <c r="AC195" i="8"/>
  <c r="AD195" i="8" s="1"/>
  <c r="AE195" i="8" s="1"/>
  <c r="AE201" i="8" s="1"/>
  <c r="AL194" i="8"/>
  <c r="AI194" i="8"/>
  <c r="AL193" i="8"/>
  <c r="AI193" i="8"/>
  <c r="AL192" i="8"/>
  <c r="AI192" i="8"/>
  <c r="AL191" i="8"/>
  <c r="AI191" i="8"/>
  <c r="AL190" i="8"/>
  <c r="AI190" i="8"/>
  <c r="AL189" i="8"/>
  <c r="AI189" i="8"/>
  <c r="AL188" i="8"/>
  <c r="AI188" i="8"/>
  <c r="AL187" i="8"/>
  <c r="AI187" i="8"/>
  <c r="AM186" i="8"/>
  <c r="AM187" i="8" s="1"/>
  <c r="AM188" i="8" s="1"/>
  <c r="AM189" i="8" s="1"/>
  <c r="AM190" i="8" s="1"/>
  <c r="AM191" i="8" s="1"/>
  <c r="AM192" i="8" s="1"/>
  <c r="AM193" i="8" s="1"/>
  <c r="AM194" i="8" s="1"/>
  <c r="AL186" i="8"/>
  <c r="AI186" i="8"/>
  <c r="AM185" i="8"/>
  <c r="AC185" i="8"/>
  <c r="AL2094" i="8"/>
  <c r="AI2094" i="8"/>
  <c r="AL2093" i="8"/>
  <c r="AI2093" i="8"/>
  <c r="AL2092" i="8"/>
  <c r="AI2092" i="8"/>
  <c r="AL2091" i="8"/>
  <c r="AI2091" i="8"/>
  <c r="AL2090" i="8"/>
  <c r="AI2090" i="8"/>
  <c r="AL2089" i="8"/>
  <c r="AI2089" i="8"/>
  <c r="AL2088" i="8"/>
  <c r="AI2088" i="8"/>
  <c r="AL2087" i="8"/>
  <c r="AI2087" i="8"/>
  <c r="AL2086" i="8"/>
  <c r="AI2086" i="8"/>
  <c r="AM2085" i="8"/>
  <c r="AM2086" i="8" s="1"/>
  <c r="AM2087" i="8" s="1"/>
  <c r="AM2088" i="8" s="1"/>
  <c r="AM2089" i="8" s="1"/>
  <c r="AM2090" i="8" s="1"/>
  <c r="AM2091" i="8" s="1"/>
  <c r="AM2092" i="8" s="1"/>
  <c r="AM2093" i="8" s="1"/>
  <c r="AM2094" i="8" s="1"/>
  <c r="AD2085" i="8"/>
  <c r="AC2085" i="8"/>
  <c r="AL2084" i="8"/>
  <c r="AI2084" i="8"/>
  <c r="AL2083" i="8"/>
  <c r="AI2083" i="8"/>
  <c r="AL2082" i="8"/>
  <c r="AI2082" i="8"/>
  <c r="AL2081" i="8"/>
  <c r="AI2081" i="8"/>
  <c r="AL2080" i="8"/>
  <c r="AI2080" i="8"/>
  <c r="AL2079" i="8"/>
  <c r="AI2079" i="8"/>
  <c r="AL2078" i="8"/>
  <c r="AI2078" i="8"/>
  <c r="AL2077" i="8"/>
  <c r="AI2077" i="8"/>
  <c r="AM2076" i="8"/>
  <c r="AM2077" i="8" s="1"/>
  <c r="AM2078" i="8" s="1"/>
  <c r="AM2079" i="8" s="1"/>
  <c r="AM2080" i="8" s="1"/>
  <c r="AM2081" i="8" s="1"/>
  <c r="AM2082" i="8" s="1"/>
  <c r="AM2083" i="8" s="1"/>
  <c r="AM2084" i="8" s="1"/>
  <c r="AL2076" i="8"/>
  <c r="AI2076" i="8"/>
  <c r="AM2075" i="8"/>
  <c r="AC2075" i="8"/>
  <c r="AD2075" i="8" s="1"/>
  <c r="AE2075" i="8" s="1"/>
  <c r="AE2081" i="8" s="1"/>
  <c r="AL2074" i="8"/>
  <c r="AI2074" i="8"/>
  <c r="AL2073" i="8"/>
  <c r="AI2073" i="8"/>
  <c r="AL2072" i="8"/>
  <c r="AI2072" i="8"/>
  <c r="AL2071" i="8"/>
  <c r="AI2071" i="8"/>
  <c r="AL2070" i="8"/>
  <c r="AI2070" i="8"/>
  <c r="AL2069" i="8"/>
  <c r="AI2069" i="8"/>
  <c r="AL2068" i="8"/>
  <c r="AI2068" i="8"/>
  <c r="AL2067" i="8"/>
  <c r="AI2067" i="8"/>
  <c r="AL2066" i="8"/>
  <c r="AI2066" i="8"/>
  <c r="AM2065" i="8"/>
  <c r="AM2066" i="8" s="1"/>
  <c r="AM2067" i="8" s="1"/>
  <c r="AM2068" i="8" s="1"/>
  <c r="AM2069" i="8" s="1"/>
  <c r="AM2070" i="8" s="1"/>
  <c r="AM2071" i="8" s="1"/>
  <c r="AM2072" i="8" s="1"/>
  <c r="AM2073" i="8" s="1"/>
  <c r="AM2074" i="8" s="1"/>
  <c r="AD2065" i="8"/>
  <c r="AC2065" i="8"/>
  <c r="AL2064" i="8"/>
  <c r="AI2064" i="8"/>
  <c r="AL2063" i="8"/>
  <c r="AI2063" i="8"/>
  <c r="AL2062" i="8"/>
  <c r="AI2062" i="8"/>
  <c r="AL2061" i="8"/>
  <c r="AI2061" i="8"/>
  <c r="AL2060" i="8"/>
  <c r="AI2060" i="8"/>
  <c r="AL2059" i="8"/>
  <c r="AI2059" i="8"/>
  <c r="AL2058" i="8"/>
  <c r="AI2058" i="8"/>
  <c r="AL2057" i="8"/>
  <c r="AI2057" i="8"/>
  <c r="AM2056" i="8"/>
  <c r="AM2057" i="8" s="1"/>
  <c r="AM2058" i="8" s="1"/>
  <c r="AM2059" i="8" s="1"/>
  <c r="AM2060" i="8" s="1"/>
  <c r="AM2061" i="8" s="1"/>
  <c r="AM2062" i="8" s="1"/>
  <c r="AM2063" i="8" s="1"/>
  <c r="AM2064" i="8" s="1"/>
  <c r="AL2056" i="8"/>
  <c r="AI2056" i="8"/>
  <c r="AM2055" i="8"/>
  <c r="AF2055" i="8"/>
  <c r="AG2055" i="8" s="1"/>
  <c r="AC2055" i="8"/>
  <c r="AD2055" i="8" s="1"/>
  <c r="AE2055" i="8" s="1"/>
  <c r="AE2061" i="8" s="1"/>
  <c r="AL2054" i="8"/>
  <c r="AI2054" i="8"/>
  <c r="AL2053" i="8"/>
  <c r="AI2053" i="8"/>
  <c r="AL2052" i="8"/>
  <c r="AI2052" i="8"/>
  <c r="AL2051" i="8"/>
  <c r="AI2051" i="8"/>
  <c r="AL2050" i="8"/>
  <c r="AI2050" i="8"/>
  <c r="AL2049" i="8"/>
  <c r="AI2049" i="8"/>
  <c r="AL2048" i="8"/>
  <c r="AI2048" i="8"/>
  <c r="AL2047" i="8"/>
  <c r="AI2047" i="8"/>
  <c r="AL2046" i="8"/>
  <c r="AI2046" i="8"/>
  <c r="AM2045" i="8"/>
  <c r="AM2046" i="8" s="1"/>
  <c r="AM2047" i="8" s="1"/>
  <c r="AM2048" i="8" s="1"/>
  <c r="AM2049" i="8" s="1"/>
  <c r="AM2050" i="8" s="1"/>
  <c r="AM2051" i="8" s="1"/>
  <c r="AM2052" i="8" s="1"/>
  <c r="AM2053" i="8" s="1"/>
  <c r="AM2054" i="8" s="1"/>
  <c r="AC2045" i="8"/>
  <c r="AL2044" i="8"/>
  <c r="AI2044" i="8"/>
  <c r="AL2043" i="8"/>
  <c r="AI2043" i="8"/>
  <c r="AL2042" i="8"/>
  <c r="AI2042" i="8"/>
  <c r="AL2041" i="8"/>
  <c r="AI2041" i="8"/>
  <c r="AL2040" i="8"/>
  <c r="AI2040" i="8"/>
  <c r="AL2039" i="8"/>
  <c r="AI2039" i="8"/>
  <c r="AL2038" i="8"/>
  <c r="AI2038" i="8"/>
  <c r="AL2037" i="8"/>
  <c r="AI2037" i="8"/>
  <c r="AM2036" i="8"/>
  <c r="AM2037" i="8" s="1"/>
  <c r="AM2038" i="8" s="1"/>
  <c r="AM2039" i="8" s="1"/>
  <c r="AM2040" i="8" s="1"/>
  <c r="AM2041" i="8" s="1"/>
  <c r="AM2042" i="8" s="1"/>
  <c r="AM2043" i="8" s="1"/>
  <c r="AM2044" i="8" s="1"/>
  <c r="AL2036" i="8"/>
  <c r="AI2036" i="8"/>
  <c r="AM2035" i="8"/>
  <c r="AF2035" i="8"/>
  <c r="AG2035" i="8" s="1"/>
  <c r="AC2035" i="8"/>
  <c r="AD2035" i="8" s="1"/>
  <c r="AE2035" i="8" s="1"/>
  <c r="AE2041" i="8" s="1"/>
  <c r="AL2034" i="8"/>
  <c r="AI2034" i="8"/>
  <c r="AL2033" i="8"/>
  <c r="AI2033" i="8"/>
  <c r="AL2032" i="8"/>
  <c r="AI2032" i="8"/>
  <c r="AL2031" i="8"/>
  <c r="AI2031" i="8"/>
  <c r="AL2030" i="8"/>
  <c r="AI2030" i="8"/>
  <c r="AL2029" i="8"/>
  <c r="AI2029" i="8"/>
  <c r="AL2028" i="8"/>
  <c r="AI2028" i="8"/>
  <c r="AL2027" i="8"/>
  <c r="AI2027" i="8"/>
  <c r="AL2026" i="8"/>
  <c r="AI2026" i="8"/>
  <c r="AM2025" i="8"/>
  <c r="AM2026" i="8" s="1"/>
  <c r="AM2027" i="8" s="1"/>
  <c r="AM2028" i="8" s="1"/>
  <c r="AM2029" i="8" s="1"/>
  <c r="AM2030" i="8" s="1"/>
  <c r="AM2031" i="8" s="1"/>
  <c r="AM2032" i="8" s="1"/>
  <c r="AM2033" i="8" s="1"/>
  <c r="AM2034" i="8" s="1"/>
  <c r="AC2025" i="8"/>
  <c r="AD2025" i="8" s="1"/>
  <c r="AL2024" i="8"/>
  <c r="AI2024" i="8"/>
  <c r="AL2023" i="8"/>
  <c r="AI2023" i="8"/>
  <c r="AL2022" i="8"/>
  <c r="AI2022" i="8"/>
  <c r="AL2021" i="8"/>
  <c r="AI2021" i="8"/>
  <c r="AL2020" i="8"/>
  <c r="AI2020" i="8"/>
  <c r="AL2019" i="8"/>
  <c r="AI2019" i="8"/>
  <c r="AL2018" i="8"/>
  <c r="AI2018" i="8"/>
  <c r="AL2017" i="8"/>
  <c r="AI2017" i="8"/>
  <c r="AM2016" i="8"/>
  <c r="AM2017" i="8" s="1"/>
  <c r="AM2018" i="8" s="1"/>
  <c r="AM2019" i="8" s="1"/>
  <c r="AM2020" i="8" s="1"/>
  <c r="AM2021" i="8" s="1"/>
  <c r="AM2022" i="8" s="1"/>
  <c r="AM2023" i="8" s="1"/>
  <c r="AM2024" i="8" s="1"/>
  <c r="AL2016" i="8"/>
  <c r="AI2016" i="8"/>
  <c r="AM2015" i="8"/>
  <c r="AF2015" i="8"/>
  <c r="AG2015" i="8" s="1"/>
  <c r="AE2015" i="8"/>
  <c r="AE2021" i="8" s="1"/>
  <c r="AC2015" i="8"/>
  <c r="AD2015" i="8" s="1"/>
  <c r="AL2014" i="8"/>
  <c r="AI2014" i="8"/>
  <c r="AL2013" i="8"/>
  <c r="AI2013" i="8"/>
  <c r="AL2012" i="8"/>
  <c r="AI2012" i="8"/>
  <c r="AL2011" i="8"/>
  <c r="AI2011" i="8"/>
  <c r="AL2010" i="8"/>
  <c r="AI2010" i="8"/>
  <c r="AL2009" i="8"/>
  <c r="AI2009" i="8"/>
  <c r="AL2008" i="8"/>
  <c r="AI2008" i="8"/>
  <c r="AL2007" i="8"/>
  <c r="AI2007" i="8"/>
  <c r="AL2006" i="8"/>
  <c r="AI2006" i="8"/>
  <c r="AM2005" i="8"/>
  <c r="AM2006" i="8" s="1"/>
  <c r="AM2007" i="8" s="1"/>
  <c r="AM2008" i="8" s="1"/>
  <c r="AM2009" i="8" s="1"/>
  <c r="AM2010" i="8" s="1"/>
  <c r="AM2011" i="8" s="1"/>
  <c r="AM2012" i="8" s="1"/>
  <c r="AM2013" i="8" s="1"/>
  <c r="AM2014" i="8" s="1"/>
  <c r="AD2005" i="8"/>
  <c r="AC2005" i="8"/>
  <c r="AL2004" i="8"/>
  <c r="AI2004" i="8"/>
  <c r="AL2003" i="8"/>
  <c r="AI2003" i="8"/>
  <c r="AL2002" i="8"/>
  <c r="AI2002" i="8"/>
  <c r="AL2001" i="8"/>
  <c r="AI2001" i="8"/>
  <c r="AL2000" i="8"/>
  <c r="AI2000" i="8"/>
  <c r="AL1999" i="8"/>
  <c r="AI1999" i="8"/>
  <c r="AL1998" i="8"/>
  <c r="AI1998" i="8"/>
  <c r="AL1997" i="8"/>
  <c r="AI1997" i="8"/>
  <c r="AM1996" i="8"/>
  <c r="AM1997" i="8" s="1"/>
  <c r="AM1998" i="8" s="1"/>
  <c r="AM1999" i="8" s="1"/>
  <c r="AM2000" i="8" s="1"/>
  <c r="AM2001" i="8" s="1"/>
  <c r="AM2002" i="8" s="1"/>
  <c r="AM2003" i="8" s="1"/>
  <c r="AM2004" i="8" s="1"/>
  <c r="AL1996" i="8"/>
  <c r="AI1996" i="8"/>
  <c r="AM1995" i="8"/>
  <c r="AC1995" i="8"/>
  <c r="AD1995" i="8" s="1"/>
  <c r="AL1994" i="8"/>
  <c r="AI1994" i="8"/>
  <c r="AL1993" i="8"/>
  <c r="AI1993" i="8"/>
  <c r="AL1992" i="8"/>
  <c r="AI1992" i="8"/>
  <c r="AL1991" i="8"/>
  <c r="AI1991" i="8"/>
  <c r="AL1990" i="8"/>
  <c r="AI1990" i="8"/>
  <c r="AL1989" i="8"/>
  <c r="AI1989" i="8"/>
  <c r="AL1988" i="8"/>
  <c r="AI1988" i="8"/>
  <c r="AL1987" i="8"/>
  <c r="AI1987" i="8"/>
  <c r="AL1986" i="8"/>
  <c r="AI1986" i="8"/>
  <c r="AM1985" i="8"/>
  <c r="AM1986" i="8" s="1"/>
  <c r="AM1987" i="8" s="1"/>
  <c r="AM1988" i="8" s="1"/>
  <c r="AM1989" i="8" s="1"/>
  <c r="AM1990" i="8" s="1"/>
  <c r="AM1991" i="8" s="1"/>
  <c r="AM1992" i="8" s="1"/>
  <c r="AM1993" i="8" s="1"/>
  <c r="AM1994" i="8" s="1"/>
  <c r="AD1985" i="8"/>
  <c r="AC1985" i="8"/>
  <c r="AL1984" i="8"/>
  <c r="AI1984" i="8"/>
  <c r="AL1983" i="8"/>
  <c r="AI1983" i="8"/>
  <c r="AL1982" i="8"/>
  <c r="AI1982" i="8"/>
  <c r="AL1981" i="8"/>
  <c r="AI1981" i="8"/>
  <c r="AE1981" i="8"/>
  <c r="AL1980" i="8"/>
  <c r="AI1980" i="8"/>
  <c r="AL1979" i="8"/>
  <c r="AI1979" i="8"/>
  <c r="AL1978" i="8"/>
  <c r="AI1978" i="8"/>
  <c r="AL1977" i="8"/>
  <c r="AI1977" i="8"/>
  <c r="AM1976" i="8"/>
  <c r="AM1977" i="8" s="1"/>
  <c r="AM1978" i="8" s="1"/>
  <c r="AM1979" i="8" s="1"/>
  <c r="AM1980" i="8" s="1"/>
  <c r="AM1981" i="8" s="1"/>
  <c r="AM1982" i="8" s="1"/>
  <c r="AM1983" i="8" s="1"/>
  <c r="AM1984" i="8" s="1"/>
  <c r="AL1976" i="8"/>
  <c r="AI1976" i="8"/>
  <c r="AM1975" i="8"/>
  <c r="AC1975" i="8"/>
  <c r="AD1975" i="8" s="1"/>
  <c r="AE1975" i="8" s="1"/>
  <c r="AL1974" i="8"/>
  <c r="AI1974" i="8"/>
  <c r="AL1973" i="8"/>
  <c r="AI1973" i="8"/>
  <c r="AL1972" i="8"/>
  <c r="AI1972" i="8"/>
  <c r="AL1971" i="8"/>
  <c r="AI1971" i="8"/>
  <c r="AL1970" i="8"/>
  <c r="AI1970" i="8"/>
  <c r="AL1969" i="8"/>
  <c r="AI1969" i="8"/>
  <c r="AL1968" i="8"/>
  <c r="AI1968" i="8"/>
  <c r="AL1967" i="8"/>
  <c r="AI1967" i="8"/>
  <c r="AL1966" i="8"/>
  <c r="AI1966" i="8"/>
  <c r="AM1965" i="8"/>
  <c r="AM1966" i="8" s="1"/>
  <c r="AM1967" i="8" s="1"/>
  <c r="AM1968" i="8" s="1"/>
  <c r="AM1969" i="8" s="1"/>
  <c r="AM1970" i="8" s="1"/>
  <c r="AM1971" i="8" s="1"/>
  <c r="AM1972" i="8" s="1"/>
  <c r="AM1973" i="8" s="1"/>
  <c r="AM1974" i="8" s="1"/>
  <c r="AC1965" i="8"/>
  <c r="AL1964" i="8"/>
  <c r="AI1964" i="8"/>
  <c r="AL1963" i="8"/>
  <c r="AI1963" i="8"/>
  <c r="AL1962" i="8"/>
  <c r="AI1962" i="8"/>
  <c r="AL1961" i="8"/>
  <c r="AI1961" i="8"/>
  <c r="AL1960" i="8"/>
  <c r="AI1960" i="8"/>
  <c r="AL1959" i="8"/>
  <c r="AI1959" i="8"/>
  <c r="AL1958" i="8"/>
  <c r="AI1958" i="8"/>
  <c r="AL1957" i="8"/>
  <c r="AI1957" i="8"/>
  <c r="AM1956" i="8"/>
  <c r="AM1957" i="8" s="1"/>
  <c r="AM1958" i="8" s="1"/>
  <c r="AM1959" i="8" s="1"/>
  <c r="AM1960" i="8" s="1"/>
  <c r="AM1961" i="8" s="1"/>
  <c r="AM1962" i="8" s="1"/>
  <c r="AM1963" i="8" s="1"/>
  <c r="AM1964" i="8" s="1"/>
  <c r="AL1956" i="8"/>
  <c r="AI1956" i="8"/>
  <c r="AM1955" i="8"/>
  <c r="AC1955" i="8"/>
  <c r="AD1955" i="8" s="1"/>
  <c r="AF1955" i="8" s="1"/>
  <c r="AG1955" i="8" s="1"/>
  <c r="AL1954" i="8"/>
  <c r="AI1954" i="8"/>
  <c r="AL1953" i="8"/>
  <c r="AI1953" i="8"/>
  <c r="AL1952" i="8"/>
  <c r="AI1952" i="8"/>
  <c r="AL1951" i="8"/>
  <c r="AI1951" i="8"/>
  <c r="AL1950" i="8"/>
  <c r="AI1950" i="8"/>
  <c r="AL1949" i="8"/>
  <c r="AI1949" i="8"/>
  <c r="AL1948" i="8"/>
  <c r="AI1948" i="8"/>
  <c r="AL1947" i="8"/>
  <c r="AI1947" i="8"/>
  <c r="AL1946" i="8"/>
  <c r="AI1946" i="8"/>
  <c r="AM1945" i="8"/>
  <c r="AM1946" i="8" s="1"/>
  <c r="AM1947" i="8" s="1"/>
  <c r="AM1948" i="8" s="1"/>
  <c r="AM1949" i="8" s="1"/>
  <c r="AM1950" i="8" s="1"/>
  <c r="AM1951" i="8" s="1"/>
  <c r="AM1952" i="8" s="1"/>
  <c r="AM1953" i="8" s="1"/>
  <c r="AM1954" i="8" s="1"/>
  <c r="AC1945" i="8"/>
  <c r="AD1945" i="8" s="1"/>
  <c r="AL1944" i="8"/>
  <c r="AI1944" i="8"/>
  <c r="AL1943" i="8"/>
  <c r="AI1943" i="8"/>
  <c r="AL1942" i="8"/>
  <c r="AI1942" i="8"/>
  <c r="AL1941" i="8"/>
  <c r="AI1941" i="8"/>
  <c r="AL1940" i="8"/>
  <c r="AI1940" i="8"/>
  <c r="AL1939" i="8"/>
  <c r="AI1939" i="8"/>
  <c r="AL1938" i="8"/>
  <c r="AI1938" i="8"/>
  <c r="AL1937" i="8"/>
  <c r="AI1937" i="8"/>
  <c r="AM1936" i="8"/>
  <c r="AM1937" i="8" s="1"/>
  <c r="AM1938" i="8" s="1"/>
  <c r="AM1939" i="8" s="1"/>
  <c r="AM1940" i="8" s="1"/>
  <c r="AM1941" i="8" s="1"/>
  <c r="AM1942" i="8" s="1"/>
  <c r="AM1943" i="8" s="1"/>
  <c r="AM1944" i="8" s="1"/>
  <c r="AL1936" i="8"/>
  <c r="AI1936" i="8"/>
  <c r="AM1935" i="8"/>
  <c r="AF1935" i="8"/>
  <c r="AG1935" i="8" s="1"/>
  <c r="AE1935" i="8"/>
  <c r="AE1941" i="8" s="1"/>
  <c r="AC1935" i="8"/>
  <c r="AD1935" i="8" s="1"/>
  <c r="AL1934" i="8"/>
  <c r="AI1934" i="8"/>
  <c r="AL1933" i="8"/>
  <c r="AI1933" i="8"/>
  <c r="AL1932" i="8"/>
  <c r="AI1932" i="8"/>
  <c r="AL1931" i="8"/>
  <c r="AI1931" i="8"/>
  <c r="AL1930" i="8"/>
  <c r="AI1930" i="8"/>
  <c r="AL1929" i="8"/>
  <c r="AI1929" i="8"/>
  <c r="AL1928" i="8"/>
  <c r="AI1928" i="8"/>
  <c r="AL1927" i="8"/>
  <c r="AI1927" i="8"/>
  <c r="AL1926" i="8"/>
  <c r="AI1926" i="8"/>
  <c r="AM1925" i="8"/>
  <c r="AM1926" i="8" s="1"/>
  <c r="AM1927" i="8" s="1"/>
  <c r="AM1928" i="8" s="1"/>
  <c r="AM1929" i="8" s="1"/>
  <c r="AM1930" i="8" s="1"/>
  <c r="AM1931" i="8" s="1"/>
  <c r="AM1932" i="8" s="1"/>
  <c r="AM1933" i="8" s="1"/>
  <c r="AM1934" i="8" s="1"/>
  <c r="AD1925" i="8"/>
  <c r="AC1925" i="8"/>
  <c r="AL1924" i="8"/>
  <c r="AI1924" i="8"/>
  <c r="AL1923" i="8"/>
  <c r="AI1923" i="8"/>
  <c r="AL1922" i="8"/>
  <c r="AI1922" i="8"/>
  <c r="AL1921" i="8"/>
  <c r="AI1921" i="8"/>
  <c r="AL1920" i="8"/>
  <c r="AI1920" i="8"/>
  <c r="AL1919" i="8"/>
  <c r="AI1919" i="8"/>
  <c r="AL1918" i="8"/>
  <c r="AI1918" i="8"/>
  <c r="AL1917" i="8"/>
  <c r="AI1917" i="8"/>
  <c r="AM1916" i="8"/>
  <c r="AM1917" i="8" s="1"/>
  <c r="AM1918" i="8" s="1"/>
  <c r="AM1919" i="8" s="1"/>
  <c r="AM1920" i="8" s="1"/>
  <c r="AM1921" i="8" s="1"/>
  <c r="AM1922" i="8" s="1"/>
  <c r="AM1923" i="8" s="1"/>
  <c r="AM1924" i="8" s="1"/>
  <c r="AL1916" i="8"/>
  <c r="AI1916" i="8"/>
  <c r="AM1915" i="8"/>
  <c r="AC1915" i="8"/>
  <c r="AD1915" i="8" s="1"/>
  <c r="AL1914" i="8"/>
  <c r="AI1914" i="8"/>
  <c r="AL1913" i="8"/>
  <c r="AI1913" i="8"/>
  <c r="AL1912" i="8"/>
  <c r="AI1912" i="8"/>
  <c r="AL1911" i="8"/>
  <c r="AI1911" i="8"/>
  <c r="AL1910" i="8"/>
  <c r="AI1910" i="8"/>
  <c r="AL1909" i="8"/>
  <c r="AI1909" i="8"/>
  <c r="AL1908" i="8"/>
  <c r="AI1908" i="8"/>
  <c r="AL1907" i="8"/>
  <c r="AI1907" i="8"/>
  <c r="AL1906" i="8"/>
  <c r="AI1906" i="8"/>
  <c r="AM1905" i="8"/>
  <c r="AM1906" i="8" s="1"/>
  <c r="AM1907" i="8" s="1"/>
  <c r="AM1908" i="8" s="1"/>
  <c r="AM1909" i="8" s="1"/>
  <c r="AM1910" i="8" s="1"/>
  <c r="AM1911" i="8" s="1"/>
  <c r="AM1912" i="8" s="1"/>
  <c r="AM1913" i="8" s="1"/>
  <c r="AM1914" i="8" s="1"/>
  <c r="AD1905" i="8"/>
  <c r="AC1905" i="8"/>
  <c r="AL1904" i="8"/>
  <c r="AI1904" i="8"/>
  <c r="AL1903" i="8"/>
  <c r="AI1903" i="8"/>
  <c r="AL1902" i="8"/>
  <c r="AI1902" i="8"/>
  <c r="AL1901" i="8"/>
  <c r="AI1901" i="8"/>
  <c r="AL1900" i="8"/>
  <c r="AI1900" i="8"/>
  <c r="AL1899" i="8"/>
  <c r="AI1899" i="8"/>
  <c r="AL1898" i="8"/>
  <c r="AI1898" i="8"/>
  <c r="AL1897" i="8"/>
  <c r="AI1897" i="8"/>
  <c r="AM1896" i="8"/>
  <c r="AM1897" i="8" s="1"/>
  <c r="AM1898" i="8" s="1"/>
  <c r="AM1899" i="8" s="1"/>
  <c r="AM1900" i="8" s="1"/>
  <c r="AM1901" i="8" s="1"/>
  <c r="AM1902" i="8" s="1"/>
  <c r="AM1903" i="8" s="1"/>
  <c r="AM1904" i="8" s="1"/>
  <c r="AL1896" i="8"/>
  <c r="AI1896" i="8"/>
  <c r="AM1895" i="8"/>
  <c r="AE1895" i="8"/>
  <c r="AE1901" i="8" s="1"/>
  <c r="AC1895" i="8"/>
  <c r="AD1895" i="8" s="1"/>
  <c r="AF1895" i="8" s="1"/>
  <c r="AG1895" i="8" s="1"/>
  <c r="AL1894" i="8"/>
  <c r="AI1894" i="8"/>
  <c r="AL1893" i="8"/>
  <c r="AI1893" i="8"/>
  <c r="AL1892" i="8"/>
  <c r="AI1892" i="8"/>
  <c r="AL1891" i="8"/>
  <c r="AI1891" i="8"/>
  <c r="AL1890" i="8"/>
  <c r="AI1890" i="8"/>
  <c r="AL1889" i="8"/>
  <c r="AI1889" i="8"/>
  <c r="AL1888" i="8"/>
  <c r="AI1888" i="8"/>
  <c r="AL1887" i="8"/>
  <c r="AI1887" i="8"/>
  <c r="AL1886" i="8"/>
  <c r="AI1886" i="8"/>
  <c r="AM1885" i="8"/>
  <c r="AM1886" i="8" s="1"/>
  <c r="AM1887" i="8" s="1"/>
  <c r="AM1888" i="8" s="1"/>
  <c r="AM1889" i="8" s="1"/>
  <c r="AM1890" i="8" s="1"/>
  <c r="AM1891" i="8" s="1"/>
  <c r="AM1892" i="8" s="1"/>
  <c r="AM1893" i="8" s="1"/>
  <c r="AM1894" i="8" s="1"/>
  <c r="AD1885" i="8"/>
  <c r="AC1885" i="8"/>
  <c r="AL1884" i="8"/>
  <c r="AI1884" i="8"/>
  <c r="AL1883" i="8"/>
  <c r="AI1883" i="8"/>
  <c r="AL1882" i="8"/>
  <c r="AI1882" i="8"/>
  <c r="AL1881" i="8"/>
  <c r="AI1881" i="8"/>
  <c r="AL1880" i="8"/>
  <c r="AI1880" i="8"/>
  <c r="AL1879" i="8"/>
  <c r="AI1879" i="8"/>
  <c r="AL1878" i="8"/>
  <c r="AI1878" i="8"/>
  <c r="AL1877" i="8"/>
  <c r="AI1877" i="8"/>
  <c r="AM1876" i="8"/>
  <c r="AM1877" i="8" s="1"/>
  <c r="AM1878" i="8" s="1"/>
  <c r="AM1879" i="8" s="1"/>
  <c r="AM1880" i="8" s="1"/>
  <c r="AM1881" i="8" s="1"/>
  <c r="AM1882" i="8" s="1"/>
  <c r="AM1883" i="8" s="1"/>
  <c r="AM1884" i="8" s="1"/>
  <c r="AL1876" i="8"/>
  <c r="AI1876" i="8"/>
  <c r="AM1875" i="8"/>
  <c r="AF1875" i="8"/>
  <c r="AG1875" i="8" s="1"/>
  <c r="AC1875" i="8"/>
  <c r="AD1875" i="8" s="1"/>
  <c r="AE1875" i="8" s="1"/>
  <c r="AE1881" i="8" s="1"/>
  <c r="AL1874" i="8"/>
  <c r="AI1874" i="8"/>
  <c r="AL1873" i="8"/>
  <c r="AI1873" i="8"/>
  <c r="AL1872" i="8"/>
  <c r="AI1872" i="8"/>
  <c r="AL1871" i="8"/>
  <c r="AI1871" i="8"/>
  <c r="AL1870" i="8"/>
  <c r="AI1870" i="8"/>
  <c r="AL1869" i="8"/>
  <c r="AI1869" i="8"/>
  <c r="AL1868" i="8"/>
  <c r="AI1868" i="8"/>
  <c r="AL1867" i="8"/>
  <c r="AI1867" i="8"/>
  <c r="AL1866" i="8"/>
  <c r="AI1866" i="8"/>
  <c r="AM1865" i="8"/>
  <c r="AM1866" i="8" s="1"/>
  <c r="AM1867" i="8" s="1"/>
  <c r="AM1868" i="8" s="1"/>
  <c r="AM1869" i="8" s="1"/>
  <c r="AM1870" i="8" s="1"/>
  <c r="AM1871" i="8" s="1"/>
  <c r="AM1872" i="8" s="1"/>
  <c r="AM1873" i="8" s="1"/>
  <c r="AM1874" i="8" s="1"/>
  <c r="AC1865" i="8"/>
  <c r="AD1865" i="8" s="1"/>
  <c r="AL1864" i="8"/>
  <c r="AI1864" i="8"/>
  <c r="AL1863" i="8"/>
  <c r="AI1863" i="8"/>
  <c r="AL1862" i="8"/>
  <c r="AI1862" i="8"/>
  <c r="AL1861" i="8"/>
  <c r="AI1861" i="8"/>
  <c r="AL1860" i="8"/>
  <c r="AI1860" i="8"/>
  <c r="AL1859" i="8"/>
  <c r="AI1859" i="8"/>
  <c r="AL1858" i="8"/>
  <c r="AI1858" i="8"/>
  <c r="AL1857" i="8"/>
  <c r="AI1857" i="8"/>
  <c r="AM1856" i="8"/>
  <c r="AM1857" i="8" s="1"/>
  <c r="AM1858" i="8" s="1"/>
  <c r="AM1859" i="8" s="1"/>
  <c r="AM1860" i="8" s="1"/>
  <c r="AM1861" i="8" s="1"/>
  <c r="AM1862" i="8" s="1"/>
  <c r="AM1863" i="8" s="1"/>
  <c r="AM1864" i="8" s="1"/>
  <c r="AL1856" i="8"/>
  <c r="AI1856" i="8"/>
  <c r="AM1855" i="8"/>
  <c r="AF1855" i="8"/>
  <c r="AG1855" i="8" s="1"/>
  <c r="AE1855" i="8"/>
  <c r="AE1861" i="8" s="1"/>
  <c r="AC1855" i="8"/>
  <c r="AD1855" i="8" s="1"/>
  <c r="AL1854" i="8"/>
  <c r="AI1854" i="8"/>
  <c r="AL1853" i="8"/>
  <c r="AI1853" i="8"/>
  <c r="AL1852" i="8"/>
  <c r="AI1852" i="8"/>
  <c r="AL1851" i="8"/>
  <c r="AI1851" i="8"/>
  <c r="AL1850" i="8"/>
  <c r="AI1850" i="8"/>
  <c r="AL1849" i="8"/>
  <c r="AI1849" i="8"/>
  <c r="AL1848" i="8"/>
  <c r="AI1848" i="8"/>
  <c r="AL1847" i="8"/>
  <c r="AI1847" i="8"/>
  <c r="AL1846" i="8"/>
  <c r="AI1846" i="8"/>
  <c r="AM1845" i="8"/>
  <c r="AM1846" i="8" s="1"/>
  <c r="AM1847" i="8" s="1"/>
  <c r="AM1848" i="8" s="1"/>
  <c r="AM1849" i="8" s="1"/>
  <c r="AM1850" i="8" s="1"/>
  <c r="AM1851" i="8" s="1"/>
  <c r="AM1852" i="8" s="1"/>
  <c r="AM1853" i="8" s="1"/>
  <c r="AM1854" i="8" s="1"/>
  <c r="AC1845" i="8"/>
  <c r="AL1844" i="8"/>
  <c r="AI1844" i="8"/>
  <c r="AL1843" i="8"/>
  <c r="AI1843" i="8"/>
  <c r="AL1842" i="8"/>
  <c r="AI1842" i="8"/>
  <c r="AL1841" i="8"/>
  <c r="AI1841" i="8"/>
  <c r="AL1840" i="8"/>
  <c r="AI1840" i="8"/>
  <c r="AL1839" i="8"/>
  <c r="AI1839" i="8"/>
  <c r="AL1838" i="8"/>
  <c r="AI1838" i="8"/>
  <c r="AL1837" i="8"/>
  <c r="AI1837" i="8"/>
  <c r="AM1836" i="8"/>
  <c r="AM1837" i="8" s="1"/>
  <c r="AM1838" i="8" s="1"/>
  <c r="AM1839" i="8" s="1"/>
  <c r="AM1840" i="8" s="1"/>
  <c r="AM1841" i="8" s="1"/>
  <c r="AM1842" i="8" s="1"/>
  <c r="AM1843" i="8" s="1"/>
  <c r="AM1844" i="8" s="1"/>
  <c r="AL1836" i="8"/>
  <c r="AI1836" i="8"/>
  <c r="AM1835" i="8"/>
  <c r="AF1835" i="8"/>
  <c r="AG1835" i="8" s="1"/>
  <c r="AC1835" i="8"/>
  <c r="AD1835" i="8" s="1"/>
  <c r="AL1834" i="8"/>
  <c r="AI1834" i="8"/>
  <c r="AL1833" i="8"/>
  <c r="AI1833" i="8"/>
  <c r="AL1832" i="8"/>
  <c r="AI1832" i="8"/>
  <c r="AL1831" i="8"/>
  <c r="AI1831" i="8"/>
  <c r="AL1830" i="8"/>
  <c r="AI1830" i="8"/>
  <c r="AL1829" i="8"/>
  <c r="AI1829" i="8"/>
  <c r="AL1828" i="8"/>
  <c r="AI1828" i="8"/>
  <c r="AL1827" i="8"/>
  <c r="AI1827" i="8"/>
  <c r="AL1826" i="8"/>
  <c r="AI1826" i="8"/>
  <c r="AM1825" i="8"/>
  <c r="AM1826" i="8" s="1"/>
  <c r="AM1827" i="8" s="1"/>
  <c r="AM1828" i="8" s="1"/>
  <c r="AM1829" i="8" s="1"/>
  <c r="AM1830" i="8" s="1"/>
  <c r="AM1831" i="8" s="1"/>
  <c r="AM1832" i="8" s="1"/>
  <c r="AM1833" i="8" s="1"/>
  <c r="AM1834" i="8" s="1"/>
  <c r="AC1825" i="8"/>
  <c r="AL1824" i="8"/>
  <c r="AI1824" i="8"/>
  <c r="AL1823" i="8"/>
  <c r="AI1823" i="8"/>
  <c r="AL1822" i="8"/>
  <c r="AI1822" i="8"/>
  <c r="AL1821" i="8"/>
  <c r="AI1821" i="8"/>
  <c r="AL1820" i="8"/>
  <c r="AI1820" i="8"/>
  <c r="AL1819" i="8"/>
  <c r="AI1819" i="8"/>
  <c r="AL1818" i="8"/>
  <c r="AI1818" i="8"/>
  <c r="AL1817" i="8"/>
  <c r="AI1817" i="8"/>
  <c r="AM1816" i="8"/>
  <c r="AM1817" i="8" s="1"/>
  <c r="AM1818" i="8" s="1"/>
  <c r="AM1819" i="8" s="1"/>
  <c r="AM1820" i="8" s="1"/>
  <c r="AM1821" i="8" s="1"/>
  <c r="AM1822" i="8" s="1"/>
  <c r="AM1823" i="8" s="1"/>
  <c r="AM1824" i="8" s="1"/>
  <c r="AL1816" i="8"/>
  <c r="AI1816" i="8"/>
  <c r="AM1815" i="8"/>
  <c r="AF1815" i="8"/>
  <c r="AG1815" i="8" s="1"/>
  <c r="AE1815" i="8"/>
  <c r="AE1821" i="8" s="1"/>
  <c r="AC1815" i="8"/>
  <c r="AD1815" i="8" s="1"/>
  <c r="AL1814" i="8"/>
  <c r="AI1814" i="8"/>
  <c r="AL1813" i="8"/>
  <c r="AI1813" i="8"/>
  <c r="AL1812" i="8"/>
  <c r="AI1812" i="8"/>
  <c r="AL1811" i="8"/>
  <c r="AI1811" i="8"/>
  <c r="AL1810" i="8"/>
  <c r="AI1810" i="8"/>
  <c r="AL1809" i="8"/>
  <c r="AI1809" i="8"/>
  <c r="AL1808" i="8"/>
  <c r="AI1808" i="8"/>
  <c r="AL1807" i="8"/>
  <c r="AI1807" i="8"/>
  <c r="AL1806" i="8"/>
  <c r="AI1806" i="8"/>
  <c r="AM1805" i="8"/>
  <c r="AM1806" i="8" s="1"/>
  <c r="AM1807" i="8" s="1"/>
  <c r="AM1808" i="8" s="1"/>
  <c r="AM1809" i="8" s="1"/>
  <c r="AM1810" i="8" s="1"/>
  <c r="AM1811" i="8" s="1"/>
  <c r="AM1812" i="8" s="1"/>
  <c r="AM1813" i="8" s="1"/>
  <c r="AM1814" i="8" s="1"/>
  <c r="AC1805" i="8"/>
  <c r="AL1804" i="8"/>
  <c r="AI1804" i="8"/>
  <c r="AL1803" i="8"/>
  <c r="AI1803" i="8"/>
  <c r="AL1802" i="8"/>
  <c r="AI1802" i="8"/>
  <c r="AL1801" i="8"/>
  <c r="AI1801" i="8"/>
  <c r="AL1800" i="8"/>
  <c r="AI1800" i="8"/>
  <c r="AL1799" i="8"/>
  <c r="AI1799" i="8"/>
  <c r="AL1798" i="8"/>
  <c r="AI1798" i="8"/>
  <c r="AL1797" i="8"/>
  <c r="AI1797" i="8"/>
  <c r="AM1796" i="8"/>
  <c r="AM1797" i="8" s="1"/>
  <c r="AM1798" i="8" s="1"/>
  <c r="AM1799" i="8" s="1"/>
  <c r="AM1800" i="8" s="1"/>
  <c r="AM1801" i="8" s="1"/>
  <c r="AM1802" i="8" s="1"/>
  <c r="AM1803" i="8" s="1"/>
  <c r="AM1804" i="8" s="1"/>
  <c r="AL1796" i="8"/>
  <c r="AI1796" i="8"/>
  <c r="AM1795" i="8"/>
  <c r="AC1795" i="8"/>
  <c r="AD1795" i="8" s="1"/>
  <c r="AL1794" i="8"/>
  <c r="AI1794" i="8"/>
  <c r="AL1793" i="8"/>
  <c r="AI1793" i="8"/>
  <c r="AL1792" i="8"/>
  <c r="AI1792" i="8"/>
  <c r="AL1791" i="8"/>
  <c r="AI1791" i="8"/>
  <c r="AL1790" i="8"/>
  <c r="AI1790" i="8"/>
  <c r="AL1789" i="8"/>
  <c r="AI1789" i="8"/>
  <c r="AL1788" i="8"/>
  <c r="AI1788" i="8"/>
  <c r="AL1787" i="8"/>
  <c r="AI1787" i="8"/>
  <c r="AM1786" i="8"/>
  <c r="AM1787" i="8" s="1"/>
  <c r="AM1788" i="8" s="1"/>
  <c r="AM1789" i="8" s="1"/>
  <c r="AM1790" i="8" s="1"/>
  <c r="AM1791" i="8" s="1"/>
  <c r="AM1792" i="8" s="1"/>
  <c r="AM1793" i="8" s="1"/>
  <c r="AM1794" i="8" s="1"/>
  <c r="AL1786" i="8"/>
  <c r="AI1786" i="8"/>
  <c r="AM1785" i="8"/>
  <c r="AE1785" i="8"/>
  <c r="AE1791" i="8" s="1"/>
  <c r="AC1785" i="8"/>
  <c r="AD1785" i="8" s="1"/>
  <c r="AF1785" i="8" s="1"/>
  <c r="AG1785" i="8" s="1"/>
  <c r="AL1784" i="8"/>
  <c r="AI1784" i="8"/>
  <c r="AL1783" i="8"/>
  <c r="AI1783" i="8"/>
  <c r="AL1782" i="8"/>
  <c r="AI1782" i="8"/>
  <c r="AL1781" i="8"/>
  <c r="AI1781" i="8"/>
  <c r="AL1780" i="8"/>
  <c r="AI1780" i="8"/>
  <c r="AL1779" i="8"/>
  <c r="AI1779" i="8"/>
  <c r="AL1778" i="8"/>
  <c r="AI1778" i="8"/>
  <c r="AL1777" i="8"/>
  <c r="AI1777" i="8"/>
  <c r="AM1776" i="8"/>
  <c r="AM1777" i="8" s="1"/>
  <c r="AM1778" i="8" s="1"/>
  <c r="AM1779" i="8" s="1"/>
  <c r="AM1780" i="8" s="1"/>
  <c r="AM1781" i="8" s="1"/>
  <c r="AM1782" i="8" s="1"/>
  <c r="AM1783" i="8" s="1"/>
  <c r="AM1784" i="8" s="1"/>
  <c r="AL1776" i="8"/>
  <c r="AI1776" i="8"/>
  <c r="AM1775" i="8"/>
  <c r="AC1775" i="8"/>
  <c r="AL1774" i="8"/>
  <c r="AI1774" i="8"/>
  <c r="AL1773" i="8"/>
  <c r="AI1773" i="8"/>
  <c r="AL1772" i="8"/>
  <c r="AI1772" i="8"/>
  <c r="AL1771" i="8"/>
  <c r="AI1771" i="8"/>
  <c r="AL1770" i="8"/>
  <c r="AI1770" i="8"/>
  <c r="AL1769" i="8"/>
  <c r="AI1769" i="8"/>
  <c r="AL1768" i="8"/>
  <c r="AI1768" i="8"/>
  <c r="AL1767" i="8"/>
  <c r="AI1767" i="8"/>
  <c r="AL1766" i="8"/>
  <c r="AI1766" i="8"/>
  <c r="AM1765" i="8"/>
  <c r="AM1766" i="8" s="1"/>
  <c r="AM1767" i="8" s="1"/>
  <c r="AM1768" i="8" s="1"/>
  <c r="AM1769" i="8" s="1"/>
  <c r="AM1770" i="8" s="1"/>
  <c r="AM1771" i="8" s="1"/>
  <c r="AM1772" i="8" s="1"/>
  <c r="AM1773" i="8" s="1"/>
  <c r="AM1774" i="8" s="1"/>
  <c r="AD1765" i="8"/>
  <c r="AF1765" i="8" s="1"/>
  <c r="AG1765" i="8" s="1"/>
  <c r="AC1765" i="8"/>
  <c r="AL1764" i="8"/>
  <c r="AI1764" i="8"/>
  <c r="AL1763" i="8"/>
  <c r="AI1763" i="8"/>
  <c r="AL1762" i="8"/>
  <c r="AI1762" i="8"/>
  <c r="AL1761" i="8"/>
  <c r="AI1761" i="8"/>
  <c r="AL1760" i="8"/>
  <c r="AI1760" i="8"/>
  <c r="AL1759" i="8"/>
  <c r="AI1759" i="8"/>
  <c r="AL1758" i="8"/>
  <c r="AI1758" i="8"/>
  <c r="AL1757" i="8"/>
  <c r="AI1757" i="8"/>
  <c r="AL1756" i="8"/>
  <c r="AI1756" i="8"/>
  <c r="AM1755" i="8"/>
  <c r="AM1756" i="8" s="1"/>
  <c r="AM1757" i="8" s="1"/>
  <c r="AM1758" i="8" s="1"/>
  <c r="AM1759" i="8" s="1"/>
  <c r="AM1760" i="8" s="1"/>
  <c r="AM1761" i="8" s="1"/>
  <c r="AM1762" i="8" s="1"/>
  <c r="AM1763" i="8" s="1"/>
  <c r="AM1764" i="8" s="1"/>
  <c r="AC1755" i="8"/>
  <c r="AL1754" i="8"/>
  <c r="AI1754" i="8"/>
  <c r="AL1753" i="8"/>
  <c r="AI1753" i="8"/>
  <c r="AL1752" i="8"/>
  <c r="AI1752" i="8"/>
  <c r="AL1751" i="8"/>
  <c r="AI1751" i="8"/>
  <c r="AL1750" i="8"/>
  <c r="AI1750" i="8"/>
  <c r="AL1749" i="8"/>
  <c r="AI1749" i="8"/>
  <c r="AL1748" i="8"/>
  <c r="AI1748" i="8"/>
  <c r="AL1747" i="8"/>
  <c r="AI1747" i="8"/>
  <c r="AM1746" i="8"/>
  <c r="AM1747" i="8" s="1"/>
  <c r="AM1748" i="8" s="1"/>
  <c r="AM1749" i="8" s="1"/>
  <c r="AM1750" i="8" s="1"/>
  <c r="AM1751" i="8" s="1"/>
  <c r="AM1752" i="8" s="1"/>
  <c r="AM1753" i="8" s="1"/>
  <c r="AM1754" i="8" s="1"/>
  <c r="AL1746" i="8"/>
  <c r="AI1746" i="8"/>
  <c r="AM1745" i="8"/>
  <c r="AC1745" i="8"/>
  <c r="AL1744" i="8"/>
  <c r="AI1744" i="8"/>
  <c r="AL1743" i="8"/>
  <c r="AI1743" i="8"/>
  <c r="AL1742" i="8"/>
  <c r="AI1742" i="8"/>
  <c r="AL1741" i="8"/>
  <c r="AI1741" i="8"/>
  <c r="AL1740" i="8"/>
  <c r="AI1740" i="8"/>
  <c r="AL1739" i="8"/>
  <c r="AI1739" i="8"/>
  <c r="AL1738" i="8"/>
  <c r="AI1738" i="8"/>
  <c r="AL1737" i="8"/>
  <c r="AI1737" i="8"/>
  <c r="AL1736" i="8"/>
  <c r="AI1736" i="8"/>
  <c r="AM1735" i="8"/>
  <c r="AM1736" i="8" s="1"/>
  <c r="AM1737" i="8" s="1"/>
  <c r="AM1738" i="8" s="1"/>
  <c r="AM1739" i="8" s="1"/>
  <c r="AM1740" i="8" s="1"/>
  <c r="AM1741" i="8" s="1"/>
  <c r="AM1742" i="8" s="1"/>
  <c r="AM1743" i="8" s="1"/>
  <c r="AM1744" i="8" s="1"/>
  <c r="AC1735" i="8"/>
  <c r="AL1734" i="8"/>
  <c r="AI1734" i="8"/>
  <c r="AL1733" i="8"/>
  <c r="AI1733" i="8"/>
  <c r="AL1732" i="8"/>
  <c r="AI1732" i="8"/>
  <c r="AL1731" i="8"/>
  <c r="AI1731" i="8"/>
  <c r="AL1730" i="8"/>
  <c r="AI1730" i="8"/>
  <c r="AL1729" i="8"/>
  <c r="AI1729" i="8"/>
  <c r="AL1728" i="8"/>
  <c r="AI1728" i="8"/>
  <c r="AL1727" i="8"/>
  <c r="AI1727" i="8"/>
  <c r="AM1726" i="8"/>
  <c r="AM1727" i="8" s="1"/>
  <c r="AM1728" i="8" s="1"/>
  <c r="AM1729" i="8" s="1"/>
  <c r="AM1730" i="8" s="1"/>
  <c r="AM1731" i="8" s="1"/>
  <c r="AM1732" i="8" s="1"/>
  <c r="AM1733" i="8" s="1"/>
  <c r="AM1734" i="8" s="1"/>
  <c r="AL1726" i="8"/>
  <c r="AI1726" i="8"/>
  <c r="AM1725" i="8"/>
  <c r="AC1725" i="8"/>
  <c r="AD1725" i="8" s="1"/>
  <c r="AF1725" i="8" s="1"/>
  <c r="AG1725" i="8" s="1"/>
  <c r="AL1724" i="8"/>
  <c r="AI1724" i="8"/>
  <c r="AL1723" i="8"/>
  <c r="AI1723" i="8"/>
  <c r="AL1722" i="8"/>
  <c r="AI1722" i="8"/>
  <c r="AL1721" i="8"/>
  <c r="AI1721" i="8"/>
  <c r="AL1720" i="8"/>
  <c r="AI1720" i="8"/>
  <c r="AL1719" i="8"/>
  <c r="AI1719" i="8"/>
  <c r="AL1718" i="8"/>
  <c r="AI1718" i="8"/>
  <c r="AL1717" i="8"/>
  <c r="AI1717" i="8"/>
  <c r="AL1716" i="8"/>
  <c r="AI1716" i="8"/>
  <c r="AM1715" i="8"/>
  <c r="AM1716" i="8" s="1"/>
  <c r="AM1717" i="8" s="1"/>
  <c r="AM1718" i="8" s="1"/>
  <c r="AM1719" i="8" s="1"/>
  <c r="AM1720" i="8" s="1"/>
  <c r="AM1721" i="8" s="1"/>
  <c r="AM1722" i="8" s="1"/>
  <c r="AM1723" i="8" s="1"/>
  <c r="AM1724" i="8" s="1"/>
  <c r="AG1715" i="8"/>
  <c r="AF1715" i="8"/>
  <c r="AC1715" i="8"/>
  <c r="AD1715" i="8" s="1"/>
  <c r="AL1714" i="8"/>
  <c r="AI1714" i="8"/>
  <c r="AL1713" i="8"/>
  <c r="AI1713" i="8"/>
  <c r="AL1712" i="8"/>
  <c r="AI1712" i="8"/>
  <c r="AL1711" i="8"/>
  <c r="AI1711" i="8"/>
  <c r="AL1710" i="8"/>
  <c r="AI1710" i="8"/>
  <c r="AL1709" i="8"/>
  <c r="AI1709" i="8"/>
  <c r="AL1708" i="8"/>
  <c r="AI1708" i="8"/>
  <c r="AL1707" i="8"/>
  <c r="AI1707" i="8"/>
  <c r="AL1706" i="8"/>
  <c r="AI1706" i="8"/>
  <c r="AM1705" i="8"/>
  <c r="AM1706" i="8" s="1"/>
  <c r="AM1707" i="8" s="1"/>
  <c r="AM1708" i="8" s="1"/>
  <c r="AM1709" i="8" s="1"/>
  <c r="AM1710" i="8" s="1"/>
  <c r="AM1711" i="8" s="1"/>
  <c r="AM1712" i="8" s="1"/>
  <c r="AM1713" i="8" s="1"/>
  <c r="AM1714" i="8" s="1"/>
  <c r="AD1705" i="8"/>
  <c r="AF1705" i="8" s="1"/>
  <c r="AG1705" i="8" s="1"/>
  <c r="AC1705" i="8"/>
  <c r="AL1704" i="8"/>
  <c r="AI1704" i="8"/>
  <c r="AL1703" i="8"/>
  <c r="AI1703" i="8"/>
  <c r="AL1702" i="8"/>
  <c r="AI1702" i="8"/>
  <c r="AL1701" i="8"/>
  <c r="AI1701" i="8"/>
  <c r="AE1701" i="8"/>
  <c r="AL1700" i="8"/>
  <c r="AI1700" i="8"/>
  <c r="AL1699" i="8"/>
  <c r="AI1699" i="8"/>
  <c r="AL1698" i="8"/>
  <c r="AI1698" i="8"/>
  <c r="AL1697" i="8"/>
  <c r="AI1697" i="8"/>
  <c r="AM1696" i="8"/>
  <c r="AM1697" i="8" s="1"/>
  <c r="AM1698" i="8" s="1"/>
  <c r="AM1699" i="8" s="1"/>
  <c r="AM1700" i="8" s="1"/>
  <c r="AM1701" i="8" s="1"/>
  <c r="AM1702" i="8" s="1"/>
  <c r="AM1703" i="8" s="1"/>
  <c r="AM1704" i="8" s="1"/>
  <c r="AL1696" i="8"/>
  <c r="AI1696" i="8"/>
  <c r="AM1695" i="8"/>
  <c r="AF1695" i="8"/>
  <c r="AG1695" i="8" s="1"/>
  <c r="AE1695" i="8"/>
  <c r="AC1695" i="8"/>
  <c r="AD1695" i="8" s="1"/>
  <c r="AL1694" i="8"/>
  <c r="AI1694" i="8"/>
  <c r="AL1693" i="8"/>
  <c r="AI1693" i="8"/>
  <c r="AL1692" i="8"/>
  <c r="AI1692" i="8"/>
  <c r="AL1691" i="8"/>
  <c r="AI1691" i="8"/>
  <c r="AL1690" i="8"/>
  <c r="AI1690" i="8"/>
  <c r="AL1689" i="8"/>
  <c r="AI1689" i="8"/>
  <c r="AL1688" i="8"/>
  <c r="AI1688" i="8"/>
  <c r="AL1687" i="8"/>
  <c r="AI1687" i="8"/>
  <c r="AM1686" i="8"/>
  <c r="AM1687" i="8" s="1"/>
  <c r="AM1688" i="8" s="1"/>
  <c r="AM1689" i="8" s="1"/>
  <c r="AM1690" i="8" s="1"/>
  <c r="AM1691" i="8" s="1"/>
  <c r="AM1692" i="8" s="1"/>
  <c r="AM1693" i="8" s="1"/>
  <c r="AM1694" i="8" s="1"/>
  <c r="AL1686" i="8"/>
  <c r="AI1686" i="8"/>
  <c r="AM1685" i="8"/>
  <c r="AC1685" i="8"/>
  <c r="AL1684" i="8"/>
  <c r="AI1684" i="8"/>
  <c r="AL1683" i="8"/>
  <c r="AI1683" i="8"/>
  <c r="AL1682" i="8"/>
  <c r="AI1682" i="8"/>
  <c r="AL1681" i="8"/>
  <c r="AI1681" i="8"/>
  <c r="AL1680" i="8"/>
  <c r="AI1680" i="8"/>
  <c r="AL1679" i="8"/>
  <c r="AI1679" i="8"/>
  <c r="AL1678" i="8"/>
  <c r="AI1678" i="8"/>
  <c r="AL1677" i="8"/>
  <c r="AI1677" i="8"/>
  <c r="AM1676" i="8"/>
  <c r="AM1677" i="8" s="1"/>
  <c r="AM1678" i="8" s="1"/>
  <c r="AM1679" i="8" s="1"/>
  <c r="AM1680" i="8" s="1"/>
  <c r="AM1681" i="8" s="1"/>
  <c r="AM1682" i="8" s="1"/>
  <c r="AM1683" i="8" s="1"/>
  <c r="AM1684" i="8" s="1"/>
  <c r="AL1676" i="8"/>
  <c r="AI1676" i="8"/>
  <c r="AM1675" i="8"/>
  <c r="AC1675" i="8"/>
  <c r="AL1674" i="8"/>
  <c r="AI1674" i="8"/>
  <c r="AL1673" i="8"/>
  <c r="AI1673" i="8"/>
  <c r="AL1672" i="8"/>
  <c r="AI1672" i="8"/>
  <c r="AL1671" i="8"/>
  <c r="AI1671" i="8"/>
  <c r="AL1670" i="8"/>
  <c r="AI1670" i="8"/>
  <c r="AL1669" i="8"/>
  <c r="AI1669" i="8"/>
  <c r="AL1668" i="8"/>
  <c r="AI1668" i="8"/>
  <c r="AL1667" i="8"/>
  <c r="AI1667" i="8"/>
  <c r="AL1666" i="8"/>
  <c r="AI1666" i="8"/>
  <c r="AM1665" i="8"/>
  <c r="AM1666" i="8" s="1"/>
  <c r="AM1667" i="8" s="1"/>
  <c r="AM1668" i="8" s="1"/>
  <c r="AM1669" i="8" s="1"/>
  <c r="AM1670" i="8" s="1"/>
  <c r="AM1671" i="8" s="1"/>
  <c r="AM1672" i="8" s="1"/>
  <c r="AM1673" i="8" s="1"/>
  <c r="AM1674" i="8" s="1"/>
  <c r="AD1665" i="8"/>
  <c r="AC1665" i="8"/>
  <c r="AL1664" i="8"/>
  <c r="AI1664" i="8"/>
  <c r="AL1663" i="8"/>
  <c r="AI1663" i="8"/>
  <c r="AL1662" i="8"/>
  <c r="AI1662" i="8"/>
  <c r="AL1661" i="8"/>
  <c r="AI1661" i="8"/>
  <c r="AL1660" i="8"/>
  <c r="AI1660" i="8"/>
  <c r="AL1659" i="8"/>
  <c r="AI1659" i="8"/>
  <c r="AL1658" i="8"/>
  <c r="AI1658" i="8"/>
  <c r="AL1657" i="8"/>
  <c r="AI1657" i="8"/>
  <c r="AM1656" i="8"/>
  <c r="AM1657" i="8" s="1"/>
  <c r="AM1658" i="8" s="1"/>
  <c r="AM1659" i="8" s="1"/>
  <c r="AM1660" i="8" s="1"/>
  <c r="AM1661" i="8" s="1"/>
  <c r="AM1662" i="8" s="1"/>
  <c r="AM1663" i="8" s="1"/>
  <c r="AM1664" i="8" s="1"/>
  <c r="AL1656" i="8"/>
  <c r="AI1656" i="8"/>
  <c r="AM1655" i="8"/>
  <c r="AC1655" i="8"/>
  <c r="AD1655" i="8" s="1"/>
  <c r="AL1654" i="8"/>
  <c r="AI1654" i="8"/>
  <c r="AL1653" i="8"/>
  <c r="AI1653" i="8"/>
  <c r="AL1652" i="8"/>
  <c r="AI1652" i="8"/>
  <c r="AL1651" i="8"/>
  <c r="AI1651" i="8"/>
  <c r="AL1650" i="8"/>
  <c r="AI1650" i="8"/>
  <c r="AL1649" i="8"/>
  <c r="AI1649" i="8"/>
  <c r="AL1648" i="8"/>
  <c r="AI1648" i="8"/>
  <c r="AL1647" i="8"/>
  <c r="AI1647" i="8"/>
  <c r="AL1646" i="8"/>
  <c r="AI1646" i="8"/>
  <c r="AM1645" i="8"/>
  <c r="AM1646" i="8" s="1"/>
  <c r="AM1647" i="8" s="1"/>
  <c r="AM1648" i="8" s="1"/>
  <c r="AM1649" i="8" s="1"/>
  <c r="AM1650" i="8" s="1"/>
  <c r="AM1651" i="8" s="1"/>
  <c r="AM1652" i="8" s="1"/>
  <c r="AM1653" i="8" s="1"/>
  <c r="AM1654" i="8" s="1"/>
  <c r="AC1645" i="8"/>
  <c r="AL1644" i="8"/>
  <c r="AI1644" i="8"/>
  <c r="AL1643" i="8"/>
  <c r="AI1643" i="8"/>
  <c r="AL1642" i="8"/>
  <c r="AI1642" i="8"/>
  <c r="AL1641" i="8"/>
  <c r="AI1641" i="8"/>
  <c r="AL1640" i="8"/>
  <c r="AI1640" i="8"/>
  <c r="AL1639" i="8"/>
  <c r="AI1639" i="8"/>
  <c r="AL1638" i="8"/>
  <c r="AI1638" i="8"/>
  <c r="AL1637" i="8"/>
  <c r="AI1637" i="8"/>
  <c r="AM1636" i="8"/>
  <c r="AM1637" i="8" s="1"/>
  <c r="AM1638" i="8" s="1"/>
  <c r="AM1639" i="8" s="1"/>
  <c r="AM1640" i="8" s="1"/>
  <c r="AM1641" i="8" s="1"/>
  <c r="AM1642" i="8" s="1"/>
  <c r="AM1643" i="8" s="1"/>
  <c r="AM1644" i="8" s="1"/>
  <c r="AL1636" i="8"/>
  <c r="AI1636" i="8"/>
  <c r="AM1635" i="8"/>
  <c r="AC1635" i="8"/>
  <c r="AD1635" i="8" s="1"/>
  <c r="AF1635" i="8" s="1"/>
  <c r="AG1635" i="8" s="1"/>
  <c r="AL1634" i="8"/>
  <c r="AI1634" i="8"/>
  <c r="AL1633" i="8"/>
  <c r="AI1633" i="8"/>
  <c r="AL1632" i="8"/>
  <c r="AI1632" i="8"/>
  <c r="AL1631" i="8"/>
  <c r="AI1631" i="8"/>
  <c r="AE1631" i="8"/>
  <c r="AL1630" i="8"/>
  <c r="AI1630" i="8"/>
  <c r="AL1629" i="8"/>
  <c r="AI1629" i="8"/>
  <c r="AL1628" i="8"/>
  <c r="AI1628" i="8"/>
  <c r="AL1627" i="8"/>
  <c r="AI1627" i="8"/>
  <c r="AL1626" i="8"/>
  <c r="AI1626" i="8"/>
  <c r="AM1625" i="8"/>
  <c r="AM1626" i="8" s="1"/>
  <c r="AM1627" i="8" s="1"/>
  <c r="AM1628" i="8" s="1"/>
  <c r="AM1629" i="8" s="1"/>
  <c r="AM1630" i="8" s="1"/>
  <c r="AM1631" i="8" s="1"/>
  <c r="AM1632" i="8" s="1"/>
  <c r="AM1633" i="8" s="1"/>
  <c r="AM1634" i="8" s="1"/>
  <c r="AF1625" i="8"/>
  <c r="AG1625" i="8" s="1"/>
  <c r="AC1625" i="8"/>
  <c r="AD1625" i="8" s="1"/>
  <c r="AE1625" i="8" s="1"/>
  <c r="AL1624" i="8"/>
  <c r="AI1624" i="8"/>
  <c r="AL1623" i="8"/>
  <c r="AI1623" i="8"/>
  <c r="AL1622" i="8"/>
  <c r="AI1622" i="8"/>
  <c r="AL1621" i="8"/>
  <c r="AI1621" i="8"/>
  <c r="AL1620" i="8"/>
  <c r="AI1620" i="8"/>
  <c r="AL1619" i="8"/>
  <c r="AI1619" i="8"/>
  <c r="AL1618" i="8"/>
  <c r="AI1618" i="8"/>
  <c r="AL1617" i="8"/>
  <c r="AI1617" i="8"/>
  <c r="AM1616" i="8"/>
  <c r="AM1617" i="8" s="1"/>
  <c r="AM1618" i="8" s="1"/>
  <c r="AM1619" i="8" s="1"/>
  <c r="AM1620" i="8" s="1"/>
  <c r="AM1621" i="8" s="1"/>
  <c r="AM1622" i="8" s="1"/>
  <c r="AM1623" i="8" s="1"/>
  <c r="AM1624" i="8" s="1"/>
  <c r="AL1616" i="8"/>
  <c r="AI1616" i="8"/>
  <c r="AM1615" i="8"/>
  <c r="AC1615" i="8"/>
  <c r="AD1615" i="8" s="1"/>
  <c r="AF1615" i="8" s="1"/>
  <c r="AG1615" i="8" s="1"/>
  <c r="AL1614" i="8"/>
  <c r="AI1614" i="8"/>
  <c r="AL1613" i="8"/>
  <c r="AI1613" i="8"/>
  <c r="AL1612" i="8"/>
  <c r="AI1612" i="8"/>
  <c r="AL1611" i="8"/>
  <c r="AI1611" i="8"/>
  <c r="AE1611" i="8"/>
  <c r="AL1610" i="8"/>
  <c r="AI1610" i="8"/>
  <c r="AL1609" i="8"/>
  <c r="AI1609" i="8"/>
  <c r="AL1608" i="8"/>
  <c r="AI1608" i="8"/>
  <c r="AL1607" i="8"/>
  <c r="AI1607" i="8"/>
  <c r="AM1606" i="8"/>
  <c r="AM1607" i="8" s="1"/>
  <c r="AM1608" i="8" s="1"/>
  <c r="AM1609" i="8" s="1"/>
  <c r="AM1610" i="8" s="1"/>
  <c r="AM1611" i="8" s="1"/>
  <c r="AM1612" i="8" s="1"/>
  <c r="AM1613" i="8" s="1"/>
  <c r="AM1614" i="8" s="1"/>
  <c r="AL1606" i="8"/>
  <c r="AI1606" i="8"/>
  <c r="AM1605" i="8"/>
  <c r="AF1605" i="8"/>
  <c r="AG1605" i="8" s="1"/>
  <c r="AE1605" i="8"/>
  <c r="AD1605" i="8"/>
  <c r="AC1605" i="8"/>
  <c r="AL1604" i="8"/>
  <c r="AI1604" i="8"/>
  <c r="AL1603" i="8"/>
  <c r="AI1603" i="8"/>
  <c r="AL1602" i="8"/>
  <c r="AI1602" i="8"/>
  <c r="AL1601" i="8"/>
  <c r="AI1601" i="8"/>
  <c r="AL1600" i="8"/>
  <c r="AI1600" i="8"/>
  <c r="AL1599" i="8"/>
  <c r="AI1599" i="8"/>
  <c r="AL1598" i="8"/>
  <c r="AI1598" i="8"/>
  <c r="AL1597" i="8"/>
  <c r="AI1597" i="8"/>
  <c r="AM1596" i="8"/>
  <c r="AM1597" i="8" s="1"/>
  <c r="AM1598" i="8" s="1"/>
  <c r="AM1599" i="8" s="1"/>
  <c r="AM1600" i="8" s="1"/>
  <c r="AM1601" i="8" s="1"/>
  <c r="AM1602" i="8" s="1"/>
  <c r="AM1603" i="8" s="1"/>
  <c r="AM1604" i="8" s="1"/>
  <c r="AL1596" i="8"/>
  <c r="AI1596" i="8"/>
  <c r="AM1595" i="8"/>
  <c r="AD1595" i="8"/>
  <c r="AC1595" i="8"/>
  <c r="AL1594" i="8"/>
  <c r="AI1594" i="8"/>
  <c r="AL1593" i="8"/>
  <c r="AI1593" i="8"/>
  <c r="AL1592" i="8"/>
  <c r="AI1592" i="8"/>
  <c r="AL1591" i="8"/>
  <c r="AI1591" i="8"/>
  <c r="AL1590" i="8"/>
  <c r="AI1590" i="8"/>
  <c r="AL1589" i="8"/>
  <c r="AI1589" i="8"/>
  <c r="AL1588" i="8"/>
  <c r="AI1588" i="8"/>
  <c r="AL1587" i="8"/>
  <c r="AI1587" i="8"/>
  <c r="AM1586" i="8"/>
  <c r="AM1587" i="8" s="1"/>
  <c r="AM1588" i="8" s="1"/>
  <c r="AM1589" i="8" s="1"/>
  <c r="AM1590" i="8" s="1"/>
  <c r="AM1591" i="8" s="1"/>
  <c r="AM1592" i="8" s="1"/>
  <c r="AM1593" i="8" s="1"/>
  <c r="AM1594" i="8" s="1"/>
  <c r="AL1586" i="8"/>
  <c r="AI1586" i="8"/>
  <c r="AM1585" i="8"/>
  <c r="AD1585" i="8"/>
  <c r="AC1585" i="8"/>
  <c r="AL1584" i="8"/>
  <c r="AI1584" i="8"/>
  <c r="AL1583" i="8"/>
  <c r="AI1583" i="8"/>
  <c r="AL1582" i="8"/>
  <c r="AI1582" i="8"/>
  <c r="AL1581" i="8"/>
  <c r="AI1581" i="8"/>
  <c r="AL1580" i="8"/>
  <c r="AI1580" i="8"/>
  <c r="AL1579" i="8"/>
  <c r="AI1579" i="8"/>
  <c r="AL1578" i="8"/>
  <c r="AI1578" i="8"/>
  <c r="AL1577" i="8"/>
  <c r="AI1577" i="8"/>
  <c r="AM1576" i="8"/>
  <c r="AM1577" i="8" s="1"/>
  <c r="AM1578" i="8" s="1"/>
  <c r="AM1579" i="8" s="1"/>
  <c r="AM1580" i="8" s="1"/>
  <c r="AM1581" i="8" s="1"/>
  <c r="AM1582" i="8" s="1"/>
  <c r="AM1583" i="8" s="1"/>
  <c r="AM1584" i="8" s="1"/>
  <c r="AL1576" i="8"/>
  <c r="AI1576" i="8"/>
  <c r="AM1575" i="8"/>
  <c r="AC1575" i="8"/>
  <c r="AL1574" i="8"/>
  <c r="AI1574" i="8"/>
  <c r="AL1573" i="8"/>
  <c r="AI1573" i="8"/>
  <c r="AL1572" i="8"/>
  <c r="AI1572" i="8"/>
  <c r="AL1571" i="8"/>
  <c r="AI1571" i="8"/>
  <c r="AL1570" i="8"/>
  <c r="AI1570" i="8"/>
  <c r="AL1569" i="8"/>
  <c r="AI1569" i="8"/>
  <c r="AL1568" i="8"/>
  <c r="AI1568" i="8"/>
  <c r="AL1567" i="8"/>
  <c r="AI1567" i="8"/>
  <c r="AM1566" i="8"/>
  <c r="AM1567" i="8" s="1"/>
  <c r="AM1568" i="8" s="1"/>
  <c r="AM1569" i="8" s="1"/>
  <c r="AM1570" i="8" s="1"/>
  <c r="AM1571" i="8" s="1"/>
  <c r="AM1572" i="8" s="1"/>
  <c r="AM1573" i="8" s="1"/>
  <c r="AM1574" i="8" s="1"/>
  <c r="AL1566" i="8"/>
  <c r="AI1566" i="8"/>
  <c r="AM1565" i="8"/>
  <c r="AD1565" i="8"/>
  <c r="AF1565" i="8" s="1"/>
  <c r="AG1565" i="8" s="1"/>
  <c r="AC1565" i="8"/>
  <c r="AL1564" i="8"/>
  <c r="AI1564" i="8"/>
  <c r="AL1563" i="8"/>
  <c r="AI1563" i="8"/>
  <c r="AL1562" i="8"/>
  <c r="AI1562" i="8"/>
  <c r="AL1561" i="8"/>
  <c r="AI1561" i="8"/>
  <c r="AL1560" i="8"/>
  <c r="AI1560" i="8"/>
  <c r="AL1559" i="8"/>
  <c r="AI1559" i="8"/>
  <c r="AL1558" i="8"/>
  <c r="AI1558" i="8"/>
  <c r="AL1557" i="8"/>
  <c r="AI1557" i="8"/>
  <c r="AM1556" i="8"/>
  <c r="AM1557" i="8" s="1"/>
  <c r="AM1558" i="8" s="1"/>
  <c r="AM1559" i="8" s="1"/>
  <c r="AM1560" i="8" s="1"/>
  <c r="AM1561" i="8" s="1"/>
  <c r="AM1562" i="8" s="1"/>
  <c r="AM1563" i="8" s="1"/>
  <c r="AM1564" i="8" s="1"/>
  <c r="AL1556" i="8"/>
  <c r="AI1556" i="8"/>
  <c r="AM1555" i="8"/>
  <c r="AD1555" i="8"/>
  <c r="AC1555" i="8"/>
  <c r="AL1554" i="8"/>
  <c r="AI1554" i="8"/>
  <c r="AL1553" i="8"/>
  <c r="AI1553" i="8"/>
  <c r="AL1552" i="8"/>
  <c r="AI1552" i="8"/>
  <c r="AL1551" i="8"/>
  <c r="AI1551" i="8"/>
  <c r="AL1550" i="8"/>
  <c r="AI1550" i="8"/>
  <c r="AL1549" i="8"/>
  <c r="AI1549" i="8"/>
  <c r="AL1548" i="8"/>
  <c r="AI1548" i="8"/>
  <c r="AL1547" i="8"/>
  <c r="AI1547" i="8"/>
  <c r="AM1546" i="8"/>
  <c r="AM1547" i="8" s="1"/>
  <c r="AM1548" i="8" s="1"/>
  <c r="AM1549" i="8" s="1"/>
  <c r="AM1550" i="8" s="1"/>
  <c r="AM1551" i="8" s="1"/>
  <c r="AM1552" i="8" s="1"/>
  <c r="AM1553" i="8" s="1"/>
  <c r="AM1554" i="8" s="1"/>
  <c r="AL1546" i="8"/>
  <c r="AI1546" i="8"/>
  <c r="AM1545" i="8"/>
  <c r="AE1545" i="8"/>
  <c r="AE1551" i="8" s="1"/>
  <c r="AD1545" i="8"/>
  <c r="AF1545" i="8" s="1"/>
  <c r="AG1545" i="8" s="1"/>
  <c r="AC1545" i="8"/>
  <c r="AL1544" i="8"/>
  <c r="AI1544" i="8"/>
  <c r="AL1543" i="8"/>
  <c r="AI1543" i="8"/>
  <c r="AL1542" i="8"/>
  <c r="AI1542" i="8"/>
  <c r="AL1541" i="8"/>
  <c r="AI1541" i="8"/>
  <c r="AL1540" i="8"/>
  <c r="AI1540" i="8"/>
  <c r="AL1539" i="8"/>
  <c r="AI1539" i="8"/>
  <c r="AL1538" i="8"/>
  <c r="AI1538" i="8"/>
  <c r="AL1537" i="8"/>
  <c r="AI1537" i="8"/>
  <c r="AM1536" i="8"/>
  <c r="AM1537" i="8" s="1"/>
  <c r="AM1538" i="8" s="1"/>
  <c r="AM1539" i="8" s="1"/>
  <c r="AM1540" i="8" s="1"/>
  <c r="AM1541" i="8" s="1"/>
  <c r="AM1542" i="8" s="1"/>
  <c r="AM1543" i="8" s="1"/>
  <c r="AM1544" i="8" s="1"/>
  <c r="AL1536" i="8"/>
  <c r="AI1536" i="8"/>
  <c r="AM1535" i="8"/>
  <c r="AC1535" i="8"/>
  <c r="AL1534" i="8"/>
  <c r="AI1534" i="8"/>
  <c r="AL1533" i="8"/>
  <c r="AI1533" i="8"/>
  <c r="AL1532" i="8"/>
  <c r="AI1532" i="8"/>
  <c r="AL1531" i="8"/>
  <c r="AI1531" i="8"/>
  <c r="AL1530" i="8"/>
  <c r="AI1530" i="8"/>
  <c r="AL1529" i="8"/>
  <c r="AI1529" i="8"/>
  <c r="AL1528" i="8"/>
  <c r="AI1528" i="8"/>
  <c r="AL1527" i="8"/>
  <c r="AI1527" i="8"/>
  <c r="AM1526" i="8"/>
  <c r="AM1527" i="8" s="1"/>
  <c r="AM1528" i="8" s="1"/>
  <c r="AM1529" i="8" s="1"/>
  <c r="AM1530" i="8" s="1"/>
  <c r="AM1531" i="8" s="1"/>
  <c r="AM1532" i="8" s="1"/>
  <c r="AM1533" i="8" s="1"/>
  <c r="AM1534" i="8" s="1"/>
  <c r="AL1526" i="8"/>
  <c r="AI1526" i="8"/>
  <c r="AM1525" i="8"/>
  <c r="AF1525" i="8"/>
  <c r="AG1525" i="8" s="1"/>
  <c r="AE1525" i="8"/>
  <c r="AE1531" i="8" s="1"/>
  <c r="AD1525" i="8"/>
  <c r="AC1525" i="8"/>
  <c r="AL1524" i="8"/>
  <c r="AI1524" i="8"/>
  <c r="AL1523" i="8"/>
  <c r="AI1523" i="8"/>
  <c r="AL1522" i="8"/>
  <c r="AI1522" i="8"/>
  <c r="AL1521" i="8"/>
  <c r="AI1521" i="8"/>
  <c r="AL1520" i="8"/>
  <c r="AI1520" i="8"/>
  <c r="AL1519" i="8"/>
  <c r="AI1519" i="8"/>
  <c r="AL1518" i="8"/>
  <c r="AI1518" i="8"/>
  <c r="AL1517" i="8"/>
  <c r="AI1517" i="8"/>
  <c r="AL1516" i="8"/>
  <c r="AI1516" i="8"/>
  <c r="AM1515" i="8"/>
  <c r="AM1516" i="8" s="1"/>
  <c r="AM1517" i="8" s="1"/>
  <c r="AM1518" i="8" s="1"/>
  <c r="AM1519" i="8" s="1"/>
  <c r="AM1520" i="8" s="1"/>
  <c r="AM1521" i="8" s="1"/>
  <c r="AM1522" i="8" s="1"/>
  <c r="AM1523" i="8" s="1"/>
  <c r="AM1524" i="8" s="1"/>
  <c r="AD1515" i="8"/>
  <c r="AE1515" i="8" s="1"/>
  <c r="AE1521" i="8" s="1"/>
  <c r="AC1515" i="8"/>
  <c r="AL1514" i="8"/>
  <c r="AI1514" i="8"/>
  <c r="AL1513" i="8"/>
  <c r="AI1513" i="8"/>
  <c r="AL1512" i="8"/>
  <c r="AI1512" i="8"/>
  <c r="AL1511" i="8"/>
  <c r="AI1511" i="8"/>
  <c r="AL1510" i="8"/>
  <c r="AI1510" i="8"/>
  <c r="AL1509" i="8"/>
  <c r="AI1509" i="8"/>
  <c r="AL1508" i="8"/>
  <c r="AI1508" i="8"/>
  <c r="AL1507" i="8"/>
  <c r="AI1507" i="8"/>
  <c r="AL1506" i="8"/>
  <c r="AI1506" i="8"/>
  <c r="AM1505" i="8"/>
  <c r="AM1506" i="8" s="1"/>
  <c r="AM1507" i="8" s="1"/>
  <c r="AM1508" i="8" s="1"/>
  <c r="AM1509" i="8" s="1"/>
  <c r="AM1510" i="8" s="1"/>
  <c r="AM1511" i="8" s="1"/>
  <c r="AM1512" i="8" s="1"/>
  <c r="AM1513" i="8" s="1"/>
  <c r="AM1514" i="8" s="1"/>
  <c r="AD1505" i="8"/>
  <c r="AE1505" i="8" s="1"/>
  <c r="AE1511" i="8" s="1"/>
  <c r="AC1505" i="8"/>
  <c r="AL1504" i="8"/>
  <c r="AI1504" i="8"/>
  <c r="AL1503" i="8"/>
  <c r="AI1503" i="8"/>
  <c r="AL1502" i="8"/>
  <c r="AI1502" i="8"/>
  <c r="AL1501" i="8"/>
  <c r="AI1501" i="8"/>
  <c r="AL1500" i="8"/>
  <c r="AI1500" i="8"/>
  <c r="AL1499" i="8"/>
  <c r="AI1499" i="8"/>
  <c r="AL1498" i="8"/>
  <c r="AI1498" i="8"/>
  <c r="AL1497" i="8"/>
  <c r="AI1497" i="8"/>
  <c r="AM1496" i="8"/>
  <c r="AM1497" i="8" s="1"/>
  <c r="AM1498" i="8" s="1"/>
  <c r="AM1499" i="8" s="1"/>
  <c r="AM1500" i="8" s="1"/>
  <c r="AM1501" i="8" s="1"/>
  <c r="AM1502" i="8" s="1"/>
  <c r="AM1503" i="8" s="1"/>
  <c r="AM1504" i="8" s="1"/>
  <c r="AL1496" i="8"/>
  <c r="AI1496" i="8"/>
  <c r="AM1495" i="8"/>
  <c r="AC1495" i="8"/>
  <c r="AL1494" i="8"/>
  <c r="AI1494" i="8"/>
  <c r="AL1493" i="8"/>
  <c r="AI1493" i="8"/>
  <c r="AL1492" i="8"/>
  <c r="AI1492" i="8"/>
  <c r="AL1491" i="8"/>
  <c r="AI1491" i="8"/>
  <c r="AL1490" i="8"/>
  <c r="AI1490" i="8"/>
  <c r="AL1489" i="8"/>
  <c r="AI1489" i="8"/>
  <c r="AL1488" i="8"/>
  <c r="AI1488" i="8"/>
  <c r="AL1487" i="8"/>
  <c r="AI1487" i="8"/>
  <c r="AM1486" i="8"/>
  <c r="AM1487" i="8" s="1"/>
  <c r="AM1488" i="8" s="1"/>
  <c r="AM1489" i="8" s="1"/>
  <c r="AM1490" i="8" s="1"/>
  <c r="AM1491" i="8" s="1"/>
  <c r="AM1492" i="8" s="1"/>
  <c r="AM1493" i="8" s="1"/>
  <c r="AM1494" i="8" s="1"/>
  <c r="AL1486" i="8"/>
  <c r="AI1486" i="8"/>
  <c r="AM1485" i="8"/>
  <c r="AE1485" i="8"/>
  <c r="AE1491" i="8" s="1"/>
  <c r="AD1485" i="8"/>
  <c r="AF1485" i="8" s="1"/>
  <c r="AG1485" i="8" s="1"/>
  <c r="AC1485" i="8"/>
  <c r="AL1484" i="8"/>
  <c r="AI1484" i="8"/>
  <c r="AL1483" i="8"/>
  <c r="AI1483" i="8"/>
  <c r="AL1482" i="8"/>
  <c r="AI1482" i="8"/>
  <c r="AL1481" i="8"/>
  <c r="AI1481" i="8"/>
  <c r="AL1480" i="8"/>
  <c r="AI1480" i="8"/>
  <c r="AL1479" i="8"/>
  <c r="AI1479" i="8"/>
  <c r="AL1478" i="8"/>
  <c r="AI1478" i="8"/>
  <c r="AL1477" i="8"/>
  <c r="AI1477" i="8"/>
  <c r="AM1476" i="8"/>
  <c r="AM1477" i="8" s="1"/>
  <c r="AM1478" i="8" s="1"/>
  <c r="AM1479" i="8" s="1"/>
  <c r="AM1480" i="8" s="1"/>
  <c r="AM1481" i="8" s="1"/>
  <c r="AM1482" i="8" s="1"/>
  <c r="AM1483" i="8" s="1"/>
  <c r="AM1484" i="8" s="1"/>
  <c r="AL1476" i="8"/>
  <c r="AI1476" i="8"/>
  <c r="AM1475" i="8"/>
  <c r="AC1475" i="8"/>
  <c r="AD1475" i="8" s="1"/>
  <c r="AL1474" i="8"/>
  <c r="AI1474" i="8"/>
  <c r="AL1473" i="8"/>
  <c r="AI1473" i="8"/>
  <c r="AL1472" i="8"/>
  <c r="AI1472" i="8"/>
  <c r="AL1471" i="8"/>
  <c r="AI1471" i="8"/>
  <c r="AL1470" i="8"/>
  <c r="AI1470" i="8"/>
  <c r="AL1469" i="8"/>
  <c r="AI1469" i="8"/>
  <c r="AL1468" i="8"/>
  <c r="AI1468" i="8"/>
  <c r="AL1467" i="8"/>
  <c r="AI1467" i="8"/>
  <c r="AL1466" i="8"/>
  <c r="AI1466" i="8"/>
  <c r="AM1465" i="8"/>
  <c r="AM1466" i="8" s="1"/>
  <c r="AM1467" i="8" s="1"/>
  <c r="AM1468" i="8" s="1"/>
  <c r="AM1469" i="8" s="1"/>
  <c r="AM1470" i="8" s="1"/>
  <c r="AM1471" i="8" s="1"/>
  <c r="AM1472" i="8" s="1"/>
  <c r="AM1473" i="8" s="1"/>
  <c r="AM1474" i="8" s="1"/>
  <c r="AG1465" i="8"/>
  <c r="AE1465" i="8"/>
  <c r="AE1471" i="8" s="1"/>
  <c r="AD1465" i="8"/>
  <c r="AF1465" i="8" s="1"/>
  <c r="AC1465" i="8"/>
  <c r="AL1464" i="8"/>
  <c r="AI1464" i="8"/>
  <c r="AL1463" i="8"/>
  <c r="AI1463" i="8"/>
  <c r="AL1462" i="8"/>
  <c r="AI1462" i="8"/>
  <c r="AL1461" i="8"/>
  <c r="AI1461" i="8"/>
  <c r="AL1460" i="8"/>
  <c r="AI1460" i="8"/>
  <c r="AL1459" i="8"/>
  <c r="AI1459" i="8"/>
  <c r="AL1458" i="8"/>
  <c r="AI1458" i="8"/>
  <c r="AL1457" i="8"/>
  <c r="AI1457" i="8"/>
  <c r="AM1456" i="8"/>
  <c r="AM1457" i="8" s="1"/>
  <c r="AM1458" i="8" s="1"/>
  <c r="AM1459" i="8" s="1"/>
  <c r="AM1460" i="8" s="1"/>
  <c r="AM1461" i="8" s="1"/>
  <c r="AM1462" i="8" s="1"/>
  <c r="AM1463" i="8" s="1"/>
  <c r="AM1464" i="8" s="1"/>
  <c r="AL1456" i="8"/>
  <c r="AI1456" i="8"/>
  <c r="AM1455" i="8"/>
  <c r="AC1455" i="8"/>
  <c r="AL1454" i="8"/>
  <c r="AI1454" i="8"/>
  <c r="AL1453" i="8"/>
  <c r="AI1453" i="8"/>
  <c r="AL1452" i="8"/>
  <c r="AI1452" i="8"/>
  <c r="AL1451" i="8"/>
  <c r="AI1451" i="8"/>
  <c r="AL1450" i="8"/>
  <c r="AI1450" i="8"/>
  <c r="AL1449" i="8"/>
  <c r="AI1449" i="8"/>
  <c r="AL1448" i="8"/>
  <c r="AI1448" i="8"/>
  <c r="AL1447" i="8"/>
  <c r="AI1447" i="8"/>
  <c r="AM1446" i="8"/>
  <c r="AM1447" i="8" s="1"/>
  <c r="AM1448" i="8" s="1"/>
  <c r="AM1449" i="8" s="1"/>
  <c r="AM1450" i="8" s="1"/>
  <c r="AM1451" i="8" s="1"/>
  <c r="AM1452" i="8" s="1"/>
  <c r="AM1453" i="8" s="1"/>
  <c r="AM1454" i="8" s="1"/>
  <c r="AL1446" i="8"/>
  <c r="AI1446" i="8"/>
  <c r="AM1445" i="8"/>
  <c r="AE1445" i="8"/>
  <c r="AE1451" i="8" s="1"/>
  <c r="AD1445" i="8"/>
  <c r="AF1445" i="8" s="1"/>
  <c r="AG1445" i="8" s="1"/>
  <c r="AC1445" i="8"/>
  <c r="AL1444" i="8"/>
  <c r="AI1444" i="8"/>
  <c r="AL1443" i="8"/>
  <c r="AI1443" i="8"/>
  <c r="AL1442" i="8"/>
  <c r="AI1442" i="8"/>
  <c r="AL1441" i="8"/>
  <c r="AI1441" i="8"/>
  <c r="AL1440" i="8"/>
  <c r="AI1440" i="8"/>
  <c r="AL1439" i="8"/>
  <c r="AI1439" i="8"/>
  <c r="AL1438" i="8"/>
  <c r="AI1438" i="8"/>
  <c r="AL1437" i="8"/>
  <c r="AI1437" i="8"/>
  <c r="AM1436" i="8"/>
  <c r="AM1437" i="8" s="1"/>
  <c r="AM1438" i="8" s="1"/>
  <c r="AM1439" i="8" s="1"/>
  <c r="AM1440" i="8" s="1"/>
  <c r="AM1441" i="8" s="1"/>
  <c r="AM1442" i="8" s="1"/>
  <c r="AM1443" i="8" s="1"/>
  <c r="AM1444" i="8" s="1"/>
  <c r="AL1436" i="8"/>
  <c r="AI1436" i="8"/>
  <c r="AM1435" i="8"/>
  <c r="AD1435" i="8"/>
  <c r="AF1435" i="8" s="1"/>
  <c r="AG1435" i="8" s="1"/>
  <c r="AC1435" i="8"/>
  <c r="AL1434" i="8"/>
  <c r="AI1434" i="8"/>
  <c r="AL1433" i="8"/>
  <c r="AI1433" i="8"/>
  <c r="AL1432" i="8"/>
  <c r="AI1432" i="8"/>
  <c r="AL1431" i="8"/>
  <c r="AI1431" i="8"/>
  <c r="AL1430" i="8"/>
  <c r="AI1430" i="8"/>
  <c r="AL1429" i="8"/>
  <c r="AI1429" i="8"/>
  <c r="AL1428" i="8"/>
  <c r="AI1428" i="8"/>
  <c r="AL1427" i="8"/>
  <c r="AI1427" i="8"/>
  <c r="AM1426" i="8"/>
  <c r="AM1427" i="8" s="1"/>
  <c r="AM1428" i="8" s="1"/>
  <c r="AM1429" i="8" s="1"/>
  <c r="AM1430" i="8" s="1"/>
  <c r="AM1431" i="8" s="1"/>
  <c r="AM1432" i="8" s="1"/>
  <c r="AM1433" i="8" s="1"/>
  <c r="AM1434" i="8" s="1"/>
  <c r="AL1426" i="8"/>
  <c r="AI1426" i="8"/>
  <c r="AM1425" i="8"/>
  <c r="AF1425" i="8"/>
  <c r="AG1425" i="8" s="1"/>
  <c r="AE1425" i="8"/>
  <c r="AE1431" i="8" s="1"/>
  <c r="AD1425" i="8"/>
  <c r="AC1425" i="8"/>
  <c r="AL1424" i="8"/>
  <c r="AI1424" i="8"/>
  <c r="AL1423" i="8"/>
  <c r="AI1423" i="8"/>
  <c r="AL1422" i="8"/>
  <c r="AI1422" i="8"/>
  <c r="AL1421" i="8"/>
  <c r="AI1421" i="8"/>
  <c r="AL1420" i="8"/>
  <c r="AI1420" i="8"/>
  <c r="AL1419" i="8"/>
  <c r="AI1419" i="8"/>
  <c r="AL1418" i="8"/>
  <c r="AI1418" i="8"/>
  <c r="AL1417" i="8"/>
  <c r="AI1417" i="8"/>
  <c r="AL1416" i="8"/>
  <c r="AI1416" i="8"/>
  <c r="AM1415" i="8"/>
  <c r="AM1416" i="8" s="1"/>
  <c r="AM1417" i="8" s="1"/>
  <c r="AM1418" i="8" s="1"/>
  <c r="AM1419" i="8" s="1"/>
  <c r="AM1420" i="8" s="1"/>
  <c r="AM1421" i="8" s="1"/>
  <c r="AM1422" i="8" s="1"/>
  <c r="AM1423" i="8" s="1"/>
  <c r="AM1424" i="8" s="1"/>
  <c r="AF1415" i="8"/>
  <c r="AG1415" i="8" s="1"/>
  <c r="AE1415" i="8"/>
  <c r="AE1421" i="8" s="1"/>
  <c r="AC1415" i="8"/>
  <c r="AD1415" i="8" s="1"/>
  <c r="AL1414" i="8"/>
  <c r="AI1414" i="8"/>
  <c r="AL1413" i="8"/>
  <c r="AI1413" i="8"/>
  <c r="AL1412" i="8"/>
  <c r="AI1412" i="8"/>
  <c r="AL1411" i="8"/>
  <c r="AI1411" i="8"/>
  <c r="AL1410" i="8"/>
  <c r="AI1410" i="8"/>
  <c r="AL1409" i="8"/>
  <c r="AI1409" i="8"/>
  <c r="AL1408" i="8"/>
  <c r="AI1408" i="8"/>
  <c r="AL1407" i="8"/>
  <c r="AI1407" i="8"/>
  <c r="AL1406" i="8"/>
  <c r="AI1406" i="8"/>
  <c r="AM1405" i="8"/>
  <c r="AM1406" i="8" s="1"/>
  <c r="AM1407" i="8" s="1"/>
  <c r="AM1408" i="8" s="1"/>
  <c r="AM1409" i="8" s="1"/>
  <c r="AM1410" i="8" s="1"/>
  <c r="AM1411" i="8" s="1"/>
  <c r="AM1412" i="8" s="1"/>
  <c r="AM1413" i="8" s="1"/>
  <c r="AM1414" i="8" s="1"/>
  <c r="AE1405" i="8"/>
  <c r="AE1411" i="8" s="1"/>
  <c r="AD1405" i="8"/>
  <c r="AF1405" i="8" s="1"/>
  <c r="AG1405" i="8" s="1"/>
  <c r="AC1405" i="8"/>
  <c r="AL1404" i="8"/>
  <c r="AI1404" i="8"/>
  <c r="AL1403" i="8"/>
  <c r="AI1403" i="8"/>
  <c r="AL1402" i="8"/>
  <c r="AI1402" i="8"/>
  <c r="AL1401" i="8"/>
  <c r="AI1401" i="8"/>
  <c r="AL1400" i="8"/>
  <c r="AI1400" i="8"/>
  <c r="AL1399" i="8"/>
  <c r="AI1399" i="8"/>
  <c r="AL1398" i="8"/>
  <c r="AI1398" i="8"/>
  <c r="AL1397" i="8"/>
  <c r="AI1397" i="8"/>
  <c r="AM1396" i="8"/>
  <c r="AM1397" i="8" s="1"/>
  <c r="AM1398" i="8" s="1"/>
  <c r="AM1399" i="8" s="1"/>
  <c r="AM1400" i="8" s="1"/>
  <c r="AM1401" i="8" s="1"/>
  <c r="AM1402" i="8" s="1"/>
  <c r="AM1403" i="8" s="1"/>
  <c r="AM1404" i="8" s="1"/>
  <c r="AL1396" i="8"/>
  <c r="AI1396" i="8"/>
  <c r="AM1395" i="8"/>
  <c r="AF1395" i="8"/>
  <c r="AG1395" i="8" s="1"/>
  <c r="AE1395" i="8"/>
  <c r="AE1401" i="8" s="1"/>
  <c r="AD1395" i="8"/>
  <c r="AC1395" i="8"/>
  <c r="AL1394" i="8"/>
  <c r="AI1394" i="8"/>
  <c r="AL1393" i="8"/>
  <c r="AI1393" i="8"/>
  <c r="AL1392" i="8"/>
  <c r="AI1392" i="8"/>
  <c r="AL1391" i="8"/>
  <c r="AI1391" i="8"/>
  <c r="AL1390" i="8"/>
  <c r="AI1390" i="8"/>
  <c r="AL1389" i="8"/>
  <c r="AI1389" i="8"/>
  <c r="AL1388" i="8"/>
  <c r="AI1388" i="8"/>
  <c r="AL1387" i="8"/>
  <c r="AI1387" i="8"/>
  <c r="AL1386" i="8"/>
  <c r="AI1386" i="8"/>
  <c r="AM1385" i="8"/>
  <c r="AM1386" i="8" s="1"/>
  <c r="AM1387" i="8" s="1"/>
  <c r="AM1388" i="8" s="1"/>
  <c r="AM1389" i="8" s="1"/>
  <c r="AM1390" i="8" s="1"/>
  <c r="AM1391" i="8" s="1"/>
  <c r="AM1392" i="8" s="1"/>
  <c r="AM1393" i="8" s="1"/>
  <c r="AM1394" i="8" s="1"/>
  <c r="AF1385" i="8"/>
  <c r="AG1385" i="8" s="1"/>
  <c r="AE1385" i="8"/>
  <c r="AE1391" i="8" s="1"/>
  <c r="AD1385" i="8"/>
  <c r="AC1385" i="8"/>
  <c r="AL1384" i="8"/>
  <c r="AI1384" i="8"/>
  <c r="AL1383" i="8"/>
  <c r="AI1383" i="8"/>
  <c r="AL1382" i="8"/>
  <c r="AI1382" i="8"/>
  <c r="AL1381" i="8"/>
  <c r="AI1381" i="8"/>
  <c r="AL1380" i="8"/>
  <c r="AI1380" i="8"/>
  <c r="AL1379" i="8"/>
  <c r="AI1379" i="8"/>
  <c r="AL1378" i="8"/>
  <c r="AI1378" i="8"/>
  <c r="AL1377" i="8"/>
  <c r="AI1377" i="8"/>
  <c r="AL1376" i="8"/>
  <c r="AI1376" i="8"/>
  <c r="AM1375" i="8"/>
  <c r="AM1376" i="8" s="1"/>
  <c r="AM1377" i="8" s="1"/>
  <c r="AM1378" i="8" s="1"/>
  <c r="AM1379" i="8" s="1"/>
  <c r="AM1380" i="8" s="1"/>
  <c r="AM1381" i="8" s="1"/>
  <c r="AM1382" i="8" s="1"/>
  <c r="AM1383" i="8" s="1"/>
  <c r="AM1384" i="8" s="1"/>
  <c r="AC1375" i="8"/>
  <c r="AL1374" i="8"/>
  <c r="AI1374" i="8"/>
  <c r="AL1373" i="8"/>
  <c r="AI1373" i="8"/>
  <c r="AL1372" i="8"/>
  <c r="AI1372" i="8"/>
  <c r="AL1371" i="8"/>
  <c r="AI1371" i="8"/>
  <c r="AL1370" i="8"/>
  <c r="AI1370" i="8"/>
  <c r="AL1369" i="8"/>
  <c r="AI1369" i="8"/>
  <c r="AL1368" i="8"/>
  <c r="AI1368" i="8"/>
  <c r="AL1367" i="8"/>
  <c r="AI1367" i="8"/>
  <c r="AM1366" i="8"/>
  <c r="AM1367" i="8" s="1"/>
  <c r="AM1368" i="8" s="1"/>
  <c r="AM1369" i="8" s="1"/>
  <c r="AM1370" i="8" s="1"/>
  <c r="AM1371" i="8" s="1"/>
  <c r="AM1372" i="8" s="1"/>
  <c r="AM1373" i="8" s="1"/>
  <c r="AM1374" i="8" s="1"/>
  <c r="AL1366" i="8"/>
  <c r="AI1366" i="8"/>
  <c r="AM1365" i="8"/>
  <c r="AD1365" i="8"/>
  <c r="AC1365" i="8"/>
  <c r="AL1364" i="8"/>
  <c r="AI1364" i="8"/>
  <c r="AL1363" i="8"/>
  <c r="AI1363" i="8"/>
  <c r="AL1362" i="8"/>
  <c r="AI1362" i="8"/>
  <c r="AL1361" i="8"/>
  <c r="AI1361" i="8"/>
  <c r="AL1360" i="8"/>
  <c r="AI1360" i="8"/>
  <c r="AL1359" i="8"/>
  <c r="AI1359" i="8"/>
  <c r="AL1358" i="8"/>
  <c r="AI1358" i="8"/>
  <c r="AL1357" i="8"/>
  <c r="AI1357" i="8"/>
  <c r="AM1356" i="8"/>
  <c r="AM1357" i="8" s="1"/>
  <c r="AM1358" i="8" s="1"/>
  <c r="AM1359" i="8" s="1"/>
  <c r="AM1360" i="8" s="1"/>
  <c r="AM1361" i="8" s="1"/>
  <c r="AM1362" i="8" s="1"/>
  <c r="AM1363" i="8" s="1"/>
  <c r="AM1364" i="8" s="1"/>
  <c r="AL1356" i="8"/>
  <c r="AI1356" i="8"/>
  <c r="AM1355" i="8"/>
  <c r="AC1355" i="8"/>
  <c r="AL1354" i="8"/>
  <c r="AI1354" i="8"/>
  <c r="AL1353" i="8"/>
  <c r="AI1353" i="8"/>
  <c r="AL1352" i="8"/>
  <c r="AI1352" i="8"/>
  <c r="AL1351" i="8"/>
  <c r="AI1351" i="8"/>
  <c r="AL1350" i="8"/>
  <c r="AI1350" i="8"/>
  <c r="AL1349" i="8"/>
  <c r="AI1349" i="8"/>
  <c r="AL1348" i="8"/>
  <c r="AI1348" i="8"/>
  <c r="AL1347" i="8"/>
  <c r="AI1347" i="8"/>
  <c r="AL1346" i="8"/>
  <c r="AI1346" i="8"/>
  <c r="AM1345" i="8"/>
  <c r="AM1346" i="8" s="1"/>
  <c r="AM1347" i="8" s="1"/>
  <c r="AM1348" i="8" s="1"/>
  <c r="AM1349" i="8" s="1"/>
  <c r="AM1350" i="8" s="1"/>
  <c r="AM1351" i="8" s="1"/>
  <c r="AM1352" i="8" s="1"/>
  <c r="AM1353" i="8" s="1"/>
  <c r="AM1354" i="8" s="1"/>
  <c r="AF1345" i="8"/>
  <c r="AG1345" i="8" s="1"/>
  <c r="AD1345" i="8"/>
  <c r="AE1345" i="8" s="1"/>
  <c r="AE1351" i="8" s="1"/>
  <c r="AC1345" i="8"/>
  <c r="AL1344" i="8"/>
  <c r="AI1344" i="8"/>
  <c r="AL1343" i="8"/>
  <c r="AI1343" i="8"/>
  <c r="AL1342" i="8"/>
  <c r="AI1342" i="8"/>
  <c r="AL1341" i="8"/>
  <c r="AI1341" i="8"/>
  <c r="AL1340" i="8"/>
  <c r="AI1340" i="8"/>
  <c r="AL1339" i="8"/>
  <c r="AI1339" i="8"/>
  <c r="AL1338" i="8"/>
  <c r="AI1338" i="8"/>
  <c r="AL1337" i="8"/>
  <c r="AI1337" i="8"/>
  <c r="AM1336" i="8"/>
  <c r="AM1337" i="8" s="1"/>
  <c r="AM1338" i="8" s="1"/>
  <c r="AM1339" i="8" s="1"/>
  <c r="AM1340" i="8" s="1"/>
  <c r="AM1341" i="8" s="1"/>
  <c r="AM1342" i="8" s="1"/>
  <c r="AM1343" i="8" s="1"/>
  <c r="AM1344" i="8" s="1"/>
  <c r="AL1336" i="8"/>
  <c r="AI1336" i="8"/>
  <c r="AM1335" i="8"/>
  <c r="AD1335" i="8"/>
  <c r="AF1335" i="8" s="1"/>
  <c r="AG1335" i="8" s="1"/>
  <c r="AC1335" i="8"/>
  <c r="AL1334" i="8"/>
  <c r="AI1334" i="8"/>
  <c r="AL1333" i="8"/>
  <c r="AI1333" i="8"/>
  <c r="AL1332" i="8"/>
  <c r="AI1332" i="8"/>
  <c r="AL1331" i="8"/>
  <c r="AI1331" i="8"/>
  <c r="AL1330" i="8"/>
  <c r="AI1330" i="8"/>
  <c r="AL1329" i="8"/>
  <c r="AI1329" i="8"/>
  <c r="AL1328" i="8"/>
  <c r="AI1328" i="8"/>
  <c r="AL1327" i="8"/>
  <c r="AI1327" i="8"/>
  <c r="AL1326" i="8"/>
  <c r="AI1326" i="8"/>
  <c r="AM1325" i="8"/>
  <c r="AM1326" i="8" s="1"/>
  <c r="AM1327" i="8" s="1"/>
  <c r="AM1328" i="8" s="1"/>
  <c r="AM1329" i="8" s="1"/>
  <c r="AM1330" i="8" s="1"/>
  <c r="AM1331" i="8" s="1"/>
  <c r="AM1332" i="8" s="1"/>
  <c r="AM1333" i="8" s="1"/>
  <c r="AM1334" i="8" s="1"/>
  <c r="AF1325" i="8"/>
  <c r="AG1325" i="8" s="1"/>
  <c r="AC1325" i="8"/>
  <c r="AD1325" i="8" s="1"/>
  <c r="AL1324" i="8"/>
  <c r="AI1324" i="8"/>
  <c r="AL1323" i="8"/>
  <c r="AI1323" i="8"/>
  <c r="AL1322" i="8"/>
  <c r="AI1322" i="8"/>
  <c r="AL1321" i="8"/>
  <c r="AI1321" i="8"/>
  <c r="AL1320" i="8"/>
  <c r="AI1320" i="8"/>
  <c r="AL1319" i="8"/>
  <c r="AI1319" i="8"/>
  <c r="AL1318" i="8"/>
  <c r="AI1318" i="8"/>
  <c r="AL1317" i="8"/>
  <c r="AI1317" i="8"/>
  <c r="AL1316" i="8"/>
  <c r="AI1316" i="8"/>
  <c r="AM1315" i="8"/>
  <c r="AM1316" i="8" s="1"/>
  <c r="AM1317" i="8" s="1"/>
  <c r="AM1318" i="8" s="1"/>
  <c r="AM1319" i="8" s="1"/>
  <c r="AM1320" i="8" s="1"/>
  <c r="AM1321" i="8" s="1"/>
  <c r="AM1322" i="8" s="1"/>
  <c r="AM1323" i="8" s="1"/>
  <c r="AM1324" i="8" s="1"/>
  <c r="AC1315" i="8"/>
  <c r="AD1315" i="8" s="1"/>
  <c r="AL1314" i="8"/>
  <c r="AI1314" i="8"/>
  <c r="AL1313" i="8"/>
  <c r="AI1313" i="8"/>
  <c r="AL1312" i="8"/>
  <c r="AI1312" i="8"/>
  <c r="AL1311" i="8"/>
  <c r="AI1311" i="8"/>
  <c r="AL1310" i="8"/>
  <c r="AI1310" i="8"/>
  <c r="AL1309" i="8"/>
  <c r="AI1309" i="8"/>
  <c r="AL1308" i="8"/>
  <c r="AI1308" i="8"/>
  <c r="AL1307" i="8"/>
  <c r="AI1307" i="8"/>
  <c r="AL1306" i="8"/>
  <c r="AI1306" i="8"/>
  <c r="AM1305" i="8"/>
  <c r="AM1306" i="8" s="1"/>
  <c r="AM1307" i="8" s="1"/>
  <c r="AM1308" i="8" s="1"/>
  <c r="AM1309" i="8" s="1"/>
  <c r="AM1310" i="8" s="1"/>
  <c r="AM1311" i="8" s="1"/>
  <c r="AM1312" i="8" s="1"/>
  <c r="AM1313" i="8" s="1"/>
  <c r="AM1314" i="8" s="1"/>
  <c r="AF1305" i="8"/>
  <c r="AG1305" i="8" s="1"/>
  <c r="AE1305" i="8"/>
  <c r="AE1311" i="8" s="1"/>
  <c r="AC1305" i="8"/>
  <c r="AD1305" i="8" s="1"/>
  <c r="AL1304" i="8"/>
  <c r="AI1304" i="8"/>
  <c r="AL1303" i="8"/>
  <c r="AI1303" i="8"/>
  <c r="AL1302" i="8"/>
  <c r="AI1302" i="8"/>
  <c r="AL1301" i="8"/>
  <c r="AI1301" i="8"/>
  <c r="AL1300" i="8"/>
  <c r="AI1300" i="8"/>
  <c r="AL1299" i="8"/>
  <c r="AI1299" i="8"/>
  <c r="AL1298" i="8"/>
  <c r="AI1298" i="8"/>
  <c r="AL1297" i="8"/>
  <c r="AI1297" i="8"/>
  <c r="AL1296" i="8"/>
  <c r="AI1296" i="8"/>
  <c r="AM1295" i="8"/>
  <c r="AM1296" i="8" s="1"/>
  <c r="AM1297" i="8" s="1"/>
  <c r="AM1298" i="8" s="1"/>
  <c r="AM1299" i="8" s="1"/>
  <c r="AM1300" i="8" s="1"/>
  <c r="AM1301" i="8" s="1"/>
  <c r="AM1302" i="8" s="1"/>
  <c r="AM1303" i="8" s="1"/>
  <c r="AM1304" i="8" s="1"/>
  <c r="AC1295" i="8"/>
  <c r="AL1294" i="8"/>
  <c r="AI1294" i="8"/>
  <c r="AL1293" i="8"/>
  <c r="AI1293" i="8"/>
  <c r="AL1292" i="8"/>
  <c r="AI1292" i="8"/>
  <c r="AL1291" i="8"/>
  <c r="AI1291" i="8"/>
  <c r="AL1290" i="8"/>
  <c r="AI1290" i="8"/>
  <c r="AL1289" i="8"/>
  <c r="AI1289" i="8"/>
  <c r="AL1288" i="8"/>
  <c r="AI1288" i="8"/>
  <c r="AL1287" i="8"/>
  <c r="AI1287" i="8"/>
  <c r="AM1286" i="8"/>
  <c r="AM1287" i="8" s="1"/>
  <c r="AM1288" i="8" s="1"/>
  <c r="AM1289" i="8" s="1"/>
  <c r="AM1290" i="8" s="1"/>
  <c r="AM1291" i="8" s="1"/>
  <c r="AM1292" i="8" s="1"/>
  <c r="AM1293" i="8" s="1"/>
  <c r="AM1294" i="8" s="1"/>
  <c r="AL1286" i="8"/>
  <c r="AI1286" i="8"/>
  <c r="AM1285" i="8"/>
  <c r="AF1285" i="8"/>
  <c r="AG1285" i="8" s="1"/>
  <c r="AC1285" i="8"/>
  <c r="AD1285" i="8" s="1"/>
  <c r="AL1284" i="8"/>
  <c r="AI1284" i="8"/>
  <c r="AL1283" i="8"/>
  <c r="AI1283" i="8"/>
  <c r="AL1282" i="8"/>
  <c r="AI1282" i="8"/>
  <c r="AL1281" i="8"/>
  <c r="AI1281" i="8"/>
  <c r="AL1280" i="8"/>
  <c r="AI1280" i="8"/>
  <c r="AL1279" i="8"/>
  <c r="AI1279" i="8"/>
  <c r="AL1278" i="8"/>
  <c r="AI1278" i="8"/>
  <c r="AL1277" i="8"/>
  <c r="AI1277" i="8"/>
  <c r="AL1276" i="8"/>
  <c r="AI1276" i="8"/>
  <c r="AM1275" i="8"/>
  <c r="AM1276" i="8" s="1"/>
  <c r="AM1277" i="8" s="1"/>
  <c r="AM1278" i="8" s="1"/>
  <c r="AM1279" i="8" s="1"/>
  <c r="AM1280" i="8" s="1"/>
  <c r="AM1281" i="8" s="1"/>
  <c r="AM1282" i="8" s="1"/>
  <c r="AM1283" i="8" s="1"/>
  <c r="AM1284" i="8" s="1"/>
  <c r="AC1275" i="8"/>
  <c r="AL1274" i="8"/>
  <c r="AI1274" i="8"/>
  <c r="AL1273" i="8"/>
  <c r="AI1273" i="8"/>
  <c r="AL1272" i="8"/>
  <c r="AI1272" i="8"/>
  <c r="AL1271" i="8"/>
  <c r="AI1271" i="8"/>
  <c r="AL1270" i="8"/>
  <c r="AI1270" i="8"/>
  <c r="AL1269" i="8"/>
  <c r="AI1269" i="8"/>
  <c r="AL1268" i="8"/>
  <c r="AI1268" i="8"/>
  <c r="AL1267" i="8"/>
  <c r="AI1267" i="8"/>
  <c r="AM1266" i="8"/>
  <c r="AM1267" i="8" s="1"/>
  <c r="AM1268" i="8" s="1"/>
  <c r="AM1269" i="8" s="1"/>
  <c r="AM1270" i="8" s="1"/>
  <c r="AM1271" i="8" s="1"/>
  <c r="AM1272" i="8" s="1"/>
  <c r="AM1273" i="8" s="1"/>
  <c r="AM1274" i="8" s="1"/>
  <c r="AL1266" i="8"/>
  <c r="AI1266" i="8"/>
  <c r="AM1265" i="8"/>
  <c r="AF1265" i="8"/>
  <c r="AG1265" i="8" s="1"/>
  <c r="AE1265" i="8"/>
  <c r="AE1271" i="8" s="1"/>
  <c r="AC1265" i="8"/>
  <c r="AD1265" i="8" s="1"/>
  <c r="AL1264" i="8"/>
  <c r="AI1264" i="8"/>
  <c r="AL1263" i="8"/>
  <c r="AI1263" i="8"/>
  <c r="AL1262" i="8"/>
  <c r="AI1262" i="8"/>
  <c r="AL1261" i="8"/>
  <c r="AI1261" i="8"/>
  <c r="AE1261" i="8"/>
  <c r="AL1260" i="8"/>
  <c r="AI1260" i="8"/>
  <c r="AL1259" i="8"/>
  <c r="AI1259" i="8"/>
  <c r="AL1258" i="8"/>
  <c r="AI1258" i="8"/>
  <c r="AL1257" i="8"/>
  <c r="AI1257" i="8"/>
  <c r="AL1256" i="8"/>
  <c r="AI1256" i="8"/>
  <c r="AM1255" i="8"/>
  <c r="AM1256" i="8" s="1"/>
  <c r="AM1257" i="8" s="1"/>
  <c r="AM1258" i="8" s="1"/>
  <c r="AM1259" i="8" s="1"/>
  <c r="AM1260" i="8" s="1"/>
  <c r="AM1261" i="8" s="1"/>
  <c r="AM1262" i="8" s="1"/>
  <c r="AM1263" i="8" s="1"/>
  <c r="AM1264" i="8" s="1"/>
  <c r="AF1255" i="8"/>
  <c r="AG1255" i="8" s="1"/>
  <c r="AD1255" i="8"/>
  <c r="AC1255" i="8"/>
  <c r="AE1255" i="8" s="1"/>
  <c r="AL1254" i="8"/>
  <c r="AI1254" i="8"/>
  <c r="AL1253" i="8"/>
  <c r="AI1253" i="8"/>
  <c r="AL1252" i="8"/>
  <c r="AI1252" i="8"/>
  <c r="AL1251" i="8"/>
  <c r="AI1251" i="8"/>
  <c r="AL1250" i="8"/>
  <c r="AI1250" i="8"/>
  <c r="AL1249" i="8"/>
  <c r="AI1249" i="8"/>
  <c r="AL1248" i="8"/>
  <c r="AI1248" i="8"/>
  <c r="AL1247" i="8"/>
  <c r="AI1247" i="8"/>
  <c r="AM1246" i="8"/>
  <c r="AM1247" i="8" s="1"/>
  <c r="AM1248" i="8" s="1"/>
  <c r="AM1249" i="8" s="1"/>
  <c r="AM1250" i="8" s="1"/>
  <c r="AM1251" i="8" s="1"/>
  <c r="AM1252" i="8" s="1"/>
  <c r="AM1253" i="8" s="1"/>
  <c r="AM1254" i="8" s="1"/>
  <c r="AL1246" i="8"/>
  <c r="AI1246" i="8"/>
  <c r="AM1245" i="8"/>
  <c r="AC1245" i="8"/>
  <c r="AD1245" i="8" s="1"/>
  <c r="AL1244" i="8"/>
  <c r="AI1244" i="8"/>
  <c r="AL1243" i="8"/>
  <c r="AI1243" i="8"/>
  <c r="AL1242" i="8"/>
  <c r="AI1242" i="8"/>
  <c r="AL1241" i="8"/>
  <c r="AI1241" i="8"/>
  <c r="AE1241" i="8"/>
  <c r="AL1240" i="8"/>
  <c r="AI1240" i="8"/>
  <c r="AL1239" i="8"/>
  <c r="AI1239" i="8"/>
  <c r="AL1238" i="8"/>
  <c r="AI1238" i="8"/>
  <c r="AL1237" i="8"/>
  <c r="AI1237" i="8"/>
  <c r="AL1236" i="8"/>
  <c r="AI1236" i="8"/>
  <c r="AM1235" i="8"/>
  <c r="AM1236" i="8" s="1"/>
  <c r="AM1237" i="8" s="1"/>
  <c r="AM1238" i="8" s="1"/>
  <c r="AM1239" i="8" s="1"/>
  <c r="AM1240" i="8" s="1"/>
  <c r="AM1241" i="8" s="1"/>
  <c r="AM1242" i="8" s="1"/>
  <c r="AM1243" i="8" s="1"/>
  <c r="AM1244" i="8" s="1"/>
  <c r="AF1235" i="8"/>
  <c r="AG1235" i="8" s="1"/>
  <c r="AD1235" i="8"/>
  <c r="AC1235" i="8"/>
  <c r="AE1235" i="8" s="1"/>
  <c r="AL1234" i="8"/>
  <c r="AI1234" i="8"/>
  <c r="AL1233" i="8"/>
  <c r="AI1233" i="8"/>
  <c r="AL1232" i="8"/>
  <c r="AI1232" i="8"/>
  <c r="AL1231" i="8"/>
  <c r="AI1231" i="8"/>
  <c r="AL1230" i="8"/>
  <c r="AI1230" i="8"/>
  <c r="AL1229" i="8"/>
  <c r="AI1229" i="8"/>
  <c r="AL1228" i="8"/>
  <c r="AI1228" i="8"/>
  <c r="AL1227" i="8"/>
  <c r="AI1227" i="8"/>
  <c r="AM1226" i="8"/>
  <c r="AM1227" i="8" s="1"/>
  <c r="AM1228" i="8" s="1"/>
  <c r="AM1229" i="8" s="1"/>
  <c r="AM1230" i="8" s="1"/>
  <c r="AM1231" i="8" s="1"/>
  <c r="AM1232" i="8" s="1"/>
  <c r="AM1233" i="8" s="1"/>
  <c r="AM1234" i="8" s="1"/>
  <c r="AL1226" i="8"/>
  <c r="AI1226" i="8"/>
  <c r="AM1225" i="8"/>
  <c r="AC1225" i="8"/>
  <c r="AD1225" i="8" s="1"/>
  <c r="AF1225" i="8" s="1"/>
  <c r="AG1225" i="8" s="1"/>
  <c r="AL1224" i="8"/>
  <c r="AI1224" i="8"/>
  <c r="AL1223" i="8"/>
  <c r="AI1223" i="8"/>
  <c r="AL1222" i="8"/>
  <c r="AI1222" i="8"/>
  <c r="AL1221" i="8"/>
  <c r="AI1221" i="8"/>
  <c r="AE1221" i="8"/>
  <c r="AL1220" i="8"/>
  <c r="AI1220" i="8"/>
  <c r="AL1219" i="8"/>
  <c r="AI1219" i="8"/>
  <c r="AL1218" i="8"/>
  <c r="AI1218" i="8"/>
  <c r="AL1217" i="8"/>
  <c r="AI1217" i="8"/>
  <c r="AL1216" i="8"/>
  <c r="AI1216" i="8"/>
  <c r="AM1215" i="8"/>
  <c r="AM1216" i="8" s="1"/>
  <c r="AM1217" i="8" s="1"/>
  <c r="AM1218" i="8" s="1"/>
  <c r="AM1219" i="8" s="1"/>
  <c r="AM1220" i="8" s="1"/>
  <c r="AM1221" i="8" s="1"/>
  <c r="AM1222" i="8" s="1"/>
  <c r="AM1223" i="8" s="1"/>
  <c r="AM1224" i="8" s="1"/>
  <c r="AG1215" i="8"/>
  <c r="AF1215" i="8"/>
  <c r="AD1215" i="8"/>
  <c r="AC1215" i="8"/>
  <c r="AE1215" i="8" s="1"/>
  <c r="AL1214" i="8"/>
  <c r="AI1214" i="8"/>
  <c r="AL1213" i="8"/>
  <c r="AI1213" i="8"/>
  <c r="AL1212" i="8"/>
  <c r="AI1212" i="8"/>
  <c r="AL1211" i="8"/>
  <c r="AI1211" i="8"/>
  <c r="AL1210" i="8"/>
  <c r="AI1210" i="8"/>
  <c r="AL1209" i="8"/>
  <c r="AI1209" i="8"/>
  <c r="AL1208" i="8"/>
  <c r="AI1208" i="8"/>
  <c r="AL1207" i="8"/>
  <c r="AI1207" i="8"/>
  <c r="AM1206" i="8"/>
  <c r="AM1207" i="8" s="1"/>
  <c r="AM1208" i="8" s="1"/>
  <c r="AM1209" i="8" s="1"/>
  <c r="AM1210" i="8" s="1"/>
  <c r="AM1211" i="8" s="1"/>
  <c r="AM1212" i="8" s="1"/>
  <c r="AM1213" i="8" s="1"/>
  <c r="AM1214" i="8" s="1"/>
  <c r="AL1206" i="8"/>
  <c r="AI1206" i="8"/>
  <c r="AM1205" i="8"/>
  <c r="AC1205" i="8"/>
  <c r="AL1204" i="8"/>
  <c r="AI1204" i="8"/>
  <c r="AL1203" i="8"/>
  <c r="AI1203" i="8"/>
  <c r="AL1202" i="8"/>
  <c r="AI1202" i="8"/>
  <c r="AL1201" i="8"/>
  <c r="AI1201" i="8"/>
  <c r="AE1201" i="8"/>
  <c r="AL1200" i="8"/>
  <c r="AI1200" i="8"/>
  <c r="AL1199" i="8"/>
  <c r="AI1199" i="8"/>
  <c r="AL1198" i="8"/>
  <c r="AI1198" i="8"/>
  <c r="AL1197" i="8"/>
  <c r="AI1197" i="8"/>
  <c r="AL1196" i="8"/>
  <c r="AI1196" i="8"/>
  <c r="AM1195" i="8"/>
  <c r="AM1196" i="8" s="1"/>
  <c r="AM1197" i="8" s="1"/>
  <c r="AM1198" i="8" s="1"/>
  <c r="AM1199" i="8" s="1"/>
  <c r="AM1200" i="8" s="1"/>
  <c r="AM1201" i="8" s="1"/>
  <c r="AM1202" i="8" s="1"/>
  <c r="AM1203" i="8" s="1"/>
  <c r="AM1204" i="8" s="1"/>
  <c r="AF1195" i="8"/>
  <c r="AG1195" i="8" s="1"/>
  <c r="AD1195" i="8"/>
  <c r="AC1195" i="8"/>
  <c r="AE1195" i="8" s="1"/>
  <c r="AL1194" i="8"/>
  <c r="AI1194" i="8"/>
  <c r="AL1193" i="8"/>
  <c r="AI1193" i="8"/>
  <c r="AL1192" i="8"/>
  <c r="AI1192" i="8"/>
  <c r="AL1191" i="8"/>
  <c r="AI1191" i="8"/>
  <c r="AL1190" i="8"/>
  <c r="AI1190" i="8"/>
  <c r="AL1189" i="8"/>
  <c r="AI1189" i="8"/>
  <c r="AL1188" i="8"/>
  <c r="AI1188" i="8"/>
  <c r="AL1187" i="8"/>
  <c r="AI1187" i="8"/>
  <c r="AM1186" i="8"/>
  <c r="AM1187" i="8" s="1"/>
  <c r="AM1188" i="8" s="1"/>
  <c r="AM1189" i="8" s="1"/>
  <c r="AM1190" i="8" s="1"/>
  <c r="AM1191" i="8" s="1"/>
  <c r="AM1192" i="8" s="1"/>
  <c r="AM1193" i="8" s="1"/>
  <c r="AM1194" i="8" s="1"/>
  <c r="AL1186" i="8"/>
  <c r="AI1186" i="8"/>
  <c r="AM1185" i="8"/>
  <c r="AC1185" i="8"/>
  <c r="AL1184" i="8"/>
  <c r="AI1184" i="8"/>
  <c r="AL1183" i="8"/>
  <c r="AI1183" i="8"/>
  <c r="AL1182" i="8"/>
  <c r="AI1182" i="8"/>
  <c r="AL1181" i="8"/>
  <c r="AI1181" i="8"/>
  <c r="AL1180" i="8"/>
  <c r="AI1180" i="8"/>
  <c r="AL1179" i="8"/>
  <c r="AI1179" i="8"/>
  <c r="AL1178" i="8"/>
  <c r="AI1178" i="8"/>
  <c r="AL1177" i="8"/>
  <c r="AI1177" i="8"/>
  <c r="AL1176" i="8"/>
  <c r="AI1176" i="8"/>
  <c r="AM1175" i="8"/>
  <c r="AM1176" i="8" s="1"/>
  <c r="AM1177" i="8" s="1"/>
  <c r="AM1178" i="8" s="1"/>
  <c r="AM1179" i="8" s="1"/>
  <c r="AM1180" i="8" s="1"/>
  <c r="AM1181" i="8" s="1"/>
  <c r="AM1182" i="8" s="1"/>
  <c r="AM1183" i="8" s="1"/>
  <c r="AM1184" i="8" s="1"/>
  <c r="AD1175" i="8"/>
  <c r="AF1175" i="8" s="1"/>
  <c r="AG1175" i="8" s="1"/>
  <c r="AC1175" i="8"/>
  <c r="AE1175" i="8" s="1"/>
  <c r="AE1181" i="8" s="1"/>
  <c r="AL1174" i="8"/>
  <c r="AI1174" i="8"/>
  <c r="AL1173" i="8"/>
  <c r="AI1173" i="8"/>
  <c r="AL1172" i="8"/>
  <c r="AI1172" i="8"/>
  <c r="AL1171" i="8"/>
  <c r="AI1171" i="8"/>
  <c r="AL1170" i="8"/>
  <c r="AI1170" i="8"/>
  <c r="AL1169" i="8"/>
  <c r="AI1169" i="8"/>
  <c r="AL1168" i="8"/>
  <c r="AI1168" i="8"/>
  <c r="AL1167" i="8"/>
  <c r="AI1167" i="8"/>
  <c r="AM1166" i="8"/>
  <c r="AM1167" i="8" s="1"/>
  <c r="AM1168" i="8" s="1"/>
  <c r="AM1169" i="8" s="1"/>
  <c r="AM1170" i="8" s="1"/>
  <c r="AM1171" i="8" s="1"/>
  <c r="AM1172" i="8" s="1"/>
  <c r="AM1173" i="8" s="1"/>
  <c r="AM1174" i="8" s="1"/>
  <c r="AL1166" i="8"/>
  <c r="AI1166" i="8"/>
  <c r="AM1165" i="8"/>
  <c r="AD1165" i="8"/>
  <c r="AE1165" i="8" s="1"/>
  <c r="AE1171" i="8" s="1"/>
  <c r="AC1165" i="8"/>
  <c r="AF1165" i="8" s="1"/>
  <c r="AG1165" i="8" s="1"/>
  <c r="AL1164" i="8"/>
  <c r="AI1164" i="8"/>
  <c r="AL1163" i="8"/>
  <c r="AI1163" i="8"/>
  <c r="AL1162" i="8"/>
  <c r="AI1162" i="8"/>
  <c r="AL1161" i="8"/>
  <c r="AI1161" i="8"/>
  <c r="AL1160" i="8"/>
  <c r="AI1160" i="8"/>
  <c r="AL1159" i="8"/>
  <c r="AI1159" i="8"/>
  <c r="AL1158" i="8"/>
  <c r="AI1158" i="8"/>
  <c r="AL1157" i="8"/>
  <c r="AI1157" i="8"/>
  <c r="AL1156" i="8"/>
  <c r="AI1156" i="8"/>
  <c r="AM1155" i="8"/>
  <c r="AM1156" i="8" s="1"/>
  <c r="AM1157" i="8" s="1"/>
  <c r="AM1158" i="8" s="1"/>
  <c r="AM1159" i="8" s="1"/>
  <c r="AM1160" i="8" s="1"/>
  <c r="AM1161" i="8" s="1"/>
  <c r="AM1162" i="8" s="1"/>
  <c r="AM1163" i="8" s="1"/>
  <c r="AM1164" i="8" s="1"/>
  <c r="AD1155" i="8"/>
  <c r="AF1155" i="8" s="1"/>
  <c r="AG1155" i="8" s="1"/>
  <c r="AC1155" i="8"/>
  <c r="AL1154" i="8"/>
  <c r="AI1154" i="8"/>
  <c r="AL1153" i="8"/>
  <c r="AI1153" i="8"/>
  <c r="AL1152" i="8"/>
  <c r="AI1152" i="8"/>
  <c r="AL1151" i="8"/>
  <c r="AI1151" i="8"/>
  <c r="AL1150" i="8"/>
  <c r="AI1150" i="8"/>
  <c r="AL1149" i="8"/>
  <c r="AI1149" i="8"/>
  <c r="AL1148" i="8"/>
  <c r="AI1148" i="8"/>
  <c r="AL1147" i="8"/>
  <c r="AI1147" i="8"/>
  <c r="AM1146" i="8"/>
  <c r="AM1147" i="8" s="1"/>
  <c r="AM1148" i="8" s="1"/>
  <c r="AM1149" i="8" s="1"/>
  <c r="AM1150" i="8" s="1"/>
  <c r="AM1151" i="8" s="1"/>
  <c r="AM1152" i="8" s="1"/>
  <c r="AM1153" i="8" s="1"/>
  <c r="AM1154" i="8" s="1"/>
  <c r="AL1146" i="8"/>
  <c r="AI1146" i="8"/>
  <c r="AM1145" i="8"/>
  <c r="AC1145" i="8"/>
  <c r="AL1144" i="8"/>
  <c r="AI1144" i="8"/>
  <c r="AL1143" i="8"/>
  <c r="AI1143" i="8"/>
  <c r="AL1142" i="8"/>
  <c r="AI1142" i="8"/>
  <c r="AL1141" i="8"/>
  <c r="AI1141" i="8"/>
  <c r="AL1140" i="8"/>
  <c r="AI1140" i="8"/>
  <c r="AL1139" i="8"/>
  <c r="AI1139" i="8"/>
  <c r="AL1138" i="8"/>
  <c r="AI1138" i="8"/>
  <c r="AL1137" i="8"/>
  <c r="AI1137" i="8"/>
  <c r="AL1136" i="8"/>
  <c r="AI1136" i="8"/>
  <c r="AM1135" i="8"/>
  <c r="AM1136" i="8" s="1"/>
  <c r="AM1137" i="8" s="1"/>
  <c r="AM1138" i="8" s="1"/>
  <c r="AM1139" i="8" s="1"/>
  <c r="AM1140" i="8" s="1"/>
  <c r="AM1141" i="8" s="1"/>
  <c r="AM1142" i="8" s="1"/>
  <c r="AM1143" i="8" s="1"/>
  <c r="AM1144" i="8" s="1"/>
  <c r="AC1135" i="8"/>
  <c r="AL1134" i="8"/>
  <c r="AI1134" i="8"/>
  <c r="AL1133" i="8"/>
  <c r="AI1133" i="8"/>
  <c r="AL1132" i="8"/>
  <c r="AI1132" i="8"/>
  <c r="AL1131" i="8"/>
  <c r="AI1131" i="8"/>
  <c r="AL1130" i="8"/>
  <c r="AI1130" i="8"/>
  <c r="AL1129" i="8"/>
  <c r="AI1129" i="8"/>
  <c r="AL1128" i="8"/>
  <c r="AI1128" i="8"/>
  <c r="AL1127" i="8"/>
  <c r="AI1127" i="8"/>
  <c r="AM1126" i="8"/>
  <c r="AM1127" i="8" s="1"/>
  <c r="AM1128" i="8" s="1"/>
  <c r="AM1129" i="8" s="1"/>
  <c r="AM1130" i="8" s="1"/>
  <c r="AM1131" i="8" s="1"/>
  <c r="AM1132" i="8" s="1"/>
  <c r="AM1133" i="8" s="1"/>
  <c r="AM1134" i="8" s="1"/>
  <c r="AL1126" i="8"/>
  <c r="AI1126" i="8"/>
  <c r="AM1125" i="8"/>
  <c r="AC1125" i="8"/>
  <c r="AD1125" i="8" s="1"/>
  <c r="AL1124" i="8"/>
  <c r="AI1124" i="8"/>
  <c r="AL1123" i="8"/>
  <c r="AI1123" i="8"/>
  <c r="AL1122" i="8"/>
  <c r="AI1122" i="8"/>
  <c r="AL1121" i="8"/>
  <c r="AI1121" i="8"/>
  <c r="AL1120" i="8"/>
  <c r="AI1120" i="8"/>
  <c r="AL1119" i="8"/>
  <c r="AI1119" i="8"/>
  <c r="AL1118" i="8"/>
  <c r="AI1118" i="8"/>
  <c r="AL1117" i="8"/>
  <c r="AI1117" i="8"/>
  <c r="AL1116" i="8"/>
  <c r="AI1116" i="8"/>
  <c r="AM1115" i="8"/>
  <c r="AM1116" i="8" s="1"/>
  <c r="AM1117" i="8" s="1"/>
  <c r="AM1118" i="8" s="1"/>
  <c r="AM1119" i="8" s="1"/>
  <c r="AM1120" i="8" s="1"/>
  <c r="AM1121" i="8" s="1"/>
  <c r="AM1122" i="8" s="1"/>
  <c r="AM1123" i="8" s="1"/>
  <c r="AM1124" i="8" s="1"/>
  <c r="AC1115" i="8"/>
  <c r="AL1114" i="8"/>
  <c r="AI1114" i="8"/>
  <c r="AL1113" i="8"/>
  <c r="AI1113" i="8"/>
  <c r="AL1112" i="8"/>
  <c r="AI1112" i="8"/>
  <c r="AL1111" i="8"/>
  <c r="AI1111" i="8"/>
  <c r="AL1110" i="8"/>
  <c r="AI1110" i="8"/>
  <c r="AL1109" i="8"/>
  <c r="AI1109" i="8"/>
  <c r="AL1108" i="8"/>
  <c r="AI1108" i="8"/>
  <c r="AL1107" i="8"/>
  <c r="AI1107" i="8"/>
  <c r="AM1106" i="8"/>
  <c r="AM1107" i="8" s="1"/>
  <c r="AM1108" i="8" s="1"/>
  <c r="AM1109" i="8" s="1"/>
  <c r="AM1110" i="8" s="1"/>
  <c r="AM1111" i="8" s="1"/>
  <c r="AM1112" i="8" s="1"/>
  <c r="AM1113" i="8" s="1"/>
  <c r="AM1114" i="8" s="1"/>
  <c r="AL1106" i="8"/>
  <c r="AI1106" i="8"/>
  <c r="AM1105" i="8"/>
  <c r="AC1105" i="8"/>
  <c r="AD1105" i="8" s="1"/>
  <c r="AL1104" i="8"/>
  <c r="AI1104" i="8"/>
  <c r="AL1103" i="8"/>
  <c r="AI1103" i="8"/>
  <c r="AL1102" i="8"/>
  <c r="AI1102" i="8"/>
  <c r="AL1101" i="8"/>
  <c r="AI1101" i="8"/>
  <c r="AL1100" i="8"/>
  <c r="AI1100" i="8"/>
  <c r="AL1099" i="8"/>
  <c r="AI1099" i="8"/>
  <c r="AL1098" i="8"/>
  <c r="AI1098" i="8"/>
  <c r="AL1097" i="8"/>
  <c r="AI1097" i="8"/>
  <c r="AL1096" i="8"/>
  <c r="AI1096" i="8"/>
  <c r="AM1095" i="8"/>
  <c r="AM1096" i="8" s="1"/>
  <c r="AM1097" i="8" s="1"/>
  <c r="AM1098" i="8" s="1"/>
  <c r="AM1099" i="8" s="1"/>
  <c r="AM1100" i="8" s="1"/>
  <c r="AM1101" i="8" s="1"/>
  <c r="AM1102" i="8" s="1"/>
  <c r="AM1103" i="8" s="1"/>
  <c r="AM1104" i="8" s="1"/>
  <c r="AC1095" i="8"/>
  <c r="AD1095" i="8" s="1"/>
  <c r="AL1094" i="8"/>
  <c r="AI1094" i="8"/>
  <c r="AL1093" i="8"/>
  <c r="AI1093" i="8"/>
  <c r="AL1092" i="8"/>
  <c r="AI1092" i="8"/>
  <c r="AL1091" i="8"/>
  <c r="AI1091" i="8"/>
  <c r="AL1090" i="8"/>
  <c r="AI1090" i="8"/>
  <c r="AL1089" i="8"/>
  <c r="AI1089" i="8"/>
  <c r="AL1088" i="8"/>
  <c r="AI1088" i="8"/>
  <c r="AL1087" i="8"/>
  <c r="AI1087" i="8"/>
  <c r="AM1086" i="8"/>
  <c r="AM1087" i="8" s="1"/>
  <c r="AM1088" i="8" s="1"/>
  <c r="AM1089" i="8" s="1"/>
  <c r="AM1090" i="8" s="1"/>
  <c r="AM1091" i="8" s="1"/>
  <c r="AM1092" i="8" s="1"/>
  <c r="AM1093" i="8" s="1"/>
  <c r="AM1094" i="8" s="1"/>
  <c r="AL1086" i="8"/>
  <c r="AI1086" i="8"/>
  <c r="AM1085" i="8"/>
  <c r="AD1085" i="8"/>
  <c r="AE1085" i="8" s="1"/>
  <c r="AE1091" i="8" s="1"/>
  <c r="AC1085" i="8"/>
  <c r="AF1085" i="8" s="1"/>
  <c r="AG1085" i="8" s="1"/>
  <c r="AL1084" i="8"/>
  <c r="AI1084" i="8"/>
  <c r="AL1083" i="8"/>
  <c r="AI1083" i="8"/>
  <c r="AL1082" i="8"/>
  <c r="AI1082" i="8"/>
  <c r="AL1081" i="8"/>
  <c r="AI1081" i="8"/>
  <c r="AL1080" i="8"/>
  <c r="AI1080" i="8"/>
  <c r="AL1079" i="8"/>
  <c r="AI1079" i="8"/>
  <c r="AL1078" i="8"/>
  <c r="AI1078" i="8"/>
  <c r="AL1077" i="8"/>
  <c r="AI1077" i="8"/>
  <c r="AL1076" i="8"/>
  <c r="AI1076" i="8"/>
  <c r="AM1075" i="8"/>
  <c r="AM1076" i="8" s="1"/>
  <c r="AM1077" i="8" s="1"/>
  <c r="AM1078" i="8" s="1"/>
  <c r="AM1079" i="8" s="1"/>
  <c r="AM1080" i="8" s="1"/>
  <c r="AM1081" i="8" s="1"/>
  <c r="AM1082" i="8" s="1"/>
  <c r="AM1083" i="8" s="1"/>
  <c r="AM1084" i="8" s="1"/>
  <c r="AD1075" i="8"/>
  <c r="AF1075" i="8" s="1"/>
  <c r="AG1075" i="8" s="1"/>
  <c r="AC1075" i="8"/>
  <c r="AL1074" i="8"/>
  <c r="AI1074" i="8"/>
  <c r="AL1073" i="8"/>
  <c r="AI1073" i="8"/>
  <c r="AL1072" i="8"/>
  <c r="AI1072" i="8"/>
  <c r="AL1071" i="8"/>
  <c r="AI1071" i="8"/>
  <c r="AL1070" i="8"/>
  <c r="AI1070" i="8"/>
  <c r="AL1069" i="8"/>
  <c r="AI1069" i="8"/>
  <c r="AL1068" i="8"/>
  <c r="AI1068" i="8"/>
  <c r="AL1067" i="8"/>
  <c r="AI1067" i="8"/>
  <c r="AM1066" i="8"/>
  <c r="AM1067" i="8" s="1"/>
  <c r="AM1068" i="8" s="1"/>
  <c r="AM1069" i="8" s="1"/>
  <c r="AM1070" i="8" s="1"/>
  <c r="AM1071" i="8" s="1"/>
  <c r="AM1072" i="8" s="1"/>
  <c r="AM1073" i="8" s="1"/>
  <c r="AM1074" i="8" s="1"/>
  <c r="AL1066" i="8"/>
  <c r="AI1066" i="8"/>
  <c r="AM1065" i="8"/>
  <c r="AD1065" i="8"/>
  <c r="AF1065" i="8" s="1"/>
  <c r="AG1065" i="8" s="1"/>
  <c r="AC1065" i="8"/>
  <c r="AE1065" i="8" s="1"/>
  <c r="AE1071" i="8" s="1"/>
  <c r="AL1064" i="8"/>
  <c r="AI1064" i="8"/>
  <c r="AL1063" i="8"/>
  <c r="AI1063" i="8"/>
  <c r="AL1062" i="8"/>
  <c r="AI1062" i="8"/>
  <c r="AL1061" i="8"/>
  <c r="AI1061" i="8"/>
  <c r="AL1060" i="8"/>
  <c r="AI1060" i="8"/>
  <c r="AL1059" i="8"/>
  <c r="AI1059" i="8"/>
  <c r="AL1058" i="8"/>
  <c r="AI1058" i="8"/>
  <c r="AL1057" i="8"/>
  <c r="AI1057" i="8"/>
  <c r="AL1056" i="8"/>
  <c r="AI1056" i="8"/>
  <c r="AM1055" i="8"/>
  <c r="AM1056" i="8" s="1"/>
  <c r="AM1057" i="8" s="1"/>
  <c r="AM1058" i="8" s="1"/>
  <c r="AM1059" i="8" s="1"/>
  <c r="AM1060" i="8" s="1"/>
  <c r="AM1061" i="8" s="1"/>
  <c r="AM1062" i="8" s="1"/>
  <c r="AM1063" i="8" s="1"/>
  <c r="AM1064" i="8" s="1"/>
  <c r="AD1055" i="8"/>
  <c r="AC1055" i="8"/>
  <c r="AL1054" i="8"/>
  <c r="AI1054" i="8"/>
  <c r="AL1053" i="8"/>
  <c r="AI1053" i="8"/>
  <c r="AL1052" i="8"/>
  <c r="AI1052" i="8"/>
  <c r="AL1051" i="8"/>
  <c r="AI1051" i="8"/>
  <c r="AL1050" i="8"/>
  <c r="AI1050" i="8"/>
  <c r="AL1049" i="8"/>
  <c r="AI1049" i="8"/>
  <c r="AL1048" i="8"/>
  <c r="AI1048" i="8"/>
  <c r="AL1047" i="8"/>
  <c r="AI1047" i="8"/>
  <c r="AM1046" i="8"/>
  <c r="AM1047" i="8" s="1"/>
  <c r="AM1048" i="8" s="1"/>
  <c r="AM1049" i="8" s="1"/>
  <c r="AM1050" i="8" s="1"/>
  <c r="AM1051" i="8" s="1"/>
  <c r="AM1052" i="8" s="1"/>
  <c r="AM1053" i="8" s="1"/>
  <c r="AM1054" i="8" s="1"/>
  <c r="AL1046" i="8"/>
  <c r="AI1046" i="8"/>
  <c r="AM1045" i="8"/>
  <c r="AC1045" i="8"/>
  <c r="AD1045" i="8" s="1"/>
  <c r="AE1045" i="8" s="1"/>
  <c r="AE1051" i="8" s="1"/>
  <c r="AL1044" i="8"/>
  <c r="AI1044" i="8"/>
  <c r="AL1043" i="8"/>
  <c r="AI1043" i="8"/>
  <c r="AL1042" i="8"/>
  <c r="AI1042" i="8"/>
  <c r="AL1041" i="8"/>
  <c r="AI1041" i="8"/>
  <c r="AL1040" i="8"/>
  <c r="AI1040" i="8"/>
  <c r="AL1039" i="8"/>
  <c r="AI1039" i="8"/>
  <c r="AL1038" i="8"/>
  <c r="AI1038" i="8"/>
  <c r="AL1037" i="8"/>
  <c r="AI1037" i="8"/>
  <c r="AL1036" i="8"/>
  <c r="AI1036" i="8"/>
  <c r="AM1035" i="8"/>
  <c r="AM1036" i="8" s="1"/>
  <c r="AM1037" i="8" s="1"/>
  <c r="AM1038" i="8" s="1"/>
  <c r="AM1039" i="8" s="1"/>
  <c r="AM1040" i="8" s="1"/>
  <c r="AM1041" i="8" s="1"/>
  <c r="AM1042" i="8" s="1"/>
  <c r="AM1043" i="8" s="1"/>
  <c r="AM1044" i="8" s="1"/>
  <c r="AC1035" i="8"/>
  <c r="AL1034" i="8"/>
  <c r="AI1034" i="8"/>
  <c r="AL1033" i="8"/>
  <c r="AI1033" i="8"/>
  <c r="AL1032" i="8"/>
  <c r="AI1032" i="8"/>
  <c r="AL1031" i="8"/>
  <c r="AI1031" i="8"/>
  <c r="AL1030" i="8"/>
  <c r="AI1030" i="8"/>
  <c r="AL1029" i="8"/>
  <c r="AI1029" i="8"/>
  <c r="AL1028" i="8"/>
  <c r="AI1028" i="8"/>
  <c r="AL1027" i="8"/>
  <c r="AI1027" i="8"/>
  <c r="AM1026" i="8"/>
  <c r="AM1027" i="8" s="1"/>
  <c r="AM1028" i="8" s="1"/>
  <c r="AM1029" i="8" s="1"/>
  <c r="AM1030" i="8" s="1"/>
  <c r="AM1031" i="8" s="1"/>
  <c r="AM1032" i="8" s="1"/>
  <c r="AM1033" i="8" s="1"/>
  <c r="AM1034" i="8" s="1"/>
  <c r="AL1026" i="8"/>
  <c r="AI1026" i="8"/>
  <c r="AM1025" i="8"/>
  <c r="AC1025" i="8"/>
  <c r="AD1025" i="8" s="1"/>
  <c r="AL1024" i="8"/>
  <c r="AI1024" i="8"/>
  <c r="AL1023" i="8"/>
  <c r="AI1023" i="8"/>
  <c r="AL1022" i="8"/>
  <c r="AI1022" i="8"/>
  <c r="AL1021" i="8"/>
  <c r="AI1021" i="8"/>
  <c r="AL1020" i="8"/>
  <c r="AI1020" i="8"/>
  <c r="AL1019" i="8"/>
  <c r="AI1019" i="8"/>
  <c r="AL1018" i="8"/>
  <c r="AI1018" i="8"/>
  <c r="AL1017" i="8"/>
  <c r="AI1017" i="8"/>
  <c r="AL1016" i="8"/>
  <c r="AI1016" i="8"/>
  <c r="AM1015" i="8"/>
  <c r="AM1016" i="8" s="1"/>
  <c r="AM1017" i="8" s="1"/>
  <c r="AM1018" i="8" s="1"/>
  <c r="AM1019" i="8" s="1"/>
  <c r="AM1020" i="8" s="1"/>
  <c r="AM1021" i="8" s="1"/>
  <c r="AM1022" i="8" s="1"/>
  <c r="AM1023" i="8" s="1"/>
  <c r="AM1024" i="8" s="1"/>
  <c r="AC1015" i="8"/>
  <c r="AL1014" i="8"/>
  <c r="AI1014" i="8"/>
  <c r="AL1013" i="8"/>
  <c r="AI1013" i="8"/>
  <c r="AL1012" i="8"/>
  <c r="AI1012" i="8"/>
  <c r="AL1011" i="8"/>
  <c r="AI1011" i="8"/>
  <c r="AL1010" i="8"/>
  <c r="AI1010" i="8"/>
  <c r="AL1009" i="8"/>
  <c r="AI1009" i="8"/>
  <c r="AL1008" i="8"/>
  <c r="AI1008" i="8"/>
  <c r="AL1007" i="8"/>
  <c r="AI1007" i="8"/>
  <c r="AM1006" i="8"/>
  <c r="AM1007" i="8" s="1"/>
  <c r="AM1008" i="8" s="1"/>
  <c r="AM1009" i="8" s="1"/>
  <c r="AM1010" i="8" s="1"/>
  <c r="AM1011" i="8" s="1"/>
  <c r="AM1012" i="8" s="1"/>
  <c r="AM1013" i="8" s="1"/>
  <c r="AM1014" i="8" s="1"/>
  <c r="AL1006" i="8"/>
  <c r="AI1006" i="8"/>
  <c r="AM1005" i="8"/>
  <c r="AD1005" i="8"/>
  <c r="AE1005" i="8" s="1"/>
  <c r="AE1011" i="8" s="1"/>
  <c r="AC1005" i="8"/>
  <c r="AF1005" i="8" s="1"/>
  <c r="AG1005" i="8" s="1"/>
  <c r="AL1004" i="8"/>
  <c r="AI1004" i="8"/>
  <c r="AL1003" i="8"/>
  <c r="AI1003" i="8"/>
  <c r="AL1002" i="8"/>
  <c r="AI1002" i="8"/>
  <c r="AL1001" i="8"/>
  <c r="AI1001" i="8"/>
  <c r="AL1000" i="8"/>
  <c r="AI1000" i="8"/>
  <c r="AL999" i="8"/>
  <c r="AI999" i="8"/>
  <c r="AL998" i="8"/>
  <c r="AI998" i="8"/>
  <c r="AL997" i="8"/>
  <c r="AI997" i="8"/>
  <c r="AL996" i="8"/>
  <c r="AI996" i="8"/>
  <c r="AM995" i="8"/>
  <c r="AM996" i="8" s="1"/>
  <c r="AM997" i="8" s="1"/>
  <c r="AM998" i="8" s="1"/>
  <c r="AM999" i="8" s="1"/>
  <c r="AM1000" i="8" s="1"/>
  <c r="AM1001" i="8" s="1"/>
  <c r="AM1002" i="8" s="1"/>
  <c r="AM1003" i="8" s="1"/>
  <c r="AM1004" i="8" s="1"/>
  <c r="AD995" i="8"/>
  <c r="AF995" i="8" s="1"/>
  <c r="AG995" i="8" s="1"/>
  <c r="AC995" i="8"/>
  <c r="AL994" i="8"/>
  <c r="AI994" i="8"/>
  <c r="AL993" i="8"/>
  <c r="AI993" i="8"/>
  <c r="AL992" i="8"/>
  <c r="AI992" i="8"/>
  <c r="AL991" i="8"/>
  <c r="AI991" i="8"/>
  <c r="AL990" i="8"/>
  <c r="AI990" i="8"/>
  <c r="AL989" i="8"/>
  <c r="AI989" i="8"/>
  <c r="AL988" i="8"/>
  <c r="AI988" i="8"/>
  <c r="AL987" i="8"/>
  <c r="AI987" i="8"/>
  <c r="AM986" i="8"/>
  <c r="AM987" i="8" s="1"/>
  <c r="AM988" i="8" s="1"/>
  <c r="AM989" i="8" s="1"/>
  <c r="AM990" i="8" s="1"/>
  <c r="AM991" i="8" s="1"/>
  <c r="AM992" i="8" s="1"/>
  <c r="AM993" i="8" s="1"/>
  <c r="AM994" i="8" s="1"/>
  <c r="AL986" i="8"/>
  <c r="AI986" i="8"/>
  <c r="AM985" i="8"/>
  <c r="AD985" i="8"/>
  <c r="AF985" i="8" s="1"/>
  <c r="AG985" i="8" s="1"/>
  <c r="AC985" i="8"/>
  <c r="AL984" i="8"/>
  <c r="AI984" i="8"/>
  <c r="AL983" i="8"/>
  <c r="AI983" i="8"/>
  <c r="AL982" i="8"/>
  <c r="AI982" i="8"/>
  <c r="AL981" i="8"/>
  <c r="AI981" i="8"/>
  <c r="AL980" i="8"/>
  <c r="AI980" i="8"/>
  <c r="AL979" i="8"/>
  <c r="AI979" i="8"/>
  <c r="AL978" i="8"/>
  <c r="AI978" i="8"/>
  <c r="AL977" i="8"/>
  <c r="AI977" i="8"/>
  <c r="AL976" i="8"/>
  <c r="AI976" i="8"/>
  <c r="AM975" i="8"/>
  <c r="AM976" i="8" s="1"/>
  <c r="AM977" i="8" s="1"/>
  <c r="AM978" i="8" s="1"/>
  <c r="AM979" i="8" s="1"/>
  <c r="AM980" i="8" s="1"/>
  <c r="AM981" i="8" s="1"/>
  <c r="AM982" i="8" s="1"/>
  <c r="AM983" i="8" s="1"/>
  <c r="AM984" i="8" s="1"/>
  <c r="AD975" i="8"/>
  <c r="AC975" i="8"/>
  <c r="AL974" i="8"/>
  <c r="AI974" i="8"/>
  <c r="AL973" i="8"/>
  <c r="AI973" i="8"/>
  <c r="AL972" i="8"/>
  <c r="AI972" i="8"/>
  <c r="AL971" i="8"/>
  <c r="AI971" i="8"/>
  <c r="AL970" i="8"/>
  <c r="AI970" i="8"/>
  <c r="AL969" i="8"/>
  <c r="AI969" i="8"/>
  <c r="AL968" i="8"/>
  <c r="AI968" i="8"/>
  <c r="AL967" i="8"/>
  <c r="AI967" i="8"/>
  <c r="AM966" i="8"/>
  <c r="AM967" i="8" s="1"/>
  <c r="AM968" i="8" s="1"/>
  <c r="AM969" i="8" s="1"/>
  <c r="AM970" i="8" s="1"/>
  <c r="AM971" i="8" s="1"/>
  <c r="AM972" i="8" s="1"/>
  <c r="AM973" i="8" s="1"/>
  <c r="AM974" i="8" s="1"/>
  <c r="AL966" i="8"/>
  <c r="AI966" i="8"/>
  <c r="AM965" i="8"/>
  <c r="AC965" i="8"/>
  <c r="AD965" i="8" s="1"/>
  <c r="AF965" i="8" s="1"/>
  <c r="AG965" i="8" s="1"/>
  <c r="AL964" i="8"/>
  <c r="AI964" i="8"/>
  <c r="AL963" i="8"/>
  <c r="AI963" i="8"/>
  <c r="AL962" i="8"/>
  <c r="AI962" i="8"/>
  <c r="AL961" i="8"/>
  <c r="AI961" i="8"/>
  <c r="AL960" i="8"/>
  <c r="AI960" i="8"/>
  <c r="AL959" i="8"/>
  <c r="AI959" i="8"/>
  <c r="AL958" i="8"/>
  <c r="AI958" i="8"/>
  <c r="AL957" i="8"/>
  <c r="AI957" i="8"/>
  <c r="AL956" i="8"/>
  <c r="AI956" i="8"/>
  <c r="AM955" i="8"/>
  <c r="AM956" i="8" s="1"/>
  <c r="AM957" i="8" s="1"/>
  <c r="AM958" i="8" s="1"/>
  <c r="AM959" i="8" s="1"/>
  <c r="AM960" i="8" s="1"/>
  <c r="AM961" i="8" s="1"/>
  <c r="AM962" i="8" s="1"/>
  <c r="AM963" i="8" s="1"/>
  <c r="AM964" i="8" s="1"/>
  <c r="AC955" i="8"/>
  <c r="AD955" i="8" s="1"/>
  <c r="AF955" i="8" s="1"/>
  <c r="AG955" i="8" s="1"/>
  <c r="AL954" i="8"/>
  <c r="AI954" i="8"/>
  <c r="AL953" i="8"/>
  <c r="AI953" i="8"/>
  <c r="AL952" i="8"/>
  <c r="AI952" i="8"/>
  <c r="AL951" i="8"/>
  <c r="AI951" i="8"/>
  <c r="AL950" i="8"/>
  <c r="AI950" i="8"/>
  <c r="AL949" i="8"/>
  <c r="AI949" i="8"/>
  <c r="AL948" i="8"/>
  <c r="AI948" i="8"/>
  <c r="AL947" i="8"/>
  <c r="AI947" i="8"/>
  <c r="AM946" i="8"/>
  <c r="AM947" i="8" s="1"/>
  <c r="AM948" i="8" s="1"/>
  <c r="AM949" i="8" s="1"/>
  <c r="AM950" i="8" s="1"/>
  <c r="AM951" i="8" s="1"/>
  <c r="AM952" i="8" s="1"/>
  <c r="AM953" i="8" s="1"/>
  <c r="AM954" i="8" s="1"/>
  <c r="AL946" i="8"/>
  <c r="AI946" i="8"/>
  <c r="AM945" i="8"/>
  <c r="AC945" i="8"/>
  <c r="AL944" i="8"/>
  <c r="AI944" i="8"/>
  <c r="AL943" i="8"/>
  <c r="AI943" i="8"/>
  <c r="AL942" i="8"/>
  <c r="AI942" i="8"/>
  <c r="AL941" i="8"/>
  <c r="AI941" i="8"/>
  <c r="AL940" i="8"/>
  <c r="AI940" i="8"/>
  <c r="AL939" i="8"/>
  <c r="AI939" i="8"/>
  <c r="AL938" i="8"/>
  <c r="AI938" i="8"/>
  <c r="AL937" i="8"/>
  <c r="AI937" i="8"/>
  <c r="AL936" i="8"/>
  <c r="AI936" i="8"/>
  <c r="AM935" i="8"/>
  <c r="AM936" i="8" s="1"/>
  <c r="AM937" i="8" s="1"/>
  <c r="AM938" i="8" s="1"/>
  <c r="AM939" i="8" s="1"/>
  <c r="AM940" i="8" s="1"/>
  <c r="AM941" i="8" s="1"/>
  <c r="AM942" i="8" s="1"/>
  <c r="AM943" i="8" s="1"/>
  <c r="AM944" i="8" s="1"/>
  <c r="AC935" i="8"/>
  <c r="AL934" i="8"/>
  <c r="AI934" i="8"/>
  <c r="AL933" i="8"/>
  <c r="AI933" i="8"/>
  <c r="AL932" i="8"/>
  <c r="AI932" i="8"/>
  <c r="AL931" i="8"/>
  <c r="AI931" i="8"/>
  <c r="AL930" i="8"/>
  <c r="AI930" i="8"/>
  <c r="AL929" i="8"/>
  <c r="AI929" i="8"/>
  <c r="AL928" i="8"/>
  <c r="AI928" i="8"/>
  <c r="AL927" i="8"/>
  <c r="AI927" i="8"/>
  <c r="AM926" i="8"/>
  <c r="AM927" i="8" s="1"/>
  <c r="AM928" i="8" s="1"/>
  <c r="AM929" i="8" s="1"/>
  <c r="AM930" i="8" s="1"/>
  <c r="AM931" i="8" s="1"/>
  <c r="AM932" i="8" s="1"/>
  <c r="AM933" i="8" s="1"/>
  <c r="AM934" i="8" s="1"/>
  <c r="AL926" i="8"/>
  <c r="AI926" i="8"/>
  <c r="AM925" i="8"/>
  <c r="AD925" i="8"/>
  <c r="AE925" i="8" s="1"/>
  <c r="AE931" i="8" s="1"/>
  <c r="AC925" i="8"/>
  <c r="AF925" i="8" s="1"/>
  <c r="AG925" i="8" s="1"/>
  <c r="AL924" i="8"/>
  <c r="AI924" i="8"/>
  <c r="AL923" i="8"/>
  <c r="AI923" i="8"/>
  <c r="AL922" i="8"/>
  <c r="AI922" i="8"/>
  <c r="AL921" i="8"/>
  <c r="AI921" i="8"/>
  <c r="AL920" i="8"/>
  <c r="AI920" i="8"/>
  <c r="AL919" i="8"/>
  <c r="AI919" i="8"/>
  <c r="AL918" i="8"/>
  <c r="AI918" i="8"/>
  <c r="AL917" i="8"/>
  <c r="AI917" i="8"/>
  <c r="AL916" i="8"/>
  <c r="AI916" i="8"/>
  <c r="AM915" i="8"/>
  <c r="AM916" i="8" s="1"/>
  <c r="AM917" i="8" s="1"/>
  <c r="AM918" i="8" s="1"/>
  <c r="AM919" i="8" s="1"/>
  <c r="AM920" i="8" s="1"/>
  <c r="AM921" i="8" s="1"/>
  <c r="AM922" i="8" s="1"/>
  <c r="AM923" i="8" s="1"/>
  <c r="AM924" i="8" s="1"/>
  <c r="AD915" i="8"/>
  <c r="AF915" i="8" s="1"/>
  <c r="AG915" i="8" s="1"/>
  <c r="AC915" i="8"/>
  <c r="AL914" i="8"/>
  <c r="AI914" i="8"/>
  <c r="AL913" i="8"/>
  <c r="AI913" i="8"/>
  <c r="AL912" i="8"/>
  <c r="AI912" i="8"/>
  <c r="AL911" i="8"/>
  <c r="AI911" i="8"/>
  <c r="AL910" i="8"/>
  <c r="AI910" i="8"/>
  <c r="AL909" i="8"/>
  <c r="AI909" i="8"/>
  <c r="AL908" i="8"/>
  <c r="AI908" i="8"/>
  <c r="AL907" i="8"/>
  <c r="AI907" i="8"/>
  <c r="AM906" i="8"/>
  <c r="AM907" i="8" s="1"/>
  <c r="AM908" i="8" s="1"/>
  <c r="AM909" i="8" s="1"/>
  <c r="AM910" i="8" s="1"/>
  <c r="AM911" i="8" s="1"/>
  <c r="AM912" i="8" s="1"/>
  <c r="AM913" i="8" s="1"/>
  <c r="AM914" i="8" s="1"/>
  <c r="AL906" i="8"/>
  <c r="AI906" i="8"/>
  <c r="AM905" i="8"/>
  <c r="AC905" i="8"/>
  <c r="AL904" i="8"/>
  <c r="AI904" i="8"/>
  <c r="AL903" i="8"/>
  <c r="AI903" i="8"/>
  <c r="AL902" i="8"/>
  <c r="AI902" i="8"/>
  <c r="AL901" i="8"/>
  <c r="AI901" i="8"/>
  <c r="AL900" i="8"/>
  <c r="AI900" i="8"/>
  <c r="AL899" i="8"/>
  <c r="AI899" i="8"/>
  <c r="AL898" i="8"/>
  <c r="AI898" i="8"/>
  <c r="AL897" i="8"/>
  <c r="AI897" i="8"/>
  <c r="AL896" i="8"/>
  <c r="AI896" i="8"/>
  <c r="AM895" i="8"/>
  <c r="AM896" i="8" s="1"/>
  <c r="AM897" i="8" s="1"/>
  <c r="AM898" i="8" s="1"/>
  <c r="AM899" i="8" s="1"/>
  <c r="AM900" i="8" s="1"/>
  <c r="AM901" i="8" s="1"/>
  <c r="AM902" i="8" s="1"/>
  <c r="AM903" i="8" s="1"/>
  <c r="AM904" i="8" s="1"/>
  <c r="AC895" i="8"/>
  <c r="AL894" i="8"/>
  <c r="AI894" i="8"/>
  <c r="AL893" i="8"/>
  <c r="AI893" i="8"/>
  <c r="AL892" i="8"/>
  <c r="AI892" i="8"/>
  <c r="AL891" i="8"/>
  <c r="AI891" i="8"/>
  <c r="AL890" i="8"/>
  <c r="AI890" i="8"/>
  <c r="AL889" i="8"/>
  <c r="AI889" i="8"/>
  <c r="AL888" i="8"/>
  <c r="AI888" i="8"/>
  <c r="AL887" i="8"/>
  <c r="AI887" i="8"/>
  <c r="AL886" i="8"/>
  <c r="AI886" i="8"/>
  <c r="AM885" i="8"/>
  <c r="AM886" i="8" s="1"/>
  <c r="AM887" i="8" s="1"/>
  <c r="AM888" i="8" s="1"/>
  <c r="AM889" i="8" s="1"/>
  <c r="AM890" i="8" s="1"/>
  <c r="AM891" i="8" s="1"/>
  <c r="AM892" i="8" s="1"/>
  <c r="AM893" i="8" s="1"/>
  <c r="AM894" i="8" s="1"/>
  <c r="AC885" i="8"/>
  <c r="AL884" i="8"/>
  <c r="AI884" i="8"/>
  <c r="AL883" i="8"/>
  <c r="AI883" i="8"/>
  <c r="AL882" i="8"/>
  <c r="AI882" i="8"/>
  <c r="AL881" i="8"/>
  <c r="AI881" i="8"/>
  <c r="AL880" i="8"/>
  <c r="AI880" i="8"/>
  <c r="AL879" i="8"/>
  <c r="AI879" i="8"/>
  <c r="AL878" i="8"/>
  <c r="AI878" i="8"/>
  <c r="AL877" i="8"/>
  <c r="AI877" i="8"/>
  <c r="AM876" i="8"/>
  <c r="AM877" i="8" s="1"/>
  <c r="AM878" i="8" s="1"/>
  <c r="AM879" i="8" s="1"/>
  <c r="AM880" i="8" s="1"/>
  <c r="AM881" i="8" s="1"/>
  <c r="AM882" i="8" s="1"/>
  <c r="AM883" i="8" s="1"/>
  <c r="AM884" i="8" s="1"/>
  <c r="AL876" i="8"/>
  <c r="AI876" i="8"/>
  <c r="AM875" i="8"/>
  <c r="AD875" i="8"/>
  <c r="AF875" i="8" s="1"/>
  <c r="AG875" i="8" s="1"/>
  <c r="AC875" i="8"/>
  <c r="AL874" i="8"/>
  <c r="AI874" i="8"/>
  <c r="AL873" i="8"/>
  <c r="AI873" i="8"/>
  <c r="AL872" i="8"/>
  <c r="AI872" i="8"/>
  <c r="AL871" i="8"/>
  <c r="AI871" i="8"/>
  <c r="AL870" i="8"/>
  <c r="AI870" i="8"/>
  <c r="AL869" i="8"/>
  <c r="AI869" i="8"/>
  <c r="AL868" i="8"/>
  <c r="AI868" i="8"/>
  <c r="AL867" i="8"/>
  <c r="AI867" i="8"/>
  <c r="AL866" i="8"/>
  <c r="AI866" i="8"/>
  <c r="AM865" i="8"/>
  <c r="AM866" i="8" s="1"/>
  <c r="AM867" i="8" s="1"/>
  <c r="AM868" i="8" s="1"/>
  <c r="AM869" i="8" s="1"/>
  <c r="AM870" i="8" s="1"/>
  <c r="AM871" i="8" s="1"/>
  <c r="AM872" i="8" s="1"/>
  <c r="AM873" i="8" s="1"/>
  <c r="AM874" i="8" s="1"/>
  <c r="AC865" i="8"/>
  <c r="AL864" i="8"/>
  <c r="AI864" i="8"/>
  <c r="AL863" i="8"/>
  <c r="AI863" i="8"/>
  <c r="AL862" i="8"/>
  <c r="AI862" i="8"/>
  <c r="AL861" i="8"/>
  <c r="AI861" i="8"/>
  <c r="AL860" i="8"/>
  <c r="AI860" i="8"/>
  <c r="AL859" i="8"/>
  <c r="AI859" i="8"/>
  <c r="AL858" i="8"/>
  <c r="AI858" i="8"/>
  <c r="AL857" i="8"/>
  <c r="AI857" i="8"/>
  <c r="AM856" i="8"/>
  <c r="AM857" i="8" s="1"/>
  <c r="AM858" i="8" s="1"/>
  <c r="AM859" i="8" s="1"/>
  <c r="AM860" i="8" s="1"/>
  <c r="AM861" i="8" s="1"/>
  <c r="AM862" i="8" s="1"/>
  <c r="AM863" i="8" s="1"/>
  <c r="AM864" i="8" s="1"/>
  <c r="AL856" i="8"/>
  <c r="AI856" i="8"/>
  <c r="AM855" i="8"/>
  <c r="AC855" i="8"/>
  <c r="AL854" i="8"/>
  <c r="AI854" i="8"/>
  <c r="AL853" i="8"/>
  <c r="AI853" i="8"/>
  <c r="AL852" i="8"/>
  <c r="AI852" i="8"/>
  <c r="AL851" i="8"/>
  <c r="AI851" i="8"/>
  <c r="AL850" i="8"/>
  <c r="AI850" i="8"/>
  <c r="AL849" i="8"/>
  <c r="AI849" i="8"/>
  <c r="AL848" i="8"/>
  <c r="AI848" i="8"/>
  <c r="AL847" i="8"/>
  <c r="AI847" i="8"/>
  <c r="AL846" i="8"/>
  <c r="AI846" i="8"/>
  <c r="AM845" i="8"/>
  <c r="AM846" i="8" s="1"/>
  <c r="AM847" i="8" s="1"/>
  <c r="AM848" i="8" s="1"/>
  <c r="AM849" i="8" s="1"/>
  <c r="AM850" i="8" s="1"/>
  <c r="AM851" i="8" s="1"/>
  <c r="AM852" i="8" s="1"/>
  <c r="AM853" i="8" s="1"/>
  <c r="AM854" i="8" s="1"/>
  <c r="AC845" i="8"/>
  <c r="AL844" i="8"/>
  <c r="AI844" i="8"/>
  <c r="AL843" i="8"/>
  <c r="AI843" i="8"/>
  <c r="AL842" i="8"/>
  <c r="AI842" i="8"/>
  <c r="AL841" i="8"/>
  <c r="AI841" i="8"/>
  <c r="AL840" i="8"/>
  <c r="AI840" i="8"/>
  <c r="AL839" i="8"/>
  <c r="AI839" i="8"/>
  <c r="AL838" i="8"/>
  <c r="AI838" i="8"/>
  <c r="AL837" i="8"/>
  <c r="AI837" i="8"/>
  <c r="AM836" i="8"/>
  <c r="AM837" i="8" s="1"/>
  <c r="AM838" i="8" s="1"/>
  <c r="AM839" i="8" s="1"/>
  <c r="AM840" i="8" s="1"/>
  <c r="AM841" i="8" s="1"/>
  <c r="AM842" i="8" s="1"/>
  <c r="AM843" i="8" s="1"/>
  <c r="AM844" i="8" s="1"/>
  <c r="AL836" i="8"/>
  <c r="AI836" i="8"/>
  <c r="AM835" i="8"/>
  <c r="AC835" i="8"/>
  <c r="AL834" i="8"/>
  <c r="AI834" i="8"/>
  <c r="AL833" i="8"/>
  <c r="AI833" i="8"/>
  <c r="AL832" i="8"/>
  <c r="AI832" i="8"/>
  <c r="AL831" i="8"/>
  <c r="AI831" i="8"/>
  <c r="AL830" i="8"/>
  <c r="AI830" i="8"/>
  <c r="AL829" i="8"/>
  <c r="AI829" i="8"/>
  <c r="AL828" i="8"/>
  <c r="AI828" i="8"/>
  <c r="AL827" i="8"/>
  <c r="AI827" i="8"/>
  <c r="AL826" i="8"/>
  <c r="AI826" i="8"/>
  <c r="AM825" i="8"/>
  <c r="AM826" i="8" s="1"/>
  <c r="AM827" i="8" s="1"/>
  <c r="AM828" i="8" s="1"/>
  <c r="AM829" i="8" s="1"/>
  <c r="AM830" i="8" s="1"/>
  <c r="AM831" i="8" s="1"/>
  <c r="AM832" i="8" s="1"/>
  <c r="AM833" i="8" s="1"/>
  <c r="AM834" i="8" s="1"/>
  <c r="AC825" i="8"/>
  <c r="AL824" i="8"/>
  <c r="AI824" i="8"/>
  <c r="AL823" i="8"/>
  <c r="AI823" i="8"/>
  <c r="AL822" i="8"/>
  <c r="AI822" i="8"/>
  <c r="AL821" i="8"/>
  <c r="AI821" i="8"/>
  <c r="AL820" i="8"/>
  <c r="AI820" i="8"/>
  <c r="AL819" i="8"/>
  <c r="AI819" i="8"/>
  <c r="AL818" i="8"/>
  <c r="AI818" i="8"/>
  <c r="AL817" i="8"/>
  <c r="AI817" i="8"/>
  <c r="AM816" i="8"/>
  <c r="AM817" i="8" s="1"/>
  <c r="AM818" i="8" s="1"/>
  <c r="AM819" i="8" s="1"/>
  <c r="AM820" i="8" s="1"/>
  <c r="AM821" i="8" s="1"/>
  <c r="AM822" i="8" s="1"/>
  <c r="AM823" i="8" s="1"/>
  <c r="AM824" i="8" s="1"/>
  <c r="AL816" i="8"/>
  <c r="AI816" i="8"/>
  <c r="AM815" i="8"/>
  <c r="AC815" i="8"/>
  <c r="AL814" i="8"/>
  <c r="AI814" i="8"/>
  <c r="AL813" i="8"/>
  <c r="AI813" i="8"/>
  <c r="AL812" i="8"/>
  <c r="AI812" i="8"/>
  <c r="AL811" i="8"/>
  <c r="AI811" i="8"/>
  <c r="AL810" i="8"/>
  <c r="AI810" i="8"/>
  <c r="AL809" i="8"/>
  <c r="AI809" i="8"/>
  <c r="AL808" i="8"/>
  <c r="AI808" i="8"/>
  <c r="AL807" i="8"/>
  <c r="AI807" i="8"/>
  <c r="AL806" i="8"/>
  <c r="AI806" i="8"/>
  <c r="AM805" i="8"/>
  <c r="AM806" i="8" s="1"/>
  <c r="AM807" i="8" s="1"/>
  <c r="AM808" i="8" s="1"/>
  <c r="AM809" i="8" s="1"/>
  <c r="AM810" i="8" s="1"/>
  <c r="AM811" i="8" s="1"/>
  <c r="AM812" i="8" s="1"/>
  <c r="AM813" i="8" s="1"/>
  <c r="AM814" i="8" s="1"/>
  <c r="AC805" i="8"/>
  <c r="AL804" i="8"/>
  <c r="AI804" i="8"/>
  <c r="AL803" i="8"/>
  <c r="AI803" i="8"/>
  <c r="AL802" i="8"/>
  <c r="AI802" i="8"/>
  <c r="AL801" i="8"/>
  <c r="AI801" i="8"/>
  <c r="AL800" i="8"/>
  <c r="AI800" i="8"/>
  <c r="AL799" i="8"/>
  <c r="AI799" i="8"/>
  <c r="AL798" i="8"/>
  <c r="AI798" i="8"/>
  <c r="AL797" i="8"/>
  <c r="AI797" i="8"/>
  <c r="AM796" i="8"/>
  <c r="AM797" i="8" s="1"/>
  <c r="AM798" i="8" s="1"/>
  <c r="AM799" i="8" s="1"/>
  <c r="AM800" i="8" s="1"/>
  <c r="AM801" i="8" s="1"/>
  <c r="AM802" i="8" s="1"/>
  <c r="AM803" i="8" s="1"/>
  <c r="AM804" i="8" s="1"/>
  <c r="AL796" i="8"/>
  <c r="AI796" i="8"/>
  <c r="AM795" i="8"/>
  <c r="AD795" i="8"/>
  <c r="AF795" i="8" s="1"/>
  <c r="AG795" i="8" s="1"/>
  <c r="AC795" i="8"/>
  <c r="AL794" i="8"/>
  <c r="AI794" i="8"/>
  <c r="AL793" i="8"/>
  <c r="AI793" i="8"/>
  <c r="AL792" i="8"/>
  <c r="AI792" i="8"/>
  <c r="AL791" i="8"/>
  <c r="AI791" i="8"/>
  <c r="AL790" i="8"/>
  <c r="AI790" i="8"/>
  <c r="AL789" i="8"/>
  <c r="AI789" i="8"/>
  <c r="AL788" i="8"/>
  <c r="AI788" i="8"/>
  <c r="AL787" i="8"/>
  <c r="AI787" i="8"/>
  <c r="AL786" i="8"/>
  <c r="AI786" i="8"/>
  <c r="AM785" i="8"/>
  <c r="AM786" i="8" s="1"/>
  <c r="AM787" i="8" s="1"/>
  <c r="AM788" i="8" s="1"/>
  <c r="AM789" i="8" s="1"/>
  <c r="AM790" i="8" s="1"/>
  <c r="AM791" i="8" s="1"/>
  <c r="AM792" i="8" s="1"/>
  <c r="AM793" i="8" s="1"/>
  <c r="AM794" i="8" s="1"/>
  <c r="AC785" i="8"/>
  <c r="AL784" i="8"/>
  <c r="AI784" i="8"/>
  <c r="AL783" i="8"/>
  <c r="AI783" i="8"/>
  <c r="AL782" i="8"/>
  <c r="AI782" i="8"/>
  <c r="AL781" i="8"/>
  <c r="AI781" i="8"/>
  <c r="AL780" i="8"/>
  <c r="AI780" i="8"/>
  <c r="AL779" i="8"/>
  <c r="AI779" i="8"/>
  <c r="AL778" i="8"/>
  <c r="AI778" i="8"/>
  <c r="AL777" i="8"/>
  <c r="AI777" i="8"/>
  <c r="AM776" i="8"/>
  <c r="AM777" i="8" s="1"/>
  <c r="AM778" i="8" s="1"/>
  <c r="AM779" i="8" s="1"/>
  <c r="AM780" i="8" s="1"/>
  <c r="AM781" i="8" s="1"/>
  <c r="AM782" i="8" s="1"/>
  <c r="AM783" i="8" s="1"/>
  <c r="AM784" i="8" s="1"/>
  <c r="AL776" i="8"/>
  <c r="AI776" i="8"/>
  <c r="AM775" i="8"/>
  <c r="AC775" i="8"/>
  <c r="AD775" i="8" s="1"/>
  <c r="AL774" i="8"/>
  <c r="AI774" i="8"/>
  <c r="AL773" i="8"/>
  <c r="AI773" i="8"/>
  <c r="AL772" i="8"/>
  <c r="AI772" i="8"/>
  <c r="AL771" i="8"/>
  <c r="AI771" i="8"/>
  <c r="AL770" i="8"/>
  <c r="AI770" i="8"/>
  <c r="AL769" i="8"/>
  <c r="AI769" i="8"/>
  <c r="AL768" i="8"/>
  <c r="AI768" i="8"/>
  <c r="AL767" i="8"/>
  <c r="AI767" i="8"/>
  <c r="AL766" i="8"/>
  <c r="AI766" i="8"/>
  <c r="AM765" i="8"/>
  <c r="AM766" i="8" s="1"/>
  <c r="AM767" i="8" s="1"/>
  <c r="AM768" i="8" s="1"/>
  <c r="AM769" i="8" s="1"/>
  <c r="AM770" i="8" s="1"/>
  <c r="AM771" i="8" s="1"/>
  <c r="AM772" i="8" s="1"/>
  <c r="AM773" i="8" s="1"/>
  <c r="AM774" i="8" s="1"/>
  <c r="AC765" i="8"/>
  <c r="AL153" i="8"/>
  <c r="AI153" i="8"/>
  <c r="AL152" i="8"/>
  <c r="AI152" i="8"/>
  <c r="AL151" i="8"/>
  <c r="AI151" i="8"/>
  <c r="AL150" i="8"/>
  <c r="AI150" i="8"/>
  <c r="AL149" i="8"/>
  <c r="AI149" i="8"/>
  <c r="AL148" i="8"/>
  <c r="AI148" i="8"/>
  <c r="AL147" i="8"/>
  <c r="AI147" i="8"/>
  <c r="AL146" i="8"/>
  <c r="AI146" i="8"/>
  <c r="AM145" i="8"/>
  <c r="AM146" i="8" s="1"/>
  <c r="AM147" i="8" s="1"/>
  <c r="AM148" i="8" s="1"/>
  <c r="AM149" i="8" s="1"/>
  <c r="AM150" i="8" s="1"/>
  <c r="AM151" i="8" s="1"/>
  <c r="AM152" i="8" s="1"/>
  <c r="AM153" i="8" s="1"/>
  <c r="AL145" i="8"/>
  <c r="AI145" i="8"/>
  <c r="AM144" i="8"/>
  <c r="AC144" i="8"/>
  <c r="AF144" i="8" s="1"/>
  <c r="AG144" i="8" s="1"/>
  <c r="AL143" i="8"/>
  <c r="AI143" i="8"/>
  <c r="AL142" i="8"/>
  <c r="AI142" i="8"/>
  <c r="AL141" i="8"/>
  <c r="AI141" i="8"/>
  <c r="AL140" i="8"/>
  <c r="AI140" i="8"/>
  <c r="AL139" i="8"/>
  <c r="AI139" i="8"/>
  <c r="AL138" i="8"/>
  <c r="AI138" i="8"/>
  <c r="AL137" i="8"/>
  <c r="AI137" i="8"/>
  <c r="AL136" i="8"/>
  <c r="AI136" i="8"/>
  <c r="AL135" i="8"/>
  <c r="AI135" i="8"/>
  <c r="AM134" i="8"/>
  <c r="AM135" i="8" s="1"/>
  <c r="AM136" i="8" s="1"/>
  <c r="AM137" i="8" s="1"/>
  <c r="AM138" i="8" s="1"/>
  <c r="AM139" i="8" s="1"/>
  <c r="AM140" i="8" s="1"/>
  <c r="AM141" i="8" s="1"/>
  <c r="AM142" i="8" s="1"/>
  <c r="AM143" i="8" s="1"/>
  <c r="AF134" i="8"/>
  <c r="AG134" i="8" s="1"/>
  <c r="AC134" i="8"/>
  <c r="AE134" i="8" s="1"/>
  <c r="AE140" i="8" s="1"/>
  <c r="AL133" i="8"/>
  <c r="AI133" i="8"/>
  <c r="AL132" i="8"/>
  <c r="AI132" i="8"/>
  <c r="AL131" i="8"/>
  <c r="AI131" i="8"/>
  <c r="AL130" i="8"/>
  <c r="AI130" i="8"/>
  <c r="AL129" i="8"/>
  <c r="AI129" i="8"/>
  <c r="AL128" i="8"/>
  <c r="AI128" i="8"/>
  <c r="AL127" i="8"/>
  <c r="AI127" i="8"/>
  <c r="AL126" i="8"/>
  <c r="AI126" i="8"/>
  <c r="AL125" i="8"/>
  <c r="AI125" i="8"/>
  <c r="AM124" i="8"/>
  <c r="AM125" i="8" s="1"/>
  <c r="AM126" i="8" s="1"/>
  <c r="AM127" i="8" s="1"/>
  <c r="AM128" i="8" s="1"/>
  <c r="AM129" i="8" s="1"/>
  <c r="AM130" i="8" s="1"/>
  <c r="AM131" i="8" s="1"/>
  <c r="AM132" i="8" s="1"/>
  <c r="AM133" i="8" s="1"/>
  <c r="AE124" i="8"/>
  <c r="AE130" i="8" s="1"/>
  <c r="AC124" i="8"/>
  <c r="AF124" i="8" s="1"/>
  <c r="AG124" i="8" s="1"/>
  <c r="AL123" i="8"/>
  <c r="AI123" i="8"/>
  <c r="AL122" i="8"/>
  <c r="AI122" i="8"/>
  <c r="AL121" i="8"/>
  <c r="AI121" i="8"/>
  <c r="AL120" i="8"/>
  <c r="AI120" i="8"/>
  <c r="AL119" i="8"/>
  <c r="AI119" i="8"/>
  <c r="AL118" i="8"/>
  <c r="AI118" i="8"/>
  <c r="AL117" i="8"/>
  <c r="AI117" i="8"/>
  <c r="AL116" i="8"/>
  <c r="AI116" i="8"/>
  <c r="AM115" i="8"/>
  <c r="AM116" i="8" s="1"/>
  <c r="AM117" i="8" s="1"/>
  <c r="AM118" i="8" s="1"/>
  <c r="AM119" i="8" s="1"/>
  <c r="AM120" i="8" s="1"/>
  <c r="AM121" i="8" s="1"/>
  <c r="AM122" i="8" s="1"/>
  <c r="AM123" i="8" s="1"/>
  <c r="AL115" i="8"/>
  <c r="AI115" i="8"/>
  <c r="AM114" i="8"/>
  <c r="AC114" i="8"/>
  <c r="AE114" i="8" s="1"/>
  <c r="AE120" i="8" s="1"/>
  <c r="AL54" i="8"/>
  <c r="AI54" i="8"/>
  <c r="AL53" i="8"/>
  <c r="AI53" i="8"/>
  <c r="AL52" i="8"/>
  <c r="AI52" i="8"/>
  <c r="AL51" i="8"/>
  <c r="AI51" i="8"/>
  <c r="AL50" i="8"/>
  <c r="AI50" i="8"/>
  <c r="AL49" i="8"/>
  <c r="AI49" i="8"/>
  <c r="AM48" i="8"/>
  <c r="AM49" i="8" s="1"/>
  <c r="AM50" i="8" s="1"/>
  <c r="AM51" i="8" s="1"/>
  <c r="AM52" i="8" s="1"/>
  <c r="AM53" i="8" s="1"/>
  <c r="AM54" i="8" s="1"/>
  <c r="AL48" i="8"/>
  <c r="AI48" i="8"/>
  <c r="AM47" i="8"/>
  <c r="AC47" i="8"/>
  <c r="AF47" i="8" s="1"/>
  <c r="AG47" i="8" s="1"/>
  <c r="AL46" i="8"/>
  <c r="AI46" i="8"/>
  <c r="AL45" i="8"/>
  <c r="AI45" i="8"/>
  <c r="AL44" i="8"/>
  <c r="AI44" i="8"/>
  <c r="AL43" i="8"/>
  <c r="AI43" i="8"/>
  <c r="AL42" i="8"/>
  <c r="AI42" i="8"/>
  <c r="AL41" i="8"/>
  <c r="AI41" i="8"/>
  <c r="AL40" i="8"/>
  <c r="AI40" i="8"/>
  <c r="AM39" i="8"/>
  <c r="AM40" i="8" s="1"/>
  <c r="AM41" i="8" s="1"/>
  <c r="AM42" i="8" s="1"/>
  <c r="AM43" i="8" s="1"/>
  <c r="AM44" i="8" s="1"/>
  <c r="AM45" i="8" s="1"/>
  <c r="AM46" i="8" s="1"/>
  <c r="AF39" i="8"/>
  <c r="AG39" i="8" s="1"/>
  <c r="AC39" i="8"/>
  <c r="AE39" i="8" s="1"/>
  <c r="AE44" i="8" s="1"/>
  <c r="AL38" i="8"/>
  <c r="AI38" i="8"/>
  <c r="AL37" i="8"/>
  <c r="AI37" i="8"/>
  <c r="AL36" i="8"/>
  <c r="AI36" i="8"/>
  <c r="AL35" i="8"/>
  <c r="AI35" i="8"/>
  <c r="AL34" i="8"/>
  <c r="AI34" i="8"/>
  <c r="AL33" i="8"/>
  <c r="AI33" i="8"/>
  <c r="AL32" i="8"/>
  <c r="AI32" i="8"/>
  <c r="AM31" i="8"/>
  <c r="AM32" i="8" s="1"/>
  <c r="AM33" i="8" s="1"/>
  <c r="AM34" i="8" s="1"/>
  <c r="AM35" i="8" s="1"/>
  <c r="AM36" i="8" s="1"/>
  <c r="AM37" i="8" s="1"/>
  <c r="AM38" i="8" s="1"/>
  <c r="AC31" i="8"/>
  <c r="AF31" i="8" s="1"/>
  <c r="AG31" i="8" s="1"/>
  <c r="AL30" i="8"/>
  <c r="AI30" i="8"/>
  <c r="AL29" i="8"/>
  <c r="AI29" i="8"/>
  <c r="AL28" i="8"/>
  <c r="AI28" i="8"/>
  <c r="AL27" i="8"/>
  <c r="AI27" i="8"/>
  <c r="AL26" i="8"/>
  <c r="AI26" i="8"/>
  <c r="AL25" i="8"/>
  <c r="AI25" i="8"/>
  <c r="AM24" i="8"/>
  <c r="AM25" i="8" s="1"/>
  <c r="AM26" i="8" s="1"/>
  <c r="AM27" i="8" s="1"/>
  <c r="AM28" i="8" s="1"/>
  <c r="AM29" i="8" s="1"/>
  <c r="AM30" i="8" s="1"/>
  <c r="AL24" i="8"/>
  <c r="AI24" i="8"/>
  <c r="AM23" i="8"/>
  <c r="AC23" i="8"/>
  <c r="AF23" i="8" s="1"/>
  <c r="AG23" i="8" s="1"/>
  <c r="AE3262" i="8" l="1"/>
  <c r="AE3268" i="8" s="1"/>
  <c r="AE3212" i="8"/>
  <c r="AE3218" i="8" s="1"/>
  <c r="AE3222" i="8"/>
  <c r="AE3228" i="8" s="1"/>
  <c r="AE3252" i="8"/>
  <c r="AE3258" i="8" s="1"/>
  <c r="AD3183" i="8"/>
  <c r="AF3183" i="8" s="1"/>
  <c r="AG3183" i="8" s="1"/>
  <c r="AE3188" i="8"/>
  <c r="AE3187" i="8"/>
  <c r="AD3179" i="8"/>
  <c r="AF3174" i="8"/>
  <c r="AG3174" i="8" s="1"/>
  <c r="AE3176" i="8"/>
  <c r="AE3180" i="8"/>
  <c r="AD3184" i="8"/>
  <c r="AF3184" i="8" s="1"/>
  <c r="AG3184" i="8" s="1"/>
  <c r="AE3172" i="8"/>
  <c r="AD3176" i="8"/>
  <c r="AF3176" i="8" s="1"/>
  <c r="AG3176" i="8" s="1"/>
  <c r="AE3184" i="8"/>
  <c r="AD3171" i="8"/>
  <c r="AF3171" i="8" s="1"/>
  <c r="AG3171" i="8" s="1"/>
  <c r="AD3175" i="8"/>
  <c r="AF3175" i="8" s="1"/>
  <c r="AG3175" i="8" s="1"/>
  <c r="AF3179" i="8"/>
  <c r="AG3179" i="8" s="1"/>
  <c r="AD3182" i="8"/>
  <c r="AF3182" i="8" s="1"/>
  <c r="AG3182" i="8" s="1"/>
  <c r="AE3171" i="8"/>
  <c r="AF3187" i="8"/>
  <c r="AG3187" i="8" s="1"/>
  <c r="AD3173" i="8"/>
  <c r="AF3173" i="8" s="1"/>
  <c r="AG3173" i="8" s="1"/>
  <c r="AE3174" i="8"/>
  <c r="AD3181" i="8"/>
  <c r="AF3181" i="8" s="1"/>
  <c r="AG3181" i="8" s="1"/>
  <c r="AE3182" i="8"/>
  <c r="AE3173" i="8"/>
  <c r="AE3181" i="8"/>
  <c r="AD3178" i="8"/>
  <c r="AF3178" i="8" s="1"/>
  <c r="AG3178" i="8" s="1"/>
  <c r="AD3186" i="8"/>
  <c r="AF3186" i="8" s="1"/>
  <c r="AG3186" i="8" s="1"/>
  <c r="AD3177" i="8"/>
  <c r="AF3177" i="8" s="1"/>
  <c r="AG3177" i="8" s="1"/>
  <c r="AE3178" i="8"/>
  <c r="AD3185" i="8"/>
  <c r="AF3185" i="8" s="1"/>
  <c r="AG3185" i="8" s="1"/>
  <c r="AE3186" i="8"/>
  <c r="AE3177" i="8"/>
  <c r="AE3185" i="8"/>
  <c r="AE3153" i="8"/>
  <c r="AD3148" i="8"/>
  <c r="AF3148" i="8" s="1"/>
  <c r="AG3148" i="8" s="1"/>
  <c r="AD3164" i="8"/>
  <c r="AF3164" i="8" s="1"/>
  <c r="AG3164" i="8" s="1"/>
  <c r="AD3149" i="8"/>
  <c r="AF3149" i="8" s="1"/>
  <c r="AG3149" i="8" s="1"/>
  <c r="AE3156" i="8"/>
  <c r="AD3157" i="8"/>
  <c r="AF3157" i="8" s="1"/>
  <c r="AG3157" i="8" s="1"/>
  <c r="AD3161" i="8"/>
  <c r="AF3161" i="8" s="1"/>
  <c r="AG3161" i="8" s="1"/>
  <c r="AE3154" i="8"/>
  <c r="AE3157" i="8"/>
  <c r="AE3165" i="8"/>
  <c r="AF3152" i="8"/>
  <c r="AG3152" i="8" s="1"/>
  <c r="AF3160" i="8"/>
  <c r="AG3160" i="8" s="1"/>
  <c r="AD3155" i="8"/>
  <c r="AF3155" i="8" s="1"/>
  <c r="AG3155" i="8" s="1"/>
  <c r="AE3162" i="8"/>
  <c r="AD3151" i="8"/>
  <c r="AF3151" i="8" s="1"/>
  <c r="AG3151" i="8" s="1"/>
  <c r="AE3152" i="8"/>
  <c r="AD3159" i="8"/>
  <c r="AF3159" i="8" s="1"/>
  <c r="AG3159" i="8" s="1"/>
  <c r="AE3160" i="8"/>
  <c r="AD3150" i="8"/>
  <c r="AF3150" i="8" s="1"/>
  <c r="AG3150" i="8" s="1"/>
  <c r="AE3151" i="8"/>
  <c r="AD3158" i="8"/>
  <c r="AF3158" i="8" s="1"/>
  <c r="AG3158" i="8" s="1"/>
  <c r="AE3159" i="8"/>
  <c r="AD3166" i="8"/>
  <c r="AF3166" i="8" s="1"/>
  <c r="AG3166" i="8" s="1"/>
  <c r="AE3150" i="8"/>
  <c r="AE3158" i="8"/>
  <c r="AE3166" i="8"/>
  <c r="AD3163" i="8"/>
  <c r="AF3163" i="8" s="1"/>
  <c r="AG3163" i="8" s="1"/>
  <c r="AF3050" i="8"/>
  <c r="AG3050" i="8" s="1"/>
  <c r="AF3066" i="8"/>
  <c r="AG3066" i="8" s="1"/>
  <c r="AF3074" i="8"/>
  <c r="AG3074" i="8" s="1"/>
  <c r="AF3106" i="8"/>
  <c r="AG3106" i="8" s="1"/>
  <c r="AF3122" i="8"/>
  <c r="AG3122" i="8" s="1"/>
  <c r="AD3058" i="8"/>
  <c r="AF3058" i="8" s="1"/>
  <c r="AG3058" i="8" s="1"/>
  <c r="AD3074" i="8"/>
  <c r="AD3090" i="8"/>
  <c r="AF3090" i="8" s="1"/>
  <c r="AG3090" i="8" s="1"/>
  <c r="AD3106" i="8"/>
  <c r="AD3122" i="8"/>
  <c r="AE3122" i="8" s="1"/>
  <c r="AE3127" i="8" s="1"/>
  <c r="AE3074" i="8"/>
  <c r="AE3079" i="8" s="1"/>
  <c r="AE3090" i="8"/>
  <c r="AE3095" i="8" s="1"/>
  <c r="AE3106" i="8"/>
  <c r="AE3111" i="8" s="1"/>
  <c r="AD3050" i="8"/>
  <c r="AD3066" i="8"/>
  <c r="AD3082" i="8"/>
  <c r="AF3082" i="8" s="1"/>
  <c r="AG3082" i="8" s="1"/>
  <c r="AD3098" i="8"/>
  <c r="AF3098" i="8" s="1"/>
  <c r="AG3098" i="8" s="1"/>
  <c r="AD3114" i="8"/>
  <c r="AF3114" i="8" s="1"/>
  <c r="AG3114" i="8" s="1"/>
  <c r="AD3130" i="8"/>
  <c r="AF3130" i="8" s="1"/>
  <c r="AG3130" i="8" s="1"/>
  <c r="AE3050" i="8"/>
  <c r="AE3055" i="8" s="1"/>
  <c r="AE3066" i="8"/>
  <c r="AE3071" i="8" s="1"/>
  <c r="AE3082" i="8"/>
  <c r="AE3087" i="8" s="1"/>
  <c r="AF3035" i="8"/>
  <c r="AG3035" i="8" s="1"/>
  <c r="AE3037" i="8"/>
  <c r="AF235" i="8"/>
  <c r="AG235" i="8" s="1"/>
  <c r="AF3029" i="8"/>
  <c r="AG3029" i="8" s="1"/>
  <c r="AE3033" i="8"/>
  <c r="AF3039" i="8"/>
  <c r="AG3039" i="8" s="1"/>
  <c r="AF3031" i="8"/>
  <c r="AG3031" i="8" s="1"/>
  <c r="AE3028" i="8"/>
  <c r="AE3032" i="8"/>
  <c r="AE3036" i="8"/>
  <c r="AE3030" i="8"/>
  <c r="AE3034" i="8"/>
  <c r="AE3038" i="8"/>
  <c r="AF255" i="8"/>
  <c r="AG255" i="8" s="1"/>
  <c r="AF225" i="8"/>
  <c r="AG225" i="8" s="1"/>
  <c r="AF275" i="8"/>
  <c r="AG275" i="8" s="1"/>
  <c r="AF295" i="8"/>
  <c r="AG295" i="8" s="1"/>
  <c r="AE645" i="8"/>
  <c r="AE651" i="8" s="1"/>
  <c r="AF725" i="8"/>
  <c r="AG725" i="8" s="1"/>
  <c r="AF205" i="8"/>
  <c r="AG205" i="8" s="1"/>
  <c r="AF315" i="8"/>
  <c r="AG315" i="8" s="1"/>
  <c r="AE315" i="8"/>
  <c r="AE321" i="8" s="1"/>
  <c r="AF625" i="8"/>
  <c r="AG625" i="8" s="1"/>
  <c r="AE545" i="8"/>
  <c r="AE551" i="8" s="1"/>
  <c r="AF505" i="8"/>
  <c r="AG505" i="8" s="1"/>
  <c r="AF195" i="8"/>
  <c r="AG195" i="8" s="1"/>
  <c r="AD245" i="8"/>
  <c r="AF245" i="8" s="1"/>
  <c r="AG245" i="8" s="1"/>
  <c r="AE265" i="8"/>
  <c r="AE271" i="8" s="1"/>
  <c r="AF475" i="8"/>
  <c r="AG475" i="8" s="1"/>
  <c r="AE475" i="8"/>
  <c r="AE481" i="8" s="1"/>
  <c r="AF265" i="8"/>
  <c r="AG265" i="8" s="1"/>
  <c r="AF415" i="8"/>
  <c r="AG415" i="8" s="1"/>
  <c r="AE415" i="8"/>
  <c r="AE421" i="8" s="1"/>
  <c r="AF465" i="8"/>
  <c r="AG465" i="8" s="1"/>
  <c r="AE465" i="8"/>
  <c r="AE471" i="8" s="1"/>
  <c r="AF355" i="8"/>
  <c r="AG355" i="8" s="1"/>
  <c r="AE355" i="8"/>
  <c r="AE361" i="8" s="1"/>
  <c r="AD185" i="8"/>
  <c r="AF185" i="8" s="1"/>
  <c r="AG185" i="8" s="1"/>
  <c r="AD345" i="8"/>
  <c r="AE345" i="8" s="1"/>
  <c r="AE351" i="8" s="1"/>
  <c r="AF455" i="8"/>
  <c r="AG455" i="8" s="1"/>
  <c r="AE455" i="8"/>
  <c r="AE461" i="8" s="1"/>
  <c r="AD325" i="8"/>
  <c r="AE325" i="8" s="1"/>
  <c r="AE331" i="8" s="1"/>
  <c r="AF335" i="8"/>
  <c r="AG335" i="8" s="1"/>
  <c r="AF395" i="8"/>
  <c r="AG395" i="8" s="1"/>
  <c r="AE395" i="8"/>
  <c r="AE401" i="8" s="1"/>
  <c r="AD305" i="8"/>
  <c r="AF305" i="8" s="1"/>
  <c r="AG305" i="8" s="1"/>
  <c r="AE215" i="8"/>
  <c r="AE221" i="8" s="1"/>
  <c r="AD285" i="8"/>
  <c r="AF285" i="8" s="1"/>
  <c r="AG285" i="8" s="1"/>
  <c r="AF435" i="8"/>
  <c r="AG435" i="8" s="1"/>
  <c r="AE435" i="8"/>
  <c r="AE441" i="8" s="1"/>
  <c r="AF605" i="8"/>
  <c r="AG605" i="8" s="1"/>
  <c r="AE605" i="8"/>
  <c r="AE611" i="8" s="1"/>
  <c r="AF375" i="8"/>
  <c r="AG375" i="8" s="1"/>
  <c r="AE375" i="8"/>
  <c r="AE381" i="8" s="1"/>
  <c r="AE525" i="8"/>
  <c r="AE531" i="8" s="1"/>
  <c r="AE535" i="8"/>
  <c r="AE541" i="8" s="1"/>
  <c r="AF645" i="8"/>
  <c r="AG645" i="8" s="1"/>
  <c r="AE665" i="8"/>
  <c r="AE671" i="8" s="1"/>
  <c r="AD675" i="8"/>
  <c r="AF675" i="8" s="1"/>
  <c r="AG675" i="8" s="1"/>
  <c r="AE685" i="8"/>
  <c r="AE691" i="8" s="1"/>
  <c r="AF705" i="8"/>
  <c r="AG705" i="8" s="1"/>
  <c r="AF525" i="8"/>
  <c r="AG525" i="8" s="1"/>
  <c r="AF665" i="8"/>
  <c r="AG665" i="8" s="1"/>
  <c r="AD555" i="8"/>
  <c r="AF555" i="8" s="1"/>
  <c r="AG555" i="8" s="1"/>
  <c r="AD565" i="8"/>
  <c r="AE565" i="8" s="1"/>
  <c r="AE571" i="8" s="1"/>
  <c r="AD485" i="8"/>
  <c r="AF485" i="8" s="1"/>
  <c r="AG485" i="8" s="1"/>
  <c r="AD575" i="8"/>
  <c r="AE575" i="8" s="1"/>
  <c r="AE581" i="8" s="1"/>
  <c r="AD585" i="8"/>
  <c r="AF585" i="8" s="1"/>
  <c r="AG585" i="8" s="1"/>
  <c r="AE745" i="8"/>
  <c r="AE751" i="8" s="1"/>
  <c r="AD365" i="8"/>
  <c r="AF365" i="8" s="1"/>
  <c r="AG365" i="8" s="1"/>
  <c r="AD385" i="8"/>
  <c r="AF385" i="8" s="1"/>
  <c r="AG385" i="8" s="1"/>
  <c r="AD405" i="8"/>
  <c r="AF405" i="8" s="1"/>
  <c r="AG405" i="8" s="1"/>
  <c r="AD425" i="8"/>
  <c r="AE425" i="8" s="1"/>
  <c r="AE431" i="8" s="1"/>
  <c r="AD445" i="8"/>
  <c r="AE445" i="8" s="1"/>
  <c r="AE451" i="8" s="1"/>
  <c r="AE495" i="8"/>
  <c r="AE501" i="8" s="1"/>
  <c r="AD595" i="8"/>
  <c r="AF595" i="8" s="1"/>
  <c r="AG595" i="8" s="1"/>
  <c r="AD615" i="8"/>
  <c r="AF615" i="8" s="1"/>
  <c r="AG615" i="8" s="1"/>
  <c r="AD635" i="8"/>
  <c r="AE635" i="8" s="1"/>
  <c r="AE641" i="8" s="1"/>
  <c r="AD515" i="8"/>
  <c r="AF515" i="8" s="1"/>
  <c r="AG515" i="8" s="1"/>
  <c r="AD655" i="8"/>
  <c r="AF655" i="8" s="1"/>
  <c r="AG655" i="8" s="1"/>
  <c r="AD695" i="8"/>
  <c r="AF695" i="8" s="1"/>
  <c r="AG695" i="8" s="1"/>
  <c r="AD715" i="8"/>
  <c r="AF715" i="8" s="1"/>
  <c r="AG715" i="8" s="1"/>
  <c r="AD735" i="8"/>
  <c r="AF735" i="8" s="1"/>
  <c r="AG735" i="8" s="1"/>
  <c r="AD755" i="8"/>
  <c r="AF755" i="8" s="1"/>
  <c r="AG755" i="8" s="1"/>
  <c r="AE835" i="8"/>
  <c r="AE841" i="8" s="1"/>
  <c r="AE815" i="8"/>
  <c r="AE821" i="8" s="1"/>
  <c r="AE895" i="8"/>
  <c r="AE901" i="8" s="1"/>
  <c r="AE775" i="8"/>
  <c r="AE781" i="8" s="1"/>
  <c r="AD835" i="8"/>
  <c r="AF835" i="8" s="1"/>
  <c r="AG835" i="8" s="1"/>
  <c r="AE865" i="8"/>
  <c r="AE871" i="8" s="1"/>
  <c r="AD865" i="8"/>
  <c r="AF865" i="8"/>
  <c r="AG865" i="8" s="1"/>
  <c r="AD895" i="8"/>
  <c r="AF895" i="8" s="1"/>
  <c r="AG895" i="8" s="1"/>
  <c r="AE1205" i="8"/>
  <c r="AE1211" i="8" s="1"/>
  <c r="AF775" i="8"/>
  <c r="AG775" i="8" s="1"/>
  <c r="AD805" i="8"/>
  <c r="AF805" i="8" s="1"/>
  <c r="AG805" i="8" s="1"/>
  <c r="AE875" i="8"/>
  <c r="AE881" i="8" s="1"/>
  <c r="AE985" i="8"/>
  <c r="AE991" i="8" s="1"/>
  <c r="AE795" i="8"/>
  <c r="AE801" i="8" s="1"/>
  <c r="AD855" i="8"/>
  <c r="AF855" i="8" s="1"/>
  <c r="AG855" i="8" s="1"/>
  <c r="AF825" i="8"/>
  <c r="AG825" i="8" s="1"/>
  <c r="AE825" i="8"/>
  <c r="AE831" i="8" s="1"/>
  <c r="AD825" i="8"/>
  <c r="AD905" i="8"/>
  <c r="AF905" i="8" s="1"/>
  <c r="AG905" i="8" s="1"/>
  <c r="AE935" i="8"/>
  <c r="AE941" i="8" s="1"/>
  <c r="AD935" i="8"/>
  <c r="AF935" i="8"/>
  <c r="AG935" i="8" s="1"/>
  <c r="AD815" i="8"/>
  <c r="AF815" i="8" s="1"/>
  <c r="AG815" i="8" s="1"/>
  <c r="AD885" i="8"/>
  <c r="AE885" i="8" s="1"/>
  <c r="AE891" i="8" s="1"/>
  <c r="AE965" i="8"/>
  <c r="AE971" i="8" s="1"/>
  <c r="AF1045" i="8"/>
  <c r="AG1045" i="8" s="1"/>
  <c r="AD765" i="8"/>
  <c r="AF765" i="8" s="1"/>
  <c r="AG765" i="8" s="1"/>
  <c r="AF785" i="8"/>
  <c r="AG785" i="8" s="1"/>
  <c r="AD785" i="8"/>
  <c r="AE785" i="8" s="1"/>
  <c r="AE791" i="8" s="1"/>
  <c r="AF1125" i="8"/>
  <c r="AG1125" i="8" s="1"/>
  <c r="AE1125" i="8"/>
  <c r="AE1131" i="8" s="1"/>
  <c r="AF1245" i="8"/>
  <c r="AG1245" i="8" s="1"/>
  <c r="AE1245" i="8"/>
  <c r="AE1251" i="8" s="1"/>
  <c r="AF1475" i="8"/>
  <c r="AG1475" i="8" s="1"/>
  <c r="AE1475" i="8"/>
  <c r="AE1481" i="8" s="1"/>
  <c r="AD845" i="8"/>
  <c r="AF845" i="8"/>
  <c r="AG845" i="8" s="1"/>
  <c r="AE845" i="8"/>
  <c r="AE851" i="8" s="1"/>
  <c r="AE1025" i="8"/>
  <c r="AE1031" i="8" s="1"/>
  <c r="AE1105" i="8"/>
  <c r="AE1111" i="8" s="1"/>
  <c r="AD1275" i="8"/>
  <c r="AE1275" i="8" s="1"/>
  <c r="AE1281" i="8" s="1"/>
  <c r="AF1275" i="8"/>
  <c r="AG1275" i="8" s="1"/>
  <c r="AF1025" i="8"/>
  <c r="AG1025" i="8" s="1"/>
  <c r="AD1035" i="8"/>
  <c r="AF1035" i="8" s="1"/>
  <c r="AG1035" i="8" s="1"/>
  <c r="AF1105" i="8"/>
  <c r="AG1105" i="8" s="1"/>
  <c r="AD1115" i="8"/>
  <c r="AF1115" i="8" s="1"/>
  <c r="AG1115" i="8" s="1"/>
  <c r="AE1225" i="8"/>
  <c r="AE1231" i="8" s="1"/>
  <c r="AE1435" i="8"/>
  <c r="AE1441" i="8" s="1"/>
  <c r="AF1595" i="8"/>
  <c r="AG1595" i="8" s="1"/>
  <c r="AE1595" i="8"/>
  <c r="AE1601" i="8" s="1"/>
  <c r="AF1655" i="8"/>
  <c r="AG1655" i="8" s="1"/>
  <c r="AE975" i="8"/>
  <c r="AE981" i="8" s="1"/>
  <c r="AE1055" i="8"/>
  <c r="AE1061" i="8" s="1"/>
  <c r="AE1295" i="8"/>
  <c r="AE1301" i="8" s="1"/>
  <c r="AF1375" i="8"/>
  <c r="AG1375" i="8" s="1"/>
  <c r="AF1535" i="8"/>
  <c r="AG1535" i="8" s="1"/>
  <c r="AF1685" i="8"/>
  <c r="AG1685" i="8" s="1"/>
  <c r="AE1685" i="8"/>
  <c r="AE1691" i="8" s="1"/>
  <c r="AD1685" i="8"/>
  <c r="AD1135" i="8"/>
  <c r="AE1135" i="8" s="1"/>
  <c r="AE1141" i="8" s="1"/>
  <c r="AD1145" i="8"/>
  <c r="AF1145" i="8" s="1"/>
  <c r="AG1145" i="8" s="1"/>
  <c r="AD1295" i="8"/>
  <c r="AF1295" i="8" s="1"/>
  <c r="AG1295" i="8" s="1"/>
  <c r="AD1375" i="8"/>
  <c r="AE1375" i="8" s="1"/>
  <c r="AE1381" i="8" s="1"/>
  <c r="AD1495" i="8"/>
  <c r="AE1495" i="8" s="1"/>
  <c r="AE1501" i="8" s="1"/>
  <c r="AF1505" i="8"/>
  <c r="AG1505" i="8" s="1"/>
  <c r="AD1535" i="8"/>
  <c r="AF1575" i="8"/>
  <c r="AG1575" i="8" s="1"/>
  <c r="AE1575" i="8"/>
  <c r="AE1581" i="8" s="1"/>
  <c r="AD1575" i="8"/>
  <c r="AD1645" i="8"/>
  <c r="AE1645" i="8"/>
  <c r="AE1651" i="8" s="1"/>
  <c r="AD1845" i="8"/>
  <c r="AE1845" i="8" s="1"/>
  <c r="AE1851" i="8" s="1"/>
  <c r="AE915" i="8"/>
  <c r="AE921" i="8" s="1"/>
  <c r="AF975" i="8"/>
  <c r="AG975" i="8" s="1"/>
  <c r="AE995" i="8"/>
  <c r="AE1001" i="8" s="1"/>
  <c r="AF1055" i="8"/>
  <c r="AG1055" i="8" s="1"/>
  <c r="AE1075" i="8"/>
  <c r="AE1081" i="8" s="1"/>
  <c r="AF1135" i="8"/>
  <c r="AG1135" i="8" s="1"/>
  <c r="AE1145" i="8"/>
  <c r="AE1151" i="8" s="1"/>
  <c r="AE1155" i="8"/>
  <c r="AE1161" i="8" s="1"/>
  <c r="AE1285" i="8"/>
  <c r="AE1291" i="8" s="1"/>
  <c r="AE1535" i="8"/>
  <c r="AE1541" i="8" s="1"/>
  <c r="AF1555" i="8"/>
  <c r="AG1555" i="8" s="1"/>
  <c r="AE1555" i="8"/>
  <c r="AE1561" i="8" s="1"/>
  <c r="AE1615" i="8"/>
  <c r="AE1621" i="8" s="1"/>
  <c r="AF1645" i="8"/>
  <c r="AG1645" i="8" s="1"/>
  <c r="AF1845" i="8"/>
  <c r="AG1845" i="8" s="1"/>
  <c r="AF1585" i="8"/>
  <c r="AG1585" i="8" s="1"/>
  <c r="AE1585" i="8"/>
  <c r="AE1591" i="8" s="1"/>
  <c r="AE1095" i="8"/>
  <c r="AE1101" i="8" s="1"/>
  <c r="AD1185" i="8"/>
  <c r="AF1185" i="8" s="1"/>
  <c r="AG1185" i="8" s="1"/>
  <c r="AF1315" i="8"/>
  <c r="AG1315" i="8" s="1"/>
  <c r="AE1335" i="8"/>
  <c r="AE1341" i="8" s="1"/>
  <c r="AF1365" i="8"/>
  <c r="AG1365" i="8" s="1"/>
  <c r="AE1365" i="8"/>
  <c r="AE1371" i="8" s="1"/>
  <c r="AD1455" i="8"/>
  <c r="AE1455" i="8" s="1"/>
  <c r="AE1461" i="8" s="1"/>
  <c r="AE1635" i="8"/>
  <c r="AE1641" i="8" s="1"/>
  <c r="AD1745" i="8"/>
  <c r="AE1745" i="8" s="1"/>
  <c r="AE1751" i="8" s="1"/>
  <c r="AF1745" i="8"/>
  <c r="AG1745" i="8" s="1"/>
  <c r="AE1835" i="8"/>
  <c r="AE1841" i="8" s="1"/>
  <c r="AE1185" i="8"/>
  <c r="AE1191" i="8" s="1"/>
  <c r="AD1205" i="8"/>
  <c r="AF1205" i="8" s="1"/>
  <c r="AG1205" i="8" s="1"/>
  <c r="AD1675" i="8"/>
  <c r="AE1675" i="8" s="1"/>
  <c r="AE1681" i="8" s="1"/>
  <c r="AF1675" i="8"/>
  <c r="AG1675" i="8" s="1"/>
  <c r="AD945" i="8"/>
  <c r="AF945" i="8" s="1"/>
  <c r="AG945" i="8" s="1"/>
  <c r="AD1015" i="8"/>
  <c r="AF1015" i="8" s="1"/>
  <c r="AG1015" i="8" s="1"/>
  <c r="AE955" i="8"/>
  <c r="AE961" i="8" s="1"/>
  <c r="AF1095" i="8"/>
  <c r="AG1095" i="8" s="1"/>
  <c r="AE1315" i="8"/>
  <c r="AE1321" i="8" s="1"/>
  <c r="AD1355" i="8"/>
  <c r="AE1355" i="8" s="1"/>
  <c r="AE1361" i="8" s="1"/>
  <c r="AE1565" i="8"/>
  <c r="AE1571" i="8" s="1"/>
  <c r="AE1655" i="8"/>
  <c r="AE1661" i="8" s="1"/>
  <c r="AF1965" i="8"/>
  <c r="AG1965" i="8" s="1"/>
  <c r="AE1965" i="8"/>
  <c r="AE1971" i="8" s="1"/>
  <c r="AD1965" i="8"/>
  <c r="AE1325" i="8"/>
  <c r="AE1331" i="8" s="1"/>
  <c r="AE1665" i="8"/>
  <c r="AE1671" i="8" s="1"/>
  <c r="AF1665" i="8"/>
  <c r="AG1665" i="8" s="1"/>
  <c r="AE1725" i="8"/>
  <c r="AE1731" i="8" s="1"/>
  <c r="AD1735" i="8"/>
  <c r="AE1735" i="8"/>
  <c r="AE1741" i="8" s="1"/>
  <c r="AF1735" i="8"/>
  <c r="AG1735" i="8" s="1"/>
  <c r="AD1755" i="8"/>
  <c r="AF1755" i="8"/>
  <c r="AG1755" i="8" s="1"/>
  <c r="AE1755" i="8"/>
  <c r="AE1761" i="8" s="1"/>
  <c r="AF1795" i="8"/>
  <c r="AG1795" i="8" s="1"/>
  <c r="AE1955" i="8"/>
  <c r="AE1961" i="8" s="1"/>
  <c r="AD1775" i="8"/>
  <c r="AE1775" i="8"/>
  <c r="AE1781" i="8" s="1"/>
  <c r="AD1805" i="8"/>
  <c r="AF1805" i="8" s="1"/>
  <c r="AG1805" i="8" s="1"/>
  <c r="AE1705" i="8"/>
  <c r="AE1711" i="8" s="1"/>
  <c r="AF1775" i="8"/>
  <c r="AG1775" i="8" s="1"/>
  <c r="AD1825" i="8"/>
  <c r="AE1825" i="8" s="1"/>
  <c r="AE1831" i="8" s="1"/>
  <c r="AF1975" i="8"/>
  <c r="AG1975" i="8" s="1"/>
  <c r="AE1765" i="8"/>
  <c r="AE1771" i="8" s="1"/>
  <c r="AE1795" i="8"/>
  <c r="AE1801" i="8" s="1"/>
  <c r="AE1915" i="8"/>
  <c r="AE1921" i="8" s="1"/>
  <c r="AF1915" i="8"/>
  <c r="AG1915" i="8" s="1"/>
  <c r="AF1515" i="8"/>
  <c r="AG1515" i="8" s="1"/>
  <c r="AF1885" i="8"/>
  <c r="AG1885" i="8" s="1"/>
  <c r="AE1885" i="8"/>
  <c r="AE1891" i="8" s="1"/>
  <c r="AF1905" i="8"/>
  <c r="AG1905" i="8" s="1"/>
  <c r="AE1905" i="8"/>
  <c r="AE1911" i="8" s="1"/>
  <c r="AF1925" i="8"/>
  <c r="AG1925" i="8" s="1"/>
  <c r="AE1925" i="8"/>
  <c r="AE1931" i="8" s="1"/>
  <c r="AE1995" i="8"/>
  <c r="AE2001" i="8" s="1"/>
  <c r="AF1995" i="8"/>
  <c r="AG1995" i="8" s="1"/>
  <c r="AE1715" i="8"/>
  <c r="AE1721" i="8" s="1"/>
  <c r="AF2075" i="8"/>
  <c r="AG2075" i="8" s="1"/>
  <c r="AF2045" i="8"/>
  <c r="AG2045" i="8" s="1"/>
  <c r="AD2045" i="8"/>
  <c r="AE2045" i="8" s="1"/>
  <c r="AE2051" i="8" s="1"/>
  <c r="AF1985" i="8"/>
  <c r="AG1985" i="8" s="1"/>
  <c r="AE1985" i="8"/>
  <c r="AE1991" i="8" s="1"/>
  <c r="AF2065" i="8"/>
  <c r="AG2065" i="8" s="1"/>
  <c r="AE2065" i="8"/>
  <c r="AE2071" i="8" s="1"/>
  <c r="AF2005" i="8"/>
  <c r="AG2005" i="8" s="1"/>
  <c r="AE2005" i="8"/>
  <c r="AE2011" i="8" s="1"/>
  <c r="AF2085" i="8"/>
  <c r="AG2085" i="8" s="1"/>
  <c r="AE2085" i="8"/>
  <c r="AE2091" i="8" s="1"/>
  <c r="AF1865" i="8"/>
  <c r="AG1865" i="8" s="1"/>
  <c r="AE1865" i="8"/>
  <c r="AE1871" i="8" s="1"/>
  <c r="AF1945" i="8"/>
  <c r="AG1945" i="8" s="1"/>
  <c r="AE1945" i="8"/>
  <c r="AE1951" i="8" s="1"/>
  <c r="AF2025" i="8"/>
  <c r="AG2025" i="8" s="1"/>
  <c r="AE2025" i="8"/>
  <c r="AE2031" i="8" s="1"/>
  <c r="AF114" i="8"/>
  <c r="AG114" i="8" s="1"/>
  <c r="AE144" i="8"/>
  <c r="AE150" i="8" s="1"/>
  <c r="AE47" i="8"/>
  <c r="AE52" i="8" s="1"/>
  <c r="AE31" i="8"/>
  <c r="AE36" i="8" s="1"/>
  <c r="AE23" i="8"/>
  <c r="AE28" i="8" s="1"/>
  <c r="E10" i="33"/>
  <c r="I1" i="66"/>
  <c r="H1" i="66"/>
  <c r="K1" i="65"/>
  <c r="J1" i="65"/>
  <c r="M2" i="64"/>
  <c r="L2" i="64"/>
  <c r="M1" i="63"/>
  <c r="L1" i="63"/>
  <c r="M1" i="62"/>
  <c r="L1" i="62"/>
  <c r="I2" i="61"/>
  <c r="H2" i="61"/>
  <c r="I1" i="60"/>
  <c r="H1" i="60"/>
  <c r="M2" i="59"/>
  <c r="L2" i="59"/>
  <c r="M1" i="58"/>
  <c r="L1" i="58"/>
  <c r="M1" i="57"/>
  <c r="L1" i="57"/>
  <c r="I1" i="56"/>
  <c r="H1" i="56"/>
  <c r="I2" i="55"/>
  <c r="H2" i="55"/>
  <c r="M2" i="54"/>
  <c r="L2" i="54"/>
  <c r="M1" i="53"/>
  <c r="L1" i="53"/>
  <c r="I2" i="52"/>
  <c r="H2" i="52"/>
  <c r="I1" i="51"/>
  <c r="H1" i="51"/>
  <c r="M1" i="50"/>
  <c r="L1" i="50"/>
  <c r="M2" i="49"/>
  <c r="L2" i="49"/>
  <c r="M1" i="48"/>
  <c r="L1" i="48"/>
  <c r="J4" i="47"/>
  <c r="I4" i="47"/>
  <c r="J1" i="46"/>
  <c r="I1" i="46"/>
  <c r="M2" i="45"/>
  <c r="L2" i="45"/>
  <c r="I2" i="44"/>
  <c r="H2" i="44"/>
  <c r="K1" i="43"/>
  <c r="J1" i="43"/>
  <c r="I1" i="42"/>
  <c r="H1" i="42"/>
  <c r="M1" i="41"/>
  <c r="L1" i="41"/>
  <c r="K2" i="40"/>
  <c r="J2" i="40"/>
  <c r="I2" i="39"/>
  <c r="H2" i="39"/>
  <c r="I1" i="38"/>
  <c r="H1" i="38"/>
  <c r="P1" i="37"/>
  <c r="O1" i="37"/>
  <c r="P1" i="36"/>
  <c r="O1" i="36"/>
  <c r="P2" i="35"/>
  <c r="O2" i="35"/>
  <c r="Q1" i="34"/>
  <c r="P1" i="34"/>
  <c r="G1" i="33"/>
  <c r="F1" i="33"/>
  <c r="I2" i="32"/>
  <c r="H2" i="32"/>
  <c r="I2" i="31"/>
  <c r="H2" i="31"/>
  <c r="K1" i="30"/>
  <c r="J1" i="30"/>
  <c r="K2" i="29"/>
  <c r="J2" i="29"/>
  <c r="Q1" i="28"/>
  <c r="P1" i="28"/>
  <c r="I2" i="27"/>
  <c r="H2" i="27"/>
  <c r="K1" i="26"/>
  <c r="J1" i="26"/>
  <c r="K2" i="25"/>
  <c r="J2" i="25"/>
  <c r="O1" i="23"/>
  <c r="P1" i="23"/>
  <c r="O2" i="24"/>
  <c r="N2" i="24"/>
  <c r="O3" i="22"/>
  <c r="N3" i="22"/>
  <c r="J3" i="21"/>
  <c r="I3" i="21"/>
  <c r="AR2" i="17"/>
  <c r="AQ2" i="17"/>
  <c r="P1" i="13"/>
  <c r="O1" i="13"/>
  <c r="J1" i="12"/>
  <c r="I1" i="12"/>
  <c r="AF575" i="8" l="1"/>
  <c r="AG575" i="8" s="1"/>
  <c r="AE3130" i="8"/>
  <c r="AE3135" i="8" s="1"/>
  <c r="AE3058" i="8"/>
  <c r="AE3063" i="8" s="1"/>
  <c r="AE3114" i="8"/>
  <c r="AE3119" i="8" s="1"/>
  <c r="AE3098" i="8"/>
  <c r="AE3103" i="8" s="1"/>
  <c r="AE385" i="8"/>
  <c r="AE391" i="8" s="1"/>
  <c r="AE595" i="8"/>
  <c r="AE601" i="8" s="1"/>
  <c r="AE485" i="8"/>
  <c r="AE491" i="8" s="1"/>
  <c r="AF325" i="8"/>
  <c r="AG325" i="8" s="1"/>
  <c r="AE695" i="8"/>
  <c r="AE701" i="8" s="1"/>
  <c r="AF345" i="8"/>
  <c r="AG345" i="8" s="1"/>
  <c r="AE305" i="8"/>
  <c r="AE311" i="8" s="1"/>
  <c r="AE405" i="8"/>
  <c r="AE411" i="8" s="1"/>
  <c r="AE515" i="8"/>
  <c r="AE521" i="8" s="1"/>
  <c r="AE755" i="8"/>
  <c r="AE761" i="8" s="1"/>
  <c r="AE735" i="8"/>
  <c r="AE741" i="8" s="1"/>
  <c r="AF635" i="8"/>
  <c r="AG635" i="8" s="1"/>
  <c r="AE585" i="8"/>
  <c r="AE591" i="8" s="1"/>
  <c r="AE245" i="8"/>
  <c r="AE251" i="8" s="1"/>
  <c r="AE555" i="8"/>
  <c r="AE561" i="8" s="1"/>
  <c r="AF565" i="8"/>
  <c r="AG565" i="8" s="1"/>
  <c r="AF425" i="8"/>
  <c r="AG425" i="8" s="1"/>
  <c r="AF445" i="8"/>
  <c r="AG445" i="8" s="1"/>
  <c r="AE655" i="8"/>
  <c r="AE661" i="8" s="1"/>
  <c r="AE615" i="8"/>
  <c r="AE621" i="8" s="1"/>
  <c r="AE185" i="8"/>
  <c r="AE191" i="8" s="1"/>
  <c r="AE715" i="8"/>
  <c r="AE721" i="8" s="1"/>
  <c r="AE365" i="8"/>
  <c r="AE371" i="8" s="1"/>
  <c r="AE285" i="8"/>
  <c r="AE291" i="8" s="1"/>
  <c r="AE675" i="8"/>
  <c r="AE681" i="8" s="1"/>
  <c r="AE1015" i="8"/>
  <c r="AE1021" i="8" s="1"/>
  <c r="AE1805" i="8"/>
  <c r="AE1811" i="8" s="1"/>
  <c r="AF1455" i="8"/>
  <c r="AG1455" i="8" s="1"/>
  <c r="AE945" i="8"/>
  <c r="AE951" i="8" s="1"/>
  <c r="AE905" i="8"/>
  <c r="AE911" i="8" s="1"/>
  <c r="AF1495" i="8"/>
  <c r="AG1495" i="8" s="1"/>
  <c r="AE1035" i="8"/>
  <c r="AE1041" i="8" s="1"/>
  <c r="AE765" i="8"/>
  <c r="AE771" i="8" s="1"/>
  <c r="AF885" i="8"/>
  <c r="AG885" i="8" s="1"/>
  <c r="AE855" i="8"/>
  <c r="AE861" i="8" s="1"/>
  <c r="AE1115" i="8"/>
  <c r="AE1121" i="8" s="1"/>
  <c r="AE805" i="8"/>
  <c r="AE811" i="8" s="1"/>
  <c r="AF1825" i="8"/>
  <c r="AG1825" i="8" s="1"/>
  <c r="AF1355" i="8"/>
  <c r="AG1355" i="8" s="1"/>
  <c r="I11" i="13"/>
  <c r="I41" i="13" l="1"/>
  <c r="I34" i="13"/>
  <c r="I6" i="13" s="1"/>
  <c r="E11" i="13"/>
  <c r="F11" i="13"/>
  <c r="G11" i="13"/>
  <c r="H11" i="13"/>
  <c r="J11" i="13"/>
  <c r="K11" i="13"/>
  <c r="L11" i="13"/>
  <c r="M11" i="13"/>
  <c r="N11" i="13"/>
  <c r="O11" i="13"/>
  <c r="D11" i="13"/>
  <c r="P12" i="13"/>
  <c r="Q12" i="13"/>
  <c r="R12" i="13"/>
  <c r="P13" i="13"/>
  <c r="Q13" i="13"/>
  <c r="R13" i="13"/>
  <c r="P14" i="13"/>
  <c r="Q14" i="13"/>
  <c r="R14" i="13"/>
  <c r="P15" i="13"/>
  <c r="Q15" i="13"/>
  <c r="R15" i="13"/>
  <c r="P16" i="13"/>
  <c r="Q16" i="13"/>
  <c r="R16" i="13"/>
  <c r="P17" i="13"/>
  <c r="Q17" i="13"/>
  <c r="R17" i="13"/>
  <c r="P18" i="13"/>
  <c r="Q18" i="13"/>
  <c r="R18" i="13"/>
  <c r="P19" i="13"/>
  <c r="Q19" i="13"/>
  <c r="R19" i="13"/>
  <c r="P20" i="13"/>
  <c r="Q20" i="13"/>
  <c r="R20" i="13"/>
  <c r="P21" i="13"/>
  <c r="Q21" i="13"/>
  <c r="R21" i="13"/>
  <c r="P22" i="13"/>
  <c r="Q22" i="13"/>
  <c r="R22" i="13"/>
  <c r="P23" i="13"/>
  <c r="Q23" i="13"/>
  <c r="R23" i="13"/>
  <c r="P24" i="13"/>
  <c r="Q24" i="13"/>
  <c r="R24" i="13"/>
  <c r="P25" i="13"/>
  <c r="Q25" i="13"/>
  <c r="R25" i="13"/>
  <c r="P26" i="13"/>
  <c r="Q26" i="13"/>
  <c r="R26" i="13"/>
  <c r="P27" i="13"/>
  <c r="Q27" i="13"/>
  <c r="R27" i="13"/>
  <c r="P28" i="13"/>
  <c r="Q28" i="13"/>
  <c r="R28" i="13"/>
  <c r="P29" i="13"/>
  <c r="Q29" i="13"/>
  <c r="R29" i="13"/>
  <c r="P30" i="13"/>
  <c r="Q30" i="13"/>
  <c r="R30" i="13"/>
  <c r="P31" i="13"/>
  <c r="Q31" i="13"/>
  <c r="R31" i="13"/>
  <c r="P32" i="13"/>
  <c r="Q32" i="13"/>
  <c r="R32" i="13"/>
  <c r="P33" i="13"/>
  <c r="Q33" i="13"/>
  <c r="R33" i="13"/>
  <c r="P35" i="13"/>
  <c r="Q35" i="13"/>
  <c r="R35" i="13"/>
  <c r="P36" i="13"/>
  <c r="Q36" i="13"/>
  <c r="R36" i="13"/>
  <c r="P37" i="13"/>
  <c r="Q37" i="13"/>
  <c r="R37" i="13"/>
  <c r="P38" i="13"/>
  <c r="Q38" i="13"/>
  <c r="R38" i="13"/>
  <c r="P39" i="13"/>
  <c r="Q39" i="13"/>
  <c r="R39" i="13"/>
  <c r="P40" i="13"/>
  <c r="Q40" i="13"/>
  <c r="R40" i="13"/>
  <c r="P42" i="13"/>
  <c r="Q42" i="13"/>
  <c r="R42" i="13"/>
  <c r="P43" i="13"/>
  <c r="Q43" i="13"/>
  <c r="R43" i="13"/>
  <c r="P44" i="13"/>
  <c r="Q44" i="13"/>
  <c r="R44" i="13"/>
  <c r="P8" i="13"/>
  <c r="Q8" i="13"/>
  <c r="R8" i="13"/>
  <c r="P9" i="13"/>
  <c r="Q9" i="13"/>
  <c r="R9" i="13"/>
  <c r="P10" i="13"/>
  <c r="Q10" i="13"/>
  <c r="R10" i="13"/>
  <c r="R11" i="13"/>
  <c r="Q7" i="13"/>
  <c r="R7" i="13"/>
  <c r="P7" i="13"/>
  <c r="H41" i="13"/>
  <c r="G41" i="13"/>
  <c r="H34" i="13"/>
  <c r="G34" i="13"/>
  <c r="AX30" i="18"/>
  <c r="AX29" i="18"/>
  <c r="AX28" i="18"/>
  <c r="AX27" i="18"/>
  <c r="AX26" i="18"/>
  <c r="AX25" i="18"/>
  <c r="AX24" i="18"/>
  <c r="AX8" i="18"/>
  <c r="AX9" i="18"/>
  <c r="AX10" i="18"/>
  <c r="AX11" i="18"/>
  <c r="AX12" i="18"/>
  <c r="AX13" i="18"/>
  <c r="AX14" i="18"/>
  <c r="AX15" i="18"/>
  <c r="AX16" i="18"/>
  <c r="AX17" i="18"/>
  <c r="AX18" i="18"/>
  <c r="AX19" i="18"/>
  <c r="AX20" i="18"/>
  <c r="AX21" i="18"/>
  <c r="AX7" i="18"/>
  <c r="AS30" i="18"/>
  <c r="AS29" i="18"/>
  <c r="AS28" i="18"/>
  <c r="AS27" i="18"/>
  <c r="AS26" i="18"/>
  <c r="AS25" i="18"/>
  <c r="AS24" i="18"/>
  <c r="AS8" i="18"/>
  <c r="AS9" i="18"/>
  <c r="AS10" i="18"/>
  <c r="AS11" i="18"/>
  <c r="AS12" i="18"/>
  <c r="AS13" i="18"/>
  <c r="AS14" i="18"/>
  <c r="AS15" i="18"/>
  <c r="AS16" i="18"/>
  <c r="AS17" i="18"/>
  <c r="AS18" i="18"/>
  <c r="AS19" i="18"/>
  <c r="AS20" i="18"/>
  <c r="AS21" i="18"/>
  <c r="AS7" i="18"/>
  <c r="AK30" i="18"/>
  <c r="AK29" i="18"/>
  <c r="AK28" i="18"/>
  <c r="AK27" i="18"/>
  <c r="AK26" i="18"/>
  <c r="AK25" i="18"/>
  <c r="AK24" i="18"/>
  <c r="AK8" i="18"/>
  <c r="AK9" i="18"/>
  <c r="AK10" i="18"/>
  <c r="AK11" i="18"/>
  <c r="AK12" i="18"/>
  <c r="AK13" i="18"/>
  <c r="AK14" i="18"/>
  <c r="AK15" i="18"/>
  <c r="AK16" i="18"/>
  <c r="AK17" i="18"/>
  <c r="AK18" i="18"/>
  <c r="AK19" i="18"/>
  <c r="AK20" i="18"/>
  <c r="AK21" i="18"/>
  <c r="AK7" i="18"/>
  <c r="AF30" i="18"/>
  <c r="AF29" i="18"/>
  <c r="AF28" i="18"/>
  <c r="AF27" i="18"/>
  <c r="AF26" i="18"/>
  <c r="AF25" i="18"/>
  <c r="AF24" i="18"/>
  <c r="AF8" i="18"/>
  <c r="AF9" i="18"/>
  <c r="AF10" i="18"/>
  <c r="AF11" i="18"/>
  <c r="AF12" i="18"/>
  <c r="AF13" i="18"/>
  <c r="AF14" i="18"/>
  <c r="AF15" i="18"/>
  <c r="AF16" i="18"/>
  <c r="AF17" i="18"/>
  <c r="AF18" i="18"/>
  <c r="AF19" i="18"/>
  <c r="AF20" i="18"/>
  <c r="AF21" i="18"/>
  <c r="AF7" i="18"/>
  <c r="X30" i="18"/>
  <c r="X29" i="18"/>
  <c r="X28" i="18"/>
  <c r="X27" i="18"/>
  <c r="X26" i="18"/>
  <c r="X25" i="18"/>
  <c r="X24" i="18"/>
  <c r="X8" i="18"/>
  <c r="X9" i="18"/>
  <c r="X10" i="18"/>
  <c r="X11" i="18"/>
  <c r="X12" i="18"/>
  <c r="X13" i="18"/>
  <c r="X14" i="18"/>
  <c r="X15" i="18"/>
  <c r="X16" i="18"/>
  <c r="X17" i="18"/>
  <c r="X18" i="18"/>
  <c r="X19" i="18"/>
  <c r="X20" i="18"/>
  <c r="X21" i="18"/>
  <c r="X7" i="18"/>
  <c r="N30" i="18"/>
  <c r="N29" i="18"/>
  <c r="N28" i="18"/>
  <c r="N27" i="18"/>
  <c r="N26" i="18"/>
  <c r="N25" i="18"/>
  <c r="N24" i="18"/>
  <c r="N8" i="18"/>
  <c r="N9" i="18"/>
  <c r="N10" i="18"/>
  <c r="N11" i="18"/>
  <c r="N12" i="18"/>
  <c r="N13" i="18"/>
  <c r="N14" i="18"/>
  <c r="N15" i="18"/>
  <c r="N16" i="18"/>
  <c r="N17" i="18"/>
  <c r="N18" i="18"/>
  <c r="N19" i="18"/>
  <c r="N20" i="18"/>
  <c r="N21" i="18"/>
  <c r="N7" i="18"/>
  <c r="I30" i="18"/>
  <c r="I29" i="18"/>
  <c r="I28" i="18"/>
  <c r="I27" i="18"/>
  <c r="I26" i="18"/>
  <c r="I25" i="18"/>
  <c r="I24" i="18"/>
  <c r="I8" i="18"/>
  <c r="I9" i="18"/>
  <c r="I10" i="18"/>
  <c r="I11" i="18"/>
  <c r="I12" i="18"/>
  <c r="I13" i="18"/>
  <c r="I14" i="18"/>
  <c r="I15" i="18"/>
  <c r="I16" i="18"/>
  <c r="I17" i="18"/>
  <c r="I18" i="18"/>
  <c r="I19" i="18"/>
  <c r="I20" i="18"/>
  <c r="I21" i="18"/>
  <c r="I7" i="18"/>
  <c r="P11" i="13" l="1"/>
  <c r="H6" i="13"/>
  <c r="G6" i="13"/>
  <c r="Q11" i="13"/>
  <c r="D1" i="66"/>
  <c r="K10" i="66" s="1"/>
  <c r="N10" i="66"/>
  <c r="E11" i="66"/>
  <c r="F11" i="66"/>
  <c r="G11" i="66"/>
  <c r="H11" i="66"/>
  <c r="K11" i="66"/>
  <c r="N11" i="66"/>
  <c r="N12" i="66" s="1"/>
  <c r="E12" i="66"/>
  <c r="F12" i="66"/>
  <c r="F10" i="66" s="1"/>
  <c r="G12" i="66"/>
  <c r="H12" i="66"/>
  <c r="K12" i="66"/>
  <c r="I13" i="66"/>
  <c r="K13" i="66"/>
  <c r="N13" i="66"/>
  <c r="I14" i="66"/>
  <c r="K14" i="66"/>
  <c r="N14" i="66"/>
  <c r="I15" i="66"/>
  <c r="K15" i="66"/>
  <c r="N15" i="66"/>
  <c r="I16" i="66"/>
  <c r="K16" i="66"/>
  <c r="N16" i="66"/>
  <c r="I17" i="66"/>
  <c r="I18" i="66"/>
  <c r="I19" i="66"/>
  <c r="I20" i="66"/>
  <c r="K20" i="66"/>
  <c r="K21" i="66" s="1"/>
  <c r="N20" i="66"/>
  <c r="N21" i="66" s="1"/>
  <c r="I21" i="66"/>
  <c r="I22" i="66"/>
  <c r="I23" i="66"/>
  <c r="I24" i="66"/>
  <c r="I25" i="66"/>
  <c r="I26" i="66"/>
  <c r="I27" i="66"/>
  <c r="I28" i="66"/>
  <c r="I29" i="66"/>
  <c r="I30" i="66"/>
  <c r="I31" i="66"/>
  <c r="I32" i="66"/>
  <c r="I33" i="66"/>
  <c r="I34" i="66"/>
  <c r="I35" i="66"/>
  <c r="I36" i="66"/>
  <c r="I37" i="66"/>
  <c r="I38" i="66"/>
  <c r="D1" i="65"/>
  <c r="J2" i="65"/>
  <c r="M10" i="65"/>
  <c r="P10" i="65"/>
  <c r="E11" i="65"/>
  <c r="F11" i="65"/>
  <c r="G11" i="65"/>
  <c r="H11" i="65"/>
  <c r="I11" i="65"/>
  <c r="J11" i="65"/>
  <c r="M11" i="65"/>
  <c r="M12" i="65" s="1"/>
  <c r="P11" i="65"/>
  <c r="E12" i="65"/>
  <c r="F12" i="65"/>
  <c r="G12" i="65"/>
  <c r="H12" i="65"/>
  <c r="I12" i="65"/>
  <c r="I10" i="65" s="1"/>
  <c r="J12" i="65"/>
  <c r="P12" i="65"/>
  <c r="K13" i="65"/>
  <c r="M13" i="65"/>
  <c r="P13" i="65"/>
  <c r="K14" i="65"/>
  <c r="M14" i="65"/>
  <c r="P14" i="65"/>
  <c r="K15" i="65"/>
  <c r="M15" i="65"/>
  <c r="P15" i="65"/>
  <c r="K16" i="65"/>
  <c r="M16" i="65"/>
  <c r="P16" i="65"/>
  <c r="K17" i="65"/>
  <c r="K18" i="65"/>
  <c r="K19" i="65"/>
  <c r="K20" i="65"/>
  <c r="M20" i="65"/>
  <c r="M21" i="65" s="1"/>
  <c r="P20" i="65"/>
  <c r="K21" i="65"/>
  <c r="P21" i="65"/>
  <c r="P22" i="65" s="1"/>
  <c r="K22" i="65"/>
  <c r="K23" i="65"/>
  <c r="K24" i="65"/>
  <c r="K25" i="65"/>
  <c r="P25" i="65"/>
  <c r="K26" i="65"/>
  <c r="K27" i="65"/>
  <c r="K28" i="65"/>
  <c r="K29" i="65"/>
  <c r="K30" i="65"/>
  <c r="K31" i="65"/>
  <c r="K32" i="65"/>
  <c r="K33" i="65"/>
  <c r="K34" i="65"/>
  <c r="K35" i="65"/>
  <c r="K36" i="65"/>
  <c r="K37" i="65"/>
  <c r="K38" i="65"/>
  <c r="D2" i="64"/>
  <c r="M3" i="64"/>
  <c r="E15" i="64"/>
  <c r="F15" i="64"/>
  <c r="G15" i="64"/>
  <c r="H15" i="64"/>
  <c r="I15" i="64"/>
  <c r="J15" i="64"/>
  <c r="E16" i="64"/>
  <c r="F16" i="64"/>
  <c r="G16" i="64"/>
  <c r="H16" i="64"/>
  <c r="I16" i="64"/>
  <c r="J16" i="64"/>
  <c r="K16" i="64"/>
  <c r="E19" i="64"/>
  <c r="F19" i="64"/>
  <c r="G19" i="64"/>
  <c r="H19" i="64"/>
  <c r="I19" i="64"/>
  <c r="J19" i="64"/>
  <c r="K21" i="64"/>
  <c r="L21" i="64"/>
  <c r="M21" i="64"/>
  <c r="K22" i="64"/>
  <c r="L22" i="64"/>
  <c r="K23" i="64"/>
  <c r="L23" i="64"/>
  <c r="K24" i="64"/>
  <c r="L24" i="64"/>
  <c r="M24" i="64" s="1"/>
  <c r="K25" i="64"/>
  <c r="L25" i="64"/>
  <c r="M25" i="64"/>
  <c r="K26" i="64"/>
  <c r="L26" i="64"/>
  <c r="K27" i="64"/>
  <c r="L27" i="64"/>
  <c r="K28" i="64"/>
  <c r="L28" i="64"/>
  <c r="M28" i="64"/>
  <c r="K29" i="64"/>
  <c r="L29" i="64"/>
  <c r="M29" i="64"/>
  <c r="K30" i="64"/>
  <c r="L30" i="64"/>
  <c r="K31" i="64"/>
  <c r="L31" i="64"/>
  <c r="M31" i="64" s="1"/>
  <c r="K32" i="64"/>
  <c r="L32" i="64"/>
  <c r="M32" i="64" s="1"/>
  <c r="K33" i="64"/>
  <c r="L33" i="64"/>
  <c r="M33" i="64"/>
  <c r="K34" i="64"/>
  <c r="L34" i="64"/>
  <c r="K35" i="64"/>
  <c r="L35" i="64"/>
  <c r="K36" i="64"/>
  <c r="L36" i="64"/>
  <c r="M36" i="64"/>
  <c r="K37" i="64"/>
  <c r="L37" i="64"/>
  <c r="M37" i="64"/>
  <c r="K38" i="64"/>
  <c r="L38" i="64"/>
  <c r="K39" i="64"/>
  <c r="L39" i="64"/>
  <c r="M39" i="64" s="1"/>
  <c r="K40" i="64"/>
  <c r="L40" i="64"/>
  <c r="K41" i="64"/>
  <c r="L41" i="64"/>
  <c r="M41" i="64"/>
  <c r="K42" i="64"/>
  <c r="L42" i="64"/>
  <c r="K43" i="64"/>
  <c r="L43" i="64"/>
  <c r="K44" i="64"/>
  <c r="L44" i="64"/>
  <c r="M44" i="64"/>
  <c r="K45" i="64"/>
  <c r="L45" i="64"/>
  <c r="M45" i="64"/>
  <c r="K46" i="64"/>
  <c r="L46" i="64"/>
  <c r="K47" i="64"/>
  <c r="L47" i="64"/>
  <c r="M47" i="64" s="1"/>
  <c r="K48" i="64"/>
  <c r="L48" i="64"/>
  <c r="M48" i="64" s="1"/>
  <c r="K49" i="64"/>
  <c r="L49" i="64"/>
  <c r="K50" i="64"/>
  <c r="L50" i="64"/>
  <c r="K51" i="64"/>
  <c r="L51" i="64"/>
  <c r="E52" i="64"/>
  <c r="E17" i="64" s="1"/>
  <c r="F52" i="64"/>
  <c r="F17" i="64" s="1"/>
  <c r="G52" i="64"/>
  <c r="G17" i="64" s="1"/>
  <c r="H52" i="64"/>
  <c r="H17" i="64" s="1"/>
  <c r="I52" i="64"/>
  <c r="I17" i="64" s="1"/>
  <c r="J52" i="64"/>
  <c r="J17" i="64" s="1"/>
  <c r="K53" i="64"/>
  <c r="L53" i="64"/>
  <c r="K54" i="64"/>
  <c r="L54" i="64"/>
  <c r="M54" i="64" s="1"/>
  <c r="K55" i="64"/>
  <c r="L55" i="64"/>
  <c r="K56" i="64"/>
  <c r="L56" i="64"/>
  <c r="K57" i="64"/>
  <c r="L57" i="64"/>
  <c r="K58" i="64"/>
  <c r="L58" i="64"/>
  <c r="M58" i="64"/>
  <c r="E59" i="64"/>
  <c r="E18" i="64" s="1"/>
  <c r="F59" i="64"/>
  <c r="F18" i="64" s="1"/>
  <c r="G59" i="64"/>
  <c r="G18" i="64" s="1"/>
  <c r="H59" i="64"/>
  <c r="H18" i="64" s="1"/>
  <c r="I59" i="64"/>
  <c r="I18" i="64" s="1"/>
  <c r="J59" i="64"/>
  <c r="J18" i="64" s="1"/>
  <c r="K60" i="64"/>
  <c r="L60" i="64"/>
  <c r="K61" i="64"/>
  <c r="L61" i="64"/>
  <c r="K62" i="64"/>
  <c r="L62" i="64"/>
  <c r="K63" i="64"/>
  <c r="L63" i="64"/>
  <c r="K64" i="64"/>
  <c r="L64" i="64"/>
  <c r="M64" i="64"/>
  <c r="K65" i="64"/>
  <c r="L65" i="64"/>
  <c r="M65" i="64"/>
  <c r="K66" i="64"/>
  <c r="L66" i="64"/>
  <c r="K67" i="64"/>
  <c r="L67" i="64"/>
  <c r="M67" i="64" s="1"/>
  <c r="K68" i="64"/>
  <c r="L68" i="64"/>
  <c r="D1" i="63"/>
  <c r="M2" i="63"/>
  <c r="E14" i="63"/>
  <c r="F14" i="63"/>
  <c r="G14" i="63"/>
  <c r="H14" i="63"/>
  <c r="I14" i="63"/>
  <c r="J14" i="63"/>
  <c r="E15" i="63"/>
  <c r="F15" i="63"/>
  <c r="G15" i="63"/>
  <c r="H15" i="63"/>
  <c r="I15" i="63"/>
  <c r="J15" i="63"/>
  <c r="E18" i="63"/>
  <c r="F18" i="63"/>
  <c r="G18" i="63"/>
  <c r="H18" i="63"/>
  <c r="I18" i="63"/>
  <c r="J18" i="63"/>
  <c r="K20" i="63"/>
  <c r="L20" i="63"/>
  <c r="K21" i="63"/>
  <c r="L21" i="63"/>
  <c r="M21" i="63" s="1"/>
  <c r="K22" i="63"/>
  <c r="L22" i="63"/>
  <c r="M22" i="63" s="1"/>
  <c r="K23" i="63"/>
  <c r="L23" i="63"/>
  <c r="K24" i="63"/>
  <c r="L24" i="63"/>
  <c r="K25" i="63"/>
  <c r="L25" i="63"/>
  <c r="K26" i="63"/>
  <c r="L26" i="63"/>
  <c r="M26" i="63"/>
  <c r="K27" i="63"/>
  <c r="L27" i="63"/>
  <c r="M27" i="63"/>
  <c r="K28" i="63"/>
  <c r="L28" i="63"/>
  <c r="K29" i="63"/>
  <c r="L29" i="63"/>
  <c r="M29" i="63" s="1"/>
  <c r="K30" i="63"/>
  <c r="L30" i="63"/>
  <c r="M30" i="63" s="1"/>
  <c r="K31" i="63"/>
  <c r="L31" i="63"/>
  <c r="K32" i="63"/>
  <c r="L32" i="63"/>
  <c r="K33" i="63"/>
  <c r="L33" i="63"/>
  <c r="K34" i="63"/>
  <c r="L34" i="63"/>
  <c r="M34" i="63"/>
  <c r="K35" i="63"/>
  <c r="L35" i="63"/>
  <c r="M35" i="63"/>
  <c r="K36" i="63"/>
  <c r="L36" i="63"/>
  <c r="K37" i="63"/>
  <c r="L37" i="63"/>
  <c r="M37" i="63" s="1"/>
  <c r="K38" i="63"/>
  <c r="L38" i="63"/>
  <c r="M38" i="63" s="1"/>
  <c r="K40" i="63"/>
  <c r="L40" i="63"/>
  <c r="M40" i="63"/>
  <c r="K41" i="63"/>
  <c r="L41" i="63"/>
  <c r="K42" i="63"/>
  <c r="L42" i="63"/>
  <c r="K43" i="63"/>
  <c r="L43" i="63"/>
  <c r="M43" i="63"/>
  <c r="K44" i="63"/>
  <c r="L44" i="63"/>
  <c r="M44" i="63"/>
  <c r="K45" i="63"/>
  <c r="L45" i="63"/>
  <c r="K46" i="63"/>
  <c r="L46" i="63"/>
  <c r="M46" i="63" s="1"/>
  <c r="K47" i="63"/>
  <c r="L47" i="63"/>
  <c r="M47" i="63" s="1"/>
  <c r="K48" i="63"/>
  <c r="L48" i="63"/>
  <c r="M48" i="63" s="1"/>
  <c r="K49" i="63"/>
  <c r="L49" i="63"/>
  <c r="K50" i="63"/>
  <c r="L50" i="63"/>
  <c r="K51" i="63"/>
  <c r="L51" i="63"/>
  <c r="M51" i="63"/>
  <c r="E52" i="63"/>
  <c r="E16" i="63" s="1"/>
  <c r="F52" i="63"/>
  <c r="F16" i="63" s="1"/>
  <c r="G52" i="63"/>
  <c r="G16" i="63" s="1"/>
  <c r="H52" i="63"/>
  <c r="H16" i="63" s="1"/>
  <c r="I52" i="63"/>
  <c r="I16" i="63" s="1"/>
  <c r="J52" i="63"/>
  <c r="J16" i="63" s="1"/>
  <c r="K53" i="63"/>
  <c r="L53" i="63"/>
  <c r="K54" i="63"/>
  <c r="L54" i="63"/>
  <c r="M54" i="63"/>
  <c r="K55" i="63"/>
  <c r="L55" i="63"/>
  <c r="K56" i="63"/>
  <c r="L56" i="63"/>
  <c r="K57" i="63"/>
  <c r="L57" i="63"/>
  <c r="M57" i="63"/>
  <c r="K58" i="63"/>
  <c r="L58" i="63"/>
  <c r="M58" i="63"/>
  <c r="E59" i="63"/>
  <c r="E17" i="63" s="1"/>
  <c r="F59" i="63"/>
  <c r="F17" i="63" s="1"/>
  <c r="G59" i="63"/>
  <c r="G17" i="63" s="1"/>
  <c r="H59" i="63"/>
  <c r="H17" i="63" s="1"/>
  <c r="I59" i="63"/>
  <c r="I17" i="63" s="1"/>
  <c r="J59" i="63"/>
  <c r="J17" i="63" s="1"/>
  <c r="K60" i="63"/>
  <c r="L60" i="63"/>
  <c r="M60" i="63"/>
  <c r="K61" i="63"/>
  <c r="L61" i="63"/>
  <c r="K62" i="63"/>
  <c r="L62" i="63"/>
  <c r="K63" i="63"/>
  <c r="L63" i="63"/>
  <c r="M63" i="63"/>
  <c r="K64" i="63"/>
  <c r="L64" i="63"/>
  <c r="M64" i="63"/>
  <c r="K65" i="63"/>
  <c r="L65" i="63"/>
  <c r="K66" i="63"/>
  <c r="L66" i="63"/>
  <c r="M66" i="63" s="1"/>
  <c r="K67" i="63"/>
  <c r="L67" i="63"/>
  <c r="M67" i="63" s="1"/>
  <c r="K68" i="63"/>
  <c r="L68" i="63"/>
  <c r="M68" i="63"/>
  <c r="D1" i="62"/>
  <c r="M2" i="62"/>
  <c r="E14" i="62"/>
  <c r="F14" i="62"/>
  <c r="G14" i="62"/>
  <c r="H14" i="62"/>
  <c r="I14" i="62"/>
  <c r="J14" i="62"/>
  <c r="K14" i="62"/>
  <c r="E15" i="62"/>
  <c r="F15" i="62"/>
  <c r="G15" i="62"/>
  <c r="H15" i="62"/>
  <c r="I15" i="62"/>
  <c r="J15" i="62"/>
  <c r="M15" i="62" s="1"/>
  <c r="E18" i="62"/>
  <c r="F18" i="62"/>
  <c r="G18" i="62"/>
  <c r="H18" i="62"/>
  <c r="I18" i="62"/>
  <c r="J18" i="62"/>
  <c r="K18" i="62"/>
  <c r="K20" i="62"/>
  <c r="L20" i="62"/>
  <c r="K21" i="62"/>
  <c r="L21" i="62"/>
  <c r="M21" i="62" s="1"/>
  <c r="K22" i="62"/>
  <c r="L22" i="62"/>
  <c r="M22" i="62" s="1"/>
  <c r="K23" i="62"/>
  <c r="L23" i="62"/>
  <c r="K24" i="62"/>
  <c r="L24" i="62"/>
  <c r="K25" i="62"/>
  <c r="L25" i="62"/>
  <c r="M25" i="62"/>
  <c r="K26" i="62"/>
  <c r="L26" i="62"/>
  <c r="M26" i="62"/>
  <c r="K27" i="62"/>
  <c r="L27" i="62"/>
  <c r="K28" i="62"/>
  <c r="L28" i="62"/>
  <c r="M28" i="62" s="1"/>
  <c r="K29" i="62"/>
  <c r="L29" i="62"/>
  <c r="M29" i="62" s="1"/>
  <c r="K30" i="62"/>
  <c r="L30" i="62"/>
  <c r="M30" i="62" s="1"/>
  <c r="K31" i="62"/>
  <c r="L31" i="62"/>
  <c r="K32" i="62"/>
  <c r="L32" i="62"/>
  <c r="K33" i="62"/>
  <c r="L33" i="62"/>
  <c r="M33" i="62"/>
  <c r="K34" i="62"/>
  <c r="L34" i="62"/>
  <c r="M34" i="62"/>
  <c r="K35" i="62"/>
  <c r="L35" i="62"/>
  <c r="K36" i="62"/>
  <c r="L36" i="62"/>
  <c r="M36" i="62" s="1"/>
  <c r="K37" i="62"/>
  <c r="L37" i="62"/>
  <c r="M37" i="62" s="1"/>
  <c r="K38" i="62"/>
  <c r="L38" i="62"/>
  <c r="M38" i="62" s="1"/>
  <c r="K39" i="62"/>
  <c r="L39" i="62"/>
  <c r="K40" i="62"/>
  <c r="L40" i="62"/>
  <c r="K41" i="62"/>
  <c r="L41" i="62"/>
  <c r="M41" i="62"/>
  <c r="K42" i="62"/>
  <c r="L42" i="62"/>
  <c r="M42" i="62"/>
  <c r="K43" i="62"/>
  <c r="L43" i="62"/>
  <c r="K44" i="62"/>
  <c r="L44" i="62"/>
  <c r="M44" i="62" s="1"/>
  <c r="K45" i="62"/>
  <c r="L45" i="62"/>
  <c r="M45" i="62" s="1"/>
  <c r="K46" i="62"/>
  <c r="L46" i="62"/>
  <c r="M46" i="62" s="1"/>
  <c r="K47" i="62"/>
  <c r="L47" i="62"/>
  <c r="K48" i="62"/>
  <c r="L48" i="62"/>
  <c r="K49" i="62"/>
  <c r="L49" i="62"/>
  <c r="M49" i="62"/>
  <c r="K50" i="62"/>
  <c r="L50" i="62"/>
  <c r="M50" i="62"/>
  <c r="K51" i="62"/>
  <c r="L51" i="62"/>
  <c r="E52" i="62"/>
  <c r="E16" i="62" s="1"/>
  <c r="F52" i="62"/>
  <c r="F16" i="62" s="1"/>
  <c r="G52" i="62"/>
  <c r="G16" i="62" s="1"/>
  <c r="H52" i="62"/>
  <c r="H16" i="62" s="1"/>
  <c r="I52" i="62"/>
  <c r="I16" i="62" s="1"/>
  <c r="J52" i="62"/>
  <c r="J16" i="62" s="1"/>
  <c r="K53" i="62"/>
  <c r="L53" i="62"/>
  <c r="K54" i="62"/>
  <c r="L54" i="62"/>
  <c r="K55" i="62"/>
  <c r="L55" i="62"/>
  <c r="M55" i="62"/>
  <c r="K56" i="62"/>
  <c r="L56" i="62"/>
  <c r="M56" i="62"/>
  <c r="K57" i="62"/>
  <c r="L57" i="62"/>
  <c r="K58" i="62"/>
  <c r="L58" i="62"/>
  <c r="M58" i="62" s="1"/>
  <c r="E59" i="62"/>
  <c r="E17" i="62" s="1"/>
  <c r="F59" i="62"/>
  <c r="F17" i="62" s="1"/>
  <c r="G59" i="62"/>
  <c r="G17" i="62" s="1"/>
  <c r="H59" i="62"/>
  <c r="H17" i="62" s="1"/>
  <c r="I59" i="62"/>
  <c r="I17" i="62" s="1"/>
  <c r="J59" i="62"/>
  <c r="J17" i="62" s="1"/>
  <c r="K60" i="62"/>
  <c r="L60" i="62"/>
  <c r="K61" i="62"/>
  <c r="L61" i="62"/>
  <c r="M61" i="62"/>
  <c r="K62" i="62"/>
  <c r="L62" i="62"/>
  <c r="M62" i="62"/>
  <c r="K63" i="62"/>
  <c r="L63" i="62"/>
  <c r="K64" i="62"/>
  <c r="L64" i="62"/>
  <c r="M64" i="62" s="1"/>
  <c r="K65" i="62"/>
  <c r="L65" i="62"/>
  <c r="M65" i="62" s="1"/>
  <c r="K66" i="62"/>
  <c r="L66" i="62"/>
  <c r="M66" i="62" s="1"/>
  <c r="K67" i="62"/>
  <c r="L67" i="62"/>
  <c r="K68" i="62"/>
  <c r="L68" i="62"/>
  <c r="D2" i="61"/>
  <c r="I3" i="61"/>
  <c r="E15" i="61"/>
  <c r="F15" i="61"/>
  <c r="G15" i="61"/>
  <c r="H15" i="61"/>
  <c r="E16" i="61"/>
  <c r="F16" i="61"/>
  <c r="G16" i="61"/>
  <c r="H16" i="61"/>
  <c r="E19" i="61"/>
  <c r="F19" i="61"/>
  <c r="G19" i="61"/>
  <c r="H19" i="61"/>
  <c r="I21" i="61"/>
  <c r="I22" i="61"/>
  <c r="I23" i="61"/>
  <c r="I24" i="61"/>
  <c r="I25" i="61"/>
  <c r="I26" i="61"/>
  <c r="I27" i="61"/>
  <c r="I28" i="61"/>
  <c r="I29" i="61"/>
  <c r="I30" i="61"/>
  <c r="I31" i="61"/>
  <c r="I32" i="61"/>
  <c r="I33" i="61"/>
  <c r="I34" i="61"/>
  <c r="I35" i="61"/>
  <c r="I36" i="61"/>
  <c r="I37" i="61"/>
  <c r="I38" i="61"/>
  <c r="I39" i="61"/>
  <c r="I40" i="61"/>
  <c r="I41" i="61"/>
  <c r="I42" i="61"/>
  <c r="I43" i="61"/>
  <c r="I44" i="61"/>
  <c r="I45" i="61"/>
  <c r="I46" i="61"/>
  <c r="I47" i="61"/>
  <c r="I48" i="61"/>
  <c r="I49" i="61"/>
  <c r="E50" i="61"/>
  <c r="E17" i="61" s="1"/>
  <c r="F50" i="61"/>
  <c r="F17" i="61" s="1"/>
  <c r="G50" i="61"/>
  <c r="G17" i="61" s="1"/>
  <c r="H50" i="61"/>
  <c r="H17" i="61" s="1"/>
  <c r="I50" i="61"/>
  <c r="I51" i="61"/>
  <c r="I52" i="61"/>
  <c r="I53" i="61"/>
  <c r="I54" i="61"/>
  <c r="I55" i="61"/>
  <c r="I56" i="61"/>
  <c r="E57" i="61"/>
  <c r="E18" i="61" s="1"/>
  <c r="F57" i="61"/>
  <c r="G57" i="61"/>
  <c r="G18" i="61" s="1"/>
  <c r="H57" i="61"/>
  <c r="H18" i="61" s="1"/>
  <c r="I58" i="61"/>
  <c r="I59" i="61"/>
  <c r="I60" i="61"/>
  <c r="I61" i="61"/>
  <c r="I62" i="61"/>
  <c r="I63" i="61"/>
  <c r="I64" i="61"/>
  <c r="I65" i="61"/>
  <c r="I66" i="61"/>
  <c r="D1" i="60"/>
  <c r="I2" i="60"/>
  <c r="E14" i="60"/>
  <c r="F14" i="60"/>
  <c r="G14" i="60"/>
  <c r="H14" i="60"/>
  <c r="E15" i="60"/>
  <c r="F15" i="60"/>
  <c r="G15" i="60"/>
  <c r="H15" i="60"/>
  <c r="E18" i="60"/>
  <c r="F18" i="60"/>
  <c r="G18" i="60"/>
  <c r="H18" i="60"/>
  <c r="I20" i="60"/>
  <c r="I21" i="60"/>
  <c r="I22" i="60"/>
  <c r="I23" i="60"/>
  <c r="I24" i="60"/>
  <c r="I25" i="60"/>
  <c r="I26" i="60"/>
  <c r="I27" i="60"/>
  <c r="I28" i="60"/>
  <c r="I29" i="60"/>
  <c r="I30" i="60"/>
  <c r="I31" i="60"/>
  <c r="I32" i="60"/>
  <c r="I33" i="60"/>
  <c r="I34" i="60"/>
  <c r="I35" i="60"/>
  <c r="I36" i="60"/>
  <c r="I37" i="60"/>
  <c r="I38" i="60"/>
  <c r="I39" i="60"/>
  <c r="I40" i="60"/>
  <c r="I41" i="60"/>
  <c r="I42" i="60"/>
  <c r="I43" i="60"/>
  <c r="I44" i="60"/>
  <c r="I45" i="60"/>
  <c r="I46" i="60"/>
  <c r="I47" i="60"/>
  <c r="I48" i="60"/>
  <c r="E49" i="60"/>
  <c r="E16" i="60" s="1"/>
  <c r="F49" i="60"/>
  <c r="F16" i="60" s="1"/>
  <c r="G49" i="60"/>
  <c r="G16" i="60" s="1"/>
  <c r="H49" i="60"/>
  <c r="H16" i="60" s="1"/>
  <c r="I50" i="60"/>
  <c r="I51" i="60"/>
  <c r="I52" i="60"/>
  <c r="I53" i="60"/>
  <c r="I54" i="60"/>
  <c r="I55" i="60"/>
  <c r="E56" i="60"/>
  <c r="F56" i="60"/>
  <c r="F17" i="60" s="1"/>
  <c r="G56" i="60"/>
  <c r="G17" i="60" s="1"/>
  <c r="H56" i="60"/>
  <c r="H17" i="60" s="1"/>
  <c r="I57" i="60"/>
  <c r="I58" i="60"/>
  <c r="I59" i="60"/>
  <c r="I60" i="60"/>
  <c r="I61" i="60"/>
  <c r="I62" i="60"/>
  <c r="I63" i="60"/>
  <c r="I64" i="60"/>
  <c r="I65" i="60"/>
  <c r="D2" i="59"/>
  <c r="M3" i="59"/>
  <c r="E15" i="59"/>
  <c r="F15" i="59"/>
  <c r="G15" i="59"/>
  <c r="H15" i="59"/>
  <c r="I15" i="59"/>
  <c r="J15" i="59"/>
  <c r="K15" i="59"/>
  <c r="E16" i="59"/>
  <c r="E14" i="59" s="1"/>
  <c r="F16" i="59"/>
  <c r="G16" i="59"/>
  <c r="H16" i="59"/>
  <c r="I16" i="59"/>
  <c r="J16" i="59"/>
  <c r="E19" i="59"/>
  <c r="F19" i="59"/>
  <c r="G19" i="59"/>
  <c r="H19" i="59"/>
  <c r="I19" i="59"/>
  <c r="J19" i="59"/>
  <c r="K19" i="59"/>
  <c r="K21" i="59"/>
  <c r="L21" i="59"/>
  <c r="K22" i="59"/>
  <c r="L22" i="59"/>
  <c r="M22" i="59"/>
  <c r="K23" i="59"/>
  <c r="L23" i="59"/>
  <c r="M23" i="59"/>
  <c r="K24" i="59"/>
  <c r="L24" i="59"/>
  <c r="K25" i="59"/>
  <c r="L25" i="59"/>
  <c r="M25" i="59" s="1"/>
  <c r="K26" i="59"/>
  <c r="L26" i="59"/>
  <c r="K27" i="59"/>
  <c r="L27" i="59"/>
  <c r="M27" i="59"/>
  <c r="K28" i="59"/>
  <c r="L28" i="59"/>
  <c r="K29" i="59"/>
  <c r="L29" i="59"/>
  <c r="K30" i="59"/>
  <c r="L30" i="59"/>
  <c r="M30" i="59"/>
  <c r="K31" i="59"/>
  <c r="L31" i="59"/>
  <c r="M31" i="59"/>
  <c r="K32" i="59"/>
  <c r="L32" i="59"/>
  <c r="K33" i="59"/>
  <c r="L33" i="59"/>
  <c r="M33" i="59" s="1"/>
  <c r="K34" i="59"/>
  <c r="L34" i="59"/>
  <c r="K35" i="59"/>
  <c r="L35" i="59"/>
  <c r="K36" i="59"/>
  <c r="L36" i="59"/>
  <c r="K37" i="59"/>
  <c r="L37" i="59"/>
  <c r="K38" i="59"/>
  <c r="L38" i="59"/>
  <c r="M38" i="59"/>
  <c r="K39" i="59"/>
  <c r="L39" i="59"/>
  <c r="M39" i="59"/>
  <c r="K40" i="59"/>
  <c r="L40" i="59"/>
  <c r="M40" i="59" s="1"/>
  <c r="K41" i="59"/>
  <c r="L41" i="59"/>
  <c r="M41" i="59" s="1"/>
  <c r="K42" i="59"/>
  <c r="L42" i="59"/>
  <c r="K43" i="59"/>
  <c r="L43" i="59"/>
  <c r="K44" i="59"/>
  <c r="L44" i="59"/>
  <c r="K45" i="59"/>
  <c r="L45" i="59"/>
  <c r="K46" i="59"/>
  <c r="L46" i="59"/>
  <c r="M46" i="59"/>
  <c r="K47" i="59"/>
  <c r="L47" i="59"/>
  <c r="M47" i="59"/>
  <c r="K48" i="59"/>
  <c r="L48" i="59"/>
  <c r="M48" i="59"/>
  <c r="K49" i="59"/>
  <c r="L49" i="59"/>
  <c r="M49" i="59" s="1"/>
  <c r="E50" i="59"/>
  <c r="E17" i="59" s="1"/>
  <c r="F50" i="59"/>
  <c r="F17" i="59" s="1"/>
  <c r="G50" i="59"/>
  <c r="G17" i="59" s="1"/>
  <c r="H50" i="59"/>
  <c r="H17" i="59" s="1"/>
  <c r="I50" i="59"/>
  <c r="I17" i="59" s="1"/>
  <c r="J50" i="59"/>
  <c r="J17" i="59" s="1"/>
  <c r="K51" i="59"/>
  <c r="L51" i="59"/>
  <c r="K52" i="59"/>
  <c r="L52" i="59"/>
  <c r="M52" i="59"/>
  <c r="K53" i="59"/>
  <c r="L53" i="59"/>
  <c r="M53" i="59"/>
  <c r="K54" i="59"/>
  <c r="L54" i="59"/>
  <c r="K55" i="59"/>
  <c r="L55" i="59"/>
  <c r="M55" i="59" s="1"/>
  <c r="K56" i="59"/>
  <c r="L56" i="59"/>
  <c r="M56" i="59" s="1"/>
  <c r="E57" i="59"/>
  <c r="E18" i="59" s="1"/>
  <c r="F57" i="59"/>
  <c r="F18" i="59" s="1"/>
  <c r="G57" i="59"/>
  <c r="G18" i="59" s="1"/>
  <c r="H57" i="59"/>
  <c r="H18" i="59" s="1"/>
  <c r="I57" i="59"/>
  <c r="I18" i="59" s="1"/>
  <c r="J57" i="59"/>
  <c r="J18" i="59" s="1"/>
  <c r="K58" i="59"/>
  <c r="L58" i="59"/>
  <c r="M58" i="59"/>
  <c r="K59" i="59"/>
  <c r="L59" i="59"/>
  <c r="M59" i="59"/>
  <c r="K60" i="59"/>
  <c r="L60" i="59"/>
  <c r="M60" i="59"/>
  <c r="K61" i="59"/>
  <c r="L61" i="59"/>
  <c r="M61" i="59" s="1"/>
  <c r="K62" i="59"/>
  <c r="L62" i="59"/>
  <c r="M62" i="59" s="1"/>
  <c r="K63" i="59"/>
  <c r="L63" i="59"/>
  <c r="M63" i="59" s="1"/>
  <c r="K64" i="59"/>
  <c r="L64" i="59"/>
  <c r="K65" i="59"/>
  <c r="L65" i="59"/>
  <c r="K66" i="59"/>
  <c r="L66" i="59"/>
  <c r="M66" i="59"/>
  <c r="D1" i="58"/>
  <c r="M2" i="58"/>
  <c r="E14" i="58"/>
  <c r="F14" i="58"/>
  <c r="G14" i="58"/>
  <c r="H14" i="58"/>
  <c r="I14" i="58"/>
  <c r="J14" i="58"/>
  <c r="E15" i="58"/>
  <c r="F15" i="58"/>
  <c r="G15" i="58"/>
  <c r="H15" i="58"/>
  <c r="I15" i="58"/>
  <c r="J15" i="58"/>
  <c r="E18" i="58"/>
  <c r="F18" i="58"/>
  <c r="G18" i="58"/>
  <c r="H18" i="58"/>
  <c r="I18" i="58"/>
  <c r="J18" i="58"/>
  <c r="K20" i="58"/>
  <c r="L20" i="58"/>
  <c r="K21" i="58"/>
  <c r="L21" i="58"/>
  <c r="K22" i="58"/>
  <c r="L22" i="58"/>
  <c r="M22" i="58"/>
  <c r="K23" i="58"/>
  <c r="L23" i="58"/>
  <c r="M23" i="58"/>
  <c r="K24" i="58"/>
  <c r="L24" i="58"/>
  <c r="K25" i="58"/>
  <c r="L25" i="58"/>
  <c r="M25" i="58" s="1"/>
  <c r="K26" i="58"/>
  <c r="L26" i="58"/>
  <c r="K27" i="58"/>
  <c r="L27" i="58"/>
  <c r="M27" i="58"/>
  <c r="K28" i="58"/>
  <c r="L28" i="58"/>
  <c r="K29" i="58"/>
  <c r="L29" i="58"/>
  <c r="K30" i="58"/>
  <c r="L30" i="58"/>
  <c r="M30" i="58"/>
  <c r="K31" i="58"/>
  <c r="L31" i="58"/>
  <c r="M31" i="58"/>
  <c r="K32" i="58"/>
  <c r="L32" i="58"/>
  <c r="K33" i="58"/>
  <c r="L33" i="58"/>
  <c r="K34" i="58"/>
  <c r="L34" i="58"/>
  <c r="K35" i="58"/>
  <c r="L35" i="58"/>
  <c r="M35" i="58"/>
  <c r="K36" i="58"/>
  <c r="L36" i="58"/>
  <c r="K37" i="58"/>
  <c r="L37" i="58"/>
  <c r="L38" i="58"/>
  <c r="K39" i="58"/>
  <c r="L39" i="58"/>
  <c r="M39" i="58" s="1"/>
  <c r="K40" i="58"/>
  <c r="L40" i="58"/>
  <c r="K41" i="58"/>
  <c r="L41" i="58"/>
  <c r="M41" i="58"/>
  <c r="K42" i="58"/>
  <c r="L42" i="58"/>
  <c r="K43" i="58"/>
  <c r="L43" i="58"/>
  <c r="K44" i="58"/>
  <c r="L44" i="58"/>
  <c r="M44" i="58"/>
  <c r="K45" i="58"/>
  <c r="L45" i="58"/>
  <c r="M45" i="58"/>
  <c r="K46" i="58"/>
  <c r="L46" i="58"/>
  <c r="K47" i="58"/>
  <c r="L47" i="58"/>
  <c r="M47" i="58" s="1"/>
  <c r="K48" i="58"/>
  <c r="L48" i="58"/>
  <c r="K49" i="58"/>
  <c r="L49" i="58"/>
  <c r="E50" i="58"/>
  <c r="E16" i="58" s="1"/>
  <c r="F50" i="58"/>
  <c r="F16" i="58" s="1"/>
  <c r="G50" i="58"/>
  <c r="G16" i="58" s="1"/>
  <c r="H50" i="58"/>
  <c r="H16" i="58" s="1"/>
  <c r="I50" i="58"/>
  <c r="I16" i="58" s="1"/>
  <c r="J50" i="58"/>
  <c r="J16" i="58" s="1"/>
  <c r="K51" i="58"/>
  <c r="L51" i="58"/>
  <c r="M51" i="58"/>
  <c r="K52" i="58"/>
  <c r="L52" i="58"/>
  <c r="K53" i="58"/>
  <c r="L53" i="58"/>
  <c r="M53" i="58" s="1"/>
  <c r="K54" i="58"/>
  <c r="L54" i="58"/>
  <c r="K55" i="58"/>
  <c r="L55" i="58"/>
  <c r="K56" i="58"/>
  <c r="L56" i="58"/>
  <c r="E57" i="58"/>
  <c r="E17" i="58" s="1"/>
  <c r="F57" i="58"/>
  <c r="F17" i="58" s="1"/>
  <c r="G57" i="58"/>
  <c r="G17" i="58" s="1"/>
  <c r="H57" i="58"/>
  <c r="H17" i="58" s="1"/>
  <c r="I57" i="58"/>
  <c r="I17" i="58" s="1"/>
  <c r="J57" i="58"/>
  <c r="J17" i="58" s="1"/>
  <c r="K58" i="58"/>
  <c r="L58" i="58"/>
  <c r="K59" i="58"/>
  <c r="L59" i="58"/>
  <c r="M59" i="58" s="1"/>
  <c r="K60" i="58"/>
  <c r="L60" i="58"/>
  <c r="K61" i="58"/>
  <c r="L61" i="58"/>
  <c r="K62" i="58"/>
  <c r="L62" i="58"/>
  <c r="K63" i="58"/>
  <c r="L63" i="58"/>
  <c r="M63" i="58"/>
  <c r="K64" i="58"/>
  <c r="L64" i="58"/>
  <c r="M64" i="58"/>
  <c r="K65" i="58"/>
  <c r="L65" i="58"/>
  <c r="M65" i="58"/>
  <c r="K66" i="58"/>
  <c r="L66" i="58"/>
  <c r="D1" i="57"/>
  <c r="M2" i="57"/>
  <c r="E14" i="57"/>
  <c r="F14" i="57"/>
  <c r="G14" i="57"/>
  <c r="H14" i="57"/>
  <c r="I14" i="57"/>
  <c r="J14" i="57"/>
  <c r="E15" i="57"/>
  <c r="F15" i="57"/>
  <c r="G15" i="57"/>
  <c r="H15" i="57"/>
  <c r="H13" i="57" s="1"/>
  <c r="I15" i="57"/>
  <c r="J15" i="57"/>
  <c r="J13" i="57" s="1"/>
  <c r="L15" i="57"/>
  <c r="E18" i="57"/>
  <c r="F18" i="57"/>
  <c r="G18" i="57"/>
  <c r="H18" i="57"/>
  <c r="I18" i="57"/>
  <c r="J18" i="57"/>
  <c r="L18" i="57"/>
  <c r="K20" i="57"/>
  <c r="L20" i="57"/>
  <c r="M20" i="57"/>
  <c r="K21" i="57"/>
  <c r="L21" i="57"/>
  <c r="M21" i="57"/>
  <c r="K22" i="57"/>
  <c r="L22" i="57"/>
  <c r="K23" i="57"/>
  <c r="L23" i="57"/>
  <c r="M23" i="57"/>
  <c r="K24" i="57"/>
  <c r="L24" i="57"/>
  <c r="M24" i="57"/>
  <c r="K25" i="57"/>
  <c r="L25" i="57"/>
  <c r="K26" i="57"/>
  <c r="L26" i="57"/>
  <c r="M26" i="57" s="1"/>
  <c r="K27" i="57"/>
  <c r="L27" i="57"/>
  <c r="M27" i="57"/>
  <c r="K28" i="57"/>
  <c r="L28" i="57"/>
  <c r="M28" i="57"/>
  <c r="K29" i="57"/>
  <c r="L29" i="57"/>
  <c r="M29" i="57"/>
  <c r="K30" i="57"/>
  <c r="L30" i="57"/>
  <c r="K31" i="57"/>
  <c r="L31" i="57"/>
  <c r="M31" i="57"/>
  <c r="K32" i="57"/>
  <c r="L32" i="57"/>
  <c r="M32" i="57"/>
  <c r="K33" i="57"/>
  <c r="L33" i="57"/>
  <c r="K34" i="57"/>
  <c r="L34" i="57"/>
  <c r="M34" i="57" s="1"/>
  <c r="K35" i="57"/>
  <c r="L35" i="57"/>
  <c r="M35" i="57"/>
  <c r="K36" i="57"/>
  <c r="L36" i="57"/>
  <c r="M36" i="57"/>
  <c r="K37" i="57"/>
  <c r="L37" i="57"/>
  <c r="M37" i="57"/>
  <c r="L38" i="57"/>
  <c r="K39" i="57"/>
  <c r="L39" i="57"/>
  <c r="K40" i="57"/>
  <c r="L40" i="57"/>
  <c r="M40" i="57" s="1"/>
  <c r="K41" i="57"/>
  <c r="L41" i="57"/>
  <c r="M41" i="57"/>
  <c r="K42" i="57"/>
  <c r="L42" i="57"/>
  <c r="M42" i="57"/>
  <c r="K43" i="57"/>
  <c r="L43" i="57"/>
  <c r="M43" i="57"/>
  <c r="K44" i="57"/>
  <c r="L44" i="57"/>
  <c r="K45" i="57"/>
  <c r="L45" i="57"/>
  <c r="M45" i="57"/>
  <c r="K46" i="57"/>
  <c r="L46" i="57"/>
  <c r="M46" i="57"/>
  <c r="K47" i="57"/>
  <c r="L47" i="57"/>
  <c r="K48" i="57"/>
  <c r="L48" i="57"/>
  <c r="M48" i="57" s="1"/>
  <c r="K49" i="57"/>
  <c r="L49" i="57"/>
  <c r="M49" i="57"/>
  <c r="E50" i="57"/>
  <c r="E16" i="57" s="1"/>
  <c r="F50" i="57"/>
  <c r="F16" i="57" s="1"/>
  <c r="G50" i="57"/>
  <c r="G16" i="57" s="1"/>
  <c r="H50" i="57"/>
  <c r="H16" i="57" s="1"/>
  <c r="I50" i="57"/>
  <c r="I16" i="57" s="1"/>
  <c r="J50" i="57"/>
  <c r="J16" i="57" s="1"/>
  <c r="K51" i="57"/>
  <c r="L51" i="57"/>
  <c r="M51" i="57"/>
  <c r="K52" i="57"/>
  <c r="L52" i="57"/>
  <c r="M52" i="57"/>
  <c r="K53" i="57"/>
  <c r="L53" i="57"/>
  <c r="K54" i="57"/>
  <c r="L54" i="57"/>
  <c r="M54" i="57" s="1"/>
  <c r="K55" i="57"/>
  <c r="L55" i="57"/>
  <c r="M55" i="57"/>
  <c r="K56" i="57"/>
  <c r="L56" i="57"/>
  <c r="M56" i="57"/>
  <c r="E57" i="57"/>
  <c r="E17" i="57" s="1"/>
  <c r="F57" i="57"/>
  <c r="F17" i="57" s="1"/>
  <c r="G57" i="57"/>
  <c r="G17" i="57" s="1"/>
  <c r="H57" i="57"/>
  <c r="H17" i="57" s="1"/>
  <c r="I57" i="57"/>
  <c r="I17" i="57" s="1"/>
  <c r="J57" i="57"/>
  <c r="J17" i="57" s="1"/>
  <c r="K58" i="57"/>
  <c r="L58" i="57"/>
  <c r="M58" i="57"/>
  <c r="K59" i="57"/>
  <c r="L59" i="57"/>
  <c r="K60" i="57"/>
  <c r="L60" i="57"/>
  <c r="M60" i="57" s="1"/>
  <c r="K61" i="57"/>
  <c r="L61" i="57"/>
  <c r="M61" i="57"/>
  <c r="K62" i="57"/>
  <c r="L62" i="57"/>
  <c r="M62" i="57"/>
  <c r="K63" i="57"/>
  <c r="L63" i="57"/>
  <c r="M63" i="57"/>
  <c r="K64" i="57"/>
  <c r="L64" i="57"/>
  <c r="K65" i="57"/>
  <c r="L65" i="57"/>
  <c r="M65" i="57"/>
  <c r="K66" i="57"/>
  <c r="L66" i="57"/>
  <c r="M66" i="57"/>
  <c r="D1" i="56"/>
  <c r="H2" i="56"/>
  <c r="E14" i="56"/>
  <c r="F14" i="56"/>
  <c r="G14" i="56"/>
  <c r="H14" i="56"/>
  <c r="E15" i="56"/>
  <c r="F15" i="56"/>
  <c r="G15" i="56"/>
  <c r="G13" i="56" s="1"/>
  <c r="H15" i="56"/>
  <c r="H13" i="56" s="1"/>
  <c r="E18" i="56"/>
  <c r="F18" i="56"/>
  <c r="G18" i="56"/>
  <c r="H18" i="56"/>
  <c r="I18" i="56"/>
  <c r="I20" i="56"/>
  <c r="I21" i="56"/>
  <c r="I22" i="56"/>
  <c r="I23" i="56"/>
  <c r="I24" i="56"/>
  <c r="I25" i="56"/>
  <c r="I26" i="56"/>
  <c r="I27" i="56"/>
  <c r="I28" i="56"/>
  <c r="I29" i="56"/>
  <c r="I30" i="56"/>
  <c r="I31" i="56"/>
  <c r="I32" i="56"/>
  <c r="I33" i="56"/>
  <c r="I34" i="56"/>
  <c r="I35" i="56"/>
  <c r="I36" i="56"/>
  <c r="I37" i="56"/>
  <c r="I38" i="56"/>
  <c r="I39" i="56"/>
  <c r="I40" i="56"/>
  <c r="I41" i="56"/>
  <c r="I42" i="56"/>
  <c r="I43" i="56"/>
  <c r="I44" i="56"/>
  <c r="I45" i="56"/>
  <c r="I46" i="56"/>
  <c r="E47" i="56"/>
  <c r="E16" i="56" s="1"/>
  <c r="F47" i="56"/>
  <c r="F16" i="56" s="1"/>
  <c r="G47" i="56"/>
  <c r="G16" i="56" s="1"/>
  <c r="H47" i="56"/>
  <c r="H16" i="56" s="1"/>
  <c r="I48" i="56"/>
  <c r="I49" i="56"/>
  <c r="I50" i="56"/>
  <c r="I51" i="56"/>
  <c r="I52" i="56"/>
  <c r="I53" i="56"/>
  <c r="E54" i="56"/>
  <c r="E17" i="56" s="1"/>
  <c r="F54" i="56"/>
  <c r="F17" i="56" s="1"/>
  <c r="G54" i="56"/>
  <c r="G17" i="56" s="1"/>
  <c r="H54" i="56"/>
  <c r="H17" i="56" s="1"/>
  <c r="I55" i="56"/>
  <c r="I56" i="56"/>
  <c r="I57" i="56"/>
  <c r="I58" i="56"/>
  <c r="I59" i="56"/>
  <c r="I60" i="56"/>
  <c r="I61" i="56"/>
  <c r="I62" i="56"/>
  <c r="I63" i="56"/>
  <c r="D2" i="55"/>
  <c r="H3" i="55"/>
  <c r="E15" i="55"/>
  <c r="F15" i="55"/>
  <c r="G15" i="55"/>
  <c r="H15" i="55"/>
  <c r="E16" i="55"/>
  <c r="F16" i="55"/>
  <c r="G16" i="55"/>
  <c r="H16" i="55"/>
  <c r="I16" i="55"/>
  <c r="E19" i="55"/>
  <c r="F19" i="55"/>
  <c r="G19" i="55"/>
  <c r="H19" i="55"/>
  <c r="I21" i="55"/>
  <c r="I22" i="55"/>
  <c r="I23" i="55"/>
  <c r="I24" i="55"/>
  <c r="I25" i="55"/>
  <c r="I26" i="55"/>
  <c r="I27" i="55"/>
  <c r="I28" i="55"/>
  <c r="I29" i="55"/>
  <c r="I30" i="55"/>
  <c r="I31" i="55"/>
  <c r="I32" i="55"/>
  <c r="I33" i="55"/>
  <c r="I34" i="55"/>
  <c r="I35" i="55"/>
  <c r="I36" i="55"/>
  <c r="I37" i="55"/>
  <c r="I38" i="55"/>
  <c r="I39" i="55"/>
  <c r="I40" i="55"/>
  <c r="I41" i="55"/>
  <c r="I42" i="55"/>
  <c r="I43" i="55"/>
  <c r="I44" i="55"/>
  <c r="I45" i="55"/>
  <c r="I46" i="55"/>
  <c r="I47" i="55"/>
  <c r="E48" i="55"/>
  <c r="E17" i="55" s="1"/>
  <c r="F48" i="55"/>
  <c r="F17" i="55" s="1"/>
  <c r="G48" i="55"/>
  <c r="G17" i="55" s="1"/>
  <c r="H48" i="55"/>
  <c r="H17" i="55" s="1"/>
  <c r="I49" i="55"/>
  <c r="I50" i="55"/>
  <c r="I51" i="55"/>
  <c r="I52" i="55"/>
  <c r="I53" i="55"/>
  <c r="I54" i="55"/>
  <c r="E55" i="55"/>
  <c r="E18" i="55" s="1"/>
  <c r="F55" i="55"/>
  <c r="F18" i="55" s="1"/>
  <c r="G55" i="55"/>
  <c r="G18" i="55" s="1"/>
  <c r="H55" i="55"/>
  <c r="H18" i="55" s="1"/>
  <c r="I56" i="55"/>
  <c r="I57" i="55"/>
  <c r="I58" i="55"/>
  <c r="I59" i="55"/>
  <c r="I60" i="55"/>
  <c r="I61" i="55"/>
  <c r="I62" i="55"/>
  <c r="I63" i="55"/>
  <c r="I64" i="55"/>
  <c r="D2" i="54"/>
  <c r="M3" i="54"/>
  <c r="E15" i="54"/>
  <c r="F15" i="54"/>
  <c r="G15" i="54"/>
  <c r="H15" i="54"/>
  <c r="I15" i="54"/>
  <c r="J15" i="54"/>
  <c r="K15" i="54"/>
  <c r="E16" i="54"/>
  <c r="E14" i="54" s="1"/>
  <c r="F16" i="54"/>
  <c r="G16" i="54"/>
  <c r="H16" i="54"/>
  <c r="I16" i="54"/>
  <c r="J16" i="54"/>
  <c r="K16" i="54"/>
  <c r="E19" i="54"/>
  <c r="F19" i="54"/>
  <c r="G19" i="54"/>
  <c r="H19" i="54"/>
  <c r="I19" i="54"/>
  <c r="J19" i="54"/>
  <c r="K21" i="54"/>
  <c r="L21" i="54"/>
  <c r="M21" i="54"/>
  <c r="K22" i="54"/>
  <c r="L22" i="54"/>
  <c r="K23" i="54"/>
  <c r="L23" i="54"/>
  <c r="M23" i="54" s="1"/>
  <c r="K24" i="54"/>
  <c r="L24" i="54"/>
  <c r="M24" i="54" s="1"/>
  <c r="K25" i="54"/>
  <c r="L25" i="54"/>
  <c r="K26" i="54"/>
  <c r="L26" i="54"/>
  <c r="K27" i="54"/>
  <c r="L27" i="54"/>
  <c r="M27" i="54" s="1"/>
  <c r="K28" i="54"/>
  <c r="L28" i="54"/>
  <c r="M28" i="54"/>
  <c r="K29" i="54"/>
  <c r="L29" i="54"/>
  <c r="M29" i="54"/>
  <c r="K30" i="54"/>
  <c r="L30" i="54"/>
  <c r="K31" i="54"/>
  <c r="L31" i="54"/>
  <c r="M31" i="54" s="1"/>
  <c r="K32" i="54"/>
  <c r="L32" i="54"/>
  <c r="M32" i="54"/>
  <c r="K33" i="54"/>
  <c r="L33" i="54"/>
  <c r="K34" i="54"/>
  <c r="L34" i="54"/>
  <c r="K35" i="54"/>
  <c r="L35" i="54"/>
  <c r="K36" i="54"/>
  <c r="L36" i="54"/>
  <c r="M36" i="54"/>
  <c r="K37" i="54"/>
  <c r="L37" i="54"/>
  <c r="K38" i="54"/>
  <c r="L38" i="54"/>
  <c r="K39" i="54"/>
  <c r="L39" i="54"/>
  <c r="M39" i="54" s="1"/>
  <c r="K40" i="54"/>
  <c r="L40" i="54"/>
  <c r="M40" i="54"/>
  <c r="K41" i="54"/>
  <c r="L41" i="54"/>
  <c r="K42" i="54"/>
  <c r="L42" i="54"/>
  <c r="K43" i="54"/>
  <c r="L43" i="54"/>
  <c r="M43" i="54"/>
  <c r="K44" i="54"/>
  <c r="L44" i="54"/>
  <c r="M44" i="54"/>
  <c r="K45" i="54"/>
  <c r="L45" i="54"/>
  <c r="K46" i="54"/>
  <c r="L46" i="54"/>
  <c r="K47" i="54"/>
  <c r="L47" i="54"/>
  <c r="K48" i="54"/>
  <c r="L48" i="54"/>
  <c r="M48" i="54" s="1"/>
  <c r="K49" i="54"/>
  <c r="L49" i="54"/>
  <c r="K50" i="54"/>
  <c r="L50" i="54"/>
  <c r="K51" i="54"/>
  <c r="L51" i="54"/>
  <c r="M51" i="54"/>
  <c r="K52" i="54"/>
  <c r="L52" i="54"/>
  <c r="M52" i="54"/>
  <c r="E53" i="54"/>
  <c r="E17" i="54" s="1"/>
  <c r="F53" i="54"/>
  <c r="F17" i="54" s="1"/>
  <c r="G53" i="54"/>
  <c r="G17" i="54" s="1"/>
  <c r="H53" i="54"/>
  <c r="H17" i="54" s="1"/>
  <c r="I53" i="54"/>
  <c r="I17" i="54" s="1"/>
  <c r="J53" i="54"/>
  <c r="J17" i="54" s="1"/>
  <c r="K54" i="54"/>
  <c r="L54" i="54"/>
  <c r="M54" i="54"/>
  <c r="K55" i="54"/>
  <c r="L55" i="54"/>
  <c r="K56" i="54"/>
  <c r="L56" i="54"/>
  <c r="K57" i="54"/>
  <c r="L57" i="54"/>
  <c r="M57" i="54"/>
  <c r="K58" i="54"/>
  <c r="L58" i="54"/>
  <c r="M58" i="54"/>
  <c r="K59" i="54"/>
  <c r="L59" i="54"/>
  <c r="K60" i="54"/>
  <c r="L60" i="54"/>
  <c r="M60" i="54"/>
  <c r="K61" i="54"/>
  <c r="L61" i="54"/>
  <c r="K62" i="54"/>
  <c r="L62" i="54"/>
  <c r="M62" i="54"/>
  <c r="E63" i="54"/>
  <c r="E18" i="54" s="1"/>
  <c r="F63" i="54"/>
  <c r="F18" i="54" s="1"/>
  <c r="G63" i="54"/>
  <c r="G18" i="54" s="1"/>
  <c r="H63" i="54"/>
  <c r="H18" i="54" s="1"/>
  <c r="I63" i="54"/>
  <c r="I18" i="54" s="1"/>
  <c r="J63" i="54"/>
  <c r="J18" i="54" s="1"/>
  <c r="K64" i="54"/>
  <c r="L64" i="54"/>
  <c r="M64" i="54"/>
  <c r="K65" i="54"/>
  <c r="L65" i="54"/>
  <c r="K66" i="54"/>
  <c r="L66" i="54"/>
  <c r="M66" i="54" s="1"/>
  <c r="K67" i="54"/>
  <c r="L67" i="54"/>
  <c r="K68" i="54"/>
  <c r="L68" i="54"/>
  <c r="M68" i="54"/>
  <c r="K69" i="54"/>
  <c r="L69" i="54"/>
  <c r="M69" i="54"/>
  <c r="K70" i="54"/>
  <c r="L70" i="54"/>
  <c r="K71" i="54"/>
  <c r="L71" i="54"/>
  <c r="M71" i="54"/>
  <c r="K72" i="54"/>
  <c r="L72" i="54"/>
  <c r="M72" i="54"/>
  <c r="D1" i="53"/>
  <c r="M2" i="53"/>
  <c r="E14" i="53"/>
  <c r="F14" i="53"/>
  <c r="G14" i="53"/>
  <c r="H14" i="53"/>
  <c r="I14" i="53"/>
  <c r="J14" i="53"/>
  <c r="K14" i="53"/>
  <c r="E15" i="53"/>
  <c r="F15" i="53"/>
  <c r="K15" i="53" s="1"/>
  <c r="G15" i="53"/>
  <c r="H15" i="53"/>
  <c r="I15" i="53"/>
  <c r="J15" i="53"/>
  <c r="E18" i="53"/>
  <c r="F18" i="53"/>
  <c r="K18" i="53" s="1"/>
  <c r="G18" i="53"/>
  <c r="H18" i="53"/>
  <c r="I18" i="53"/>
  <c r="J18" i="53"/>
  <c r="L18" i="53"/>
  <c r="K20" i="53"/>
  <c r="L20" i="53"/>
  <c r="K21" i="53"/>
  <c r="L21" i="53"/>
  <c r="M21" i="53"/>
  <c r="K22" i="53"/>
  <c r="L22" i="53"/>
  <c r="M22" i="53"/>
  <c r="K23" i="53"/>
  <c r="L23" i="53"/>
  <c r="K24" i="53"/>
  <c r="L24" i="53"/>
  <c r="M24" i="53" s="1"/>
  <c r="K25" i="53"/>
  <c r="L25" i="53"/>
  <c r="K26" i="53"/>
  <c r="L26" i="53"/>
  <c r="K27" i="53"/>
  <c r="L27" i="53"/>
  <c r="K28" i="53"/>
  <c r="L28" i="53"/>
  <c r="K29" i="53"/>
  <c r="L29" i="53"/>
  <c r="M29" i="53"/>
  <c r="K30" i="53"/>
  <c r="L30" i="53"/>
  <c r="M30" i="53"/>
  <c r="K31" i="53"/>
  <c r="L31" i="53"/>
  <c r="K32" i="53"/>
  <c r="L32" i="53"/>
  <c r="M32" i="53" s="1"/>
  <c r="K33" i="53"/>
  <c r="L33" i="53"/>
  <c r="M33" i="53" s="1"/>
  <c r="K34" i="53"/>
  <c r="L34" i="53"/>
  <c r="K35" i="53"/>
  <c r="L35" i="53"/>
  <c r="K36" i="53"/>
  <c r="L36" i="53"/>
  <c r="K37" i="53"/>
  <c r="L37" i="53"/>
  <c r="M37" i="53"/>
  <c r="K38" i="53"/>
  <c r="L38" i="53"/>
  <c r="M38" i="53"/>
  <c r="K39" i="53"/>
  <c r="L39" i="53"/>
  <c r="K40" i="53"/>
  <c r="L40" i="53"/>
  <c r="M40" i="53" s="1"/>
  <c r="K41" i="53"/>
  <c r="L41" i="53"/>
  <c r="K42" i="53"/>
  <c r="L42" i="53"/>
  <c r="K43" i="53"/>
  <c r="L43" i="53"/>
  <c r="K44" i="53"/>
  <c r="L44" i="53"/>
  <c r="K45" i="53"/>
  <c r="L45" i="53"/>
  <c r="M45" i="53"/>
  <c r="K46" i="53"/>
  <c r="L46" i="53"/>
  <c r="M46" i="53"/>
  <c r="K47" i="53"/>
  <c r="L47" i="53"/>
  <c r="K48" i="53"/>
  <c r="L48" i="53"/>
  <c r="M48" i="53" s="1"/>
  <c r="K49" i="53"/>
  <c r="L49" i="53"/>
  <c r="M49" i="53" s="1"/>
  <c r="K50" i="53"/>
  <c r="L50" i="53"/>
  <c r="K51" i="53"/>
  <c r="L51" i="53"/>
  <c r="E52" i="53"/>
  <c r="E16" i="53" s="1"/>
  <c r="F52" i="53"/>
  <c r="F16" i="53" s="1"/>
  <c r="G52" i="53"/>
  <c r="G16" i="53" s="1"/>
  <c r="H52" i="53"/>
  <c r="H16" i="53" s="1"/>
  <c r="I52" i="53"/>
  <c r="I16" i="53" s="1"/>
  <c r="J52" i="53"/>
  <c r="J16" i="53" s="1"/>
  <c r="K53" i="53"/>
  <c r="L53" i="53"/>
  <c r="K54" i="53"/>
  <c r="L54" i="53"/>
  <c r="M54" i="53" s="1"/>
  <c r="K55" i="53"/>
  <c r="L55" i="53"/>
  <c r="M55" i="53" s="1"/>
  <c r="K56" i="53"/>
  <c r="L56" i="53"/>
  <c r="K57" i="53"/>
  <c r="L57" i="53"/>
  <c r="M57" i="53"/>
  <c r="K58" i="53"/>
  <c r="L58" i="53"/>
  <c r="K59" i="53"/>
  <c r="L59" i="53"/>
  <c r="M59" i="53"/>
  <c r="K60" i="53"/>
  <c r="L60" i="53"/>
  <c r="M60" i="53"/>
  <c r="K61" i="53"/>
  <c r="L61" i="53"/>
  <c r="E62" i="53"/>
  <c r="E17" i="53" s="1"/>
  <c r="F62" i="53"/>
  <c r="F17" i="53" s="1"/>
  <c r="G62" i="53"/>
  <c r="G17" i="53" s="1"/>
  <c r="H62" i="53"/>
  <c r="H17" i="53" s="1"/>
  <c r="I62" i="53"/>
  <c r="I17" i="53" s="1"/>
  <c r="J62" i="53"/>
  <c r="J17" i="53" s="1"/>
  <c r="K63" i="53"/>
  <c r="L63" i="53"/>
  <c r="M63" i="53"/>
  <c r="K64" i="53"/>
  <c r="L64" i="53"/>
  <c r="K65" i="53"/>
  <c r="L65" i="53"/>
  <c r="M65" i="53"/>
  <c r="K66" i="53"/>
  <c r="L66" i="53"/>
  <c r="M66" i="53"/>
  <c r="K67" i="53"/>
  <c r="L67" i="53"/>
  <c r="K68" i="53"/>
  <c r="L68" i="53"/>
  <c r="M68" i="53" s="1"/>
  <c r="K69" i="53"/>
  <c r="L69" i="53"/>
  <c r="K70" i="53"/>
  <c r="L70" i="53"/>
  <c r="K71" i="53"/>
  <c r="L71" i="53"/>
  <c r="M71" i="53"/>
  <c r="D2" i="52"/>
  <c r="I3" i="52"/>
  <c r="E15" i="52"/>
  <c r="F15" i="52"/>
  <c r="G15" i="52"/>
  <c r="H15" i="52"/>
  <c r="E16" i="52"/>
  <c r="F16" i="52"/>
  <c r="G16" i="52"/>
  <c r="H16" i="52"/>
  <c r="E19" i="52"/>
  <c r="F19" i="52"/>
  <c r="G19" i="52"/>
  <c r="H19" i="52"/>
  <c r="I19" i="52"/>
  <c r="I21" i="52"/>
  <c r="I22" i="52"/>
  <c r="I23" i="52"/>
  <c r="I24" i="52"/>
  <c r="I25" i="52"/>
  <c r="I26" i="52"/>
  <c r="I27" i="52"/>
  <c r="I28" i="52"/>
  <c r="I29" i="52"/>
  <c r="I30" i="52"/>
  <c r="I31" i="52"/>
  <c r="I32" i="52"/>
  <c r="I33" i="52"/>
  <c r="I34" i="52"/>
  <c r="I35" i="52"/>
  <c r="I36" i="52"/>
  <c r="I37" i="52"/>
  <c r="I38" i="52"/>
  <c r="I39" i="52"/>
  <c r="I40" i="52"/>
  <c r="I41" i="52"/>
  <c r="I42" i="52"/>
  <c r="I43" i="52"/>
  <c r="I44" i="52"/>
  <c r="I45" i="52"/>
  <c r="I46" i="52"/>
  <c r="I47" i="52"/>
  <c r="I48" i="52"/>
  <c r="E49" i="52"/>
  <c r="E17" i="52" s="1"/>
  <c r="F49" i="52"/>
  <c r="F17" i="52" s="1"/>
  <c r="G49" i="52"/>
  <c r="G17" i="52" s="1"/>
  <c r="H49" i="52"/>
  <c r="H17" i="52" s="1"/>
  <c r="I50" i="52"/>
  <c r="I51" i="52"/>
  <c r="I52" i="52"/>
  <c r="I53" i="52"/>
  <c r="I54" i="52"/>
  <c r="I55" i="52"/>
  <c r="I56" i="52"/>
  <c r="I57" i="52"/>
  <c r="I58" i="52"/>
  <c r="E59" i="52"/>
  <c r="E18" i="52" s="1"/>
  <c r="F59" i="52"/>
  <c r="F18" i="52" s="1"/>
  <c r="G59" i="52"/>
  <c r="G18" i="52" s="1"/>
  <c r="H59" i="52"/>
  <c r="H18" i="52" s="1"/>
  <c r="I60" i="52"/>
  <c r="I61" i="52"/>
  <c r="I62" i="52"/>
  <c r="I63" i="52"/>
  <c r="I64" i="52"/>
  <c r="I65" i="52"/>
  <c r="I66" i="52"/>
  <c r="I67" i="52"/>
  <c r="I68" i="52"/>
  <c r="D1" i="51"/>
  <c r="I2" i="51"/>
  <c r="E14" i="51"/>
  <c r="F14" i="51"/>
  <c r="G14" i="51"/>
  <c r="H14" i="51"/>
  <c r="E15" i="51"/>
  <c r="F15" i="51"/>
  <c r="G15" i="51"/>
  <c r="H15" i="51"/>
  <c r="E18" i="51"/>
  <c r="F18" i="51"/>
  <c r="G18" i="51"/>
  <c r="H18" i="51"/>
  <c r="I20" i="51"/>
  <c r="I21" i="51"/>
  <c r="I22" i="51"/>
  <c r="I23" i="51"/>
  <c r="I24" i="51"/>
  <c r="I25" i="51"/>
  <c r="I26" i="51"/>
  <c r="I27" i="51"/>
  <c r="I28" i="51"/>
  <c r="I29" i="51"/>
  <c r="I30" i="51"/>
  <c r="I31" i="51"/>
  <c r="I32" i="51"/>
  <c r="I33" i="51"/>
  <c r="I34" i="51"/>
  <c r="I35" i="51"/>
  <c r="I36" i="51"/>
  <c r="I37" i="51"/>
  <c r="I38" i="51"/>
  <c r="I39" i="51"/>
  <c r="I40" i="51"/>
  <c r="I41" i="51"/>
  <c r="I42" i="51"/>
  <c r="I43" i="51"/>
  <c r="I44" i="51"/>
  <c r="I45" i="51"/>
  <c r="I46" i="51"/>
  <c r="I47" i="51"/>
  <c r="E48" i="51"/>
  <c r="E16" i="51" s="1"/>
  <c r="F48" i="51"/>
  <c r="F16" i="51" s="1"/>
  <c r="G48" i="51"/>
  <c r="G16" i="51" s="1"/>
  <c r="H48" i="51"/>
  <c r="H16" i="51" s="1"/>
  <c r="I49" i="51"/>
  <c r="I50" i="51"/>
  <c r="I51" i="51"/>
  <c r="I52" i="51"/>
  <c r="I53" i="51"/>
  <c r="I54" i="51"/>
  <c r="I55" i="51"/>
  <c r="I56" i="51"/>
  <c r="I57" i="51"/>
  <c r="E58" i="51"/>
  <c r="E17" i="51" s="1"/>
  <c r="F58" i="51"/>
  <c r="F17" i="51" s="1"/>
  <c r="G58" i="51"/>
  <c r="G17" i="51" s="1"/>
  <c r="H58" i="51"/>
  <c r="H17" i="51" s="1"/>
  <c r="I58" i="51"/>
  <c r="I59" i="51"/>
  <c r="I60" i="51"/>
  <c r="I61" i="51"/>
  <c r="I62" i="51"/>
  <c r="I63" i="51"/>
  <c r="I64" i="51"/>
  <c r="I65" i="51"/>
  <c r="I66" i="51"/>
  <c r="I67" i="51"/>
  <c r="D1" i="50"/>
  <c r="M2" i="50"/>
  <c r="E14" i="50"/>
  <c r="F14" i="50"/>
  <c r="G14" i="50"/>
  <c r="H14" i="50"/>
  <c r="I14" i="50"/>
  <c r="J14" i="50"/>
  <c r="E15" i="50"/>
  <c r="F15" i="50"/>
  <c r="G15" i="50"/>
  <c r="H15" i="50"/>
  <c r="I15" i="50"/>
  <c r="J15" i="50"/>
  <c r="K15" i="50"/>
  <c r="E18" i="50"/>
  <c r="F18" i="50"/>
  <c r="G18" i="50"/>
  <c r="H18" i="50"/>
  <c r="I18" i="50"/>
  <c r="J18" i="50"/>
  <c r="K20" i="50"/>
  <c r="L20" i="50"/>
  <c r="M20" i="50"/>
  <c r="K21" i="50"/>
  <c r="L21" i="50"/>
  <c r="M21" i="50"/>
  <c r="K22" i="50"/>
  <c r="L22" i="50"/>
  <c r="M22" i="50" s="1"/>
  <c r="K23" i="50"/>
  <c r="L23" i="50"/>
  <c r="K24" i="50"/>
  <c r="L24" i="50"/>
  <c r="M24" i="50"/>
  <c r="K25" i="50"/>
  <c r="L25" i="50"/>
  <c r="K26" i="50"/>
  <c r="L26" i="50"/>
  <c r="K27" i="50"/>
  <c r="L27" i="50"/>
  <c r="M27" i="50"/>
  <c r="K28" i="50"/>
  <c r="L28" i="50"/>
  <c r="M28" i="50"/>
  <c r="K29" i="50"/>
  <c r="L29" i="50"/>
  <c r="M29" i="50"/>
  <c r="K30" i="50"/>
  <c r="L30" i="50"/>
  <c r="M30" i="50" s="1"/>
  <c r="K31" i="50"/>
  <c r="L31" i="50"/>
  <c r="K32" i="50"/>
  <c r="L32" i="50"/>
  <c r="M32" i="50"/>
  <c r="K33" i="50"/>
  <c r="L33" i="50"/>
  <c r="K34" i="50"/>
  <c r="L34" i="50"/>
  <c r="K35" i="50"/>
  <c r="L35" i="50"/>
  <c r="M35" i="50"/>
  <c r="K36" i="50"/>
  <c r="L36" i="50"/>
  <c r="M36" i="50"/>
  <c r="K37" i="50"/>
  <c r="L37" i="50"/>
  <c r="M37" i="50"/>
  <c r="K38" i="50"/>
  <c r="L38" i="50"/>
  <c r="K39" i="50"/>
  <c r="L39" i="50"/>
  <c r="K40" i="50"/>
  <c r="L40" i="50"/>
  <c r="M40" i="50"/>
  <c r="K41" i="50"/>
  <c r="L41" i="50"/>
  <c r="K42" i="50"/>
  <c r="L42" i="50"/>
  <c r="K43" i="50"/>
  <c r="L43" i="50"/>
  <c r="M43" i="50"/>
  <c r="K44" i="50"/>
  <c r="L44" i="50"/>
  <c r="K45" i="50"/>
  <c r="L45" i="50"/>
  <c r="M45" i="50"/>
  <c r="K46" i="50"/>
  <c r="L46" i="50"/>
  <c r="K47" i="50"/>
  <c r="L47" i="50"/>
  <c r="K48" i="50"/>
  <c r="L48" i="50"/>
  <c r="M48" i="50"/>
  <c r="E49" i="50"/>
  <c r="E16" i="50" s="1"/>
  <c r="F49" i="50"/>
  <c r="F16" i="50" s="1"/>
  <c r="G49" i="50"/>
  <c r="G16" i="50" s="1"/>
  <c r="H49" i="50"/>
  <c r="H16" i="50" s="1"/>
  <c r="I49" i="50"/>
  <c r="I16" i="50" s="1"/>
  <c r="J49" i="50"/>
  <c r="J16" i="50" s="1"/>
  <c r="K50" i="50"/>
  <c r="L50" i="50"/>
  <c r="K51" i="50"/>
  <c r="L51" i="50"/>
  <c r="M51" i="50"/>
  <c r="K52" i="50"/>
  <c r="L52" i="50"/>
  <c r="K53" i="50"/>
  <c r="L53" i="50"/>
  <c r="K54" i="50"/>
  <c r="L54" i="50"/>
  <c r="M54" i="50"/>
  <c r="K55" i="50"/>
  <c r="L55" i="50"/>
  <c r="K56" i="50"/>
  <c r="L56" i="50"/>
  <c r="K57" i="50"/>
  <c r="L57" i="50"/>
  <c r="M57" i="50"/>
  <c r="K58" i="50"/>
  <c r="L58" i="50"/>
  <c r="M58" i="50"/>
  <c r="E59" i="50"/>
  <c r="E17" i="50" s="1"/>
  <c r="F59" i="50"/>
  <c r="F17" i="50" s="1"/>
  <c r="G59" i="50"/>
  <c r="G17" i="50" s="1"/>
  <c r="H59" i="50"/>
  <c r="H17" i="50" s="1"/>
  <c r="I59" i="50"/>
  <c r="I17" i="50" s="1"/>
  <c r="J59" i="50"/>
  <c r="J17" i="50" s="1"/>
  <c r="K60" i="50"/>
  <c r="L60" i="50"/>
  <c r="M60" i="50"/>
  <c r="K61" i="50"/>
  <c r="L61" i="50"/>
  <c r="K62" i="50"/>
  <c r="L62" i="50"/>
  <c r="K63" i="50"/>
  <c r="L63" i="50"/>
  <c r="M63" i="50"/>
  <c r="K64" i="50"/>
  <c r="L64" i="50"/>
  <c r="M64" i="50"/>
  <c r="K65" i="50"/>
  <c r="L65" i="50"/>
  <c r="M65" i="50"/>
  <c r="K66" i="50"/>
  <c r="L66" i="50"/>
  <c r="K67" i="50"/>
  <c r="L67" i="50"/>
  <c r="K68" i="50"/>
  <c r="L68" i="50"/>
  <c r="M68" i="50"/>
  <c r="K69" i="50"/>
  <c r="L69" i="50"/>
  <c r="K70" i="50"/>
  <c r="L70" i="50"/>
  <c r="D2" i="49"/>
  <c r="M3" i="49"/>
  <c r="E15" i="49"/>
  <c r="F15" i="49"/>
  <c r="G15" i="49"/>
  <c r="H15" i="49"/>
  <c r="I15" i="49"/>
  <c r="J15" i="49"/>
  <c r="L15" i="49"/>
  <c r="E16" i="49"/>
  <c r="F16" i="49"/>
  <c r="G16" i="49"/>
  <c r="H16" i="49"/>
  <c r="I16" i="49"/>
  <c r="J16" i="49"/>
  <c r="M16" i="49" s="1"/>
  <c r="K16" i="49"/>
  <c r="L16" i="49"/>
  <c r="E19" i="49"/>
  <c r="F19" i="49"/>
  <c r="G19" i="49"/>
  <c r="H19" i="49"/>
  <c r="I19" i="49"/>
  <c r="J19" i="49"/>
  <c r="K19" i="49"/>
  <c r="K21" i="49"/>
  <c r="L21" i="49"/>
  <c r="M21" i="49"/>
  <c r="K22" i="49"/>
  <c r="L22" i="49"/>
  <c r="K23" i="49"/>
  <c r="L23" i="49"/>
  <c r="K24" i="49"/>
  <c r="L24" i="49"/>
  <c r="M24" i="49"/>
  <c r="K25" i="49"/>
  <c r="L25" i="49"/>
  <c r="K26" i="49"/>
  <c r="L26" i="49"/>
  <c r="M26" i="49"/>
  <c r="K27" i="49"/>
  <c r="L27" i="49"/>
  <c r="K28" i="49"/>
  <c r="L28" i="49"/>
  <c r="K29" i="49"/>
  <c r="L29" i="49"/>
  <c r="M29" i="49"/>
  <c r="K30" i="49"/>
  <c r="L30" i="49"/>
  <c r="K31" i="49"/>
  <c r="L31" i="49"/>
  <c r="K32" i="49"/>
  <c r="L32" i="49"/>
  <c r="M32" i="49"/>
  <c r="K33" i="49"/>
  <c r="L33" i="49"/>
  <c r="K34" i="49"/>
  <c r="L34" i="49"/>
  <c r="M34" i="49"/>
  <c r="K35" i="49"/>
  <c r="L35" i="49"/>
  <c r="K36" i="49"/>
  <c r="L36" i="49"/>
  <c r="K37" i="49"/>
  <c r="L37" i="49"/>
  <c r="M37" i="49"/>
  <c r="K38" i="49"/>
  <c r="L38" i="49"/>
  <c r="K39" i="49"/>
  <c r="L39" i="49"/>
  <c r="K40" i="49"/>
  <c r="L40" i="49"/>
  <c r="M40" i="49"/>
  <c r="K41" i="49"/>
  <c r="L41" i="49"/>
  <c r="K42" i="49"/>
  <c r="L42" i="49"/>
  <c r="M42" i="49"/>
  <c r="K43" i="49"/>
  <c r="L43" i="49"/>
  <c r="M43" i="49" s="1"/>
  <c r="K44" i="49"/>
  <c r="L44" i="49"/>
  <c r="K45" i="49"/>
  <c r="L45" i="49"/>
  <c r="M45" i="49"/>
  <c r="K46" i="49"/>
  <c r="L46" i="49"/>
  <c r="K47" i="49"/>
  <c r="L47" i="49"/>
  <c r="K48" i="49"/>
  <c r="L48" i="49"/>
  <c r="M48" i="49"/>
  <c r="K49" i="49"/>
  <c r="L49" i="49"/>
  <c r="K50" i="49"/>
  <c r="L50" i="49"/>
  <c r="M50" i="49"/>
  <c r="E51" i="49"/>
  <c r="E17" i="49" s="1"/>
  <c r="F51" i="49"/>
  <c r="F17" i="49" s="1"/>
  <c r="G51" i="49"/>
  <c r="G17" i="49" s="1"/>
  <c r="H51" i="49"/>
  <c r="H17" i="49" s="1"/>
  <c r="I51" i="49"/>
  <c r="I17" i="49" s="1"/>
  <c r="J51" i="49"/>
  <c r="J17" i="49" s="1"/>
  <c r="K52" i="49"/>
  <c r="L52" i="49"/>
  <c r="K53" i="49"/>
  <c r="L53" i="49"/>
  <c r="K54" i="49"/>
  <c r="L54" i="49"/>
  <c r="M54" i="49"/>
  <c r="K55" i="49"/>
  <c r="L55" i="49"/>
  <c r="K56" i="49"/>
  <c r="L56" i="49"/>
  <c r="M56" i="49"/>
  <c r="K57" i="49"/>
  <c r="L57" i="49"/>
  <c r="M57" i="49" s="1"/>
  <c r="K58" i="49"/>
  <c r="L58" i="49"/>
  <c r="K59" i="49"/>
  <c r="L59" i="49"/>
  <c r="M59" i="49"/>
  <c r="K60" i="49"/>
  <c r="L60" i="49"/>
  <c r="E61" i="49"/>
  <c r="E18" i="49" s="1"/>
  <c r="F61" i="49"/>
  <c r="F18" i="49" s="1"/>
  <c r="G61" i="49"/>
  <c r="G18" i="49" s="1"/>
  <c r="H61" i="49"/>
  <c r="H18" i="49" s="1"/>
  <c r="I61" i="49"/>
  <c r="I18" i="49" s="1"/>
  <c r="J61" i="49"/>
  <c r="J18" i="49" s="1"/>
  <c r="K62" i="49"/>
  <c r="L62" i="49"/>
  <c r="M62" i="49"/>
  <c r="K63" i="49"/>
  <c r="L63" i="49"/>
  <c r="M63" i="49"/>
  <c r="K64" i="49"/>
  <c r="L64" i="49"/>
  <c r="K65" i="49"/>
  <c r="L65" i="49"/>
  <c r="M65" i="49"/>
  <c r="K66" i="49"/>
  <c r="L66" i="49"/>
  <c r="M66" i="49"/>
  <c r="K67" i="49"/>
  <c r="L67" i="49"/>
  <c r="K68" i="49"/>
  <c r="L68" i="49"/>
  <c r="M68" i="49"/>
  <c r="K69" i="49"/>
  <c r="L69" i="49"/>
  <c r="M69" i="49"/>
  <c r="K70" i="49"/>
  <c r="L70" i="49"/>
  <c r="M70" i="49"/>
  <c r="K71" i="49"/>
  <c r="L71" i="49"/>
  <c r="K72" i="49"/>
  <c r="L72" i="49"/>
  <c r="D1" i="48"/>
  <c r="M2" i="48"/>
  <c r="E14" i="48"/>
  <c r="F14" i="48"/>
  <c r="G14" i="48"/>
  <c r="H14" i="48"/>
  <c r="I14" i="48"/>
  <c r="J14" i="48"/>
  <c r="E15" i="48"/>
  <c r="F15" i="48"/>
  <c r="G15" i="48"/>
  <c r="H15" i="48"/>
  <c r="I15" i="48"/>
  <c r="J15" i="48"/>
  <c r="M15" i="48"/>
  <c r="E18" i="48"/>
  <c r="F18" i="48"/>
  <c r="G18" i="48"/>
  <c r="H18" i="48"/>
  <c r="I18" i="48"/>
  <c r="J18" i="48"/>
  <c r="K20" i="48"/>
  <c r="L20" i="48"/>
  <c r="M20" i="48"/>
  <c r="K21" i="48"/>
  <c r="L21" i="48"/>
  <c r="K22" i="48"/>
  <c r="L22" i="48"/>
  <c r="K23" i="48"/>
  <c r="L23" i="48"/>
  <c r="M23" i="48"/>
  <c r="K24" i="48"/>
  <c r="L24" i="48"/>
  <c r="K25" i="48"/>
  <c r="L25" i="48"/>
  <c r="K26" i="48"/>
  <c r="L26" i="48"/>
  <c r="K27" i="48"/>
  <c r="L27" i="48"/>
  <c r="K28" i="48"/>
  <c r="L28" i="48"/>
  <c r="M28" i="48"/>
  <c r="K29" i="48"/>
  <c r="L29" i="48"/>
  <c r="M29" i="48"/>
  <c r="K30" i="48"/>
  <c r="L30" i="48"/>
  <c r="K31" i="48"/>
  <c r="L31" i="48"/>
  <c r="K32" i="48"/>
  <c r="L32" i="48"/>
  <c r="M32" i="48"/>
  <c r="K33" i="48"/>
  <c r="L33" i="48"/>
  <c r="M33" i="48"/>
  <c r="K34" i="48"/>
  <c r="L34" i="48"/>
  <c r="K35" i="48"/>
  <c r="L35" i="48"/>
  <c r="K36" i="48"/>
  <c r="L36" i="48"/>
  <c r="M36" i="48"/>
  <c r="K37" i="48"/>
  <c r="L37" i="48"/>
  <c r="M37" i="48"/>
  <c r="K38" i="48"/>
  <c r="L38" i="48"/>
  <c r="K39" i="48"/>
  <c r="L39" i="48"/>
  <c r="K40" i="48"/>
  <c r="L40" i="48"/>
  <c r="M40" i="48"/>
  <c r="K41" i="48"/>
  <c r="L41" i="48"/>
  <c r="M41" i="48"/>
  <c r="K42" i="48"/>
  <c r="L42" i="48"/>
  <c r="K43" i="48"/>
  <c r="L43" i="48"/>
  <c r="K44" i="48"/>
  <c r="L44" i="48"/>
  <c r="M44" i="48"/>
  <c r="K45" i="48"/>
  <c r="L45" i="48"/>
  <c r="M45" i="48"/>
  <c r="K46" i="48"/>
  <c r="L46" i="48"/>
  <c r="K47" i="48"/>
  <c r="L47" i="48"/>
  <c r="K48" i="48"/>
  <c r="L48" i="48"/>
  <c r="M48" i="48"/>
  <c r="K49" i="48"/>
  <c r="L49" i="48"/>
  <c r="M49" i="48"/>
  <c r="E50" i="48"/>
  <c r="E16" i="48" s="1"/>
  <c r="F50" i="48"/>
  <c r="F16" i="48" s="1"/>
  <c r="G50" i="48"/>
  <c r="G16" i="48" s="1"/>
  <c r="H50" i="48"/>
  <c r="H16" i="48" s="1"/>
  <c r="I50" i="48"/>
  <c r="I16" i="48" s="1"/>
  <c r="J50" i="48"/>
  <c r="J16" i="48" s="1"/>
  <c r="K51" i="48"/>
  <c r="L51" i="48"/>
  <c r="M51" i="48"/>
  <c r="K52" i="48"/>
  <c r="L52" i="48"/>
  <c r="K53" i="48"/>
  <c r="L53" i="48"/>
  <c r="K54" i="48"/>
  <c r="L54" i="48"/>
  <c r="M54" i="48"/>
  <c r="K55" i="48"/>
  <c r="L55" i="48"/>
  <c r="M55" i="48"/>
  <c r="K56" i="48"/>
  <c r="L56" i="48"/>
  <c r="K57" i="48"/>
  <c r="L57" i="48"/>
  <c r="K58" i="48"/>
  <c r="L58" i="48"/>
  <c r="M58" i="48"/>
  <c r="K59" i="48"/>
  <c r="L59" i="48"/>
  <c r="M59" i="48"/>
  <c r="E60" i="48"/>
  <c r="E17" i="48" s="1"/>
  <c r="F60" i="48"/>
  <c r="F17" i="48" s="1"/>
  <c r="G60" i="48"/>
  <c r="G17" i="48" s="1"/>
  <c r="H60" i="48"/>
  <c r="H17" i="48" s="1"/>
  <c r="I60" i="48"/>
  <c r="I17" i="48" s="1"/>
  <c r="J60" i="48"/>
  <c r="J17" i="48" s="1"/>
  <c r="K61" i="48"/>
  <c r="L61" i="48"/>
  <c r="M61" i="48"/>
  <c r="K62" i="48"/>
  <c r="L62" i="48"/>
  <c r="K63" i="48"/>
  <c r="L63" i="48"/>
  <c r="K64" i="48"/>
  <c r="L64" i="48"/>
  <c r="M64" i="48" s="1"/>
  <c r="K65" i="48"/>
  <c r="L65" i="48"/>
  <c r="M65" i="48"/>
  <c r="K66" i="48"/>
  <c r="L66" i="48"/>
  <c r="K67" i="48"/>
  <c r="L67" i="48"/>
  <c r="K68" i="48"/>
  <c r="L68" i="48"/>
  <c r="M68" i="48"/>
  <c r="K69" i="48"/>
  <c r="L69" i="48"/>
  <c r="M69" i="48"/>
  <c r="K70" i="48"/>
  <c r="L70" i="48"/>
  <c r="K71" i="48"/>
  <c r="L71" i="48"/>
  <c r="D2" i="47"/>
  <c r="H3" i="47"/>
  <c r="E15" i="47"/>
  <c r="F15" i="47"/>
  <c r="G15" i="47"/>
  <c r="H15" i="47"/>
  <c r="E16" i="47"/>
  <c r="F16" i="47"/>
  <c r="G16" i="47"/>
  <c r="H16" i="47"/>
  <c r="E19" i="47"/>
  <c r="F19" i="47"/>
  <c r="G19" i="47"/>
  <c r="H19" i="47"/>
  <c r="I21" i="47"/>
  <c r="I22" i="47"/>
  <c r="I23" i="47"/>
  <c r="I24" i="47"/>
  <c r="I25" i="47"/>
  <c r="I26" i="47"/>
  <c r="I27" i="47"/>
  <c r="I28" i="47"/>
  <c r="I29" i="47"/>
  <c r="I30" i="47"/>
  <c r="I31" i="47"/>
  <c r="I32" i="47"/>
  <c r="I33" i="47"/>
  <c r="I34" i="47"/>
  <c r="I35" i="47"/>
  <c r="I36" i="47"/>
  <c r="I37" i="47"/>
  <c r="I38" i="47"/>
  <c r="I39" i="47"/>
  <c r="I40" i="47"/>
  <c r="I41" i="47"/>
  <c r="I42" i="47"/>
  <c r="I43" i="47"/>
  <c r="I44" i="47"/>
  <c r="I45" i="47"/>
  <c r="I46" i="47"/>
  <c r="E47" i="47"/>
  <c r="E17" i="47" s="1"/>
  <c r="F47" i="47"/>
  <c r="F17" i="47" s="1"/>
  <c r="G47" i="47"/>
  <c r="G17" i="47" s="1"/>
  <c r="H47" i="47"/>
  <c r="H17" i="47" s="1"/>
  <c r="I48" i="47"/>
  <c r="I49" i="47"/>
  <c r="I50" i="47"/>
  <c r="I51" i="47"/>
  <c r="I52" i="47"/>
  <c r="I53" i="47"/>
  <c r="I54" i="47"/>
  <c r="I55" i="47"/>
  <c r="I56" i="47"/>
  <c r="E57" i="47"/>
  <c r="E18" i="47" s="1"/>
  <c r="F57" i="47"/>
  <c r="G57" i="47"/>
  <c r="G18" i="47" s="1"/>
  <c r="H57" i="47"/>
  <c r="H18" i="47" s="1"/>
  <c r="I58" i="47"/>
  <c r="I59" i="47"/>
  <c r="I60" i="47"/>
  <c r="I61" i="47"/>
  <c r="I62" i="47"/>
  <c r="I63" i="47"/>
  <c r="I64" i="47"/>
  <c r="I65" i="47"/>
  <c r="I66" i="47"/>
  <c r="I67" i="47"/>
  <c r="I68" i="47"/>
  <c r="D1" i="46"/>
  <c r="H2" i="46"/>
  <c r="E14" i="46"/>
  <c r="F14" i="46"/>
  <c r="G14" i="46"/>
  <c r="H14" i="46"/>
  <c r="E15" i="46"/>
  <c r="F15" i="46"/>
  <c r="G15" i="46"/>
  <c r="H15" i="46"/>
  <c r="I15" i="46"/>
  <c r="E18" i="46"/>
  <c r="F18" i="46"/>
  <c r="G18" i="46"/>
  <c r="H18" i="46"/>
  <c r="I20" i="46"/>
  <c r="I21" i="46"/>
  <c r="I22" i="46"/>
  <c r="I23" i="46"/>
  <c r="I24" i="46"/>
  <c r="I25" i="46"/>
  <c r="I26" i="46"/>
  <c r="I27" i="46"/>
  <c r="I28" i="46"/>
  <c r="I29" i="46"/>
  <c r="I30" i="46"/>
  <c r="I31" i="46"/>
  <c r="I32" i="46"/>
  <c r="I33" i="46"/>
  <c r="I34" i="46"/>
  <c r="I35" i="46"/>
  <c r="I36" i="46"/>
  <c r="I37" i="46"/>
  <c r="I38" i="46"/>
  <c r="I39" i="46"/>
  <c r="I40" i="46"/>
  <c r="I41" i="46"/>
  <c r="I42" i="46"/>
  <c r="I43" i="46"/>
  <c r="I44" i="46"/>
  <c r="E45" i="46"/>
  <c r="E16" i="46" s="1"/>
  <c r="F45" i="46"/>
  <c r="F16" i="46" s="1"/>
  <c r="G45" i="46"/>
  <c r="G16" i="46" s="1"/>
  <c r="H45" i="46"/>
  <c r="H16" i="46" s="1"/>
  <c r="I46" i="46"/>
  <c r="I47" i="46"/>
  <c r="I48" i="46"/>
  <c r="I49" i="46"/>
  <c r="I50" i="46"/>
  <c r="I51" i="46"/>
  <c r="I52" i="46"/>
  <c r="I53" i="46"/>
  <c r="I54" i="46"/>
  <c r="E55" i="46"/>
  <c r="E17" i="46" s="1"/>
  <c r="F55" i="46"/>
  <c r="G55" i="46"/>
  <c r="G17" i="46" s="1"/>
  <c r="H55" i="46"/>
  <c r="H17" i="46" s="1"/>
  <c r="I56" i="46"/>
  <c r="I57" i="46"/>
  <c r="I58" i="46"/>
  <c r="I59" i="46"/>
  <c r="I60" i="46"/>
  <c r="I61" i="46"/>
  <c r="I62" i="46"/>
  <c r="I63" i="46"/>
  <c r="I64" i="46"/>
  <c r="I65" i="46"/>
  <c r="I66" i="46"/>
  <c r="D2" i="45"/>
  <c r="M3" i="45"/>
  <c r="E15" i="45"/>
  <c r="F15" i="45"/>
  <c r="G15" i="45"/>
  <c r="H15" i="45"/>
  <c r="I15" i="45"/>
  <c r="J15" i="45"/>
  <c r="K15" i="45"/>
  <c r="E16" i="45"/>
  <c r="F16" i="45"/>
  <c r="F14" i="45" s="1"/>
  <c r="G16" i="45"/>
  <c r="H16" i="45"/>
  <c r="I16" i="45"/>
  <c r="J16" i="45"/>
  <c r="K16" i="45"/>
  <c r="E19" i="45"/>
  <c r="F19" i="45"/>
  <c r="G19" i="45"/>
  <c r="H19" i="45"/>
  <c r="I19" i="45"/>
  <c r="J19" i="45"/>
  <c r="K19" i="45"/>
  <c r="L19" i="45"/>
  <c r="K21" i="45"/>
  <c r="L21" i="45"/>
  <c r="M21" i="45"/>
  <c r="K22" i="45"/>
  <c r="L22" i="45"/>
  <c r="M22" i="45"/>
  <c r="K23" i="45"/>
  <c r="L23" i="45"/>
  <c r="K24" i="45"/>
  <c r="L24" i="45"/>
  <c r="K25" i="45"/>
  <c r="L25" i="45"/>
  <c r="M25" i="45"/>
  <c r="K26" i="45"/>
  <c r="L26" i="45"/>
  <c r="M26" i="45"/>
  <c r="K27" i="45"/>
  <c r="L27" i="45"/>
  <c r="K28" i="45"/>
  <c r="L28" i="45"/>
  <c r="K29" i="45"/>
  <c r="L29" i="45"/>
  <c r="M29" i="45"/>
  <c r="K30" i="45"/>
  <c r="L30" i="45"/>
  <c r="M30" i="45"/>
  <c r="K31" i="45"/>
  <c r="L31" i="45"/>
  <c r="K32" i="45"/>
  <c r="L32" i="45"/>
  <c r="K33" i="45"/>
  <c r="L33" i="45"/>
  <c r="M33" i="45"/>
  <c r="K34" i="45"/>
  <c r="L34" i="45"/>
  <c r="M34" i="45"/>
  <c r="K35" i="45"/>
  <c r="L35" i="45"/>
  <c r="K36" i="45"/>
  <c r="L36" i="45"/>
  <c r="K37" i="45"/>
  <c r="L37" i="45"/>
  <c r="M37" i="45"/>
  <c r="K38" i="45"/>
  <c r="L38" i="45"/>
  <c r="M38" i="45"/>
  <c r="K39" i="45"/>
  <c r="L39" i="45"/>
  <c r="K40" i="45"/>
  <c r="L40" i="45"/>
  <c r="K41" i="45"/>
  <c r="L41" i="45"/>
  <c r="M41" i="45"/>
  <c r="K42" i="45"/>
  <c r="L42" i="45"/>
  <c r="M42" i="45"/>
  <c r="K43" i="45"/>
  <c r="L43" i="45"/>
  <c r="K44" i="45"/>
  <c r="L44" i="45"/>
  <c r="K45" i="45"/>
  <c r="L45" i="45"/>
  <c r="M45" i="45"/>
  <c r="K46" i="45"/>
  <c r="L46" i="45"/>
  <c r="M46" i="45"/>
  <c r="K47" i="45"/>
  <c r="L47" i="45"/>
  <c r="K48" i="45"/>
  <c r="L48" i="45"/>
  <c r="K49" i="45"/>
  <c r="L49" i="45"/>
  <c r="M49" i="45"/>
  <c r="E50" i="45"/>
  <c r="E17" i="45" s="1"/>
  <c r="F50" i="45"/>
  <c r="F17" i="45" s="1"/>
  <c r="G50" i="45"/>
  <c r="G17" i="45" s="1"/>
  <c r="H50" i="45"/>
  <c r="H17" i="45" s="1"/>
  <c r="I50" i="45"/>
  <c r="I17" i="45" s="1"/>
  <c r="J50" i="45"/>
  <c r="J17" i="45" s="1"/>
  <c r="K51" i="45"/>
  <c r="L51" i="45"/>
  <c r="M51" i="45"/>
  <c r="K52" i="45"/>
  <c r="L52" i="45"/>
  <c r="M52" i="45"/>
  <c r="K53" i="45"/>
  <c r="L53" i="45"/>
  <c r="K54" i="45"/>
  <c r="L54" i="45"/>
  <c r="K55" i="45"/>
  <c r="L55" i="45"/>
  <c r="M55" i="45"/>
  <c r="K56" i="45"/>
  <c r="L56" i="45"/>
  <c r="M56" i="45"/>
  <c r="K57" i="45"/>
  <c r="L57" i="45"/>
  <c r="K58" i="45"/>
  <c r="L58" i="45"/>
  <c r="K59" i="45"/>
  <c r="L59" i="45"/>
  <c r="M59" i="45"/>
  <c r="E60" i="45"/>
  <c r="E18" i="45" s="1"/>
  <c r="F60" i="45"/>
  <c r="F18" i="45" s="1"/>
  <c r="G60" i="45"/>
  <c r="G18" i="45" s="1"/>
  <c r="H60" i="45"/>
  <c r="H18" i="45" s="1"/>
  <c r="I60" i="45"/>
  <c r="I18" i="45" s="1"/>
  <c r="J60" i="45"/>
  <c r="J18" i="45" s="1"/>
  <c r="K61" i="45"/>
  <c r="L61" i="45"/>
  <c r="M61" i="45"/>
  <c r="K62" i="45"/>
  <c r="L62" i="45"/>
  <c r="M62" i="45"/>
  <c r="K63" i="45"/>
  <c r="L63" i="45"/>
  <c r="K64" i="45"/>
  <c r="L64" i="45"/>
  <c r="K65" i="45"/>
  <c r="L65" i="45"/>
  <c r="M65" i="45"/>
  <c r="K66" i="45"/>
  <c r="L66" i="45"/>
  <c r="M66" i="45"/>
  <c r="K67" i="45"/>
  <c r="L67" i="45"/>
  <c r="K68" i="45"/>
  <c r="L68" i="45"/>
  <c r="K69" i="45"/>
  <c r="L69" i="45"/>
  <c r="M69" i="45"/>
  <c r="D2" i="44"/>
  <c r="I3" i="44"/>
  <c r="E15" i="44"/>
  <c r="F15" i="44"/>
  <c r="G15" i="44"/>
  <c r="H15" i="44"/>
  <c r="E16" i="44"/>
  <c r="F16" i="44"/>
  <c r="G16" i="44"/>
  <c r="H16" i="44"/>
  <c r="E19" i="44"/>
  <c r="F19" i="44"/>
  <c r="G19" i="44"/>
  <c r="H19" i="44"/>
  <c r="I21" i="44"/>
  <c r="I22" i="44"/>
  <c r="I23" i="44"/>
  <c r="I24" i="44"/>
  <c r="I25" i="44"/>
  <c r="I26" i="44"/>
  <c r="I27" i="44"/>
  <c r="I28" i="44"/>
  <c r="I29" i="44"/>
  <c r="I30" i="44"/>
  <c r="I31" i="44"/>
  <c r="I32" i="44"/>
  <c r="I33" i="44"/>
  <c r="I34" i="44"/>
  <c r="I35" i="44"/>
  <c r="I36" i="44"/>
  <c r="I37" i="44"/>
  <c r="I38" i="44"/>
  <c r="I39" i="44"/>
  <c r="I40" i="44"/>
  <c r="I41" i="44"/>
  <c r="I42" i="44"/>
  <c r="I43" i="44"/>
  <c r="I44" i="44"/>
  <c r="I45" i="44"/>
  <c r="I46" i="44"/>
  <c r="I47" i="44"/>
  <c r="E48" i="44"/>
  <c r="E17" i="44" s="1"/>
  <c r="F48" i="44"/>
  <c r="F17" i="44" s="1"/>
  <c r="G48" i="44"/>
  <c r="G17" i="44" s="1"/>
  <c r="H48" i="44"/>
  <c r="H17" i="44" s="1"/>
  <c r="I49" i="44"/>
  <c r="I50" i="44"/>
  <c r="I51" i="44"/>
  <c r="I52" i="44"/>
  <c r="I53" i="44"/>
  <c r="I54" i="44"/>
  <c r="I55" i="44"/>
  <c r="I56" i="44"/>
  <c r="I57" i="44"/>
  <c r="E58" i="44"/>
  <c r="E18" i="44" s="1"/>
  <c r="F58" i="44"/>
  <c r="G58" i="44"/>
  <c r="G18" i="44" s="1"/>
  <c r="H58" i="44"/>
  <c r="H18" i="44" s="1"/>
  <c r="I59" i="44"/>
  <c r="I60" i="44"/>
  <c r="I61" i="44"/>
  <c r="I62" i="44"/>
  <c r="I63" i="44"/>
  <c r="I64" i="44"/>
  <c r="I65" i="44"/>
  <c r="I66" i="44"/>
  <c r="I67" i="44"/>
  <c r="D1" i="43"/>
  <c r="K2" i="43"/>
  <c r="E14" i="43"/>
  <c r="F14" i="43"/>
  <c r="G14" i="43"/>
  <c r="H14" i="43"/>
  <c r="I14" i="43"/>
  <c r="J14" i="43"/>
  <c r="E15" i="43"/>
  <c r="F15" i="43"/>
  <c r="G15" i="43"/>
  <c r="H15" i="43"/>
  <c r="I15" i="43"/>
  <c r="J15" i="43"/>
  <c r="K15" i="43"/>
  <c r="E18" i="43"/>
  <c r="F18" i="43"/>
  <c r="G18" i="43"/>
  <c r="H18" i="43"/>
  <c r="I18" i="43"/>
  <c r="J18" i="43"/>
  <c r="K20" i="43"/>
  <c r="K21" i="43"/>
  <c r="K22" i="43"/>
  <c r="K23" i="43"/>
  <c r="K24" i="43"/>
  <c r="K25" i="43"/>
  <c r="K26" i="43"/>
  <c r="K27" i="43"/>
  <c r="K28" i="43"/>
  <c r="K29" i="43"/>
  <c r="K30" i="43"/>
  <c r="K31" i="43"/>
  <c r="K32" i="43"/>
  <c r="K33" i="43"/>
  <c r="K34" i="43"/>
  <c r="K35" i="43"/>
  <c r="K36" i="43"/>
  <c r="K37" i="43"/>
  <c r="K38" i="43"/>
  <c r="K39" i="43"/>
  <c r="K40" i="43"/>
  <c r="K41" i="43"/>
  <c r="K42" i="43"/>
  <c r="K43" i="43"/>
  <c r="K44" i="43"/>
  <c r="K45" i="43"/>
  <c r="K46" i="43"/>
  <c r="K47" i="43"/>
  <c r="K48" i="43"/>
  <c r="K49" i="43"/>
  <c r="E50" i="43"/>
  <c r="F50" i="43"/>
  <c r="F16" i="43" s="1"/>
  <c r="G50" i="43"/>
  <c r="G16" i="43" s="1"/>
  <c r="H50" i="43"/>
  <c r="H16" i="43" s="1"/>
  <c r="I50" i="43"/>
  <c r="I16" i="43" s="1"/>
  <c r="J50" i="43"/>
  <c r="J16" i="43" s="1"/>
  <c r="K51" i="43"/>
  <c r="K52" i="43"/>
  <c r="K53" i="43"/>
  <c r="K54" i="43"/>
  <c r="K55" i="43"/>
  <c r="K56" i="43"/>
  <c r="K57" i="43"/>
  <c r="K58" i="43"/>
  <c r="K59" i="43"/>
  <c r="E60" i="43"/>
  <c r="E17" i="43" s="1"/>
  <c r="F60" i="43"/>
  <c r="F17" i="43" s="1"/>
  <c r="G60" i="43"/>
  <c r="G17" i="43" s="1"/>
  <c r="H60" i="43"/>
  <c r="H17" i="43" s="1"/>
  <c r="I60" i="43"/>
  <c r="I17" i="43" s="1"/>
  <c r="J60" i="43"/>
  <c r="J17" i="43" s="1"/>
  <c r="K61" i="43"/>
  <c r="K62" i="43"/>
  <c r="K63" i="43"/>
  <c r="K64" i="43"/>
  <c r="K65" i="43"/>
  <c r="K66" i="43"/>
  <c r="K67" i="43"/>
  <c r="K68" i="43"/>
  <c r="K69" i="43"/>
  <c r="K70" i="43"/>
  <c r="K71" i="43"/>
  <c r="D1" i="42"/>
  <c r="I2" i="42"/>
  <c r="E14" i="42"/>
  <c r="F14" i="42"/>
  <c r="G14" i="42"/>
  <c r="H14" i="42"/>
  <c r="E15" i="42"/>
  <c r="F15" i="42"/>
  <c r="G15" i="42"/>
  <c r="H15" i="42"/>
  <c r="E18" i="42"/>
  <c r="F18" i="42"/>
  <c r="G18" i="42"/>
  <c r="H18" i="42"/>
  <c r="I20" i="42"/>
  <c r="I21" i="42"/>
  <c r="I22" i="42"/>
  <c r="I23" i="42"/>
  <c r="I24" i="42"/>
  <c r="I25" i="42"/>
  <c r="I26" i="42"/>
  <c r="I27" i="42"/>
  <c r="I28" i="42"/>
  <c r="I29" i="42"/>
  <c r="I30" i="42"/>
  <c r="I31" i="42"/>
  <c r="I32" i="42"/>
  <c r="I33" i="42"/>
  <c r="I34" i="42"/>
  <c r="I35" i="42"/>
  <c r="I36" i="42"/>
  <c r="I37" i="42"/>
  <c r="I38" i="42"/>
  <c r="I39" i="42"/>
  <c r="I40" i="42"/>
  <c r="I41" i="42"/>
  <c r="I42" i="42"/>
  <c r="I43" i="42"/>
  <c r="I44" i="42"/>
  <c r="I45" i="42"/>
  <c r="E46" i="42"/>
  <c r="E16" i="42" s="1"/>
  <c r="F46" i="42"/>
  <c r="F16" i="42" s="1"/>
  <c r="G46" i="42"/>
  <c r="G16" i="42" s="1"/>
  <c r="H46" i="42"/>
  <c r="H16" i="42" s="1"/>
  <c r="I47" i="42"/>
  <c r="I48" i="42"/>
  <c r="I49" i="42"/>
  <c r="I50" i="42"/>
  <c r="I51" i="42"/>
  <c r="I52" i="42"/>
  <c r="I53" i="42"/>
  <c r="I54" i="42"/>
  <c r="I55" i="42"/>
  <c r="E56" i="42"/>
  <c r="E17" i="42" s="1"/>
  <c r="F56" i="42"/>
  <c r="G56" i="42"/>
  <c r="G17" i="42" s="1"/>
  <c r="H56" i="42"/>
  <c r="H17" i="42" s="1"/>
  <c r="I57" i="42"/>
  <c r="I58" i="42"/>
  <c r="I59" i="42"/>
  <c r="I60" i="42"/>
  <c r="I61" i="42"/>
  <c r="I62" i="42"/>
  <c r="I63" i="42"/>
  <c r="I64" i="42"/>
  <c r="I65" i="42"/>
  <c r="D1" i="41"/>
  <c r="M2" i="41"/>
  <c r="E14" i="41"/>
  <c r="F14" i="41"/>
  <c r="G14" i="41"/>
  <c r="H14" i="41"/>
  <c r="I14" i="41"/>
  <c r="J14" i="41"/>
  <c r="E15" i="41"/>
  <c r="F15" i="41"/>
  <c r="G15" i="41"/>
  <c r="H15" i="41"/>
  <c r="I15" i="41"/>
  <c r="J15" i="41"/>
  <c r="E18" i="41"/>
  <c r="F18" i="41"/>
  <c r="G18" i="41"/>
  <c r="H18" i="41"/>
  <c r="I18" i="41"/>
  <c r="J18" i="41"/>
  <c r="K20" i="41"/>
  <c r="L20" i="41"/>
  <c r="K21" i="41"/>
  <c r="L21" i="41"/>
  <c r="K22" i="41"/>
  <c r="L22" i="41"/>
  <c r="M22" i="41"/>
  <c r="K23" i="41"/>
  <c r="L23" i="41"/>
  <c r="M23" i="41"/>
  <c r="K24" i="41"/>
  <c r="L24" i="41"/>
  <c r="K25" i="41"/>
  <c r="L25" i="41"/>
  <c r="K26" i="41"/>
  <c r="L26" i="41"/>
  <c r="M26" i="41"/>
  <c r="K27" i="41"/>
  <c r="L27" i="41"/>
  <c r="M27" i="41"/>
  <c r="K28" i="41"/>
  <c r="L28" i="41"/>
  <c r="K29" i="41"/>
  <c r="L29" i="41"/>
  <c r="K30" i="41"/>
  <c r="L30" i="41"/>
  <c r="M30" i="41"/>
  <c r="K31" i="41"/>
  <c r="L31" i="41"/>
  <c r="M31" i="41"/>
  <c r="K32" i="41"/>
  <c r="L32" i="41"/>
  <c r="K33" i="41"/>
  <c r="L33" i="41"/>
  <c r="K34" i="41"/>
  <c r="L34" i="41"/>
  <c r="M34" i="41"/>
  <c r="K35" i="41"/>
  <c r="L35" i="41"/>
  <c r="M35" i="41"/>
  <c r="K36" i="41"/>
  <c r="L36" i="41"/>
  <c r="K37" i="41"/>
  <c r="L37" i="41"/>
  <c r="K38" i="41"/>
  <c r="L38" i="41"/>
  <c r="M38" i="41"/>
  <c r="K39" i="41"/>
  <c r="L39" i="41"/>
  <c r="M39" i="41"/>
  <c r="K40" i="41"/>
  <c r="L40" i="41"/>
  <c r="K41" i="41"/>
  <c r="L41" i="41"/>
  <c r="K42" i="41"/>
  <c r="L42" i="41"/>
  <c r="M42" i="41"/>
  <c r="K43" i="41"/>
  <c r="L43" i="41"/>
  <c r="M43" i="41"/>
  <c r="K44" i="41"/>
  <c r="L44" i="41"/>
  <c r="K45" i="41"/>
  <c r="L45" i="41"/>
  <c r="K46" i="41"/>
  <c r="L46" i="41"/>
  <c r="M46" i="41"/>
  <c r="K47" i="41"/>
  <c r="L47" i="41"/>
  <c r="M47" i="41"/>
  <c r="K48" i="41"/>
  <c r="L48" i="41"/>
  <c r="K49" i="41"/>
  <c r="L49" i="41"/>
  <c r="K50" i="41"/>
  <c r="L50" i="41"/>
  <c r="M50" i="41"/>
  <c r="E51" i="41"/>
  <c r="E16" i="41" s="1"/>
  <c r="F51" i="41"/>
  <c r="F16" i="41" s="1"/>
  <c r="G51" i="41"/>
  <c r="G16" i="41" s="1"/>
  <c r="H51" i="41"/>
  <c r="H16" i="41" s="1"/>
  <c r="I51" i="41"/>
  <c r="I16" i="41" s="1"/>
  <c r="J51" i="41"/>
  <c r="J16" i="41" s="1"/>
  <c r="K52" i="41"/>
  <c r="L52" i="41"/>
  <c r="M52" i="41"/>
  <c r="K53" i="41"/>
  <c r="L53" i="41"/>
  <c r="M53" i="41"/>
  <c r="K54" i="41"/>
  <c r="L54" i="41"/>
  <c r="K55" i="41"/>
  <c r="L55" i="41"/>
  <c r="K56" i="41"/>
  <c r="L56" i="41"/>
  <c r="M56" i="41"/>
  <c r="K57" i="41"/>
  <c r="L57" i="41"/>
  <c r="M57" i="41"/>
  <c r="K58" i="41"/>
  <c r="L58" i="41"/>
  <c r="K59" i="41"/>
  <c r="L59" i="41"/>
  <c r="K60" i="41"/>
  <c r="L60" i="41"/>
  <c r="M60" i="41"/>
  <c r="E61" i="41"/>
  <c r="E17" i="41" s="1"/>
  <c r="F61" i="41"/>
  <c r="F17" i="41" s="1"/>
  <c r="G61" i="41"/>
  <c r="G17" i="41" s="1"/>
  <c r="H61" i="41"/>
  <c r="H17" i="41" s="1"/>
  <c r="I61" i="41"/>
  <c r="I17" i="41" s="1"/>
  <c r="J61" i="41"/>
  <c r="J17" i="41" s="1"/>
  <c r="K62" i="41"/>
  <c r="L62" i="41"/>
  <c r="M62" i="41"/>
  <c r="K63" i="41"/>
  <c r="L63" i="41"/>
  <c r="M63" i="41"/>
  <c r="K64" i="41"/>
  <c r="L64" i="41"/>
  <c r="K65" i="41"/>
  <c r="L65" i="41"/>
  <c r="K66" i="41"/>
  <c r="L66" i="41"/>
  <c r="M66" i="41" s="1"/>
  <c r="K67" i="41"/>
  <c r="L67" i="41"/>
  <c r="M67" i="41"/>
  <c r="K68" i="41"/>
  <c r="L68" i="41"/>
  <c r="K69" i="41"/>
  <c r="L69" i="41"/>
  <c r="K70" i="41"/>
  <c r="L70" i="41"/>
  <c r="M70" i="41"/>
  <c r="K71" i="41"/>
  <c r="L71" i="41"/>
  <c r="M71" i="41"/>
  <c r="K72" i="41"/>
  <c r="L72" i="41"/>
  <c r="D2" i="40"/>
  <c r="K3" i="40"/>
  <c r="E15" i="40"/>
  <c r="F15" i="40"/>
  <c r="G15" i="40"/>
  <c r="H15" i="40"/>
  <c r="I15" i="40"/>
  <c r="J15" i="40"/>
  <c r="K15" i="40"/>
  <c r="E16" i="40"/>
  <c r="F16" i="40"/>
  <c r="G16" i="40"/>
  <c r="H16" i="40"/>
  <c r="I16" i="40"/>
  <c r="J16" i="40"/>
  <c r="E19" i="40"/>
  <c r="F19" i="40"/>
  <c r="G19" i="40"/>
  <c r="H19" i="40"/>
  <c r="I19" i="40"/>
  <c r="J19" i="40"/>
  <c r="K21" i="40"/>
  <c r="K22" i="40"/>
  <c r="K23" i="40"/>
  <c r="K24" i="40"/>
  <c r="K25" i="40"/>
  <c r="K26" i="40"/>
  <c r="K27" i="40"/>
  <c r="K28" i="40"/>
  <c r="K29" i="40"/>
  <c r="K30" i="40"/>
  <c r="K31" i="40"/>
  <c r="K32" i="40"/>
  <c r="K33" i="40"/>
  <c r="K34" i="40"/>
  <c r="K35" i="40"/>
  <c r="K36" i="40"/>
  <c r="K37" i="40"/>
  <c r="K38" i="40"/>
  <c r="K39" i="40"/>
  <c r="K40" i="40"/>
  <c r="K41" i="40"/>
  <c r="K42" i="40"/>
  <c r="K43" i="40"/>
  <c r="K44" i="40"/>
  <c r="K45" i="40"/>
  <c r="K46" i="40"/>
  <c r="K47" i="40"/>
  <c r="K48" i="40"/>
  <c r="K49" i="40"/>
  <c r="K50" i="40"/>
  <c r="K51" i="40"/>
  <c r="E52" i="40"/>
  <c r="E17" i="40" s="1"/>
  <c r="F52" i="40"/>
  <c r="F17" i="40" s="1"/>
  <c r="G52" i="40"/>
  <c r="G17" i="40" s="1"/>
  <c r="H52" i="40"/>
  <c r="H17" i="40" s="1"/>
  <c r="I52" i="40"/>
  <c r="I17" i="40" s="1"/>
  <c r="J52" i="40"/>
  <c r="J17" i="40" s="1"/>
  <c r="K53" i="40"/>
  <c r="K54" i="40"/>
  <c r="K55" i="40"/>
  <c r="K56" i="40"/>
  <c r="K57" i="40"/>
  <c r="K58" i="40"/>
  <c r="K59" i="40"/>
  <c r="K60" i="40"/>
  <c r="K61" i="40"/>
  <c r="E62" i="40"/>
  <c r="E18" i="40" s="1"/>
  <c r="F62" i="40"/>
  <c r="F18" i="40" s="1"/>
  <c r="G62" i="40"/>
  <c r="G18" i="40" s="1"/>
  <c r="H62" i="40"/>
  <c r="H18" i="40" s="1"/>
  <c r="I62" i="40"/>
  <c r="I18" i="40" s="1"/>
  <c r="J62" i="40"/>
  <c r="J18" i="40" s="1"/>
  <c r="K63" i="40"/>
  <c r="K64" i="40"/>
  <c r="K65" i="40"/>
  <c r="K66" i="40"/>
  <c r="K67" i="40"/>
  <c r="K68" i="40"/>
  <c r="K69" i="40"/>
  <c r="K70" i="40"/>
  <c r="K71" i="40"/>
  <c r="K72" i="40"/>
  <c r="K73" i="40"/>
  <c r="D2" i="39"/>
  <c r="I3" i="39"/>
  <c r="E14" i="39"/>
  <c r="F14" i="39"/>
  <c r="G14" i="39"/>
  <c r="H14" i="39"/>
  <c r="E15" i="39"/>
  <c r="F15" i="39"/>
  <c r="G15" i="39"/>
  <c r="H15" i="39"/>
  <c r="E18" i="39"/>
  <c r="F18" i="39"/>
  <c r="G18" i="39"/>
  <c r="H18" i="39"/>
  <c r="I20" i="39"/>
  <c r="I21" i="39"/>
  <c r="I22" i="39"/>
  <c r="I23" i="39"/>
  <c r="I24" i="39"/>
  <c r="I25" i="39"/>
  <c r="I26" i="39"/>
  <c r="I27" i="39"/>
  <c r="I28" i="39"/>
  <c r="I29" i="39"/>
  <c r="I30" i="39"/>
  <c r="I31" i="39"/>
  <c r="I32" i="39"/>
  <c r="I33" i="39"/>
  <c r="I34" i="39"/>
  <c r="I35" i="39"/>
  <c r="I36" i="39"/>
  <c r="I37" i="39"/>
  <c r="I38" i="39"/>
  <c r="I39" i="39"/>
  <c r="I40" i="39"/>
  <c r="I41" i="39"/>
  <c r="I42" i="39"/>
  <c r="I43" i="39"/>
  <c r="I44" i="39"/>
  <c r="I45" i="39"/>
  <c r="I46" i="39"/>
  <c r="I47" i="39"/>
  <c r="I48" i="39"/>
  <c r="E49" i="39"/>
  <c r="E16" i="39" s="1"/>
  <c r="F49" i="39"/>
  <c r="F16" i="39" s="1"/>
  <c r="G49" i="39"/>
  <c r="G16" i="39" s="1"/>
  <c r="H49" i="39"/>
  <c r="H16" i="39" s="1"/>
  <c r="I50" i="39"/>
  <c r="I51" i="39"/>
  <c r="I52" i="39"/>
  <c r="I53" i="39"/>
  <c r="I54" i="39"/>
  <c r="I55" i="39"/>
  <c r="I56" i="39"/>
  <c r="I57" i="39"/>
  <c r="I58" i="39"/>
  <c r="E59" i="39"/>
  <c r="E17" i="39" s="1"/>
  <c r="F59" i="39"/>
  <c r="F17" i="39" s="1"/>
  <c r="G59" i="39"/>
  <c r="G17" i="39" s="1"/>
  <c r="H59" i="39"/>
  <c r="H17" i="39" s="1"/>
  <c r="I17" i="39" s="1"/>
  <c r="I60" i="39"/>
  <c r="I61" i="39"/>
  <c r="I62" i="39"/>
  <c r="I63" i="39"/>
  <c r="I64" i="39"/>
  <c r="I65" i="39"/>
  <c r="I66" i="39"/>
  <c r="I67" i="39"/>
  <c r="I68" i="39"/>
  <c r="I69" i="39"/>
  <c r="I70" i="39"/>
  <c r="D1" i="38"/>
  <c r="I2" i="38"/>
  <c r="E13" i="38"/>
  <c r="F13" i="38"/>
  <c r="G13" i="38"/>
  <c r="H13" i="38"/>
  <c r="E14" i="38"/>
  <c r="F14" i="38"/>
  <c r="G14" i="38"/>
  <c r="H14" i="38"/>
  <c r="E17" i="38"/>
  <c r="F17" i="38"/>
  <c r="G17" i="38"/>
  <c r="H17" i="38"/>
  <c r="I19" i="38"/>
  <c r="I20" i="38"/>
  <c r="I21" i="38"/>
  <c r="I22" i="38"/>
  <c r="I23" i="38"/>
  <c r="I24" i="38"/>
  <c r="I25" i="38"/>
  <c r="I26" i="38"/>
  <c r="I27" i="38"/>
  <c r="I28" i="38"/>
  <c r="I29" i="38"/>
  <c r="I30" i="38"/>
  <c r="I31" i="38"/>
  <c r="I32" i="38"/>
  <c r="I33" i="38"/>
  <c r="I34" i="38"/>
  <c r="I35" i="38"/>
  <c r="I36" i="38"/>
  <c r="I37" i="38"/>
  <c r="I38" i="38"/>
  <c r="I39" i="38"/>
  <c r="I40" i="38"/>
  <c r="I41" i="38"/>
  <c r="I42" i="38"/>
  <c r="I43" i="38"/>
  <c r="I44" i="38"/>
  <c r="I45" i="38"/>
  <c r="E46" i="38"/>
  <c r="E15" i="38" s="1"/>
  <c r="F46" i="38"/>
  <c r="F15" i="38" s="1"/>
  <c r="G46" i="38"/>
  <c r="G15" i="38" s="1"/>
  <c r="H46" i="38"/>
  <c r="H15" i="38" s="1"/>
  <c r="I47" i="38"/>
  <c r="I48" i="38"/>
  <c r="I49" i="38"/>
  <c r="I50" i="38"/>
  <c r="I51" i="38"/>
  <c r="I52" i="38"/>
  <c r="I53" i="38"/>
  <c r="I54" i="38"/>
  <c r="I55" i="38"/>
  <c r="E56" i="38"/>
  <c r="E16" i="38" s="1"/>
  <c r="F56" i="38"/>
  <c r="F16" i="38" s="1"/>
  <c r="G56" i="38"/>
  <c r="G16" i="38" s="1"/>
  <c r="H56" i="38"/>
  <c r="H16" i="38" s="1"/>
  <c r="I57" i="38"/>
  <c r="I58" i="38"/>
  <c r="I59" i="38"/>
  <c r="I60" i="38"/>
  <c r="I61" i="38"/>
  <c r="I62" i="38"/>
  <c r="I63" i="38"/>
  <c r="I64" i="38"/>
  <c r="I65" i="38"/>
  <c r="I66" i="38"/>
  <c r="I67" i="38"/>
  <c r="D1" i="37"/>
  <c r="N2" i="37"/>
  <c r="E13" i="37"/>
  <c r="F13" i="37"/>
  <c r="G13" i="37"/>
  <c r="H13" i="37"/>
  <c r="I13" i="37"/>
  <c r="J13" i="37"/>
  <c r="K13" i="37"/>
  <c r="L13" i="37"/>
  <c r="H14" i="37"/>
  <c r="I14" i="37"/>
  <c r="I12" i="37" s="1"/>
  <c r="J14" i="37"/>
  <c r="K14" i="37"/>
  <c r="L14" i="37"/>
  <c r="L12" i="37" s="1"/>
  <c r="E17" i="37"/>
  <c r="F17" i="37"/>
  <c r="G17" i="37"/>
  <c r="H17" i="37"/>
  <c r="I17" i="37"/>
  <c r="J17" i="37"/>
  <c r="K17" i="37"/>
  <c r="L17" i="37"/>
  <c r="M19" i="37"/>
  <c r="M20" i="37"/>
  <c r="M21" i="37"/>
  <c r="M22" i="37"/>
  <c r="M23" i="37"/>
  <c r="M24" i="37"/>
  <c r="M25" i="37"/>
  <c r="M26" i="37"/>
  <c r="M27" i="37"/>
  <c r="M28" i="37"/>
  <c r="M29" i="37"/>
  <c r="M30" i="37"/>
  <c r="M32" i="37"/>
  <c r="M33" i="37"/>
  <c r="M34" i="37"/>
  <c r="M35" i="37"/>
  <c r="M36" i="37"/>
  <c r="M37" i="37"/>
  <c r="M38" i="37"/>
  <c r="M39" i="37"/>
  <c r="M40" i="37"/>
  <c r="M41" i="37"/>
  <c r="M42" i="37"/>
  <c r="M43" i="37"/>
  <c r="M44" i="37"/>
  <c r="M45" i="37"/>
  <c r="M46" i="37"/>
  <c r="M47" i="37"/>
  <c r="M48" i="37"/>
  <c r="E49" i="37"/>
  <c r="E15" i="37" s="1"/>
  <c r="F49" i="37"/>
  <c r="F15" i="37" s="1"/>
  <c r="G49" i="37"/>
  <c r="H49" i="37"/>
  <c r="H15" i="37" s="1"/>
  <c r="I49" i="37"/>
  <c r="I15" i="37" s="1"/>
  <c r="J49" i="37"/>
  <c r="J15" i="37" s="1"/>
  <c r="K49" i="37"/>
  <c r="K15" i="37" s="1"/>
  <c r="L49" i="37"/>
  <c r="L15" i="37" s="1"/>
  <c r="M50" i="37"/>
  <c r="M51" i="37"/>
  <c r="M52" i="37"/>
  <c r="M53" i="37"/>
  <c r="M54" i="37"/>
  <c r="M55" i="37"/>
  <c r="M56" i="37"/>
  <c r="E57" i="37"/>
  <c r="E16" i="37" s="1"/>
  <c r="F57" i="37"/>
  <c r="F16" i="37" s="1"/>
  <c r="G57" i="37"/>
  <c r="H57" i="37"/>
  <c r="H16" i="37" s="1"/>
  <c r="I57" i="37"/>
  <c r="I16" i="37" s="1"/>
  <c r="J57" i="37"/>
  <c r="J16" i="37" s="1"/>
  <c r="K57" i="37"/>
  <c r="K16" i="37" s="1"/>
  <c r="L57" i="37"/>
  <c r="L16" i="37" s="1"/>
  <c r="M58" i="37"/>
  <c r="M59" i="37"/>
  <c r="M60" i="37"/>
  <c r="M61" i="37"/>
  <c r="M62" i="37"/>
  <c r="M63" i="37"/>
  <c r="M64" i="37"/>
  <c r="M65" i="37"/>
  <c r="M66" i="37"/>
  <c r="E68" i="37"/>
  <c r="E31" i="37" s="1"/>
  <c r="F68" i="37"/>
  <c r="F31" i="37" s="1"/>
  <c r="F14" i="37" s="1"/>
  <c r="G68" i="37"/>
  <c r="G31" i="37" s="1"/>
  <c r="G14" i="37" s="1"/>
  <c r="D1" i="36"/>
  <c r="N2" i="36"/>
  <c r="E13" i="36"/>
  <c r="F13" i="36"/>
  <c r="G13" i="36"/>
  <c r="H13" i="36"/>
  <c r="I13" i="36"/>
  <c r="J13" i="36"/>
  <c r="K13" i="36"/>
  <c r="L13" i="36"/>
  <c r="E14" i="36"/>
  <c r="F14" i="36"/>
  <c r="G14" i="36"/>
  <c r="H14" i="36"/>
  <c r="H12" i="36" s="1"/>
  <c r="I14" i="36"/>
  <c r="J14" i="36"/>
  <c r="K14" i="36"/>
  <c r="L14" i="36"/>
  <c r="E17" i="36"/>
  <c r="F17" i="36"/>
  <c r="G17" i="36"/>
  <c r="H17" i="36"/>
  <c r="I17" i="36"/>
  <c r="J17" i="36"/>
  <c r="K17" i="36"/>
  <c r="L17" i="36"/>
  <c r="M19" i="36"/>
  <c r="M20" i="36"/>
  <c r="M21" i="36"/>
  <c r="M22" i="36"/>
  <c r="M23" i="36"/>
  <c r="M24" i="36"/>
  <c r="M25" i="36"/>
  <c r="M26" i="36"/>
  <c r="M27" i="36"/>
  <c r="M28" i="36"/>
  <c r="M29" i="36"/>
  <c r="M30" i="36"/>
  <c r="M31" i="36"/>
  <c r="M32" i="36"/>
  <c r="M33" i="36"/>
  <c r="M34" i="36"/>
  <c r="M35" i="36"/>
  <c r="M36" i="36"/>
  <c r="M37" i="36"/>
  <c r="M38" i="36"/>
  <c r="M39" i="36"/>
  <c r="M40" i="36"/>
  <c r="M41" i="36"/>
  <c r="M42" i="36"/>
  <c r="M43" i="36"/>
  <c r="M44" i="36"/>
  <c r="M45" i="36"/>
  <c r="M46" i="36"/>
  <c r="M47" i="36"/>
  <c r="M48" i="36"/>
  <c r="E49" i="36"/>
  <c r="E15" i="36" s="1"/>
  <c r="F49" i="36"/>
  <c r="G49" i="36"/>
  <c r="G15" i="36" s="1"/>
  <c r="H49" i="36"/>
  <c r="H15" i="36" s="1"/>
  <c r="I49" i="36"/>
  <c r="I15" i="36" s="1"/>
  <c r="J49" i="36"/>
  <c r="J15" i="36" s="1"/>
  <c r="K49" i="36"/>
  <c r="K15" i="36" s="1"/>
  <c r="L49" i="36"/>
  <c r="L15" i="36" s="1"/>
  <c r="M50" i="36"/>
  <c r="M51" i="36"/>
  <c r="M52" i="36"/>
  <c r="M53" i="36"/>
  <c r="M54" i="36"/>
  <c r="M55" i="36"/>
  <c r="M56" i="36"/>
  <c r="E57" i="36"/>
  <c r="E16" i="36" s="1"/>
  <c r="F57" i="36"/>
  <c r="F16" i="36" s="1"/>
  <c r="G57" i="36"/>
  <c r="G16" i="36" s="1"/>
  <c r="H57" i="36"/>
  <c r="I57" i="36"/>
  <c r="I16" i="36" s="1"/>
  <c r="J57" i="36"/>
  <c r="J16" i="36" s="1"/>
  <c r="K57" i="36"/>
  <c r="K16" i="36" s="1"/>
  <c r="L57" i="36"/>
  <c r="L16" i="36" s="1"/>
  <c r="M57" i="36"/>
  <c r="M17" i="36" s="1"/>
  <c r="M58" i="36"/>
  <c r="M59" i="36"/>
  <c r="M60" i="36"/>
  <c r="M61" i="36"/>
  <c r="M62" i="36"/>
  <c r="M63" i="36"/>
  <c r="M64" i="36"/>
  <c r="M65" i="36"/>
  <c r="M66" i="36"/>
  <c r="E68" i="36"/>
  <c r="F68" i="36"/>
  <c r="G68" i="36"/>
  <c r="D2" i="35"/>
  <c r="N3" i="35"/>
  <c r="E14" i="35"/>
  <c r="F14" i="35"/>
  <c r="G14" i="35"/>
  <c r="H14" i="35"/>
  <c r="I14" i="35"/>
  <c r="J14" i="35"/>
  <c r="K14" i="35"/>
  <c r="L14" i="35"/>
  <c r="E15" i="35"/>
  <c r="F15" i="35"/>
  <c r="G15" i="35"/>
  <c r="H15" i="35"/>
  <c r="I15" i="35"/>
  <c r="J15" i="35"/>
  <c r="K15" i="35"/>
  <c r="K13" i="35" s="1"/>
  <c r="L15" i="35"/>
  <c r="L13" i="35" s="1"/>
  <c r="M15" i="35"/>
  <c r="E18" i="35"/>
  <c r="F18" i="35"/>
  <c r="G18" i="35"/>
  <c r="H18" i="35"/>
  <c r="I18" i="35"/>
  <c r="J18" i="35"/>
  <c r="K18" i="35"/>
  <c r="L18" i="35"/>
  <c r="M20" i="35"/>
  <c r="M21" i="35"/>
  <c r="M22" i="35"/>
  <c r="M23" i="35"/>
  <c r="M24" i="35"/>
  <c r="M25" i="35"/>
  <c r="M26" i="35"/>
  <c r="M27" i="35"/>
  <c r="M28" i="35"/>
  <c r="M29" i="35"/>
  <c r="M30" i="35"/>
  <c r="M31" i="35"/>
  <c r="M32" i="35"/>
  <c r="M33" i="35"/>
  <c r="M34" i="35"/>
  <c r="M35" i="35"/>
  <c r="M36" i="35"/>
  <c r="M37" i="35"/>
  <c r="M38" i="35"/>
  <c r="M39" i="35"/>
  <c r="M40" i="35"/>
  <c r="M41" i="35"/>
  <c r="M42" i="35"/>
  <c r="M43" i="35"/>
  <c r="M44" i="35"/>
  <c r="M45" i="35"/>
  <c r="M46" i="35"/>
  <c r="E47" i="35"/>
  <c r="E16" i="35" s="1"/>
  <c r="F47" i="35"/>
  <c r="G47" i="35"/>
  <c r="G16" i="35" s="1"/>
  <c r="H47" i="35"/>
  <c r="I47" i="35"/>
  <c r="I16" i="35" s="1"/>
  <c r="J47" i="35"/>
  <c r="J16" i="35" s="1"/>
  <c r="K47" i="35"/>
  <c r="K16" i="35" s="1"/>
  <c r="L47" i="35"/>
  <c r="L16" i="35" s="1"/>
  <c r="M48" i="35"/>
  <c r="M49" i="35"/>
  <c r="M50" i="35"/>
  <c r="M51" i="35"/>
  <c r="M52" i="35"/>
  <c r="M53" i="35"/>
  <c r="M54" i="35"/>
  <c r="E55" i="35"/>
  <c r="E17" i="35" s="1"/>
  <c r="F55" i="35"/>
  <c r="F17" i="35" s="1"/>
  <c r="G55" i="35"/>
  <c r="H55" i="35"/>
  <c r="I55" i="35"/>
  <c r="I17" i="35" s="1"/>
  <c r="J55" i="35"/>
  <c r="J17" i="35" s="1"/>
  <c r="K55" i="35"/>
  <c r="K17" i="35" s="1"/>
  <c r="L55" i="35"/>
  <c r="L17" i="35" s="1"/>
  <c r="M56" i="35"/>
  <c r="M57" i="35"/>
  <c r="M58" i="35"/>
  <c r="M59" i="35"/>
  <c r="M60" i="35"/>
  <c r="M61" i="35"/>
  <c r="M62" i="35"/>
  <c r="M63" i="35"/>
  <c r="M64" i="35"/>
  <c r="E66" i="35"/>
  <c r="F66" i="35"/>
  <c r="G66" i="35"/>
  <c r="C1" i="34"/>
  <c r="P2" i="34"/>
  <c r="D13" i="34"/>
  <c r="E13" i="34"/>
  <c r="F13" i="34"/>
  <c r="G13" i="34"/>
  <c r="H13" i="34"/>
  <c r="I13" i="34"/>
  <c r="K13" i="34"/>
  <c r="L13" i="34"/>
  <c r="M13" i="34"/>
  <c r="N13" i="34"/>
  <c r="J14" i="34"/>
  <c r="O14" i="34"/>
  <c r="J15" i="34"/>
  <c r="O15" i="34"/>
  <c r="J16" i="34"/>
  <c r="O16" i="34"/>
  <c r="J17" i="34"/>
  <c r="O17" i="34"/>
  <c r="J18" i="34"/>
  <c r="O18" i="34"/>
  <c r="J19" i="34"/>
  <c r="O19" i="34"/>
  <c r="J20" i="34"/>
  <c r="O20" i="34"/>
  <c r="J21" i="34"/>
  <c r="O21" i="34"/>
  <c r="J22" i="34"/>
  <c r="O22" i="34"/>
  <c r="J23" i="34"/>
  <c r="O23" i="34"/>
  <c r="J24" i="34"/>
  <c r="O24" i="34"/>
  <c r="J25" i="34"/>
  <c r="O25" i="34"/>
  <c r="J26" i="34"/>
  <c r="O26" i="34"/>
  <c r="D27" i="34"/>
  <c r="E27" i="34"/>
  <c r="F27" i="34"/>
  <c r="G27" i="34"/>
  <c r="H27" i="34"/>
  <c r="I27" i="34"/>
  <c r="K27" i="34"/>
  <c r="L27" i="34"/>
  <c r="M27" i="34"/>
  <c r="N27" i="34"/>
  <c r="J28" i="34"/>
  <c r="O28" i="34"/>
  <c r="P28" i="34"/>
  <c r="J29" i="34"/>
  <c r="O29" i="34"/>
  <c r="P29" i="34"/>
  <c r="J30" i="34"/>
  <c r="O30" i="34"/>
  <c r="P30" i="34"/>
  <c r="J31" i="34"/>
  <c r="O31" i="34"/>
  <c r="P31" i="34"/>
  <c r="J32" i="34"/>
  <c r="O32" i="34"/>
  <c r="P32" i="34"/>
  <c r="J33" i="34"/>
  <c r="O33" i="34"/>
  <c r="P33" i="34"/>
  <c r="J34" i="34"/>
  <c r="O34" i="34"/>
  <c r="P34" i="34" s="1"/>
  <c r="D35" i="34"/>
  <c r="E35" i="34"/>
  <c r="F35" i="34"/>
  <c r="G35" i="34"/>
  <c r="H35" i="34"/>
  <c r="I35" i="34"/>
  <c r="K35" i="34"/>
  <c r="L35" i="34"/>
  <c r="M35" i="34"/>
  <c r="N35" i="34"/>
  <c r="O35" i="34" s="1"/>
  <c r="J36" i="34"/>
  <c r="O36" i="34"/>
  <c r="J37" i="34"/>
  <c r="O37" i="34"/>
  <c r="J38" i="34"/>
  <c r="O38" i="34"/>
  <c r="J39" i="34"/>
  <c r="O39" i="34"/>
  <c r="J40" i="34"/>
  <c r="O40" i="34"/>
  <c r="J41" i="34"/>
  <c r="O41" i="34"/>
  <c r="J42" i="34"/>
  <c r="O42" i="34"/>
  <c r="J43" i="34"/>
  <c r="O43" i="34"/>
  <c r="J44" i="34"/>
  <c r="O44" i="34"/>
  <c r="J45" i="34"/>
  <c r="O45" i="34"/>
  <c r="J46" i="34"/>
  <c r="O46" i="34"/>
  <c r="C1" i="33"/>
  <c r="G2" i="33"/>
  <c r="D13" i="33"/>
  <c r="E13" i="33"/>
  <c r="F14" i="33"/>
  <c r="F15" i="33"/>
  <c r="F16" i="33"/>
  <c r="F17" i="33"/>
  <c r="F18" i="33"/>
  <c r="F19" i="33"/>
  <c r="F20" i="33"/>
  <c r="F21" i="33"/>
  <c r="D22" i="33"/>
  <c r="E22" i="33"/>
  <c r="F23" i="33"/>
  <c r="F24" i="33"/>
  <c r="F25" i="33"/>
  <c r="F26" i="33"/>
  <c r="F27" i="33"/>
  <c r="F28" i="33"/>
  <c r="F29" i="33"/>
  <c r="D30" i="33"/>
  <c r="E30" i="33"/>
  <c r="F31" i="33"/>
  <c r="F32" i="33"/>
  <c r="F33" i="33"/>
  <c r="F34" i="33"/>
  <c r="F35" i="33"/>
  <c r="F36" i="33"/>
  <c r="F37" i="33"/>
  <c r="F38" i="33"/>
  <c r="F39" i="33"/>
  <c r="F40" i="33"/>
  <c r="F41" i="33"/>
  <c r="F42" i="33"/>
  <c r="F43" i="33"/>
  <c r="F44" i="33"/>
  <c r="C2" i="32"/>
  <c r="D14" i="32"/>
  <c r="E14" i="32"/>
  <c r="F14" i="32"/>
  <c r="G14" i="32"/>
  <c r="H15" i="32"/>
  <c r="H16" i="32"/>
  <c r="H17" i="32"/>
  <c r="H18" i="32"/>
  <c r="H19" i="32"/>
  <c r="H20" i="32"/>
  <c r="H21" i="32"/>
  <c r="H22" i="32"/>
  <c r="H23" i="32"/>
  <c r="H24" i="32"/>
  <c r="H25" i="32"/>
  <c r="H26" i="32"/>
  <c r="H27" i="32"/>
  <c r="D28" i="32"/>
  <c r="E28" i="32"/>
  <c r="F28" i="32"/>
  <c r="G28" i="32"/>
  <c r="H29" i="32"/>
  <c r="H30" i="32"/>
  <c r="H31" i="32"/>
  <c r="H32" i="32"/>
  <c r="H33" i="32"/>
  <c r="H34" i="32"/>
  <c r="H35" i="32"/>
  <c r="D36" i="32"/>
  <c r="E36" i="32"/>
  <c r="F36" i="32"/>
  <c r="G36" i="32"/>
  <c r="H36" i="32"/>
  <c r="H37" i="32"/>
  <c r="H38" i="32"/>
  <c r="H39" i="32"/>
  <c r="H40" i="32"/>
  <c r="H41" i="32"/>
  <c r="H42" i="32"/>
  <c r="H43" i="32"/>
  <c r="H44" i="32"/>
  <c r="H45" i="32"/>
  <c r="H46" i="32"/>
  <c r="H47" i="32"/>
  <c r="C2" i="31"/>
  <c r="I3" i="31"/>
  <c r="D14" i="31"/>
  <c r="E14" i="31"/>
  <c r="F14" i="31"/>
  <c r="G14" i="31"/>
  <c r="H14" i="31"/>
  <c r="H15" i="31"/>
  <c r="H16" i="31"/>
  <c r="H17" i="31"/>
  <c r="H18" i="31"/>
  <c r="H19" i="31"/>
  <c r="H20" i="31"/>
  <c r="H21" i="31"/>
  <c r="H22" i="31"/>
  <c r="H23" i="31"/>
  <c r="H24" i="31"/>
  <c r="H25" i="31"/>
  <c r="D26" i="31"/>
  <c r="E26" i="31"/>
  <c r="F26" i="31"/>
  <c r="G26" i="31"/>
  <c r="H27" i="31"/>
  <c r="H28" i="31"/>
  <c r="H29" i="31"/>
  <c r="H30" i="31"/>
  <c r="H31" i="31"/>
  <c r="D32" i="31"/>
  <c r="E32" i="31"/>
  <c r="F32" i="31"/>
  <c r="G32" i="31"/>
  <c r="H33" i="31"/>
  <c r="H34" i="31"/>
  <c r="H35" i="31"/>
  <c r="H36" i="31"/>
  <c r="H37" i="31"/>
  <c r="H38" i="31"/>
  <c r="H39" i="31"/>
  <c r="H40" i="31"/>
  <c r="H41" i="31"/>
  <c r="H42" i="31"/>
  <c r="H43" i="31"/>
  <c r="H44" i="31"/>
  <c r="C1" i="30"/>
  <c r="K2" i="30"/>
  <c r="D13" i="30"/>
  <c r="E13" i="30"/>
  <c r="F13" i="30"/>
  <c r="G13" i="30"/>
  <c r="H13" i="30"/>
  <c r="I13" i="30"/>
  <c r="J14" i="30"/>
  <c r="J15" i="30"/>
  <c r="J16" i="30"/>
  <c r="J17" i="30"/>
  <c r="J18" i="30"/>
  <c r="J19" i="30"/>
  <c r="J20" i="30"/>
  <c r="J21" i="30"/>
  <c r="J22" i="30"/>
  <c r="J23" i="30"/>
  <c r="D24" i="30"/>
  <c r="E24" i="30"/>
  <c r="F24" i="30"/>
  <c r="G24" i="30"/>
  <c r="H24" i="30"/>
  <c r="I24" i="30"/>
  <c r="J25" i="30"/>
  <c r="J26" i="30"/>
  <c r="J27" i="30"/>
  <c r="J28" i="30"/>
  <c r="J29" i="30"/>
  <c r="D30" i="30"/>
  <c r="E30" i="30"/>
  <c r="F30" i="30"/>
  <c r="G30" i="30"/>
  <c r="H30" i="30"/>
  <c r="I30" i="30"/>
  <c r="J31" i="30"/>
  <c r="J32" i="30"/>
  <c r="J33" i="30"/>
  <c r="J34" i="30"/>
  <c r="J35" i="30"/>
  <c r="J36" i="30"/>
  <c r="J37" i="30"/>
  <c r="J38" i="30"/>
  <c r="J39" i="30"/>
  <c r="J40" i="30"/>
  <c r="J41" i="30"/>
  <c r="J42" i="30"/>
  <c r="C2" i="29"/>
  <c r="K3" i="29"/>
  <c r="D14" i="29"/>
  <c r="E14" i="29"/>
  <c r="F14" i="29"/>
  <c r="G14" i="29"/>
  <c r="H14" i="29"/>
  <c r="I14" i="29"/>
  <c r="J15" i="29"/>
  <c r="J16" i="29"/>
  <c r="J17" i="29"/>
  <c r="J18" i="29"/>
  <c r="J19" i="29"/>
  <c r="J20" i="29"/>
  <c r="J21" i="29"/>
  <c r="J22" i="29"/>
  <c r="J23" i="29"/>
  <c r="J24" i="29"/>
  <c r="D25" i="29"/>
  <c r="E25" i="29"/>
  <c r="F25" i="29"/>
  <c r="G25" i="29"/>
  <c r="H25" i="29"/>
  <c r="I25" i="29"/>
  <c r="J26" i="29"/>
  <c r="J27" i="29"/>
  <c r="J28" i="29"/>
  <c r="J29" i="29"/>
  <c r="J30" i="29"/>
  <c r="D31" i="29"/>
  <c r="E31" i="29"/>
  <c r="F31" i="29"/>
  <c r="G31" i="29"/>
  <c r="H31" i="29"/>
  <c r="I31" i="29"/>
  <c r="J32" i="29"/>
  <c r="J33" i="29"/>
  <c r="J34" i="29"/>
  <c r="J35" i="29"/>
  <c r="J36" i="29"/>
  <c r="J37" i="29"/>
  <c r="J38" i="29"/>
  <c r="J39" i="29"/>
  <c r="J40" i="29"/>
  <c r="J41" i="29"/>
  <c r="J42" i="29"/>
  <c r="J43" i="29"/>
  <c r="C1" i="28"/>
  <c r="P2" i="28"/>
  <c r="D13" i="28"/>
  <c r="E13" i="28"/>
  <c r="F13" i="28"/>
  <c r="G13" i="28"/>
  <c r="H13" i="28"/>
  <c r="I13" i="28"/>
  <c r="K13" i="28"/>
  <c r="L13" i="28"/>
  <c r="M13" i="28"/>
  <c r="N13" i="28"/>
  <c r="J14" i="28"/>
  <c r="O14" i="28"/>
  <c r="P14" i="28"/>
  <c r="J15" i="28"/>
  <c r="O15" i="28"/>
  <c r="P15" i="28"/>
  <c r="J16" i="28"/>
  <c r="O16" i="28"/>
  <c r="P16" i="28"/>
  <c r="J17" i="28"/>
  <c r="O17" i="28"/>
  <c r="P17" i="28"/>
  <c r="J18" i="28"/>
  <c r="O18" i="28"/>
  <c r="P18" i="28"/>
  <c r="J19" i="28"/>
  <c r="O19" i="28"/>
  <c r="P19" i="28"/>
  <c r="J20" i="28"/>
  <c r="O20" i="28"/>
  <c r="P20" i="28"/>
  <c r="U20" i="28"/>
  <c r="J21" i="28"/>
  <c r="O21" i="28"/>
  <c r="P21" i="28"/>
  <c r="J22" i="28"/>
  <c r="O22" i="28"/>
  <c r="P22" i="28"/>
  <c r="J23" i="28"/>
  <c r="O23" i="28"/>
  <c r="P23" i="28"/>
  <c r="J24" i="28"/>
  <c r="O24" i="28"/>
  <c r="P24" i="28"/>
  <c r="D25" i="28"/>
  <c r="E25" i="28"/>
  <c r="F25" i="28"/>
  <c r="G25" i="28"/>
  <c r="H25" i="28"/>
  <c r="I25" i="28"/>
  <c r="J25" i="28"/>
  <c r="K25" i="28"/>
  <c r="L25" i="28"/>
  <c r="M25" i="28"/>
  <c r="N25" i="28"/>
  <c r="J26" i="28"/>
  <c r="O26" i="28"/>
  <c r="J27" i="28"/>
  <c r="O27" i="28"/>
  <c r="J28" i="28"/>
  <c r="O28" i="28"/>
  <c r="J29" i="28"/>
  <c r="O29" i="28"/>
  <c r="J30" i="28"/>
  <c r="O30" i="28"/>
  <c r="J31" i="28"/>
  <c r="O31" i="28"/>
  <c r="J32" i="28"/>
  <c r="O32" i="28"/>
  <c r="D33" i="28"/>
  <c r="D12" i="28" s="1"/>
  <c r="E33" i="28"/>
  <c r="F33" i="28"/>
  <c r="G33" i="28"/>
  <c r="H33" i="28"/>
  <c r="I33" i="28"/>
  <c r="K33" i="28"/>
  <c r="L33" i="28"/>
  <c r="M33" i="28"/>
  <c r="N33" i="28"/>
  <c r="J34" i="28"/>
  <c r="O34" i="28"/>
  <c r="P34" i="28"/>
  <c r="J35" i="28"/>
  <c r="O35" i="28"/>
  <c r="P35" i="28"/>
  <c r="J36" i="28"/>
  <c r="O36" i="28"/>
  <c r="P36" i="28"/>
  <c r="J37" i="28"/>
  <c r="O37" i="28"/>
  <c r="P37" i="28"/>
  <c r="J38" i="28"/>
  <c r="O38" i="28"/>
  <c r="P38" i="28"/>
  <c r="J39" i="28"/>
  <c r="O39" i="28"/>
  <c r="P39" i="28"/>
  <c r="J40" i="28"/>
  <c r="O40" i="28"/>
  <c r="P40" i="28"/>
  <c r="J41" i="28"/>
  <c r="O41" i="28"/>
  <c r="P41" i="28"/>
  <c r="J42" i="28"/>
  <c r="O42" i="28"/>
  <c r="P42" i="28"/>
  <c r="J43" i="28"/>
  <c r="O43" i="28"/>
  <c r="P43" i="28"/>
  <c r="J44" i="28"/>
  <c r="O44" i="28"/>
  <c r="P44" i="28"/>
  <c r="J45" i="28"/>
  <c r="O45" i="28"/>
  <c r="P45" i="28"/>
  <c r="J46" i="28"/>
  <c r="O46" i="28"/>
  <c r="P46" i="28"/>
  <c r="J47" i="28"/>
  <c r="O47" i="28"/>
  <c r="P47" i="28"/>
  <c r="C2" i="27"/>
  <c r="D14" i="27"/>
  <c r="E14" i="27"/>
  <c r="F14" i="27"/>
  <c r="G14" i="27"/>
  <c r="H15" i="27"/>
  <c r="H16" i="27"/>
  <c r="H17" i="27"/>
  <c r="H18" i="27"/>
  <c r="H19" i="27"/>
  <c r="H20" i="27"/>
  <c r="H21" i="27"/>
  <c r="H22" i="27"/>
  <c r="H23" i="27"/>
  <c r="H24" i="27"/>
  <c r="D25" i="27"/>
  <c r="E25" i="27"/>
  <c r="F25" i="27"/>
  <c r="G25" i="27"/>
  <c r="H26" i="27"/>
  <c r="H27" i="27"/>
  <c r="H28" i="27"/>
  <c r="H29" i="27"/>
  <c r="H30" i="27"/>
  <c r="H31" i="27"/>
  <c r="H32" i="27"/>
  <c r="D33" i="27"/>
  <c r="E33" i="27"/>
  <c r="F33" i="27"/>
  <c r="G33" i="27"/>
  <c r="H34" i="27"/>
  <c r="H35" i="27"/>
  <c r="H36" i="27"/>
  <c r="H37" i="27"/>
  <c r="H38" i="27"/>
  <c r="H39" i="27"/>
  <c r="H40" i="27"/>
  <c r="H41" i="27"/>
  <c r="H42" i="27"/>
  <c r="H43" i="27"/>
  <c r="H44" i="27"/>
  <c r="H45" i="27"/>
  <c r="H46" i="27"/>
  <c r="H47" i="27"/>
  <c r="C1" i="26"/>
  <c r="K2" i="26"/>
  <c r="D13" i="26"/>
  <c r="E13" i="26"/>
  <c r="F13" i="26"/>
  <c r="G13" i="26"/>
  <c r="H13" i="26"/>
  <c r="I13" i="26"/>
  <c r="J14" i="26"/>
  <c r="J15" i="26"/>
  <c r="J16" i="26"/>
  <c r="J17" i="26"/>
  <c r="J18" i="26"/>
  <c r="J19" i="26"/>
  <c r="J20" i="26"/>
  <c r="J21" i="26"/>
  <c r="J22" i="26"/>
  <c r="J23" i="26"/>
  <c r="J24" i="26"/>
  <c r="J25" i="26"/>
  <c r="D26" i="26"/>
  <c r="E26" i="26"/>
  <c r="F26" i="26"/>
  <c r="G26" i="26"/>
  <c r="H26" i="26"/>
  <c r="I26" i="26"/>
  <c r="J27" i="26"/>
  <c r="J28" i="26"/>
  <c r="J29" i="26"/>
  <c r="J30" i="26"/>
  <c r="J31" i="26"/>
  <c r="J32" i="26"/>
  <c r="J33" i="26"/>
  <c r="D34" i="26"/>
  <c r="E34" i="26"/>
  <c r="F34" i="26"/>
  <c r="G34" i="26"/>
  <c r="H34" i="26"/>
  <c r="I34" i="26"/>
  <c r="J35" i="26"/>
  <c r="J36" i="26"/>
  <c r="J37" i="26"/>
  <c r="J38" i="26"/>
  <c r="J39" i="26"/>
  <c r="J40" i="26"/>
  <c r="J41" i="26"/>
  <c r="J42" i="26"/>
  <c r="J43" i="26"/>
  <c r="J44" i="26"/>
  <c r="J45" i="26"/>
  <c r="J46" i="26"/>
  <c r="J47" i="26"/>
  <c r="J48" i="26"/>
  <c r="C2" i="25"/>
  <c r="K3" i="25"/>
  <c r="D14" i="25"/>
  <c r="E14" i="25"/>
  <c r="F14" i="25"/>
  <c r="G14" i="25"/>
  <c r="H14" i="25"/>
  <c r="I14" i="25"/>
  <c r="J15" i="25"/>
  <c r="J16" i="25"/>
  <c r="J17" i="25"/>
  <c r="J18" i="25"/>
  <c r="J19" i="25"/>
  <c r="J20" i="25"/>
  <c r="J21" i="25"/>
  <c r="J22" i="25"/>
  <c r="J23" i="25"/>
  <c r="J24" i="25"/>
  <c r="J25" i="25"/>
  <c r="J26" i="25"/>
  <c r="D27" i="25"/>
  <c r="E27" i="25"/>
  <c r="F27" i="25"/>
  <c r="G27" i="25"/>
  <c r="H27" i="25"/>
  <c r="I27" i="25"/>
  <c r="J28" i="25"/>
  <c r="J29" i="25"/>
  <c r="J30" i="25"/>
  <c r="J31" i="25"/>
  <c r="J32" i="25"/>
  <c r="J33" i="25"/>
  <c r="J34" i="25"/>
  <c r="D35" i="25"/>
  <c r="E35" i="25"/>
  <c r="F35" i="25"/>
  <c r="G35" i="25"/>
  <c r="H35" i="25"/>
  <c r="I35" i="25"/>
  <c r="J36" i="25"/>
  <c r="J37" i="25"/>
  <c r="J38" i="25"/>
  <c r="J39" i="25"/>
  <c r="J40" i="25"/>
  <c r="J41" i="25"/>
  <c r="J42" i="25"/>
  <c r="J43" i="25"/>
  <c r="J44" i="25"/>
  <c r="J45" i="25"/>
  <c r="J46" i="25"/>
  <c r="J47" i="25"/>
  <c r="J48" i="25"/>
  <c r="J49" i="25"/>
  <c r="C2" i="24"/>
  <c r="P3" i="24"/>
  <c r="D14" i="24"/>
  <c r="E14" i="24"/>
  <c r="F14" i="24"/>
  <c r="G14" i="24"/>
  <c r="H14" i="24"/>
  <c r="I14" i="24"/>
  <c r="J14" i="24"/>
  <c r="K14" i="24"/>
  <c r="L14" i="24"/>
  <c r="M14" i="24"/>
  <c r="N14" i="24"/>
  <c r="J15" i="24"/>
  <c r="O15" i="24"/>
  <c r="J16" i="24"/>
  <c r="O16" i="24"/>
  <c r="J17" i="24"/>
  <c r="O17" i="24"/>
  <c r="J18" i="24"/>
  <c r="O18" i="24"/>
  <c r="J19" i="24"/>
  <c r="O19" i="24"/>
  <c r="J20" i="24"/>
  <c r="O20" i="24"/>
  <c r="J21" i="24"/>
  <c r="O21" i="24"/>
  <c r="D22" i="24"/>
  <c r="E22" i="24"/>
  <c r="F22" i="24"/>
  <c r="G22" i="24"/>
  <c r="H22" i="24"/>
  <c r="I22" i="24"/>
  <c r="K22" i="24"/>
  <c r="L22" i="24"/>
  <c r="M22" i="24"/>
  <c r="N22" i="24"/>
  <c r="J23" i="24"/>
  <c r="O23" i="24"/>
  <c r="J24" i="24"/>
  <c r="O24" i="24"/>
  <c r="J25" i="24"/>
  <c r="O25" i="24"/>
  <c r="J26" i="24"/>
  <c r="O26" i="24"/>
  <c r="J27" i="24"/>
  <c r="O27" i="24"/>
  <c r="J28" i="24"/>
  <c r="O28" i="24"/>
  <c r="J29" i="24"/>
  <c r="O29" i="24"/>
  <c r="D30" i="24"/>
  <c r="E30" i="24"/>
  <c r="F30" i="24"/>
  <c r="G30" i="24"/>
  <c r="H30" i="24"/>
  <c r="I30" i="24"/>
  <c r="K30" i="24"/>
  <c r="L30" i="24"/>
  <c r="M30" i="24"/>
  <c r="N30" i="24"/>
  <c r="O30" i="24" s="1"/>
  <c r="J31" i="24"/>
  <c r="O31" i="24"/>
  <c r="J32" i="24"/>
  <c r="O32" i="24"/>
  <c r="J33" i="24"/>
  <c r="O33" i="24"/>
  <c r="J34" i="24"/>
  <c r="O34" i="24"/>
  <c r="J35" i="24"/>
  <c r="O35" i="24"/>
  <c r="J36" i="24"/>
  <c r="O36" i="24"/>
  <c r="J37" i="24"/>
  <c r="O37" i="24"/>
  <c r="J38" i="24"/>
  <c r="O38" i="24"/>
  <c r="J39" i="24"/>
  <c r="O39" i="24"/>
  <c r="J40" i="24"/>
  <c r="O40" i="24"/>
  <c r="C1" i="23"/>
  <c r="P2" i="23"/>
  <c r="D13" i="23"/>
  <c r="E13" i="23"/>
  <c r="F13" i="23"/>
  <c r="G13" i="23"/>
  <c r="H13" i="23"/>
  <c r="I13" i="23"/>
  <c r="J13" i="23"/>
  <c r="K13" i="23"/>
  <c r="L13" i="23"/>
  <c r="M13" i="23"/>
  <c r="N13" i="23"/>
  <c r="J14" i="23"/>
  <c r="O14" i="23"/>
  <c r="J15" i="23"/>
  <c r="O15" i="23"/>
  <c r="J16" i="23"/>
  <c r="O16" i="23"/>
  <c r="J17" i="23"/>
  <c r="O17" i="23"/>
  <c r="J18" i="23"/>
  <c r="O18" i="23"/>
  <c r="J19" i="23"/>
  <c r="O19" i="23"/>
  <c r="J20" i="23"/>
  <c r="O20" i="23"/>
  <c r="D21" i="23"/>
  <c r="E21" i="23"/>
  <c r="F21" i="23"/>
  <c r="G21" i="23"/>
  <c r="H21" i="23"/>
  <c r="I21" i="23"/>
  <c r="K21" i="23"/>
  <c r="L21" i="23"/>
  <c r="M21" i="23"/>
  <c r="N21" i="23"/>
  <c r="J22" i="23"/>
  <c r="O22" i="23"/>
  <c r="J23" i="23"/>
  <c r="O23" i="23"/>
  <c r="J24" i="23"/>
  <c r="O24" i="23"/>
  <c r="J25" i="23"/>
  <c r="O25" i="23"/>
  <c r="J26" i="23"/>
  <c r="O26" i="23"/>
  <c r="J27" i="23"/>
  <c r="O27" i="23"/>
  <c r="J28" i="23"/>
  <c r="O28" i="23"/>
  <c r="D29" i="23"/>
  <c r="E29" i="23"/>
  <c r="F29" i="23"/>
  <c r="G29" i="23"/>
  <c r="H29" i="23"/>
  <c r="I29" i="23"/>
  <c r="K29" i="23"/>
  <c r="L29" i="23"/>
  <c r="M29" i="23"/>
  <c r="N29" i="23"/>
  <c r="J30" i="23"/>
  <c r="O30" i="23"/>
  <c r="J31" i="23"/>
  <c r="O31" i="23"/>
  <c r="J32" i="23"/>
  <c r="O32" i="23"/>
  <c r="J33" i="23"/>
  <c r="O33" i="23"/>
  <c r="J34" i="23"/>
  <c r="O34" i="23"/>
  <c r="J35" i="23"/>
  <c r="O35" i="23"/>
  <c r="J36" i="23"/>
  <c r="O36" i="23"/>
  <c r="J37" i="23"/>
  <c r="O37" i="23"/>
  <c r="J38" i="23"/>
  <c r="O38" i="23"/>
  <c r="J39" i="23"/>
  <c r="O39" i="23"/>
  <c r="B2" i="22"/>
  <c r="M2" i="22"/>
  <c r="H8" i="22"/>
  <c r="O8" i="22"/>
  <c r="P8" i="22" s="1"/>
  <c r="H9" i="22"/>
  <c r="O9" i="22"/>
  <c r="P9" i="22" s="1"/>
  <c r="H10" i="22"/>
  <c r="O10" i="22"/>
  <c r="P10" i="22"/>
  <c r="H12" i="22"/>
  <c r="O12" i="22"/>
  <c r="P12" i="22"/>
  <c r="H13" i="22"/>
  <c r="O13" i="22"/>
  <c r="P13" i="22" s="1"/>
  <c r="H14" i="22"/>
  <c r="O14" i="22"/>
  <c r="H15" i="22"/>
  <c r="O15" i="22"/>
  <c r="P15" i="22" s="1"/>
  <c r="H16" i="22"/>
  <c r="O16" i="22"/>
  <c r="P16" i="22"/>
  <c r="H17" i="22"/>
  <c r="O17" i="22"/>
  <c r="P17" i="22" s="1"/>
  <c r="H18" i="22"/>
  <c r="O18" i="22"/>
  <c r="P18" i="22" s="1"/>
  <c r="H19" i="22"/>
  <c r="O19" i="22"/>
  <c r="P19" i="22" s="1"/>
  <c r="H20" i="22"/>
  <c r="O20" i="22"/>
  <c r="P20" i="22"/>
  <c r="H21" i="22"/>
  <c r="O21" i="22"/>
  <c r="P21" i="22" s="1"/>
  <c r="H22" i="22"/>
  <c r="O22" i="22"/>
  <c r="H23" i="22"/>
  <c r="O23" i="22"/>
  <c r="P23" i="22" s="1"/>
  <c r="H24" i="22"/>
  <c r="O24" i="22"/>
  <c r="P24" i="22"/>
  <c r="H25" i="22"/>
  <c r="O25" i="22"/>
  <c r="P25" i="22" s="1"/>
  <c r="H26" i="22"/>
  <c r="O26" i="22"/>
  <c r="H27" i="22"/>
  <c r="O27" i="22"/>
  <c r="P27" i="22" s="1"/>
  <c r="H28" i="22"/>
  <c r="O28" i="22"/>
  <c r="P28" i="22"/>
  <c r="H29" i="22"/>
  <c r="O29" i="22"/>
  <c r="P29" i="22" s="1"/>
  <c r="H30" i="22"/>
  <c r="O30" i="22"/>
  <c r="H31" i="22"/>
  <c r="O31" i="22"/>
  <c r="P31" i="22" s="1"/>
  <c r="H32" i="22"/>
  <c r="O32" i="22"/>
  <c r="P32" i="22"/>
  <c r="H33" i="22"/>
  <c r="O33" i="22"/>
  <c r="P33" i="22" s="1"/>
  <c r="H34" i="22"/>
  <c r="O34" i="22"/>
  <c r="P34" i="22" s="1"/>
  <c r="D35" i="22"/>
  <c r="D11" i="22" s="1"/>
  <c r="E35" i="22"/>
  <c r="E11" i="22" s="1"/>
  <c r="F35" i="22"/>
  <c r="F11" i="22" s="1"/>
  <c r="G35" i="22"/>
  <c r="G11" i="22" s="1"/>
  <c r="I35" i="22"/>
  <c r="I11" i="22" s="1"/>
  <c r="J35" i="22"/>
  <c r="J11" i="22" s="1"/>
  <c r="K35" i="22"/>
  <c r="K11" i="22" s="1"/>
  <c r="L35" i="22"/>
  <c r="L11" i="22" s="1"/>
  <c r="M35" i="22"/>
  <c r="M11" i="22" s="1"/>
  <c r="N35" i="22"/>
  <c r="N11" i="22" s="1"/>
  <c r="H36" i="22"/>
  <c r="O36" i="22"/>
  <c r="P36" i="22" s="1"/>
  <c r="H37" i="22"/>
  <c r="O37" i="22"/>
  <c r="P37" i="22" s="1"/>
  <c r="H38" i="22"/>
  <c r="O38" i="22"/>
  <c r="P38" i="22" s="1"/>
  <c r="D39" i="22"/>
  <c r="E39" i="22"/>
  <c r="F39" i="22"/>
  <c r="G39" i="22"/>
  <c r="I39" i="22"/>
  <c r="J39" i="22"/>
  <c r="K39" i="22"/>
  <c r="L39" i="22"/>
  <c r="M39" i="22"/>
  <c r="N39" i="22"/>
  <c r="H40" i="22"/>
  <c r="O40" i="22"/>
  <c r="P40" i="22"/>
  <c r="H41" i="22"/>
  <c r="O41" i="22"/>
  <c r="H42" i="22"/>
  <c r="O42" i="22"/>
  <c r="P42" i="22"/>
  <c r="H43" i="22"/>
  <c r="O43" i="22"/>
  <c r="P43" i="22" s="1"/>
  <c r="H44" i="22"/>
  <c r="O44" i="22"/>
  <c r="P44" i="22"/>
  <c r="D46" i="22"/>
  <c r="D45" i="22" s="1"/>
  <c r="E46" i="22"/>
  <c r="E45" i="22" s="1"/>
  <c r="F46" i="22"/>
  <c r="F45" i="22" s="1"/>
  <c r="G46" i="22"/>
  <c r="G45" i="22" s="1"/>
  <c r="H46" i="22"/>
  <c r="I46" i="22"/>
  <c r="I45" i="22" s="1"/>
  <c r="J46" i="22"/>
  <c r="J45" i="22" s="1"/>
  <c r="K46" i="22"/>
  <c r="K45" i="22" s="1"/>
  <c r="L46" i="22"/>
  <c r="L45" i="22" s="1"/>
  <c r="M46" i="22"/>
  <c r="M45" i="22" s="1"/>
  <c r="N46" i="22"/>
  <c r="N45" i="22" s="1"/>
  <c r="H47" i="22"/>
  <c r="O47" i="22"/>
  <c r="P47" i="22" s="1"/>
  <c r="H48" i="22"/>
  <c r="O48" i="22"/>
  <c r="P48" i="22"/>
  <c r="H49" i="22"/>
  <c r="O49" i="22"/>
  <c r="P49" i="22"/>
  <c r="B2" i="21"/>
  <c r="L7" i="21"/>
  <c r="L8" i="21"/>
  <c r="L9" i="21"/>
  <c r="L10" i="21"/>
  <c r="L11" i="21"/>
  <c r="L12" i="21"/>
  <c r="L13" i="21"/>
  <c r="L14" i="21"/>
  <c r="L15" i="21"/>
  <c r="L16" i="21"/>
  <c r="L17" i="21"/>
  <c r="L18" i="21"/>
  <c r="L19" i="21"/>
  <c r="L20" i="21"/>
  <c r="L21" i="21"/>
  <c r="L22" i="21"/>
  <c r="L23" i="21"/>
  <c r="L24" i="21"/>
  <c r="L25" i="21"/>
  <c r="L26" i="21"/>
  <c r="L27" i="21"/>
  <c r="L28" i="21"/>
  <c r="L29" i="21"/>
  <c r="L30" i="21"/>
  <c r="L31" i="21"/>
  <c r="L32" i="21"/>
  <c r="L33" i="21"/>
  <c r="L34" i="21"/>
  <c r="L35" i="21"/>
  <c r="D36" i="21"/>
  <c r="D6" i="21" s="1"/>
  <c r="E36" i="21"/>
  <c r="E6" i="21" s="1"/>
  <c r="F36" i="21"/>
  <c r="F6" i="21" s="1"/>
  <c r="G36" i="21"/>
  <c r="G6" i="21" s="1"/>
  <c r="H36" i="21"/>
  <c r="H6" i="21" s="1"/>
  <c r="I36" i="21"/>
  <c r="I6" i="21" s="1"/>
  <c r="J36" i="21"/>
  <c r="J6" i="21" s="1"/>
  <c r="K36" i="21"/>
  <c r="K6" i="21" s="1"/>
  <c r="L37" i="21"/>
  <c r="L38" i="21"/>
  <c r="L39" i="21"/>
  <c r="L40" i="21"/>
  <c r="L41" i="21"/>
  <c r="L42" i="21"/>
  <c r="B2" i="20"/>
  <c r="H2" i="20"/>
  <c r="I2" i="20"/>
  <c r="I3" i="20"/>
  <c r="J7" i="20"/>
  <c r="J8" i="20"/>
  <c r="J9" i="20"/>
  <c r="J11" i="20"/>
  <c r="J12" i="20"/>
  <c r="J13" i="20"/>
  <c r="J14" i="20"/>
  <c r="J15" i="20"/>
  <c r="J16" i="20"/>
  <c r="J17" i="20"/>
  <c r="J18" i="20"/>
  <c r="J19" i="20"/>
  <c r="J20" i="20"/>
  <c r="J21" i="20"/>
  <c r="J22" i="20"/>
  <c r="J23" i="20"/>
  <c r="J24" i="20"/>
  <c r="J25" i="20"/>
  <c r="J26" i="20"/>
  <c r="J27" i="20"/>
  <c r="J28" i="20"/>
  <c r="J29" i="20"/>
  <c r="J30" i="20"/>
  <c r="J31" i="20"/>
  <c r="J32" i="20"/>
  <c r="J33" i="20"/>
  <c r="D34" i="20"/>
  <c r="D10" i="20" s="1"/>
  <c r="E34" i="20"/>
  <c r="E10" i="20" s="1"/>
  <c r="F34" i="20"/>
  <c r="F10" i="20" s="1"/>
  <c r="G34" i="20"/>
  <c r="G10" i="20" s="1"/>
  <c r="H34" i="20"/>
  <c r="H10" i="20" s="1"/>
  <c r="I34" i="20"/>
  <c r="I10" i="20" s="1"/>
  <c r="J34" i="20"/>
  <c r="J35" i="20"/>
  <c r="J36" i="20"/>
  <c r="J37" i="20"/>
  <c r="D38" i="20"/>
  <c r="D6" i="20" s="1"/>
  <c r="E38" i="20"/>
  <c r="E6" i="20" s="1"/>
  <c r="F38" i="20"/>
  <c r="F6" i="20" s="1"/>
  <c r="G38" i="20"/>
  <c r="G6" i="20" s="1"/>
  <c r="H38" i="20"/>
  <c r="H6" i="20" s="1"/>
  <c r="I38" i="20"/>
  <c r="J39" i="20"/>
  <c r="J40" i="20"/>
  <c r="J41" i="20"/>
  <c r="J42" i="20"/>
  <c r="J43" i="20"/>
  <c r="J44" i="20"/>
  <c r="J45" i="20"/>
  <c r="D46" i="20"/>
  <c r="E46" i="20"/>
  <c r="F46" i="20"/>
  <c r="G46" i="20"/>
  <c r="H46" i="20"/>
  <c r="I46" i="20"/>
  <c r="J46" i="20"/>
  <c r="J47" i="20"/>
  <c r="J48" i="20"/>
  <c r="J49" i="20"/>
  <c r="B2" i="19"/>
  <c r="M2" i="19"/>
  <c r="N3" i="19"/>
  <c r="O3" i="19"/>
  <c r="J7" i="19"/>
  <c r="O7" i="19"/>
  <c r="J8" i="19"/>
  <c r="O8" i="19"/>
  <c r="P8" i="19" s="1"/>
  <c r="J9" i="19"/>
  <c r="O9" i="19"/>
  <c r="P9" i="19"/>
  <c r="J10" i="19"/>
  <c r="O10" i="19"/>
  <c r="J11" i="19"/>
  <c r="O11" i="19"/>
  <c r="P11" i="19"/>
  <c r="J12" i="19"/>
  <c r="O12" i="19"/>
  <c r="J13" i="19"/>
  <c r="O13" i="19"/>
  <c r="P13" i="19"/>
  <c r="J14" i="19"/>
  <c r="O14" i="19"/>
  <c r="P14" i="19"/>
  <c r="J15" i="19"/>
  <c r="O15" i="19"/>
  <c r="J16" i="19"/>
  <c r="O16" i="19"/>
  <c r="P16" i="19" s="1"/>
  <c r="J17" i="19"/>
  <c r="O17" i="19"/>
  <c r="P17" i="19"/>
  <c r="J18" i="19"/>
  <c r="O18" i="19"/>
  <c r="J19" i="19"/>
  <c r="O19" i="19"/>
  <c r="P19" i="19"/>
  <c r="J20" i="19"/>
  <c r="O20" i="19"/>
  <c r="J21" i="19"/>
  <c r="O21" i="19"/>
  <c r="P21" i="19"/>
  <c r="J22" i="19"/>
  <c r="O22" i="19"/>
  <c r="P22" i="19"/>
  <c r="J23" i="19"/>
  <c r="O23" i="19"/>
  <c r="J24" i="19"/>
  <c r="O24" i="19"/>
  <c r="P24" i="19" s="1"/>
  <c r="J25" i="19"/>
  <c r="O25" i="19"/>
  <c r="P25" i="19"/>
  <c r="J26" i="19"/>
  <c r="O26" i="19"/>
  <c r="J27" i="19"/>
  <c r="O27" i="19"/>
  <c r="P27" i="19"/>
  <c r="D28" i="19"/>
  <c r="E28" i="19"/>
  <c r="F28" i="19"/>
  <c r="G28" i="19"/>
  <c r="H28" i="19"/>
  <c r="I28" i="19"/>
  <c r="K28" i="19"/>
  <c r="L28" i="19"/>
  <c r="M28" i="19"/>
  <c r="N28" i="19"/>
  <c r="J30" i="19"/>
  <c r="O30" i="19"/>
  <c r="P30" i="19"/>
  <c r="J31" i="19"/>
  <c r="O31" i="19"/>
  <c r="J32" i="19"/>
  <c r="O32" i="19"/>
  <c r="P32" i="19"/>
  <c r="J33" i="19"/>
  <c r="O33" i="19"/>
  <c r="P33" i="19"/>
  <c r="J34" i="19"/>
  <c r="O34" i="19"/>
  <c r="J35" i="19"/>
  <c r="O35" i="19"/>
  <c r="P35" i="19" s="1"/>
  <c r="J36" i="19"/>
  <c r="O36" i="19"/>
  <c r="P36" i="19"/>
  <c r="J37" i="19"/>
  <c r="O37" i="19"/>
  <c r="X2" i="18"/>
  <c r="Y2" i="18"/>
  <c r="Y7" i="18"/>
  <c r="Y9" i="18"/>
  <c r="Y10" i="18"/>
  <c r="O11" i="18"/>
  <c r="Y11" i="18"/>
  <c r="AY11" i="18"/>
  <c r="O12" i="18"/>
  <c r="Y12" i="18"/>
  <c r="AL12" i="18"/>
  <c r="AY12" i="18"/>
  <c r="O13" i="18"/>
  <c r="Y13" i="18"/>
  <c r="AL13" i="18"/>
  <c r="AY13" i="18"/>
  <c r="O14" i="18"/>
  <c r="Y14" i="18"/>
  <c r="AL14" i="18"/>
  <c r="AY14" i="18"/>
  <c r="Y15" i="18"/>
  <c r="AL15" i="18"/>
  <c r="Y16" i="18"/>
  <c r="Y17" i="18"/>
  <c r="Y18" i="18"/>
  <c r="O19" i="18"/>
  <c r="Y19" i="18"/>
  <c r="AY19" i="18"/>
  <c r="O20" i="18"/>
  <c r="Y20" i="18"/>
  <c r="AL20" i="18"/>
  <c r="AY20" i="18"/>
  <c r="O21" i="18"/>
  <c r="Y21" i="18"/>
  <c r="AL21" i="18"/>
  <c r="AY21" i="18"/>
  <c r="C22" i="18"/>
  <c r="D22" i="18"/>
  <c r="E22" i="18"/>
  <c r="F22" i="18"/>
  <c r="G22" i="18"/>
  <c r="H22" i="18"/>
  <c r="J22" i="18"/>
  <c r="K22" i="18"/>
  <c r="L22" i="18"/>
  <c r="M22" i="18"/>
  <c r="P22" i="18"/>
  <c r="Q22" i="18"/>
  <c r="R22" i="18"/>
  <c r="S22" i="18"/>
  <c r="T22" i="18"/>
  <c r="U22" i="18"/>
  <c r="V22" i="18"/>
  <c r="W22" i="18"/>
  <c r="Z22" i="18"/>
  <c r="AA22" i="18"/>
  <c r="AB22" i="18"/>
  <c r="AC22" i="18"/>
  <c r="AD22" i="18"/>
  <c r="AE22" i="18"/>
  <c r="AG22" i="18"/>
  <c r="AH22" i="18"/>
  <c r="AI22" i="18"/>
  <c r="AJ22" i="18"/>
  <c r="AM22" i="18"/>
  <c r="AN22" i="18"/>
  <c r="AO22" i="18"/>
  <c r="AP22" i="18"/>
  <c r="AQ22" i="18"/>
  <c r="AR22" i="18"/>
  <c r="AT22" i="18"/>
  <c r="AU22" i="18"/>
  <c r="AV22" i="18"/>
  <c r="AW22" i="18"/>
  <c r="O24" i="18"/>
  <c r="Y24" i="18"/>
  <c r="AL24" i="18"/>
  <c r="AY24" i="18"/>
  <c r="O25" i="18"/>
  <c r="Y25" i="18"/>
  <c r="AL25" i="18"/>
  <c r="AY25" i="18"/>
  <c r="Y26" i="18"/>
  <c r="AL26" i="18"/>
  <c r="AY26" i="18"/>
  <c r="Y27" i="18"/>
  <c r="AL27" i="18"/>
  <c r="O28" i="18"/>
  <c r="AY28" i="18"/>
  <c r="Y29" i="18"/>
  <c r="AL29" i="18"/>
  <c r="Y30" i="18"/>
  <c r="C31" i="18"/>
  <c r="D31" i="18"/>
  <c r="E31" i="18"/>
  <c r="E32" i="18" s="1"/>
  <c r="F31" i="18"/>
  <c r="G31" i="18"/>
  <c r="H31" i="18"/>
  <c r="H32" i="18" s="1"/>
  <c r="J31" i="18"/>
  <c r="K31" i="18"/>
  <c r="L31" i="18"/>
  <c r="M31" i="18"/>
  <c r="M32" i="18" s="1"/>
  <c r="P31" i="18"/>
  <c r="P32" i="18" s="1"/>
  <c r="Q31" i="18"/>
  <c r="R31" i="18"/>
  <c r="S31" i="18"/>
  <c r="T31" i="18"/>
  <c r="U31" i="18"/>
  <c r="U32" i="18" s="1"/>
  <c r="V31" i="18"/>
  <c r="W31" i="18"/>
  <c r="Z31" i="18"/>
  <c r="AA31" i="18"/>
  <c r="AB31" i="18"/>
  <c r="AC31" i="18"/>
  <c r="AC32" i="18" s="1"/>
  <c r="AD31" i="18"/>
  <c r="AE31" i="18"/>
  <c r="AG31" i="18"/>
  <c r="AH31" i="18"/>
  <c r="AI31" i="18"/>
  <c r="AJ31" i="18"/>
  <c r="AK31" i="18"/>
  <c r="AM31" i="18"/>
  <c r="AN31" i="18"/>
  <c r="AN32" i="18" s="1"/>
  <c r="AO31" i="18"/>
  <c r="AP31" i="18"/>
  <c r="AQ31" i="18"/>
  <c r="AR31" i="18"/>
  <c r="AS31" i="18"/>
  <c r="AT31" i="18"/>
  <c r="AU31" i="18"/>
  <c r="AV31" i="18"/>
  <c r="AW31" i="18"/>
  <c r="C32" i="18"/>
  <c r="J32" i="18"/>
  <c r="K32" i="18"/>
  <c r="Q32" i="18"/>
  <c r="R32" i="18"/>
  <c r="S32" i="18"/>
  <c r="V32" i="18"/>
  <c r="Z32" i="18"/>
  <c r="AA32" i="18"/>
  <c r="AD32" i="18"/>
  <c r="AG32" i="18"/>
  <c r="AH32" i="18"/>
  <c r="AI32" i="18"/>
  <c r="AO32" i="18"/>
  <c r="AP32" i="18"/>
  <c r="AQ32" i="18"/>
  <c r="AT32" i="18"/>
  <c r="AW32" i="18"/>
  <c r="C2" i="17"/>
  <c r="A1" i="18" s="1"/>
  <c r="AB2" i="17"/>
  <c r="D7" i="17"/>
  <c r="K7" i="17"/>
  <c r="R7" i="17"/>
  <c r="Y7" i="17"/>
  <c r="AF7" i="17"/>
  <c r="AM7" i="17"/>
  <c r="D9" i="17"/>
  <c r="Y9" i="17"/>
  <c r="AF9" i="17"/>
  <c r="AM9" i="17"/>
  <c r="AT9" i="17"/>
  <c r="BA12" i="17"/>
  <c r="BA13" i="17"/>
  <c r="BA14" i="17"/>
  <c r="BA15" i="17"/>
  <c r="BA16" i="17"/>
  <c r="BA17" i="17"/>
  <c r="BA18" i="17"/>
  <c r="BA19" i="17"/>
  <c r="BA20" i="17"/>
  <c r="BA21" i="17"/>
  <c r="BA22" i="17"/>
  <c r="BA23" i="17"/>
  <c r="BA24" i="17"/>
  <c r="BA25" i="17"/>
  <c r="BA26" i="17"/>
  <c r="BA27" i="17"/>
  <c r="BA28" i="17"/>
  <c r="BA29" i="17"/>
  <c r="BA30" i="17"/>
  <c r="BA31" i="17"/>
  <c r="BA32" i="17"/>
  <c r="BA33" i="17"/>
  <c r="BA34" i="17"/>
  <c r="BA35" i="17"/>
  <c r="BA36" i="17"/>
  <c r="BA37" i="17"/>
  <c r="BA38" i="17"/>
  <c r="BA39" i="17"/>
  <c r="BA40" i="17"/>
  <c r="BA41" i="17"/>
  <c r="BA42" i="17"/>
  <c r="BA43" i="17"/>
  <c r="BA44" i="17"/>
  <c r="BA45" i="17"/>
  <c r="BA46" i="17"/>
  <c r="BA47" i="17"/>
  <c r="BA48" i="17"/>
  <c r="BA49" i="17"/>
  <c r="BA50" i="17"/>
  <c r="BA51" i="17"/>
  <c r="BA52" i="17"/>
  <c r="BA53" i="17"/>
  <c r="BA54" i="17"/>
  <c r="BA55" i="17"/>
  <c r="BA56" i="17"/>
  <c r="BA57" i="17"/>
  <c r="BA58" i="17"/>
  <c r="BA59" i="17"/>
  <c r="BA60" i="17"/>
  <c r="BA61" i="17"/>
  <c r="BA62" i="17"/>
  <c r="BA63" i="17"/>
  <c r="BA64" i="17"/>
  <c r="BA65" i="17"/>
  <c r="BA66" i="17"/>
  <c r="BA67" i="17"/>
  <c r="BA68" i="17"/>
  <c r="BA69" i="17"/>
  <c r="C2" i="16"/>
  <c r="W2" i="16"/>
  <c r="AJ2" i="16"/>
  <c r="AK2" i="16"/>
  <c r="D7" i="16"/>
  <c r="I7" i="16"/>
  <c r="N7" i="16"/>
  <c r="S7" i="16"/>
  <c r="X7" i="16"/>
  <c r="AC7" i="16"/>
  <c r="D8" i="16"/>
  <c r="I8" i="16"/>
  <c r="N8" i="16"/>
  <c r="S8" i="16"/>
  <c r="X8" i="16"/>
  <c r="AC8" i="16"/>
  <c r="AH8" i="16"/>
  <c r="AL10" i="16"/>
  <c r="AL11" i="16"/>
  <c r="AL12" i="16"/>
  <c r="AL13" i="16"/>
  <c r="AL14" i="16"/>
  <c r="AL15" i="16"/>
  <c r="AL16" i="16"/>
  <c r="AL17" i="16"/>
  <c r="AL18" i="16"/>
  <c r="AL19" i="16"/>
  <c r="AL20" i="16"/>
  <c r="AL21" i="16"/>
  <c r="AL22" i="16"/>
  <c r="AL23" i="16"/>
  <c r="AL24" i="16"/>
  <c r="AL25" i="16"/>
  <c r="AL26" i="16"/>
  <c r="AL27" i="16"/>
  <c r="AL28" i="16"/>
  <c r="AL29" i="16"/>
  <c r="AL30" i="16"/>
  <c r="AL31" i="16"/>
  <c r="AL32" i="16"/>
  <c r="AL33" i="16"/>
  <c r="AL34" i="16"/>
  <c r="AL35" i="16"/>
  <c r="AL36" i="16"/>
  <c r="AL37" i="16"/>
  <c r="AL38" i="16"/>
  <c r="AL39" i="16"/>
  <c r="AL40" i="16"/>
  <c r="AL41" i="16"/>
  <c r="C2" i="15"/>
  <c r="AB2" i="15"/>
  <c r="AR2" i="15"/>
  <c r="AS2" i="15"/>
  <c r="D8" i="15"/>
  <c r="I8" i="15"/>
  <c r="N8" i="15"/>
  <c r="S8" i="15"/>
  <c r="X8" i="15"/>
  <c r="AC8" i="15"/>
  <c r="AH8" i="15"/>
  <c r="AM8" i="15"/>
  <c r="S10" i="15"/>
  <c r="X10" i="15"/>
  <c r="AC10" i="15"/>
  <c r="AH10" i="15"/>
  <c r="AM10" i="15"/>
  <c r="AR10" i="15"/>
  <c r="AW12" i="15"/>
  <c r="AW13" i="15"/>
  <c r="AW14" i="15"/>
  <c r="AW15" i="15"/>
  <c r="AW16" i="15"/>
  <c r="AW17" i="15"/>
  <c r="AW18" i="15"/>
  <c r="AW20" i="15"/>
  <c r="AW21" i="15"/>
  <c r="AW22" i="15"/>
  <c r="AW23" i="15"/>
  <c r="AW24" i="15"/>
  <c r="AW25" i="15"/>
  <c r="AW26" i="15"/>
  <c r="AW27" i="15"/>
  <c r="AW28" i="15"/>
  <c r="AW29" i="15"/>
  <c r="AW30" i="15"/>
  <c r="AW31" i="15"/>
  <c r="AW32" i="15"/>
  <c r="AW33" i="15"/>
  <c r="AW34" i="15"/>
  <c r="AW35" i="15"/>
  <c r="AW36" i="15"/>
  <c r="AW37" i="15"/>
  <c r="AW38" i="15"/>
  <c r="AW39" i="15"/>
  <c r="AW40" i="15"/>
  <c r="AW41" i="15"/>
  <c r="AW42" i="15"/>
  <c r="AW43" i="15"/>
  <c r="AW44" i="15"/>
  <c r="AW45" i="15"/>
  <c r="AW46" i="15"/>
  <c r="AW47" i="15"/>
  <c r="AW48" i="15"/>
  <c r="AW49" i="15"/>
  <c r="AW50" i="15"/>
  <c r="AW51" i="15"/>
  <c r="AW52" i="15"/>
  <c r="AW53" i="15"/>
  <c r="AW54" i="15"/>
  <c r="D56" i="15"/>
  <c r="D19" i="15" s="1"/>
  <c r="I56" i="15"/>
  <c r="I19" i="15" s="1"/>
  <c r="I10" i="15" s="1"/>
  <c r="N56" i="15"/>
  <c r="N19" i="15" s="1"/>
  <c r="N10" i="15" s="1"/>
  <c r="C2" i="14"/>
  <c r="AF2" i="14"/>
  <c r="BA2" i="14"/>
  <c r="BB2" i="14"/>
  <c r="D8" i="14"/>
  <c r="I8" i="14"/>
  <c r="N8" i="14"/>
  <c r="S8" i="14"/>
  <c r="X8" i="14"/>
  <c r="AC8" i="14"/>
  <c r="AH8" i="14"/>
  <c r="AM8" i="14"/>
  <c r="AR8" i="14"/>
  <c r="AW8" i="14"/>
  <c r="D9" i="14"/>
  <c r="I9" i="14"/>
  <c r="N9" i="14"/>
  <c r="S9" i="14"/>
  <c r="X9" i="14"/>
  <c r="AC9" i="14"/>
  <c r="AH9" i="14"/>
  <c r="AM9" i="14"/>
  <c r="AR9" i="14"/>
  <c r="AW9" i="14"/>
  <c r="BB9" i="14"/>
  <c r="BE11" i="14"/>
  <c r="BE12" i="14"/>
  <c r="BE13" i="14"/>
  <c r="BE14" i="14"/>
  <c r="BE15" i="14"/>
  <c r="BE16" i="14"/>
  <c r="BE17" i="14"/>
  <c r="BE18" i="14"/>
  <c r="BE19" i="14"/>
  <c r="BE20" i="14"/>
  <c r="BE21" i="14"/>
  <c r="BE22" i="14"/>
  <c r="BE23" i="14"/>
  <c r="BE24" i="14"/>
  <c r="BE25" i="14"/>
  <c r="BE26" i="14"/>
  <c r="BE27" i="14"/>
  <c r="BE28" i="14"/>
  <c r="BE29" i="14"/>
  <c r="BE30" i="14"/>
  <c r="BE31" i="14"/>
  <c r="BE32" i="14"/>
  <c r="BE33" i="14"/>
  <c r="BE34" i="14"/>
  <c r="BE35" i="14"/>
  <c r="B2" i="13"/>
  <c r="D34" i="13"/>
  <c r="E34" i="13"/>
  <c r="F34" i="13"/>
  <c r="J34" i="13"/>
  <c r="K34" i="13"/>
  <c r="L34" i="13"/>
  <c r="M34" i="13"/>
  <c r="N34" i="13"/>
  <c r="O34" i="13"/>
  <c r="D41" i="13"/>
  <c r="E41" i="13"/>
  <c r="F41" i="13"/>
  <c r="J41" i="13"/>
  <c r="K41" i="13"/>
  <c r="L41" i="13"/>
  <c r="M41" i="13"/>
  <c r="N41" i="13"/>
  <c r="O41" i="13"/>
  <c r="B2" i="12"/>
  <c r="D8" i="12"/>
  <c r="E8" i="12"/>
  <c r="F8" i="12"/>
  <c r="G8" i="12"/>
  <c r="H8" i="12"/>
  <c r="I8" i="12"/>
  <c r="J9" i="12"/>
  <c r="K9" i="12"/>
  <c r="J10" i="12"/>
  <c r="K10" i="12"/>
  <c r="J11" i="12"/>
  <c r="K11" i="12"/>
  <c r="J12" i="12"/>
  <c r="K12" i="12"/>
  <c r="J13" i="12"/>
  <c r="K13" i="12"/>
  <c r="J14" i="12"/>
  <c r="K14" i="12"/>
  <c r="J15" i="12"/>
  <c r="K15" i="12"/>
  <c r="J16" i="12"/>
  <c r="K16" i="12"/>
  <c r="J17" i="12"/>
  <c r="K17" i="12"/>
  <c r="J18" i="12"/>
  <c r="K18" i="12"/>
  <c r="J19" i="12"/>
  <c r="K19" i="12"/>
  <c r="J20" i="12"/>
  <c r="K20" i="12"/>
  <c r="J21" i="12"/>
  <c r="K21" i="12"/>
  <c r="J22" i="12"/>
  <c r="K22" i="12"/>
  <c r="J23" i="12"/>
  <c r="K23" i="12"/>
  <c r="J24" i="12"/>
  <c r="K24" i="12"/>
  <c r="J25" i="12"/>
  <c r="K25" i="12"/>
  <c r="J26" i="12"/>
  <c r="K26" i="12"/>
  <c r="J27" i="12"/>
  <c r="K27" i="12"/>
  <c r="J28" i="12"/>
  <c r="K28" i="12"/>
  <c r="J29" i="12"/>
  <c r="K29" i="12"/>
  <c r="Q1" i="11"/>
  <c r="R1" i="11"/>
  <c r="B2" i="11"/>
  <c r="K2" i="11"/>
  <c r="R3" i="11"/>
  <c r="O5" i="11"/>
  <c r="O6" i="11"/>
  <c r="O7" i="11"/>
  <c r="C8" i="11"/>
  <c r="D8" i="11"/>
  <c r="I7" i="15" s="1"/>
  <c r="E8" i="11"/>
  <c r="N7" i="15" s="1"/>
  <c r="F8" i="11"/>
  <c r="G8" i="11"/>
  <c r="X7" i="15" s="1"/>
  <c r="H8" i="11"/>
  <c r="AC7" i="15" s="1"/>
  <c r="I8" i="11"/>
  <c r="I10" i="11" s="1"/>
  <c r="J8" i="11"/>
  <c r="AM7" i="15" s="1"/>
  <c r="K8" i="11"/>
  <c r="L8" i="11"/>
  <c r="L9" i="11" s="1"/>
  <c r="M8" i="11"/>
  <c r="N8" i="11"/>
  <c r="C9" i="11"/>
  <c r="E9" i="11"/>
  <c r="H9" i="11"/>
  <c r="J9" i="11"/>
  <c r="K9" i="11"/>
  <c r="M9" i="11"/>
  <c r="C10" i="11"/>
  <c r="D10" i="11"/>
  <c r="E10" i="11"/>
  <c r="G10" i="11"/>
  <c r="H10" i="11"/>
  <c r="J10" i="11"/>
  <c r="K10" i="11"/>
  <c r="L10" i="11"/>
  <c r="M10" i="11"/>
  <c r="O11" i="11"/>
  <c r="S16" i="11"/>
  <c r="S17" i="11"/>
  <c r="R6" i="11" s="1"/>
  <c r="S18" i="11"/>
  <c r="C19" i="11"/>
  <c r="C20" i="11" s="1"/>
  <c r="D19" i="11"/>
  <c r="I7" i="14" s="1"/>
  <c r="E19" i="11"/>
  <c r="F19" i="11"/>
  <c r="S7" i="14" s="1"/>
  <c r="G19" i="11"/>
  <c r="G21" i="11" s="1"/>
  <c r="H19" i="11"/>
  <c r="H20" i="11" s="1"/>
  <c r="I19" i="11"/>
  <c r="AH7" i="14" s="1"/>
  <c r="J19" i="11"/>
  <c r="J21" i="11" s="1"/>
  <c r="K19" i="11"/>
  <c r="K20" i="11" s="1"/>
  <c r="L19" i="11"/>
  <c r="AW7" i="14" s="1"/>
  <c r="M19" i="11"/>
  <c r="N19" i="11"/>
  <c r="I6" i="16" s="1"/>
  <c r="O19" i="11"/>
  <c r="O21" i="11" s="1"/>
  <c r="P19" i="11"/>
  <c r="P20" i="11" s="1"/>
  <c r="Q19" i="11"/>
  <c r="X6" i="16" s="1"/>
  <c r="R19" i="11"/>
  <c r="S19" i="11"/>
  <c r="S20" i="11" s="1"/>
  <c r="D20" i="11"/>
  <c r="F20" i="11"/>
  <c r="G20" i="11"/>
  <c r="I20" i="11"/>
  <c r="J20" i="11"/>
  <c r="L20" i="11"/>
  <c r="N20" i="11"/>
  <c r="O20" i="11"/>
  <c r="Q20" i="11"/>
  <c r="R20" i="11"/>
  <c r="C21" i="11"/>
  <c r="D21" i="11"/>
  <c r="F21" i="11"/>
  <c r="I21" i="11"/>
  <c r="K21" i="11"/>
  <c r="L21" i="11"/>
  <c r="N21" i="11"/>
  <c r="Q21" i="11"/>
  <c r="S21" i="11"/>
  <c r="S22" i="11"/>
  <c r="R11" i="11" s="1"/>
  <c r="I1" i="10"/>
  <c r="J1" i="10"/>
  <c r="B2" i="10"/>
  <c r="G2" i="10"/>
  <c r="I5" i="10"/>
  <c r="I6" i="10"/>
  <c r="I7" i="10"/>
  <c r="C8" i="10"/>
  <c r="D8" i="10"/>
  <c r="D10" i="10" s="1"/>
  <c r="E8" i="10"/>
  <c r="F8" i="10"/>
  <c r="F9" i="10" s="1"/>
  <c r="G8" i="10"/>
  <c r="H8" i="10"/>
  <c r="AM6" i="17" s="1"/>
  <c r="I8" i="10"/>
  <c r="E9" i="10"/>
  <c r="H9" i="10"/>
  <c r="C10" i="10"/>
  <c r="E10" i="10"/>
  <c r="F10" i="10"/>
  <c r="H10" i="10"/>
  <c r="I11" i="10"/>
  <c r="C1" i="9"/>
  <c r="L1" i="9"/>
  <c r="M1" i="9"/>
  <c r="K2" i="9"/>
  <c r="J5" i="9"/>
  <c r="K6" i="9"/>
  <c r="L6" i="9"/>
  <c r="K7" i="9"/>
  <c r="L7" i="9"/>
  <c r="M7" i="9" s="1"/>
  <c r="K26" i="9"/>
  <c r="L26" i="9"/>
  <c r="M26" i="9" s="1"/>
  <c r="K27" i="9"/>
  <c r="L27" i="9"/>
  <c r="M27" i="9" s="1"/>
  <c r="K28" i="9"/>
  <c r="L28" i="9"/>
  <c r="M28" i="9" s="1"/>
  <c r="K29" i="9"/>
  <c r="L29" i="9"/>
  <c r="M29" i="9" s="1"/>
  <c r="K30" i="9"/>
  <c r="L30" i="9"/>
  <c r="M30" i="9" s="1"/>
  <c r="J31" i="9"/>
  <c r="K32" i="9"/>
  <c r="L32" i="9"/>
  <c r="M32" i="9" s="1"/>
  <c r="K33" i="9"/>
  <c r="L33" i="9"/>
  <c r="M33" i="9" s="1"/>
  <c r="K34" i="9"/>
  <c r="L34" i="9"/>
  <c r="M34" i="9" s="1"/>
  <c r="K35" i="9"/>
  <c r="L35" i="9"/>
  <c r="M35" i="9" s="1"/>
  <c r="K36" i="9"/>
  <c r="L36" i="9"/>
  <c r="M36" i="9" s="1"/>
  <c r="K37" i="9"/>
  <c r="L37" i="9"/>
  <c r="M37" i="9" s="1"/>
  <c r="K38" i="9"/>
  <c r="L38" i="9"/>
  <c r="M38" i="9" s="1"/>
  <c r="K39" i="9"/>
  <c r="L39" i="9"/>
  <c r="M39" i="9" s="1"/>
  <c r="K40" i="9"/>
  <c r="L40" i="9"/>
  <c r="M40" i="9" s="1"/>
  <c r="K73" i="9"/>
  <c r="L73" i="9"/>
  <c r="M73" i="9" s="1"/>
  <c r="K74" i="9"/>
  <c r="L74" i="9"/>
  <c r="M74" i="9" s="1"/>
  <c r="K75" i="9"/>
  <c r="L75" i="9"/>
  <c r="M75" i="9" s="1"/>
  <c r="K76" i="9"/>
  <c r="L76" i="9"/>
  <c r="M76" i="9" s="1"/>
  <c r="K77" i="9"/>
  <c r="L77" i="9"/>
  <c r="M77" i="9" s="1"/>
  <c r="K78" i="9"/>
  <c r="L78" i="9"/>
  <c r="M78" i="9" s="1"/>
  <c r="K79" i="9"/>
  <c r="L79" i="9"/>
  <c r="M79" i="9" s="1"/>
  <c r="K80" i="9"/>
  <c r="L80" i="9"/>
  <c r="M80" i="9" s="1"/>
  <c r="K81" i="9"/>
  <c r="L81" i="9"/>
  <c r="M81" i="9" s="1"/>
  <c r="K82" i="9"/>
  <c r="L82" i="9"/>
  <c r="M82" i="9" s="1"/>
  <c r="K83" i="9"/>
  <c r="L83" i="9"/>
  <c r="M83" i="9" s="1"/>
  <c r="K84" i="9"/>
  <c r="L84" i="9"/>
  <c r="M84" i="9" s="1"/>
  <c r="K85" i="9"/>
  <c r="L85" i="9"/>
  <c r="M85" i="9" s="1"/>
  <c r="K86" i="9"/>
  <c r="L86" i="9"/>
  <c r="M86" i="9" s="1"/>
  <c r="K87" i="9"/>
  <c r="L87" i="9"/>
  <c r="M87" i="9" s="1"/>
  <c r="J88" i="9"/>
  <c r="K105" i="9"/>
  <c r="L105" i="9"/>
  <c r="M105" i="9" s="1"/>
  <c r="K106" i="9"/>
  <c r="L106" i="9"/>
  <c r="M106" i="9" s="1"/>
  <c r="K107" i="9"/>
  <c r="L107" i="9"/>
  <c r="M107" i="9" s="1"/>
  <c r="K108" i="9"/>
  <c r="L108" i="9"/>
  <c r="M108" i="9" s="1"/>
  <c r="AG1" i="8"/>
  <c r="AH1" i="8"/>
  <c r="C2" i="8"/>
  <c r="AE2" i="8"/>
  <c r="AC6" i="8"/>
  <c r="AC5" i="8" s="1"/>
  <c r="AE6" i="8"/>
  <c r="AE5" i="8" s="1"/>
  <c r="AF6" i="8"/>
  <c r="AF5" i="8" s="1"/>
  <c r="AG6" i="8"/>
  <c r="AM6" i="8"/>
  <c r="AI7" i="8"/>
  <c r="AL7" i="8"/>
  <c r="AM7" i="8"/>
  <c r="AM8" i="8" s="1"/>
  <c r="AM9" i="8" s="1"/>
  <c r="AM10" i="8" s="1"/>
  <c r="AM11" i="8" s="1"/>
  <c r="AM12" i="8" s="1"/>
  <c r="AM13" i="8" s="1"/>
  <c r="AI8" i="8"/>
  <c r="AL8" i="8"/>
  <c r="AI9" i="8"/>
  <c r="AL9" i="8"/>
  <c r="AI10" i="8"/>
  <c r="AL10" i="8"/>
  <c r="AI11" i="8"/>
  <c r="AL11" i="8"/>
  <c r="AI12" i="8"/>
  <c r="AL12" i="8"/>
  <c r="AI13" i="8"/>
  <c r="AL13" i="8"/>
  <c r="AC15" i="8"/>
  <c r="AE15" i="8" s="1"/>
  <c r="AM15" i="8"/>
  <c r="AM16" i="8" s="1"/>
  <c r="AM17" i="8" s="1"/>
  <c r="AM18" i="8" s="1"/>
  <c r="AM19" i="8" s="1"/>
  <c r="AM20" i="8" s="1"/>
  <c r="AM21" i="8" s="1"/>
  <c r="AM22" i="8" s="1"/>
  <c r="AI16" i="8"/>
  <c r="AL16" i="8"/>
  <c r="AI17" i="8"/>
  <c r="AL17" i="8"/>
  <c r="AI18" i="8"/>
  <c r="AL18" i="8"/>
  <c r="AI19" i="8"/>
  <c r="AL19" i="8"/>
  <c r="AI20" i="8"/>
  <c r="AL20" i="8"/>
  <c r="AI21" i="8"/>
  <c r="AL21" i="8"/>
  <c r="AI22" i="8"/>
  <c r="AL22" i="8"/>
  <c r="AC55" i="8"/>
  <c r="AM55" i="8"/>
  <c r="AM56" i="8" s="1"/>
  <c r="AM57" i="8" s="1"/>
  <c r="AM58" i="8" s="1"/>
  <c r="AM59" i="8" s="1"/>
  <c r="AM60" i="8" s="1"/>
  <c r="AM61" i="8" s="1"/>
  <c r="AM62" i="8" s="1"/>
  <c r="AI56" i="8"/>
  <c r="AL56" i="8"/>
  <c r="AI57" i="8"/>
  <c r="AL57" i="8"/>
  <c r="AI58" i="8"/>
  <c r="AL58" i="8"/>
  <c r="AI59" i="8"/>
  <c r="AL59" i="8"/>
  <c r="AI60" i="8"/>
  <c r="AL60" i="8"/>
  <c r="AI61" i="8"/>
  <c r="AL61" i="8"/>
  <c r="AI62" i="8"/>
  <c r="AL62" i="8"/>
  <c r="AC64" i="8"/>
  <c r="AF64" i="8" s="1"/>
  <c r="AE64" i="8"/>
  <c r="AM64" i="8"/>
  <c r="AI65" i="8"/>
  <c r="AL65" i="8"/>
  <c r="AM65" i="8"/>
  <c r="AM66" i="8" s="1"/>
  <c r="AM67" i="8" s="1"/>
  <c r="AM68" i="8" s="1"/>
  <c r="AM69" i="8" s="1"/>
  <c r="AM70" i="8" s="1"/>
  <c r="AM71" i="8" s="1"/>
  <c r="AM72" i="8" s="1"/>
  <c r="AM73" i="8" s="1"/>
  <c r="AI66" i="8"/>
  <c r="AL66" i="8"/>
  <c r="AI67" i="8"/>
  <c r="AL67" i="8"/>
  <c r="AI68" i="8"/>
  <c r="AL68" i="8"/>
  <c r="AI69" i="8"/>
  <c r="AL69" i="8"/>
  <c r="AI70" i="8"/>
  <c r="AL70" i="8"/>
  <c r="AI71" i="8"/>
  <c r="AL71" i="8"/>
  <c r="AI72" i="8"/>
  <c r="AL72" i="8"/>
  <c r="AI73" i="8"/>
  <c r="AL73" i="8"/>
  <c r="AC74" i="8"/>
  <c r="AF74" i="8" s="1"/>
  <c r="AG74" i="8" s="1"/>
  <c r="AE74" i="8"/>
  <c r="AE80" i="8" s="1"/>
  <c r="AM74" i="8"/>
  <c r="AI75" i="8"/>
  <c r="AL75" i="8"/>
  <c r="AM75" i="8"/>
  <c r="AM76" i="8" s="1"/>
  <c r="AM77" i="8" s="1"/>
  <c r="AM78" i="8" s="1"/>
  <c r="AM79" i="8" s="1"/>
  <c r="AM80" i="8" s="1"/>
  <c r="AM81" i="8" s="1"/>
  <c r="AM82" i="8" s="1"/>
  <c r="AM83" i="8" s="1"/>
  <c r="AI76" i="8"/>
  <c r="AL76" i="8"/>
  <c r="AI77" i="8"/>
  <c r="AL77" i="8"/>
  <c r="AI78" i="8"/>
  <c r="AL78" i="8"/>
  <c r="AI79" i="8"/>
  <c r="AL79" i="8"/>
  <c r="AI80" i="8"/>
  <c r="AL80" i="8"/>
  <c r="AI81" i="8"/>
  <c r="AL81" i="8"/>
  <c r="AI82" i="8"/>
  <c r="AL82" i="8"/>
  <c r="AI83" i="8"/>
  <c r="AL83" i="8"/>
  <c r="AC84" i="8"/>
  <c r="AE84" i="8" s="1"/>
  <c r="AE90" i="8" s="1"/>
  <c r="AM84" i="8"/>
  <c r="AM85" i="8" s="1"/>
  <c r="AM86" i="8" s="1"/>
  <c r="AM87" i="8" s="1"/>
  <c r="AM88" i="8" s="1"/>
  <c r="AM89" i="8" s="1"/>
  <c r="AM90" i="8" s="1"/>
  <c r="AM91" i="8" s="1"/>
  <c r="AM92" i="8" s="1"/>
  <c r="AM93" i="8" s="1"/>
  <c r="AI85" i="8"/>
  <c r="AL85" i="8"/>
  <c r="AI86" i="8"/>
  <c r="AL86" i="8"/>
  <c r="AI87" i="8"/>
  <c r="AL87" i="8"/>
  <c r="AI88" i="8"/>
  <c r="AL88" i="8"/>
  <c r="AI89" i="8"/>
  <c r="AL89" i="8"/>
  <c r="AI90" i="8"/>
  <c r="AL90" i="8"/>
  <c r="AI91" i="8"/>
  <c r="AL91" i="8"/>
  <c r="AI92" i="8"/>
  <c r="AL92" i="8"/>
  <c r="AI93" i="8"/>
  <c r="AL93" i="8"/>
  <c r="AC94" i="8"/>
  <c r="AM94" i="8"/>
  <c r="AM95" i="8" s="1"/>
  <c r="AM96" i="8" s="1"/>
  <c r="AM97" i="8" s="1"/>
  <c r="AM98" i="8" s="1"/>
  <c r="AM99" i="8" s="1"/>
  <c r="AM100" i="8" s="1"/>
  <c r="AM101" i="8" s="1"/>
  <c r="AM102" i="8" s="1"/>
  <c r="AM103" i="8" s="1"/>
  <c r="AI95" i="8"/>
  <c r="AL95" i="8"/>
  <c r="AI96" i="8"/>
  <c r="AL96" i="8"/>
  <c r="AI97" i="8"/>
  <c r="AL97" i="8"/>
  <c r="AI98" i="8"/>
  <c r="AL98" i="8"/>
  <c r="AI99" i="8"/>
  <c r="AL99" i="8"/>
  <c r="AI100" i="8"/>
  <c r="AL100" i="8"/>
  <c r="AI101" i="8"/>
  <c r="AL101" i="8"/>
  <c r="AI102" i="8"/>
  <c r="AL102" i="8"/>
  <c r="AI103" i="8"/>
  <c r="AL103" i="8"/>
  <c r="AC104" i="8"/>
  <c r="AE104" i="8" s="1"/>
  <c r="AE110" i="8" s="1"/>
  <c r="AM104" i="8"/>
  <c r="AM105" i="8" s="1"/>
  <c r="AM106" i="8" s="1"/>
  <c r="AM107" i="8" s="1"/>
  <c r="AM108" i="8" s="1"/>
  <c r="AM109" i="8" s="1"/>
  <c r="AM110" i="8" s="1"/>
  <c r="AM111" i="8" s="1"/>
  <c r="AM112" i="8" s="1"/>
  <c r="AM113" i="8" s="1"/>
  <c r="AI105" i="8"/>
  <c r="AL105" i="8"/>
  <c r="AI106" i="8"/>
  <c r="AL106" i="8"/>
  <c r="AI107" i="8"/>
  <c r="AL107" i="8"/>
  <c r="AI108" i="8"/>
  <c r="AL108" i="8"/>
  <c r="AI109" i="8"/>
  <c r="AL109" i="8"/>
  <c r="AI110" i="8"/>
  <c r="AL110" i="8"/>
  <c r="AI111" i="8"/>
  <c r="AL111" i="8"/>
  <c r="AI112" i="8"/>
  <c r="AL112" i="8"/>
  <c r="AI113" i="8"/>
  <c r="AL113" i="8"/>
  <c r="AC154" i="8"/>
  <c r="AE154" i="8"/>
  <c r="AE160" i="8" s="1"/>
  <c r="AF154" i="8"/>
  <c r="AG154" i="8" s="1"/>
  <c r="AC164" i="8"/>
  <c r="AE164" i="8" s="1"/>
  <c r="AE170" i="8" s="1"/>
  <c r="AM164" i="8"/>
  <c r="AM165" i="8" s="1"/>
  <c r="AM166" i="8" s="1"/>
  <c r="AM167" i="8" s="1"/>
  <c r="AM168" i="8" s="1"/>
  <c r="AM169" i="8" s="1"/>
  <c r="AM170" i="8" s="1"/>
  <c r="AM171" i="8" s="1"/>
  <c r="AM172" i="8" s="1"/>
  <c r="AM173" i="8" s="1"/>
  <c r="AI165" i="8"/>
  <c r="AL165" i="8"/>
  <c r="AI166" i="8"/>
  <c r="AL166" i="8"/>
  <c r="AI167" i="8"/>
  <c r="AL167" i="8"/>
  <c r="AI168" i="8"/>
  <c r="AL168" i="8"/>
  <c r="AI169" i="8"/>
  <c r="AL169" i="8"/>
  <c r="AI170" i="8"/>
  <c r="AL170" i="8"/>
  <c r="AI171" i="8"/>
  <c r="AL171" i="8"/>
  <c r="AI172" i="8"/>
  <c r="AL172" i="8"/>
  <c r="AI173" i="8"/>
  <c r="AL173" i="8"/>
  <c r="AC175" i="8"/>
  <c r="AD175" i="8"/>
  <c r="AM175" i="8"/>
  <c r="AM176" i="8" s="1"/>
  <c r="AM177" i="8" s="1"/>
  <c r="AM178" i="8" s="1"/>
  <c r="AM179" i="8" s="1"/>
  <c r="AM180" i="8" s="1"/>
  <c r="AM181" i="8" s="1"/>
  <c r="AM182" i="8" s="1"/>
  <c r="AM183" i="8" s="1"/>
  <c r="AM184" i="8" s="1"/>
  <c r="AI176" i="8"/>
  <c r="AL176" i="8"/>
  <c r="AI177" i="8"/>
  <c r="AL177" i="8"/>
  <c r="AI178" i="8"/>
  <c r="AL178" i="8"/>
  <c r="AI179" i="8"/>
  <c r="AL179" i="8"/>
  <c r="AI180" i="8"/>
  <c r="AL180" i="8"/>
  <c r="AI181" i="8"/>
  <c r="AL181" i="8"/>
  <c r="AI182" i="8"/>
  <c r="AL182" i="8"/>
  <c r="AI183" i="8"/>
  <c r="AL183" i="8"/>
  <c r="AI184" i="8"/>
  <c r="AL184" i="8"/>
  <c r="AC2095" i="8"/>
  <c r="AD2095" i="8"/>
  <c r="AF2095" i="8" s="1"/>
  <c r="AG2095" i="8" s="1"/>
  <c r="AM2095" i="8"/>
  <c r="AM2096" i="8" s="1"/>
  <c r="AM2097" i="8" s="1"/>
  <c r="AM2098" i="8" s="1"/>
  <c r="AM2099" i="8" s="1"/>
  <c r="AM2100" i="8" s="1"/>
  <c r="AM2101" i="8" s="1"/>
  <c r="AM2102" i="8" s="1"/>
  <c r="AM2103" i="8" s="1"/>
  <c r="AM2104" i="8" s="1"/>
  <c r="AI2096" i="8"/>
  <c r="AL2096" i="8"/>
  <c r="AI2097" i="8"/>
  <c r="AL2097" i="8"/>
  <c r="AI2098" i="8"/>
  <c r="AL2098" i="8"/>
  <c r="AI2099" i="8"/>
  <c r="AL2099" i="8"/>
  <c r="AI2100" i="8"/>
  <c r="AL2100" i="8"/>
  <c r="AI2101" i="8"/>
  <c r="AL2101" i="8"/>
  <c r="AI2102" i="8"/>
  <c r="AL2102" i="8"/>
  <c r="AI2103" i="8"/>
  <c r="AL2103" i="8"/>
  <c r="AI2104" i="8"/>
  <c r="AL2104" i="8"/>
  <c r="AC2105" i="8"/>
  <c r="AD2105" i="8"/>
  <c r="AE2105" i="8"/>
  <c r="AE2111" i="8" s="1"/>
  <c r="AM2105" i="8"/>
  <c r="AI2106" i="8"/>
  <c r="AL2106" i="8"/>
  <c r="AM2106" i="8"/>
  <c r="AM2107" i="8" s="1"/>
  <c r="AM2108" i="8" s="1"/>
  <c r="AM2109" i="8" s="1"/>
  <c r="AM2110" i="8" s="1"/>
  <c r="AM2111" i="8" s="1"/>
  <c r="AM2112" i="8" s="1"/>
  <c r="AM2113" i="8" s="1"/>
  <c r="AM2114" i="8" s="1"/>
  <c r="AI2107" i="8"/>
  <c r="AL2107" i="8"/>
  <c r="AI2108" i="8"/>
  <c r="AL2108" i="8"/>
  <c r="AI2109" i="8"/>
  <c r="AL2109" i="8"/>
  <c r="AI2110" i="8"/>
  <c r="AL2110" i="8"/>
  <c r="AI2111" i="8"/>
  <c r="AL2111" i="8"/>
  <c r="AI2112" i="8"/>
  <c r="AL2112" i="8"/>
  <c r="AI2113" i="8"/>
  <c r="AL2113" i="8"/>
  <c r="AI2114" i="8"/>
  <c r="AL2114" i="8"/>
  <c r="AC2115" i="8"/>
  <c r="AD2115" i="8"/>
  <c r="AF2115" i="8" s="1"/>
  <c r="AG2115" i="8" s="1"/>
  <c r="AM2115" i="8"/>
  <c r="AM2116" i="8" s="1"/>
  <c r="AM2117" i="8" s="1"/>
  <c r="AM2118" i="8" s="1"/>
  <c r="AM2119" i="8" s="1"/>
  <c r="AM2120" i="8" s="1"/>
  <c r="AM2121" i="8" s="1"/>
  <c r="AM2122" i="8" s="1"/>
  <c r="AM2123" i="8" s="1"/>
  <c r="AM2124" i="8" s="1"/>
  <c r="AI2116" i="8"/>
  <c r="AL2116" i="8"/>
  <c r="AI2117" i="8"/>
  <c r="AL2117" i="8"/>
  <c r="AI2118" i="8"/>
  <c r="AL2118" i="8"/>
  <c r="AI2119" i="8"/>
  <c r="AL2119" i="8"/>
  <c r="AI2120" i="8"/>
  <c r="AL2120" i="8"/>
  <c r="AI2121" i="8"/>
  <c r="AL2121" i="8"/>
  <c r="AI2122" i="8"/>
  <c r="AL2122" i="8"/>
  <c r="AI2123" i="8"/>
  <c r="AL2123" i="8"/>
  <c r="AI2124" i="8"/>
  <c r="AL2124" i="8"/>
  <c r="AC2125" i="8"/>
  <c r="AD2125" i="8" s="1"/>
  <c r="AE2125" i="8" s="1"/>
  <c r="AE2131" i="8" s="1"/>
  <c r="AM2125" i="8"/>
  <c r="AI2126" i="8"/>
  <c r="AL2126" i="8"/>
  <c r="AM2126" i="8"/>
  <c r="AM2127" i="8" s="1"/>
  <c r="AM2128" i="8" s="1"/>
  <c r="AM2129" i="8" s="1"/>
  <c r="AM2130" i="8" s="1"/>
  <c r="AM2131" i="8" s="1"/>
  <c r="AM2132" i="8" s="1"/>
  <c r="AM2133" i="8" s="1"/>
  <c r="AM2134" i="8" s="1"/>
  <c r="AI2127" i="8"/>
  <c r="AL2127" i="8"/>
  <c r="AI2128" i="8"/>
  <c r="AL2128" i="8"/>
  <c r="AI2129" i="8"/>
  <c r="AL2129" i="8"/>
  <c r="AI2130" i="8"/>
  <c r="AL2130" i="8"/>
  <c r="AI2131" i="8"/>
  <c r="AL2131" i="8"/>
  <c r="AI2132" i="8"/>
  <c r="AL2132" i="8"/>
  <c r="AI2133" i="8"/>
  <c r="AL2133" i="8"/>
  <c r="AI2134" i="8"/>
  <c r="AL2134" i="8"/>
  <c r="AC2135" i="8"/>
  <c r="AD2135" i="8"/>
  <c r="AF2135" i="8" s="1"/>
  <c r="AG2135" i="8" s="1"/>
  <c r="AM2135" i="8"/>
  <c r="AM2136" i="8" s="1"/>
  <c r="AM2137" i="8" s="1"/>
  <c r="AM2138" i="8" s="1"/>
  <c r="AM2139" i="8" s="1"/>
  <c r="AM2140" i="8" s="1"/>
  <c r="AM2141" i="8" s="1"/>
  <c r="AM2142" i="8" s="1"/>
  <c r="AM2143" i="8" s="1"/>
  <c r="AM2144" i="8" s="1"/>
  <c r="AI2136" i="8"/>
  <c r="AL2136" i="8"/>
  <c r="AI2137" i="8"/>
  <c r="AL2137" i="8"/>
  <c r="AI2138" i="8"/>
  <c r="AL2138" i="8"/>
  <c r="AI2139" i="8"/>
  <c r="AL2139" i="8"/>
  <c r="AI2140" i="8"/>
  <c r="AL2140" i="8"/>
  <c r="AI2141" i="8"/>
  <c r="AL2141" i="8"/>
  <c r="AI2142" i="8"/>
  <c r="AL2142" i="8"/>
  <c r="AI2143" i="8"/>
  <c r="AL2143" i="8"/>
  <c r="AI2144" i="8"/>
  <c r="AL2144" i="8"/>
  <c r="AC2145" i="8"/>
  <c r="AD2145" i="8" s="1"/>
  <c r="AE2145" i="8" s="1"/>
  <c r="AE2151" i="8" s="1"/>
  <c r="AM2145" i="8"/>
  <c r="AI2146" i="8"/>
  <c r="AL2146" i="8"/>
  <c r="AM2146" i="8"/>
  <c r="AM2147" i="8" s="1"/>
  <c r="AM2148" i="8" s="1"/>
  <c r="AM2149" i="8" s="1"/>
  <c r="AM2150" i="8" s="1"/>
  <c r="AM2151" i="8" s="1"/>
  <c r="AM2152" i="8" s="1"/>
  <c r="AM2153" i="8" s="1"/>
  <c r="AM2154" i="8" s="1"/>
  <c r="AI2147" i="8"/>
  <c r="AL2147" i="8"/>
  <c r="AI2148" i="8"/>
  <c r="AL2148" i="8"/>
  <c r="AI2149" i="8"/>
  <c r="AL2149" i="8"/>
  <c r="AI2150" i="8"/>
  <c r="AL2150" i="8"/>
  <c r="AI2151" i="8"/>
  <c r="AL2151" i="8"/>
  <c r="AI2152" i="8"/>
  <c r="AL2152" i="8"/>
  <c r="AI2153" i="8"/>
  <c r="AL2153" i="8"/>
  <c r="AI2154" i="8"/>
  <c r="AL2154" i="8"/>
  <c r="AC2155" i="8"/>
  <c r="AD2155" i="8"/>
  <c r="AF2155" i="8" s="1"/>
  <c r="AG2155" i="8" s="1"/>
  <c r="AM2155" i="8"/>
  <c r="AM2156" i="8" s="1"/>
  <c r="AM2157" i="8" s="1"/>
  <c r="AM2158" i="8" s="1"/>
  <c r="AM2159" i="8" s="1"/>
  <c r="AM2160" i="8" s="1"/>
  <c r="AM2161" i="8" s="1"/>
  <c r="AM2162" i="8" s="1"/>
  <c r="AM2163" i="8" s="1"/>
  <c r="AM2164" i="8" s="1"/>
  <c r="AI2156" i="8"/>
  <c r="AL2156" i="8"/>
  <c r="AI2157" i="8"/>
  <c r="AL2157" i="8"/>
  <c r="AI2158" i="8"/>
  <c r="AL2158" i="8"/>
  <c r="AI2159" i="8"/>
  <c r="AL2159" i="8"/>
  <c r="AI2160" i="8"/>
  <c r="AL2160" i="8"/>
  <c r="AI2161" i="8"/>
  <c r="AL2161" i="8"/>
  <c r="AI2162" i="8"/>
  <c r="AL2162" i="8"/>
  <c r="AI2163" i="8"/>
  <c r="AL2163" i="8"/>
  <c r="AI2164" i="8"/>
  <c r="AL2164" i="8"/>
  <c r="AC2165" i="8"/>
  <c r="AD2165" i="8" s="1"/>
  <c r="AE2165" i="8"/>
  <c r="AE2171" i="8" s="1"/>
  <c r="AM2165" i="8"/>
  <c r="AI2166" i="8"/>
  <c r="AL2166" i="8"/>
  <c r="AM2166" i="8"/>
  <c r="AM2167" i="8" s="1"/>
  <c r="AM2168" i="8" s="1"/>
  <c r="AM2169" i="8" s="1"/>
  <c r="AM2170" i="8" s="1"/>
  <c r="AM2171" i="8" s="1"/>
  <c r="AM2172" i="8" s="1"/>
  <c r="AM2173" i="8" s="1"/>
  <c r="AM2174" i="8" s="1"/>
  <c r="AI2167" i="8"/>
  <c r="AL2167" i="8"/>
  <c r="AI2168" i="8"/>
  <c r="AL2168" i="8"/>
  <c r="AI2169" i="8"/>
  <c r="AL2169" i="8"/>
  <c r="AI2170" i="8"/>
  <c r="AL2170" i="8"/>
  <c r="AI2171" i="8"/>
  <c r="AL2171" i="8"/>
  <c r="AI2172" i="8"/>
  <c r="AL2172" i="8"/>
  <c r="AI2173" i="8"/>
  <c r="AL2173" i="8"/>
  <c r="AI2174" i="8"/>
  <c r="AL2174" i="8"/>
  <c r="AC2175" i="8"/>
  <c r="AD2175" i="8"/>
  <c r="AM2175" i="8"/>
  <c r="AM2176" i="8" s="1"/>
  <c r="AM2177" i="8" s="1"/>
  <c r="AM2178" i="8" s="1"/>
  <c r="AM2179" i="8" s="1"/>
  <c r="AM2180" i="8" s="1"/>
  <c r="AM2181" i="8" s="1"/>
  <c r="AM2182" i="8" s="1"/>
  <c r="AM2183" i="8" s="1"/>
  <c r="AM2184" i="8" s="1"/>
  <c r="AI2176" i="8"/>
  <c r="AL2176" i="8"/>
  <c r="AI2177" i="8"/>
  <c r="AL2177" i="8"/>
  <c r="AI2178" i="8"/>
  <c r="AL2178" i="8"/>
  <c r="AI2179" i="8"/>
  <c r="AL2179" i="8"/>
  <c r="AI2180" i="8"/>
  <c r="AL2180" i="8"/>
  <c r="AI2181" i="8"/>
  <c r="AL2181" i="8"/>
  <c r="AI2182" i="8"/>
  <c r="AL2182" i="8"/>
  <c r="AI2183" i="8"/>
  <c r="AL2183" i="8"/>
  <c r="AI2184" i="8"/>
  <c r="AL2184" i="8"/>
  <c r="AC2185" i="8"/>
  <c r="AM2185" i="8"/>
  <c r="AI2186" i="8"/>
  <c r="AL2186" i="8"/>
  <c r="AM2186" i="8"/>
  <c r="AM2187" i="8" s="1"/>
  <c r="AM2188" i="8" s="1"/>
  <c r="AM2189" i="8" s="1"/>
  <c r="AM2190" i="8" s="1"/>
  <c r="AM2191" i="8" s="1"/>
  <c r="AM2192" i="8" s="1"/>
  <c r="AM2193" i="8" s="1"/>
  <c r="AM2194" i="8" s="1"/>
  <c r="AI2187" i="8"/>
  <c r="AL2187" i="8"/>
  <c r="AI2188" i="8"/>
  <c r="AL2188" i="8"/>
  <c r="AI2189" i="8"/>
  <c r="AL2189" i="8"/>
  <c r="AI2190" i="8"/>
  <c r="AL2190" i="8"/>
  <c r="AI2191" i="8"/>
  <c r="AL2191" i="8"/>
  <c r="AI2192" i="8"/>
  <c r="AL2192" i="8"/>
  <c r="AI2193" i="8"/>
  <c r="AL2193" i="8"/>
  <c r="AI2194" i="8"/>
  <c r="AL2194" i="8"/>
  <c r="AC2195" i="8"/>
  <c r="AD2195" i="8" s="1"/>
  <c r="AM2195" i="8"/>
  <c r="AM2196" i="8" s="1"/>
  <c r="AM2197" i="8" s="1"/>
  <c r="AM2198" i="8" s="1"/>
  <c r="AM2199" i="8" s="1"/>
  <c r="AM2200" i="8" s="1"/>
  <c r="AM2201" i="8" s="1"/>
  <c r="AM2202" i="8" s="1"/>
  <c r="AM2203" i="8" s="1"/>
  <c r="AM2204" i="8" s="1"/>
  <c r="AI2196" i="8"/>
  <c r="AL2196" i="8"/>
  <c r="AI2197" i="8"/>
  <c r="AL2197" i="8"/>
  <c r="AI2198" i="8"/>
  <c r="AL2198" i="8"/>
  <c r="AI2199" i="8"/>
  <c r="AL2199" i="8"/>
  <c r="AI2200" i="8"/>
  <c r="AL2200" i="8"/>
  <c r="AI2201" i="8"/>
  <c r="AL2201" i="8"/>
  <c r="AI2202" i="8"/>
  <c r="AL2202" i="8"/>
  <c r="AI2203" i="8"/>
  <c r="AL2203" i="8"/>
  <c r="AI2204" i="8"/>
  <c r="AL2204" i="8"/>
  <c r="AC2205" i="8"/>
  <c r="AD2205" i="8"/>
  <c r="AM2205" i="8"/>
  <c r="AI2206" i="8"/>
  <c r="AL2206" i="8"/>
  <c r="AM2206" i="8"/>
  <c r="AM2207" i="8" s="1"/>
  <c r="AM2208" i="8" s="1"/>
  <c r="AM2209" i="8" s="1"/>
  <c r="AM2210" i="8" s="1"/>
  <c r="AM2211" i="8" s="1"/>
  <c r="AM2212" i="8" s="1"/>
  <c r="AM2213" i="8" s="1"/>
  <c r="AM2214" i="8" s="1"/>
  <c r="AI2207" i="8"/>
  <c r="AL2207" i="8"/>
  <c r="AI2208" i="8"/>
  <c r="AL2208" i="8"/>
  <c r="AI2209" i="8"/>
  <c r="AL2209" i="8"/>
  <c r="AI2210" i="8"/>
  <c r="AL2210" i="8"/>
  <c r="AI2211" i="8"/>
  <c r="AL2211" i="8"/>
  <c r="AI2212" i="8"/>
  <c r="AL2212" i="8"/>
  <c r="AI2213" i="8"/>
  <c r="AL2213" i="8"/>
  <c r="AI2214" i="8"/>
  <c r="AL2214" i="8"/>
  <c r="AC2215" i="8"/>
  <c r="AD2215" i="8"/>
  <c r="AF2215" i="8" s="1"/>
  <c r="AG2215" i="8"/>
  <c r="AM2215" i="8"/>
  <c r="AM2216" i="8" s="1"/>
  <c r="AM2217" i="8" s="1"/>
  <c r="AM2218" i="8" s="1"/>
  <c r="AM2219" i="8" s="1"/>
  <c r="AM2220" i="8" s="1"/>
  <c r="AM2221" i="8" s="1"/>
  <c r="AM2222" i="8" s="1"/>
  <c r="AM2223" i="8" s="1"/>
  <c r="AM2224" i="8" s="1"/>
  <c r="AI2216" i="8"/>
  <c r="AL2216" i="8"/>
  <c r="AI2217" i="8"/>
  <c r="AL2217" i="8"/>
  <c r="AI2218" i="8"/>
  <c r="AL2218" i="8"/>
  <c r="AI2219" i="8"/>
  <c r="AL2219" i="8"/>
  <c r="AI2220" i="8"/>
  <c r="AL2220" i="8"/>
  <c r="AI2221" i="8"/>
  <c r="AL2221" i="8"/>
  <c r="AI2222" i="8"/>
  <c r="AL2222" i="8"/>
  <c r="AI2223" i="8"/>
  <c r="AL2223" i="8"/>
  <c r="AI2224" i="8"/>
  <c r="AL2224" i="8"/>
  <c r="AC2225" i="8"/>
  <c r="AD2225" i="8"/>
  <c r="AE2225" i="8"/>
  <c r="AE2231" i="8" s="1"/>
  <c r="AM2225" i="8"/>
  <c r="AI2226" i="8"/>
  <c r="AL2226" i="8"/>
  <c r="AM2226" i="8"/>
  <c r="AM2227" i="8" s="1"/>
  <c r="AM2228" i="8" s="1"/>
  <c r="AM2229" i="8" s="1"/>
  <c r="AM2230" i="8" s="1"/>
  <c r="AM2231" i="8" s="1"/>
  <c r="AM2232" i="8" s="1"/>
  <c r="AM2233" i="8" s="1"/>
  <c r="AM2234" i="8" s="1"/>
  <c r="AI2227" i="8"/>
  <c r="AL2227" i="8"/>
  <c r="AI2228" i="8"/>
  <c r="AL2228" i="8"/>
  <c r="AI2229" i="8"/>
  <c r="AL2229" i="8"/>
  <c r="AI2230" i="8"/>
  <c r="AL2230" i="8"/>
  <c r="AI2231" i="8"/>
  <c r="AL2231" i="8"/>
  <c r="AI2232" i="8"/>
  <c r="AL2232" i="8"/>
  <c r="AI2233" i="8"/>
  <c r="AL2233" i="8"/>
  <c r="AI2234" i="8"/>
  <c r="AL2234" i="8"/>
  <c r="AC2235" i="8"/>
  <c r="AD2235" i="8"/>
  <c r="AF2235" i="8"/>
  <c r="AG2235" i="8" s="1"/>
  <c r="AM2235" i="8"/>
  <c r="AM2236" i="8" s="1"/>
  <c r="AM2237" i="8" s="1"/>
  <c r="AM2238" i="8" s="1"/>
  <c r="AM2239" i="8" s="1"/>
  <c r="AM2240" i="8" s="1"/>
  <c r="AM2241" i="8" s="1"/>
  <c r="AM2242" i="8" s="1"/>
  <c r="AM2243" i="8" s="1"/>
  <c r="AM2244" i="8" s="1"/>
  <c r="AI2236" i="8"/>
  <c r="AL2236" i="8"/>
  <c r="AI2237" i="8"/>
  <c r="AL2237" i="8"/>
  <c r="AI2238" i="8"/>
  <c r="AL2238" i="8"/>
  <c r="AI2239" i="8"/>
  <c r="AL2239" i="8"/>
  <c r="AI2240" i="8"/>
  <c r="AL2240" i="8"/>
  <c r="AI2241" i="8"/>
  <c r="AL2241" i="8"/>
  <c r="AI2242" i="8"/>
  <c r="AL2242" i="8"/>
  <c r="AI2243" i="8"/>
  <c r="AL2243" i="8"/>
  <c r="AI2244" i="8"/>
  <c r="AL2244" i="8"/>
  <c r="AC2245" i="8"/>
  <c r="AD2245" i="8"/>
  <c r="AE2245" i="8"/>
  <c r="AE2251" i="8" s="1"/>
  <c r="AF2245" i="8"/>
  <c r="AG2245" i="8"/>
  <c r="AM2245" i="8"/>
  <c r="AI2246" i="8"/>
  <c r="AL2246" i="8"/>
  <c r="AM2246" i="8"/>
  <c r="AM2247" i="8" s="1"/>
  <c r="AM2248" i="8" s="1"/>
  <c r="AM2249" i="8" s="1"/>
  <c r="AM2250" i="8" s="1"/>
  <c r="AM2251" i="8" s="1"/>
  <c r="AM2252" i="8" s="1"/>
  <c r="AM2253" i="8" s="1"/>
  <c r="AM2254" i="8" s="1"/>
  <c r="AI2247" i="8"/>
  <c r="AL2247" i="8"/>
  <c r="AI2248" i="8"/>
  <c r="AL2248" i="8"/>
  <c r="AI2249" i="8"/>
  <c r="AL2249" i="8"/>
  <c r="AI2250" i="8"/>
  <c r="AL2250" i="8"/>
  <c r="AI2251" i="8"/>
  <c r="AL2251" i="8"/>
  <c r="AI2252" i="8"/>
  <c r="AL2252" i="8"/>
  <c r="AI2253" i="8"/>
  <c r="AL2253" i="8"/>
  <c r="AI2254" i="8"/>
  <c r="AL2254" i="8"/>
  <c r="AC2255" i="8"/>
  <c r="AM2255" i="8"/>
  <c r="AI2256" i="8"/>
  <c r="AL2256" i="8"/>
  <c r="AM2256" i="8"/>
  <c r="AM2257" i="8" s="1"/>
  <c r="AM2258" i="8" s="1"/>
  <c r="AM2259" i="8" s="1"/>
  <c r="AM2260" i="8" s="1"/>
  <c r="AM2261" i="8" s="1"/>
  <c r="AM2262" i="8" s="1"/>
  <c r="AM2263" i="8" s="1"/>
  <c r="AM2264" i="8" s="1"/>
  <c r="AI2257" i="8"/>
  <c r="AL2257" i="8"/>
  <c r="AI2258" i="8"/>
  <c r="AL2258" i="8"/>
  <c r="AI2259" i="8"/>
  <c r="AL2259" i="8"/>
  <c r="AI2260" i="8"/>
  <c r="AL2260" i="8"/>
  <c r="AI2261" i="8"/>
  <c r="AL2261" i="8"/>
  <c r="AI2262" i="8"/>
  <c r="AL2262" i="8"/>
  <c r="AI2263" i="8"/>
  <c r="AL2263" i="8"/>
  <c r="AI2264" i="8"/>
  <c r="AL2264" i="8"/>
  <c r="AC2265" i="8"/>
  <c r="AD2265" i="8" s="1"/>
  <c r="AF2265" i="8" s="1"/>
  <c r="AG2265" i="8" s="1"/>
  <c r="AM2265" i="8"/>
  <c r="AM2266" i="8" s="1"/>
  <c r="AM2267" i="8" s="1"/>
  <c r="AM2268" i="8" s="1"/>
  <c r="AM2269" i="8" s="1"/>
  <c r="AM2270" i="8" s="1"/>
  <c r="AM2271" i="8" s="1"/>
  <c r="AM2272" i="8" s="1"/>
  <c r="AM2273" i="8" s="1"/>
  <c r="AM2274" i="8" s="1"/>
  <c r="AI2266" i="8"/>
  <c r="AL2266" i="8"/>
  <c r="AI2267" i="8"/>
  <c r="AL2267" i="8"/>
  <c r="AI2268" i="8"/>
  <c r="AL2268" i="8"/>
  <c r="AI2269" i="8"/>
  <c r="AL2269" i="8"/>
  <c r="AI2270" i="8"/>
  <c r="AL2270" i="8"/>
  <c r="AI2271" i="8"/>
  <c r="AL2271" i="8"/>
  <c r="AI2272" i="8"/>
  <c r="AL2272" i="8"/>
  <c r="AI2273" i="8"/>
  <c r="AL2273" i="8"/>
  <c r="AI2274" i="8"/>
  <c r="AL2274" i="8"/>
  <c r="AC2275" i="8"/>
  <c r="AM2275" i="8"/>
  <c r="AI2276" i="8"/>
  <c r="AL2276" i="8"/>
  <c r="AM2276" i="8"/>
  <c r="AM2277" i="8" s="1"/>
  <c r="AM2278" i="8" s="1"/>
  <c r="AM2279" i="8" s="1"/>
  <c r="AM2280" i="8" s="1"/>
  <c r="AM2281" i="8" s="1"/>
  <c r="AM2282" i="8" s="1"/>
  <c r="AM2283" i="8" s="1"/>
  <c r="AM2284" i="8" s="1"/>
  <c r="AI2277" i="8"/>
  <c r="AL2277" i="8"/>
  <c r="AI2278" i="8"/>
  <c r="AL2278" i="8"/>
  <c r="AI2279" i="8"/>
  <c r="AL2279" i="8"/>
  <c r="AI2280" i="8"/>
  <c r="AL2280" i="8"/>
  <c r="AI2281" i="8"/>
  <c r="AL2281" i="8"/>
  <c r="AI2282" i="8"/>
  <c r="AL2282" i="8"/>
  <c r="AI2283" i="8"/>
  <c r="AL2283" i="8"/>
  <c r="AI2284" i="8"/>
  <c r="AL2284" i="8"/>
  <c r="AC2285" i="8"/>
  <c r="AD2285" i="8" s="1"/>
  <c r="AF2285" i="8" s="1"/>
  <c r="AG2285" i="8"/>
  <c r="AM2285" i="8"/>
  <c r="AM2286" i="8" s="1"/>
  <c r="AM2287" i="8" s="1"/>
  <c r="AM2288" i="8" s="1"/>
  <c r="AM2289" i="8" s="1"/>
  <c r="AM2290" i="8" s="1"/>
  <c r="AM2291" i="8" s="1"/>
  <c r="AM2292" i="8" s="1"/>
  <c r="AM2293" i="8" s="1"/>
  <c r="AM2294" i="8" s="1"/>
  <c r="AI2286" i="8"/>
  <c r="AL2286" i="8"/>
  <c r="AI2287" i="8"/>
  <c r="AL2287" i="8"/>
  <c r="AI2288" i="8"/>
  <c r="AL2288" i="8"/>
  <c r="AI2289" i="8"/>
  <c r="AL2289" i="8"/>
  <c r="AI2290" i="8"/>
  <c r="AL2290" i="8"/>
  <c r="AI2291" i="8"/>
  <c r="AL2291" i="8"/>
  <c r="AI2292" i="8"/>
  <c r="AL2292" i="8"/>
  <c r="AI2293" i="8"/>
  <c r="AL2293" i="8"/>
  <c r="AI2294" i="8"/>
  <c r="AL2294" i="8"/>
  <c r="AC2295" i="8"/>
  <c r="AM2295" i="8"/>
  <c r="AI2296" i="8"/>
  <c r="AL2296" i="8"/>
  <c r="AM2296" i="8"/>
  <c r="AM2297" i="8" s="1"/>
  <c r="AM2298" i="8" s="1"/>
  <c r="AM2299" i="8" s="1"/>
  <c r="AM2300" i="8" s="1"/>
  <c r="AM2301" i="8" s="1"/>
  <c r="AM2302" i="8" s="1"/>
  <c r="AM2303" i="8" s="1"/>
  <c r="AM2304" i="8" s="1"/>
  <c r="AI2297" i="8"/>
  <c r="AL2297" i="8"/>
  <c r="AI2298" i="8"/>
  <c r="AL2298" i="8"/>
  <c r="AI2299" i="8"/>
  <c r="AL2299" i="8"/>
  <c r="AI2300" i="8"/>
  <c r="AL2300" i="8"/>
  <c r="AI2301" i="8"/>
  <c r="AL2301" i="8"/>
  <c r="AI2302" i="8"/>
  <c r="AL2302" i="8"/>
  <c r="AI2303" i="8"/>
  <c r="AL2303" i="8"/>
  <c r="AI2304" i="8"/>
  <c r="AL2304" i="8"/>
  <c r="AC2305" i="8"/>
  <c r="AD2305" i="8" s="1"/>
  <c r="AF2305" i="8" s="1"/>
  <c r="AG2305" i="8" s="1"/>
  <c r="AM2305" i="8"/>
  <c r="AM2306" i="8" s="1"/>
  <c r="AM2307" i="8" s="1"/>
  <c r="AM2308" i="8" s="1"/>
  <c r="AM2309" i="8" s="1"/>
  <c r="AM2310" i="8" s="1"/>
  <c r="AM2311" i="8" s="1"/>
  <c r="AM2312" i="8" s="1"/>
  <c r="AM2313" i="8" s="1"/>
  <c r="AM2314" i="8" s="1"/>
  <c r="AI2306" i="8"/>
  <c r="AL2306" i="8"/>
  <c r="AI2307" i="8"/>
  <c r="AL2307" i="8"/>
  <c r="AI2308" i="8"/>
  <c r="AL2308" i="8"/>
  <c r="AI2309" i="8"/>
  <c r="AL2309" i="8"/>
  <c r="AI2310" i="8"/>
  <c r="AL2310" i="8"/>
  <c r="AI2311" i="8"/>
  <c r="AL2311" i="8"/>
  <c r="AI2312" i="8"/>
  <c r="AL2312" i="8"/>
  <c r="AI2313" i="8"/>
  <c r="AL2313" i="8"/>
  <c r="AI2314" i="8"/>
  <c r="AL2314" i="8"/>
  <c r="AC2315" i="8"/>
  <c r="AM2315" i="8"/>
  <c r="AI2316" i="8"/>
  <c r="AL2316" i="8"/>
  <c r="AM2316" i="8"/>
  <c r="AM2317" i="8" s="1"/>
  <c r="AM2318" i="8" s="1"/>
  <c r="AM2319" i="8" s="1"/>
  <c r="AM2320" i="8" s="1"/>
  <c r="AM2321" i="8" s="1"/>
  <c r="AM2322" i="8" s="1"/>
  <c r="AM2323" i="8" s="1"/>
  <c r="AM2324" i="8" s="1"/>
  <c r="AI2317" i="8"/>
  <c r="AL2317" i="8"/>
  <c r="AI2318" i="8"/>
  <c r="AL2318" i="8"/>
  <c r="AI2319" i="8"/>
  <c r="AL2319" i="8"/>
  <c r="AI2320" i="8"/>
  <c r="AL2320" i="8"/>
  <c r="AI2321" i="8"/>
  <c r="AL2321" i="8"/>
  <c r="AI2322" i="8"/>
  <c r="AL2322" i="8"/>
  <c r="AI2323" i="8"/>
  <c r="AL2323" i="8"/>
  <c r="AI2324" i="8"/>
  <c r="AL2324" i="8"/>
  <c r="AC2325" i="8"/>
  <c r="AD2325" i="8" s="1"/>
  <c r="AM2325" i="8"/>
  <c r="AM2326" i="8" s="1"/>
  <c r="AM2327" i="8" s="1"/>
  <c r="AM2328" i="8" s="1"/>
  <c r="AM2329" i="8" s="1"/>
  <c r="AM2330" i="8" s="1"/>
  <c r="AM2331" i="8" s="1"/>
  <c r="AM2332" i="8" s="1"/>
  <c r="AM2333" i="8" s="1"/>
  <c r="AM2334" i="8" s="1"/>
  <c r="AI2326" i="8"/>
  <c r="AL2326" i="8"/>
  <c r="AI2327" i="8"/>
  <c r="AL2327" i="8"/>
  <c r="AI2328" i="8"/>
  <c r="AL2328" i="8"/>
  <c r="AI2329" i="8"/>
  <c r="AL2329" i="8"/>
  <c r="AI2330" i="8"/>
  <c r="AL2330" i="8"/>
  <c r="AI2331" i="8"/>
  <c r="AL2331" i="8"/>
  <c r="AI2332" i="8"/>
  <c r="AL2332" i="8"/>
  <c r="AI2333" i="8"/>
  <c r="AL2333" i="8"/>
  <c r="AI2334" i="8"/>
  <c r="AL2334" i="8"/>
  <c r="AC2335" i="8"/>
  <c r="AM2335" i="8"/>
  <c r="AI2336" i="8"/>
  <c r="AL2336" i="8"/>
  <c r="AM2336" i="8"/>
  <c r="AM2337" i="8" s="1"/>
  <c r="AM2338" i="8" s="1"/>
  <c r="AM2339" i="8" s="1"/>
  <c r="AM2340" i="8" s="1"/>
  <c r="AM2341" i="8" s="1"/>
  <c r="AM2342" i="8" s="1"/>
  <c r="AM2343" i="8" s="1"/>
  <c r="AM2344" i="8" s="1"/>
  <c r="AI2337" i="8"/>
  <c r="AL2337" i="8"/>
  <c r="AI2338" i="8"/>
  <c r="AL2338" i="8"/>
  <c r="AI2339" i="8"/>
  <c r="AL2339" i="8"/>
  <c r="AI2340" i="8"/>
  <c r="AL2340" i="8"/>
  <c r="AI2341" i="8"/>
  <c r="AL2341" i="8"/>
  <c r="AI2342" i="8"/>
  <c r="AL2342" i="8"/>
  <c r="AI2343" i="8"/>
  <c r="AL2343" i="8"/>
  <c r="AI2344" i="8"/>
  <c r="AL2344" i="8"/>
  <c r="AC2345" i="8"/>
  <c r="AD2345" i="8" s="1"/>
  <c r="AM2345" i="8"/>
  <c r="AM2346" i="8" s="1"/>
  <c r="AM2347" i="8" s="1"/>
  <c r="AM2348" i="8" s="1"/>
  <c r="AM2349" i="8" s="1"/>
  <c r="AM2350" i="8" s="1"/>
  <c r="AM2351" i="8" s="1"/>
  <c r="AM2352" i="8" s="1"/>
  <c r="AM2353" i="8" s="1"/>
  <c r="AM2354" i="8" s="1"/>
  <c r="AI2346" i="8"/>
  <c r="AL2346" i="8"/>
  <c r="AI2347" i="8"/>
  <c r="AL2347" i="8"/>
  <c r="AI2348" i="8"/>
  <c r="AL2348" i="8"/>
  <c r="AI2349" i="8"/>
  <c r="AL2349" i="8"/>
  <c r="AI2350" i="8"/>
  <c r="AL2350" i="8"/>
  <c r="AI2351" i="8"/>
  <c r="AL2351" i="8"/>
  <c r="AI2352" i="8"/>
  <c r="AL2352" i="8"/>
  <c r="AI2353" i="8"/>
  <c r="AL2353" i="8"/>
  <c r="AI2354" i="8"/>
  <c r="AL2354" i="8"/>
  <c r="AC2355" i="8"/>
  <c r="AM2355" i="8"/>
  <c r="AI2356" i="8"/>
  <c r="AL2356" i="8"/>
  <c r="AM2356" i="8"/>
  <c r="AM2357" i="8" s="1"/>
  <c r="AM2358" i="8" s="1"/>
  <c r="AM2359" i="8" s="1"/>
  <c r="AM2360" i="8" s="1"/>
  <c r="AM2361" i="8" s="1"/>
  <c r="AM2362" i="8" s="1"/>
  <c r="AM2363" i="8" s="1"/>
  <c r="AM2364" i="8" s="1"/>
  <c r="AI2357" i="8"/>
  <c r="AL2357" i="8"/>
  <c r="AI2358" i="8"/>
  <c r="AL2358" i="8"/>
  <c r="AI2359" i="8"/>
  <c r="AL2359" i="8"/>
  <c r="AI2360" i="8"/>
  <c r="AL2360" i="8"/>
  <c r="AI2361" i="8"/>
  <c r="AL2361" i="8"/>
  <c r="AI2362" i="8"/>
  <c r="AL2362" i="8"/>
  <c r="AI2363" i="8"/>
  <c r="AL2363" i="8"/>
  <c r="AI2364" i="8"/>
  <c r="AL2364" i="8"/>
  <c r="AC2365" i="8"/>
  <c r="AD2365" i="8" s="1"/>
  <c r="AM2365" i="8"/>
  <c r="AM2366" i="8" s="1"/>
  <c r="AM2367" i="8" s="1"/>
  <c r="AM2368" i="8" s="1"/>
  <c r="AM2369" i="8" s="1"/>
  <c r="AM2370" i="8" s="1"/>
  <c r="AM2371" i="8" s="1"/>
  <c r="AM2372" i="8" s="1"/>
  <c r="AM2373" i="8" s="1"/>
  <c r="AM2374" i="8" s="1"/>
  <c r="AI2366" i="8"/>
  <c r="AL2366" i="8"/>
  <c r="AI2367" i="8"/>
  <c r="AL2367" i="8"/>
  <c r="AI2368" i="8"/>
  <c r="AL2368" i="8"/>
  <c r="AI2369" i="8"/>
  <c r="AL2369" i="8"/>
  <c r="AI2370" i="8"/>
  <c r="AL2370" i="8"/>
  <c r="AI2371" i="8"/>
  <c r="AL2371" i="8"/>
  <c r="AI2372" i="8"/>
  <c r="AL2372" i="8"/>
  <c r="AI2373" i="8"/>
  <c r="AL2373" i="8"/>
  <c r="AI2374" i="8"/>
  <c r="AL2374" i="8"/>
  <c r="AC2375" i="8"/>
  <c r="AD2375" i="8" s="1"/>
  <c r="AM2375" i="8"/>
  <c r="AI2376" i="8"/>
  <c r="AL2376" i="8"/>
  <c r="AM2376" i="8"/>
  <c r="AM2377" i="8" s="1"/>
  <c r="AM2378" i="8" s="1"/>
  <c r="AM2379" i="8" s="1"/>
  <c r="AM2380" i="8" s="1"/>
  <c r="AM2381" i="8" s="1"/>
  <c r="AM2382" i="8" s="1"/>
  <c r="AM2383" i="8" s="1"/>
  <c r="AM2384" i="8" s="1"/>
  <c r="AI2377" i="8"/>
  <c r="AL2377" i="8"/>
  <c r="AI2378" i="8"/>
  <c r="AL2378" i="8"/>
  <c r="AI2379" i="8"/>
  <c r="AL2379" i="8"/>
  <c r="AI2380" i="8"/>
  <c r="AL2380" i="8"/>
  <c r="AI2381" i="8"/>
  <c r="AL2381" i="8"/>
  <c r="AI2382" i="8"/>
  <c r="AL2382" i="8"/>
  <c r="AI2383" i="8"/>
  <c r="AL2383" i="8"/>
  <c r="AI2384" i="8"/>
  <c r="AL2384" i="8"/>
  <c r="AC2385" i="8"/>
  <c r="AD2385" i="8" s="1"/>
  <c r="AM2385" i="8"/>
  <c r="AM2386" i="8" s="1"/>
  <c r="AM2387" i="8" s="1"/>
  <c r="AM2388" i="8" s="1"/>
  <c r="AM2389" i="8" s="1"/>
  <c r="AM2390" i="8" s="1"/>
  <c r="AM2391" i="8" s="1"/>
  <c r="AM2392" i="8" s="1"/>
  <c r="AM2393" i="8" s="1"/>
  <c r="AM2394" i="8" s="1"/>
  <c r="AI2386" i="8"/>
  <c r="AL2386" i="8"/>
  <c r="AI2387" i="8"/>
  <c r="AL2387" i="8"/>
  <c r="AI2388" i="8"/>
  <c r="AL2388" i="8"/>
  <c r="AI2389" i="8"/>
  <c r="AL2389" i="8"/>
  <c r="AI2390" i="8"/>
  <c r="AL2390" i="8"/>
  <c r="AI2391" i="8"/>
  <c r="AL2391" i="8"/>
  <c r="AI2392" i="8"/>
  <c r="AL2392" i="8"/>
  <c r="AI2393" i="8"/>
  <c r="AL2393" i="8"/>
  <c r="AI2394" i="8"/>
  <c r="AL2394" i="8"/>
  <c r="AC2395" i="8"/>
  <c r="AD2395" i="8"/>
  <c r="AE2395" i="8"/>
  <c r="AE2401" i="8" s="1"/>
  <c r="AM2395" i="8"/>
  <c r="AI2396" i="8"/>
  <c r="AL2396" i="8"/>
  <c r="AM2396" i="8"/>
  <c r="AM2397" i="8" s="1"/>
  <c r="AM2398" i="8" s="1"/>
  <c r="AM2399" i="8" s="1"/>
  <c r="AM2400" i="8" s="1"/>
  <c r="AM2401" i="8" s="1"/>
  <c r="AM2402" i="8" s="1"/>
  <c r="AM2403" i="8" s="1"/>
  <c r="AM2404" i="8" s="1"/>
  <c r="AI2397" i="8"/>
  <c r="AL2397" i="8"/>
  <c r="AI2398" i="8"/>
  <c r="AL2398" i="8"/>
  <c r="AI2399" i="8"/>
  <c r="AL2399" i="8"/>
  <c r="AI2400" i="8"/>
  <c r="AL2400" i="8"/>
  <c r="AI2401" i="8"/>
  <c r="AL2401" i="8"/>
  <c r="AI2402" i="8"/>
  <c r="AL2402" i="8"/>
  <c r="AI2403" i="8"/>
  <c r="AL2403" i="8"/>
  <c r="AI2404" i="8"/>
  <c r="AL2404" i="8"/>
  <c r="AC2405" i="8"/>
  <c r="AD2405" i="8" s="1"/>
  <c r="AM2405" i="8"/>
  <c r="AM2406" i="8" s="1"/>
  <c r="AM2407" i="8" s="1"/>
  <c r="AM2408" i="8" s="1"/>
  <c r="AM2409" i="8" s="1"/>
  <c r="AM2410" i="8" s="1"/>
  <c r="AM2411" i="8" s="1"/>
  <c r="AM2412" i="8" s="1"/>
  <c r="AM2413" i="8" s="1"/>
  <c r="AM2414" i="8" s="1"/>
  <c r="AI2406" i="8"/>
  <c r="AL2406" i="8"/>
  <c r="AI2407" i="8"/>
  <c r="AL2407" i="8"/>
  <c r="AI2408" i="8"/>
  <c r="AL2408" i="8"/>
  <c r="AI2409" i="8"/>
  <c r="AL2409" i="8"/>
  <c r="AI2410" i="8"/>
  <c r="AL2410" i="8"/>
  <c r="AI2411" i="8"/>
  <c r="AL2411" i="8"/>
  <c r="AI2412" i="8"/>
  <c r="AL2412" i="8"/>
  <c r="AI2413" i="8"/>
  <c r="AL2413" i="8"/>
  <c r="AI2414" i="8"/>
  <c r="AL2414" i="8"/>
  <c r="AC2415" i="8"/>
  <c r="AD2415" i="8" s="1"/>
  <c r="AM2415" i="8"/>
  <c r="AI2416" i="8"/>
  <c r="AL2416" i="8"/>
  <c r="AM2416" i="8"/>
  <c r="AM2417" i="8" s="1"/>
  <c r="AM2418" i="8" s="1"/>
  <c r="AM2419" i="8" s="1"/>
  <c r="AM2420" i="8" s="1"/>
  <c r="AM2421" i="8" s="1"/>
  <c r="AM2422" i="8" s="1"/>
  <c r="AM2423" i="8" s="1"/>
  <c r="AM2424" i="8" s="1"/>
  <c r="AI2417" i="8"/>
  <c r="AL2417" i="8"/>
  <c r="AI2418" i="8"/>
  <c r="AL2418" i="8"/>
  <c r="AI2419" i="8"/>
  <c r="AL2419" i="8"/>
  <c r="AI2420" i="8"/>
  <c r="AL2420" i="8"/>
  <c r="AI2421" i="8"/>
  <c r="AL2421" i="8"/>
  <c r="AI2422" i="8"/>
  <c r="AL2422" i="8"/>
  <c r="AI2423" i="8"/>
  <c r="AL2423" i="8"/>
  <c r="AI2424" i="8"/>
  <c r="AL2424" i="8"/>
  <c r="AC2425" i="8"/>
  <c r="AD2425" i="8" s="1"/>
  <c r="AM2425" i="8"/>
  <c r="AM2426" i="8" s="1"/>
  <c r="AM2427" i="8" s="1"/>
  <c r="AM2428" i="8" s="1"/>
  <c r="AM2429" i="8" s="1"/>
  <c r="AM2430" i="8" s="1"/>
  <c r="AM2431" i="8" s="1"/>
  <c r="AM2432" i="8" s="1"/>
  <c r="AM2433" i="8" s="1"/>
  <c r="AM2434" i="8" s="1"/>
  <c r="AI2426" i="8"/>
  <c r="AL2426" i="8"/>
  <c r="AI2427" i="8"/>
  <c r="AL2427" i="8"/>
  <c r="AI2428" i="8"/>
  <c r="AL2428" i="8"/>
  <c r="AI2429" i="8"/>
  <c r="AL2429" i="8"/>
  <c r="AI2430" i="8"/>
  <c r="AL2430" i="8"/>
  <c r="AI2431" i="8"/>
  <c r="AL2431" i="8"/>
  <c r="AI2432" i="8"/>
  <c r="AL2432" i="8"/>
  <c r="AI2433" i="8"/>
  <c r="AL2433" i="8"/>
  <c r="AI2434" i="8"/>
  <c r="AL2434" i="8"/>
  <c r="AC2435" i="8"/>
  <c r="AD2435" i="8"/>
  <c r="AE2435" i="8"/>
  <c r="AE2441" i="8" s="1"/>
  <c r="AM2435" i="8"/>
  <c r="AI2436" i="8"/>
  <c r="AL2436" i="8"/>
  <c r="AM2436" i="8"/>
  <c r="AM2437" i="8" s="1"/>
  <c r="AM2438" i="8" s="1"/>
  <c r="AM2439" i="8" s="1"/>
  <c r="AM2440" i="8" s="1"/>
  <c r="AM2441" i="8" s="1"/>
  <c r="AM2442" i="8" s="1"/>
  <c r="AM2443" i="8" s="1"/>
  <c r="AM2444" i="8" s="1"/>
  <c r="AI2437" i="8"/>
  <c r="AL2437" i="8"/>
  <c r="AI2438" i="8"/>
  <c r="AL2438" i="8"/>
  <c r="AI2439" i="8"/>
  <c r="AL2439" i="8"/>
  <c r="AI2440" i="8"/>
  <c r="AL2440" i="8"/>
  <c r="AI2441" i="8"/>
  <c r="AL2441" i="8"/>
  <c r="AI2442" i="8"/>
  <c r="AL2442" i="8"/>
  <c r="AI2443" i="8"/>
  <c r="AL2443" i="8"/>
  <c r="AI2444" i="8"/>
  <c r="AL2444" i="8"/>
  <c r="AC2445" i="8"/>
  <c r="AD2445" i="8" s="1"/>
  <c r="AM2445" i="8"/>
  <c r="AM2446" i="8" s="1"/>
  <c r="AM2447" i="8" s="1"/>
  <c r="AM2448" i="8" s="1"/>
  <c r="AM2449" i="8" s="1"/>
  <c r="AM2450" i="8" s="1"/>
  <c r="AM2451" i="8" s="1"/>
  <c r="AM2452" i="8" s="1"/>
  <c r="AM2453" i="8" s="1"/>
  <c r="AM2454" i="8" s="1"/>
  <c r="AI2446" i="8"/>
  <c r="AL2446" i="8"/>
  <c r="AI2447" i="8"/>
  <c r="AL2447" i="8"/>
  <c r="AI2448" i="8"/>
  <c r="AL2448" i="8"/>
  <c r="AI2449" i="8"/>
  <c r="AL2449" i="8"/>
  <c r="AI2450" i="8"/>
  <c r="AL2450" i="8"/>
  <c r="AI2451" i="8"/>
  <c r="AL2451" i="8"/>
  <c r="AI2452" i="8"/>
  <c r="AL2452" i="8"/>
  <c r="AI2453" i="8"/>
  <c r="AL2453" i="8"/>
  <c r="AI2454" i="8"/>
  <c r="AL2454" i="8"/>
  <c r="AC2455" i="8"/>
  <c r="AD2455" i="8" s="1"/>
  <c r="AM2455" i="8"/>
  <c r="AI2456" i="8"/>
  <c r="AL2456" i="8"/>
  <c r="AM2456" i="8"/>
  <c r="AM2457" i="8" s="1"/>
  <c r="AM2458" i="8" s="1"/>
  <c r="AM2459" i="8" s="1"/>
  <c r="AM2460" i="8" s="1"/>
  <c r="AM2461" i="8" s="1"/>
  <c r="AM2462" i="8" s="1"/>
  <c r="AM2463" i="8" s="1"/>
  <c r="AM2464" i="8" s="1"/>
  <c r="AI2457" i="8"/>
  <c r="AL2457" i="8"/>
  <c r="AI2458" i="8"/>
  <c r="AL2458" i="8"/>
  <c r="AI2459" i="8"/>
  <c r="AL2459" i="8"/>
  <c r="AI2460" i="8"/>
  <c r="AL2460" i="8"/>
  <c r="AI2461" i="8"/>
  <c r="AL2461" i="8"/>
  <c r="AI2462" i="8"/>
  <c r="AL2462" i="8"/>
  <c r="AI2463" i="8"/>
  <c r="AL2463" i="8"/>
  <c r="AI2464" i="8"/>
  <c r="AL2464" i="8"/>
  <c r="AC2465" i="8"/>
  <c r="AD2465" i="8" s="1"/>
  <c r="AM2465" i="8"/>
  <c r="AM2466" i="8" s="1"/>
  <c r="AM2467" i="8" s="1"/>
  <c r="AM2468" i="8" s="1"/>
  <c r="AM2469" i="8" s="1"/>
  <c r="AM2470" i="8" s="1"/>
  <c r="AM2471" i="8" s="1"/>
  <c r="AM2472" i="8" s="1"/>
  <c r="AM2473" i="8" s="1"/>
  <c r="AM2474" i="8" s="1"/>
  <c r="AI2466" i="8"/>
  <c r="AL2466" i="8"/>
  <c r="AI2467" i="8"/>
  <c r="AL2467" i="8"/>
  <c r="AI2468" i="8"/>
  <c r="AL2468" i="8"/>
  <c r="AI2469" i="8"/>
  <c r="AL2469" i="8"/>
  <c r="AI2470" i="8"/>
  <c r="AL2470" i="8"/>
  <c r="AI2471" i="8"/>
  <c r="AL2471" i="8"/>
  <c r="AI2472" i="8"/>
  <c r="AL2472" i="8"/>
  <c r="AI2473" i="8"/>
  <c r="AL2473" i="8"/>
  <c r="AI2474" i="8"/>
  <c r="AL2474" i="8"/>
  <c r="AC2475" i="8"/>
  <c r="AD2475" i="8"/>
  <c r="AE2475" i="8"/>
  <c r="AE2481" i="8" s="1"/>
  <c r="AM2475" i="8"/>
  <c r="AI2476" i="8"/>
  <c r="AL2476" i="8"/>
  <c r="AM2476" i="8"/>
  <c r="AM2477" i="8" s="1"/>
  <c r="AM2478" i="8" s="1"/>
  <c r="AM2479" i="8" s="1"/>
  <c r="AM2480" i="8" s="1"/>
  <c r="AM2481" i="8" s="1"/>
  <c r="AM2482" i="8" s="1"/>
  <c r="AM2483" i="8" s="1"/>
  <c r="AM2484" i="8" s="1"/>
  <c r="AI2477" i="8"/>
  <c r="AL2477" i="8"/>
  <c r="AI2478" i="8"/>
  <c r="AL2478" i="8"/>
  <c r="AI2479" i="8"/>
  <c r="AL2479" i="8"/>
  <c r="AI2480" i="8"/>
  <c r="AL2480" i="8"/>
  <c r="AI2481" i="8"/>
  <c r="AL2481" i="8"/>
  <c r="AI2482" i="8"/>
  <c r="AL2482" i="8"/>
  <c r="AI2483" i="8"/>
  <c r="AL2483" i="8"/>
  <c r="AI2484" i="8"/>
  <c r="AL2484" i="8"/>
  <c r="AC2485" i="8"/>
  <c r="AM2485" i="8"/>
  <c r="AM2486" i="8" s="1"/>
  <c r="AM2487" i="8" s="1"/>
  <c r="AM2488" i="8" s="1"/>
  <c r="AM2489" i="8" s="1"/>
  <c r="AM2490" i="8" s="1"/>
  <c r="AM2491" i="8" s="1"/>
  <c r="AM2492" i="8" s="1"/>
  <c r="AM2493" i="8" s="1"/>
  <c r="AM2494" i="8" s="1"/>
  <c r="AI2486" i="8"/>
  <c r="AL2486" i="8"/>
  <c r="AI2487" i="8"/>
  <c r="AL2487" i="8"/>
  <c r="AI2488" i="8"/>
  <c r="AL2488" i="8"/>
  <c r="AI2489" i="8"/>
  <c r="AL2489" i="8"/>
  <c r="AI2490" i="8"/>
  <c r="AL2490" i="8"/>
  <c r="AI2491" i="8"/>
  <c r="AL2491" i="8"/>
  <c r="AI2492" i="8"/>
  <c r="AL2492" i="8"/>
  <c r="AI2493" i="8"/>
  <c r="AL2493" i="8"/>
  <c r="AI2494" i="8"/>
  <c r="AL2494" i="8"/>
  <c r="AC2495" i="8"/>
  <c r="AD2495" i="8"/>
  <c r="AE2495" i="8"/>
  <c r="AE2501" i="8" s="1"/>
  <c r="AM2495" i="8"/>
  <c r="AI2496" i="8"/>
  <c r="AL2496" i="8"/>
  <c r="AM2496" i="8"/>
  <c r="AM2497" i="8" s="1"/>
  <c r="AM2498" i="8" s="1"/>
  <c r="AM2499" i="8" s="1"/>
  <c r="AM2500" i="8" s="1"/>
  <c r="AM2501" i="8" s="1"/>
  <c r="AM2502" i="8" s="1"/>
  <c r="AM2503" i="8" s="1"/>
  <c r="AM2504" i="8" s="1"/>
  <c r="AI2497" i="8"/>
  <c r="AL2497" i="8"/>
  <c r="AI2498" i="8"/>
  <c r="AL2498" i="8"/>
  <c r="AI2499" i="8"/>
  <c r="AL2499" i="8"/>
  <c r="AI2500" i="8"/>
  <c r="AL2500" i="8"/>
  <c r="AI2501" i="8"/>
  <c r="AL2501" i="8"/>
  <c r="AI2502" i="8"/>
  <c r="AL2502" i="8"/>
  <c r="AI2503" i="8"/>
  <c r="AL2503" i="8"/>
  <c r="AI2504" i="8"/>
  <c r="AL2504" i="8"/>
  <c r="AC2505" i="8"/>
  <c r="AD2505" i="8"/>
  <c r="AM2505" i="8"/>
  <c r="AM2506" i="8" s="1"/>
  <c r="AM2507" i="8" s="1"/>
  <c r="AM2508" i="8" s="1"/>
  <c r="AM2509" i="8" s="1"/>
  <c r="AM2510" i="8" s="1"/>
  <c r="AM2511" i="8" s="1"/>
  <c r="AM2512" i="8" s="1"/>
  <c r="AM2513" i="8" s="1"/>
  <c r="AM2514" i="8" s="1"/>
  <c r="AI2506" i="8"/>
  <c r="AL2506" i="8"/>
  <c r="AI2507" i="8"/>
  <c r="AL2507" i="8"/>
  <c r="AI2508" i="8"/>
  <c r="AL2508" i="8"/>
  <c r="AI2509" i="8"/>
  <c r="AL2509" i="8"/>
  <c r="AI2510" i="8"/>
  <c r="AL2510" i="8"/>
  <c r="AI2511" i="8"/>
  <c r="AL2511" i="8"/>
  <c r="AI2512" i="8"/>
  <c r="AL2512" i="8"/>
  <c r="AI2513" i="8"/>
  <c r="AL2513" i="8"/>
  <c r="AI2514" i="8"/>
  <c r="AL2514" i="8"/>
  <c r="AC2515" i="8"/>
  <c r="AD2515" i="8"/>
  <c r="AE2515" i="8" s="1"/>
  <c r="AE2521" i="8" s="1"/>
  <c r="AF2515" i="8"/>
  <c r="AG2515" i="8"/>
  <c r="AM2515" i="8"/>
  <c r="AI2516" i="8"/>
  <c r="AL2516" i="8"/>
  <c r="AM2516" i="8"/>
  <c r="AM2517" i="8" s="1"/>
  <c r="AM2518" i="8" s="1"/>
  <c r="AM2519" i="8" s="1"/>
  <c r="AM2520" i="8" s="1"/>
  <c r="AM2521" i="8" s="1"/>
  <c r="AM2522" i="8" s="1"/>
  <c r="AM2523" i="8" s="1"/>
  <c r="AM2524" i="8" s="1"/>
  <c r="AI2517" i="8"/>
  <c r="AL2517" i="8"/>
  <c r="AI2518" i="8"/>
  <c r="AL2518" i="8"/>
  <c r="AI2519" i="8"/>
  <c r="AL2519" i="8"/>
  <c r="AI2520" i="8"/>
  <c r="AL2520" i="8"/>
  <c r="AI2521" i="8"/>
  <c r="AL2521" i="8"/>
  <c r="AI2522" i="8"/>
  <c r="AL2522" i="8"/>
  <c r="AI2523" i="8"/>
  <c r="AL2523" i="8"/>
  <c r="AI2524" i="8"/>
  <c r="AL2524" i="8"/>
  <c r="AC2525" i="8"/>
  <c r="AD2525" i="8"/>
  <c r="AF2525" i="8"/>
  <c r="AG2525" i="8" s="1"/>
  <c r="AM2525" i="8"/>
  <c r="AM2526" i="8" s="1"/>
  <c r="AM2527" i="8" s="1"/>
  <c r="AM2528" i="8" s="1"/>
  <c r="AM2529" i="8" s="1"/>
  <c r="AM2530" i="8" s="1"/>
  <c r="AM2531" i="8" s="1"/>
  <c r="AM2532" i="8" s="1"/>
  <c r="AM2533" i="8" s="1"/>
  <c r="AM2534" i="8" s="1"/>
  <c r="AI2526" i="8"/>
  <c r="AL2526" i="8"/>
  <c r="AI2527" i="8"/>
  <c r="AL2527" i="8"/>
  <c r="AI2528" i="8"/>
  <c r="AL2528" i="8"/>
  <c r="AI2529" i="8"/>
  <c r="AL2529" i="8"/>
  <c r="AI2530" i="8"/>
  <c r="AL2530" i="8"/>
  <c r="AI2531" i="8"/>
  <c r="AL2531" i="8"/>
  <c r="AI2532" i="8"/>
  <c r="AL2532" i="8"/>
  <c r="AI2533" i="8"/>
  <c r="AL2533" i="8"/>
  <c r="AI2534" i="8"/>
  <c r="AL2534" i="8"/>
  <c r="AC2535" i="8"/>
  <c r="AD2535" i="8"/>
  <c r="AE2535" i="8"/>
  <c r="AE2541" i="8" s="1"/>
  <c r="AM2535" i="8"/>
  <c r="AI2536" i="8"/>
  <c r="AL2536" i="8"/>
  <c r="AM2536" i="8"/>
  <c r="AM2537" i="8" s="1"/>
  <c r="AM2538" i="8" s="1"/>
  <c r="AM2539" i="8" s="1"/>
  <c r="AM2540" i="8" s="1"/>
  <c r="AM2541" i="8" s="1"/>
  <c r="AM2542" i="8" s="1"/>
  <c r="AM2543" i="8" s="1"/>
  <c r="AM2544" i="8" s="1"/>
  <c r="AI2537" i="8"/>
  <c r="AL2537" i="8"/>
  <c r="AI2538" i="8"/>
  <c r="AL2538" i="8"/>
  <c r="AI2539" i="8"/>
  <c r="AL2539" i="8"/>
  <c r="AI2540" i="8"/>
  <c r="AL2540" i="8"/>
  <c r="AI2541" i="8"/>
  <c r="AL2541" i="8"/>
  <c r="AI2542" i="8"/>
  <c r="AL2542" i="8"/>
  <c r="AI2543" i="8"/>
  <c r="AL2543" i="8"/>
  <c r="AI2544" i="8"/>
  <c r="AL2544" i="8"/>
  <c r="AC2545" i="8"/>
  <c r="AM2545" i="8"/>
  <c r="AM2546" i="8" s="1"/>
  <c r="AM2547" i="8" s="1"/>
  <c r="AM2548" i="8" s="1"/>
  <c r="AM2549" i="8" s="1"/>
  <c r="AM2550" i="8" s="1"/>
  <c r="AM2551" i="8" s="1"/>
  <c r="AM2552" i="8" s="1"/>
  <c r="AM2553" i="8" s="1"/>
  <c r="AM2554" i="8" s="1"/>
  <c r="AI2546" i="8"/>
  <c r="AL2546" i="8"/>
  <c r="AI2547" i="8"/>
  <c r="AL2547" i="8"/>
  <c r="AI2548" i="8"/>
  <c r="AL2548" i="8"/>
  <c r="AI2549" i="8"/>
  <c r="AL2549" i="8"/>
  <c r="AI2550" i="8"/>
  <c r="AL2550" i="8"/>
  <c r="AI2551" i="8"/>
  <c r="AL2551" i="8"/>
  <c r="AI2552" i="8"/>
  <c r="AL2552" i="8"/>
  <c r="AI2553" i="8"/>
  <c r="AL2553" i="8"/>
  <c r="AI2554" i="8"/>
  <c r="AL2554" i="8"/>
  <c r="AC2555" i="8"/>
  <c r="AM2555" i="8"/>
  <c r="AI2556" i="8"/>
  <c r="AL2556" i="8"/>
  <c r="AM2556" i="8"/>
  <c r="AM2557" i="8" s="1"/>
  <c r="AM2558" i="8" s="1"/>
  <c r="AM2559" i="8" s="1"/>
  <c r="AM2560" i="8" s="1"/>
  <c r="AM2561" i="8" s="1"/>
  <c r="AM2562" i="8" s="1"/>
  <c r="AM2563" i="8" s="1"/>
  <c r="AM2564" i="8" s="1"/>
  <c r="AI2557" i="8"/>
  <c r="AL2557" i="8"/>
  <c r="AI2558" i="8"/>
  <c r="AL2558" i="8"/>
  <c r="AI2559" i="8"/>
  <c r="AL2559" i="8"/>
  <c r="AI2560" i="8"/>
  <c r="AL2560" i="8"/>
  <c r="AI2561" i="8"/>
  <c r="AL2561" i="8"/>
  <c r="AI2562" i="8"/>
  <c r="AL2562" i="8"/>
  <c r="AI2563" i="8"/>
  <c r="AL2563" i="8"/>
  <c r="AI2564" i="8"/>
  <c r="AL2564" i="8"/>
  <c r="AC2565" i="8"/>
  <c r="AD2565" i="8" s="1"/>
  <c r="AM2565" i="8"/>
  <c r="AM2566" i="8" s="1"/>
  <c r="AM2567" i="8" s="1"/>
  <c r="AM2568" i="8" s="1"/>
  <c r="AM2569" i="8" s="1"/>
  <c r="AM2570" i="8" s="1"/>
  <c r="AM2571" i="8" s="1"/>
  <c r="AM2572" i="8" s="1"/>
  <c r="AM2573" i="8" s="1"/>
  <c r="AM2574" i="8" s="1"/>
  <c r="AI2566" i="8"/>
  <c r="AL2566" i="8"/>
  <c r="AI2567" i="8"/>
  <c r="AL2567" i="8"/>
  <c r="AI2568" i="8"/>
  <c r="AL2568" i="8"/>
  <c r="AI2569" i="8"/>
  <c r="AL2569" i="8"/>
  <c r="AI2570" i="8"/>
  <c r="AL2570" i="8"/>
  <c r="AI2571" i="8"/>
  <c r="AL2571" i="8"/>
  <c r="AI2572" i="8"/>
  <c r="AL2572" i="8"/>
  <c r="AI2573" i="8"/>
  <c r="AL2573" i="8"/>
  <c r="AI2574" i="8"/>
  <c r="AL2574" i="8"/>
  <c r="AC2575" i="8"/>
  <c r="AD2575" i="8" s="1"/>
  <c r="AE2575" i="8" s="1"/>
  <c r="AE2581" i="8" s="1"/>
  <c r="AM2575" i="8"/>
  <c r="AI2576" i="8"/>
  <c r="AL2576" i="8"/>
  <c r="AM2576" i="8"/>
  <c r="AM2577" i="8" s="1"/>
  <c r="AM2578" i="8" s="1"/>
  <c r="AM2579" i="8" s="1"/>
  <c r="AM2580" i="8" s="1"/>
  <c r="AM2581" i="8" s="1"/>
  <c r="AM2582" i="8" s="1"/>
  <c r="AM2583" i="8" s="1"/>
  <c r="AM2584" i="8" s="1"/>
  <c r="AI2577" i="8"/>
  <c r="AL2577" i="8"/>
  <c r="AI2578" i="8"/>
  <c r="AL2578" i="8"/>
  <c r="AI2579" i="8"/>
  <c r="AL2579" i="8"/>
  <c r="AI2580" i="8"/>
  <c r="AL2580" i="8"/>
  <c r="AI2581" i="8"/>
  <c r="AL2581" i="8"/>
  <c r="AI2582" i="8"/>
  <c r="AL2582" i="8"/>
  <c r="AI2583" i="8"/>
  <c r="AL2583" i="8"/>
  <c r="AI2584" i="8"/>
  <c r="AL2584" i="8"/>
  <c r="AC2585" i="8"/>
  <c r="AD2585" i="8"/>
  <c r="AM2585" i="8"/>
  <c r="AM2586" i="8" s="1"/>
  <c r="AM2587" i="8" s="1"/>
  <c r="AM2588" i="8" s="1"/>
  <c r="AM2589" i="8" s="1"/>
  <c r="AM2590" i="8" s="1"/>
  <c r="AM2591" i="8" s="1"/>
  <c r="AM2592" i="8" s="1"/>
  <c r="AM2593" i="8" s="1"/>
  <c r="AM2594" i="8" s="1"/>
  <c r="AI2586" i="8"/>
  <c r="AL2586" i="8"/>
  <c r="AI2587" i="8"/>
  <c r="AL2587" i="8"/>
  <c r="AI2588" i="8"/>
  <c r="AL2588" i="8"/>
  <c r="AI2589" i="8"/>
  <c r="AL2589" i="8"/>
  <c r="AI2590" i="8"/>
  <c r="AL2590" i="8"/>
  <c r="AI2591" i="8"/>
  <c r="AL2591" i="8"/>
  <c r="AI2592" i="8"/>
  <c r="AL2592" i="8"/>
  <c r="AI2593" i="8"/>
  <c r="AL2593" i="8"/>
  <c r="AI2594" i="8"/>
  <c r="AL2594" i="8"/>
  <c r="AC2595" i="8"/>
  <c r="AD2595" i="8" s="1"/>
  <c r="AE2595" i="8" s="1"/>
  <c r="AM2595" i="8"/>
  <c r="AI2596" i="8"/>
  <c r="AL2596" i="8"/>
  <c r="AM2596" i="8"/>
  <c r="AM2597" i="8" s="1"/>
  <c r="AM2598" i="8" s="1"/>
  <c r="AM2599" i="8" s="1"/>
  <c r="AM2600" i="8" s="1"/>
  <c r="AM2601" i="8" s="1"/>
  <c r="AM2602" i="8" s="1"/>
  <c r="AM2603" i="8" s="1"/>
  <c r="AM2604" i="8" s="1"/>
  <c r="AI2597" i="8"/>
  <c r="AL2597" i="8"/>
  <c r="AI2598" i="8"/>
  <c r="AL2598" i="8"/>
  <c r="AI2599" i="8"/>
  <c r="AL2599" i="8"/>
  <c r="AI2600" i="8"/>
  <c r="AL2600" i="8"/>
  <c r="AE2601" i="8"/>
  <c r="AI2601" i="8"/>
  <c r="AL2601" i="8"/>
  <c r="AI2602" i="8"/>
  <c r="AL2602" i="8"/>
  <c r="AI2603" i="8"/>
  <c r="AL2603" i="8"/>
  <c r="AI2604" i="8"/>
  <c r="AL2604" i="8"/>
  <c r="AC2605" i="8"/>
  <c r="AD2605" i="8"/>
  <c r="AM2605" i="8"/>
  <c r="AM2606" i="8" s="1"/>
  <c r="AM2607" i="8" s="1"/>
  <c r="AM2608" i="8" s="1"/>
  <c r="AM2609" i="8" s="1"/>
  <c r="AM2610" i="8" s="1"/>
  <c r="AM2611" i="8" s="1"/>
  <c r="AM2612" i="8" s="1"/>
  <c r="AM2613" i="8" s="1"/>
  <c r="AM2614" i="8" s="1"/>
  <c r="AI2606" i="8"/>
  <c r="AL2606" i="8"/>
  <c r="AI2607" i="8"/>
  <c r="AL2607" i="8"/>
  <c r="AI2608" i="8"/>
  <c r="AL2608" i="8"/>
  <c r="AI2609" i="8"/>
  <c r="AL2609" i="8"/>
  <c r="AI2610" i="8"/>
  <c r="AL2610" i="8"/>
  <c r="AI2611" i="8"/>
  <c r="AL2611" i="8"/>
  <c r="AI2612" i="8"/>
  <c r="AL2612" i="8"/>
  <c r="AI2613" i="8"/>
  <c r="AL2613" i="8"/>
  <c r="AI2614" i="8"/>
  <c r="AL2614" i="8"/>
  <c r="AC2615" i="8"/>
  <c r="AD2615" i="8" s="1"/>
  <c r="AE2615" i="8" s="1"/>
  <c r="AE2621" i="8" s="1"/>
  <c r="AM2615" i="8"/>
  <c r="AI2616" i="8"/>
  <c r="AL2616" i="8"/>
  <c r="AM2616" i="8"/>
  <c r="AM2617" i="8" s="1"/>
  <c r="AM2618" i="8" s="1"/>
  <c r="AM2619" i="8" s="1"/>
  <c r="AM2620" i="8" s="1"/>
  <c r="AM2621" i="8" s="1"/>
  <c r="AM2622" i="8" s="1"/>
  <c r="AM2623" i="8" s="1"/>
  <c r="AM2624" i="8" s="1"/>
  <c r="AI2617" i="8"/>
  <c r="AL2617" i="8"/>
  <c r="AI2618" i="8"/>
  <c r="AL2618" i="8"/>
  <c r="AI2619" i="8"/>
  <c r="AL2619" i="8"/>
  <c r="AI2620" i="8"/>
  <c r="AL2620" i="8"/>
  <c r="AI2621" i="8"/>
  <c r="AL2621" i="8"/>
  <c r="AI2622" i="8"/>
  <c r="AL2622" i="8"/>
  <c r="AI2623" i="8"/>
  <c r="AL2623" i="8"/>
  <c r="AI2624" i="8"/>
  <c r="AL2624" i="8"/>
  <c r="AC2625" i="8"/>
  <c r="AD2625" i="8"/>
  <c r="AM2625" i="8"/>
  <c r="AM2626" i="8" s="1"/>
  <c r="AM2627" i="8" s="1"/>
  <c r="AM2628" i="8" s="1"/>
  <c r="AM2629" i="8" s="1"/>
  <c r="AM2630" i="8" s="1"/>
  <c r="AM2631" i="8" s="1"/>
  <c r="AM2632" i="8" s="1"/>
  <c r="AM2633" i="8" s="1"/>
  <c r="AM2634" i="8" s="1"/>
  <c r="AI2626" i="8"/>
  <c r="AL2626" i="8"/>
  <c r="AI2627" i="8"/>
  <c r="AL2627" i="8"/>
  <c r="AI2628" i="8"/>
  <c r="AK2628" i="8"/>
  <c r="AL2628" i="8"/>
  <c r="AI2629" i="8"/>
  <c r="AL2629" i="8"/>
  <c r="AI2630" i="8"/>
  <c r="AL2630" i="8"/>
  <c r="AI2631" i="8"/>
  <c r="AL2631" i="8"/>
  <c r="AI2632" i="8"/>
  <c r="AL2632" i="8"/>
  <c r="AI2633" i="8"/>
  <c r="AL2633" i="8"/>
  <c r="AI2634" i="8"/>
  <c r="AL2634" i="8"/>
  <c r="AC2635" i="8"/>
  <c r="AD2635" i="8" s="1"/>
  <c r="AE2635" i="8" s="1"/>
  <c r="AM2635" i="8"/>
  <c r="AI2636" i="8"/>
  <c r="AL2636" i="8"/>
  <c r="AM2636" i="8"/>
  <c r="AM2637" i="8" s="1"/>
  <c r="AM2638" i="8" s="1"/>
  <c r="AM2639" i="8" s="1"/>
  <c r="AM2640" i="8" s="1"/>
  <c r="AM2641" i="8" s="1"/>
  <c r="AM2642" i="8" s="1"/>
  <c r="AM2643" i="8" s="1"/>
  <c r="AM2644" i="8" s="1"/>
  <c r="AI2637" i="8"/>
  <c r="AL2637" i="8"/>
  <c r="AI2638" i="8"/>
  <c r="AL2638" i="8"/>
  <c r="AI2639" i="8"/>
  <c r="AL2639" i="8"/>
  <c r="AI2640" i="8"/>
  <c r="AL2640" i="8"/>
  <c r="AE2641" i="8"/>
  <c r="AI2641" i="8"/>
  <c r="AL2641" i="8"/>
  <c r="AI2642" i="8"/>
  <c r="AL2642" i="8"/>
  <c r="AI2643" i="8"/>
  <c r="AL2643" i="8"/>
  <c r="AI2644" i="8"/>
  <c r="AL2644" i="8"/>
  <c r="AC2645" i="8"/>
  <c r="AD2645" i="8"/>
  <c r="AM2645" i="8"/>
  <c r="AM2646" i="8" s="1"/>
  <c r="AM2647" i="8" s="1"/>
  <c r="AM2648" i="8" s="1"/>
  <c r="AM2649" i="8" s="1"/>
  <c r="AM2650" i="8" s="1"/>
  <c r="AM2651" i="8" s="1"/>
  <c r="AM2652" i="8" s="1"/>
  <c r="AM2653" i="8" s="1"/>
  <c r="AM2654" i="8" s="1"/>
  <c r="AI2646" i="8"/>
  <c r="AL2646" i="8"/>
  <c r="AI2647" i="8"/>
  <c r="AL2647" i="8"/>
  <c r="AI2648" i="8"/>
  <c r="AL2648" i="8"/>
  <c r="AI2649" i="8"/>
  <c r="AL2649" i="8"/>
  <c r="AI2650" i="8"/>
  <c r="AL2650" i="8"/>
  <c r="AI2651" i="8"/>
  <c r="AL2651" i="8"/>
  <c r="AI2652" i="8"/>
  <c r="AL2652" i="8"/>
  <c r="AI2653" i="8"/>
  <c r="AL2653" i="8"/>
  <c r="AI2654" i="8"/>
  <c r="AL2654" i="8"/>
  <c r="AC2655" i="8"/>
  <c r="AD2655" i="8" s="1"/>
  <c r="AE2655" i="8" s="1"/>
  <c r="AE2661" i="8" s="1"/>
  <c r="AM2655" i="8"/>
  <c r="AI2656" i="8"/>
  <c r="AL2656" i="8"/>
  <c r="AM2656" i="8"/>
  <c r="AM2657" i="8" s="1"/>
  <c r="AM2658" i="8" s="1"/>
  <c r="AM2659" i="8" s="1"/>
  <c r="AM2660" i="8" s="1"/>
  <c r="AM2661" i="8" s="1"/>
  <c r="AM2662" i="8" s="1"/>
  <c r="AM2663" i="8" s="1"/>
  <c r="AM2664" i="8" s="1"/>
  <c r="AI2657" i="8"/>
  <c r="AL2657" i="8"/>
  <c r="AI2658" i="8"/>
  <c r="AL2658" i="8"/>
  <c r="AI2659" i="8"/>
  <c r="AL2659" i="8"/>
  <c r="AI2660" i="8"/>
  <c r="AL2660" i="8"/>
  <c r="AI2661" i="8"/>
  <c r="AL2661" i="8"/>
  <c r="AI2662" i="8"/>
  <c r="AL2662" i="8"/>
  <c r="AI2663" i="8"/>
  <c r="AL2663" i="8"/>
  <c r="AI2664" i="8"/>
  <c r="AL2664" i="8"/>
  <c r="AC2665" i="8"/>
  <c r="AD2665" i="8"/>
  <c r="AM2665" i="8"/>
  <c r="AM2666" i="8" s="1"/>
  <c r="AM2667" i="8" s="1"/>
  <c r="AM2668" i="8" s="1"/>
  <c r="AM2669" i="8" s="1"/>
  <c r="AM2670" i="8" s="1"/>
  <c r="AM2671" i="8" s="1"/>
  <c r="AM2672" i="8" s="1"/>
  <c r="AM2673" i="8" s="1"/>
  <c r="AM2674" i="8" s="1"/>
  <c r="AI2666" i="8"/>
  <c r="AL2666" i="8"/>
  <c r="AI2667" i="8"/>
  <c r="AL2667" i="8"/>
  <c r="AI2668" i="8"/>
  <c r="AL2668" i="8"/>
  <c r="AI2669" i="8"/>
  <c r="AL2669" i="8"/>
  <c r="AI2670" i="8"/>
  <c r="AL2670" i="8"/>
  <c r="AI2671" i="8"/>
  <c r="AL2671" i="8"/>
  <c r="AI2672" i="8"/>
  <c r="AL2672" i="8"/>
  <c r="AI2673" i="8"/>
  <c r="AL2673" i="8"/>
  <c r="AI2674" i="8"/>
  <c r="AL2674" i="8"/>
  <c r="AC2675" i="8"/>
  <c r="AD2675" i="8" s="1"/>
  <c r="AE2675" i="8" s="1"/>
  <c r="AM2675" i="8"/>
  <c r="AI2676" i="8"/>
  <c r="AL2676" i="8"/>
  <c r="AM2676" i="8"/>
  <c r="AM2677" i="8" s="1"/>
  <c r="AM2678" i="8" s="1"/>
  <c r="AM2679" i="8" s="1"/>
  <c r="AM2680" i="8" s="1"/>
  <c r="AM2681" i="8" s="1"/>
  <c r="AM2682" i="8" s="1"/>
  <c r="AM2683" i="8" s="1"/>
  <c r="AM2684" i="8" s="1"/>
  <c r="AI2677" i="8"/>
  <c r="AL2677" i="8"/>
  <c r="AI2678" i="8"/>
  <c r="AL2678" i="8"/>
  <c r="AI2679" i="8"/>
  <c r="AL2679" i="8"/>
  <c r="AI2680" i="8"/>
  <c r="AL2680" i="8"/>
  <c r="AE2681" i="8"/>
  <c r="AI2681" i="8"/>
  <c r="AL2681" i="8"/>
  <c r="AI2682" i="8"/>
  <c r="AL2682" i="8"/>
  <c r="AI2683" i="8"/>
  <c r="AL2683" i="8"/>
  <c r="AI2684" i="8"/>
  <c r="AL2684" i="8"/>
  <c r="AC2685" i="8"/>
  <c r="AD2685" i="8"/>
  <c r="AM2685" i="8"/>
  <c r="AM2686" i="8" s="1"/>
  <c r="AM2687" i="8" s="1"/>
  <c r="AM2688" i="8" s="1"/>
  <c r="AM2689" i="8" s="1"/>
  <c r="AM2690" i="8" s="1"/>
  <c r="AM2691" i="8" s="1"/>
  <c r="AM2692" i="8" s="1"/>
  <c r="AM2693" i="8" s="1"/>
  <c r="AM2694" i="8" s="1"/>
  <c r="AI2686" i="8"/>
  <c r="AL2686" i="8"/>
  <c r="AI2687" i="8"/>
  <c r="AL2687" i="8"/>
  <c r="AI2688" i="8"/>
  <c r="AL2688" i="8"/>
  <c r="AI2689" i="8"/>
  <c r="AL2689" i="8"/>
  <c r="AI2690" i="8"/>
  <c r="AL2690" i="8"/>
  <c r="AI2691" i="8"/>
  <c r="AL2691" i="8"/>
  <c r="AI2692" i="8"/>
  <c r="AL2692" i="8"/>
  <c r="AI2693" i="8"/>
  <c r="AL2693" i="8"/>
  <c r="AI2694" i="8"/>
  <c r="AL2694" i="8"/>
  <c r="AC2695" i="8"/>
  <c r="AD2695" i="8" s="1"/>
  <c r="AE2695" i="8" s="1"/>
  <c r="AE2701" i="8" s="1"/>
  <c r="AM2695" i="8"/>
  <c r="AI2696" i="8"/>
  <c r="AL2696" i="8"/>
  <c r="AM2696" i="8"/>
  <c r="AM2697" i="8" s="1"/>
  <c r="AM2698" i="8" s="1"/>
  <c r="AM2699" i="8" s="1"/>
  <c r="AM2700" i="8" s="1"/>
  <c r="AM2701" i="8" s="1"/>
  <c r="AM2702" i="8" s="1"/>
  <c r="AM2703" i="8" s="1"/>
  <c r="AM2704" i="8" s="1"/>
  <c r="AI2697" i="8"/>
  <c r="AL2697" i="8"/>
  <c r="AI2698" i="8"/>
  <c r="AL2698" i="8"/>
  <c r="AI2699" i="8"/>
  <c r="AL2699" i="8"/>
  <c r="AI2700" i="8"/>
  <c r="AL2700" i="8"/>
  <c r="AI2701" i="8"/>
  <c r="AL2701" i="8"/>
  <c r="AI2702" i="8"/>
  <c r="AL2702" i="8"/>
  <c r="AI2703" i="8"/>
  <c r="AL2703" i="8"/>
  <c r="AI2704" i="8"/>
  <c r="AL2704" i="8"/>
  <c r="AC2705" i="8"/>
  <c r="AD2705" i="8"/>
  <c r="AM2705" i="8"/>
  <c r="AM2706" i="8" s="1"/>
  <c r="AM2707" i="8" s="1"/>
  <c r="AM2708" i="8" s="1"/>
  <c r="AM2709" i="8" s="1"/>
  <c r="AM2710" i="8" s="1"/>
  <c r="AM2711" i="8" s="1"/>
  <c r="AM2712" i="8" s="1"/>
  <c r="AM2713" i="8" s="1"/>
  <c r="AM2714" i="8" s="1"/>
  <c r="AI2706" i="8"/>
  <c r="AL2706" i="8"/>
  <c r="AI2707" i="8"/>
  <c r="AL2707" i="8"/>
  <c r="AI2708" i="8"/>
  <c r="AL2708" i="8"/>
  <c r="AI2709" i="8"/>
  <c r="AL2709" i="8"/>
  <c r="AI2710" i="8"/>
  <c r="AL2710" i="8"/>
  <c r="AI2711" i="8"/>
  <c r="AL2711" i="8"/>
  <c r="AI2712" i="8"/>
  <c r="AL2712" i="8"/>
  <c r="AI2713" i="8"/>
  <c r="AL2713" i="8"/>
  <c r="AI2714" i="8"/>
  <c r="AL2714" i="8"/>
  <c r="AC2715" i="8"/>
  <c r="AD2715" i="8" s="1"/>
  <c r="AE2715" i="8" s="1"/>
  <c r="AM2715" i="8"/>
  <c r="AI2716" i="8"/>
  <c r="AL2716" i="8"/>
  <c r="AM2716" i="8"/>
  <c r="AM2717" i="8" s="1"/>
  <c r="AM2718" i="8" s="1"/>
  <c r="AM2719" i="8" s="1"/>
  <c r="AM2720" i="8" s="1"/>
  <c r="AM2721" i="8" s="1"/>
  <c r="AM2722" i="8" s="1"/>
  <c r="AM2723" i="8" s="1"/>
  <c r="AM2724" i="8" s="1"/>
  <c r="AI2717" i="8"/>
  <c r="AL2717" i="8"/>
  <c r="AI2718" i="8"/>
  <c r="AL2718" i="8"/>
  <c r="AI2719" i="8"/>
  <c r="AL2719" i="8"/>
  <c r="AI2720" i="8"/>
  <c r="AL2720" i="8"/>
  <c r="AE2721" i="8"/>
  <c r="AI2721" i="8"/>
  <c r="AL2721" i="8"/>
  <c r="AI2722" i="8"/>
  <c r="AL2722" i="8"/>
  <c r="AI2723" i="8"/>
  <c r="AL2723" i="8"/>
  <c r="AI2724" i="8"/>
  <c r="AL2724" i="8"/>
  <c r="AC2725" i="8"/>
  <c r="AD2725" i="8"/>
  <c r="AM2725" i="8"/>
  <c r="AM2726" i="8" s="1"/>
  <c r="AM2727" i="8" s="1"/>
  <c r="AM2728" i="8" s="1"/>
  <c r="AM2729" i="8" s="1"/>
  <c r="AM2730" i="8" s="1"/>
  <c r="AM2731" i="8" s="1"/>
  <c r="AM2732" i="8" s="1"/>
  <c r="AM2733" i="8" s="1"/>
  <c r="AM2734" i="8" s="1"/>
  <c r="AI2726" i="8"/>
  <c r="AL2726" i="8"/>
  <c r="AI2727" i="8"/>
  <c r="AL2727" i="8"/>
  <c r="AI2728" i="8"/>
  <c r="AL2728" i="8"/>
  <c r="AI2729" i="8"/>
  <c r="AL2729" i="8"/>
  <c r="AI2730" i="8"/>
  <c r="AL2730" i="8"/>
  <c r="AI2731" i="8"/>
  <c r="AL2731" i="8"/>
  <c r="AI2732" i="8"/>
  <c r="AL2732" i="8"/>
  <c r="AI2733" i="8"/>
  <c r="AL2733" i="8"/>
  <c r="AI2734" i="8"/>
  <c r="AL2734" i="8"/>
  <c r="AC2735" i="8"/>
  <c r="AD2735" i="8" s="1"/>
  <c r="AF2735" i="8" s="1"/>
  <c r="AG2735" i="8" s="1"/>
  <c r="AM2735" i="8"/>
  <c r="AI2736" i="8"/>
  <c r="AL2736" i="8"/>
  <c r="AM2736" i="8"/>
  <c r="AM2737" i="8" s="1"/>
  <c r="AM2738" i="8" s="1"/>
  <c r="AM2739" i="8" s="1"/>
  <c r="AM2740" i="8" s="1"/>
  <c r="AM2741" i="8" s="1"/>
  <c r="AM2742" i="8" s="1"/>
  <c r="AM2743" i="8" s="1"/>
  <c r="AM2744" i="8" s="1"/>
  <c r="AI2737" i="8"/>
  <c r="AL2737" i="8"/>
  <c r="AI2738" i="8"/>
  <c r="AL2738" i="8"/>
  <c r="AI2739" i="8"/>
  <c r="AL2739" i="8"/>
  <c r="AI2740" i="8"/>
  <c r="AL2740" i="8"/>
  <c r="AI2741" i="8"/>
  <c r="AL2741" i="8"/>
  <c r="AI2742" i="8"/>
  <c r="AL2742" i="8"/>
  <c r="AI2743" i="8"/>
  <c r="AL2743" i="8"/>
  <c r="AI2744" i="8"/>
  <c r="AL2744" i="8"/>
  <c r="AC2745" i="8"/>
  <c r="AD2745" i="8"/>
  <c r="AM2745" i="8"/>
  <c r="AM2746" i="8" s="1"/>
  <c r="AM2747" i="8" s="1"/>
  <c r="AM2748" i="8" s="1"/>
  <c r="AM2749" i="8" s="1"/>
  <c r="AM2750" i="8" s="1"/>
  <c r="AM2751" i="8" s="1"/>
  <c r="AM2752" i="8" s="1"/>
  <c r="AM2753" i="8" s="1"/>
  <c r="AM2754" i="8" s="1"/>
  <c r="AI2746" i="8"/>
  <c r="AL2746" i="8"/>
  <c r="AI2747" i="8"/>
  <c r="AL2747" i="8"/>
  <c r="AI2748" i="8"/>
  <c r="AL2748" i="8"/>
  <c r="AI2749" i="8"/>
  <c r="AL2749" i="8"/>
  <c r="AI2750" i="8"/>
  <c r="AL2750" i="8"/>
  <c r="AI2751" i="8"/>
  <c r="AL2751" i="8"/>
  <c r="AI2752" i="8"/>
  <c r="AL2752" i="8"/>
  <c r="AI2753" i="8"/>
  <c r="AL2753" i="8"/>
  <c r="AI2754" i="8"/>
  <c r="AL2754" i="8"/>
  <c r="AC2755" i="8"/>
  <c r="AD2755" i="8" s="1"/>
  <c r="AF2755" i="8" s="1"/>
  <c r="AG2755" i="8" s="1"/>
  <c r="AM2755" i="8"/>
  <c r="AI2756" i="8"/>
  <c r="AL2756" i="8"/>
  <c r="AM2756" i="8"/>
  <c r="AM2757" i="8" s="1"/>
  <c r="AM2758" i="8" s="1"/>
  <c r="AM2759" i="8" s="1"/>
  <c r="AM2760" i="8" s="1"/>
  <c r="AM2761" i="8" s="1"/>
  <c r="AM2762" i="8" s="1"/>
  <c r="AM2763" i="8" s="1"/>
  <c r="AM2764" i="8" s="1"/>
  <c r="AI2757" i="8"/>
  <c r="AL2757" i="8"/>
  <c r="AI2758" i="8"/>
  <c r="AL2758" i="8"/>
  <c r="AI2759" i="8"/>
  <c r="AL2759" i="8"/>
  <c r="AI2760" i="8"/>
  <c r="AL2760" i="8"/>
  <c r="AI2761" i="8"/>
  <c r="AL2761" i="8"/>
  <c r="AI2762" i="8"/>
  <c r="AL2762" i="8"/>
  <c r="AI2763" i="8"/>
  <c r="AL2763" i="8"/>
  <c r="AI2764" i="8"/>
  <c r="AL2764" i="8"/>
  <c r="AC2765" i="8"/>
  <c r="AD2765" i="8"/>
  <c r="AM2765" i="8"/>
  <c r="AM2766" i="8" s="1"/>
  <c r="AM2767" i="8" s="1"/>
  <c r="AM2768" i="8" s="1"/>
  <c r="AM2769" i="8" s="1"/>
  <c r="AM2770" i="8" s="1"/>
  <c r="AM2771" i="8" s="1"/>
  <c r="AM2772" i="8" s="1"/>
  <c r="AM2773" i="8" s="1"/>
  <c r="AM2774" i="8" s="1"/>
  <c r="AI2766" i="8"/>
  <c r="AL2766" i="8"/>
  <c r="AI2767" i="8"/>
  <c r="AL2767" i="8"/>
  <c r="AI2768" i="8"/>
  <c r="AL2768" i="8"/>
  <c r="AI2769" i="8"/>
  <c r="AL2769" i="8"/>
  <c r="AI2770" i="8"/>
  <c r="AL2770" i="8"/>
  <c r="AI2771" i="8"/>
  <c r="AL2771" i="8"/>
  <c r="AI2772" i="8"/>
  <c r="AL2772" i="8"/>
  <c r="AI2773" i="8"/>
  <c r="AL2773" i="8"/>
  <c r="AI2774" i="8"/>
  <c r="AL2774" i="8"/>
  <c r="AC2775" i="8"/>
  <c r="AD2775" i="8" s="1"/>
  <c r="AF2775" i="8" s="1"/>
  <c r="AG2775" i="8" s="1"/>
  <c r="AM2775" i="8"/>
  <c r="AI2776" i="8"/>
  <c r="AL2776" i="8"/>
  <c r="AM2776" i="8"/>
  <c r="AM2777" i="8" s="1"/>
  <c r="AM2778" i="8" s="1"/>
  <c r="AM2779" i="8" s="1"/>
  <c r="AM2780" i="8" s="1"/>
  <c r="AM2781" i="8" s="1"/>
  <c r="AM2782" i="8" s="1"/>
  <c r="AM2783" i="8" s="1"/>
  <c r="AM2784" i="8" s="1"/>
  <c r="AI2777" i="8"/>
  <c r="AL2777" i="8"/>
  <c r="AI2778" i="8"/>
  <c r="AL2778" i="8"/>
  <c r="AI2779" i="8"/>
  <c r="AL2779" i="8"/>
  <c r="AI2780" i="8"/>
  <c r="AL2780" i="8"/>
  <c r="AI2781" i="8"/>
  <c r="AL2781" i="8"/>
  <c r="AI2782" i="8"/>
  <c r="AL2782" i="8"/>
  <c r="AI2783" i="8"/>
  <c r="AL2783" i="8"/>
  <c r="AI2784" i="8"/>
  <c r="AL2784" i="8"/>
  <c r="AC2785" i="8"/>
  <c r="AD2785" i="8"/>
  <c r="AM2785" i="8"/>
  <c r="AM2786" i="8" s="1"/>
  <c r="AM2787" i="8" s="1"/>
  <c r="AM2788" i="8" s="1"/>
  <c r="AM2789" i="8" s="1"/>
  <c r="AM2790" i="8" s="1"/>
  <c r="AM2791" i="8" s="1"/>
  <c r="AM2792" i="8" s="1"/>
  <c r="AM2793" i="8" s="1"/>
  <c r="AM2794" i="8" s="1"/>
  <c r="AI2786" i="8"/>
  <c r="AL2786" i="8"/>
  <c r="AI2787" i="8"/>
  <c r="AL2787" i="8"/>
  <c r="AI2788" i="8"/>
  <c r="AL2788" i="8"/>
  <c r="AI2789" i="8"/>
  <c r="AL2789" i="8"/>
  <c r="AI2790" i="8"/>
  <c r="AL2790" i="8"/>
  <c r="AI2791" i="8"/>
  <c r="AL2791" i="8"/>
  <c r="AI2792" i="8"/>
  <c r="AL2792" i="8"/>
  <c r="AI2793" i="8"/>
  <c r="AL2793" i="8"/>
  <c r="AI2794" i="8"/>
  <c r="AL2794" i="8"/>
  <c r="AC2795" i="8"/>
  <c r="AM2795" i="8"/>
  <c r="AI2796" i="8"/>
  <c r="AL2796" i="8"/>
  <c r="AM2796" i="8"/>
  <c r="AM2797" i="8" s="1"/>
  <c r="AM2798" i="8" s="1"/>
  <c r="AM2799" i="8" s="1"/>
  <c r="AM2800" i="8" s="1"/>
  <c r="AM2801" i="8" s="1"/>
  <c r="AM2802" i="8" s="1"/>
  <c r="AM2803" i="8" s="1"/>
  <c r="AM2804" i="8" s="1"/>
  <c r="AI2797" i="8"/>
  <c r="AL2797" i="8"/>
  <c r="AI2798" i="8"/>
  <c r="AL2798" i="8"/>
  <c r="AI2799" i="8"/>
  <c r="AL2799" i="8"/>
  <c r="AI2800" i="8"/>
  <c r="AL2800" i="8"/>
  <c r="AI2801" i="8"/>
  <c r="AL2801" i="8"/>
  <c r="AI2802" i="8"/>
  <c r="AL2802" i="8"/>
  <c r="AI2803" i="8"/>
  <c r="AL2803" i="8"/>
  <c r="AI2804" i="8"/>
  <c r="AL2804" i="8"/>
  <c r="AC2805" i="8"/>
  <c r="AM2805" i="8"/>
  <c r="AM2806" i="8" s="1"/>
  <c r="AM2807" i="8" s="1"/>
  <c r="AM2808" i="8" s="1"/>
  <c r="AM2809" i="8" s="1"/>
  <c r="AM2810" i="8" s="1"/>
  <c r="AM2811" i="8" s="1"/>
  <c r="AM2812" i="8" s="1"/>
  <c r="AM2813" i="8" s="1"/>
  <c r="AM2814" i="8" s="1"/>
  <c r="AI2806" i="8"/>
  <c r="AL2806" i="8"/>
  <c r="AI2807" i="8"/>
  <c r="AK2807" i="8"/>
  <c r="AL2807" i="8"/>
  <c r="AI2808" i="8"/>
  <c r="AL2808" i="8"/>
  <c r="AI2809" i="8"/>
  <c r="AL2809" i="8"/>
  <c r="AI2810" i="8"/>
  <c r="AL2810" i="8"/>
  <c r="AI2811" i="8"/>
  <c r="AL2811" i="8"/>
  <c r="AI2812" i="8"/>
  <c r="AL2812" i="8"/>
  <c r="AI2813" i="8"/>
  <c r="AL2813" i="8"/>
  <c r="AI2814" i="8"/>
  <c r="AL2814" i="8"/>
  <c r="AC2815" i="8"/>
  <c r="AD2815" i="8"/>
  <c r="AF2815" i="8"/>
  <c r="AG2815" i="8" s="1"/>
  <c r="AM2815" i="8"/>
  <c r="AI2816" i="8"/>
  <c r="AL2816" i="8"/>
  <c r="AM2816" i="8"/>
  <c r="AM2817" i="8" s="1"/>
  <c r="AM2818" i="8" s="1"/>
  <c r="AM2819" i="8" s="1"/>
  <c r="AM2820" i="8" s="1"/>
  <c r="AM2821" i="8" s="1"/>
  <c r="AM2822" i="8" s="1"/>
  <c r="AM2823" i="8" s="1"/>
  <c r="AM2824" i="8" s="1"/>
  <c r="AI2817" i="8"/>
  <c r="AL2817" i="8"/>
  <c r="AI2818" i="8"/>
  <c r="AL2818" i="8"/>
  <c r="AI2819" i="8"/>
  <c r="AL2819" i="8"/>
  <c r="AI2820" i="8"/>
  <c r="AL2820" i="8"/>
  <c r="AI2821" i="8"/>
  <c r="AL2821" i="8"/>
  <c r="AI2822" i="8"/>
  <c r="AL2822" i="8"/>
  <c r="AI2823" i="8"/>
  <c r="AL2823" i="8"/>
  <c r="AI2824" i="8"/>
  <c r="AL2824" i="8"/>
  <c r="AC2825" i="8"/>
  <c r="AD2825" i="8"/>
  <c r="AM2825" i="8"/>
  <c r="AM2826" i="8" s="1"/>
  <c r="AM2827" i="8" s="1"/>
  <c r="AM2828" i="8" s="1"/>
  <c r="AM2829" i="8" s="1"/>
  <c r="AM2830" i="8" s="1"/>
  <c r="AM2831" i="8" s="1"/>
  <c r="AM2832" i="8" s="1"/>
  <c r="AM2833" i="8" s="1"/>
  <c r="AM2834" i="8" s="1"/>
  <c r="AI2826" i="8"/>
  <c r="AL2826" i="8"/>
  <c r="AI2827" i="8"/>
  <c r="AL2827" i="8"/>
  <c r="AI2828" i="8"/>
  <c r="AL2828" i="8"/>
  <c r="AI2829" i="8"/>
  <c r="AL2829" i="8"/>
  <c r="AI2830" i="8"/>
  <c r="AL2830" i="8"/>
  <c r="AI2831" i="8"/>
  <c r="AL2831" i="8"/>
  <c r="AI2832" i="8"/>
  <c r="AL2832" i="8"/>
  <c r="AI2833" i="8"/>
  <c r="AL2833" i="8"/>
  <c r="AI2834" i="8"/>
  <c r="AL2834" i="8"/>
  <c r="AC2835" i="8"/>
  <c r="AD2835" i="8" s="1"/>
  <c r="AF2835" i="8" s="1"/>
  <c r="AG2835" i="8" s="1"/>
  <c r="AM2835" i="8"/>
  <c r="AI2836" i="8"/>
  <c r="AL2836" i="8"/>
  <c r="AM2836" i="8"/>
  <c r="AM2837" i="8" s="1"/>
  <c r="AM2838" i="8" s="1"/>
  <c r="AM2839" i="8" s="1"/>
  <c r="AM2840" i="8" s="1"/>
  <c r="AM2841" i="8" s="1"/>
  <c r="AM2842" i="8" s="1"/>
  <c r="AM2843" i="8" s="1"/>
  <c r="AM2844" i="8" s="1"/>
  <c r="AI2837" i="8"/>
  <c r="AL2837" i="8"/>
  <c r="AI2838" i="8"/>
  <c r="AL2838" i="8"/>
  <c r="AI2839" i="8"/>
  <c r="AL2839" i="8"/>
  <c r="AI2840" i="8"/>
  <c r="AL2840" i="8"/>
  <c r="AI2841" i="8"/>
  <c r="AL2841" i="8"/>
  <c r="AI2842" i="8"/>
  <c r="AL2842" i="8"/>
  <c r="AI2843" i="8"/>
  <c r="AL2843" i="8"/>
  <c r="AI2844" i="8"/>
  <c r="AL2844" i="8"/>
  <c r="AC2845" i="8"/>
  <c r="AK2845" i="8"/>
  <c r="AM2845" i="8"/>
  <c r="AM2846" i="8" s="1"/>
  <c r="AM2847" i="8" s="1"/>
  <c r="AM2848" i="8" s="1"/>
  <c r="AM2849" i="8" s="1"/>
  <c r="AM2850" i="8" s="1"/>
  <c r="AM2851" i="8" s="1"/>
  <c r="AM2852" i="8" s="1"/>
  <c r="AM2853" i="8" s="1"/>
  <c r="AM2854" i="8" s="1"/>
  <c r="AI2846" i="8"/>
  <c r="AL2846" i="8"/>
  <c r="AI2847" i="8"/>
  <c r="AL2847" i="8"/>
  <c r="AI2848" i="8"/>
  <c r="AL2848" i="8"/>
  <c r="AI2849" i="8"/>
  <c r="AL2849" i="8"/>
  <c r="AI2850" i="8"/>
  <c r="AL2850" i="8"/>
  <c r="AI2851" i="8"/>
  <c r="AL2851" i="8"/>
  <c r="AI2852" i="8"/>
  <c r="AL2852" i="8"/>
  <c r="AI2853" i="8"/>
  <c r="AL2853" i="8"/>
  <c r="AI2854" i="8"/>
  <c r="AL2854" i="8"/>
  <c r="AC2855" i="8"/>
  <c r="AD2855" i="8" s="1"/>
  <c r="AM2855" i="8"/>
  <c r="AI2856" i="8"/>
  <c r="AL2856" i="8"/>
  <c r="AM2856" i="8"/>
  <c r="AM2857" i="8" s="1"/>
  <c r="AM2858" i="8" s="1"/>
  <c r="AM2859" i="8" s="1"/>
  <c r="AM2860" i="8" s="1"/>
  <c r="AM2861" i="8" s="1"/>
  <c r="AM2862" i="8" s="1"/>
  <c r="AM2863" i="8" s="1"/>
  <c r="AM2864" i="8" s="1"/>
  <c r="AI2857" i="8"/>
  <c r="AL2857" i="8"/>
  <c r="AI2858" i="8"/>
  <c r="AL2858" i="8"/>
  <c r="AI2859" i="8"/>
  <c r="AL2859" i="8"/>
  <c r="AI2860" i="8"/>
  <c r="AL2860" i="8"/>
  <c r="AI2861" i="8"/>
  <c r="AL2861" i="8"/>
  <c r="AI2862" i="8"/>
  <c r="AL2862" i="8"/>
  <c r="AI2863" i="8"/>
  <c r="AL2863" i="8"/>
  <c r="AI2864" i="8"/>
  <c r="AL2864" i="8"/>
  <c r="AC2865" i="8"/>
  <c r="AD2865" i="8" s="1"/>
  <c r="AM2865" i="8"/>
  <c r="AM2866" i="8" s="1"/>
  <c r="AM2867" i="8" s="1"/>
  <c r="AM2868" i="8" s="1"/>
  <c r="AM2869" i="8" s="1"/>
  <c r="AM2870" i="8" s="1"/>
  <c r="AM2871" i="8" s="1"/>
  <c r="AM2872" i="8" s="1"/>
  <c r="AM2873" i="8" s="1"/>
  <c r="AM2874" i="8" s="1"/>
  <c r="AI2866" i="8"/>
  <c r="AL2866" i="8"/>
  <c r="AI2867" i="8"/>
  <c r="AL2867" i="8"/>
  <c r="AI2868" i="8"/>
  <c r="AL2868" i="8"/>
  <c r="AI2869" i="8"/>
  <c r="AL2869" i="8"/>
  <c r="AI2870" i="8"/>
  <c r="AL2870" i="8"/>
  <c r="AI2871" i="8"/>
  <c r="AL2871" i="8"/>
  <c r="AI2872" i="8"/>
  <c r="AL2872" i="8"/>
  <c r="AI2873" i="8"/>
  <c r="AL2873" i="8"/>
  <c r="AI2874" i="8"/>
  <c r="AL2874" i="8"/>
  <c r="AC2875" i="8"/>
  <c r="AD2875" i="8" s="1"/>
  <c r="AM2875" i="8"/>
  <c r="AI2876" i="8"/>
  <c r="AL2876" i="8"/>
  <c r="AM2876" i="8"/>
  <c r="AM2877" i="8" s="1"/>
  <c r="AM2878" i="8" s="1"/>
  <c r="AM2879" i="8" s="1"/>
  <c r="AM2880" i="8" s="1"/>
  <c r="AM2881" i="8" s="1"/>
  <c r="AM2882" i="8" s="1"/>
  <c r="AM2883" i="8" s="1"/>
  <c r="AM2884" i="8" s="1"/>
  <c r="AI2877" i="8"/>
  <c r="AL2877" i="8"/>
  <c r="AI2878" i="8"/>
  <c r="AK2878" i="8"/>
  <c r="AL2878" i="8"/>
  <c r="AI2879" i="8"/>
  <c r="AL2879" i="8"/>
  <c r="AI2880" i="8"/>
  <c r="AL2880" i="8"/>
  <c r="AI2881" i="8"/>
  <c r="AL2881" i="8"/>
  <c r="AI2882" i="8"/>
  <c r="AL2882" i="8"/>
  <c r="AI2883" i="8"/>
  <c r="AL2883" i="8"/>
  <c r="AI2884" i="8"/>
  <c r="AL2884" i="8"/>
  <c r="AC2885" i="8"/>
  <c r="AM2885" i="8"/>
  <c r="AM2886" i="8" s="1"/>
  <c r="AM2887" i="8" s="1"/>
  <c r="AM2888" i="8" s="1"/>
  <c r="AM2889" i="8" s="1"/>
  <c r="AM2890" i="8" s="1"/>
  <c r="AM2891" i="8" s="1"/>
  <c r="AM2892" i="8" s="1"/>
  <c r="AM2893" i="8" s="1"/>
  <c r="AM2894" i="8" s="1"/>
  <c r="AI2886" i="8"/>
  <c r="AK2886" i="8"/>
  <c r="AL2886" i="8"/>
  <c r="AI2887" i="8"/>
  <c r="AL2887" i="8"/>
  <c r="AI2888" i="8"/>
  <c r="AL2888" i="8"/>
  <c r="AI2889" i="8"/>
  <c r="AK2889" i="8"/>
  <c r="AL2889" i="8"/>
  <c r="AI2890" i="8"/>
  <c r="AL2890" i="8"/>
  <c r="AI2891" i="8"/>
  <c r="AL2891" i="8"/>
  <c r="AI2892" i="8"/>
  <c r="AL2892" i="8"/>
  <c r="AI2893" i="8"/>
  <c r="AL2893" i="8"/>
  <c r="AI2894" i="8"/>
  <c r="AL2894" i="8"/>
  <c r="AC2895" i="8"/>
  <c r="AD2895" i="8" s="1"/>
  <c r="AM2895" i="8"/>
  <c r="AI2896" i="8"/>
  <c r="AL2896" i="8"/>
  <c r="AM2896" i="8"/>
  <c r="AM2897" i="8" s="1"/>
  <c r="AM2898" i="8" s="1"/>
  <c r="AM2899" i="8" s="1"/>
  <c r="AM2900" i="8" s="1"/>
  <c r="AM2901" i="8" s="1"/>
  <c r="AM2902" i="8" s="1"/>
  <c r="AM2903" i="8" s="1"/>
  <c r="AM2904" i="8" s="1"/>
  <c r="AI2897" i="8"/>
  <c r="AL2897" i="8"/>
  <c r="AI2898" i="8"/>
  <c r="AK2898" i="8"/>
  <c r="AL2898" i="8"/>
  <c r="AI2899" i="8"/>
  <c r="AL2899" i="8"/>
  <c r="AI2900" i="8"/>
  <c r="AL2900" i="8"/>
  <c r="AI2901" i="8"/>
  <c r="AL2901" i="8"/>
  <c r="AI2902" i="8"/>
  <c r="AL2902" i="8"/>
  <c r="AI2903" i="8"/>
  <c r="AL2903" i="8"/>
  <c r="AI2904" i="8"/>
  <c r="AL2904" i="8"/>
  <c r="AC2905" i="8"/>
  <c r="AD2905" i="8" s="1"/>
  <c r="AM2905" i="8"/>
  <c r="AM2906" i="8" s="1"/>
  <c r="AM2907" i="8" s="1"/>
  <c r="AM2908" i="8" s="1"/>
  <c r="AM2909" i="8" s="1"/>
  <c r="AM2910" i="8" s="1"/>
  <c r="AM2911" i="8" s="1"/>
  <c r="AM2912" i="8" s="1"/>
  <c r="AM2913" i="8" s="1"/>
  <c r="AM2914" i="8" s="1"/>
  <c r="AI2906" i="8"/>
  <c r="AL2906" i="8"/>
  <c r="AI2907" i="8"/>
  <c r="AL2907" i="8"/>
  <c r="AI2908" i="8"/>
  <c r="AL2908" i="8"/>
  <c r="AI2909" i="8"/>
  <c r="AL2909" i="8"/>
  <c r="AI2910" i="8"/>
  <c r="AL2910" i="8"/>
  <c r="AI2911" i="8"/>
  <c r="AL2911" i="8"/>
  <c r="AI2912" i="8"/>
  <c r="AL2912" i="8"/>
  <c r="AI2913" i="8"/>
  <c r="AL2913" i="8"/>
  <c r="AI2914" i="8"/>
  <c r="AL2914" i="8"/>
  <c r="AC2915" i="8"/>
  <c r="AD2915" i="8" s="1"/>
  <c r="AM2915" i="8"/>
  <c r="AI2916" i="8"/>
  <c r="AL2916" i="8"/>
  <c r="AM2916" i="8"/>
  <c r="AM2917" i="8" s="1"/>
  <c r="AM2918" i="8" s="1"/>
  <c r="AM2919" i="8" s="1"/>
  <c r="AM2920" i="8" s="1"/>
  <c r="AM2921" i="8" s="1"/>
  <c r="AM2922" i="8" s="1"/>
  <c r="AM2923" i="8" s="1"/>
  <c r="AM2924" i="8" s="1"/>
  <c r="AI2917" i="8"/>
  <c r="AL2917" i="8"/>
  <c r="AI2918" i="8"/>
  <c r="AL2918" i="8"/>
  <c r="AI2919" i="8"/>
  <c r="AL2919" i="8"/>
  <c r="AI2920" i="8"/>
  <c r="AL2920" i="8"/>
  <c r="AI2921" i="8"/>
  <c r="AL2921" i="8"/>
  <c r="AI2922" i="8"/>
  <c r="AL2922" i="8"/>
  <c r="AI2923" i="8"/>
  <c r="AL2923" i="8"/>
  <c r="AI2924" i="8"/>
  <c r="AL2924" i="8"/>
  <c r="AC2925" i="8"/>
  <c r="AM2925" i="8"/>
  <c r="AM2926" i="8" s="1"/>
  <c r="AM2927" i="8" s="1"/>
  <c r="AM2928" i="8" s="1"/>
  <c r="AM2929" i="8" s="1"/>
  <c r="AM2930" i="8" s="1"/>
  <c r="AM2931" i="8" s="1"/>
  <c r="AM2932" i="8" s="1"/>
  <c r="AM2933" i="8" s="1"/>
  <c r="AM2934" i="8" s="1"/>
  <c r="AI2926" i="8"/>
  <c r="AL2926" i="8"/>
  <c r="AI2927" i="8"/>
  <c r="AL2927" i="8"/>
  <c r="AI2928" i="8"/>
  <c r="AL2928" i="8"/>
  <c r="AI2929" i="8"/>
  <c r="AL2929" i="8"/>
  <c r="AI2930" i="8"/>
  <c r="AL2930" i="8"/>
  <c r="AI2931" i="8"/>
  <c r="AL2931" i="8"/>
  <c r="AI2932" i="8"/>
  <c r="AL2932" i="8"/>
  <c r="AI2933" i="8"/>
  <c r="AL2933" i="8"/>
  <c r="AI2934" i="8"/>
  <c r="AL2934" i="8"/>
  <c r="AC2935" i="8"/>
  <c r="AD2935" i="8"/>
  <c r="AM2935" i="8"/>
  <c r="AI2936" i="8"/>
  <c r="AL2936" i="8"/>
  <c r="AM2936" i="8"/>
  <c r="AM2937" i="8" s="1"/>
  <c r="AM2938" i="8" s="1"/>
  <c r="AM2939" i="8" s="1"/>
  <c r="AM2940" i="8" s="1"/>
  <c r="AM2941" i="8" s="1"/>
  <c r="AM2942" i="8" s="1"/>
  <c r="AM2943" i="8" s="1"/>
  <c r="AM2944" i="8" s="1"/>
  <c r="AI2937" i="8"/>
  <c r="AL2937" i="8"/>
  <c r="AI2938" i="8"/>
  <c r="AL2938" i="8"/>
  <c r="AI2939" i="8"/>
  <c r="AL2939" i="8"/>
  <c r="AI2940" i="8"/>
  <c r="AL2940" i="8"/>
  <c r="AI2941" i="8"/>
  <c r="AL2941" i="8"/>
  <c r="AI2942" i="8"/>
  <c r="AL2942" i="8"/>
  <c r="AI2943" i="8"/>
  <c r="AL2943" i="8"/>
  <c r="AI2944" i="8"/>
  <c r="AL2944" i="8"/>
  <c r="AC2945" i="8"/>
  <c r="AD2945" i="8" s="1"/>
  <c r="AF2945" i="8" s="1"/>
  <c r="AG2945" i="8" s="1"/>
  <c r="AM2945" i="8"/>
  <c r="AM2946" i="8" s="1"/>
  <c r="AM2947" i="8" s="1"/>
  <c r="AM2948" i="8" s="1"/>
  <c r="AM2949" i="8" s="1"/>
  <c r="AM2950" i="8" s="1"/>
  <c r="AM2951" i="8" s="1"/>
  <c r="AM2952" i="8" s="1"/>
  <c r="AM2953" i="8" s="1"/>
  <c r="AM2954" i="8" s="1"/>
  <c r="AI2946" i="8"/>
  <c r="AL2946" i="8"/>
  <c r="AI2947" i="8"/>
  <c r="AL2947" i="8"/>
  <c r="AI2948" i="8"/>
  <c r="AL2948" i="8"/>
  <c r="AI2949" i="8"/>
  <c r="AL2949" i="8"/>
  <c r="AI2950" i="8"/>
  <c r="AL2950" i="8"/>
  <c r="AI2951" i="8"/>
  <c r="AL2951" i="8"/>
  <c r="AI2952" i="8"/>
  <c r="AL2952" i="8"/>
  <c r="AI2953" i="8"/>
  <c r="AL2953" i="8"/>
  <c r="AI2954" i="8"/>
  <c r="AL2954" i="8"/>
  <c r="AC2955" i="8"/>
  <c r="AD2955" i="8" s="1"/>
  <c r="AM2955" i="8"/>
  <c r="AI2956" i="8"/>
  <c r="AK2956" i="8"/>
  <c r="AL2956" i="8"/>
  <c r="AM2956" i="8"/>
  <c r="AM2957" i="8" s="1"/>
  <c r="AM2958" i="8" s="1"/>
  <c r="AM2959" i="8" s="1"/>
  <c r="AM2960" i="8" s="1"/>
  <c r="AM2961" i="8" s="1"/>
  <c r="AM2962" i="8" s="1"/>
  <c r="AM2963" i="8" s="1"/>
  <c r="AM2964" i="8" s="1"/>
  <c r="AI2957" i="8"/>
  <c r="AL2957" i="8"/>
  <c r="AI2958" i="8"/>
  <c r="AL2958" i="8"/>
  <c r="AI2959" i="8"/>
  <c r="AL2959" i="8"/>
  <c r="AI2960" i="8"/>
  <c r="AL2960" i="8"/>
  <c r="AI2961" i="8"/>
  <c r="AL2961" i="8"/>
  <c r="AI2962" i="8"/>
  <c r="AL2962" i="8"/>
  <c r="AI2963" i="8"/>
  <c r="AL2963" i="8"/>
  <c r="AI2964" i="8"/>
  <c r="AL2964" i="8"/>
  <c r="AC2965" i="8"/>
  <c r="AD2965" i="8"/>
  <c r="AM2965" i="8"/>
  <c r="AM2966" i="8" s="1"/>
  <c r="AM2967" i="8" s="1"/>
  <c r="AM2968" i="8" s="1"/>
  <c r="AM2969" i="8" s="1"/>
  <c r="AM2970" i="8" s="1"/>
  <c r="AM2971" i="8" s="1"/>
  <c r="AM2972" i="8" s="1"/>
  <c r="AM2973" i="8" s="1"/>
  <c r="AM2974" i="8" s="1"/>
  <c r="AI2966" i="8"/>
  <c r="AL2966" i="8"/>
  <c r="AI2967" i="8"/>
  <c r="AL2967" i="8"/>
  <c r="AI2968" i="8"/>
  <c r="AK2968" i="8"/>
  <c r="AL2968" i="8"/>
  <c r="AI2969" i="8"/>
  <c r="AL2969" i="8"/>
  <c r="AI2970" i="8"/>
  <c r="AL2970" i="8"/>
  <c r="AI2971" i="8"/>
  <c r="AL2971" i="8"/>
  <c r="AI2972" i="8"/>
  <c r="AL2972" i="8"/>
  <c r="AI2973" i="8"/>
  <c r="AL2973" i="8"/>
  <c r="AI2974" i="8"/>
  <c r="AK2974" i="8"/>
  <c r="AL2974" i="8"/>
  <c r="AC2975" i="8"/>
  <c r="AD2975" i="8" s="1"/>
  <c r="AM2975" i="8"/>
  <c r="AI2976" i="8"/>
  <c r="AL2976" i="8"/>
  <c r="AM2976" i="8"/>
  <c r="AM2977" i="8" s="1"/>
  <c r="AM2978" i="8" s="1"/>
  <c r="AM2979" i="8" s="1"/>
  <c r="AM2980" i="8" s="1"/>
  <c r="AM2981" i="8" s="1"/>
  <c r="AM2982" i="8" s="1"/>
  <c r="AM2983" i="8" s="1"/>
  <c r="AM2984" i="8" s="1"/>
  <c r="AI2977" i="8"/>
  <c r="AL2977" i="8"/>
  <c r="AI2978" i="8"/>
  <c r="AL2978" i="8"/>
  <c r="AI2979" i="8"/>
  <c r="AL2979" i="8"/>
  <c r="AI2980" i="8"/>
  <c r="AL2980" i="8"/>
  <c r="AI2981" i="8"/>
  <c r="AL2981" i="8"/>
  <c r="AI2982" i="8"/>
  <c r="AL2982" i="8"/>
  <c r="AI2983" i="8"/>
  <c r="AL2983" i="8"/>
  <c r="AI2984" i="8"/>
  <c r="AL2984" i="8"/>
  <c r="AC2985" i="8"/>
  <c r="AD2985" i="8"/>
  <c r="AE2985" i="8" s="1"/>
  <c r="AE2991" i="8" s="1"/>
  <c r="AF2985" i="8"/>
  <c r="AG2985" i="8" s="1"/>
  <c r="AM2985" i="8"/>
  <c r="AM2986" i="8" s="1"/>
  <c r="AM2987" i="8" s="1"/>
  <c r="AM2988" i="8" s="1"/>
  <c r="AM2989" i="8" s="1"/>
  <c r="AM2990" i="8" s="1"/>
  <c r="AM2991" i="8" s="1"/>
  <c r="AM2992" i="8" s="1"/>
  <c r="AM2993" i="8" s="1"/>
  <c r="AM2994" i="8" s="1"/>
  <c r="AI2986" i="8"/>
  <c r="AL2986" i="8"/>
  <c r="AI2987" i="8"/>
  <c r="AL2987" i="8"/>
  <c r="AI2988" i="8"/>
  <c r="AL2988" i="8"/>
  <c r="AI2989" i="8"/>
  <c r="AL2989" i="8"/>
  <c r="AI2990" i="8"/>
  <c r="AL2990" i="8"/>
  <c r="AI2991" i="8"/>
  <c r="AL2991" i="8"/>
  <c r="AI2992" i="8"/>
  <c r="AL2992" i="8"/>
  <c r="AI2993" i="8"/>
  <c r="AL2993" i="8"/>
  <c r="AI2994" i="8"/>
  <c r="AL2994" i="8"/>
  <c r="AC2995" i="8"/>
  <c r="AD2995" i="8" s="1"/>
  <c r="AM2995" i="8"/>
  <c r="AI2996" i="8"/>
  <c r="AL2996" i="8"/>
  <c r="AM2996" i="8"/>
  <c r="AM2997" i="8" s="1"/>
  <c r="AM2998" i="8" s="1"/>
  <c r="AM2999" i="8" s="1"/>
  <c r="AM3000" i="8" s="1"/>
  <c r="AM3001" i="8" s="1"/>
  <c r="AM3002" i="8" s="1"/>
  <c r="AM3003" i="8" s="1"/>
  <c r="AM3004" i="8" s="1"/>
  <c r="AI2997" i="8"/>
  <c r="AL2997" i="8"/>
  <c r="AI2998" i="8"/>
  <c r="AL2998" i="8"/>
  <c r="AI2999" i="8"/>
  <c r="AL2999" i="8"/>
  <c r="AI3000" i="8"/>
  <c r="AL3000" i="8"/>
  <c r="AI3001" i="8"/>
  <c r="AL3001" i="8"/>
  <c r="AI3002" i="8"/>
  <c r="AK3002" i="8"/>
  <c r="AL3002" i="8"/>
  <c r="AI3003" i="8"/>
  <c r="AL3003" i="8"/>
  <c r="AI3004" i="8"/>
  <c r="AL3004" i="8"/>
  <c r="AC3005" i="8"/>
  <c r="AD3005" i="8"/>
  <c r="AE3005" i="8" s="1"/>
  <c r="AE3011" i="8" s="1"/>
  <c r="AF3005" i="8"/>
  <c r="AG3005" i="8" s="1"/>
  <c r="AM3005" i="8"/>
  <c r="AM3006" i="8" s="1"/>
  <c r="AM3007" i="8" s="1"/>
  <c r="AM3008" i="8" s="1"/>
  <c r="AM3009" i="8" s="1"/>
  <c r="AM3010" i="8" s="1"/>
  <c r="AM3011" i="8" s="1"/>
  <c r="AM3012" i="8" s="1"/>
  <c r="AM3013" i="8" s="1"/>
  <c r="AM3014" i="8" s="1"/>
  <c r="AI3006" i="8"/>
  <c r="AK3006" i="8"/>
  <c r="AL3006" i="8"/>
  <c r="AI3007" i="8"/>
  <c r="AL3007" i="8"/>
  <c r="AI3008" i="8"/>
  <c r="AK3008" i="8"/>
  <c r="AL3008" i="8"/>
  <c r="AI3009" i="8"/>
  <c r="AL3009" i="8"/>
  <c r="AI3010" i="8"/>
  <c r="AL3010" i="8"/>
  <c r="AI3011" i="8"/>
  <c r="AL3011" i="8"/>
  <c r="AI3012" i="8"/>
  <c r="AL3012" i="8"/>
  <c r="AI3013" i="8"/>
  <c r="AL3013" i="8"/>
  <c r="AI3014" i="8"/>
  <c r="AL3014" i="8"/>
  <c r="AC3015" i="8"/>
  <c r="AD3015" i="8" s="1"/>
  <c r="AM3015" i="8"/>
  <c r="AI3016" i="8"/>
  <c r="AL3016" i="8"/>
  <c r="AM3016" i="8"/>
  <c r="AM3017" i="8" s="1"/>
  <c r="AM3018" i="8" s="1"/>
  <c r="AM3019" i="8" s="1"/>
  <c r="AM3020" i="8" s="1"/>
  <c r="AM3021" i="8" s="1"/>
  <c r="AM3022" i="8" s="1"/>
  <c r="AM3023" i="8" s="1"/>
  <c r="AM3024" i="8" s="1"/>
  <c r="AI3017" i="8"/>
  <c r="AL3017" i="8"/>
  <c r="AI3018" i="8"/>
  <c r="AL3018" i="8"/>
  <c r="AI3019" i="8"/>
  <c r="AL3019" i="8"/>
  <c r="AI3020" i="8"/>
  <c r="AL3020" i="8"/>
  <c r="AI3021" i="8"/>
  <c r="AL3021" i="8"/>
  <c r="AI3022" i="8"/>
  <c r="AK3022" i="8"/>
  <c r="AL3022" i="8"/>
  <c r="AI3023" i="8"/>
  <c r="AL3023" i="8"/>
  <c r="AI3024" i="8"/>
  <c r="AL3024" i="8"/>
  <c r="AC3026" i="8"/>
  <c r="AF3026" i="8" s="1"/>
  <c r="AG3026" i="8" s="1"/>
  <c r="AM3026" i="8"/>
  <c r="AC3027" i="8"/>
  <c r="AE3027" i="8" s="1"/>
  <c r="AM3027" i="8"/>
  <c r="AC3040" i="8"/>
  <c r="AE3040" i="8" s="1"/>
  <c r="AM3040" i="8"/>
  <c r="AC3042" i="8"/>
  <c r="AM3042" i="8"/>
  <c r="AI3043" i="8"/>
  <c r="AK3043" i="8"/>
  <c r="AL3043" i="8"/>
  <c r="AM3043" i="8"/>
  <c r="AM3044" i="8" s="1"/>
  <c r="AM3045" i="8" s="1"/>
  <c r="AM3046" i="8" s="1"/>
  <c r="AM3047" i="8" s="1"/>
  <c r="AM3048" i="8" s="1"/>
  <c r="AM3049" i="8" s="1"/>
  <c r="AI3044" i="8"/>
  <c r="AL3044" i="8"/>
  <c r="AI3045" i="8"/>
  <c r="AL3045" i="8"/>
  <c r="AI3046" i="8"/>
  <c r="AL3046" i="8"/>
  <c r="AI3047" i="8"/>
  <c r="AL3047" i="8"/>
  <c r="AI3048" i="8"/>
  <c r="AK3048" i="8"/>
  <c r="AL3048" i="8"/>
  <c r="AI3049" i="8"/>
  <c r="AL3049" i="8"/>
  <c r="AC3138" i="8"/>
  <c r="AD3138" i="8"/>
  <c r="AF3138" i="8"/>
  <c r="AG3138" i="8" s="1"/>
  <c r="AK3138" i="8"/>
  <c r="AM3138" i="8"/>
  <c r="AM3139" i="8" s="1"/>
  <c r="AM3140" i="8" s="1"/>
  <c r="AM3141" i="8" s="1"/>
  <c r="AM3142" i="8" s="1"/>
  <c r="AM3143" i="8" s="1"/>
  <c r="AM3144" i="8" s="1"/>
  <c r="AM3145" i="8" s="1"/>
  <c r="AI3139" i="8"/>
  <c r="AL3139" i="8"/>
  <c r="AI3140" i="8"/>
  <c r="AL3140" i="8"/>
  <c r="AI3141" i="8"/>
  <c r="AL3141" i="8"/>
  <c r="AI3142" i="8"/>
  <c r="AL3142" i="8"/>
  <c r="AI3143" i="8"/>
  <c r="AL3143" i="8"/>
  <c r="AI3144" i="8"/>
  <c r="AL3144" i="8"/>
  <c r="AI3145" i="8"/>
  <c r="AL3145" i="8"/>
  <c r="AC3147" i="8"/>
  <c r="AE3147" i="8" s="1"/>
  <c r="AM3147" i="8"/>
  <c r="AC3167" i="8"/>
  <c r="AD3167" i="8" s="1"/>
  <c r="AK3167" i="8"/>
  <c r="AM3167" i="8"/>
  <c r="AC3168" i="8"/>
  <c r="AD3168" i="8" s="1"/>
  <c r="AM3168" i="8"/>
  <c r="AC3170" i="8"/>
  <c r="AE3170" i="8" s="1"/>
  <c r="AM3170" i="8"/>
  <c r="AC3189" i="8"/>
  <c r="AD3189" i="8" s="1"/>
  <c r="AM3189" i="8"/>
  <c r="AC3190" i="8"/>
  <c r="AE3190" i="8" s="1"/>
  <c r="AM3190" i="8"/>
  <c r="AC3192" i="8"/>
  <c r="AM3192" i="8"/>
  <c r="AM3193" i="8" s="1"/>
  <c r="AM3194" i="8" s="1"/>
  <c r="AM3195" i="8" s="1"/>
  <c r="AM3196" i="8" s="1"/>
  <c r="AM3197" i="8" s="1"/>
  <c r="AM3198" i="8" s="1"/>
  <c r="AM3199" i="8" s="1"/>
  <c r="AM3200" i="8" s="1"/>
  <c r="AM3201" i="8" s="1"/>
  <c r="AI3193" i="8"/>
  <c r="AL3193" i="8"/>
  <c r="AI3194" i="8"/>
  <c r="AL3194" i="8"/>
  <c r="AI3195" i="8"/>
  <c r="AL3195" i="8"/>
  <c r="AI3196" i="8"/>
  <c r="AL3196" i="8"/>
  <c r="AI3197" i="8"/>
  <c r="AL3197" i="8"/>
  <c r="AI3198" i="8"/>
  <c r="AL3198" i="8"/>
  <c r="AI3199" i="8"/>
  <c r="AL3199" i="8"/>
  <c r="AI3200" i="8"/>
  <c r="AL3200" i="8"/>
  <c r="AI3201" i="8"/>
  <c r="AK3201" i="8"/>
  <c r="AL3201" i="8"/>
  <c r="AC3202" i="8"/>
  <c r="AF3202" i="8" s="1"/>
  <c r="AG3202" i="8" s="1"/>
  <c r="AE3202" i="8"/>
  <c r="AE3208" i="8" s="1"/>
  <c r="AM3202" i="8"/>
  <c r="AI3203" i="8"/>
  <c r="AL3203" i="8"/>
  <c r="AM3203" i="8"/>
  <c r="AM3204" i="8" s="1"/>
  <c r="AM3205" i="8" s="1"/>
  <c r="AM3206" i="8" s="1"/>
  <c r="AM3207" i="8" s="1"/>
  <c r="AM3208" i="8" s="1"/>
  <c r="AM3209" i="8" s="1"/>
  <c r="AM3210" i="8" s="1"/>
  <c r="AM3211" i="8" s="1"/>
  <c r="AI3204" i="8"/>
  <c r="AL3204" i="8"/>
  <c r="AI3205" i="8"/>
  <c r="AL3205" i="8"/>
  <c r="AI3206" i="8"/>
  <c r="AL3206" i="8"/>
  <c r="AI3207" i="8"/>
  <c r="AL3207" i="8"/>
  <c r="AI3208" i="8"/>
  <c r="AL3208" i="8"/>
  <c r="AI3209" i="8"/>
  <c r="AL3209" i="8"/>
  <c r="AI3210" i="8"/>
  <c r="AK3210" i="8"/>
  <c r="AL3210" i="8"/>
  <c r="AI3211" i="8"/>
  <c r="AK3211" i="8"/>
  <c r="AL3211" i="8"/>
  <c r="AF3292" i="8"/>
  <c r="AG3293" i="8"/>
  <c r="AM3293" i="8"/>
  <c r="AG3294" i="8"/>
  <c r="AK3294" i="8"/>
  <c r="AM3294" i="8"/>
  <c r="AG3316" i="8"/>
  <c r="AM3316" i="8"/>
  <c r="AF3317" i="8"/>
  <c r="AK3317" i="8"/>
  <c r="AG3333" i="8"/>
  <c r="AK3333" i="8"/>
  <c r="AM3333" i="8"/>
  <c r="AG3334" i="8"/>
  <c r="AM3334" i="8"/>
  <c r="AG3335" i="8"/>
  <c r="AM3335" i="8"/>
  <c r="G1" i="7"/>
  <c r="H1" i="7"/>
  <c r="B2" i="7"/>
  <c r="G3" i="7"/>
  <c r="B1" i="6"/>
  <c r="G2" i="6"/>
  <c r="C3" i="6"/>
  <c r="D3" i="6"/>
  <c r="F18" i="6"/>
  <c r="F22" i="6"/>
  <c r="F31" i="6"/>
  <c r="F56" i="6"/>
  <c r="C1" i="4"/>
  <c r="H1" i="4"/>
  <c r="I1" i="4"/>
  <c r="G3" i="4"/>
  <c r="C6" i="4"/>
  <c r="D6" i="4"/>
  <c r="E6" i="4"/>
  <c r="F6" i="4"/>
  <c r="G6" i="4"/>
  <c r="I6" i="4"/>
  <c r="J6" i="4"/>
  <c r="C15" i="4"/>
  <c r="D15" i="4"/>
  <c r="C16" i="4"/>
  <c r="D16" i="4"/>
  <c r="C24" i="4"/>
  <c r="D24" i="4"/>
  <c r="G24" i="4"/>
  <c r="C30" i="4"/>
  <c r="E30" i="4"/>
  <c r="F30" i="4"/>
  <c r="G30" i="4"/>
  <c r="H30" i="4"/>
  <c r="I30" i="4"/>
  <c r="C31" i="4"/>
  <c r="E31" i="4"/>
  <c r="F31" i="4"/>
  <c r="G31" i="4"/>
  <c r="H31" i="4"/>
  <c r="I31" i="4"/>
  <c r="B38" i="4"/>
  <c r="C23" i="4" l="1"/>
  <c r="G23" i="4"/>
  <c r="D23" i="4"/>
  <c r="C22" i="4"/>
  <c r="C25" i="4" s="1"/>
  <c r="G22" i="4"/>
  <c r="D22" i="4"/>
  <c r="I16" i="4"/>
  <c r="G16" i="4"/>
  <c r="E16" i="4"/>
  <c r="F16" i="4"/>
  <c r="AK2553" i="8"/>
  <c r="AK3310" i="8"/>
  <c r="AK3302" i="8"/>
  <c r="AK3315" i="8"/>
  <c r="AK3307" i="8"/>
  <c r="AK3299" i="8"/>
  <c r="AK3303" i="8"/>
  <c r="AK3312" i="8"/>
  <c r="AK3304" i="8"/>
  <c r="AK3296" i="8"/>
  <c r="AK3309" i="8"/>
  <c r="AK3301" i="8"/>
  <c r="AK3314" i="8"/>
  <c r="AK3306" i="8"/>
  <c r="AK3298" i="8"/>
  <c r="AK3295" i="8"/>
  <c r="AK3308" i="8"/>
  <c r="AK3300" i="8"/>
  <c r="AK3311" i="8"/>
  <c r="AK3313" i="8"/>
  <c r="AK3305" i="8"/>
  <c r="AK3297" i="8"/>
  <c r="J16" i="4"/>
  <c r="E15" i="4"/>
  <c r="AK2769" i="8"/>
  <c r="AK2758" i="8"/>
  <c r="AK2776" i="8"/>
  <c r="AK2705" i="8"/>
  <c r="J15" i="4"/>
  <c r="AK3335" i="8"/>
  <c r="AK3209" i="8"/>
  <c r="AK3200" i="8"/>
  <c r="AK3145" i="8"/>
  <c r="AK2985" i="8"/>
  <c r="AK2877" i="8"/>
  <c r="AK2874" i="8"/>
  <c r="AK2804" i="8"/>
  <c r="AK2789" i="8"/>
  <c r="G15" i="4"/>
  <c r="F15" i="4"/>
  <c r="AK3199" i="8"/>
  <c r="AK3196" i="8"/>
  <c r="AK3193" i="8"/>
  <c r="AK3019" i="8"/>
  <c r="AK2941" i="8"/>
  <c r="AK2912" i="8"/>
  <c r="AK2865" i="8"/>
  <c r="AK3198" i="8"/>
  <c r="AK3195" i="8"/>
  <c r="AK3192" i="8"/>
  <c r="AK3169" i="8"/>
  <c r="AK3146" i="8"/>
  <c r="AK3139" i="8"/>
  <c r="AK3049" i="8"/>
  <c r="AK2925" i="8"/>
  <c r="AK2899" i="8"/>
  <c r="AK2841" i="8"/>
  <c r="AK2812" i="8"/>
  <c r="AK2686" i="8"/>
  <c r="AK2683" i="8"/>
  <c r="I15" i="4"/>
  <c r="AK3206" i="8"/>
  <c r="AK3203" i="8"/>
  <c r="AK3142" i="8"/>
  <c r="AK3014" i="8"/>
  <c r="AK2979" i="8"/>
  <c r="AK2976" i="8"/>
  <c r="AK2921" i="8"/>
  <c r="AK3045" i="8"/>
  <c r="AK3025" i="8"/>
  <c r="AK2904" i="8"/>
  <c r="AK2879" i="8"/>
  <c r="AK2866" i="8"/>
  <c r="AK2853" i="8"/>
  <c r="AK2832" i="8"/>
  <c r="AK2786" i="8"/>
  <c r="AK2761" i="8"/>
  <c r="AK3286" i="8"/>
  <c r="AK3276" i="8"/>
  <c r="AK3266" i="8"/>
  <c r="AK3258" i="8"/>
  <c r="AK3253" i="8"/>
  <c r="AK3245" i="8"/>
  <c r="AK3240" i="8"/>
  <c r="AK3230" i="8"/>
  <c r="AK3217" i="8"/>
  <c r="AK3291" i="8"/>
  <c r="AK3281" i="8"/>
  <c r="AK3273" i="8"/>
  <c r="AK3271" i="8"/>
  <c r="AK3263" i="8"/>
  <c r="AK3255" i="8"/>
  <c r="AK3250" i="8"/>
  <c r="AK3242" i="8"/>
  <c r="AK3237" i="8"/>
  <c r="AK3232" i="8"/>
  <c r="AK3227" i="8"/>
  <c r="AK3222" i="8"/>
  <c r="AK3214" i="8"/>
  <c r="AK3288" i="8"/>
  <c r="AK3283" i="8"/>
  <c r="AK3278" i="8"/>
  <c r="AK3268" i="8"/>
  <c r="AK3260" i="8"/>
  <c r="AK3247" i="8"/>
  <c r="AK3234" i="8"/>
  <c r="AK3224" i="8"/>
  <c r="AK3219" i="8"/>
  <c r="AK3285" i="8"/>
  <c r="AK3275" i="8"/>
  <c r="AK3265" i="8"/>
  <c r="AK3257" i="8"/>
  <c r="AK3252" i="8"/>
  <c r="AK3244" i="8"/>
  <c r="AK3239" i="8"/>
  <c r="AK3229" i="8"/>
  <c r="AK3216" i="8"/>
  <c r="AK3279" i="8"/>
  <c r="AK3290" i="8"/>
  <c r="AK3280" i="8"/>
  <c r="AK3272" i="8"/>
  <c r="AK3270" i="8"/>
  <c r="AK3262" i="8"/>
  <c r="AK3254" i="8"/>
  <c r="AK3249" i="8"/>
  <c r="AK3236" i="8"/>
  <c r="AK3226" i="8"/>
  <c r="AK3221" i="8"/>
  <c r="AK3213" i="8"/>
  <c r="AK3287" i="8"/>
  <c r="AK3282" i="8"/>
  <c r="AK3277" i="8"/>
  <c r="AK3267" i="8"/>
  <c r="AK3259" i="8"/>
  <c r="AK3246" i="8"/>
  <c r="AK3241" i="8"/>
  <c r="AK3231" i="8"/>
  <c r="AK3218" i="8"/>
  <c r="AK3269" i="8"/>
  <c r="AK3248" i="8"/>
  <c r="AK3225" i="8"/>
  <c r="AK3220" i="8"/>
  <c r="AK3212" i="8"/>
  <c r="AK3284" i="8"/>
  <c r="AK3274" i="8"/>
  <c r="AK3264" i="8"/>
  <c r="AK3256" i="8"/>
  <c r="AK3251" i="8"/>
  <c r="AK3243" i="8"/>
  <c r="AK3238" i="8"/>
  <c r="AK3233" i="8"/>
  <c r="AK3228" i="8"/>
  <c r="AK3223" i="8"/>
  <c r="AK3215" i="8"/>
  <c r="AK3289" i="8"/>
  <c r="AK3261" i="8"/>
  <c r="AK3235" i="8"/>
  <c r="AK2861" i="8"/>
  <c r="AK2844" i="8"/>
  <c r="AK2819" i="8"/>
  <c r="AK2816" i="8"/>
  <c r="AK2693" i="8"/>
  <c r="AK2964" i="8"/>
  <c r="AK2909" i="8"/>
  <c r="AK2871" i="8"/>
  <c r="AK2857" i="8"/>
  <c r="AK2854" i="8"/>
  <c r="AK2833" i="8"/>
  <c r="AK2748" i="8"/>
  <c r="AK2454" i="8"/>
  <c r="AK3184" i="8"/>
  <c r="AK3173" i="8"/>
  <c r="AK3185" i="8"/>
  <c r="AK3188" i="8"/>
  <c r="AK3176" i="8"/>
  <c r="AK3174" i="8"/>
  <c r="AK3187" i="8"/>
  <c r="AK3186" i="8"/>
  <c r="AK3180" i="8"/>
  <c r="AK3182" i="8"/>
  <c r="AK3178" i="8"/>
  <c r="AK3172" i="8"/>
  <c r="AK3183" i="8"/>
  <c r="AK3179" i="8"/>
  <c r="AK3177" i="8"/>
  <c r="AK3181" i="8"/>
  <c r="AK3175" i="8"/>
  <c r="AK3171" i="8"/>
  <c r="AD3170" i="8"/>
  <c r="AF3170" i="8" s="1"/>
  <c r="AD3190" i="8"/>
  <c r="AF3190" i="8" s="1"/>
  <c r="AG3190" i="8" s="1"/>
  <c r="AK2372" i="8"/>
  <c r="AK3164" i="8"/>
  <c r="AK3162" i="8"/>
  <c r="AK3158" i="8"/>
  <c r="AK3153" i="8"/>
  <c r="AK3166" i="8"/>
  <c r="AK3160" i="8"/>
  <c r="AK3156" i="8"/>
  <c r="AK3151" i="8"/>
  <c r="AK3157" i="8"/>
  <c r="AK3165" i="8"/>
  <c r="AK3161" i="8"/>
  <c r="AK3154" i="8"/>
  <c r="AK3150" i="8"/>
  <c r="AK3149" i="8"/>
  <c r="AK3163" i="8"/>
  <c r="AK3159" i="8"/>
  <c r="AK3152" i="8"/>
  <c r="AK3148" i="8"/>
  <c r="AK3155" i="8"/>
  <c r="AE3189" i="8"/>
  <c r="AE3168" i="8"/>
  <c r="AK2718" i="8"/>
  <c r="AK2598" i="8"/>
  <c r="AK2468" i="8"/>
  <c r="AK3132" i="8"/>
  <c r="AK3127" i="8"/>
  <c r="AK3119" i="8"/>
  <c r="AK3114" i="8"/>
  <c r="AK3106" i="8"/>
  <c r="AK3093" i="8"/>
  <c r="AK3085" i="8"/>
  <c r="AK3080" i="8"/>
  <c r="AK3072" i="8"/>
  <c r="AK3067" i="8"/>
  <c r="AK3059" i="8"/>
  <c r="AK3101" i="8"/>
  <c r="AK3137" i="8"/>
  <c r="AK3124" i="8"/>
  <c r="AK3116" i="8"/>
  <c r="AK3111" i="8"/>
  <c r="AK3103" i="8"/>
  <c r="AK3098" i="8"/>
  <c r="AK3090" i="8"/>
  <c r="AK3077" i="8"/>
  <c r="AK3069" i="8"/>
  <c r="AK3064" i="8"/>
  <c r="AK3056" i="8"/>
  <c r="AK3051" i="8"/>
  <c r="AK3130" i="8"/>
  <c r="AK3134" i="8"/>
  <c r="AK3129" i="8"/>
  <c r="AK3121" i="8"/>
  <c r="AK3108" i="8"/>
  <c r="AK3100" i="8"/>
  <c r="AK3095" i="8"/>
  <c r="AK3087" i="8"/>
  <c r="AK3082" i="8"/>
  <c r="AK3074" i="8"/>
  <c r="AK3061" i="8"/>
  <c r="AK3053" i="8"/>
  <c r="AK3126" i="8"/>
  <c r="AK3118" i="8"/>
  <c r="AK3113" i="8"/>
  <c r="AK3105" i="8"/>
  <c r="AK3092" i="8"/>
  <c r="AK3084" i="8"/>
  <c r="AK3079" i="8"/>
  <c r="AK3071" i="8"/>
  <c r="AK3066" i="8"/>
  <c r="AK3058" i="8"/>
  <c r="AK3122" i="8"/>
  <c r="AK3136" i="8"/>
  <c r="AK3131" i="8"/>
  <c r="AK3123" i="8"/>
  <c r="AK3110" i="8"/>
  <c r="AK3102" i="8"/>
  <c r="AK3097" i="8"/>
  <c r="AK3089" i="8"/>
  <c r="AK3076" i="8"/>
  <c r="AK3068" i="8"/>
  <c r="AK3063" i="8"/>
  <c r="AK3055" i="8"/>
  <c r="AK3050" i="8"/>
  <c r="AK3133" i="8"/>
  <c r="AK3128" i="8"/>
  <c r="AK3120" i="8"/>
  <c r="AK3115" i="8"/>
  <c r="AK3107" i="8"/>
  <c r="AK3094" i="8"/>
  <c r="AK3086" i="8"/>
  <c r="AK3081" i="8"/>
  <c r="AK3073" i="8"/>
  <c r="AK3060" i="8"/>
  <c r="AK3052" i="8"/>
  <c r="AK3096" i="8"/>
  <c r="AK3125" i="8"/>
  <c r="AK3117" i="8"/>
  <c r="AK3112" i="8"/>
  <c r="AK3104" i="8"/>
  <c r="AK3099" i="8"/>
  <c r="AK3091" i="8"/>
  <c r="AK3078" i="8"/>
  <c r="AK3070" i="8"/>
  <c r="AK3065" i="8"/>
  <c r="AK3057" i="8"/>
  <c r="AK3135" i="8"/>
  <c r="AK3109" i="8"/>
  <c r="AK3088" i="8"/>
  <c r="AK3083" i="8"/>
  <c r="AK3075" i="8"/>
  <c r="AK3062" i="8"/>
  <c r="AK3054" i="8"/>
  <c r="AK2607" i="8"/>
  <c r="AK2525" i="8"/>
  <c r="AK2515" i="8"/>
  <c r="AK2513" i="8"/>
  <c r="AK2393" i="8"/>
  <c r="AK2347" i="8"/>
  <c r="AK2332" i="8"/>
  <c r="AD3147" i="8"/>
  <c r="AF3147" i="8" s="1"/>
  <c r="AG3147" i="8" s="1"/>
  <c r="AK2745" i="8"/>
  <c r="AK2646" i="8"/>
  <c r="AK2643" i="8"/>
  <c r="AK2266" i="8"/>
  <c r="AK3292" i="8"/>
  <c r="AK3208" i="8"/>
  <c r="AK3205" i="8"/>
  <c r="AK3190" i="8"/>
  <c r="AK3168" i="8"/>
  <c r="AK3147" i="8"/>
  <c r="AK3021" i="8"/>
  <c r="AK3011" i="8"/>
  <c r="AK2971" i="8"/>
  <c r="AK2961" i="8"/>
  <c r="AK2951" i="8"/>
  <c r="AK2934" i="8"/>
  <c r="AK2931" i="8"/>
  <c r="AK2924" i="8"/>
  <c r="AK2917" i="8"/>
  <c r="AK2914" i="8"/>
  <c r="AK2883" i="8"/>
  <c r="AK2829" i="8"/>
  <c r="AK2822" i="8"/>
  <c r="AK2806" i="8"/>
  <c r="AK2788" i="8"/>
  <c r="AK2754" i="8"/>
  <c r="AK2751" i="8"/>
  <c r="AK2741" i="8"/>
  <c r="AK2738" i="8"/>
  <c r="AK2727" i="8"/>
  <c r="AK3027" i="8"/>
  <c r="AK2993" i="8"/>
  <c r="AK2983" i="8"/>
  <c r="AK2953" i="8"/>
  <c r="AK2946" i="8"/>
  <c r="AK2939" i="8"/>
  <c r="AK2933" i="8"/>
  <c r="AK2892" i="8"/>
  <c r="AK2773" i="8"/>
  <c r="AK2766" i="8"/>
  <c r="AK2753" i="8"/>
  <c r="AK2740" i="8"/>
  <c r="AK2726" i="8"/>
  <c r="AK2723" i="8"/>
  <c r="AK2713" i="8"/>
  <c r="AK2674" i="8"/>
  <c r="AK2563" i="8"/>
  <c r="AF3040" i="8"/>
  <c r="AG3040" i="8" s="1"/>
  <c r="AK2588" i="8"/>
  <c r="AK2292" i="8"/>
  <c r="AK2289" i="8"/>
  <c r="AK2346" i="8"/>
  <c r="AK3037" i="8"/>
  <c r="AK3035" i="8"/>
  <c r="AK3039" i="8"/>
  <c r="AK3030" i="8"/>
  <c r="AK3028" i="8"/>
  <c r="AK3034" i="8"/>
  <c r="AK3032" i="8"/>
  <c r="AK3038" i="8"/>
  <c r="AK3036" i="8"/>
  <c r="AK3029" i="8"/>
  <c r="AK3033" i="8"/>
  <c r="AK3031" i="8"/>
  <c r="AK2633" i="8"/>
  <c r="AK2395" i="8"/>
  <c r="AK2284" i="8"/>
  <c r="AK2417" i="8"/>
  <c r="AK2316" i="8"/>
  <c r="AK2293" i="8"/>
  <c r="AK2290" i="8"/>
  <c r="AF3027" i="8"/>
  <c r="AG3027" i="8" s="1"/>
  <c r="AK2573" i="8"/>
  <c r="AK2566" i="8"/>
  <c r="AK2473" i="8"/>
  <c r="AK2458" i="8"/>
  <c r="AK2455" i="8"/>
  <c r="AK2440" i="8"/>
  <c r="AK2396" i="8"/>
  <c r="AK2394" i="8"/>
  <c r="AK2206" i="8"/>
  <c r="AK759" i="8"/>
  <c r="AK751" i="8"/>
  <c r="AK746" i="8"/>
  <c r="AK738" i="8"/>
  <c r="AK733" i="8"/>
  <c r="AK726" i="8"/>
  <c r="AK724" i="8"/>
  <c r="AK716" i="8"/>
  <c r="AK708" i="8"/>
  <c r="AK703" i="8"/>
  <c r="AK690" i="8"/>
  <c r="AK683" i="8"/>
  <c r="AK668" i="8"/>
  <c r="AK663" i="8"/>
  <c r="AK658" i="8"/>
  <c r="AK653" i="8"/>
  <c r="AK648" i="8"/>
  <c r="AK638" i="8"/>
  <c r="AK633" i="8"/>
  <c r="AK618" i="8"/>
  <c r="AK610" i="8"/>
  <c r="AK605" i="8"/>
  <c r="AK595" i="8"/>
  <c r="AK590" i="8"/>
  <c r="AK580" i="8"/>
  <c r="AK575" i="8"/>
  <c r="AK565" i="8"/>
  <c r="AK557" i="8"/>
  <c r="AK549" i="8"/>
  <c r="AK542" i="8"/>
  <c r="AK532" i="8"/>
  <c r="AK525" i="8"/>
  <c r="AK512" i="8"/>
  <c r="AK507" i="8"/>
  <c r="AK497" i="8"/>
  <c r="AK492" i="8"/>
  <c r="AK485" i="8"/>
  <c r="AK764" i="8"/>
  <c r="AK756" i="8"/>
  <c r="AK748" i="8"/>
  <c r="AK743" i="8"/>
  <c r="AK728" i="8"/>
  <c r="AK721" i="8"/>
  <c r="AK713" i="8"/>
  <c r="AK700" i="8"/>
  <c r="AK695" i="8"/>
  <c r="AK685" i="8"/>
  <c r="AK680" i="8"/>
  <c r="AK675" i="8"/>
  <c r="AK670" i="8"/>
  <c r="AK660" i="8"/>
  <c r="AK650" i="8"/>
  <c r="AK643" i="8"/>
  <c r="AK630" i="8"/>
  <c r="AK625" i="8"/>
  <c r="AK623" i="8"/>
  <c r="AK615" i="8"/>
  <c r="AK607" i="8"/>
  <c r="AK602" i="8"/>
  <c r="AK592" i="8"/>
  <c r="AK585" i="8"/>
  <c r="AK572" i="8"/>
  <c r="AK567" i="8"/>
  <c r="AK562" i="8"/>
  <c r="AK554" i="8"/>
  <c r="AK539" i="8"/>
  <c r="AK527" i="8"/>
  <c r="AK522" i="8"/>
  <c r="AK517" i="8"/>
  <c r="AK509" i="8"/>
  <c r="AK502" i="8"/>
  <c r="AK487" i="8"/>
  <c r="AK482" i="8"/>
  <c r="AK474" i="8"/>
  <c r="AK461" i="8"/>
  <c r="AK453" i="8"/>
  <c r="AK440" i="8"/>
  <c r="AK432" i="8"/>
  <c r="AK419" i="8"/>
  <c r="AK411" i="8"/>
  <c r="AK406" i="8"/>
  <c r="AK398" i="8"/>
  <c r="AK390" i="8"/>
  <c r="AK385" i="8"/>
  <c r="AK377" i="8"/>
  <c r="AK369" i="8"/>
  <c r="AK364" i="8"/>
  <c r="AK356" i="8"/>
  <c r="AK348" i="8"/>
  <c r="AK343" i="8"/>
  <c r="AK335" i="8"/>
  <c r="AK327" i="8"/>
  <c r="AK322" i="8"/>
  <c r="AK310" i="8"/>
  <c r="AK302" i="8"/>
  <c r="AK287" i="8"/>
  <c r="AK279" i="8"/>
  <c r="AK267" i="8"/>
  <c r="AK247" i="8"/>
  <c r="AK239" i="8"/>
  <c r="AK227" i="8"/>
  <c r="AK220" i="8"/>
  <c r="AK215" i="8"/>
  <c r="AK210" i="8"/>
  <c r="AK197" i="8"/>
  <c r="AK187" i="8"/>
  <c r="AK761" i="8"/>
  <c r="AK753" i="8"/>
  <c r="AK740" i="8"/>
  <c r="AK735" i="8"/>
  <c r="AK730" i="8"/>
  <c r="AK718" i="8"/>
  <c r="AK710" i="8"/>
  <c r="AK705" i="8"/>
  <c r="AK692" i="8"/>
  <c r="AK687" i="8"/>
  <c r="AK672" i="8"/>
  <c r="AK665" i="8"/>
  <c r="AK655" i="8"/>
  <c r="AK645" i="8"/>
  <c r="AK640" i="8"/>
  <c r="AK635" i="8"/>
  <c r="AK627" i="8"/>
  <c r="AK620" i="8"/>
  <c r="AK612" i="8"/>
  <c r="AK597" i="8"/>
  <c r="AK587" i="8"/>
  <c r="AK582" i="8"/>
  <c r="AK577" i="8"/>
  <c r="AK569" i="8"/>
  <c r="AK559" i="8"/>
  <c r="AK551" i="8"/>
  <c r="AK546" i="8"/>
  <c r="AK544" i="8"/>
  <c r="AK536" i="8"/>
  <c r="AK534" i="8"/>
  <c r="AK529" i="8"/>
  <c r="AK519" i="8"/>
  <c r="AK514" i="8"/>
  <c r="AK499" i="8"/>
  <c r="AK494" i="8"/>
  <c r="AK489" i="8"/>
  <c r="AK479" i="8"/>
  <c r="AK471" i="8"/>
  <c r="AK466" i="8"/>
  <c r="AK458" i="8"/>
  <c r="AK450" i="8"/>
  <c r="AK445" i="8"/>
  <c r="AK437" i="8"/>
  <c r="AK429" i="8"/>
  <c r="AK424" i="8"/>
  <c r="AK416" i="8"/>
  <c r="AK408" i="8"/>
  <c r="AK403" i="8"/>
  <c r="AK395" i="8"/>
  <c r="AK387" i="8"/>
  <c r="AK382" i="8"/>
  <c r="AK374" i="8"/>
  <c r="AK361" i="8"/>
  <c r="AK353" i="8"/>
  <c r="AK340" i="8"/>
  <c r="AK332" i="8"/>
  <c r="AK319" i="8"/>
  <c r="AK307" i="8"/>
  <c r="AK299" i="8"/>
  <c r="AK292" i="8"/>
  <c r="AK284" i="8"/>
  <c r="AK272" i="8"/>
  <c r="AK264" i="8"/>
  <c r="AK259" i="8"/>
  <c r="AK252" i="8"/>
  <c r="AK244" i="8"/>
  <c r="AK232" i="8"/>
  <c r="AK217" i="8"/>
  <c r="AK207" i="8"/>
  <c r="AK202" i="8"/>
  <c r="AK192" i="8"/>
  <c r="AK763" i="8"/>
  <c r="AK755" i="8"/>
  <c r="AK760" i="8"/>
  <c r="AK752" i="8"/>
  <c r="AK739" i="8"/>
  <c r="AK734" i="8"/>
  <c r="AK729" i="8"/>
  <c r="AK717" i="8"/>
  <c r="AK709" i="8"/>
  <c r="AK704" i="8"/>
  <c r="AK691" i="8"/>
  <c r="AK684" i="8"/>
  <c r="AK671" i="8"/>
  <c r="AK664" i="8"/>
  <c r="AK659" i="8"/>
  <c r="AK654" i="8"/>
  <c r="AK639" i="8"/>
  <c r="AK634" i="8"/>
  <c r="AK619" i="8"/>
  <c r="AK611" i="8"/>
  <c r="AK606" i="8"/>
  <c r="AK596" i="8"/>
  <c r="AK581" i="8"/>
  <c r="AK576" i="8"/>
  <c r="AK566" i="8"/>
  <c r="AK558" i="8"/>
  <c r="AK550" i="8"/>
  <c r="AK545" i="8"/>
  <c r="AK543" i="8"/>
  <c r="AK535" i="8"/>
  <c r="AK533" i="8"/>
  <c r="AK526" i="8"/>
  <c r="AK518" i="8"/>
  <c r="AK513" i="8"/>
  <c r="AK508" i="8"/>
  <c r="AK498" i="8"/>
  <c r="AK493" i="8"/>
  <c r="AK486" i="8"/>
  <c r="AK478" i="8"/>
  <c r="AK470" i="8"/>
  <c r="AK465" i="8"/>
  <c r="AK457" i="8"/>
  <c r="AK449" i="8"/>
  <c r="AK444" i="8"/>
  <c r="AK436" i="8"/>
  <c r="AK428" i="8"/>
  <c r="AK423" i="8"/>
  <c r="AK415" i="8"/>
  <c r="AK407" i="8"/>
  <c r="AK402" i="8"/>
  <c r="AK394" i="8"/>
  <c r="AK381" i="8"/>
  <c r="AK373" i="8"/>
  <c r="AK360" i="8"/>
  <c r="AK352" i="8"/>
  <c r="AK339" i="8"/>
  <c r="AK331" i="8"/>
  <c r="AK326" i="8"/>
  <c r="AK318" i="8"/>
  <c r="AK314" i="8"/>
  <c r="AK306" i="8"/>
  <c r="AK298" i="8"/>
  <c r="AK291" i="8"/>
  <c r="AK283" i="8"/>
  <c r="AK271" i="8"/>
  <c r="AK263" i="8"/>
  <c r="AK258" i="8"/>
  <c r="AK251" i="8"/>
  <c r="AK243" i="8"/>
  <c r="AK231" i="8"/>
  <c r="AK224" i="8"/>
  <c r="AK214" i="8"/>
  <c r="AK206" i="8"/>
  <c r="AK201" i="8"/>
  <c r="AK196" i="8"/>
  <c r="AK191" i="8"/>
  <c r="AK186" i="8"/>
  <c r="AK757" i="8"/>
  <c r="AK749" i="8"/>
  <c r="AK744" i="8"/>
  <c r="AK731" i="8"/>
  <c r="AK722" i="8"/>
  <c r="AK714" i="8"/>
  <c r="AK701" i="8"/>
  <c r="AK696" i="8"/>
  <c r="AK686" i="8"/>
  <c r="AK681" i="8"/>
  <c r="AK676" i="8"/>
  <c r="AK661" i="8"/>
  <c r="AK651" i="8"/>
  <c r="AK644" i="8"/>
  <c r="AK631" i="8"/>
  <c r="AK626" i="8"/>
  <c r="AK624" i="8"/>
  <c r="AK616" i="8"/>
  <c r="AK608" i="8"/>
  <c r="AK603" i="8"/>
  <c r="AK598" i="8"/>
  <c r="AK593" i="8"/>
  <c r="AK586" i="8"/>
  <c r="AK578" i="8"/>
  <c r="AK573" i="8"/>
  <c r="AK568" i="8"/>
  <c r="AK563" i="8"/>
  <c r="AK555" i="8"/>
  <c r="AK547" i="8"/>
  <c r="AK540" i="8"/>
  <c r="AK528" i="8"/>
  <c r="AK523" i="8"/>
  <c r="AK510" i="8"/>
  <c r="AK503" i="8"/>
  <c r="AK495" i="8"/>
  <c r="AK488" i="8"/>
  <c r="AK483" i="8"/>
  <c r="AK475" i="8"/>
  <c r="AK467" i="8"/>
  <c r="AK462" i="8"/>
  <c r="AK454" i="8"/>
  <c r="AK441" i="8"/>
  <c r="AK433" i="8"/>
  <c r="AK420" i="8"/>
  <c r="AK412" i="8"/>
  <c r="AK399" i="8"/>
  <c r="AK391" i="8"/>
  <c r="AK386" i="8"/>
  <c r="AK378" i="8"/>
  <c r="AK370" i="8"/>
  <c r="AK365" i="8"/>
  <c r="AK357" i="8"/>
  <c r="AK349" i="8"/>
  <c r="AK344" i="8"/>
  <c r="AK336" i="8"/>
  <c r="AK328" i="8"/>
  <c r="AK323" i="8"/>
  <c r="AK311" i="8"/>
  <c r="AK303" i="8"/>
  <c r="AK288" i="8"/>
  <c r="AK280" i="8"/>
  <c r="AK275" i="8"/>
  <c r="AK268" i="8"/>
  <c r="AK248" i="8"/>
  <c r="AK240" i="8"/>
  <c r="AK235" i="8"/>
  <c r="AK228" i="8"/>
  <c r="AK221" i="8"/>
  <c r="AK216" i="8"/>
  <c r="AK211" i="8"/>
  <c r="AK198" i="8"/>
  <c r="AK188" i="8"/>
  <c r="AK762" i="8"/>
  <c r="AK754" i="8"/>
  <c r="AK741" i="8"/>
  <c r="AK736" i="8"/>
  <c r="AK719" i="8"/>
  <c r="AK711" i="8"/>
  <c r="AK706" i="8"/>
  <c r="AK698" i="8"/>
  <c r="AK693" i="8"/>
  <c r="AK688" i="8"/>
  <c r="AK678" i="8"/>
  <c r="AK673" i="8"/>
  <c r="AK666" i="8"/>
  <c r="AK656" i="8"/>
  <c r="AK646" i="8"/>
  <c r="AK641" i="8"/>
  <c r="AK636" i="8"/>
  <c r="AK628" i="8"/>
  <c r="AK621" i="8"/>
  <c r="AK613" i="8"/>
  <c r="AK600" i="8"/>
  <c r="AK588" i="8"/>
  <c r="AK583" i="8"/>
  <c r="AK570" i="8"/>
  <c r="AK560" i="8"/>
  <c r="AK552" i="8"/>
  <c r="AK537" i="8"/>
  <c r="AK530" i="8"/>
  <c r="AK520" i="8"/>
  <c r="AK515" i="8"/>
  <c r="AK505" i="8"/>
  <c r="AK500" i="8"/>
  <c r="AK720" i="8"/>
  <c r="AK699" i="8"/>
  <c r="AK614" i="8"/>
  <c r="AK511" i="8"/>
  <c r="AK469" i="8"/>
  <c r="AK463" i="8"/>
  <c r="AK447" i="8"/>
  <c r="AK438" i="8"/>
  <c r="AK413" i="8"/>
  <c r="AK397" i="8"/>
  <c r="AK375" i="8"/>
  <c r="AK366" i="8"/>
  <c r="AK350" i="8"/>
  <c r="AK341" i="8"/>
  <c r="AK325" i="8"/>
  <c r="AK316" i="8"/>
  <c r="AK304" i="8"/>
  <c r="AK295" i="8"/>
  <c r="AK286" i="8"/>
  <c r="AK262" i="8"/>
  <c r="AK254" i="8"/>
  <c r="AK238" i="8"/>
  <c r="AK230" i="8"/>
  <c r="AK212" i="8"/>
  <c r="AK203" i="8"/>
  <c r="AK732" i="8"/>
  <c r="AK723" i="8"/>
  <c r="AK702" i="8"/>
  <c r="AK617" i="8"/>
  <c r="AK548" i="8"/>
  <c r="AK538" i="8"/>
  <c r="AK531" i="8"/>
  <c r="AK521" i="8"/>
  <c r="AK491" i="8"/>
  <c r="AK472" i="8"/>
  <c r="AK456" i="8"/>
  <c r="AK431" i="8"/>
  <c r="AK422" i="8"/>
  <c r="AK400" i="8"/>
  <c r="AK384" i="8"/>
  <c r="AK368" i="8"/>
  <c r="AK359" i="8"/>
  <c r="AK334" i="8"/>
  <c r="AK313" i="8"/>
  <c r="AK297" i="8"/>
  <c r="AK289" i="8"/>
  <c r="AK265" i="8"/>
  <c r="AK256" i="8"/>
  <c r="AK241" i="8"/>
  <c r="AK233" i="8"/>
  <c r="AK218" i="8"/>
  <c r="AK205" i="8"/>
  <c r="AK190" i="8"/>
  <c r="AK742" i="8"/>
  <c r="AK712" i="8"/>
  <c r="AK674" i="8"/>
  <c r="AK667" i="8"/>
  <c r="AK647" i="8"/>
  <c r="AK579" i="8"/>
  <c r="AK541" i="8"/>
  <c r="AK524" i="8"/>
  <c r="AK501" i="8"/>
  <c r="AK481" i="8"/>
  <c r="AK459" i="8"/>
  <c r="AK434" i="8"/>
  <c r="AK425" i="8"/>
  <c r="AK409" i="8"/>
  <c r="AK393" i="8"/>
  <c r="AK371" i="8"/>
  <c r="AK362" i="8"/>
  <c r="AK337" i="8"/>
  <c r="AK321" i="8"/>
  <c r="AK300" i="8"/>
  <c r="AK282" i="8"/>
  <c r="AK274" i="8"/>
  <c r="AK250" i="8"/>
  <c r="AK226" i="8"/>
  <c r="AK208" i="8"/>
  <c r="AK199" i="8"/>
  <c r="AK193" i="8"/>
  <c r="AK745" i="8"/>
  <c r="AK725" i="8"/>
  <c r="AK715" i="8"/>
  <c r="AK677" i="8"/>
  <c r="AK657" i="8"/>
  <c r="AK637" i="8"/>
  <c r="AK609" i="8"/>
  <c r="AK599" i="8"/>
  <c r="AK589" i="8"/>
  <c r="AK504" i="8"/>
  <c r="AK484" i="8"/>
  <c r="AK468" i="8"/>
  <c r="AK452" i="8"/>
  <c r="AK443" i="8"/>
  <c r="AK427" i="8"/>
  <c r="AK418" i="8"/>
  <c r="AK396" i="8"/>
  <c r="AK380" i="8"/>
  <c r="AK355" i="8"/>
  <c r="AK346" i="8"/>
  <c r="AK330" i="8"/>
  <c r="AK324" i="8"/>
  <c r="AK315" i="8"/>
  <c r="AK309" i="8"/>
  <c r="AK285" i="8"/>
  <c r="AK276" i="8"/>
  <c r="AK261" i="8"/>
  <c r="AK253" i="8"/>
  <c r="AK237" i="8"/>
  <c r="AK229" i="8"/>
  <c r="AK694" i="8"/>
  <c r="AK571" i="8"/>
  <c r="AK561" i="8"/>
  <c r="AK490" i="8"/>
  <c r="AK477" i="8"/>
  <c r="AK455" i="8"/>
  <c r="AK446" i="8"/>
  <c r="AK430" i="8"/>
  <c r="AK421" i="8"/>
  <c r="AK405" i="8"/>
  <c r="AK389" i="8"/>
  <c r="AK383" i="8"/>
  <c r="AK367" i="8"/>
  <c r="AK358" i="8"/>
  <c r="AK333" i="8"/>
  <c r="AK317" i="8"/>
  <c r="AK312" i="8"/>
  <c r="AK294" i="8"/>
  <c r="AK278" i="8"/>
  <c r="AK270" i="8"/>
  <c r="AK255" i="8"/>
  <c r="AK246" i="8"/>
  <c r="AK223" i="8"/>
  <c r="AK195" i="8"/>
  <c r="AK189" i="8"/>
  <c r="AK758" i="8"/>
  <c r="AK747" i="8"/>
  <c r="AK727" i="8"/>
  <c r="AK707" i="8"/>
  <c r="AK697" i="8"/>
  <c r="AK669" i="8"/>
  <c r="AK649" i="8"/>
  <c r="AK629" i="8"/>
  <c r="AK574" i="8"/>
  <c r="AK564" i="8"/>
  <c r="AK516" i="8"/>
  <c r="AK506" i="8"/>
  <c r="AK496" i="8"/>
  <c r="AK480" i="8"/>
  <c r="AK464" i="8"/>
  <c r="AK448" i="8"/>
  <c r="AK439" i="8"/>
  <c r="AK414" i="8"/>
  <c r="AK392" i="8"/>
  <c r="AK376" i="8"/>
  <c r="AK351" i="8"/>
  <c r="AK342" i="8"/>
  <c r="AK320" i="8"/>
  <c r="AK305" i="8"/>
  <c r="AK296" i="8"/>
  <c r="AK281" i="8"/>
  <c r="AK273" i="8"/>
  <c r="AK257" i="8"/>
  <c r="AK249" i="8"/>
  <c r="AK225" i="8"/>
  <c r="AK213" i="8"/>
  <c r="AK204" i="8"/>
  <c r="AK750" i="8"/>
  <c r="AK737" i="8"/>
  <c r="AK679" i="8"/>
  <c r="AK662" i="8"/>
  <c r="AK652" i="8"/>
  <c r="AK632" i="8"/>
  <c r="AK622" i="8"/>
  <c r="AK601" i="8"/>
  <c r="AK591" i="8"/>
  <c r="AK553" i="8"/>
  <c r="AK473" i="8"/>
  <c r="AK451" i="8"/>
  <c r="AK442" i="8"/>
  <c r="AK417" i="8"/>
  <c r="AK401" i="8"/>
  <c r="AK379" i="8"/>
  <c r="AK354" i="8"/>
  <c r="AK345" i="8"/>
  <c r="AK329" i="8"/>
  <c r="AK308" i="8"/>
  <c r="AK290" i="8"/>
  <c r="AK266" i="8"/>
  <c r="AK260" i="8"/>
  <c r="AK242" i="8"/>
  <c r="AK234" i="8"/>
  <c r="AK219" i="8"/>
  <c r="AK185" i="8"/>
  <c r="AK689" i="8"/>
  <c r="AK682" i="8"/>
  <c r="AK642" i="8"/>
  <c r="AK604" i="8"/>
  <c r="AK594" i="8"/>
  <c r="AK584" i="8"/>
  <c r="AK556" i="8"/>
  <c r="AK476" i="8"/>
  <c r="AK460" i="8"/>
  <c r="AK435" i="8"/>
  <c r="AK426" i="8"/>
  <c r="AK410" i="8"/>
  <c r="AK404" i="8"/>
  <c r="AK388" i="8"/>
  <c r="AK372" i="8"/>
  <c r="AK363" i="8"/>
  <c r="AK347" i="8"/>
  <c r="AK338" i="8"/>
  <c r="AK301" i="8"/>
  <c r="AK293" i="8"/>
  <c r="AK277" i="8"/>
  <c r="AK269" i="8"/>
  <c r="AK245" i="8"/>
  <c r="AK236" i="8"/>
  <c r="AK222" i="8"/>
  <c r="AK209" i="8"/>
  <c r="AK200" i="8"/>
  <c r="AK194" i="8"/>
  <c r="AK2665" i="8"/>
  <c r="AK2585" i="8"/>
  <c r="AK2550" i="8"/>
  <c r="AK2522" i="8"/>
  <c r="AK2503" i="8"/>
  <c r="AK2481" i="8"/>
  <c r="AK2432" i="8"/>
  <c r="AK63" i="8"/>
  <c r="AK15" i="8"/>
  <c r="AK2365" i="8"/>
  <c r="AK2263" i="8"/>
  <c r="AK2218" i="8"/>
  <c r="AK3334" i="8"/>
  <c r="AK3293" i="8"/>
  <c r="AK3207" i="8"/>
  <c r="AK3202" i="8"/>
  <c r="AK3197" i="8"/>
  <c r="AK3189" i="8"/>
  <c r="AK3170" i="8"/>
  <c r="AK3010" i="8"/>
  <c r="AK3007" i="8"/>
  <c r="AK2982" i="8"/>
  <c r="AK2947" i="8"/>
  <c r="AK2944" i="8"/>
  <c r="AK2913" i="8"/>
  <c r="AK2903" i="8"/>
  <c r="AK2891" i="8"/>
  <c r="AK2777" i="8"/>
  <c r="AK2687" i="8"/>
  <c r="AK2678" i="8"/>
  <c r="AK2668" i="8"/>
  <c r="AK2658" i="8"/>
  <c r="AK2424" i="8"/>
  <c r="AK2355" i="8"/>
  <c r="AK2152" i="8"/>
  <c r="AK3316" i="8"/>
  <c r="AK3204" i="8"/>
  <c r="AK3194" i="8"/>
  <c r="AK3191" i="8"/>
  <c r="AK3143" i="8"/>
  <c r="AK3140" i="8"/>
  <c r="AK3044" i="8"/>
  <c r="AK3041" i="8"/>
  <c r="AK2997" i="8"/>
  <c r="AK2994" i="8"/>
  <c r="AK2991" i="8"/>
  <c r="AK2794" i="8"/>
  <c r="AK2768" i="8"/>
  <c r="AK2733" i="8"/>
  <c r="AK2714" i="8"/>
  <c r="AK2700" i="8"/>
  <c r="AK2671" i="8"/>
  <c r="AK2661" i="8"/>
  <c r="AK2620" i="8"/>
  <c r="AK2539" i="8"/>
  <c r="AK2504" i="8"/>
  <c r="AK2501" i="8"/>
  <c r="AK2491" i="8"/>
  <c r="AK2437" i="8"/>
  <c r="AK2279" i="8"/>
  <c r="AK181" i="8"/>
  <c r="AK2087" i="8"/>
  <c r="AK2082" i="8"/>
  <c r="AK2077" i="8"/>
  <c r="AK2072" i="8"/>
  <c r="AK2059" i="8"/>
  <c r="AK2049" i="8"/>
  <c r="AK2041" i="8"/>
  <c r="AK2029" i="8"/>
  <c r="AK2021" i="8"/>
  <c r="AK2016" i="8"/>
  <c r="AK2014" i="8"/>
  <c r="AK2009" i="8"/>
  <c r="AK1999" i="8"/>
  <c r="AK1989" i="8"/>
  <c r="AK1984" i="8"/>
  <c r="AK1979" i="8"/>
  <c r="AK1964" i="8"/>
  <c r="AK1959" i="8"/>
  <c r="AK1942" i="8"/>
  <c r="AK1930" i="8"/>
  <c r="AK1916" i="8"/>
  <c r="AK1908" i="8"/>
  <c r="AK1901" i="8"/>
  <c r="AK1896" i="8"/>
  <c r="AK1891" i="8"/>
  <c r="AK1886" i="8"/>
  <c r="AK1881" i="8"/>
  <c r="AK1874" i="8"/>
  <c r="AK1864" i="8"/>
  <c r="AK1852" i="8"/>
  <c r="AK1845" i="8"/>
  <c r="AK1840" i="8"/>
  <c r="AK1833" i="8"/>
  <c r="AK1820" i="8"/>
  <c r="AK1815" i="8"/>
  <c r="AK1813" i="8"/>
  <c r="AK1805" i="8"/>
  <c r="AK1798" i="8"/>
  <c r="AK1793" i="8"/>
  <c r="AK1788" i="8"/>
  <c r="AK1771" i="8"/>
  <c r="AK1764" i="8"/>
  <c r="AK1759" i="8"/>
  <c r="AK1754" i="8"/>
  <c r="AK1749" i="8"/>
  <c r="AK1744" i="8"/>
  <c r="AK1729" i="8"/>
  <c r="AK1719" i="8"/>
  <c r="AK1712" i="8"/>
  <c r="AK1700" i="8"/>
  <c r="AK1686" i="8"/>
  <c r="AK1678" i="8"/>
  <c r="AK1673" i="8"/>
  <c r="AK1663" i="8"/>
  <c r="AK1648" i="8"/>
  <c r="AK1643" i="8"/>
  <c r="AK1628" i="8"/>
  <c r="AK1616" i="8"/>
  <c r="AK1602" i="8"/>
  <c r="AK1597" i="8"/>
  <c r="AK1585" i="8"/>
  <c r="AK1578" i="8"/>
  <c r="AK1573" i="8"/>
  <c r="AK1568" i="8"/>
  <c r="AK1556" i="8"/>
  <c r="AK1551" i="8"/>
  <c r="AK1539" i="8"/>
  <c r="AK1534" i="8"/>
  <c r="AK1522" i="8"/>
  <c r="AK1509" i="8"/>
  <c r="AK1499" i="8"/>
  <c r="AK1494" i="8"/>
  <c r="AK2094" i="8"/>
  <c r="AK2089" i="8"/>
  <c r="AK2079" i="8"/>
  <c r="AK2069" i="8"/>
  <c r="AK2064" i="8"/>
  <c r="AK2054" i="8"/>
  <c r="AK2046" i="8"/>
  <c r="AK2034" i="8"/>
  <c r="AK2026" i="8"/>
  <c r="AK2018" i="8"/>
  <c r="AK2011" i="8"/>
  <c r="AK2004" i="8"/>
  <c r="AK1994" i="8"/>
  <c r="AK1986" i="8"/>
  <c r="AK1981" i="8"/>
  <c r="AK1974" i="8"/>
  <c r="AK1969" i="8"/>
  <c r="AK1961" i="8"/>
  <c r="AK1952" i="8"/>
  <c r="AK1947" i="8"/>
  <c r="AK1939" i="8"/>
  <c r="AK1925" i="8"/>
  <c r="AK1923" i="8"/>
  <c r="AK1918" i="8"/>
  <c r="AK1913" i="8"/>
  <c r="AK1898" i="8"/>
  <c r="AK1888" i="8"/>
  <c r="AK1876" i="8"/>
  <c r="AK1871" i="8"/>
  <c r="AK1866" i="8"/>
  <c r="AK1861" i="8"/>
  <c r="AK1856" i="8"/>
  <c r="AK1854" i="8"/>
  <c r="AK1835" i="8"/>
  <c r="AK1830" i="8"/>
  <c r="AK1825" i="8"/>
  <c r="AK1817" i="8"/>
  <c r="AK1810" i="8"/>
  <c r="AK1800" i="8"/>
  <c r="AK1790" i="8"/>
  <c r="AK1783" i="8"/>
  <c r="AK1776" i="8"/>
  <c r="AK1766" i="8"/>
  <c r="AK1761" i="8"/>
  <c r="AK1751" i="8"/>
  <c r="AK1741" i="8"/>
  <c r="AK1736" i="8"/>
  <c r="AK1731" i="8"/>
  <c r="AK1724" i="8"/>
  <c r="AK1707" i="8"/>
  <c r="AK1702" i="8"/>
  <c r="AK1695" i="8"/>
  <c r="AK1693" i="8"/>
  <c r="AK1688" i="8"/>
  <c r="AK1683" i="8"/>
  <c r="AK1670" i="8"/>
  <c r="AK1665" i="8"/>
  <c r="AK1660" i="8"/>
  <c r="AK1655" i="8"/>
  <c r="AK1650" i="8"/>
  <c r="AK1640" i="8"/>
  <c r="AK1635" i="8"/>
  <c r="AK1630" i="8"/>
  <c r="AK1623" i="8"/>
  <c r="AK1618" i="8"/>
  <c r="AK1613" i="8"/>
  <c r="AK1606" i="8"/>
  <c r="AK1599" i="8"/>
  <c r="AK1592" i="8"/>
  <c r="AK1587" i="8"/>
  <c r="AK1580" i="8"/>
  <c r="AK1570" i="8"/>
  <c r="AK1563" i="8"/>
  <c r="AK1558" i="8"/>
  <c r="AK1546" i="8"/>
  <c r="AK1544" i="8"/>
  <c r="AK1531" i="8"/>
  <c r="AK1526" i="8"/>
  <c r="AK1519" i="8"/>
  <c r="AK1514" i="8"/>
  <c r="AK1504" i="8"/>
  <c r="AK1491" i="8"/>
  <c r="AK1477" i="8"/>
  <c r="AK1472" i="8"/>
  <c r="AK1467" i="8"/>
  <c r="AK2086" i="8"/>
  <c r="AK2081" i="8"/>
  <c r="AK2071" i="8"/>
  <c r="AK2058" i="8"/>
  <c r="AK2048" i="8"/>
  <c r="AK2038" i="8"/>
  <c r="AK2028" i="8"/>
  <c r="AK2020" i="8"/>
  <c r="AK2015" i="8"/>
  <c r="AK2013" i="8"/>
  <c r="AK2008" i="8"/>
  <c r="AK1996" i="8"/>
  <c r="AK1988" i="8"/>
  <c r="AK1983" i="8"/>
  <c r="AK1976" i="8"/>
  <c r="AK1963" i="8"/>
  <c r="AK1956" i="8"/>
  <c r="AK1941" i="8"/>
  <c r="AK1936" i="8"/>
  <c r="AK1927" i="8"/>
  <c r="AK1915" i="8"/>
  <c r="AK1900" i="8"/>
  <c r="AK1895" i="8"/>
  <c r="AK1890" i="8"/>
  <c r="AK1885" i="8"/>
  <c r="AK1880" i="8"/>
  <c r="AK1873" i="8"/>
  <c r="AK1863" i="8"/>
  <c r="AK1849" i="8"/>
  <c r="AK1844" i="8"/>
  <c r="AK1839" i="8"/>
  <c r="AK1832" i="8"/>
  <c r="AK1827" i="8"/>
  <c r="AK1819" i="8"/>
  <c r="AK1812" i="8"/>
  <c r="AK1797" i="8"/>
  <c r="AK1792" i="8"/>
  <c r="AK1787" i="8"/>
  <c r="AK1780" i="8"/>
  <c r="AK1770" i="8"/>
  <c r="AK1763" i="8"/>
  <c r="AK1758" i="8"/>
  <c r="AK1753" i="8"/>
  <c r="AK1748" i="8"/>
  <c r="AK1743" i="8"/>
  <c r="AK1726" i="8"/>
  <c r="AK1718" i="8"/>
  <c r="AK1711" i="8"/>
  <c r="AK1704" i="8"/>
  <c r="AK1699" i="8"/>
  <c r="AK1685" i="8"/>
  <c r="AK1677" i="8"/>
  <c r="AK1672" i="8"/>
  <c r="AK1667" i="8"/>
  <c r="AK1662" i="8"/>
  <c r="AK1652" i="8"/>
  <c r="AK1642" i="8"/>
  <c r="AK1615" i="8"/>
  <c r="AK1610" i="8"/>
  <c r="AK1601" i="8"/>
  <c r="AK1594" i="8"/>
  <c r="AK1577" i="8"/>
  <c r="AK1572" i="8"/>
  <c r="AK1567" i="8"/>
  <c r="AK1555" i="8"/>
  <c r="AK1550" i="8"/>
  <c r="AK1538" i="8"/>
  <c r="AK1533" i="8"/>
  <c r="AK1521" i="8"/>
  <c r="AK1508" i="8"/>
  <c r="AK1498" i="8"/>
  <c r="AK1493" i="8"/>
  <c r="AK1488" i="8"/>
  <c r="AK1481" i="8"/>
  <c r="AK1474" i="8"/>
  <c r="AK1462" i="8"/>
  <c r="AK1449" i="8"/>
  <c r="AK1442" i="8"/>
  <c r="AK1435" i="8"/>
  <c r="AK2093" i="8"/>
  <c r="AK2088" i="8"/>
  <c r="AK2076" i="8"/>
  <c r="AK2068" i="8"/>
  <c r="AK2063" i="8"/>
  <c r="AK2053" i="8"/>
  <c r="AK2045" i="8"/>
  <c r="AK2040" i="8"/>
  <c r="AK2033" i="8"/>
  <c r="AK2025" i="8"/>
  <c r="AK2017" i="8"/>
  <c r="AK2010" i="8"/>
  <c r="AK2003" i="8"/>
  <c r="AK1998" i="8"/>
  <c r="AK1993" i="8"/>
  <c r="AK1985" i="8"/>
  <c r="AK1978" i="8"/>
  <c r="AK1973" i="8"/>
  <c r="AK1968" i="8"/>
  <c r="AK1958" i="8"/>
  <c r="AK1951" i="8"/>
  <c r="AK1946" i="8"/>
  <c r="AK1938" i="8"/>
  <c r="AK1934" i="8"/>
  <c r="AK2084" i="8"/>
  <c r="AK2078" i="8"/>
  <c r="AK2075" i="8"/>
  <c r="AK2060" i="8"/>
  <c r="AK2042" i="8"/>
  <c r="AK2039" i="8"/>
  <c r="AK2031" i="8"/>
  <c r="AK2012" i="8"/>
  <c r="AK2006" i="8"/>
  <c r="AK1970" i="8"/>
  <c r="AK1967" i="8"/>
  <c r="AK1950" i="8"/>
  <c r="AK1935" i="8"/>
  <c r="AK1933" i="8"/>
  <c r="AK1917" i="8"/>
  <c r="AK1914" i="8"/>
  <c r="AK1911" i="8"/>
  <c r="AK1892" i="8"/>
  <c r="AK1883" i="8"/>
  <c r="AK1860" i="8"/>
  <c r="AK1850" i="8"/>
  <c r="AK1842" i="8"/>
  <c r="AK1834" i="8"/>
  <c r="AK1822" i="8"/>
  <c r="AK1816" i="8"/>
  <c r="AK1802" i="8"/>
  <c r="AK1794" i="8"/>
  <c r="AK1785" i="8"/>
  <c r="AK1772" i="8"/>
  <c r="AK1769" i="8"/>
  <c r="AK1755" i="8"/>
  <c r="AK1746" i="8"/>
  <c r="AK1721" i="8"/>
  <c r="AK1710" i="8"/>
  <c r="AK1705" i="8"/>
  <c r="AK1689" i="8"/>
  <c r="AK1654" i="8"/>
  <c r="AK1646" i="8"/>
  <c r="AK1637" i="8"/>
  <c r="AK1605" i="8"/>
  <c r="AK1600" i="8"/>
  <c r="AK1589" i="8"/>
  <c r="AK1584" i="8"/>
  <c r="AK1576" i="8"/>
  <c r="AK1559" i="8"/>
  <c r="AK1548" i="8"/>
  <c r="AK1543" i="8"/>
  <c r="AK1537" i="8"/>
  <c r="AK1524" i="8"/>
  <c r="AK1515" i="8"/>
  <c r="AK1466" i="8"/>
  <c r="AK1451" i="8"/>
  <c r="AK1448" i="8"/>
  <c r="AK1431" i="8"/>
  <c r="AK1426" i="8"/>
  <c r="AK1419" i="8"/>
  <c r="AK1412" i="8"/>
  <c r="AK1403" i="8"/>
  <c r="AK1396" i="8"/>
  <c r="AK1389" i="8"/>
  <c r="AK1382" i="8"/>
  <c r="AK1374" i="8"/>
  <c r="AK1364" i="8"/>
  <c r="AK1339" i="8"/>
  <c r="AK1327" i="8"/>
  <c r="AK1317" i="8"/>
  <c r="AK1309" i="8"/>
  <c r="AK1299" i="8"/>
  <c r="AK1291" i="8"/>
  <c r="AK1279" i="8"/>
  <c r="AK1271" i="8"/>
  <c r="AK1266" i="8"/>
  <c r="AK1264" i="8"/>
  <c r="AK1259" i="8"/>
  <c r="AK1252" i="8"/>
  <c r="AK1245" i="8"/>
  <c r="AK1240" i="8"/>
  <c r="AK1226" i="8"/>
  <c r="AK1216" i="8"/>
  <c r="AK1207" i="8"/>
  <c r="AK1202" i="8"/>
  <c r="AK1197" i="8"/>
  <c r="AK1185" i="8"/>
  <c r="AK2080" i="8"/>
  <c r="AK2065" i="8"/>
  <c r="AK2062" i="8"/>
  <c r="AK2044" i="8"/>
  <c r="AK2036" i="8"/>
  <c r="AK2027" i="8"/>
  <c r="AK1972" i="8"/>
  <c r="AK1937" i="8"/>
  <c r="AK1919" i="8"/>
  <c r="AK1905" i="8"/>
  <c r="AK1903" i="8"/>
  <c r="AK1894" i="8"/>
  <c r="AK1879" i="8"/>
  <c r="AK1868" i="8"/>
  <c r="AK1847" i="8"/>
  <c r="AK1836" i="8"/>
  <c r="AK1824" i="8"/>
  <c r="AK1818" i="8"/>
  <c r="AK1804" i="8"/>
  <c r="AK1796" i="8"/>
  <c r="AK1779" i="8"/>
  <c r="AK1774" i="8"/>
  <c r="AK1757" i="8"/>
  <c r="AK1742" i="8"/>
  <c r="AK1739" i="8"/>
  <c r="AK1723" i="8"/>
  <c r="AK1694" i="8"/>
  <c r="AK1691" i="8"/>
  <c r="AK1674" i="8"/>
  <c r="AK1639" i="8"/>
  <c r="AK1631" i="8"/>
  <c r="AK1626" i="8"/>
  <c r="AK1612" i="8"/>
  <c r="AK1607" i="8"/>
  <c r="AK1591" i="8"/>
  <c r="AK1586" i="8"/>
  <c r="AK1569" i="8"/>
  <c r="AK1564" i="8"/>
  <c r="AK1561" i="8"/>
  <c r="AK1553" i="8"/>
  <c r="AK1525" i="8"/>
  <c r="AK1520" i="8"/>
  <c r="AK1517" i="8"/>
  <c r="AK1506" i="8"/>
  <c r="AK1495" i="8"/>
  <c r="AK1479" i="8"/>
  <c r="AK1468" i="8"/>
  <c r="AK1458" i="8"/>
  <c r="AK1453" i="8"/>
  <c r="AK1445" i="8"/>
  <c r="AK1443" i="8"/>
  <c r="AK1438" i="8"/>
  <c r="AK1433" i="8"/>
  <c r="AK1421" i="8"/>
  <c r="AK1416" i="8"/>
  <c r="AK1414" i="8"/>
  <c r="AK1409" i="8"/>
  <c r="AK1400" i="8"/>
  <c r="AK1391" i="8"/>
  <c r="AK1384" i="8"/>
  <c r="AK1376" i="8"/>
  <c r="AK1368" i="8"/>
  <c r="AK1358" i="8"/>
  <c r="AK1353" i="8"/>
  <c r="AK1348" i="8"/>
  <c r="AK1341" i="8"/>
  <c r="AK1336" i="8"/>
  <c r="AK1331" i="8"/>
  <c r="AK1319" i="8"/>
  <c r="AK1311" i="8"/>
  <c r="AK1301" i="8"/>
  <c r="AK1293" i="8"/>
  <c r="AK1286" i="8"/>
  <c r="AK1281" i="8"/>
  <c r="AK1273" i="8"/>
  <c r="AK1256" i="8"/>
  <c r="AK1254" i="8"/>
  <c r="AK1249" i="8"/>
  <c r="AK1232" i="8"/>
  <c r="AK1230" i="8"/>
  <c r="AK1211" i="8"/>
  <c r="AK1204" i="8"/>
  <c r="AK1199" i="8"/>
  <c r="AK1189" i="8"/>
  <c r="AK1179" i="8"/>
  <c r="AK2067" i="8"/>
  <c r="AK2057" i="8"/>
  <c r="AK1995" i="8"/>
  <c r="AK1982" i="8"/>
  <c r="AK1949" i="8"/>
  <c r="AK1940" i="8"/>
  <c r="AK1931" i="8"/>
  <c r="AK1899" i="8"/>
  <c r="AK1893" i="8"/>
  <c r="AK1843" i="8"/>
  <c r="AK1831" i="8"/>
  <c r="AK1828" i="8"/>
  <c r="AK1809" i="8"/>
  <c r="AK1791" i="8"/>
  <c r="AK1777" i="8"/>
  <c r="AK1765" i="8"/>
  <c r="AK1762" i="8"/>
  <c r="AK1756" i="8"/>
  <c r="AK1737" i="8"/>
  <c r="AK1734" i="8"/>
  <c r="AK1720" i="8"/>
  <c r="AK1717" i="8"/>
  <c r="AK1709" i="8"/>
  <c r="AK1671" i="8"/>
  <c r="AK1668" i="8"/>
  <c r="AK1659" i="8"/>
  <c r="AK1645" i="8"/>
  <c r="AK1619" i="8"/>
  <c r="AK1579" i="8"/>
  <c r="AK1552" i="8"/>
  <c r="AK1502" i="8"/>
  <c r="AK1487" i="8"/>
  <c r="AK1480" i="8"/>
  <c r="AK1444" i="8"/>
  <c r="AK1436" i="8"/>
  <c r="AK1430" i="8"/>
  <c r="AK1423" i="8"/>
  <c r="AK1420" i="8"/>
  <c r="AK1402" i="8"/>
  <c r="AK1397" i="8"/>
  <c r="AK1379" i="8"/>
  <c r="AK1373" i="8"/>
  <c r="AK1365" i="8"/>
  <c r="AK1349" i="8"/>
  <c r="AK1328" i="8"/>
  <c r="AK1312" i="8"/>
  <c r="AK1306" i="8"/>
  <c r="AK1304" i="8"/>
  <c r="AK1298" i="8"/>
  <c r="AK1265" i="8"/>
  <c r="AK1247" i="8"/>
  <c r="AK1239" i="8"/>
  <c r="AK1229" i="8"/>
  <c r="AK1224" i="8"/>
  <c r="AK1219" i="8"/>
  <c r="AK1212" i="8"/>
  <c r="AK1201" i="8"/>
  <c r="AK1188" i="8"/>
  <c r="AK1180" i="8"/>
  <c r="AK1177" i="8"/>
  <c r="AK1172" i="8"/>
  <c r="AK1162" i="8"/>
  <c r="AK1150" i="8"/>
  <c r="AK1140" i="8"/>
  <c r="AK1130" i="8"/>
  <c r="AK1125" i="8"/>
  <c r="AK1117" i="8"/>
  <c r="AK1105" i="8"/>
  <c r="AK1097" i="8"/>
  <c r="AK1089" i="8"/>
  <c r="AK1082" i="8"/>
  <c r="AK1065" i="8"/>
  <c r="AK1060" i="8"/>
  <c r="AK1053" i="8"/>
  <c r="AK1040" i="8"/>
  <c r="AK1035" i="8"/>
  <c r="AK1026" i="8"/>
  <c r="AK1018" i="8"/>
  <c r="AK1010" i="8"/>
  <c r="AK1003" i="8"/>
  <c r="AK998" i="8"/>
  <c r="AK977" i="8"/>
  <c r="AK972" i="8"/>
  <c r="AK957" i="8"/>
  <c r="AK945" i="8"/>
  <c r="AK2083" i="8"/>
  <c r="AK2073" i="8"/>
  <c r="AK2051" i="8"/>
  <c r="AK2035" i="8"/>
  <c r="AK2032" i="8"/>
  <c r="AK2022" i="8"/>
  <c r="AK2000" i="8"/>
  <c r="AK1997" i="8"/>
  <c r="AK1991" i="8"/>
  <c r="AK1907" i="8"/>
  <c r="AK1865" i="8"/>
  <c r="AK1862" i="8"/>
  <c r="AK1821" i="8"/>
  <c r="AK1697" i="8"/>
  <c r="AK1656" i="8"/>
  <c r="AK1641" i="8"/>
  <c r="AK1632" i="8"/>
  <c r="AK1624" i="8"/>
  <c r="AK1621" i="8"/>
  <c r="AK1593" i="8"/>
  <c r="AK1581" i="8"/>
  <c r="AK1566" i="8"/>
  <c r="AK1560" i="8"/>
  <c r="AK1557" i="8"/>
  <c r="AK1540" i="8"/>
  <c r="AK1510" i="8"/>
  <c r="AK1507" i="8"/>
  <c r="AK1492" i="8"/>
  <c r="AK1489" i="8"/>
  <c r="AK1482" i="8"/>
  <c r="AK1463" i="8"/>
  <c r="AK1460" i="8"/>
  <c r="AK1457" i="8"/>
  <c r="AK1411" i="8"/>
  <c r="AK1406" i="8"/>
  <c r="AK1392" i="8"/>
  <c r="AK1386" i="8"/>
  <c r="AK1381" i="8"/>
  <c r="AK1359" i="8"/>
  <c r="AK1351" i="8"/>
  <c r="AK1335" i="8"/>
  <c r="AK1320" i="8"/>
  <c r="AK1314" i="8"/>
  <c r="AK1308" i="8"/>
  <c r="AK1289" i="8"/>
  <c r="AK1267" i="8"/>
  <c r="AK1262" i="8"/>
  <c r="AK1257" i="8"/>
  <c r="AK1241" i="8"/>
  <c r="AK1231" i="8"/>
  <c r="AK1214" i="8"/>
  <c r="AK1190" i="8"/>
  <c r="AK1182" i="8"/>
  <c r="AK1174" i="8"/>
  <c r="AK1164" i="8"/>
  <c r="AK1159" i="8"/>
  <c r="AK1147" i="8"/>
  <c r="AK1142" i="8"/>
  <c r="AK1132" i="8"/>
  <c r="AK1119" i="8"/>
  <c r="AK1109" i="8"/>
  <c r="AK1099" i="8"/>
  <c r="AK1091" i="8"/>
  <c r="AK1084" i="8"/>
  <c r="AK1079" i="8"/>
  <c r="AK1069" i="8"/>
  <c r="AK1062" i="8"/>
  <c r="AK1047" i="8"/>
  <c r="AK1042" i="8"/>
  <c r="AK1037" i="8"/>
  <c r="AK1032" i="8"/>
  <c r="AK1030" i="8"/>
  <c r="AK1020" i="8"/>
  <c r="AK2092" i="8"/>
  <c r="AK2019" i="8"/>
  <c r="AK1990" i="8"/>
  <c r="AK1980" i="8"/>
  <c r="AK1977" i="8"/>
  <c r="AK1928" i="8"/>
  <c r="AK1920" i="8"/>
  <c r="AK1910" i="8"/>
  <c r="AK1882" i="8"/>
  <c r="AK1870" i="8"/>
  <c r="AK1808" i="8"/>
  <c r="AK1784" i="8"/>
  <c r="AK1781" i="8"/>
  <c r="AK1696" i="8"/>
  <c r="AK1690" i="8"/>
  <c r="AK1687" i="8"/>
  <c r="AK1684" i="8"/>
  <c r="AK1681" i="8"/>
  <c r="AK1644" i="8"/>
  <c r="AK1634" i="8"/>
  <c r="AK1590" i="8"/>
  <c r="AK1575" i="8"/>
  <c r="AK1549" i="8"/>
  <c r="AK1541" i="8"/>
  <c r="AK1501" i="8"/>
  <c r="AK1437" i="8"/>
  <c r="AK1428" i="8"/>
  <c r="AK1401" i="8"/>
  <c r="AK1394" i="8"/>
  <c r="AK1370" i="8"/>
  <c r="AK1367" i="8"/>
  <c r="AK1356" i="8"/>
  <c r="AK1334" i="8"/>
  <c r="AK1321" i="8"/>
  <c r="AK1296" i="8"/>
  <c r="AK1285" i="8"/>
  <c r="AK1274" i="8"/>
  <c r="AK1268" i="8"/>
  <c r="AK1251" i="8"/>
  <c r="AK1246" i="8"/>
  <c r="AK1243" i="8"/>
  <c r="AK1237" i="8"/>
  <c r="AK1221" i="8"/>
  <c r="AK1186" i="8"/>
  <c r="AK1183" i="8"/>
  <c r="AK1168" i="8"/>
  <c r="AK1163" i="8"/>
  <c r="AK1160" i="8"/>
  <c r="AK1155" i="8"/>
  <c r="AK1145" i="8"/>
  <c r="AK1137" i="8"/>
  <c r="AK1126" i="8"/>
  <c r="AK1123" i="8"/>
  <c r="AK1107" i="8"/>
  <c r="AK1093" i="8"/>
  <c r="AK1090" i="8"/>
  <c r="AK1085" i="8"/>
  <c r="AK1077" i="8"/>
  <c r="AK1072" i="8"/>
  <c r="AK1054" i="8"/>
  <c r="AK1051" i="8"/>
  <c r="AK1043" i="8"/>
  <c r="AK1034" i="8"/>
  <c r="AK1029" i="8"/>
  <c r="AK1024" i="8"/>
  <c r="AK1005" i="8"/>
  <c r="AK988" i="8"/>
  <c r="AK958" i="8"/>
  <c r="AK955" i="8"/>
  <c r="AK948" i="8"/>
  <c r="AK940" i="8"/>
  <c r="AK935" i="8"/>
  <c r="AK927" i="8"/>
  <c r="AK915" i="8"/>
  <c r="AK908" i="8"/>
  <c r="AK903" i="8"/>
  <c r="AK893" i="8"/>
  <c r="AK888" i="8"/>
  <c r="AK880" i="8"/>
  <c r="AK875" i="8"/>
  <c r="AK870" i="8"/>
  <c r="AK862" i="8"/>
  <c r="AK849" i="8"/>
  <c r="AK841" i="8"/>
  <c r="AK834" i="8"/>
  <c r="AK1955" i="8"/>
  <c r="AK1953" i="8"/>
  <c r="AK1867" i="8"/>
  <c r="AK1857" i="8"/>
  <c r="AK1811" i="8"/>
  <c r="AK1799" i="8"/>
  <c r="AK1789" i="8"/>
  <c r="AK1778" i="8"/>
  <c r="AK1775" i="8"/>
  <c r="AK1752" i="8"/>
  <c r="AK1733" i="8"/>
  <c r="AK1728" i="8"/>
  <c r="AK1722" i="8"/>
  <c r="AK1701" i="8"/>
  <c r="AK1675" i="8"/>
  <c r="AK1647" i="8"/>
  <c r="AK1625" i="8"/>
  <c r="AK1622" i="8"/>
  <c r="AK1596" i="8"/>
  <c r="AK1565" i="8"/>
  <c r="AK1562" i="8"/>
  <c r="AK1528" i="8"/>
  <c r="AK1523" i="8"/>
  <c r="AK1516" i="8"/>
  <c r="AK1513" i="8"/>
  <c r="AK1485" i="8"/>
  <c r="AK1483" i="8"/>
  <c r="AK1471" i="8"/>
  <c r="AK1465" i="8"/>
  <c r="AK1454" i="8"/>
  <c r="AK1434" i="8"/>
  <c r="AK1425" i="8"/>
  <c r="AK1417" i="8"/>
  <c r="AK1404" i="8"/>
  <c r="AK1350" i="8"/>
  <c r="AK1347" i="8"/>
  <c r="AK1302" i="8"/>
  <c r="AK1290" i="8"/>
  <c r="AK1218" i="8"/>
  <c r="AK1208" i="8"/>
  <c r="AK1196" i="8"/>
  <c r="AK1194" i="8"/>
  <c r="AK1176" i="8"/>
  <c r="AK1139" i="8"/>
  <c r="AK1134" i="8"/>
  <c r="AK1131" i="8"/>
  <c r="AK1128" i="8"/>
  <c r="AK1120" i="8"/>
  <c r="AK1114" i="8"/>
  <c r="AK1104" i="8"/>
  <c r="AK1087" i="8"/>
  <c r="AK1064" i="8"/>
  <c r="AK1061" i="8"/>
  <c r="AK1056" i="8"/>
  <c r="AK1048" i="8"/>
  <c r="AK1021" i="8"/>
  <c r="AK1015" i="8"/>
  <c r="AK1007" i="8"/>
  <c r="AK1002" i="8"/>
  <c r="AK997" i="8"/>
  <c r="AK990" i="8"/>
  <c r="AK983" i="8"/>
  <c r="AK978" i="8"/>
  <c r="AK973" i="8"/>
  <c r="AK970" i="8"/>
  <c r="AK965" i="8"/>
  <c r="AK960" i="8"/>
  <c r="AK952" i="8"/>
  <c r="AK950" i="8"/>
  <c r="AK932" i="8"/>
  <c r="AK922" i="8"/>
  <c r="AK910" i="8"/>
  <c r="AK900" i="8"/>
  <c r="AK895" i="8"/>
  <c r="AK885" i="8"/>
  <c r="AK877" i="8"/>
  <c r="AK867" i="8"/>
  <c r="AK859" i="8"/>
  <c r="AK854" i="8"/>
  <c r="AK846" i="8"/>
  <c r="AK2024" i="8"/>
  <c r="AK1943" i="8"/>
  <c r="AK1889" i="8"/>
  <c r="AK1807" i="8"/>
  <c r="AK1801" i="8"/>
  <c r="AK1795" i="8"/>
  <c r="AK1730" i="8"/>
  <c r="AK1727" i="8"/>
  <c r="AK1680" i="8"/>
  <c r="AK1664" i="8"/>
  <c r="AK1583" i="8"/>
  <c r="AK1512" i="8"/>
  <c r="AK1484" i="8"/>
  <c r="AK1475" i="8"/>
  <c r="AK1447" i="8"/>
  <c r="AK1439" i="8"/>
  <c r="AK1390" i="8"/>
  <c r="AK1387" i="8"/>
  <c r="AK1372" i="8"/>
  <c r="AK1369" i="8"/>
  <c r="AK1366" i="8"/>
  <c r="AK1363" i="8"/>
  <c r="AK1357" i="8"/>
  <c r="AK1345" i="8"/>
  <c r="AK1343" i="8"/>
  <c r="AK1340" i="8"/>
  <c r="AK1337" i="8"/>
  <c r="AK1295" i="8"/>
  <c r="AK1292" i="8"/>
  <c r="AK1275" i="8"/>
  <c r="AK1260" i="8"/>
  <c r="AK1236" i="8"/>
  <c r="AK1234" i="8"/>
  <c r="AK1220" i="8"/>
  <c r="AK1217" i="8"/>
  <c r="AK1209" i="8"/>
  <c r="AK1161" i="8"/>
  <c r="AK1158" i="8"/>
  <c r="AK1153" i="8"/>
  <c r="AK1148" i="8"/>
  <c r="AK1055" i="8"/>
  <c r="AK1052" i="8"/>
  <c r="AK1049" i="8"/>
  <c r="AK1046" i="8"/>
  <c r="AK1023" i="8"/>
  <c r="AK1011" i="8"/>
  <c r="AK987" i="8"/>
  <c r="AK982" i="8"/>
  <c r="AK971" i="8"/>
  <c r="AK968" i="8"/>
  <c r="AK954" i="8"/>
  <c r="AK919" i="8"/>
  <c r="AK914" i="8"/>
  <c r="AK890" i="8"/>
  <c r="AK887" i="8"/>
  <c r="AK884" i="8"/>
  <c r="AK873" i="8"/>
  <c r="AK856" i="8"/>
  <c r="AK853" i="8"/>
  <c r="AK839" i="8"/>
  <c r="AK829" i="8"/>
  <c r="AK824" i="8"/>
  <c r="AK814" i="8"/>
  <c r="AK809" i="8"/>
  <c r="AK804" i="8"/>
  <c r="AK792" i="8"/>
  <c r="AK785" i="8"/>
  <c r="AK780" i="8"/>
  <c r="AK773" i="8"/>
  <c r="AK766" i="8"/>
  <c r="AK2074" i="8"/>
  <c r="AK2007" i="8"/>
  <c r="AK2001" i="8"/>
  <c r="AK1987" i="8"/>
  <c r="AK1837" i="8"/>
  <c r="AK1814" i="8"/>
  <c r="AK1768" i="8"/>
  <c r="AK1732" i="8"/>
  <c r="AK1708" i="8"/>
  <c r="AK1657" i="8"/>
  <c r="AK1651" i="8"/>
  <c r="AK1505" i="8"/>
  <c r="AK1496" i="8"/>
  <c r="AK1486" i="8"/>
  <c r="AK1450" i="8"/>
  <c r="AK1954" i="8"/>
  <c r="AK1878" i="8"/>
  <c r="AK1869" i="8"/>
  <c r="AK1851" i="8"/>
  <c r="AK1848" i="8"/>
  <c r="AK1829" i="8"/>
  <c r="AK1826" i="8"/>
  <c r="AK1747" i="8"/>
  <c r="AK1698" i="8"/>
  <c r="AK1692" i="8"/>
  <c r="AK1633" i="8"/>
  <c r="AK1611" i="8"/>
  <c r="AK1536" i="8"/>
  <c r="AK1470" i="8"/>
  <c r="AK1452" i="8"/>
  <c r="AK1446" i="8"/>
  <c r="AK1405" i="8"/>
  <c r="AK1380" i="8"/>
  <c r="AK1377" i="8"/>
  <c r="AK1300" i="8"/>
  <c r="AK1270" i="8"/>
  <c r="AK1261" i="8"/>
  <c r="AK1253" i="8"/>
  <c r="AK1250" i="8"/>
  <c r="AK1244" i="8"/>
  <c r="AK1227" i="8"/>
  <c r="AK1205" i="8"/>
  <c r="AK1193" i="8"/>
  <c r="AK1187" i="8"/>
  <c r="AK1184" i="8"/>
  <c r="AK1171" i="8"/>
  <c r="AK1157" i="8"/>
  <c r="AK1149" i="8"/>
  <c r="AK1135" i="8"/>
  <c r="AK1122" i="8"/>
  <c r="AK1108" i="8"/>
  <c r="AK1102" i="8"/>
  <c r="AK1096" i="8"/>
  <c r="AK1081" i="8"/>
  <c r="AK1059" i="8"/>
  <c r="AK1001" i="8"/>
  <c r="AK986" i="8"/>
  <c r="AK964" i="8"/>
  <c r="AK959" i="8"/>
  <c r="AK942" i="8"/>
  <c r="AK939" i="8"/>
  <c r="AK928" i="8"/>
  <c r="AK923" i="8"/>
  <c r="AK920" i="8"/>
  <c r="AK905" i="8"/>
  <c r="AK902" i="8"/>
  <c r="AK899" i="8"/>
  <c r="AK863" i="8"/>
  <c r="AK860" i="8"/>
  <c r="AK857" i="8"/>
  <c r="AK843" i="8"/>
  <c r="AK838" i="8"/>
  <c r="AK830" i="8"/>
  <c r="AK820" i="8"/>
  <c r="AK810" i="8"/>
  <c r="AK800" i="8"/>
  <c r="AK791" i="8"/>
  <c r="AK781" i="8"/>
  <c r="AK774" i="8"/>
  <c r="AK1962" i="8"/>
  <c r="AK1944" i="8"/>
  <c r="AK1904" i="8"/>
  <c r="AK1897" i="8"/>
  <c r="AK1875" i="8"/>
  <c r="AK1872" i="8"/>
  <c r="AK1786" i="8"/>
  <c r="AK1773" i="8"/>
  <c r="AK1767" i="8"/>
  <c r="AK1760" i="8"/>
  <c r="AK1750" i="8"/>
  <c r="AK1740" i="8"/>
  <c r="AK1715" i="8"/>
  <c r="AK1713" i="8"/>
  <c r="AK1636" i="8"/>
  <c r="AK1627" i="8"/>
  <c r="AK1620" i="8"/>
  <c r="AK1617" i="8"/>
  <c r="AK1614" i="8"/>
  <c r="AK1545" i="8"/>
  <c r="AK1497" i="8"/>
  <c r="AK1476" i="8"/>
  <c r="AK1473" i="8"/>
  <c r="AK1461" i="8"/>
  <c r="AK1455" i="8"/>
  <c r="AK1440" i="8"/>
  <c r="AK1410" i="8"/>
  <c r="AK1399" i="8"/>
  <c r="AK1388" i="8"/>
  <c r="AK1385" i="8"/>
  <c r="AK1383" i="8"/>
  <c r="AK1346" i="8"/>
  <c r="AK1344" i="8"/>
  <c r="AK1338" i="8"/>
  <c r="AK1322" i="8"/>
  <c r="AK1303" i="8"/>
  <c r="AK1282" i="8"/>
  <c r="AK1276" i="8"/>
  <c r="AK1258" i="8"/>
  <c r="AK1255" i="8"/>
  <c r="AK1215" i="8"/>
  <c r="AK1213" i="8"/>
  <c r="AK1210" i="8"/>
  <c r="AK1195" i="8"/>
  <c r="AK1154" i="8"/>
  <c r="AK1078" i="8"/>
  <c r="AK1073" i="8"/>
  <c r="AK1070" i="8"/>
  <c r="AK1050" i="8"/>
  <c r="AK1041" i="8"/>
  <c r="AK1027" i="8"/>
  <c r="AK1012" i="8"/>
  <c r="AK1009" i="8"/>
  <c r="AK1004" i="8"/>
  <c r="AK991" i="8"/>
  <c r="AK975" i="8"/>
  <c r="AK969" i="8"/>
  <c r="AK947" i="8"/>
  <c r="AK925" i="8"/>
  <c r="AK907" i="8"/>
  <c r="AK891" i="8"/>
  <c r="AK874" i="8"/>
  <c r="AK840" i="8"/>
  <c r="AK825" i="8"/>
  <c r="AK815" i="8"/>
  <c r="AK805" i="8"/>
  <c r="AK795" i="8"/>
  <c r="AK793" i="8"/>
  <c r="AK786" i="8"/>
  <c r="AK767" i="8"/>
  <c r="AK2091" i="8"/>
  <c r="AK1971" i="8"/>
  <c r="AK1922" i="8"/>
  <c r="AK1782" i="8"/>
  <c r="AK1703" i="8"/>
  <c r="AK1661" i="8"/>
  <c r="AK1649" i="8"/>
  <c r="AK1574" i="8"/>
  <c r="AK1554" i="8"/>
  <c r="AK1547" i="8"/>
  <c r="AK1503" i="8"/>
  <c r="AK1469" i="8"/>
  <c r="AK1415" i="8"/>
  <c r="AK1326" i="8"/>
  <c r="AK1278" i="8"/>
  <c r="AK1272" i="8"/>
  <c r="AK1269" i="8"/>
  <c r="AK1223" i="8"/>
  <c r="AK1192" i="8"/>
  <c r="AK1173" i="8"/>
  <c r="AK1170" i="8"/>
  <c r="AK1156" i="8"/>
  <c r="AK1127" i="8"/>
  <c r="AK1121" i="8"/>
  <c r="AK1095" i="8"/>
  <c r="AK1086" i="8"/>
  <c r="AK1014" i="8"/>
  <c r="AK1006" i="8"/>
  <c r="AK1000" i="8"/>
  <c r="AK966" i="8"/>
  <c r="AK949" i="8"/>
  <c r="AK938" i="8"/>
  <c r="AK917" i="8"/>
  <c r="AK909" i="8"/>
  <c r="AK901" i="8"/>
  <c r="AK837" i="8"/>
  <c r="AK827" i="8"/>
  <c r="AK790" i="8"/>
  <c r="AK778" i="8"/>
  <c r="AK2055" i="8"/>
  <c r="AK2052" i="8"/>
  <c r="AK2005" i="8"/>
  <c r="AK2002" i="8"/>
  <c r="AK1992" i="8"/>
  <c r="AK1975" i="8"/>
  <c r="AK1965" i="8"/>
  <c r="AK1909" i="8"/>
  <c r="AK1906" i="8"/>
  <c r="AK1887" i="8"/>
  <c r="AK1884" i="8"/>
  <c r="AK1858" i="8"/>
  <c r="AK1855" i="8"/>
  <c r="AK1853" i="8"/>
  <c r="AK1841" i="8"/>
  <c r="AK1838" i="8"/>
  <c r="AK1725" i="8"/>
  <c r="AK1658" i="8"/>
  <c r="AK1608" i="8"/>
  <c r="AK1603" i="8"/>
  <c r="AK1571" i="8"/>
  <c r="AK1542" i="8"/>
  <c r="AK1532" i="8"/>
  <c r="AK1529" i="8"/>
  <c r="AK1500" i="8"/>
  <c r="AK1490" i="8"/>
  <c r="AK1464" i="8"/>
  <c r="AK1427" i="8"/>
  <c r="AK1422" i="8"/>
  <c r="AK1413" i="8"/>
  <c r="AK1361" i="8"/>
  <c r="AK1355" i="8"/>
  <c r="AK1332" i="8"/>
  <c r="AK1318" i="8"/>
  <c r="AK1315" i="8"/>
  <c r="AK1305" i="8"/>
  <c r="AK1287" i="8"/>
  <c r="AK1198" i="8"/>
  <c r="AK1165" i="8"/>
  <c r="AK1151" i="8"/>
  <c r="AK1146" i="8"/>
  <c r="AK1143" i="8"/>
  <c r="AK1118" i="8"/>
  <c r="AK1115" i="8"/>
  <c r="AK1112" i="8"/>
  <c r="AK1110" i="8"/>
  <c r="AK1075" i="8"/>
  <c r="AK1067" i="8"/>
  <c r="AK1044" i="8"/>
  <c r="AK1038" i="8"/>
  <c r="AK995" i="8"/>
  <c r="AK993" i="8"/>
  <c r="AK980" i="8"/>
  <c r="AK961" i="8"/>
  <c r="AK944" i="8"/>
  <c r="AK936" i="8"/>
  <c r="AK933" i="8"/>
  <c r="AK930" i="8"/>
  <c r="AK912" i="8"/>
  <c r="AK896" i="8"/>
  <c r="AK882" i="8"/>
  <c r="AK879" i="8"/>
  <c r="AK871" i="8"/>
  <c r="AK868" i="8"/>
  <c r="AK865" i="8"/>
  <c r="AK851" i="8"/>
  <c r="AK848" i="8"/>
  <c r="AK845" i="8"/>
  <c r="AK835" i="8"/>
  <c r="AK832" i="8"/>
  <c r="AK822" i="8"/>
  <c r="AK817" i="8"/>
  <c r="AK812" i="8"/>
  <c r="AK802" i="8"/>
  <c r="AK797" i="8"/>
  <c r="AK788" i="8"/>
  <c r="AK783" i="8"/>
  <c r="AK776" i="8"/>
  <c r="AK769" i="8"/>
  <c r="AK2085" i="8"/>
  <c r="AK2061" i="8"/>
  <c r="AK1912" i="8"/>
  <c r="AK1877" i="8"/>
  <c r="AK1706" i="8"/>
  <c r="AK1638" i="8"/>
  <c r="AK1629" i="8"/>
  <c r="AK1535" i="8"/>
  <c r="AK1478" i="8"/>
  <c r="AK1418" i="8"/>
  <c r="AK1407" i="8"/>
  <c r="AK1352" i="8"/>
  <c r="AK1329" i="8"/>
  <c r="AK1324" i="8"/>
  <c r="AK1284" i="8"/>
  <c r="AK1263" i="8"/>
  <c r="AK1167" i="8"/>
  <c r="AK1124" i="8"/>
  <c r="AK1101" i="8"/>
  <c r="AK1098" i="8"/>
  <c r="AK1092" i="8"/>
  <c r="AK1083" i="8"/>
  <c r="AK1080" i="8"/>
  <c r="AK1058" i="8"/>
  <c r="AK1017" i="8"/>
  <c r="AK985" i="8"/>
  <c r="AK963" i="8"/>
  <c r="AK941" i="8"/>
  <c r="AK904" i="8"/>
  <c r="AK898" i="8"/>
  <c r="AK876" i="8"/>
  <c r="AK842" i="8"/>
  <c r="AK819" i="8"/>
  <c r="AK807" i="8"/>
  <c r="AK799" i="8"/>
  <c r="AK771" i="8"/>
  <c r="AK2066" i="8"/>
  <c r="AK1948" i="8"/>
  <c r="AK1945" i="8"/>
  <c r="AK1459" i="8"/>
  <c r="AK1429" i="8"/>
  <c r="AK1375" i="8"/>
  <c r="AK1294" i="8"/>
  <c r="AK1100" i="8"/>
  <c r="AK1076" i="8"/>
  <c r="AK1031" i="8"/>
  <c r="AK855" i="8"/>
  <c r="AK881" i="8"/>
  <c r="AK2090" i="8"/>
  <c r="AK1902" i="8"/>
  <c r="AK1859" i="8"/>
  <c r="AK1738" i="8"/>
  <c r="AK1735" i="8"/>
  <c r="AK1518" i="8"/>
  <c r="AK1511" i="8"/>
  <c r="AK1432" i="8"/>
  <c r="AK1378" i="8"/>
  <c r="AK1371" i="8"/>
  <c r="AK1354" i="8"/>
  <c r="AK1297" i="8"/>
  <c r="AK1222" i="8"/>
  <c r="AK1203" i="8"/>
  <c r="AK1200" i="8"/>
  <c r="AK1169" i="8"/>
  <c r="AK1166" i="8"/>
  <c r="AK1103" i="8"/>
  <c r="AK1028" i="8"/>
  <c r="AK1025" i="8"/>
  <c r="AK1008" i="8"/>
  <c r="AK984" i="8"/>
  <c r="AK946" i="8"/>
  <c r="AK929" i="8"/>
  <c r="AK926" i="8"/>
  <c r="AK911" i="8"/>
  <c r="AK872" i="8"/>
  <c r="AK852" i="8"/>
  <c r="AK823" i="8"/>
  <c r="AK784" i="8"/>
  <c r="AK1033" i="8"/>
  <c r="AK894" i="8"/>
  <c r="AK878" i="8"/>
  <c r="AK858" i="8"/>
  <c r="AK801" i="8"/>
  <c r="AK798" i="8"/>
  <c r="AK787" i="8"/>
  <c r="AK775" i="8"/>
  <c r="AK772" i="8"/>
  <c r="AK1960" i="8"/>
  <c r="AK1957" i="8"/>
  <c r="AK1745" i="8"/>
  <c r="AK1653" i="8"/>
  <c r="AK1527" i="8"/>
  <c r="AK1441" i="8"/>
  <c r="AK1330" i="8"/>
  <c r="AK1307" i="8"/>
  <c r="AK1277" i="8"/>
  <c r="AK1228" i="8"/>
  <c r="AK1225" i="8"/>
  <c r="AK1206" i="8"/>
  <c r="AK1152" i="8"/>
  <c r="AK1133" i="8"/>
  <c r="AK1106" i="8"/>
  <c r="AK1846" i="8"/>
  <c r="AK1530" i="8"/>
  <c r="AK1360" i="8"/>
  <c r="AK1333" i="8"/>
  <c r="AK1310" i="8"/>
  <c r="AK1280" i="8"/>
  <c r="AK1175" i="8"/>
  <c r="AK1136" i="8"/>
  <c r="AK1129" i="8"/>
  <c r="AK1088" i="8"/>
  <c r="AK1066" i="8"/>
  <c r="AK1063" i="8"/>
  <c r="AK1039" i="8"/>
  <c r="AK989" i="8"/>
  <c r="AK967" i="8"/>
  <c r="AK951" i="8"/>
  <c r="AK897" i="8"/>
  <c r="AK861" i="8"/>
  <c r="AK813" i="8"/>
  <c r="AK2047" i="8"/>
  <c r="AK2037" i="8"/>
  <c r="AK2023" i="8"/>
  <c r="AK1966" i="8"/>
  <c r="AK1714" i="8"/>
  <c r="AK1598" i="8"/>
  <c r="AK1595" i="8"/>
  <c r="AK1582" i="8"/>
  <c r="AK1408" i="8"/>
  <c r="AK1313" i="8"/>
  <c r="AK1283" i="8"/>
  <c r="AK1242" i="8"/>
  <c r="AK1233" i="8"/>
  <c r="AK1178" i="8"/>
  <c r="AK1111" i="8"/>
  <c r="AK992" i="8"/>
  <c r="AK974" i="8"/>
  <c r="AK931" i="8"/>
  <c r="AK916" i="8"/>
  <c r="AK913" i="8"/>
  <c r="AK864" i="8"/>
  <c r="AK844" i="8"/>
  <c r="AK831" i="8"/>
  <c r="AK828" i="8"/>
  <c r="AK816" i="8"/>
  <c r="AK789" i="8"/>
  <c r="AK777" i="8"/>
  <c r="AK2050" i="8"/>
  <c r="AK2043" i="8"/>
  <c r="AK2030" i="8"/>
  <c r="AK1921" i="8"/>
  <c r="AK1806" i="8"/>
  <c r="AK1803" i="8"/>
  <c r="AK1716" i="8"/>
  <c r="AK1669" i="8"/>
  <c r="AK1666" i="8"/>
  <c r="AK1588" i="8"/>
  <c r="AK1316" i="8"/>
  <c r="AK1235" i="8"/>
  <c r="AK1181" i="8"/>
  <c r="AK1141" i="8"/>
  <c r="AK1138" i="8"/>
  <c r="AK1094" i="8"/>
  <c r="AK1071" i="8"/>
  <c r="AK1068" i="8"/>
  <c r="AK1045" i="8"/>
  <c r="AK1013" i="8"/>
  <c r="AK953" i="8"/>
  <c r="AK934" i="8"/>
  <c r="AK847" i="8"/>
  <c r="AK803" i="8"/>
  <c r="AK782" i="8"/>
  <c r="AK768" i="8"/>
  <c r="AK1398" i="8"/>
  <c r="AK1393" i="8"/>
  <c r="AK1325" i="8"/>
  <c r="AK1288" i="8"/>
  <c r="AK1116" i="8"/>
  <c r="AK1019" i="8"/>
  <c r="AK999" i="8"/>
  <c r="AK962" i="8"/>
  <c r="AK906" i="8"/>
  <c r="AK886" i="8"/>
  <c r="AK866" i="8"/>
  <c r="AK1456" i="8"/>
  <c r="AK981" i="8"/>
  <c r="AK943" i="8"/>
  <c r="AK889" i="8"/>
  <c r="AK836" i="8"/>
  <c r="AK811" i="8"/>
  <c r="AK796" i="8"/>
  <c r="AK770" i="8"/>
  <c r="AK1924" i="8"/>
  <c r="AK1679" i="8"/>
  <c r="AK1676" i="8"/>
  <c r="AK1609" i="8"/>
  <c r="AK1604" i="8"/>
  <c r="AK1362" i="8"/>
  <c r="AK1342" i="8"/>
  <c r="AK1323" i="8"/>
  <c r="AK1248" i="8"/>
  <c r="AK1238" i="8"/>
  <c r="AK1191" i="8"/>
  <c r="AK1144" i="8"/>
  <c r="AK1113" i="8"/>
  <c r="AK1074" i="8"/>
  <c r="AK1016" i="8"/>
  <c r="AK994" i="8"/>
  <c r="AK979" i="8"/>
  <c r="AK976" i="8"/>
  <c r="AK956" i="8"/>
  <c r="AK937" i="8"/>
  <c r="AK921" i="8"/>
  <c r="AK918" i="8"/>
  <c r="AK883" i="8"/>
  <c r="AK850" i="8"/>
  <c r="AK821" i="8"/>
  <c r="AK818" i="8"/>
  <c r="AK806" i="8"/>
  <c r="AK794" i="8"/>
  <c r="AK779" i="8"/>
  <c r="AK765" i="8"/>
  <c r="AK2070" i="8"/>
  <c r="AK2056" i="8"/>
  <c r="AK1932" i="8"/>
  <c r="AK1929" i="8"/>
  <c r="AK1926" i="8"/>
  <c r="AK1823" i="8"/>
  <c r="AK1682" i="8"/>
  <c r="AK1424" i="8"/>
  <c r="AK1395" i="8"/>
  <c r="AK996" i="8"/>
  <c r="AK924" i="8"/>
  <c r="AK833" i="8"/>
  <c r="AK1022" i="8"/>
  <c r="AK892" i="8"/>
  <c r="AK869" i="8"/>
  <c r="AK808" i="8"/>
  <c r="AK1057" i="8"/>
  <c r="AK1036" i="8"/>
  <c r="AK826" i="8"/>
  <c r="AK2653" i="8"/>
  <c r="AK2634" i="8"/>
  <c r="AK2631" i="8"/>
  <c r="AK2621" i="8"/>
  <c r="AK2618" i="8"/>
  <c r="AK2593" i="8"/>
  <c r="AK2580" i="8"/>
  <c r="AK2567" i="8"/>
  <c r="AK2557" i="8"/>
  <c r="AK2554" i="8"/>
  <c r="AK2544" i="8"/>
  <c r="AK2498" i="8"/>
  <c r="AK2478" i="8"/>
  <c r="AK2475" i="8"/>
  <c r="AK2445" i="8"/>
  <c r="AK2429" i="8"/>
  <c r="AK2380" i="8"/>
  <c r="AK2377" i="8"/>
  <c r="AK2352" i="8"/>
  <c r="AK2298" i="8"/>
  <c r="AK2285" i="8"/>
  <c r="AK2708" i="8"/>
  <c r="AK2613" i="8"/>
  <c r="AK2594" i="8"/>
  <c r="AK2591" i="8"/>
  <c r="AK2581" i="8"/>
  <c r="AK2578" i="8"/>
  <c r="AK2558" i="8"/>
  <c r="AK2545" i="8"/>
  <c r="AK2542" i="8"/>
  <c r="AK2529" i="8"/>
  <c r="AK2490" i="8"/>
  <c r="AK2467" i="8"/>
  <c r="AK2446" i="8"/>
  <c r="AK2401" i="8"/>
  <c r="AK2381" i="8"/>
  <c r="AK2378" i="8"/>
  <c r="AK2132" i="8"/>
  <c r="AK2711" i="8"/>
  <c r="AK2701" i="8"/>
  <c r="AK2698" i="8"/>
  <c r="AK2673" i="8"/>
  <c r="AK2660" i="8"/>
  <c r="AK2647" i="8"/>
  <c r="AK2638" i="8"/>
  <c r="AK2625" i="8"/>
  <c r="AK2606" i="8"/>
  <c r="AK2603" i="8"/>
  <c r="AK2532" i="8"/>
  <c r="AK2523" i="8"/>
  <c r="AK2520" i="8"/>
  <c r="AK2508" i="8"/>
  <c r="AK2482" i="8"/>
  <c r="AK2459" i="8"/>
  <c r="AK2439" i="8"/>
  <c r="AK2408" i="8"/>
  <c r="AK2336" i="8"/>
  <c r="AK2329" i="8"/>
  <c r="AK2188" i="8"/>
  <c r="AK2138" i="8"/>
  <c r="AK2115" i="8"/>
  <c r="AK3144" i="8"/>
  <c r="AK3046" i="8"/>
  <c r="AK3023" i="8"/>
  <c r="AK3015" i="8"/>
  <c r="AK3012" i="8"/>
  <c r="AK2998" i="8"/>
  <c r="AK2986" i="8"/>
  <c r="AK2984" i="8"/>
  <c r="AK2969" i="8"/>
  <c r="AK2966" i="8"/>
  <c r="AK2957" i="8"/>
  <c r="AK2926" i="8"/>
  <c r="AK2901" i="8"/>
  <c r="AK2893" i="8"/>
  <c r="AK2884" i="8"/>
  <c r="AK2859" i="8"/>
  <c r="AK2851" i="8"/>
  <c r="AK2837" i="8"/>
  <c r="AK2834" i="8"/>
  <c r="AK2825" i="8"/>
  <c r="AK2808" i="8"/>
  <c r="AK2790" i="8"/>
  <c r="AK2778" i="8"/>
  <c r="AK2770" i="8"/>
  <c r="AK2759" i="8"/>
  <c r="AK2742" i="8"/>
  <c r="AK2728" i="8"/>
  <c r="AK2715" i="8"/>
  <c r="AK2706" i="8"/>
  <c r="AK2695" i="8"/>
  <c r="AK2679" i="8"/>
  <c r="AK2662" i="8"/>
  <c r="AK2648" i="8"/>
  <c r="AK2635" i="8"/>
  <c r="AK2626" i="8"/>
  <c r="AK2615" i="8"/>
  <c r="AK2599" i="8"/>
  <c r="AK2582" i="8"/>
  <c r="AK2568" i="8"/>
  <c r="AK2559" i="8"/>
  <c r="AK2530" i="8"/>
  <c r="AK2517" i="8"/>
  <c r="AK2483" i="8"/>
  <c r="AK2460" i="8"/>
  <c r="AK2452" i="8"/>
  <c r="AK2411" i="8"/>
  <c r="AK2404" i="8"/>
  <c r="AK2375" i="8"/>
  <c r="AK2368" i="8"/>
  <c r="AK2267" i="8"/>
  <c r="AK2234" i="8"/>
  <c r="AK3141" i="8"/>
  <c r="AK3040" i="8"/>
  <c r="AK3020" i="8"/>
  <c r="AK3017" i="8"/>
  <c r="AK3009" i="8"/>
  <c r="AK3004" i="8"/>
  <c r="AK2992" i="8"/>
  <c r="AK2989" i="8"/>
  <c r="AK2981" i="8"/>
  <c r="AK2963" i="8"/>
  <c r="AK2949" i="8"/>
  <c r="AK2940" i="8"/>
  <c r="AK2932" i="8"/>
  <c r="AK2929" i="8"/>
  <c r="AK2923" i="8"/>
  <c r="AK2918" i="8"/>
  <c r="AK2906" i="8"/>
  <c r="AK2881" i="8"/>
  <c r="AK2873" i="8"/>
  <c r="AK2864" i="8"/>
  <c r="AK2839" i="8"/>
  <c r="AK2831" i="8"/>
  <c r="AK2814" i="8"/>
  <c r="AK2802" i="8"/>
  <c r="AK2799" i="8"/>
  <c r="AK2796" i="8"/>
  <c r="AK2784" i="8"/>
  <c r="AK2781" i="8"/>
  <c r="AK2764" i="8"/>
  <c r="AK2756" i="8"/>
  <c r="AK2747" i="8"/>
  <c r="AK2736" i="8"/>
  <c r="AK2731" i="8"/>
  <c r="AK2725" i="8"/>
  <c r="AK2720" i="8"/>
  <c r="AK2703" i="8"/>
  <c r="AK2692" i="8"/>
  <c r="AK2681" i="8"/>
  <c r="AK2676" i="8"/>
  <c r="AK2667" i="8"/>
  <c r="AK2656" i="8"/>
  <c r="AK2651" i="8"/>
  <c r="AK2645" i="8"/>
  <c r="AK2640" i="8"/>
  <c r="AK2623" i="8"/>
  <c r="AK2612" i="8"/>
  <c r="AK2601" i="8"/>
  <c r="AK2596" i="8"/>
  <c r="AK2587" i="8"/>
  <c r="AK2576" i="8"/>
  <c r="AK2571" i="8"/>
  <c r="AK2565" i="8"/>
  <c r="AK2547" i="8"/>
  <c r="AK2538" i="8"/>
  <c r="AK2527" i="8"/>
  <c r="AK2506" i="8"/>
  <c r="AK2497" i="8"/>
  <c r="AK2489" i="8"/>
  <c r="AK2486" i="8"/>
  <c r="AK2480" i="8"/>
  <c r="AK2466" i="8"/>
  <c r="AK2463" i="8"/>
  <c r="AK2457" i="8"/>
  <c r="AK2421" i="8"/>
  <c r="AK2354" i="8"/>
  <c r="AK2351" i="8"/>
  <c r="AK2341" i="8"/>
  <c r="AK2324" i="8"/>
  <c r="AK2321" i="8"/>
  <c r="AK2315" i="8"/>
  <c r="AK2297" i="8"/>
  <c r="AK2245" i="8"/>
  <c r="AK2236" i="8"/>
  <c r="AK2230" i="8"/>
  <c r="AK2905" i="8"/>
  <c r="AK2872" i="8"/>
  <c r="AK2869" i="8"/>
  <c r="AK2863" i="8"/>
  <c r="AK2858" i="8"/>
  <c r="AK2846" i="8"/>
  <c r="AK2824" i="8"/>
  <c r="AK2801" i="8"/>
  <c r="AK2783" i="8"/>
  <c r="AK2763" i="8"/>
  <c r="AK2755" i="8"/>
  <c r="AK2746" i="8"/>
  <c r="AK2735" i="8"/>
  <c r="AK2719" i="8"/>
  <c r="AK2702" i="8"/>
  <c r="AK2688" i="8"/>
  <c r="AK2675" i="8"/>
  <c r="AK2666" i="8"/>
  <c r="AK2655" i="8"/>
  <c r="AK2639" i="8"/>
  <c r="AK2622" i="8"/>
  <c r="AK2608" i="8"/>
  <c r="AK2595" i="8"/>
  <c r="AK2586" i="8"/>
  <c r="AK2575" i="8"/>
  <c r="AK2555" i="8"/>
  <c r="AK2546" i="8"/>
  <c r="AK2537" i="8"/>
  <c r="AK2526" i="8"/>
  <c r="AK2524" i="8"/>
  <c r="AK2514" i="8"/>
  <c r="AK2511" i="8"/>
  <c r="AK2494" i="8"/>
  <c r="AK2488" i="8"/>
  <c r="AK2476" i="8"/>
  <c r="AK2474" i="8"/>
  <c r="AK2471" i="8"/>
  <c r="AK2465" i="8"/>
  <c r="AK2447" i="8"/>
  <c r="AK2441" i="8"/>
  <c r="AK2433" i="8"/>
  <c r="AK2430" i="8"/>
  <c r="AK2359" i="8"/>
  <c r="AK2323" i="8"/>
  <c r="AK2320" i="8"/>
  <c r="AK2310" i="8"/>
  <c r="AK2148" i="8"/>
  <c r="AK3047" i="8"/>
  <c r="AK3042" i="8"/>
  <c r="AK3024" i="8"/>
  <c r="AK3016" i="8"/>
  <c r="AK2999" i="8"/>
  <c r="AK2970" i="8"/>
  <c r="AK2958" i="8"/>
  <c r="AK2950" i="8"/>
  <c r="AK2936" i="8"/>
  <c r="AK2919" i="8"/>
  <c r="AK2911" i="8"/>
  <c r="AK2897" i="8"/>
  <c r="AK2894" i="8"/>
  <c r="AK2885" i="8"/>
  <c r="AK2852" i="8"/>
  <c r="AK2849" i="8"/>
  <c r="AK2843" i="8"/>
  <c r="AK2838" i="8"/>
  <c r="AK2826" i="8"/>
  <c r="AK2821" i="8"/>
  <c r="AK2809" i="8"/>
  <c r="AK2791" i="8"/>
  <c r="AK2771" i="8"/>
  <c r="AK2760" i="8"/>
  <c r="AK2743" i="8"/>
  <c r="AK2732" i="8"/>
  <c r="AK2721" i="8"/>
  <c r="AK2716" i="8"/>
  <c r="AK2707" i="8"/>
  <c r="AK2696" i="8"/>
  <c r="AK2691" i="8"/>
  <c r="AK2685" i="8"/>
  <c r="AK2680" i="8"/>
  <c r="AK2663" i="8"/>
  <c r="AK2652" i="8"/>
  <c r="AK2641" i="8"/>
  <c r="AK2636" i="8"/>
  <c r="AK2627" i="8"/>
  <c r="AK2616" i="8"/>
  <c r="AK2611" i="8"/>
  <c r="AK2605" i="8"/>
  <c r="AK2600" i="8"/>
  <c r="AK2583" i="8"/>
  <c r="AK2572" i="8"/>
  <c r="AK2560" i="8"/>
  <c r="AK2552" i="8"/>
  <c r="AK2531" i="8"/>
  <c r="AK2518" i="8"/>
  <c r="AK2496" i="8"/>
  <c r="AK2453" i="8"/>
  <c r="AK2450" i="8"/>
  <c r="AK2444" i="8"/>
  <c r="AK2435" i="8"/>
  <c r="AK2211" i="8"/>
  <c r="AK147" i="8"/>
  <c r="AK142" i="8"/>
  <c r="AK134" i="8"/>
  <c r="AK129" i="8"/>
  <c r="AK116" i="8"/>
  <c r="AK152" i="8"/>
  <c r="AK139" i="8"/>
  <c r="AK126" i="8"/>
  <c r="AK121" i="8"/>
  <c r="AK153" i="8"/>
  <c r="AK140" i="8"/>
  <c r="AK127" i="8"/>
  <c r="AK132" i="8"/>
  <c r="AK124" i="8"/>
  <c r="AK119" i="8"/>
  <c r="AK114" i="8"/>
  <c r="AK149" i="8"/>
  <c r="AK144" i="8"/>
  <c r="AK136" i="8"/>
  <c r="AK131" i="8"/>
  <c r="AK118" i="8"/>
  <c r="AK146" i="8"/>
  <c r="AK141" i="8"/>
  <c r="AK128" i="8"/>
  <c r="AK123" i="8"/>
  <c r="AK151" i="8"/>
  <c r="AK138" i="8"/>
  <c r="AK133" i="8"/>
  <c r="AK125" i="8"/>
  <c r="AK120" i="8"/>
  <c r="AK115" i="8"/>
  <c r="AK148" i="8"/>
  <c r="AK143" i="8"/>
  <c r="AK135" i="8"/>
  <c r="AK130" i="8"/>
  <c r="AK117" i="8"/>
  <c r="AK122" i="8"/>
  <c r="AK150" i="8"/>
  <c r="AK145" i="8"/>
  <c r="AK137" i="8"/>
  <c r="AK96" i="8"/>
  <c r="AK100" i="8"/>
  <c r="AK2101" i="8"/>
  <c r="AK2179" i="8"/>
  <c r="AK2201" i="8"/>
  <c r="AK2207" i="8"/>
  <c r="AK2217" i="8"/>
  <c r="AK2223" i="8"/>
  <c r="AK2272" i="8"/>
  <c r="AK2275" i="8"/>
  <c r="AK2303" i="8"/>
  <c r="AK2306" i="8"/>
  <c r="AK2328" i="8"/>
  <c r="AK2331" i="8"/>
  <c r="AK2337" i="8"/>
  <c r="AK2386" i="8"/>
  <c r="AK2389" i="8"/>
  <c r="AK2449" i="8"/>
  <c r="AK2462" i="8"/>
  <c r="AK2470" i="8"/>
  <c r="AK2477" i="8"/>
  <c r="AK2485" i="8"/>
  <c r="AK2493" i="8"/>
  <c r="AK2495" i="8"/>
  <c r="AK2500" i="8"/>
  <c r="AK2505" i="8"/>
  <c r="AK2510" i="8"/>
  <c r="AK2519" i="8"/>
  <c r="AK2534" i="8"/>
  <c r="AK2536" i="8"/>
  <c r="AK2541" i="8"/>
  <c r="AK2549" i="8"/>
  <c r="AK2562" i="8"/>
  <c r="AK2570" i="8"/>
  <c r="AK2577" i="8"/>
  <c r="AK2590" i="8"/>
  <c r="AK2610" i="8"/>
  <c r="AK2617" i="8"/>
  <c r="AK2630" i="8"/>
  <c r="AK2650" i="8"/>
  <c r="AK2657" i="8"/>
  <c r="AK2670" i="8"/>
  <c r="AK2690" i="8"/>
  <c r="AK2697" i="8"/>
  <c r="AK2710" i="8"/>
  <c r="AK2730" i="8"/>
  <c r="AK2737" i="8"/>
  <c r="AK2750" i="8"/>
  <c r="AK2765" i="8"/>
  <c r="AK2775" i="8"/>
  <c r="AK2780" i="8"/>
  <c r="AK2785" i="8"/>
  <c r="AK2793" i="8"/>
  <c r="AK2798" i="8"/>
  <c r="AK2803" i="8"/>
  <c r="AK2811" i="8"/>
  <c r="AK2818" i="8"/>
  <c r="AK2823" i="8"/>
  <c r="AK2828" i="8"/>
  <c r="AK2836" i="8"/>
  <c r="AK2848" i="8"/>
  <c r="AK2856" i="8"/>
  <c r="AK2868" i="8"/>
  <c r="AK2876" i="8"/>
  <c r="AK2888" i="8"/>
  <c r="AK2896" i="8"/>
  <c r="AK2908" i="8"/>
  <c r="AK2916" i="8"/>
  <c r="AK2928" i="8"/>
  <c r="AK2938" i="8"/>
  <c r="AK2943" i="8"/>
  <c r="AK2948" i="8"/>
  <c r="AK2955" i="8"/>
  <c r="AK2960" i="8"/>
  <c r="AK2965" i="8"/>
  <c r="AK2973" i="8"/>
  <c r="AK2978" i="8"/>
  <c r="AK2988" i="8"/>
  <c r="AK2996" i="8"/>
  <c r="AK3001" i="8"/>
  <c r="AK110" i="8"/>
  <c r="AK170" i="8"/>
  <c r="AK2109" i="8"/>
  <c r="AK2123" i="8"/>
  <c r="AK2137" i="8"/>
  <c r="AK2143" i="8"/>
  <c r="AK2271" i="8"/>
  <c r="AK2274" i="8"/>
  <c r="AK2302" i="8"/>
  <c r="AK2305" i="8"/>
  <c r="AK2357" i="8"/>
  <c r="AK2360" i="8"/>
  <c r="AK2373" i="8"/>
  <c r="AK2376" i="8"/>
  <c r="AK2385" i="8"/>
  <c r="AK2388" i="8"/>
  <c r="AK2409" i="8"/>
  <c r="AK2412" i="8"/>
  <c r="AK2448" i="8"/>
  <c r="AK2456" i="8"/>
  <c r="AK2461" i="8"/>
  <c r="AK2469" i="8"/>
  <c r="AK2484" i="8"/>
  <c r="AK2492" i="8"/>
  <c r="AK2499" i="8"/>
  <c r="AK2509" i="8"/>
  <c r="AK2516" i="8"/>
  <c r="AK2533" i="8"/>
  <c r="AK2535" i="8"/>
  <c r="AK2540" i="8"/>
  <c r="AK2548" i="8"/>
  <c r="AK2556" i="8"/>
  <c r="AK2561" i="8"/>
  <c r="AK2569" i="8"/>
  <c r="AK2584" i="8"/>
  <c r="AK2589" i="8"/>
  <c r="AK2604" i="8"/>
  <c r="AK2609" i="8"/>
  <c r="AK2624" i="8"/>
  <c r="AK2629" i="8"/>
  <c r="AK2644" i="8"/>
  <c r="AK2649" i="8"/>
  <c r="AK2664" i="8"/>
  <c r="AK2669" i="8"/>
  <c r="AK2684" i="8"/>
  <c r="AK2689" i="8"/>
  <c r="AK2704" i="8"/>
  <c r="AK2709" i="8"/>
  <c r="AK2724" i="8"/>
  <c r="AK2729" i="8"/>
  <c r="AK2744" i="8"/>
  <c r="AK2749" i="8"/>
  <c r="AK2762" i="8"/>
  <c r="AK2774" i="8"/>
  <c r="AK2779" i="8"/>
  <c r="AK2792" i="8"/>
  <c r="AK2797" i="8"/>
  <c r="AK2810" i="8"/>
  <c r="AK2817" i="8"/>
  <c r="AK2827" i="8"/>
  <c r="AK2835" i="8"/>
  <c r="AK2842" i="8"/>
  <c r="AK2847" i="8"/>
  <c r="AK2855" i="8"/>
  <c r="AK2862" i="8"/>
  <c r="AK2867" i="8"/>
  <c r="AK2875" i="8"/>
  <c r="AK2882" i="8"/>
  <c r="AK2887" i="8"/>
  <c r="AK2895" i="8"/>
  <c r="AK2902" i="8"/>
  <c r="AK2907" i="8"/>
  <c r="AK2915" i="8"/>
  <c r="AK2922" i="8"/>
  <c r="AK2927" i="8"/>
  <c r="AK2937" i="8"/>
  <c r="AK2942" i="8"/>
  <c r="AK2954" i="8"/>
  <c r="AK2959" i="8"/>
  <c r="AK2972" i="8"/>
  <c r="AK2977" i="8"/>
  <c r="AK2987" i="8"/>
  <c r="AK2995" i="8"/>
  <c r="AK3000" i="8"/>
  <c r="AK2250" i="8"/>
  <c r="AK2277" i="8"/>
  <c r="AK2280" i="8"/>
  <c r="AK2308" i="8"/>
  <c r="AK2311" i="8"/>
  <c r="AK2339" i="8"/>
  <c r="AK2342" i="8"/>
  <c r="AK2364" i="8"/>
  <c r="AK2367" i="8"/>
  <c r="AK2400" i="8"/>
  <c r="AK2403" i="8"/>
  <c r="AK2416" i="8"/>
  <c r="AK2422" i="8"/>
  <c r="AK2425" i="8"/>
  <c r="AK2451" i="8"/>
  <c r="AK2464" i="8"/>
  <c r="AK2472" i="8"/>
  <c r="AK2479" i="8"/>
  <c r="AK2487" i="8"/>
  <c r="AK2502" i="8"/>
  <c r="AK2507" i="8"/>
  <c r="AK2512" i="8"/>
  <c r="AK2521" i="8"/>
  <c r="AK2528" i="8"/>
  <c r="AK2543" i="8"/>
  <c r="AK2551" i="8"/>
  <c r="AK2564" i="8"/>
  <c r="AK2574" i="8"/>
  <c r="AK2579" i="8"/>
  <c r="AK2592" i="8"/>
  <c r="AK2597" i="8"/>
  <c r="AK2602" i="8"/>
  <c r="AK2614" i="8"/>
  <c r="AK2619" i="8"/>
  <c r="AK2632" i="8"/>
  <c r="AK2637" i="8"/>
  <c r="AK2642" i="8"/>
  <c r="AK2654" i="8"/>
  <c r="AK2659" i="8"/>
  <c r="AK2672" i="8"/>
  <c r="AK2677" i="8"/>
  <c r="AK2682" i="8"/>
  <c r="AK2694" i="8"/>
  <c r="AK2699" i="8"/>
  <c r="AK2712" i="8"/>
  <c r="AK2717" i="8"/>
  <c r="AK2722" i="8"/>
  <c r="AK2734" i="8"/>
  <c r="AK2739" i="8"/>
  <c r="AK2752" i="8"/>
  <c r="AK2757" i="8"/>
  <c r="AK2767" i="8"/>
  <c r="AK2772" i="8"/>
  <c r="AK2782" i="8"/>
  <c r="AK2787" i="8"/>
  <c r="AK2795" i="8"/>
  <c r="AK2800" i="8"/>
  <c r="AK2805" i="8"/>
  <c r="AK2813" i="8"/>
  <c r="AK2815" i="8"/>
  <c r="AK2820" i="8"/>
  <c r="AK2830" i="8"/>
  <c r="AK2840" i="8"/>
  <c r="AK2850" i="8"/>
  <c r="AK2860" i="8"/>
  <c r="AK2870" i="8"/>
  <c r="AK2880" i="8"/>
  <c r="AK2890" i="8"/>
  <c r="AK2900" i="8"/>
  <c r="AK2910" i="8"/>
  <c r="AK2920" i="8"/>
  <c r="AK2930" i="8"/>
  <c r="AK2935" i="8"/>
  <c r="AK2945" i="8"/>
  <c r="AK2952" i="8"/>
  <c r="AK2962" i="8"/>
  <c r="AK2967" i="8"/>
  <c r="AK2975" i="8"/>
  <c r="AK2980" i="8"/>
  <c r="AK2990" i="8"/>
  <c r="AK3003" i="8"/>
  <c r="AK3005" i="8"/>
  <c r="AK3013" i="8"/>
  <c r="AK3018" i="8"/>
  <c r="AK3026" i="8"/>
  <c r="AK106" i="8"/>
  <c r="AK84" i="8"/>
  <c r="AK2436" i="8"/>
  <c r="AK2434" i="8"/>
  <c r="AK2426" i="8"/>
  <c r="AK2418" i="8"/>
  <c r="AK2413" i="8"/>
  <c r="AK2405" i="8"/>
  <c r="AK2397" i="8"/>
  <c r="AK2390" i="8"/>
  <c r="AK2382" i="8"/>
  <c r="AK2369" i="8"/>
  <c r="AK2361" i="8"/>
  <c r="AK2356" i="8"/>
  <c r="AK2348" i="8"/>
  <c r="AK2343" i="8"/>
  <c r="AK2338" i="8"/>
  <c r="AK2333" i="8"/>
  <c r="AK2325" i="8"/>
  <c r="AK2317" i="8"/>
  <c r="AK2312" i="8"/>
  <c r="AK2307" i="8"/>
  <c r="AK2299" i="8"/>
  <c r="AK2294" i="8"/>
  <c r="AK2286" i="8"/>
  <c r="AK2281" i="8"/>
  <c r="AK2276" i="8"/>
  <c r="AK2268" i="8"/>
  <c r="AK2259" i="8"/>
  <c r="AK2241" i="8"/>
  <c r="AK2225" i="8"/>
  <c r="AK2197" i="8"/>
  <c r="AK2128" i="8"/>
  <c r="AK2438" i="8"/>
  <c r="AK2431" i="8"/>
  <c r="AK2423" i="8"/>
  <c r="AK2410" i="8"/>
  <c r="AK2402" i="8"/>
  <c r="AK2387" i="8"/>
  <c r="AK2379" i="8"/>
  <c r="AK2374" i="8"/>
  <c r="AK2366" i="8"/>
  <c r="AK2358" i="8"/>
  <c r="AK2353" i="8"/>
  <c r="AK2340" i="8"/>
  <c r="AK2330" i="8"/>
  <c r="AK2322" i="8"/>
  <c r="AK2309" i="8"/>
  <c r="AK2304" i="8"/>
  <c r="AK2291" i="8"/>
  <c r="AK2278" i="8"/>
  <c r="AK2273" i="8"/>
  <c r="AK2265" i="8"/>
  <c r="AK2193" i="8"/>
  <c r="AK2167" i="8"/>
  <c r="AK2161" i="8"/>
  <c r="AK2443" i="8"/>
  <c r="AK2428" i="8"/>
  <c r="AK2420" i="8"/>
  <c r="AK2415" i="8"/>
  <c r="AK2407" i="8"/>
  <c r="AK2399" i="8"/>
  <c r="AK2392" i="8"/>
  <c r="AK2384" i="8"/>
  <c r="AK2371" i="8"/>
  <c r="AK2363" i="8"/>
  <c r="AK2350" i="8"/>
  <c r="AK2345" i="8"/>
  <c r="AK2335" i="8"/>
  <c r="AK2327" i="8"/>
  <c r="AK2319" i="8"/>
  <c r="AK2314" i="8"/>
  <c r="AK2301" i="8"/>
  <c r="AK2296" i="8"/>
  <c r="AK2288" i="8"/>
  <c r="AK2283" i="8"/>
  <c r="AK2270" i="8"/>
  <c r="AK2255" i="8"/>
  <c r="AK2189" i="8"/>
  <c r="AK2183" i="8"/>
  <c r="AK2173" i="8"/>
  <c r="AK2157" i="8"/>
  <c r="AK2114" i="8"/>
  <c r="AK2108" i="8"/>
  <c r="AK2442" i="8"/>
  <c r="AK2427" i="8"/>
  <c r="AK2419" i="8"/>
  <c r="AK2414" i="8"/>
  <c r="AK2406" i="8"/>
  <c r="AK2398" i="8"/>
  <c r="AK2391" i="8"/>
  <c r="AK2383" i="8"/>
  <c r="AK2370" i="8"/>
  <c r="AK2362" i="8"/>
  <c r="AK2349" i="8"/>
  <c r="AK2344" i="8"/>
  <c r="AK2334" i="8"/>
  <c r="AK2326" i="8"/>
  <c r="AK2318" i="8"/>
  <c r="AK2313" i="8"/>
  <c r="AK2300" i="8"/>
  <c r="AK2295" i="8"/>
  <c r="AK2287" i="8"/>
  <c r="AK2282" i="8"/>
  <c r="AK2269" i="8"/>
  <c r="AK2260" i="8"/>
  <c r="AK2254" i="8"/>
  <c r="AK2247" i="8"/>
  <c r="AK2166" i="8"/>
  <c r="AK2119" i="8"/>
  <c r="AK2097" i="8"/>
  <c r="AK177" i="8"/>
  <c r="AK113" i="8"/>
  <c r="AK14" i="8"/>
  <c r="AK54" i="8"/>
  <c r="AK41" i="8"/>
  <c r="AK36" i="8"/>
  <c r="AK28" i="8"/>
  <c r="AK23" i="8"/>
  <c r="AK51" i="8"/>
  <c r="AK46" i="8"/>
  <c r="AK33" i="8"/>
  <c r="AK25" i="8"/>
  <c r="AK43" i="8"/>
  <c r="AK38" i="8"/>
  <c r="AK30" i="8"/>
  <c r="AK53" i="8"/>
  <c r="AK48" i="8"/>
  <c r="AK40" i="8"/>
  <c r="AK35" i="8"/>
  <c r="AK27" i="8"/>
  <c r="AK50" i="8"/>
  <c r="AK45" i="8"/>
  <c r="AK32" i="8"/>
  <c r="AK42" i="8"/>
  <c r="AK37" i="8"/>
  <c r="AK29" i="8"/>
  <c r="AK24" i="8"/>
  <c r="AK52" i="8"/>
  <c r="AK47" i="8"/>
  <c r="AK39" i="8"/>
  <c r="AK34" i="8"/>
  <c r="AK26" i="8"/>
  <c r="AK49" i="8"/>
  <c r="AK44" i="8"/>
  <c r="AK31" i="8"/>
  <c r="AK166" i="8"/>
  <c r="AK69" i="8"/>
  <c r="AK78" i="8"/>
  <c r="AK2264" i="8"/>
  <c r="AK2251" i="8"/>
  <c r="AK2246" i="8"/>
  <c r="AK2242" i="8"/>
  <c r="AK2237" i="8"/>
  <c r="AK2227" i="8"/>
  <c r="AK2220" i="8"/>
  <c r="AK2208" i="8"/>
  <c r="AK2198" i="8"/>
  <c r="AK2190" i="8"/>
  <c r="AK2180" i="8"/>
  <c r="AK2175" i="8"/>
  <c r="AK2168" i="8"/>
  <c r="AK2158" i="8"/>
  <c r="AK2153" i="8"/>
  <c r="AK2140" i="8"/>
  <c r="AK2133" i="8"/>
  <c r="AK2120" i="8"/>
  <c r="AK2110" i="8"/>
  <c r="AK2098" i="8"/>
  <c r="AK178" i="8"/>
  <c r="AK167" i="8"/>
  <c r="AK101" i="8"/>
  <c r="AK55" i="8"/>
  <c r="AK20" i="8"/>
  <c r="AK2261" i="8"/>
  <c r="AK2256" i="8"/>
  <c r="AK2248" i="8"/>
  <c r="AK2239" i="8"/>
  <c r="AK2232" i="8"/>
  <c r="AK2215" i="8"/>
  <c r="AK2213" i="8"/>
  <c r="AK2203" i="8"/>
  <c r="AK2195" i="8"/>
  <c r="AK2185" i="8"/>
  <c r="AK2170" i="8"/>
  <c r="AK2163" i="8"/>
  <c r="AK2155" i="8"/>
  <c r="AK2150" i="8"/>
  <c r="AK2145" i="8"/>
  <c r="AK2135" i="8"/>
  <c r="AK2130" i="8"/>
  <c r="AK2125" i="8"/>
  <c r="AK2117" i="8"/>
  <c r="AK2112" i="8"/>
  <c r="AK2105" i="8"/>
  <c r="AK2103" i="8"/>
  <c r="AK2095" i="8"/>
  <c r="AK183" i="8"/>
  <c r="AK175" i="8"/>
  <c r="AK172" i="8"/>
  <c r="AK164" i="8"/>
  <c r="AK104" i="8"/>
  <c r="AK98" i="8"/>
  <c r="AK92" i="8"/>
  <c r="AK89" i="8"/>
  <c r="AK86" i="8"/>
  <c r="AK74" i="8"/>
  <c r="AK2258" i="8"/>
  <c r="AK2253" i="8"/>
  <c r="AK2244" i="8"/>
  <c r="AK2229" i="8"/>
  <c r="AK2222" i="8"/>
  <c r="AK2210" i="8"/>
  <c r="AK2205" i="8"/>
  <c r="AK2200" i="8"/>
  <c r="AK2192" i="8"/>
  <c r="AK2187" i="8"/>
  <c r="AK2182" i="8"/>
  <c r="AK2177" i="8"/>
  <c r="AK2172" i="8"/>
  <c r="AK2165" i="8"/>
  <c r="AK2160" i="8"/>
  <c r="AK2147" i="8"/>
  <c r="AK2142" i="8"/>
  <c r="AK2127" i="8"/>
  <c r="AK2122" i="8"/>
  <c r="AK2107" i="8"/>
  <c r="AK2100" i="8"/>
  <c r="AK180" i="8"/>
  <c r="AK169" i="8"/>
  <c r="AK109" i="8"/>
  <c r="AK83" i="8"/>
  <c r="AK71" i="8"/>
  <c r="AK68" i="8"/>
  <c r="AK2238" i="8"/>
  <c r="AK2231" i="8"/>
  <c r="AK2226" i="8"/>
  <c r="AK2224" i="8"/>
  <c r="AK2219" i="8"/>
  <c r="AK2212" i="8"/>
  <c r="AK2202" i="8"/>
  <c r="AK2194" i="8"/>
  <c r="AK2184" i="8"/>
  <c r="AK2174" i="8"/>
  <c r="AK2169" i="8"/>
  <c r="AK2162" i="8"/>
  <c r="AK2149" i="8"/>
  <c r="AK2144" i="8"/>
  <c r="AK2139" i="8"/>
  <c r="AK2129" i="8"/>
  <c r="AK2124" i="8"/>
  <c r="AK2116" i="8"/>
  <c r="AK2111" i="8"/>
  <c r="AK2102" i="8"/>
  <c r="AK182" i="8"/>
  <c r="AK174" i="8"/>
  <c r="AK171" i="8"/>
  <c r="AK111" i="8"/>
  <c r="AK97" i="8"/>
  <c r="AK91" i="8"/>
  <c r="AK88" i="8"/>
  <c r="AK85" i="8"/>
  <c r="AK79" i="8"/>
  <c r="AK64" i="8"/>
  <c r="AK10" i="8"/>
  <c r="AK2257" i="8"/>
  <c r="AK2252" i="8"/>
  <c r="AK2243" i="8"/>
  <c r="AK2228" i="8"/>
  <c r="AK2221" i="8"/>
  <c r="AK2209" i="8"/>
  <c r="AK2199" i="8"/>
  <c r="AK2191" i="8"/>
  <c r="AK2181" i="8"/>
  <c r="AK2176" i="8"/>
  <c r="AK2171" i="8"/>
  <c r="AK2159" i="8"/>
  <c r="AK2154" i="8"/>
  <c r="AK2141" i="8"/>
  <c r="AK2134" i="8"/>
  <c r="AK2121" i="8"/>
  <c r="AK2099" i="8"/>
  <c r="AK179" i="8"/>
  <c r="AK168" i="8"/>
  <c r="AK73" i="8"/>
  <c r="AK60" i="8"/>
  <c r="AK21" i="8"/>
  <c r="AK2262" i="8"/>
  <c r="AK2249" i="8"/>
  <c r="AK2240" i="8"/>
  <c r="AK2235" i="8"/>
  <c r="AK2233" i="8"/>
  <c r="AK2216" i="8"/>
  <c r="AK2214" i="8"/>
  <c r="AK2204" i="8"/>
  <c r="AK2196" i="8"/>
  <c r="AK2186" i="8"/>
  <c r="AK2178" i="8"/>
  <c r="AK2164" i="8"/>
  <c r="AK2156" i="8"/>
  <c r="AK2151" i="8"/>
  <c r="AK2146" i="8"/>
  <c r="AK2136" i="8"/>
  <c r="AK2131" i="8"/>
  <c r="AK2126" i="8"/>
  <c r="AK2118" i="8"/>
  <c r="AK2113" i="8"/>
  <c r="AK2106" i="8"/>
  <c r="AK2104" i="8"/>
  <c r="AK2096" i="8"/>
  <c r="AK184" i="8"/>
  <c r="AK176" i="8"/>
  <c r="AK173" i="8"/>
  <c r="AK165" i="8"/>
  <c r="AK105" i="8"/>
  <c r="AK99" i="8"/>
  <c r="AK93" i="8"/>
  <c r="AK112" i="8"/>
  <c r="AK107" i="8"/>
  <c r="AK102" i="8"/>
  <c r="AK94" i="8"/>
  <c r="AK61" i="8"/>
  <c r="AK108" i="8"/>
  <c r="AK103" i="8"/>
  <c r="AK95" i="8"/>
  <c r="AK17" i="8"/>
  <c r="AK81" i="8"/>
  <c r="AK76" i="8"/>
  <c r="AK66" i="8"/>
  <c r="AK58" i="8"/>
  <c r="AK57" i="8"/>
  <c r="AK80" i="8"/>
  <c r="AK75" i="8"/>
  <c r="AK70" i="8"/>
  <c r="AK65" i="8"/>
  <c r="AK62" i="8"/>
  <c r="AK22" i="8"/>
  <c r="AK12" i="8"/>
  <c r="AK6" i="8"/>
  <c r="AK90" i="8"/>
  <c r="AK82" i="8"/>
  <c r="AK77" i="8"/>
  <c r="AK67" i="8"/>
  <c r="AK59" i="8"/>
  <c r="AK19" i="8"/>
  <c r="AK87" i="8"/>
  <c r="AK72" i="8"/>
  <c r="AK56" i="8"/>
  <c r="AK8" i="8"/>
  <c r="R41" i="13"/>
  <c r="Q41" i="13"/>
  <c r="P41" i="13"/>
  <c r="O6" i="13"/>
  <c r="N6" i="13"/>
  <c r="M6" i="13"/>
  <c r="L6" i="13"/>
  <c r="K6" i="13"/>
  <c r="J6" i="13"/>
  <c r="R34" i="13"/>
  <c r="R6" i="13" s="1"/>
  <c r="F6" i="13"/>
  <c r="Q34" i="13"/>
  <c r="E6" i="13"/>
  <c r="P34" i="13"/>
  <c r="D6" i="13"/>
  <c r="Q6" i="13"/>
  <c r="P6" i="13"/>
  <c r="F30" i="6"/>
  <c r="E36" i="6"/>
  <c r="E38" i="6"/>
  <c r="E41" i="6"/>
  <c r="E42" i="6"/>
  <c r="E44" i="6"/>
  <c r="AV32" i="18"/>
  <c r="H16" i="4"/>
  <c r="H15" i="4"/>
  <c r="H6" i="4"/>
  <c r="AE3192" i="8"/>
  <c r="AC3191" i="8"/>
  <c r="AC3169" i="8"/>
  <c r="AF3168" i="8"/>
  <c r="AG3168" i="8" s="1"/>
  <c r="AE3138" i="8"/>
  <c r="AE3143" i="8" s="1"/>
  <c r="AC3041" i="8"/>
  <c r="AC3025" i="8"/>
  <c r="AF2965" i="8"/>
  <c r="AG2965" i="8" s="1"/>
  <c r="AE2935" i="8"/>
  <c r="AE2941" i="8" s="1"/>
  <c r="AE2725" i="8"/>
  <c r="AE2731" i="8" s="1"/>
  <c r="AE2705" i="8"/>
  <c r="AE2711" i="8" s="1"/>
  <c r="AE2685" i="8"/>
  <c r="AE2691" i="8" s="1"/>
  <c r="AE2665" i="8"/>
  <c r="AE2671" i="8" s="1"/>
  <c r="AE2645" i="8"/>
  <c r="AE2651" i="8" s="1"/>
  <c r="AE2625" i="8"/>
  <c r="AE2631" i="8" s="1"/>
  <c r="AE2605" i="8"/>
  <c r="AE2611" i="8" s="1"/>
  <c r="AE2585" i="8"/>
  <c r="AE2591" i="8" s="1"/>
  <c r="AF2535" i="8"/>
  <c r="AG2535" i="8" s="1"/>
  <c r="AE2205" i="8"/>
  <c r="AE2211" i="8" s="1"/>
  <c r="AE2175" i="8"/>
  <c r="AE2181" i="8" s="1"/>
  <c r="AE2135" i="8"/>
  <c r="AE2141" i="8" s="1"/>
  <c r="AE2115" i="8"/>
  <c r="AE2121" i="8" s="1"/>
  <c r="AF2105" i="8"/>
  <c r="AG2105" i="8" s="1"/>
  <c r="AE2095" i="8"/>
  <c r="AE2101" i="8" s="1"/>
  <c r="AE175" i="8"/>
  <c r="L88" i="9"/>
  <c r="K88" i="9"/>
  <c r="G10" i="10"/>
  <c r="AF6" i="17"/>
  <c r="G3" i="10"/>
  <c r="R21" i="11"/>
  <c r="AC6" i="16"/>
  <c r="R6" i="17"/>
  <c r="D6" i="17"/>
  <c r="F3" i="11"/>
  <c r="J25" i="4" s="1"/>
  <c r="D7" i="15"/>
  <c r="R7" i="11"/>
  <c r="R8" i="11" s="1"/>
  <c r="R10" i="11" s="1"/>
  <c r="R5" i="11"/>
  <c r="I21" i="4" s="1"/>
  <c r="K8" i="12"/>
  <c r="J8" i="12"/>
  <c r="BE9" i="14"/>
  <c r="AL8" i="16"/>
  <c r="AY30" i="18"/>
  <c r="O30" i="18"/>
  <c r="AY29" i="18"/>
  <c r="O29" i="18"/>
  <c r="AL28" i="18"/>
  <c r="AY27" i="18"/>
  <c r="AY31" i="18" s="1"/>
  <c r="O27" i="18"/>
  <c r="AX31" i="18"/>
  <c r="I31" i="18"/>
  <c r="AU32" i="18"/>
  <c r="AR32" i="18"/>
  <c r="AM32" i="18"/>
  <c r="AJ32" i="18"/>
  <c r="AE32" i="18"/>
  <c r="AB32" i="18"/>
  <c r="W32" i="18"/>
  <c r="T32" i="18"/>
  <c r="L32" i="18"/>
  <c r="G32" i="18"/>
  <c r="F32" i="18"/>
  <c r="D32" i="18"/>
  <c r="AL19" i="18"/>
  <c r="AY18" i="18"/>
  <c r="AL18" i="18"/>
  <c r="O18" i="18"/>
  <c r="AY17" i="18"/>
  <c r="AL17" i="18"/>
  <c r="O17" i="18"/>
  <c r="AY16" i="18"/>
  <c r="AL16" i="18"/>
  <c r="O16" i="18"/>
  <c r="AY15" i="18"/>
  <c r="O15" i="18"/>
  <c r="AL11" i="18"/>
  <c r="AY10" i="18"/>
  <c r="AL10" i="18"/>
  <c r="O10" i="18"/>
  <c r="AL9" i="18"/>
  <c r="O9" i="18"/>
  <c r="AY8" i="18"/>
  <c r="AL8" i="18"/>
  <c r="O8" i="18"/>
  <c r="AY7" i="18"/>
  <c r="N22" i="18"/>
  <c r="O7" i="18"/>
  <c r="P37" i="19"/>
  <c r="P34" i="19"/>
  <c r="P31" i="19"/>
  <c r="P26" i="19"/>
  <c r="P23" i="19"/>
  <c r="P20" i="19"/>
  <c r="P18" i="19"/>
  <c r="P15" i="19"/>
  <c r="P12" i="19"/>
  <c r="P10" i="19"/>
  <c r="O28" i="19"/>
  <c r="P7" i="19"/>
  <c r="I6" i="20"/>
  <c r="H45" i="22"/>
  <c r="P41" i="22"/>
  <c r="M7" i="22"/>
  <c r="E7" i="22"/>
  <c r="O11" i="22"/>
  <c r="P30" i="22"/>
  <c r="P22" i="22"/>
  <c r="P14" i="22"/>
  <c r="J29" i="23"/>
  <c r="O29" i="23"/>
  <c r="O21" i="23"/>
  <c r="H12" i="23"/>
  <c r="J21" i="23"/>
  <c r="M12" i="23"/>
  <c r="K12" i="23"/>
  <c r="I12" i="23"/>
  <c r="G12" i="23"/>
  <c r="E12" i="23"/>
  <c r="J30" i="24"/>
  <c r="O22" i="24"/>
  <c r="H13" i="24"/>
  <c r="J22" i="24"/>
  <c r="N13" i="24"/>
  <c r="M13" i="24"/>
  <c r="K13" i="24"/>
  <c r="I13" i="24"/>
  <c r="G13" i="24"/>
  <c r="F13" i="24"/>
  <c r="E13" i="24"/>
  <c r="J35" i="25"/>
  <c r="I13" i="25"/>
  <c r="H13" i="25"/>
  <c r="G13" i="25"/>
  <c r="F13" i="25"/>
  <c r="E13" i="25"/>
  <c r="J34" i="26"/>
  <c r="J26" i="26"/>
  <c r="H12" i="26"/>
  <c r="J13" i="26"/>
  <c r="F12" i="26"/>
  <c r="D12" i="26"/>
  <c r="H33" i="27"/>
  <c r="F13" i="27"/>
  <c r="H25" i="27"/>
  <c r="D13" i="27"/>
  <c r="E13" i="27"/>
  <c r="J33" i="28"/>
  <c r="P32" i="28"/>
  <c r="P31" i="28"/>
  <c r="P30" i="28"/>
  <c r="P29" i="28"/>
  <c r="P28" i="28"/>
  <c r="P27" i="28"/>
  <c r="P26" i="28"/>
  <c r="N12" i="28"/>
  <c r="O25" i="28"/>
  <c r="M12" i="28"/>
  <c r="I12" i="28"/>
  <c r="H12" i="28"/>
  <c r="F12" i="28"/>
  <c r="E12" i="28"/>
  <c r="J13" i="28"/>
  <c r="J31" i="29"/>
  <c r="I13" i="29"/>
  <c r="H13" i="29"/>
  <c r="J14" i="29"/>
  <c r="G13" i="29"/>
  <c r="E13" i="29"/>
  <c r="J24" i="30"/>
  <c r="I12" i="30"/>
  <c r="H12" i="30"/>
  <c r="G12" i="30"/>
  <c r="F12" i="30"/>
  <c r="E12" i="30"/>
  <c r="F13" i="31"/>
  <c r="E13" i="31"/>
  <c r="E13" i="32"/>
  <c r="F30" i="33"/>
  <c r="E12" i="33"/>
  <c r="P46" i="34"/>
  <c r="P45" i="34"/>
  <c r="P44" i="34"/>
  <c r="P43" i="34"/>
  <c r="P42" i="34"/>
  <c r="P40" i="34"/>
  <c r="P38" i="34"/>
  <c r="P36" i="34"/>
  <c r="O27" i="34"/>
  <c r="I12" i="34"/>
  <c r="H12" i="34"/>
  <c r="G12" i="34"/>
  <c r="P25" i="34"/>
  <c r="P23" i="34"/>
  <c r="P21" i="34"/>
  <c r="P19" i="34"/>
  <c r="P17" i="34"/>
  <c r="P15" i="34"/>
  <c r="M12" i="34"/>
  <c r="L12" i="34"/>
  <c r="E12" i="34"/>
  <c r="D12" i="34"/>
  <c r="M55" i="35"/>
  <c r="M18" i="35" s="1"/>
  <c r="M47" i="35"/>
  <c r="F16" i="35"/>
  <c r="L12" i="35"/>
  <c r="J13" i="35"/>
  <c r="I13" i="35"/>
  <c r="I12" i="35" s="1"/>
  <c r="H13" i="35"/>
  <c r="G13" i="35"/>
  <c r="F13" i="35"/>
  <c r="F12" i="35" s="1"/>
  <c r="E13" i="35"/>
  <c r="E12" i="35" s="1"/>
  <c r="M49" i="36"/>
  <c r="F15" i="36"/>
  <c r="L12" i="36"/>
  <c r="K12" i="36"/>
  <c r="J12" i="36"/>
  <c r="J11" i="36" s="1"/>
  <c r="I12" i="36"/>
  <c r="G12" i="36"/>
  <c r="G11" i="36" s="1"/>
  <c r="E12" i="36"/>
  <c r="M49" i="37"/>
  <c r="K12" i="37"/>
  <c r="K11" i="37" s="1"/>
  <c r="J12" i="37"/>
  <c r="H12" i="37"/>
  <c r="H11" i="37" s="1"/>
  <c r="I56" i="38"/>
  <c r="I16" i="38"/>
  <c r="I14" i="38"/>
  <c r="H12" i="38"/>
  <c r="H11" i="38" s="1"/>
  <c r="E12" i="38"/>
  <c r="I49" i="39"/>
  <c r="I15" i="39"/>
  <c r="H13" i="39"/>
  <c r="F13" i="39"/>
  <c r="I14" i="39"/>
  <c r="E13" i="39"/>
  <c r="K19" i="40"/>
  <c r="K16" i="40"/>
  <c r="J14" i="40"/>
  <c r="I14" i="40"/>
  <c r="I13" i="40" s="1"/>
  <c r="H14" i="40"/>
  <c r="G14" i="40"/>
  <c r="F14" i="40"/>
  <c r="F13" i="40" s="1"/>
  <c r="E14" i="40"/>
  <c r="M72" i="41"/>
  <c r="M68" i="41"/>
  <c r="M65" i="41"/>
  <c r="M64" i="41"/>
  <c r="L61" i="41"/>
  <c r="M59" i="41"/>
  <c r="M58" i="41"/>
  <c r="L51" i="41"/>
  <c r="L16" i="41"/>
  <c r="M49" i="41"/>
  <c r="M48" i="41"/>
  <c r="M45" i="41"/>
  <c r="M44" i="41"/>
  <c r="M40" i="41"/>
  <c r="M37" i="41"/>
  <c r="M36" i="41"/>
  <c r="M33" i="41"/>
  <c r="M32" i="41"/>
  <c r="M29" i="41"/>
  <c r="M28" i="41"/>
  <c r="M24" i="41"/>
  <c r="M21" i="41"/>
  <c r="M20" i="41"/>
  <c r="L18" i="41"/>
  <c r="K18" i="41"/>
  <c r="L15" i="41"/>
  <c r="M15" i="41"/>
  <c r="J13" i="41"/>
  <c r="I13" i="41"/>
  <c r="I12" i="41" s="1"/>
  <c r="H13" i="41"/>
  <c r="H12" i="41" s="1"/>
  <c r="L14" i="41"/>
  <c r="G13" i="41"/>
  <c r="K14" i="41"/>
  <c r="I16" i="42"/>
  <c r="I18" i="42"/>
  <c r="I15" i="42"/>
  <c r="H13" i="42"/>
  <c r="H12" i="42" s="1"/>
  <c r="G13" i="42"/>
  <c r="E13" i="42"/>
  <c r="J13" i="43"/>
  <c r="I13" i="43"/>
  <c r="H13" i="43"/>
  <c r="H12" i="43" s="1"/>
  <c r="F13" i="43"/>
  <c r="K14" i="43"/>
  <c r="E13" i="43"/>
  <c r="I17" i="44"/>
  <c r="I19" i="44"/>
  <c r="I16" i="44"/>
  <c r="H14" i="44"/>
  <c r="G14" i="44"/>
  <c r="G13" i="44" s="1"/>
  <c r="F14" i="44"/>
  <c r="I15" i="44"/>
  <c r="E14" i="44"/>
  <c r="M68" i="45"/>
  <c r="M67" i="45"/>
  <c r="L60" i="45"/>
  <c r="M58" i="45"/>
  <c r="M57" i="45"/>
  <c r="L50" i="45"/>
  <c r="M54" i="45"/>
  <c r="F13" i="45"/>
  <c r="K17" i="45"/>
  <c r="M47" i="45"/>
  <c r="M44" i="45"/>
  <c r="M43" i="45"/>
  <c r="M40" i="45"/>
  <c r="M39" i="45"/>
  <c r="M35" i="45"/>
  <c r="M31" i="45"/>
  <c r="M28" i="45"/>
  <c r="M27" i="45"/>
  <c r="M24" i="45"/>
  <c r="M23" i="45"/>
  <c r="L16" i="45"/>
  <c r="J14" i="45"/>
  <c r="I14" i="45"/>
  <c r="I13" i="45" s="1"/>
  <c r="E14" i="45"/>
  <c r="I18" i="46"/>
  <c r="H13" i="46"/>
  <c r="G13" i="46"/>
  <c r="G12" i="46" s="1"/>
  <c r="E13" i="46"/>
  <c r="I17" i="47"/>
  <c r="H14" i="47"/>
  <c r="G14" i="47"/>
  <c r="G13" i="47" s="1"/>
  <c r="E14" i="47"/>
  <c r="M71" i="48"/>
  <c r="M70" i="48"/>
  <c r="M67" i="48"/>
  <c r="M66" i="48"/>
  <c r="L17" i="48"/>
  <c r="M57" i="48"/>
  <c r="M56" i="48"/>
  <c r="L50" i="48"/>
  <c r="M53" i="48"/>
  <c r="M47" i="48"/>
  <c r="M46" i="48"/>
  <c r="M43" i="48"/>
  <c r="M42" i="48"/>
  <c r="M39" i="48"/>
  <c r="M38" i="48"/>
  <c r="M34" i="48"/>
  <c r="M30" i="48"/>
  <c r="M27" i="48"/>
  <c r="M26" i="48"/>
  <c r="M21" i="48"/>
  <c r="K18" i="48"/>
  <c r="L15" i="48"/>
  <c r="K15" i="48"/>
  <c r="J13" i="48"/>
  <c r="J12" i="48" s="1"/>
  <c r="I13" i="48"/>
  <c r="I12" i="48" s="1"/>
  <c r="H13" i="48"/>
  <c r="H12" i="48" s="1"/>
  <c r="G13" i="48"/>
  <c r="F13" i="48"/>
  <c r="F12" i="48" s="1"/>
  <c r="M71" i="49"/>
  <c r="M67" i="49"/>
  <c r="M64" i="49"/>
  <c r="M60" i="49"/>
  <c r="M58" i="49"/>
  <c r="M55" i="49"/>
  <c r="M53" i="49"/>
  <c r="K17" i="49"/>
  <c r="M49" i="49"/>
  <c r="M47" i="49"/>
  <c r="M46" i="49"/>
  <c r="M44" i="49"/>
  <c r="M41" i="49"/>
  <c r="M39" i="49"/>
  <c r="M38" i="49"/>
  <c r="M36" i="49"/>
  <c r="M33" i="49"/>
  <c r="M31" i="49"/>
  <c r="M30" i="49"/>
  <c r="M28" i="49"/>
  <c r="M27" i="49"/>
  <c r="M25" i="49"/>
  <c r="M23" i="49"/>
  <c r="M22" i="49"/>
  <c r="L19" i="49"/>
  <c r="J14" i="49"/>
  <c r="I14" i="49"/>
  <c r="H14" i="49"/>
  <c r="G14" i="49"/>
  <c r="G13" i="49" s="1"/>
  <c r="F14" i="49"/>
  <c r="M70" i="50"/>
  <c r="M69" i="50"/>
  <c r="M67" i="50"/>
  <c r="M62" i="50"/>
  <c r="M56" i="50"/>
  <c r="M55" i="50"/>
  <c r="M53" i="50"/>
  <c r="L49" i="50"/>
  <c r="M50" i="50"/>
  <c r="M47" i="50"/>
  <c r="M46" i="50"/>
  <c r="M44" i="50"/>
  <c r="M42" i="50"/>
  <c r="M41" i="50"/>
  <c r="M39" i="50"/>
  <c r="M34" i="50"/>
  <c r="M33" i="50"/>
  <c r="M31" i="50"/>
  <c r="M26" i="50"/>
  <c r="M25" i="50"/>
  <c r="M23" i="50"/>
  <c r="L18" i="50"/>
  <c r="K18" i="50"/>
  <c r="M18" i="50" s="1"/>
  <c r="J13" i="50"/>
  <c r="M14" i="50"/>
  <c r="F13" i="50"/>
  <c r="K14" i="50"/>
  <c r="E13" i="50"/>
  <c r="K13" i="50" s="1"/>
  <c r="I48" i="51"/>
  <c r="I16" i="51"/>
  <c r="I15" i="51"/>
  <c r="H13" i="51"/>
  <c r="F13" i="51"/>
  <c r="F12" i="51" s="1"/>
  <c r="E13" i="51"/>
  <c r="I16" i="52"/>
  <c r="G14" i="52"/>
  <c r="G13" i="52" s="1"/>
  <c r="F14" i="52"/>
  <c r="M70" i="53"/>
  <c r="M67" i="53"/>
  <c r="M64" i="53"/>
  <c r="L62" i="53"/>
  <c r="K62" i="53"/>
  <c r="M61" i="53"/>
  <c r="M58" i="53"/>
  <c r="M56" i="53"/>
  <c r="M53" i="53"/>
  <c r="M52" i="53" s="1"/>
  <c r="M51" i="53"/>
  <c r="M50" i="53"/>
  <c r="M47" i="53"/>
  <c r="M44" i="53"/>
  <c r="M43" i="53"/>
  <c r="M42" i="53"/>
  <c r="M41" i="53"/>
  <c r="M39" i="53"/>
  <c r="M36" i="53"/>
  <c r="M35" i="53"/>
  <c r="M34" i="53"/>
  <c r="M31" i="53"/>
  <c r="M28" i="53"/>
  <c r="M27" i="53"/>
  <c r="M26" i="53"/>
  <c r="M25" i="53"/>
  <c r="M23" i="53"/>
  <c r="M20" i="53"/>
  <c r="M18" i="53"/>
  <c r="M15" i="53"/>
  <c r="L15" i="53"/>
  <c r="J13" i="53"/>
  <c r="J12" i="53" s="1"/>
  <c r="H13" i="53"/>
  <c r="M14" i="53"/>
  <c r="F13" i="53"/>
  <c r="F12" i="53" s="1"/>
  <c r="E13" i="53"/>
  <c r="M70" i="54"/>
  <c r="M65" i="54"/>
  <c r="L63" i="54"/>
  <c r="K63" i="54"/>
  <c r="M59" i="54"/>
  <c r="M56" i="54"/>
  <c r="K53" i="54"/>
  <c r="M50" i="54"/>
  <c r="M49" i="54"/>
  <c r="M47" i="54"/>
  <c r="M46" i="54"/>
  <c r="M45" i="54"/>
  <c r="M42" i="54"/>
  <c r="M41" i="54"/>
  <c r="M38" i="54"/>
  <c r="M37" i="54"/>
  <c r="M35" i="54"/>
  <c r="M34" i="54"/>
  <c r="M33" i="54"/>
  <c r="M30" i="54"/>
  <c r="M26" i="54"/>
  <c r="M25" i="54"/>
  <c r="M22" i="54"/>
  <c r="L19" i="54"/>
  <c r="K19" i="54"/>
  <c r="J14" i="54"/>
  <c r="J13" i="54" s="1"/>
  <c r="M15" i="54"/>
  <c r="G14" i="54"/>
  <c r="F14" i="54"/>
  <c r="I55" i="55"/>
  <c r="I18" i="55"/>
  <c r="I48" i="55"/>
  <c r="I19" i="55"/>
  <c r="H14" i="55"/>
  <c r="H13" i="55" s="1"/>
  <c r="G14" i="55"/>
  <c r="F14" i="55"/>
  <c r="E14" i="55"/>
  <c r="I17" i="56"/>
  <c r="I47" i="56"/>
  <c r="G12" i="56"/>
  <c r="M59" i="57"/>
  <c r="L57" i="57"/>
  <c r="L50" i="57"/>
  <c r="M47" i="57"/>
  <c r="M44" i="57"/>
  <c r="M39" i="57"/>
  <c r="M33" i="57"/>
  <c r="M25" i="57"/>
  <c r="M22" i="57"/>
  <c r="K18" i="57"/>
  <c r="M18" i="57" s="1"/>
  <c r="M15" i="57"/>
  <c r="K15" i="57"/>
  <c r="I13" i="57"/>
  <c r="I12" i="57" s="1"/>
  <c r="G13" i="57"/>
  <c r="M14" i="57"/>
  <c r="K14" i="57"/>
  <c r="M66" i="58"/>
  <c r="M62" i="58"/>
  <c r="M61" i="58"/>
  <c r="M60" i="58"/>
  <c r="K57" i="58"/>
  <c r="L57" i="58"/>
  <c r="M58" i="58"/>
  <c r="M56" i="58"/>
  <c r="M55" i="58"/>
  <c r="M54" i="58"/>
  <c r="M52" i="58"/>
  <c r="M50" i="58" s="1"/>
  <c r="L50" i="58"/>
  <c r="M49" i="58"/>
  <c r="M48" i="58"/>
  <c r="M46" i="58"/>
  <c r="M43" i="58"/>
  <c r="M42" i="58"/>
  <c r="M40" i="58"/>
  <c r="M37" i="58"/>
  <c r="M36" i="58"/>
  <c r="M34" i="58"/>
  <c r="M32" i="58"/>
  <c r="M29" i="58"/>
  <c r="M28" i="58"/>
  <c r="M26" i="58"/>
  <c r="M24" i="58"/>
  <c r="M21" i="58"/>
  <c r="M20" i="58"/>
  <c r="L18" i="58"/>
  <c r="K15" i="58"/>
  <c r="I13" i="58"/>
  <c r="H13" i="58"/>
  <c r="G13" i="58"/>
  <c r="F13" i="58"/>
  <c r="K14" i="58"/>
  <c r="M65" i="59"/>
  <c r="M64" i="59"/>
  <c r="L57" i="59"/>
  <c r="K57" i="59"/>
  <c r="L18" i="59"/>
  <c r="M54" i="59"/>
  <c r="M51" i="59"/>
  <c r="K50" i="59"/>
  <c r="M45" i="59"/>
  <c r="M44" i="59"/>
  <c r="M43" i="59"/>
  <c r="M42" i="59"/>
  <c r="M37" i="59"/>
  <c r="M36" i="59"/>
  <c r="M35" i="59"/>
  <c r="M34" i="59"/>
  <c r="M32" i="59"/>
  <c r="M29" i="59"/>
  <c r="M28" i="59"/>
  <c r="M26" i="59"/>
  <c r="M24" i="59"/>
  <c r="M21" i="59"/>
  <c r="L19" i="59"/>
  <c r="M19" i="59" s="1"/>
  <c r="L16" i="59"/>
  <c r="J14" i="59"/>
  <c r="I14" i="59"/>
  <c r="I13" i="59" s="1"/>
  <c r="H14" i="59"/>
  <c r="H13" i="59" s="1"/>
  <c r="F14" i="59"/>
  <c r="F13" i="59" s="1"/>
  <c r="I18" i="60"/>
  <c r="I15" i="60"/>
  <c r="H13" i="60"/>
  <c r="G13" i="60"/>
  <c r="F13" i="60"/>
  <c r="I14" i="60"/>
  <c r="E13" i="60"/>
  <c r="I19" i="61"/>
  <c r="I17" i="61"/>
  <c r="I16" i="61"/>
  <c r="H14" i="61"/>
  <c r="H13" i="61" s="1"/>
  <c r="G14" i="61"/>
  <c r="F14" i="61"/>
  <c r="E14" i="61"/>
  <c r="M68" i="62"/>
  <c r="M67" i="62"/>
  <c r="M63" i="62"/>
  <c r="L59" i="62"/>
  <c r="M60" i="62"/>
  <c r="K59" i="62"/>
  <c r="M57" i="62"/>
  <c r="M54" i="62"/>
  <c r="M51" i="62"/>
  <c r="M48" i="62"/>
  <c r="M47" i="62"/>
  <c r="M43" i="62"/>
  <c r="M40" i="62"/>
  <c r="M39" i="62"/>
  <c r="M35" i="62"/>
  <c r="M32" i="62"/>
  <c r="M31" i="62"/>
  <c r="M27" i="62"/>
  <c r="M24" i="62"/>
  <c r="M23" i="62"/>
  <c r="L18" i="62"/>
  <c r="L15" i="62"/>
  <c r="K15" i="62"/>
  <c r="I13" i="62"/>
  <c r="H13" i="62"/>
  <c r="H12" i="62" s="1"/>
  <c r="L14" i="62"/>
  <c r="G13" i="62"/>
  <c r="F13" i="62"/>
  <c r="F12" i="62" s="1"/>
  <c r="E13" i="62"/>
  <c r="M65" i="63"/>
  <c r="M62" i="63"/>
  <c r="M61" i="63"/>
  <c r="L59" i="63"/>
  <c r="K59" i="63"/>
  <c r="K17" i="63"/>
  <c r="M56" i="63"/>
  <c r="M55" i="63"/>
  <c r="M53" i="63"/>
  <c r="L52" i="63"/>
  <c r="L16" i="63"/>
  <c r="M50" i="63"/>
  <c r="M49" i="63"/>
  <c r="M45" i="63"/>
  <c r="M42" i="63"/>
  <c r="M41" i="63"/>
  <c r="M36" i="63"/>
  <c r="M33" i="63"/>
  <c r="M32" i="63"/>
  <c r="M31" i="63"/>
  <c r="M28" i="63"/>
  <c r="M25" i="63"/>
  <c r="M24" i="63"/>
  <c r="M23" i="63"/>
  <c r="M20" i="63"/>
  <c r="K18" i="63"/>
  <c r="L15" i="63"/>
  <c r="K15" i="63"/>
  <c r="J13" i="63"/>
  <c r="I13" i="63"/>
  <c r="H13" i="63"/>
  <c r="H12" i="63" s="1"/>
  <c r="L14" i="63"/>
  <c r="G13" i="63"/>
  <c r="M68" i="64"/>
  <c r="M66" i="64"/>
  <c r="M63" i="64"/>
  <c r="M62" i="64"/>
  <c r="M61" i="64"/>
  <c r="M60" i="64"/>
  <c r="L59" i="64"/>
  <c r="K59" i="64"/>
  <c r="L18" i="64"/>
  <c r="M57" i="64"/>
  <c r="M56" i="64"/>
  <c r="M55" i="64"/>
  <c r="L17" i="64"/>
  <c r="M51" i="64"/>
  <c r="M50" i="64"/>
  <c r="M49" i="64"/>
  <c r="M46" i="64"/>
  <c r="M43" i="64"/>
  <c r="M42" i="64"/>
  <c r="M40" i="64"/>
  <c r="M38" i="64"/>
  <c r="M35" i="64"/>
  <c r="M34" i="64"/>
  <c r="M30" i="64"/>
  <c r="M27" i="64"/>
  <c r="M26" i="64"/>
  <c r="M23" i="64"/>
  <c r="M22" i="64"/>
  <c r="L19" i="64"/>
  <c r="K19" i="64"/>
  <c r="M19" i="64" s="1"/>
  <c r="J14" i="64"/>
  <c r="H14" i="64"/>
  <c r="H13" i="64" s="1"/>
  <c r="G14" i="64"/>
  <c r="F14" i="64"/>
  <c r="F13" i="64" s="1"/>
  <c r="K15" i="64"/>
  <c r="E14" i="64"/>
  <c r="K14" i="64" s="1"/>
  <c r="K12" i="65"/>
  <c r="J10" i="65"/>
  <c r="H10" i="65"/>
  <c r="E10" i="65"/>
  <c r="I12" i="66"/>
  <c r="H10" i="66"/>
  <c r="G10" i="66"/>
  <c r="I11" i="66"/>
  <c r="M17" i="48"/>
  <c r="G12" i="48"/>
  <c r="L12" i="48" s="1"/>
  <c r="K15" i="41"/>
  <c r="F12" i="37"/>
  <c r="G12" i="37"/>
  <c r="AE2975" i="8"/>
  <c r="AE2981" i="8" s="1"/>
  <c r="AF2975" i="8"/>
  <c r="AG2975" i="8" s="1"/>
  <c r="AE2955" i="8"/>
  <c r="AE2961" i="8" s="1"/>
  <c r="AF2955" i="8"/>
  <c r="AG2955" i="8" s="1"/>
  <c r="AE3198" i="8"/>
  <c r="AE3191" i="8" s="1"/>
  <c r="AE2995" i="8"/>
  <c r="AE3001" i="8" s="1"/>
  <c r="AF2995" i="8"/>
  <c r="AG2995" i="8" s="1"/>
  <c r="AG3170" i="8"/>
  <c r="AE3015" i="8"/>
  <c r="AE3021" i="8" s="1"/>
  <c r="AF3015" i="8"/>
  <c r="AG3015" i="8" s="1"/>
  <c r="J11" i="64"/>
  <c r="H10" i="60"/>
  <c r="H11" i="61"/>
  <c r="J11" i="59"/>
  <c r="J8" i="65"/>
  <c r="J10" i="63"/>
  <c r="H8" i="66"/>
  <c r="J10" i="57"/>
  <c r="J10" i="62"/>
  <c r="J11" i="54"/>
  <c r="J10" i="50"/>
  <c r="H11" i="55"/>
  <c r="J10" i="48"/>
  <c r="H10" i="56"/>
  <c r="H11" i="52"/>
  <c r="J11" i="49"/>
  <c r="H10" i="51"/>
  <c r="J10" i="58"/>
  <c r="H11" i="44"/>
  <c r="H9" i="38"/>
  <c r="H11" i="47"/>
  <c r="H10" i="42"/>
  <c r="J11" i="45"/>
  <c r="J11" i="40"/>
  <c r="H10" i="39"/>
  <c r="J10" i="53"/>
  <c r="H10" i="46"/>
  <c r="J10" i="43"/>
  <c r="G11" i="31"/>
  <c r="I10" i="30"/>
  <c r="N10" i="28"/>
  <c r="I10" i="34"/>
  <c r="G11" i="32"/>
  <c r="I10" i="28"/>
  <c r="N10" i="34"/>
  <c r="G11" i="27"/>
  <c r="I11" i="25"/>
  <c r="I11" i="29"/>
  <c r="J10" i="41"/>
  <c r="I10" i="26"/>
  <c r="AD2555" i="8"/>
  <c r="AF2555" i="8" s="1"/>
  <c r="AG2555" i="8" s="1"/>
  <c r="AE2555" i="8"/>
  <c r="AE2561" i="8" s="1"/>
  <c r="G8" i="65"/>
  <c r="G10" i="63"/>
  <c r="F11" i="61"/>
  <c r="G10" i="60"/>
  <c r="H11" i="59"/>
  <c r="E8" i="66"/>
  <c r="H8" i="65"/>
  <c r="H10" i="63"/>
  <c r="E10" i="62"/>
  <c r="G11" i="61"/>
  <c r="I11" i="59"/>
  <c r="F10" i="57"/>
  <c r="F8" i="66"/>
  <c r="I8" i="65"/>
  <c r="I10" i="63"/>
  <c r="F10" i="62"/>
  <c r="E10" i="58"/>
  <c r="G8" i="66"/>
  <c r="E11" i="64"/>
  <c r="G10" i="62"/>
  <c r="F10" i="58"/>
  <c r="H10" i="57"/>
  <c r="F11" i="64"/>
  <c r="H10" i="62"/>
  <c r="G10" i="58"/>
  <c r="G11" i="64"/>
  <c r="I10" i="62"/>
  <c r="E11" i="59"/>
  <c r="H10" i="58"/>
  <c r="E8" i="65"/>
  <c r="H11" i="64"/>
  <c r="E10" i="63"/>
  <c r="E10" i="60"/>
  <c r="F11" i="59"/>
  <c r="I10" i="58"/>
  <c r="F8" i="65"/>
  <c r="G11" i="55"/>
  <c r="F11" i="49"/>
  <c r="E10" i="56"/>
  <c r="E11" i="52"/>
  <c r="G11" i="49"/>
  <c r="F10" i="63"/>
  <c r="F10" i="56"/>
  <c r="E10" i="53"/>
  <c r="F11" i="52"/>
  <c r="E10" i="51"/>
  <c r="H11" i="49"/>
  <c r="G11" i="59"/>
  <c r="G10" i="56"/>
  <c r="E11" i="54"/>
  <c r="F10" i="53"/>
  <c r="G11" i="52"/>
  <c r="F10" i="51"/>
  <c r="E10" i="50"/>
  <c r="I11" i="49"/>
  <c r="E11" i="61"/>
  <c r="E10" i="57"/>
  <c r="F11" i="54"/>
  <c r="G10" i="53"/>
  <c r="G10" i="51"/>
  <c r="F10" i="50"/>
  <c r="F10" i="60"/>
  <c r="G10" i="57"/>
  <c r="G11" i="54"/>
  <c r="H10" i="53"/>
  <c r="G10" i="50"/>
  <c r="I11" i="64"/>
  <c r="I10" i="57"/>
  <c r="E11" i="55"/>
  <c r="H11" i="54"/>
  <c r="I10" i="53"/>
  <c r="H10" i="50"/>
  <c r="H10" i="48"/>
  <c r="F11" i="47"/>
  <c r="E10" i="46"/>
  <c r="E11" i="45"/>
  <c r="G11" i="44"/>
  <c r="G10" i="43"/>
  <c r="F10" i="42"/>
  <c r="G10" i="41"/>
  <c r="E11" i="40"/>
  <c r="G9" i="38"/>
  <c r="I10" i="48"/>
  <c r="G11" i="47"/>
  <c r="F10" i="46"/>
  <c r="F11" i="45"/>
  <c r="H10" i="43"/>
  <c r="G10" i="42"/>
  <c r="H10" i="41"/>
  <c r="F11" i="40"/>
  <c r="G10" i="46"/>
  <c r="G11" i="45"/>
  <c r="I10" i="43"/>
  <c r="I10" i="41"/>
  <c r="I10" i="50"/>
  <c r="I11" i="45"/>
  <c r="I11" i="40"/>
  <c r="G10" i="39"/>
  <c r="I11" i="54"/>
  <c r="E10" i="48"/>
  <c r="F11" i="55"/>
  <c r="E11" i="49"/>
  <c r="F10" i="48"/>
  <c r="E11" i="44"/>
  <c r="E10" i="43"/>
  <c r="E10" i="41"/>
  <c r="E9" i="38"/>
  <c r="E11" i="47"/>
  <c r="E10" i="39"/>
  <c r="I9" i="37"/>
  <c r="H9" i="36"/>
  <c r="J10" i="35"/>
  <c r="F11" i="44"/>
  <c r="F10" i="39"/>
  <c r="J9" i="37"/>
  <c r="I9" i="36"/>
  <c r="E10" i="42"/>
  <c r="F9" i="38"/>
  <c r="L9" i="37"/>
  <c r="K9" i="36"/>
  <c r="G10" i="48"/>
  <c r="E9" i="37"/>
  <c r="L9" i="36"/>
  <c r="O49" i="36" s="1"/>
  <c r="F10" i="43"/>
  <c r="F10" i="41"/>
  <c r="G11" i="40"/>
  <c r="F9" i="37"/>
  <c r="E9" i="36"/>
  <c r="H9" i="37"/>
  <c r="I10" i="35"/>
  <c r="G10" i="34"/>
  <c r="F11" i="31"/>
  <c r="H10" i="30"/>
  <c r="D10" i="28"/>
  <c r="M10" i="28"/>
  <c r="K9" i="37"/>
  <c r="K10" i="35"/>
  <c r="H10" i="34"/>
  <c r="E10" i="28"/>
  <c r="H11" i="45"/>
  <c r="L10" i="35"/>
  <c r="D11" i="32"/>
  <c r="D11" i="29"/>
  <c r="F10" i="28"/>
  <c r="F9" i="36"/>
  <c r="F10" i="35"/>
  <c r="D10" i="34"/>
  <c r="M10" i="34"/>
  <c r="D10" i="33"/>
  <c r="E10" i="30"/>
  <c r="G11" i="29"/>
  <c r="G9" i="36"/>
  <c r="G10" i="35"/>
  <c r="E10" i="34"/>
  <c r="H10" i="35"/>
  <c r="F11" i="32"/>
  <c r="F11" i="27"/>
  <c r="H11" i="25"/>
  <c r="F11" i="24"/>
  <c r="F10" i="23"/>
  <c r="F10" i="34"/>
  <c r="G11" i="24"/>
  <c r="G10" i="23"/>
  <c r="J9" i="36"/>
  <c r="K10" i="34"/>
  <c r="E11" i="29"/>
  <c r="G10" i="28"/>
  <c r="D10" i="26"/>
  <c r="H11" i="24"/>
  <c r="H10" i="23"/>
  <c r="E11" i="31"/>
  <c r="F10" i="30"/>
  <c r="H11" i="29"/>
  <c r="K10" i="28"/>
  <c r="F10" i="26"/>
  <c r="D11" i="25"/>
  <c r="K11" i="24"/>
  <c r="K10" i="23"/>
  <c r="G9" i="37"/>
  <c r="G10" i="30"/>
  <c r="L10" i="28"/>
  <c r="G10" i="26"/>
  <c r="E11" i="25"/>
  <c r="L11" i="24"/>
  <c r="L10" i="23"/>
  <c r="H11" i="40"/>
  <c r="D11" i="27"/>
  <c r="H10" i="26"/>
  <c r="F11" i="25"/>
  <c r="D11" i="24"/>
  <c r="M11" i="24"/>
  <c r="D10" i="23"/>
  <c r="M10" i="23"/>
  <c r="G22" i="33"/>
  <c r="D11" i="31"/>
  <c r="F11" i="29"/>
  <c r="G11" i="25"/>
  <c r="E11" i="32"/>
  <c r="E10" i="23"/>
  <c r="L10" i="34"/>
  <c r="D10" i="30"/>
  <c r="E11" i="24"/>
  <c r="I10" i="23"/>
  <c r="E10" i="35"/>
  <c r="N16" i="35" s="1"/>
  <c r="I11" i="24"/>
  <c r="N10" i="23"/>
  <c r="E11" i="27"/>
  <c r="N11" i="24"/>
  <c r="H10" i="28"/>
  <c r="E10" i="26"/>
  <c r="AF3167" i="8"/>
  <c r="AG3167" i="8" s="1"/>
  <c r="AF2895" i="8"/>
  <c r="AG2895" i="8" s="1"/>
  <c r="AF2855" i="8"/>
  <c r="AG2855" i="8" s="1"/>
  <c r="AE2825" i="8"/>
  <c r="AE2831" i="8" s="1"/>
  <c r="AF2825" i="8"/>
  <c r="AG2825" i="8" s="1"/>
  <c r="AE2765" i="8"/>
  <c r="AE2771" i="8" s="1"/>
  <c r="E40" i="6"/>
  <c r="AF3192" i="8"/>
  <c r="AE3167" i="8"/>
  <c r="AD3042" i="8"/>
  <c r="AE3026" i="8"/>
  <c r="AE3025" i="8" s="1"/>
  <c r="AE2895" i="8"/>
  <c r="AE2901" i="8" s="1"/>
  <c r="AE2855" i="8"/>
  <c r="AE2861" i="8" s="1"/>
  <c r="E39" i="6"/>
  <c r="AF3189" i="8"/>
  <c r="AG3189" i="8" s="1"/>
  <c r="AC3146" i="8"/>
  <c r="AF2715" i="8"/>
  <c r="AG2715" i="8" s="1"/>
  <c r="AF2675" i="8"/>
  <c r="AG2675" i="8" s="1"/>
  <c r="AF2635" i="8"/>
  <c r="AG2635" i="8" s="1"/>
  <c r="AF2595" i="8"/>
  <c r="AG2595" i="8" s="1"/>
  <c r="AE2905" i="8"/>
  <c r="AE2911" i="8" s="1"/>
  <c r="AF2905" i="8"/>
  <c r="AG2905" i="8" s="1"/>
  <c r="AE2865" i="8"/>
  <c r="AE2871" i="8" s="1"/>
  <c r="AF2865" i="8"/>
  <c r="AG2865" i="8" s="1"/>
  <c r="AD2795" i="8"/>
  <c r="AF2795" i="8" s="1"/>
  <c r="AG2795" i="8" s="1"/>
  <c r="E37" i="6"/>
  <c r="AE2965" i="8"/>
  <c r="AE2971" i="8" s="1"/>
  <c r="AF2915" i="8"/>
  <c r="AG2915" i="8" s="1"/>
  <c r="AF2875" i="8"/>
  <c r="AG2875" i="8" s="1"/>
  <c r="AE2785" i="8"/>
  <c r="AE2791" i="8" s="1"/>
  <c r="AF2785" i="8"/>
  <c r="AG2785" i="8" s="1"/>
  <c r="AE2745" i="8"/>
  <c r="AE2751" i="8" s="1"/>
  <c r="AF2935" i="8"/>
  <c r="AG2935" i="8" s="1"/>
  <c r="AE2915" i="8"/>
  <c r="AE2921" i="8" s="1"/>
  <c r="AE2875" i="8"/>
  <c r="AE2881" i="8" s="1"/>
  <c r="AE2815" i="8"/>
  <c r="AE2821" i="8" s="1"/>
  <c r="AD2545" i="8"/>
  <c r="E43" i="6"/>
  <c r="E35" i="6"/>
  <c r="AE2945" i="8"/>
  <c r="AE2951" i="8" s="1"/>
  <c r="AD2925" i="8"/>
  <c r="AD2885" i="8"/>
  <c r="AE2885" i="8" s="1"/>
  <c r="AE2891" i="8" s="1"/>
  <c r="AD2845" i="8"/>
  <c r="AE2845" i="8" s="1"/>
  <c r="AE2851" i="8" s="1"/>
  <c r="AE2835" i="8"/>
  <c r="AE2841" i="8" s="1"/>
  <c r="AD2805" i="8"/>
  <c r="AE2805" i="8" s="1"/>
  <c r="AE2811" i="8" s="1"/>
  <c r="AF2695" i="8"/>
  <c r="AG2695" i="8" s="1"/>
  <c r="AF2655" i="8"/>
  <c r="AG2655" i="8" s="1"/>
  <c r="AF2615" i="8"/>
  <c r="AG2615" i="8" s="1"/>
  <c r="AF2575" i="8"/>
  <c r="AG2575" i="8" s="1"/>
  <c r="AD2255" i="8"/>
  <c r="AE2255" i="8" s="1"/>
  <c r="AE2261" i="8" s="1"/>
  <c r="AE2775" i="8"/>
  <c r="AE2781" i="8" s="1"/>
  <c r="AE2755" i="8"/>
  <c r="AE2761" i="8" s="1"/>
  <c r="AE2735" i="8"/>
  <c r="AE2741" i="8" s="1"/>
  <c r="AE2505" i="8"/>
  <c r="AE2511" i="8" s="1"/>
  <c r="AF2505" i="8"/>
  <c r="AG2505" i="8" s="1"/>
  <c r="AD2355" i="8"/>
  <c r="AE2355" i="8" s="1"/>
  <c r="AE2361" i="8" s="1"/>
  <c r="AF2355" i="8"/>
  <c r="AG2355" i="8" s="1"/>
  <c r="AE2525" i="8"/>
  <c r="AE2531" i="8" s="1"/>
  <c r="AF2475" i="8"/>
  <c r="AG2475" i="8" s="1"/>
  <c r="AF2435" i="8"/>
  <c r="AG2435" i="8" s="1"/>
  <c r="AF2395" i="8"/>
  <c r="AG2395" i="8" s="1"/>
  <c r="AD2295" i="8"/>
  <c r="AE2295" i="8" s="1"/>
  <c r="AE2301" i="8" s="1"/>
  <c r="AF2295" i="8"/>
  <c r="AG2295" i="8" s="1"/>
  <c r="AF2765" i="8"/>
  <c r="AG2765" i="8" s="1"/>
  <c r="AF2745" i="8"/>
  <c r="AG2745" i="8" s="1"/>
  <c r="AF2725" i="8"/>
  <c r="AG2725" i="8" s="1"/>
  <c r="AF2705" i="8"/>
  <c r="AG2705" i="8" s="1"/>
  <c r="AF2685" i="8"/>
  <c r="AG2685" i="8" s="1"/>
  <c r="AF2665" i="8"/>
  <c r="AG2665" i="8" s="1"/>
  <c r="AF2645" i="8"/>
  <c r="AG2645" i="8" s="1"/>
  <c r="AF2625" i="8"/>
  <c r="AG2625" i="8" s="1"/>
  <c r="AF2605" i="8"/>
  <c r="AG2605" i="8" s="1"/>
  <c r="AF2585" i="8"/>
  <c r="AG2585" i="8" s="1"/>
  <c r="AF2565" i="8"/>
  <c r="AG2565" i="8" s="1"/>
  <c r="AE2455" i="8"/>
  <c r="AE2461" i="8" s="1"/>
  <c r="AE2415" i="8"/>
  <c r="AE2421" i="8" s="1"/>
  <c r="AE2375" i="8"/>
  <c r="AE2381" i="8" s="1"/>
  <c r="AD2335" i="8"/>
  <c r="AE2335" i="8" s="1"/>
  <c r="AE2341" i="8" s="1"/>
  <c r="AF2335" i="8"/>
  <c r="AG2335" i="8" s="1"/>
  <c r="AF2495" i="8"/>
  <c r="AG2495" i="8" s="1"/>
  <c r="AD2275" i="8"/>
  <c r="AE2275" i="8" s="1"/>
  <c r="AE2281" i="8" s="1"/>
  <c r="AE2565" i="8"/>
  <c r="AE2571" i="8" s="1"/>
  <c r="AD2485" i="8"/>
  <c r="AE2485" i="8"/>
  <c r="AE2491" i="8" s="1"/>
  <c r="AF2485" i="8"/>
  <c r="AG2485" i="8" s="1"/>
  <c r="AF2455" i="8"/>
  <c r="AG2455" i="8" s="1"/>
  <c r="AF2415" i="8"/>
  <c r="AG2415" i="8" s="1"/>
  <c r="AF2375" i="8"/>
  <c r="AG2375" i="8" s="1"/>
  <c r="AD2315" i="8"/>
  <c r="AE2315" i="8" s="1"/>
  <c r="AE2321" i="8" s="1"/>
  <c r="K31" i="9"/>
  <c r="AK22" i="18"/>
  <c r="AK32" i="18" s="1"/>
  <c r="AE70" i="8"/>
  <c r="AS22" i="18"/>
  <c r="AS32" i="18" s="1"/>
  <c r="AY9" i="18"/>
  <c r="P28" i="19"/>
  <c r="AF2205" i="8"/>
  <c r="AG2205" i="8" s="1"/>
  <c r="AD2185" i="8"/>
  <c r="AE2185" i="8" s="1"/>
  <c r="AE2191" i="8" s="1"/>
  <c r="AG64" i="8"/>
  <c r="AE20" i="8"/>
  <c r="AW19" i="15"/>
  <c r="AW10" i="15" s="1"/>
  <c r="D10" i="15"/>
  <c r="Y28" i="18"/>
  <c r="X31" i="18"/>
  <c r="J10" i="20"/>
  <c r="AE55" i="8"/>
  <c r="AE60" i="8" s="1"/>
  <c r="AF55" i="8"/>
  <c r="AG55" i="8" s="1"/>
  <c r="AL30" i="18"/>
  <c r="AF31" i="18"/>
  <c r="X22" i="18"/>
  <c r="Y8" i="18"/>
  <c r="Y22" i="18" s="1"/>
  <c r="AF2465" i="8"/>
  <c r="AG2465" i="8" s="1"/>
  <c r="AF2445" i="8"/>
  <c r="AG2445" i="8" s="1"/>
  <c r="AF2425" i="8"/>
  <c r="AG2425" i="8" s="1"/>
  <c r="AF2405" i="8"/>
  <c r="AG2405" i="8" s="1"/>
  <c r="AF2385" i="8"/>
  <c r="AG2385" i="8" s="1"/>
  <c r="AF2365" i="8"/>
  <c r="AG2365" i="8" s="1"/>
  <c r="AF2345" i="8"/>
  <c r="AG2345" i="8" s="1"/>
  <c r="AF2325" i="8"/>
  <c r="AG2325" i="8" s="1"/>
  <c r="AE2215" i="8"/>
  <c r="AE2221" i="8" s="1"/>
  <c r="AE181" i="8"/>
  <c r="O26" i="18"/>
  <c r="N31" i="18"/>
  <c r="AL31" i="18"/>
  <c r="J6" i="20"/>
  <c r="AE2465" i="8"/>
  <c r="AE2471" i="8" s="1"/>
  <c r="AE2445" i="8"/>
  <c r="AE2451" i="8" s="1"/>
  <c r="AE2425" i="8"/>
  <c r="AE2431" i="8" s="1"/>
  <c r="AE2405" i="8"/>
  <c r="AE2411" i="8" s="1"/>
  <c r="AE2385" i="8"/>
  <c r="AE2391" i="8" s="1"/>
  <c r="AE2365" i="8"/>
  <c r="AE2371" i="8" s="1"/>
  <c r="AE2345" i="8"/>
  <c r="AE2351" i="8" s="1"/>
  <c r="AE2325" i="8"/>
  <c r="AE2331" i="8" s="1"/>
  <c r="AE2305" i="8"/>
  <c r="AE2311" i="8" s="1"/>
  <c r="AE2285" i="8"/>
  <c r="AE2291" i="8" s="1"/>
  <c r="AE2265" i="8"/>
  <c r="AE2271" i="8" s="1"/>
  <c r="AE2235" i="8"/>
  <c r="AE2241" i="8" s="1"/>
  <c r="I10" i="10"/>
  <c r="I9" i="10"/>
  <c r="M20" i="11"/>
  <c r="P13" i="11"/>
  <c r="J24" i="4" s="1"/>
  <c r="M21" i="11"/>
  <c r="D6" i="16"/>
  <c r="N7" i="14"/>
  <c r="I13" i="11"/>
  <c r="J23" i="4" s="1"/>
  <c r="E20" i="11"/>
  <c r="E21" i="11"/>
  <c r="N10" i="11"/>
  <c r="N9" i="11"/>
  <c r="Y6" i="17"/>
  <c r="F10" i="11"/>
  <c r="S7" i="15"/>
  <c r="F9" i="11"/>
  <c r="AF2225" i="8"/>
  <c r="AG2225" i="8" s="1"/>
  <c r="AE2155" i="8"/>
  <c r="AE2161" i="8" s="1"/>
  <c r="K5" i="9"/>
  <c r="R9" i="11"/>
  <c r="AX22" i="18"/>
  <c r="AX32" i="18" s="1"/>
  <c r="AE2195" i="8"/>
  <c r="AE2201" i="8" s="1"/>
  <c r="AF2195" i="8"/>
  <c r="AG2195" i="8" s="1"/>
  <c r="AE94" i="8"/>
  <c r="AE100" i="8" s="1"/>
  <c r="AF94" i="8"/>
  <c r="AG94" i="8" s="1"/>
  <c r="AC63" i="8"/>
  <c r="L31" i="9"/>
  <c r="L5" i="9"/>
  <c r="M6" i="9"/>
  <c r="Y31" i="18"/>
  <c r="L6" i="21"/>
  <c r="O45" i="22"/>
  <c r="P45" i="22" s="1"/>
  <c r="I7" i="22"/>
  <c r="J7" i="22"/>
  <c r="D9" i="10"/>
  <c r="AR7" i="14"/>
  <c r="D7" i="14"/>
  <c r="L36" i="21"/>
  <c r="O33" i="28"/>
  <c r="P33" i="28" s="1"/>
  <c r="H26" i="31"/>
  <c r="D13" i="31"/>
  <c r="I58" i="44"/>
  <c r="F18" i="44"/>
  <c r="I18" i="44" s="1"/>
  <c r="AF2165" i="8"/>
  <c r="AG2165" i="8" s="1"/>
  <c r="AF2145" i="8"/>
  <c r="AG2145" i="8" s="1"/>
  <c r="AF2125" i="8"/>
  <c r="AG2125" i="8" s="1"/>
  <c r="AC14" i="8"/>
  <c r="C9" i="10"/>
  <c r="I9" i="11"/>
  <c r="O8" i="11"/>
  <c r="AM7" i="14"/>
  <c r="AH7" i="15"/>
  <c r="G7" i="22"/>
  <c r="H11" i="22"/>
  <c r="P11" i="22" s="1"/>
  <c r="J27" i="25"/>
  <c r="J14" i="25"/>
  <c r="P25" i="28"/>
  <c r="J28" i="19"/>
  <c r="O46" i="22"/>
  <c r="P46" i="22" s="1"/>
  <c r="O39" i="22"/>
  <c r="F7" i="22"/>
  <c r="E12" i="26"/>
  <c r="H14" i="27"/>
  <c r="G13" i="27"/>
  <c r="J30" i="30"/>
  <c r="H32" i="31"/>
  <c r="AF84" i="8"/>
  <c r="AF15" i="8"/>
  <c r="G9" i="11"/>
  <c r="AC7" i="14"/>
  <c r="N7" i="22"/>
  <c r="N12" i="23"/>
  <c r="F12" i="23"/>
  <c r="M14" i="36"/>
  <c r="F12" i="36"/>
  <c r="F11" i="36" s="1"/>
  <c r="AC174" i="8"/>
  <c r="AK13" i="8"/>
  <c r="AK11" i="8"/>
  <c r="AK9" i="8"/>
  <c r="AK7" i="8"/>
  <c r="X7" i="14"/>
  <c r="S6" i="16"/>
  <c r="H39" i="22"/>
  <c r="D7" i="22"/>
  <c r="H7" i="22" s="1"/>
  <c r="L13" i="24"/>
  <c r="O13" i="24" s="1"/>
  <c r="D13" i="24"/>
  <c r="J13" i="24" s="1"/>
  <c r="L12" i="28"/>
  <c r="J35" i="34"/>
  <c r="P35" i="34" s="1"/>
  <c r="AF2175" i="8"/>
  <c r="AG2175" i="8" s="1"/>
  <c r="AF175" i="8"/>
  <c r="AF164" i="8"/>
  <c r="AG164" i="8" s="1"/>
  <c r="AF104" i="8"/>
  <c r="AG104" i="8" s="1"/>
  <c r="G9" i="10"/>
  <c r="P21" i="11"/>
  <c r="H21" i="11"/>
  <c r="N3" i="11"/>
  <c r="J26" i="4" s="1"/>
  <c r="N6" i="16"/>
  <c r="K6" i="17"/>
  <c r="I22" i="18"/>
  <c r="I32" i="18" s="1"/>
  <c r="J38" i="20"/>
  <c r="L7" i="22"/>
  <c r="H35" i="22"/>
  <c r="L12" i="23"/>
  <c r="O12" i="23" s="1"/>
  <c r="D12" i="23"/>
  <c r="J12" i="23" s="1"/>
  <c r="O14" i="24"/>
  <c r="G12" i="26"/>
  <c r="G13" i="32"/>
  <c r="AK18" i="8"/>
  <c r="AK16" i="8"/>
  <c r="D9" i="11"/>
  <c r="K7" i="22"/>
  <c r="O35" i="22"/>
  <c r="P26" i="22"/>
  <c r="O13" i="23"/>
  <c r="I12" i="26"/>
  <c r="J12" i="26" s="1"/>
  <c r="L11" i="37"/>
  <c r="I32" i="31"/>
  <c r="F13" i="32"/>
  <c r="P41" i="34"/>
  <c r="P26" i="34"/>
  <c r="N16" i="36"/>
  <c r="O13" i="28"/>
  <c r="P13" i="28" s="1"/>
  <c r="G12" i="28"/>
  <c r="J12" i="28" s="1"/>
  <c r="P22" i="34"/>
  <c r="P18" i="34"/>
  <c r="P14" i="34"/>
  <c r="H16" i="35"/>
  <c r="L11" i="36"/>
  <c r="H12" i="46"/>
  <c r="F13" i="29"/>
  <c r="G13" i="31"/>
  <c r="H28" i="32"/>
  <c r="H14" i="32"/>
  <c r="P37" i="34"/>
  <c r="N12" i="34"/>
  <c r="F12" i="34"/>
  <c r="J12" i="34" s="1"/>
  <c r="H17" i="35"/>
  <c r="O17" i="35" s="1"/>
  <c r="O55" i="35"/>
  <c r="K12" i="35"/>
  <c r="K11" i="36"/>
  <c r="E14" i="37"/>
  <c r="M31" i="37"/>
  <c r="K18" i="49"/>
  <c r="M18" i="49"/>
  <c r="J12" i="35"/>
  <c r="F12" i="39"/>
  <c r="K17" i="50"/>
  <c r="M17" i="50"/>
  <c r="D13" i="25"/>
  <c r="J13" i="25" s="1"/>
  <c r="D13" i="29"/>
  <c r="J13" i="29" s="1"/>
  <c r="J13" i="30"/>
  <c r="M14" i="35"/>
  <c r="E12" i="46"/>
  <c r="K12" i="28"/>
  <c r="O12" i="28" s="1"/>
  <c r="J25" i="29"/>
  <c r="D13" i="32"/>
  <c r="H13" i="32" s="1"/>
  <c r="F13" i="33"/>
  <c r="P39" i="34"/>
  <c r="J27" i="34"/>
  <c r="P27" i="34" s="1"/>
  <c r="P24" i="34"/>
  <c r="P20" i="34"/>
  <c r="P16" i="34"/>
  <c r="O13" i="34"/>
  <c r="K12" i="34"/>
  <c r="O12" i="34" s="1"/>
  <c r="M13" i="35"/>
  <c r="M12" i="35" s="1"/>
  <c r="G15" i="37"/>
  <c r="M54" i="41"/>
  <c r="K51" i="41"/>
  <c r="M18" i="41"/>
  <c r="F22" i="33"/>
  <c r="D12" i="33"/>
  <c r="J13" i="34"/>
  <c r="P13" i="34" s="1"/>
  <c r="J13" i="45"/>
  <c r="K52" i="40"/>
  <c r="E12" i="42"/>
  <c r="M48" i="45"/>
  <c r="M32" i="45"/>
  <c r="E13" i="55"/>
  <c r="I14" i="55"/>
  <c r="E11" i="36"/>
  <c r="M15" i="37"/>
  <c r="F11" i="37"/>
  <c r="M13" i="37"/>
  <c r="I46" i="38"/>
  <c r="E11" i="38"/>
  <c r="K18" i="40"/>
  <c r="I56" i="42"/>
  <c r="F17" i="42"/>
  <c r="I17" i="42" s="1"/>
  <c r="K17" i="43"/>
  <c r="I12" i="43"/>
  <c r="M63" i="45"/>
  <c r="K60" i="45"/>
  <c r="M61" i="54"/>
  <c r="L53" i="54"/>
  <c r="D12" i="30"/>
  <c r="J12" i="30" s="1"/>
  <c r="M13" i="36"/>
  <c r="M57" i="37"/>
  <c r="M17" i="37" s="1"/>
  <c r="I16" i="39"/>
  <c r="I55" i="46"/>
  <c r="F17" i="46"/>
  <c r="G17" i="35"/>
  <c r="I11" i="36"/>
  <c r="M12" i="36"/>
  <c r="M11" i="36" s="1"/>
  <c r="J11" i="37"/>
  <c r="G16" i="37"/>
  <c r="E13" i="40"/>
  <c r="K14" i="40"/>
  <c r="I14" i="44"/>
  <c r="H14" i="45"/>
  <c r="H13" i="45" s="1"/>
  <c r="L15" i="45"/>
  <c r="K16" i="48"/>
  <c r="M16" i="48"/>
  <c r="M31" i="48"/>
  <c r="M24" i="48"/>
  <c r="M15" i="36"/>
  <c r="I11" i="37"/>
  <c r="I15" i="38"/>
  <c r="F12" i="38"/>
  <c r="F11" i="38" s="1"/>
  <c r="I59" i="39"/>
  <c r="J13" i="40"/>
  <c r="M17" i="41"/>
  <c r="K17" i="41"/>
  <c r="K18" i="45"/>
  <c r="M18" i="45"/>
  <c r="M15" i="45"/>
  <c r="K60" i="48"/>
  <c r="M62" i="48"/>
  <c r="K61" i="41"/>
  <c r="K18" i="43"/>
  <c r="G13" i="43"/>
  <c r="G12" i="43" s="1"/>
  <c r="L17" i="45"/>
  <c r="I17" i="46"/>
  <c r="F14" i="47"/>
  <c r="K17" i="48"/>
  <c r="L14" i="48"/>
  <c r="H16" i="36"/>
  <c r="E12" i="39"/>
  <c r="F13" i="41"/>
  <c r="F12" i="41" s="1"/>
  <c r="M14" i="41"/>
  <c r="F12" i="43"/>
  <c r="M17" i="45"/>
  <c r="I57" i="47"/>
  <c r="F18" i="47"/>
  <c r="I14" i="47"/>
  <c r="J12" i="50"/>
  <c r="M62" i="53"/>
  <c r="K17" i="53"/>
  <c r="M17" i="53"/>
  <c r="K14" i="54"/>
  <c r="E13" i="54"/>
  <c r="G12" i="38"/>
  <c r="G11" i="38" s="1"/>
  <c r="I18" i="39"/>
  <c r="K17" i="40"/>
  <c r="G13" i="40"/>
  <c r="L17" i="41"/>
  <c r="E13" i="44"/>
  <c r="L18" i="45"/>
  <c r="I18" i="47"/>
  <c r="H13" i="47"/>
  <c r="K14" i="48"/>
  <c r="E13" i="48"/>
  <c r="M14" i="48"/>
  <c r="L51" i="49"/>
  <c r="M19" i="49"/>
  <c r="F13" i="52"/>
  <c r="K18" i="54"/>
  <c r="M18" i="54"/>
  <c r="E12" i="51"/>
  <c r="I13" i="38"/>
  <c r="H12" i="39"/>
  <c r="H13" i="40"/>
  <c r="M69" i="41"/>
  <c r="M61" i="41"/>
  <c r="M16" i="41"/>
  <c r="K16" i="41"/>
  <c r="L13" i="41"/>
  <c r="G12" i="41"/>
  <c r="G12" i="42"/>
  <c r="E16" i="43"/>
  <c r="K16" i="43" s="1"/>
  <c r="K50" i="43"/>
  <c r="K14" i="45"/>
  <c r="E13" i="45"/>
  <c r="K13" i="45" s="1"/>
  <c r="I19" i="47"/>
  <c r="E13" i="47"/>
  <c r="L60" i="48"/>
  <c r="L18" i="48"/>
  <c r="M18" i="48" s="1"/>
  <c r="L16" i="48"/>
  <c r="J13" i="49"/>
  <c r="K16" i="53"/>
  <c r="M16" i="53"/>
  <c r="L17" i="53"/>
  <c r="I17" i="38"/>
  <c r="G13" i="39"/>
  <c r="G12" i="39" s="1"/>
  <c r="M55" i="41"/>
  <c r="M51" i="41" s="1"/>
  <c r="M41" i="41"/>
  <c r="M25" i="41"/>
  <c r="J12" i="41"/>
  <c r="F13" i="42"/>
  <c r="K60" i="43"/>
  <c r="J12" i="43"/>
  <c r="K13" i="43"/>
  <c r="H13" i="44"/>
  <c r="M64" i="45"/>
  <c r="M60" i="45" s="1"/>
  <c r="K50" i="45"/>
  <c r="M53" i="45"/>
  <c r="M50" i="45" s="1"/>
  <c r="M36" i="45"/>
  <c r="M19" i="45"/>
  <c r="I16" i="46"/>
  <c r="F13" i="46"/>
  <c r="F12" i="46" s="1"/>
  <c r="I14" i="46"/>
  <c r="I16" i="47"/>
  <c r="M63" i="48"/>
  <c r="K50" i="48"/>
  <c r="M52" i="48"/>
  <c r="M50" i="48" s="1"/>
  <c r="M35" i="48"/>
  <c r="L52" i="53"/>
  <c r="L17" i="49"/>
  <c r="M35" i="49"/>
  <c r="K16" i="50"/>
  <c r="M16" i="50"/>
  <c r="H12" i="51"/>
  <c r="L17" i="54"/>
  <c r="K17" i="57"/>
  <c r="E13" i="41"/>
  <c r="M25" i="48"/>
  <c r="M22" i="48"/>
  <c r="H13" i="49"/>
  <c r="L59" i="50"/>
  <c r="L17" i="50"/>
  <c r="L16" i="50"/>
  <c r="I17" i="51"/>
  <c r="G13" i="51"/>
  <c r="G12" i="51" s="1"/>
  <c r="I17" i="52"/>
  <c r="H14" i="52"/>
  <c r="H13" i="52" s="1"/>
  <c r="L14" i="53"/>
  <c r="L16" i="57"/>
  <c r="K16" i="57"/>
  <c r="K62" i="40"/>
  <c r="I46" i="42"/>
  <c r="I48" i="44"/>
  <c r="I45" i="46"/>
  <c r="I47" i="47"/>
  <c r="M17" i="49"/>
  <c r="L14" i="49"/>
  <c r="K59" i="50"/>
  <c r="M61" i="50"/>
  <c r="M38" i="50"/>
  <c r="L14" i="50"/>
  <c r="I13" i="50"/>
  <c r="I12" i="50" s="1"/>
  <c r="H12" i="53"/>
  <c r="M67" i="54"/>
  <c r="M63" i="54" s="1"/>
  <c r="L15" i="54"/>
  <c r="I14" i="54"/>
  <c r="I13" i="54" s="1"/>
  <c r="I16" i="56"/>
  <c r="L17" i="57"/>
  <c r="I54" i="56"/>
  <c r="E13" i="56"/>
  <c r="I14" i="56"/>
  <c r="J12" i="57"/>
  <c r="L13" i="48"/>
  <c r="M61" i="49"/>
  <c r="M52" i="49"/>
  <c r="M51" i="49" s="1"/>
  <c r="K51" i="49"/>
  <c r="K15" i="49"/>
  <c r="E14" i="49"/>
  <c r="M52" i="50"/>
  <c r="M49" i="50" s="1"/>
  <c r="I18" i="52"/>
  <c r="I49" i="52"/>
  <c r="E14" i="52"/>
  <c r="I15" i="52"/>
  <c r="G13" i="54"/>
  <c r="G13" i="55"/>
  <c r="H12" i="56"/>
  <c r="M57" i="57"/>
  <c r="G12" i="57"/>
  <c r="L13" i="57"/>
  <c r="I14" i="42"/>
  <c r="M16" i="45"/>
  <c r="G14" i="45"/>
  <c r="I15" i="47"/>
  <c r="M72" i="49"/>
  <c r="L61" i="49"/>
  <c r="L18" i="49"/>
  <c r="M15" i="49"/>
  <c r="I13" i="49"/>
  <c r="M66" i="50"/>
  <c r="M15" i="50"/>
  <c r="H13" i="50"/>
  <c r="H12" i="50" s="1"/>
  <c r="F12" i="50"/>
  <c r="L16" i="53"/>
  <c r="E12" i="53"/>
  <c r="K12" i="53" s="1"/>
  <c r="L18" i="54"/>
  <c r="K17" i="54"/>
  <c r="M17" i="54"/>
  <c r="L16" i="54"/>
  <c r="F13" i="54"/>
  <c r="I17" i="55"/>
  <c r="F13" i="55"/>
  <c r="M30" i="57"/>
  <c r="H12" i="57"/>
  <c r="K61" i="49"/>
  <c r="F13" i="49"/>
  <c r="L15" i="50"/>
  <c r="I18" i="51"/>
  <c r="M69" i="53"/>
  <c r="K13" i="53"/>
  <c r="I15" i="55"/>
  <c r="I15" i="56"/>
  <c r="M64" i="57"/>
  <c r="K57" i="57"/>
  <c r="M53" i="57"/>
  <c r="M50" i="57" s="1"/>
  <c r="K50" i="57"/>
  <c r="F13" i="57"/>
  <c r="F12" i="57" s="1"/>
  <c r="K17" i="58"/>
  <c r="M17" i="58"/>
  <c r="I12" i="58"/>
  <c r="I57" i="61"/>
  <c r="F18" i="61"/>
  <c r="E13" i="61"/>
  <c r="I14" i="61"/>
  <c r="K17" i="62"/>
  <c r="M17" i="62"/>
  <c r="E12" i="62"/>
  <c r="K12" i="62" s="1"/>
  <c r="F13" i="63"/>
  <c r="F12" i="63" s="1"/>
  <c r="M14" i="63"/>
  <c r="L15" i="64"/>
  <c r="M15" i="64"/>
  <c r="I14" i="64"/>
  <c r="I13" i="64" s="1"/>
  <c r="P23" i="65"/>
  <c r="P33" i="65"/>
  <c r="K11" i="65"/>
  <c r="G10" i="65"/>
  <c r="K22" i="66"/>
  <c r="K25" i="66"/>
  <c r="I59" i="52"/>
  <c r="M55" i="54"/>
  <c r="M53" i="54" s="1"/>
  <c r="M17" i="57"/>
  <c r="M16" i="57"/>
  <c r="E13" i="57"/>
  <c r="M33" i="58"/>
  <c r="H12" i="58"/>
  <c r="K16" i="59"/>
  <c r="M16" i="59"/>
  <c r="I13" i="60"/>
  <c r="I18" i="61"/>
  <c r="M59" i="62"/>
  <c r="K14" i="63"/>
  <c r="F10" i="65"/>
  <c r="K49" i="50"/>
  <c r="K52" i="53"/>
  <c r="I13" i="53"/>
  <c r="I12" i="53" s="1"/>
  <c r="H14" i="54"/>
  <c r="H13" i="54" s="1"/>
  <c r="M57" i="58"/>
  <c r="L16" i="58"/>
  <c r="L15" i="58"/>
  <c r="M15" i="58"/>
  <c r="G12" i="58"/>
  <c r="L17" i="59"/>
  <c r="M17" i="59"/>
  <c r="K14" i="59"/>
  <c r="E13" i="59"/>
  <c r="K13" i="59" s="1"/>
  <c r="L16" i="62"/>
  <c r="J12" i="63"/>
  <c r="M59" i="64"/>
  <c r="K18" i="64"/>
  <c r="M18" i="64"/>
  <c r="L14" i="64"/>
  <c r="M14" i="64"/>
  <c r="G13" i="64"/>
  <c r="G13" i="50"/>
  <c r="I14" i="51"/>
  <c r="M16" i="54"/>
  <c r="L14" i="57"/>
  <c r="I56" i="60"/>
  <c r="L52" i="62"/>
  <c r="M16" i="62"/>
  <c r="K13" i="62"/>
  <c r="L13" i="63"/>
  <c r="G12" i="63"/>
  <c r="L16" i="64"/>
  <c r="M16" i="64"/>
  <c r="M22" i="65"/>
  <c r="M25" i="65"/>
  <c r="G13" i="53"/>
  <c r="F13" i="56"/>
  <c r="F12" i="56" s="1"/>
  <c r="K16" i="58"/>
  <c r="M16" i="58"/>
  <c r="L50" i="59"/>
  <c r="K17" i="59"/>
  <c r="J13" i="59"/>
  <c r="M20" i="62"/>
  <c r="K50" i="58"/>
  <c r="M50" i="59"/>
  <c r="I16" i="60"/>
  <c r="H12" i="60"/>
  <c r="M18" i="62"/>
  <c r="M59" i="63"/>
  <c r="L17" i="63"/>
  <c r="M52" i="63"/>
  <c r="M16" i="63"/>
  <c r="K16" i="63"/>
  <c r="M15" i="63"/>
  <c r="I12" i="63"/>
  <c r="K52" i="64"/>
  <c r="K17" i="64"/>
  <c r="M17" i="64"/>
  <c r="J13" i="64"/>
  <c r="E12" i="50"/>
  <c r="K18" i="58"/>
  <c r="M18" i="58" s="1"/>
  <c r="F12" i="58"/>
  <c r="M57" i="59"/>
  <c r="G12" i="60"/>
  <c r="G13" i="61"/>
  <c r="L17" i="62"/>
  <c r="M53" i="62"/>
  <c r="M52" i="62" s="1"/>
  <c r="K52" i="62"/>
  <c r="K16" i="62"/>
  <c r="J13" i="62"/>
  <c r="G12" i="62"/>
  <c r="K52" i="63"/>
  <c r="M53" i="64"/>
  <c r="M52" i="64" s="1"/>
  <c r="L52" i="64"/>
  <c r="L17" i="58"/>
  <c r="L14" i="58"/>
  <c r="M14" i="58"/>
  <c r="J13" i="58"/>
  <c r="J12" i="58" s="1"/>
  <c r="M18" i="59"/>
  <c r="K18" i="59"/>
  <c r="L15" i="59"/>
  <c r="M15" i="59"/>
  <c r="G14" i="59"/>
  <c r="F12" i="60"/>
  <c r="F13" i="61"/>
  <c r="I12" i="62"/>
  <c r="M17" i="63"/>
  <c r="L18" i="63"/>
  <c r="M18" i="63" s="1"/>
  <c r="N22" i="66"/>
  <c r="N25" i="66"/>
  <c r="I49" i="60"/>
  <c r="E13" i="63"/>
  <c r="E10" i="66"/>
  <c r="I10" i="66" s="1"/>
  <c r="E17" i="60"/>
  <c r="E13" i="58"/>
  <c r="I15" i="61"/>
  <c r="M14" i="62"/>
  <c r="E13" i="64"/>
  <c r="K13" i="64" s="1"/>
  <c r="D25" i="4" l="1"/>
  <c r="G25" i="4"/>
  <c r="AE3169" i="8"/>
  <c r="AE3146" i="8"/>
  <c r="C10" i="4"/>
  <c r="AF3025" i="8"/>
  <c r="D10" i="4"/>
  <c r="N16" i="37"/>
  <c r="O57" i="36"/>
  <c r="I26" i="31"/>
  <c r="O15" i="36"/>
  <c r="N17" i="37"/>
  <c r="O15" i="35"/>
  <c r="I14" i="27"/>
  <c r="O47" i="35"/>
  <c r="Q35" i="34"/>
  <c r="N13" i="37"/>
  <c r="O14" i="35"/>
  <c r="O17" i="36"/>
  <c r="O16" i="35"/>
  <c r="P16" i="35" s="1"/>
  <c r="N15" i="35"/>
  <c r="P15" i="35" s="1"/>
  <c r="I13" i="27"/>
  <c r="O13" i="35"/>
  <c r="AY22" i="18"/>
  <c r="AY32" i="18" s="1"/>
  <c r="X32" i="18"/>
  <c r="N32" i="18"/>
  <c r="O22" i="18"/>
  <c r="I17" i="60"/>
  <c r="E12" i="60"/>
  <c r="M59" i="50"/>
  <c r="L13" i="49"/>
  <c r="F12" i="42"/>
  <c r="I13" i="42"/>
  <c r="K13" i="54"/>
  <c r="O16" i="36"/>
  <c r="H11" i="36"/>
  <c r="G12" i="35"/>
  <c r="N17" i="35"/>
  <c r="I12" i="46"/>
  <c r="O31" i="18"/>
  <c r="Y32" i="18"/>
  <c r="AE2925" i="8"/>
  <c r="AE2931" i="8" s="1"/>
  <c r="AF2925" i="8"/>
  <c r="AG2925" i="8" s="1"/>
  <c r="AF2545" i="8"/>
  <c r="AG2545" i="8" s="1"/>
  <c r="AE2545" i="8"/>
  <c r="AE2551" i="8" s="1"/>
  <c r="AF3146" i="8"/>
  <c r="P30" i="24"/>
  <c r="K31" i="29"/>
  <c r="K27" i="25"/>
  <c r="I28" i="32"/>
  <c r="O16" i="37"/>
  <c r="E10" i="4"/>
  <c r="G10" i="4"/>
  <c r="I10" i="4"/>
  <c r="J10" i="4"/>
  <c r="M19" i="54"/>
  <c r="AZ31" i="18"/>
  <c r="E24" i="4"/>
  <c r="F24" i="4"/>
  <c r="G11" i="37"/>
  <c r="E13" i="4"/>
  <c r="C13" i="4"/>
  <c r="D13" i="4"/>
  <c r="AF3169" i="8"/>
  <c r="K14" i="26"/>
  <c r="K18" i="26"/>
  <c r="K22" i="26"/>
  <c r="K27" i="26"/>
  <c r="K31" i="26"/>
  <c r="K36" i="26"/>
  <c r="K40" i="26"/>
  <c r="K44" i="26"/>
  <c r="K48" i="26"/>
  <c r="K16" i="26"/>
  <c r="K20" i="26"/>
  <c r="K24" i="26"/>
  <c r="K29" i="26"/>
  <c r="K33" i="26"/>
  <c r="K34" i="26"/>
  <c r="K38" i="26"/>
  <c r="K42" i="26"/>
  <c r="K46" i="26"/>
  <c r="K23" i="26"/>
  <c r="K30" i="26"/>
  <c r="K43" i="26"/>
  <c r="K19" i="26"/>
  <c r="K39" i="26"/>
  <c r="K25" i="26"/>
  <c r="K32" i="26"/>
  <c r="K45" i="26"/>
  <c r="K15" i="26"/>
  <c r="K35" i="26"/>
  <c r="K21" i="26"/>
  <c r="K28" i="26"/>
  <c r="K41" i="26"/>
  <c r="K47" i="26"/>
  <c r="K17" i="26"/>
  <c r="K37" i="26"/>
  <c r="L14" i="54"/>
  <c r="I12" i="39"/>
  <c r="P12" i="28"/>
  <c r="I36" i="32"/>
  <c r="AF2315" i="8"/>
  <c r="AG2315" i="8" s="1"/>
  <c r="AE2795" i="8"/>
  <c r="AE2801" i="8" s="1"/>
  <c r="N17" i="36"/>
  <c r="P17" i="36" s="1"/>
  <c r="N13" i="36"/>
  <c r="N15" i="36"/>
  <c r="P15" i="36" s="1"/>
  <c r="N14" i="36"/>
  <c r="AF2885" i="8"/>
  <c r="AG2885" i="8" s="1"/>
  <c r="I16" i="27"/>
  <c r="I20" i="27"/>
  <c r="I24" i="27"/>
  <c r="I26" i="27"/>
  <c r="I30" i="27"/>
  <c r="I36" i="27"/>
  <c r="I40" i="27"/>
  <c r="I44" i="27"/>
  <c r="I18" i="27"/>
  <c r="I22" i="27"/>
  <c r="I28" i="27"/>
  <c r="I32" i="27"/>
  <c r="I34" i="27"/>
  <c r="I38" i="27"/>
  <c r="I42" i="27"/>
  <c r="I46" i="27"/>
  <c r="I25" i="27"/>
  <c r="I39" i="27"/>
  <c r="I17" i="27"/>
  <c r="I31" i="27"/>
  <c r="I45" i="27"/>
  <c r="I23" i="27"/>
  <c r="I35" i="27"/>
  <c r="I27" i="27"/>
  <c r="I41" i="27"/>
  <c r="I19" i="27"/>
  <c r="I47" i="27"/>
  <c r="I37" i="27"/>
  <c r="I15" i="27"/>
  <c r="I29" i="27"/>
  <c r="I43" i="27"/>
  <c r="I21" i="27"/>
  <c r="I33" i="27"/>
  <c r="K12" i="43"/>
  <c r="L14" i="59"/>
  <c r="G13" i="59"/>
  <c r="L13" i="59" s="1"/>
  <c r="M13" i="59" s="1"/>
  <c r="M23" i="65"/>
  <c r="M33" i="65"/>
  <c r="K13" i="57"/>
  <c r="M13" i="57"/>
  <c r="E12" i="57"/>
  <c r="K12" i="57" s="1"/>
  <c r="M13" i="53"/>
  <c r="E12" i="41"/>
  <c r="M13" i="41"/>
  <c r="M12" i="41" s="1"/>
  <c r="K13" i="41"/>
  <c r="K12" i="41" s="1"/>
  <c r="E12" i="43"/>
  <c r="M14" i="54"/>
  <c r="N15" i="37"/>
  <c r="I12" i="42"/>
  <c r="F12" i="33"/>
  <c r="G12" i="33"/>
  <c r="I13" i="46"/>
  <c r="M14" i="37"/>
  <c r="N14" i="37"/>
  <c r="M16" i="35"/>
  <c r="F13" i="44"/>
  <c r="AE63" i="8"/>
  <c r="AF2275" i="8"/>
  <c r="AG2275" i="8" s="1"/>
  <c r="AF2255" i="8"/>
  <c r="AG2255" i="8" s="1"/>
  <c r="AE3042" i="8"/>
  <c r="AF3042" i="8"/>
  <c r="Q21" i="28"/>
  <c r="Q23" i="28"/>
  <c r="Q34" i="28"/>
  <c r="Q36" i="28"/>
  <c r="Q38" i="28"/>
  <c r="Q40" i="28"/>
  <c r="Q42" i="28"/>
  <c r="Q44" i="28"/>
  <c r="Q46" i="28"/>
  <c r="Q25" i="28"/>
  <c r="Q27" i="28"/>
  <c r="Q29" i="28"/>
  <c r="Q31" i="28"/>
  <c r="Q22" i="28"/>
  <c r="Q24" i="28"/>
  <c r="Q33" i="28"/>
  <c r="Q35" i="28"/>
  <c r="Q37" i="28"/>
  <c r="Q39" i="28"/>
  <c r="Q41" i="28"/>
  <c r="Q43" i="28"/>
  <c r="Q45" i="28"/>
  <c r="Q47" i="28"/>
  <c r="Q26" i="28"/>
  <c r="Q28" i="28"/>
  <c r="Q30" i="28"/>
  <c r="Q32" i="28"/>
  <c r="Q14" i="28"/>
  <c r="Q16" i="28"/>
  <c r="Q18" i="28"/>
  <c r="Q20" i="28"/>
  <c r="Q13" i="28"/>
  <c r="Q15" i="28"/>
  <c r="Q17" i="28"/>
  <c r="Q19" i="28"/>
  <c r="K15" i="29"/>
  <c r="K19" i="29"/>
  <c r="K23" i="29"/>
  <c r="K28" i="29"/>
  <c r="K33" i="29"/>
  <c r="K37" i="29"/>
  <c r="K41" i="29"/>
  <c r="K17" i="29"/>
  <c r="K21" i="29"/>
  <c r="K26" i="29"/>
  <c r="K30" i="29"/>
  <c r="K35" i="29"/>
  <c r="K39" i="29"/>
  <c r="K43" i="29"/>
  <c r="K24" i="29"/>
  <c r="K38" i="29"/>
  <c r="K20" i="29"/>
  <c r="K27" i="29"/>
  <c r="K34" i="29"/>
  <c r="K16" i="29"/>
  <c r="K22" i="29"/>
  <c r="K29" i="29"/>
  <c r="K36" i="29"/>
  <c r="K42" i="29"/>
  <c r="K32" i="29"/>
  <c r="K40" i="29"/>
  <c r="K25" i="29"/>
  <c r="K18" i="29"/>
  <c r="N33" i="37"/>
  <c r="N35" i="37"/>
  <c r="N37" i="37"/>
  <c r="N39" i="37"/>
  <c r="N41" i="37"/>
  <c r="N43" i="37"/>
  <c r="N45" i="37"/>
  <c r="N47" i="37"/>
  <c r="N49" i="37"/>
  <c r="N51" i="37"/>
  <c r="N53" i="37"/>
  <c r="N55" i="37"/>
  <c r="N57" i="37"/>
  <c r="N59" i="37"/>
  <c r="N61" i="37"/>
  <c r="N63" i="37"/>
  <c r="N65" i="37"/>
  <c r="N20" i="37"/>
  <c r="N22" i="37"/>
  <c r="N24" i="37"/>
  <c r="N26" i="37"/>
  <c r="N28" i="37"/>
  <c r="N30" i="37"/>
  <c r="N32" i="37"/>
  <c r="N34" i="37"/>
  <c r="N36" i="37"/>
  <c r="N38" i="37"/>
  <c r="N40" i="37"/>
  <c r="N42" i="37"/>
  <c r="N44" i="37"/>
  <c r="N46" i="37"/>
  <c r="N48" i="37"/>
  <c r="N50" i="37"/>
  <c r="N52" i="37"/>
  <c r="N54" i="37"/>
  <c r="N56" i="37"/>
  <c r="N58" i="37"/>
  <c r="N60" i="37"/>
  <c r="N62" i="37"/>
  <c r="N64" i="37"/>
  <c r="N66" i="37"/>
  <c r="N21" i="37"/>
  <c r="N31" i="37"/>
  <c r="P31" i="37" s="1"/>
  <c r="N27" i="37"/>
  <c r="N29" i="37"/>
  <c r="N19" i="37"/>
  <c r="N23" i="37"/>
  <c r="N25" i="37"/>
  <c r="O33" i="36"/>
  <c r="O35" i="36"/>
  <c r="O37" i="36"/>
  <c r="O39" i="36"/>
  <c r="O41" i="36"/>
  <c r="O43" i="36"/>
  <c r="O45" i="36"/>
  <c r="O47" i="36"/>
  <c r="O51" i="36"/>
  <c r="O53" i="36"/>
  <c r="O55" i="36"/>
  <c r="O59" i="36"/>
  <c r="O61" i="36"/>
  <c r="O63" i="36"/>
  <c r="O65" i="36"/>
  <c r="O19" i="36"/>
  <c r="O21" i="36"/>
  <c r="O23" i="36"/>
  <c r="O25" i="36"/>
  <c r="O27" i="36"/>
  <c r="O29" i="36"/>
  <c r="O14" i="36"/>
  <c r="O32" i="36"/>
  <c r="O34" i="36"/>
  <c r="O36" i="36"/>
  <c r="O38" i="36"/>
  <c r="O40" i="36"/>
  <c r="O42" i="36"/>
  <c r="O44" i="36"/>
  <c r="O46" i="36"/>
  <c r="O48" i="36"/>
  <c r="O50" i="36"/>
  <c r="O52" i="36"/>
  <c r="O54" i="36"/>
  <c r="O56" i="36"/>
  <c r="O58" i="36"/>
  <c r="O60" i="36"/>
  <c r="O62" i="36"/>
  <c r="O64" i="36"/>
  <c r="O66" i="36"/>
  <c r="O20" i="36"/>
  <c r="O22" i="36"/>
  <c r="O24" i="36"/>
  <c r="O26" i="36"/>
  <c r="O28" i="36"/>
  <c r="O30" i="36"/>
  <c r="O13" i="36"/>
  <c r="P24" i="65"/>
  <c r="P35" i="65" s="1"/>
  <c r="P36" i="65" s="1"/>
  <c r="P37" i="65" s="1"/>
  <c r="P38" i="65" s="1"/>
  <c r="P34" i="65"/>
  <c r="L12" i="57"/>
  <c r="E13" i="52"/>
  <c r="I13" i="52" s="1"/>
  <c r="I14" i="52"/>
  <c r="I13" i="44"/>
  <c r="N12" i="37"/>
  <c r="AF14" i="8"/>
  <c r="AG15" i="8"/>
  <c r="D7" i="4"/>
  <c r="E7" i="4"/>
  <c r="F7" i="4"/>
  <c r="G7" i="4"/>
  <c r="C7" i="4"/>
  <c r="J27" i="4"/>
  <c r="K18" i="25"/>
  <c r="K22" i="25"/>
  <c r="K26" i="25"/>
  <c r="K31" i="25"/>
  <c r="K36" i="25"/>
  <c r="K40" i="25"/>
  <c r="K44" i="25"/>
  <c r="K48" i="25"/>
  <c r="K16" i="25"/>
  <c r="K20" i="25"/>
  <c r="K24" i="25"/>
  <c r="K29" i="25"/>
  <c r="K33" i="25"/>
  <c r="K38" i="25"/>
  <c r="K42" i="25"/>
  <c r="K46" i="25"/>
  <c r="K23" i="25"/>
  <c r="K43" i="25"/>
  <c r="K49" i="25"/>
  <c r="K19" i="25"/>
  <c r="K32" i="25"/>
  <c r="K39" i="25"/>
  <c r="K25" i="25"/>
  <c r="K45" i="25"/>
  <c r="K15" i="25"/>
  <c r="K28" i="25"/>
  <c r="K35" i="25"/>
  <c r="K21" i="25"/>
  <c r="K34" i="25"/>
  <c r="K41" i="25"/>
  <c r="K47" i="25"/>
  <c r="K17" i="25"/>
  <c r="K30" i="25"/>
  <c r="K37" i="25"/>
  <c r="G14" i="33"/>
  <c r="G18" i="33"/>
  <c r="G25" i="33"/>
  <c r="G29" i="33"/>
  <c r="G32" i="33"/>
  <c r="G36" i="33"/>
  <c r="G40" i="33"/>
  <c r="G44" i="33"/>
  <c r="G15" i="33"/>
  <c r="G19" i="33"/>
  <c r="G26" i="33"/>
  <c r="G33" i="33"/>
  <c r="G37" i="33"/>
  <c r="G41" i="33"/>
  <c r="G30" i="33"/>
  <c r="G35" i="33"/>
  <c r="G17" i="33"/>
  <c r="G27" i="33"/>
  <c r="G31" i="33"/>
  <c r="G42" i="33"/>
  <c r="G38" i="33"/>
  <c r="G43" i="33"/>
  <c r="G20" i="33"/>
  <c r="G24" i="33"/>
  <c r="G34" i="33"/>
  <c r="G39" i="33"/>
  <c r="G23" i="33"/>
  <c r="G13" i="33"/>
  <c r="G21" i="33"/>
  <c r="G16" i="33"/>
  <c r="G28" i="33"/>
  <c r="I18" i="32"/>
  <c r="I22" i="32"/>
  <c r="I26" i="32"/>
  <c r="I32" i="32"/>
  <c r="I38" i="32"/>
  <c r="I42" i="32"/>
  <c r="I46" i="32"/>
  <c r="I16" i="32"/>
  <c r="I20" i="32"/>
  <c r="I24" i="32"/>
  <c r="I30" i="32"/>
  <c r="I34" i="32"/>
  <c r="I40" i="32"/>
  <c r="I44" i="32"/>
  <c r="I25" i="32"/>
  <c r="I47" i="32"/>
  <c r="I15" i="32"/>
  <c r="I29" i="32"/>
  <c r="I37" i="32"/>
  <c r="I21" i="32"/>
  <c r="I35" i="32"/>
  <c r="I43" i="32"/>
  <c r="I17" i="32"/>
  <c r="I31" i="32"/>
  <c r="I39" i="32"/>
  <c r="I23" i="32"/>
  <c r="I45" i="32"/>
  <c r="I27" i="32"/>
  <c r="I33" i="32"/>
  <c r="I19" i="32"/>
  <c r="I41" i="32"/>
  <c r="O10" i="11"/>
  <c r="O9" i="11"/>
  <c r="L12" i="63"/>
  <c r="I12" i="60"/>
  <c r="M13" i="50"/>
  <c r="M60" i="48"/>
  <c r="I11" i="38"/>
  <c r="K26" i="26"/>
  <c r="AG84" i="8"/>
  <c r="I8" i="4" s="1"/>
  <c r="D8" i="4"/>
  <c r="E8" i="4"/>
  <c r="F8" i="4"/>
  <c r="G8" i="4"/>
  <c r="C8" i="4"/>
  <c r="H13" i="27"/>
  <c r="AE14" i="8"/>
  <c r="D14" i="4"/>
  <c r="AF3191" i="8"/>
  <c r="AG3192" i="8"/>
  <c r="C14" i="4"/>
  <c r="N18" i="35"/>
  <c r="N14" i="35"/>
  <c r="K17" i="30"/>
  <c r="K21" i="30"/>
  <c r="K26" i="30"/>
  <c r="K31" i="30"/>
  <c r="K35" i="30"/>
  <c r="K39" i="30"/>
  <c r="K15" i="30"/>
  <c r="K19" i="30"/>
  <c r="K23" i="30"/>
  <c r="K24" i="30"/>
  <c r="K28" i="30"/>
  <c r="K33" i="30"/>
  <c r="K37" i="30"/>
  <c r="K41" i="30"/>
  <c r="K32" i="30"/>
  <c r="K14" i="30"/>
  <c r="K38" i="30"/>
  <c r="K20" i="30"/>
  <c r="K27" i="30"/>
  <c r="K16" i="30"/>
  <c r="K40" i="30"/>
  <c r="K22" i="30"/>
  <c r="K29" i="30"/>
  <c r="K30" i="30"/>
  <c r="K36" i="30"/>
  <c r="K18" i="30"/>
  <c r="K34" i="30"/>
  <c r="K25" i="30"/>
  <c r="K42" i="30"/>
  <c r="AF2805" i="8"/>
  <c r="AG2805" i="8" s="1"/>
  <c r="J12" i="62"/>
  <c r="L12" i="62" s="1"/>
  <c r="M12" i="62" s="1"/>
  <c r="L13" i="62"/>
  <c r="L13" i="58"/>
  <c r="I13" i="61"/>
  <c r="L12" i="41"/>
  <c r="I13" i="51"/>
  <c r="F13" i="47"/>
  <c r="I13" i="47" s="1"/>
  <c r="K13" i="40"/>
  <c r="I12" i="38"/>
  <c r="H12" i="35"/>
  <c r="I14" i="32"/>
  <c r="P18" i="23"/>
  <c r="P28" i="23"/>
  <c r="P30" i="23"/>
  <c r="P38" i="23"/>
  <c r="P13" i="23"/>
  <c r="P23" i="23"/>
  <c r="P33" i="23"/>
  <c r="P16" i="23"/>
  <c r="P26" i="23"/>
  <c r="P36" i="23"/>
  <c r="P14" i="23"/>
  <c r="P24" i="23"/>
  <c r="P34" i="23"/>
  <c r="P17" i="23"/>
  <c r="P27" i="23"/>
  <c r="P29" i="23"/>
  <c r="P37" i="23"/>
  <c r="P20" i="23"/>
  <c r="P22" i="23"/>
  <c r="P32" i="23"/>
  <c r="P15" i="23"/>
  <c r="P19" i="23"/>
  <c r="P31" i="23"/>
  <c r="P21" i="23"/>
  <c r="P35" i="23"/>
  <c r="P25" i="23"/>
  <c r="P39" i="23"/>
  <c r="O31" i="35"/>
  <c r="O33" i="35"/>
  <c r="O35" i="35"/>
  <c r="O37" i="35"/>
  <c r="O39" i="35"/>
  <c r="O41" i="35"/>
  <c r="O43" i="35"/>
  <c r="O45" i="35"/>
  <c r="O49" i="35"/>
  <c r="O51" i="35"/>
  <c r="O53" i="35"/>
  <c r="O57" i="35"/>
  <c r="O59" i="35"/>
  <c r="O61" i="35"/>
  <c r="O63" i="35"/>
  <c r="O30" i="35"/>
  <c r="O32" i="35"/>
  <c r="O34" i="35"/>
  <c r="O36" i="35"/>
  <c r="O38" i="35"/>
  <c r="O40" i="35"/>
  <c r="O42" i="35"/>
  <c r="O44" i="35"/>
  <c r="O46" i="35"/>
  <c r="O48" i="35"/>
  <c r="O50" i="35"/>
  <c r="O52" i="35"/>
  <c r="O54" i="35"/>
  <c r="O56" i="35"/>
  <c r="O58" i="35"/>
  <c r="O60" i="35"/>
  <c r="O62" i="35"/>
  <c r="O64" i="35"/>
  <c r="O23" i="35"/>
  <c r="O26" i="35"/>
  <c r="O20" i="35"/>
  <c r="O27" i="35"/>
  <c r="O21" i="35"/>
  <c r="O24" i="35"/>
  <c r="O25" i="35"/>
  <c r="O28" i="35"/>
  <c r="O18" i="35"/>
  <c r="O22" i="35"/>
  <c r="Q28" i="34"/>
  <c r="Q30" i="34"/>
  <c r="Q32" i="34"/>
  <c r="Q34" i="34"/>
  <c r="Q13" i="34"/>
  <c r="Q15" i="34"/>
  <c r="Q17" i="34"/>
  <c r="Q19" i="34"/>
  <c r="Q21" i="34"/>
  <c r="Q23" i="34"/>
  <c r="Q25" i="34"/>
  <c r="Q36" i="34"/>
  <c r="Q38" i="34"/>
  <c r="Q40" i="34"/>
  <c r="Q42" i="34"/>
  <c r="Q44" i="34"/>
  <c r="Q46" i="34"/>
  <c r="Q14" i="34"/>
  <c r="Q16" i="34"/>
  <c r="Q18" i="34"/>
  <c r="Q20" i="34"/>
  <c r="Q22" i="34"/>
  <c r="Q26" i="34"/>
  <c r="Q41" i="34"/>
  <c r="Q33" i="34"/>
  <c r="Q31" i="34"/>
  <c r="Q45" i="34"/>
  <c r="Q27" i="34"/>
  <c r="Q43" i="34"/>
  <c r="Q37" i="34"/>
  <c r="Q29" i="34"/>
  <c r="Q24" i="34"/>
  <c r="Q39" i="34"/>
  <c r="F10" i="4"/>
  <c r="E12" i="58"/>
  <c r="K12" i="58" s="1"/>
  <c r="M13" i="58"/>
  <c r="K13" i="58"/>
  <c r="L12" i="58"/>
  <c r="L13" i="50"/>
  <c r="G12" i="50"/>
  <c r="L12" i="50" s="1"/>
  <c r="I12" i="51"/>
  <c r="K13" i="48"/>
  <c r="E12" i="48"/>
  <c r="K12" i="48" s="1"/>
  <c r="M12" i="48" s="1"/>
  <c r="M13" i="48"/>
  <c r="I13" i="55"/>
  <c r="P12" i="34"/>
  <c r="I13" i="32"/>
  <c r="H13" i="31"/>
  <c r="E22" i="4"/>
  <c r="F22" i="4"/>
  <c r="AF63" i="8"/>
  <c r="E23" i="4"/>
  <c r="F23" i="4"/>
  <c r="D12" i="4"/>
  <c r="C12" i="4"/>
  <c r="P19" i="24"/>
  <c r="P29" i="24"/>
  <c r="P31" i="24"/>
  <c r="P39" i="24"/>
  <c r="P14" i="24"/>
  <c r="P24" i="24"/>
  <c r="P34" i="24"/>
  <c r="P17" i="24"/>
  <c r="P27" i="24"/>
  <c r="P37" i="24"/>
  <c r="P15" i="24"/>
  <c r="P25" i="24"/>
  <c r="P35" i="24"/>
  <c r="P18" i="24"/>
  <c r="P28" i="24"/>
  <c r="P38" i="24"/>
  <c r="P21" i="24"/>
  <c r="P23" i="24"/>
  <c r="P33" i="24"/>
  <c r="P26" i="24"/>
  <c r="P40" i="24"/>
  <c r="P16" i="24"/>
  <c r="P20" i="24"/>
  <c r="P32" i="24"/>
  <c r="P22" i="24"/>
  <c r="P36" i="24"/>
  <c r="N31" i="35"/>
  <c r="N33" i="35"/>
  <c r="N35" i="35"/>
  <c r="N37" i="35"/>
  <c r="N39" i="35"/>
  <c r="P39" i="35" s="1"/>
  <c r="N41" i="35"/>
  <c r="N43" i="35"/>
  <c r="N45" i="35"/>
  <c r="N47" i="35"/>
  <c r="P47" i="35" s="1"/>
  <c r="N49" i="35"/>
  <c r="P49" i="35" s="1"/>
  <c r="N51" i="35"/>
  <c r="P51" i="35" s="1"/>
  <c r="N53" i="35"/>
  <c r="N55" i="35"/>
  <c r="P55" i="35" s="1"/>
  <c r="N57" i="35"/>
  <c r="N59" i="35"/>
  <c r="P59" i="35" s="1"/>
  <c r="N61" i="35"/>
  <c r="N63" i="35"/>
  <c r="N21" i="35"/>
  <c r="N23" i="35"/>
  <c r="N25" i="35"/>
  <c r="N27" i="35"/>
  <c r="N29" i="35"/>
  <c r="P29" i="35" s="1"/>
  <c r="N30" i="35"/>
  <c r="N32" i="35"/>
  <c r="N34" i="35"/>
  <c r="N36" i="35"/>
  <c r="N38" i="35"/>
  <c r="N40" i="35"/>
  <c r="N42" i="35"/>
  <c r="N44" i="35"/>
  <c r="N46" i="35"/>
  <c r="N48" i="35"/>
  <c r="N50" i="35"/>
  <c r="N52" i="35"/>
  <c r="N54" i="35"/>
  <c r="N56" i="35"/>
  <c r="N58" i="35"/>
  <c r="N60" i="35"/>
  <c r="N62" i="35"/>
  <c r="N64" i="35"/>
  <c r="N20" i="35"/>
  <c r="N22" i="35"/>
  <c r="N24" i="35"/>
  <c r="P24" i="35" s="1"/>
  <c r="N26" i="35"/>
  <c r="N28" i="35"/>
  <c r="P28" i="35" s="1"/>
  <c r="AF2845" i="8"/>
  <c r="AG2845" i="8" s="1"/>
  <c r="N23" i="66"/>
  <c r="N33" i="66"/>
  <c r="K10" i="65"/>
  <c r="K13" i="63"/>
  <c r="E12" i="63"/>
  <c r="K12" i="63" s="1"/>
  <c r="M12" i="63" s="1"/>
  <c r="M13" i="63"/>
  <c r="K12" i="50"/>
  <c r="L13" i="53"/>
  <c r="G12" i="53"/>
  <c r="L12" i="53" s="1"/>
  <c r="M12" i="53" s="1"/>
  <c r="M13" i="62"/>
  <c r="L13" i="64"/>
  <c r="M13" i="64" s="1"/>
  <c r="M14" i="59"/>
  <c r="K23" i="66"/>
  <c r="K33" i="66"/>
  <c r="G13" i="45"/>
  <c r="L13" i="45" s="1"/>
  <c r="L14" i="45"/>
  <c r="M14" i="45"/>
  <c r="L13" i="54"/>
  <c r="M13" i="54" s="1"/>
  <c r="K14" i="49"/>
  <c r="E13" i="49"/>
  <c r="K13" i="49" s="1"/>
  <c r="M13" i="49" s="1"/>
  <c r="M14" i="49"/>
  <c r="E12" i="56"/>
  <c r="I12" i="56" s="1"/>
  <c r="I13" i="56"/>
  <c r="M13" i="45"/>
  <c r="I13" i="39"/>
  <c r="E12" i="37"/>
  <c r="P35" i="22"/>
  <c r="AG175" i="8"/>
  <c r="P39" i="22"/>
  <c r="O7" i="22"/>
  <c r="P7" i="22" s="1"/>
  <c r="AF2185" i="8"/>
  <c r="AG2185" i="8" s="1"/>
  <c r="N19" i="36"/>
  <c r="P19" i="36" s="1"/>
  <c r="N21" i="36"/>
  <c r="P21" i="36" s="1"/>
  <c r="N23" i="36"/>
  <c r="P23" i="36" s="1"/>
  <c r="N25" i="36"/>
  <c r="N27" i="36"/>
  <c r="N29" i="36"/>
  <c r="N31" i="36"/>
  <c r="P31" i="36" s="1"/>
  <c r="N32" i="36"/>
  <c r="P32" i="36" s="1"/>
  <c r="N34" i="36"/>
  <c r="N36" i="36"/>
  <c r="P36" i="36" s="1"/>
  <c r="N38" i="36"/>
  <c r="P38" i="36" s="1"/>
  <c r="N40" i="36"/>
  <c r="P40" i="36" s="1"/>
  <c r="N42" i="36"/>
  <c r="N44" i="36"/>
  <c r="P44" i="36" s="1"/>
  <c r="N46" i="36"/>
  <c r="N48" i="36"/>
  <c r="N50" i="36"/>
  <c r="P50" i="36" s="1"/>
  <c r="N52" i="36"/>
  <c r="P52" i="36" s="1"/>
  <c r="N54" i="36"/>
  <c r="P54" i="36" s="1"/>
  <c r="N56" i="36"/>
  <c r="N58" i="36"/>
  <c r="N60" i="36"/>
  <c r="N62" i="36"/>
  <c r="N20" i="36"/>
  <c r="P20" i="36" s="1"/>
  <c r="N22" i="36"/>
  <c r="P22" i="36" s="1"/>
  <c r="N24" i="36"/>
  <c r="P24" i="36" s="1"/>
  <c r="N26" i="36"/>
  <c r="N28" i="36"/>
  <c r="N30" i="36"/>
  <c r="N43" i="36"/>
  <c r="P43" i="36" s="1"/>
  <c r="N59" i="36"/>
  <c r="P59" i="36" s="1"/>
  <c r="N64" i="36"/>
  <c r="P64" i="36" s="1"/>
  <c r="N33" i="36"/>
  <c r="N49" i="36"/>
  <c r="P49" i="36" s="1"/>
  <c r="N39" i="36"/>
  <c r="N55" i="36"/>
  <c r="P55" i="36" s="1"/>
  <c r="N41" i="36"/>
  <c r="N57" i="36"/>
  <c r="P57" i="36" s="1"/>
  <c r="N66" i="36"/>
  <c r="P66" i="36" s="1"/>
  <c r="N47" i="36"/>
  <c r="P47" i="36" s="1"/>
  <c r="N63" i="36"/>
  <c r="N37" i="36"/>
  <c r="N65" i="36"/>
  <c r="P65" i="36" s="1"/>
  <c r="N45" i="36"/>
  <c r="P45" i="36" s="1"/>
  <c r="N53" i="36"/>
  <c r="P53" i="36" s="1"/>
  <c r="N61" i="36"/>
  <c r="P61" i="36" s="1"/>
  <c r="N35" i="36"/>
  <c r="P35" i="36" s="1"/>
  <c r="N51" i="36"/>
  <c r="O19" i="37"/>
  <c r="O21" i="37"/>
  <c r="O23" i="37"/>
  <c r="O25" i="37"/>
  <c r="O27" i="37"/>
  <c r="O29" i="37"/>
  <c r="O17" i="37"/>
  <c r="P17" i="37" s="1"/>
  <c r="O20" i="37"/>
  <c r="O22" i="37"/>
  <c r="O24" i="37"/>
  <c r="O26" i="37"/>
  <c r="O28" i="37"/>
  <c r="O30" i="37"/>
  <c r="O34" i="37"/>
  <c r="O37" i="37"/>
  <c r="O57" i="37"/>
  <c r="O44" i="37"/>
  <c r="O47" i="37"/>
  <c r="O54" i="37"/>
  <c r="O64" i="37"/>
  <c r="O38" i="37"/>
  <c r="O41" i="37"/>
  <c r="O51" i="37"/>
  <c r="O58" i="37"/>
  <c r="O61" i="37"/>
  <c r="O36" i="37"/>
  <c r="O39" i="37"/>
  <c r="O49" i="37"/>
  <c r="O59" i="37"/>
  <c r="O33" i="37"/>
  <c r="O46" i="37"/>
  <c r="O56" i="37"/>
  <c r="O66" i="37"/>
  <c r="O14" i="37"/>
  <c r="O43" i="37"/>
  <c r="O48" i="37"/>
  <c r="O53" i="37"/>
  <c r="O13" i="37"/>
  <c r="O60" i="37"/>
  <c r="O65" i="37"/>
  <c r="O15" i="37"/>
  <c r="O40" i="37"/>
  <c r="O45" i="37"/>
  <c r="O50" i="37"/>
  <c r="O55" i="37"/>
  <c r="O35" i="37"/>
  <c r="O62" i="37"/>
  <c r="O42" i="37"/>
  <c r="O52" i="37"/>
  <c r="O63" i="37"/>
  <c r="O32" i="37"/>
  <c r="I16" i="31"/>
  <c r="I20" i="31"/>
  <c r="I24" i="31"/>
  <c r="I30" i="31"/>
  <c r="I36" i="31"/>
  <c r="I40" i="31"/>
  <c r="I44" i="31"/>
  <c r="I18" i="31"/>
  <c r="I22" i="31"/>
  <c r="I28" i="31"/>
  <c r="I34" i="31"/>
  <c r="I38" i="31"/>
  <c r="I42" i="31"/>
  <c r="I21" i="31"/>
  <c r="I33" i="31"/>
  <c r="I39" i="31"/>
  <c r="I17" i="31"/>
  <c r="I31" i="31"/>
  <c r="I27" i="31"/>
  <c r="I41" i="31"/>
  <c r="I19" i="31"/>
  <c r="I25" i="31"/>
  <c r="I37" i="31"/>
  <c r="I43" i="31"/>
  <c r="I15" i="31"/>
  <c r="I23" i="31"/>
  <c r="I29" i="31"/>
  <c r="I35" i="31"/>
  <c r="J13" i="4" l="1"/>
  <c r="I13" i="4"/>
  <c r="G13" i="4"/>
  <c r="F13" i="4"/>
  <c r="H10" i="4"/>
  <c r="P41" i="36"/>
  <c r="P56" i="36"/>
  <c r="P25" i="36"/>
  <c r="P27" i="36"/>
  <c r="P39" i="36"/>
  <c r="P58" i="36"/>
  <c r="P44" i="35"/>
  <c r="P26" i="36"/>
  <c r="P64" i="35"/>
  <c r="P32" i="35"/>
  <c r="P28" i="36"/>
  <c r="P37" i="36"/>
  <c r="P43" i="35"/>
  <c r="Q12" i="28"/>
  <c r="P33" i="36"/>
  <c r="P51" i="36"/>
  <c r="P48" i="36"/>
  <c r="O12" i="35"/>
  <c r="P57" i="35"/>
  <c r="P38" i="35"/>
  <c r="P42" i="36"/>
  <c r="P20" i="35"/>
  <c r="P34" i="35"/>
  <c r="P34" i="36"/>
  <c r="P60" i="35"/>
  <c r="O12" i="37"/>
  <c r="O11" i="37" s="1"/>
  <c r="P60" i="36"/>
  <c r="P29" i="36"/>
  <c r="P54" i="35"/>
  <c r="P23" i="35"/>
  <c r="P35" i="35"/>
  <c r="P37" i="35"/>
  <c r="P50" i="35"/>
  <c r="P63" i="35"/>
  <c r="P31" i="35"/>
  <c r="P48" i="35"/>
  <c r="O32" i="18"/>
  <c r="P13" i="24"/>
  <c r="E25" i="4"/>
  <c r="M12" i="58"/>
  <c r="Q12" i="34"/>
  <c r="P19" i="37"/>
  <c r="P60" i="37"/>
  <c r="P44" i="37"/>
  <c r="P28" i="37"/>
  <c r="AZ22" i="18"/>
  <c r="AZ32" i="18" s="1"/>
  <c r="P30" i="36"/>
  <c r="C9" i="4"/>
  <c r="M12" i="37"/>
  <c r="M11" i="37" s="1"/>
  <c r="E11" i="37"/>
  <c r="P61" i="35"/>
  <c r="P45" i="35"/>
  <c r="F25" i="4"/>
  <c r="K13" i="30"/>
  <c r="K12" i="30" s="1"/>
  <c r="N13" i="35"/>
  <c r="P14" i="35"/>
  <c r="N11" i="37"/>
  <c r="P54" i="37"/>
  <c r="P38" i="37"/>
  <c r="P22" i="37"/>
  <c r="P53" i="37"/>
  <c r="P37" i="37"/>
  <c r="P15" i="37"/>
  <c r="M12" i="57"/>
  <c r="I14" i="31"/>
  <c r="I13" i="31" s="1"/>
  <c r="G9" i="4"/>
  <c r="N34" i="66"/>
  <c r="N24" i="66"/>
  <c r="N35" i="66" s="1"/>
  <c r="N36" i="66" s="1"/>
  <c r="N37" i="66" s="1"/>
  <c r="N38" i="66" s="1"/>
  <c r="P62" i="35"/>
  <c r="P46" i="35"/>
  <c r="P30" i="35"/>
  <c r="J8" i="4"/>
  <c r="P18" i="35"/>
  <c r="P21" i="37"/>
  <c r="P52" i="37"/>
  <c r="P36" i="37"/>
  <c r="P20" i="37"/>
  <c r="P51" i="37"/>
  <c r="P35" i="37"/>
  <c r="K13" i="26"/>
  <c r="K12" i="26" s="1"/>
  <c r="P41" i="35"/>
  <c r="P66" i="37"/>
  <c r="P50" i="37"/>
  <c r="P34" i="37"/>
  <c r="P65" i="37"/>
  <c r="P49" i="37"/>
  <c r="P33" i="37"/>
  <c r="AG3042" i="8"/>
  <c r="D11" i="4"/>
  <c r="AF3041" i="8"/>
  <c r="C11" i="4"/>
  <c r="P14" i="37"/>
  <c r="AE174" i="8"/>
  <c r="AF174" i="8"/>
  <c r="F9" i="4"/>
  <c r="E9" i="4"/>
  <c r="M12" i="50"/>
  <c r="P58" i="35"/>
  <c r="P42" i="35"/>
  <c r="P27" i="35"/>
  <c r="J12" i="4"/>
  <c r="E12" i="4"/>
  <c r="F12" i="4"/>
  <c r="G12" i="4"/>
  <c r="I12" i="4"/>
  <c r="P12" i="23"/>
  <c r="E14" i="4"/>
  <c r="F14" i="4"/>
  <c r="G14" i="4"/>
  <c r="I14" i="4"/>
  <c r="J14" i="4"/>
  <c r="H8" i="4"/>
  <c r="H7" i="4"/>
  <c r="P25" i="37"/>
  <c r="P64" i="37"/>
  <c r="P48" i="37"/>
  <c r="P32" i="37"/>
  <c r="P63" i="37"/>
  <c r="P47" i="37"/>
  <c r="AE3047" i="8"/>
  <c r="AE3041" i="8" s="1"/>
  <c r="P13" i="37"/>
  <c r="P63" i="36"/>
  <c r="D9" i="4"/>
  <c r="P26" i="35"/>
  <c r="P56" i="35"/>
  <c r="P40" i="35"/>
  <c r="P25" i="35"/>
  <c r="P53" i="35"/>
  <c r="O12" i="36"/>
  <c r="O11" i="36" s="1"/>
  <c r="P23" i="37"/>
  <c r="P62" i="37"/>
  <c r="P46" i="37"/>
  <c r="P30" i="37"/>
  <c r="P61" i="37"/>
  <c r="P45" i="37"/>
  <c r="M24" i="65"/>
  <c r="M35" i="65" s="1"/>
  <c r="M36" i="65" s="1"/>
  <c r="M37" i="65" s="1"/>
  <c r="M38" i="65" s="1"/>
  <c r="M34" i="65"/>
  <c r="P14" i="36"/>
  <c r="K24" i="66"/>
  <c r="K35" i="66" s="1"/>
  <c r="K36" i="66" s="1"/>
  <c r="K37" i="66" s="1"/>
  <c r="K38" i="66" s="1"/>
  <c r="K34" i="66"/>
  <c r="I7" i="4"/>
  <c r="J7" i="4"/>
  <c r="P59" i="37"/>
  <c r="P43" i="37"/>
  <c r="P62" i="36"/>
  <c r="P46" i="36"/>
  <c r="I9" i="4"/>
  <c r="J9" i="4"/>
  <c r="P22" i="35"/>
  <c r="P52" i="35"/>
  <c r="P36" i="35"/>
  <c r="P21" i="35"/>
  <c r="P33" i="35"/>
  <c r="K14" i="25"/>
  <c r="K13" i="25" s="1"/>
  <c r="P29" i="37"/>
  <c r="P58" i="37"/>
  <c r="P42" i="37"/>
  <c r="P26" i="37"/>
  <c r="P57" i="37"/>
  <c r="P41" i="37"/>
  <c r="K14" i="29"/>
  <c r="K13" i="29" s="1"/>
  <c r="P13" i="36"/>
  <c r="N12" i="36"/>
  <c r="P27" i="37"/>
  <c r="P56" i="37"/>
  <c r="P40" i="37"/>
  <c r="P24" i="37"/>
  <c r="P55" i="37"/>
  <c r="P39" i="37"/>
  <c r="H13" i="4" l="1"/>
  <c r="D17" i="4"/>
  <c r="P12" i="37"/>
  <c r="P11" i="37"/>
  <c r="C17" i="4"/>
  <c r="H9" i="4"/>
  <c r="H12" i="4"/>
  <c r="E11" i="4"/>
  <c r="F11" i="4"/>
  <c r="F17" i="4" s="1"/>
  <c r="G11" i="4"/>
  <c r="G17" i="4" s="1"/>
  <c r="I11" i="4"/>
  <c r="I17" i="4" s="1"/>
  <c r="J11" i="4"/>
  <c r="J17" i="4" s="1"/>
  <c r="P12" i="36"/>
  <c r="P11" i="36" s="1"/>
  <c r="N11" i="36"/>
  <c r="H14" i="4"/>
  <c r="P13" i="35"/>
  <c r="P12" i="35" s="1"/>
  <c r="N12" i="35"/>
  <c r="C18" i="4" l="1"/>
  <c r="C26" i="4" s="1"/>
  <c r="I18" i="4"/>
  <c r="H11" i="4"/>
  <c r="H17" i="4" s="1"/>
  <c r="E17" i="4"/>
  <c r="J30" i="4" l="1"/>
  <c r="G26" i="4"/>
  <c r="AL7" i="18"/>
  <c r="AL22" i="18"/>
  <c r="AL32" i="18" s="1"/>
  <c r="AF22" i="18"/>
  <c r="AF32" i="1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B6" authorId="0" shapeId="0" xr:uid="{00000000-0006-0000-0200-000001000000}">
      <text>
        <r>
          <rPr>
            <sz val="12"/>
            <color indexed="81"/>
            <rFont val="Tahoma"/>
            <family val="2"/>
            <charset val="238"/>
          </rPr>
          <t>wpisz nazwę szkoły</t>
        </r>
      </text>
    </comment>
    <comment ref="B8" authorId="0" shapeId="0" xr:uid="{00000000-0006-0000-0200-000002000000}">
      <text>
        <r>
          <rPr>
            <sz val="9"/>
            <color indexed="81"/>
            <rFont val="Tahoma"/>
            <family val="2"/>
            <charset val="238"/>
          </rPr>
          <t xml:space="preserve">wpisz patrona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AD6" authorId="0" shapeId="0" xr:uid="{00000000-0006-0000-0700-000001000000}">
      <text>
        <r>
          <rPr>
            <b/>
            <sz val="10"/>
            <color indexed="81"/>
            <rFont val="Tahoma"/>
            <family val="2"/>
            <charset val="238"/>
          </rPr>
          <t>wpisz ilość godz. etatowych</t>
        </r>
        <r>
          <rPr>
            <sz val="8"/>
            <color indexed="81"/>
            <rFont val="Tahoma"/>
            <family val="2"/>
            <charset val="238"/>
          </rPr>
          <t xml:space="preserve">
</t>
        </r>
      </text>
    </comment>
    <comment ref="AD15" authorId="0" shapeId="0" xr:uid="{00000000-0006-0000-0700-000002000000}">
      <text>
        <r>
          <rPr>
            <b/>
            <sz val="10"/>
            <color indexed="81"/>
            <rFont val="Tahoma"/>
            <family val="2"/>
            <charset val="238"/>
          </rPr>
          <t>wpisz ilość godz. etatowych</t>
        </r>
      </text>
    </comment>
    <comment ref="AD23" authorId="0" shapeId="0" xr:uid="{3F8F5BE1-C798-4701-9B98-F44130ECD168}">
      <text>
        <r>
          <rPr>
            <b/>
            <sz val="10"/>
            <color indexed="81"/>
            <rFont val="Tahoma"/>
            <family val="2"/>
            <charset val="238"/>
          </rPr>
          <t>wpisz ilość godz. etatowych</t>
        </r>
      </text>
    </comment>
    <comment ref="AD31" authorId="0" shapeId="0" xr:uid="{C897AA06-6A99-4583-8C82-23C12EC9375C}">
      <text>
        <r>
          <rPr>
            <b/>
            <sz val="10"/>
            <color indexed="81"/>
            <rFont val="Tahoma"/>
            <family val="2"/>
            <charset val="238"/>
          </rPr>
          <t>wpisz ilość godz. etatowych</t>
        </r>
      </text>
    </comment>
    <comment ref="AD39" authorId="0" shapeId="0" xr:uid="{5579DA33-16F2-45AC-AE68-E52118FB3FC9}">
      <text>
        <r>
          <rPr>
            <b/>
            <sz val="10"/>
            <color indexed="81"/>
            <rFont val="Tahoma"/>
            <family val="2"/>
            <charset val="238"/>
          </rPr>
          <t>wpisz ilość godz. etatowych</t>
        </r>
      </text>
    </comment>
    <comment ref="AD47" authorId="0" shapeId="0" xr:uid="{2BDAA869-8886-4771-B5E9-1BD26CBAB1D6}">
      <text>
        <r>
          <rPr>
            <b/>
            <sz val="10"/>
            <color indexed="81"/>
            <rFont val="Tahoma"/>
            <family val="2"/>
            <charset val="238"/>
          </rPr>
          <t>wpisz ilość godz. etatowych</t>
        </r>
      </text>
    </comment>
    <comment ref="AD55" authorId="0" shapeId="0" xr:uid="{00000000-0006-0000-0700-000007000000}">
      <text>
        <r>
          <rPr>
            <b/>
            <sz val="10"/>
            <color indexed="81"/>
            <rFont val="Tahoma"/>
            <family val="2"/>
            <charset val="238"/>
          </rPr>
          <t>wpisz ilość godz. etatowych</t>
        </r>
      </text>
    </comment>
    <comment ref="AD64" authorId="0" shapeId="0" xr:uid="{00000000-0006-0000-0700-000008000000}">
      <text>
        <r>
          <rPr>
            <b/>
            <sz val="10"/>
            <color indexed="81"/>
            <rFont val="Tahoma"/>
            <family val="2"/>
            <charset val="238"/>
          </rPr>
          <t>wpisz ilość godz. etatowych</t>
        </r>
      </text>
    </comment>
    <comment ref="AD74" authorId="0" shapeId="0" xr:uid="{00000000-0006-0000-0700-000009000000}">
      <text>
        <r>
          <rPr>
            <b/>
            <sz val="10"/>
            <color indexed="81"/>
            <rFont val="Tahoma"/>
            <family val="2"/>
            <charset val="238"/>
          </rPr>
          <t>wpisz ilość godz. etatowyc</t>
        </r>
        <r>
          <rPr>
            <b/>
            <sz val="8"/>
            <color indexed="81"/>
            <rFont val="Tahoma"/>
            <family val="2"/>
            <charset val="238"/>
          </rPr>
          <t>h</t>
        </r>
      </text>
    </comment>
    <comment ref="AD84" authorId="0" shapeId="0" xr:uid="{00000000-0006-0000-0700-00000A000000}">
      <text>
        <r>
          <rPr>
            <b/>
            <sz val="10"/>
            <color indexed="81"/>
            <rFont val="Tahoma"/>
            <family val="2"/>
            <charset val="238"/>
          </rPr>
          <t>wpisz ilość godz. etatowyc</t>
        </r>
        <r>
          <rPr>
            <b/>
            <sz val="8"/>
            <color indexed="81"/>
            <rFont val="Tahoma"/>
            <family val="2"/>
            <charset val="238"/>
          </rPr>
          <t>h</t>
        </r>
      </text>
    </comment>
    <comment ref="AD94" authorId="0" shapeId="0" xr:uid="{00000000-0006-0000-0700-00000B000000}">
      <text>
        <r>
          <rPr>
            <b/>
            <sz val="10"/>
            <color indexed="81"/>
            <rFont val="Tahoma"/>
            <family val="2"/>
            <charset val="238"/>
          </rPr>
          <t>wpisz ilość godz. etatowyc</t>
        </r>
        <r>
          <rPr>
            <b/>
            <sz val="8"/>
            <color indexed="81"/>
            <rFont val="Tahoma"/>
            <family val="2"/>
            <charset val="238"/>
          </rPr>
          <t>h</t>
        </r>
      </text>
    </comment>
    <comment ref="AD104" authorId="0" shapeId="0" xr:uid="{00000000-0006-0000-0700-00000C000000}">
      <text>
        <r>
          <rPr>
            <b/>
            <sz val="10"/>
            <color indexed="81"/>
            <rFont val="Tahoma"/>
            <family val="2"/>
            <charset val="238"/>
          </rPr>
          <t>wpisz ilość godz. etatowyc</t>
        </r>
        <r>
          <rPr>
            <b/>
            <sz val="8"/>
            <color indexed="81"/>
            <rFont val="Tahoma"/>
            <family val="2"/>
            <charset val="238"/>
          </rPr>
          <t>h</t>
        </r>
      </text>
    </comment>
    <comment ref="AD114" authorId="0" shapeId="0" xr:uid="{FB49996D-0C70-4334-8A5F-928C58F54040}">
      <text>
        <r>
          <rPr>
            <b/>
            <sz val="10"/>
            <color indexed="81"/>
            <rFont val="Tahoma"/>
            <family val="2"/>
            <charset val="238"/>
          </rPr>
          <t>wpisz ilość godz. etatowyc</t>
        </r>
        <r>
          <rPr>
            <b/>
            <sz val="8"/>
            <color indexed="81"/>
            <rFont val="Tahoma"/>
            <family val="2"/>
            <charset val="238"/>
          </rPr>
          <t>h</t>
        </r>
      </text>
    </comment>
    <comment ref="AD124" authorId="0" shapeId="0" xr:uid="{6FC4AEB1-EF24-45FF-90DE-4798B2E3EF8A}">
      <text>
        <r>
          <rPr>
            <b/>
            <sz val="10"/>
            <color indexed="81"/>
            <rFont val="Tahoma"/>
            <family val="2"/>
            <charset val="238"/>
          </rPr>
          <t>wpisz ilość godz. etatowyc</t>
        </r>
        <r>
          <rPr>
            <b/>
            <sz val="8"/>
            <color indexed="81"/>
            <rFont val="Tahoma"/>
            <family val="2"/>
            <charset val="238"/>
          </rPr>
          <t>h</t>
        </r>
      </text>
    </comment>
    <comment ref="AD134" authorId="0" shapeId="0" xr:uid="{A1E2F525-9AFE-4CE0-BB03-239A6C231AD4}">
      <text>
        <r>
          <rPr>
            <b/>
            <sz val="10"/>
            <color indexed="81"/>
            <rFont val="Tahoma"/>
            <family val="2"/>
            <charset val="238"/>
          </rPr>
          <t>wpisz ilość godz. etatowyc</t>
        </r>
        <r>
          <rPr>
            <b/>
            <sz val="8"/>
            <color indexed="81"/>
            <rFont val="Tahoma"/>
            <family val="2"/>
            <charset val="238"/>
          </rPr>
          <t>h</t>
        </r>
      </text>
    </comment>
    <comment ref="AD144" authorId="0" shapeId="0" xr:uid="{7DDDAB1D-8833-4BE1-AA88-D5F83AB608FF}">
      <text>
        <r>
          <rPr>
            <b/>
            <sz val="10"/>
            <color indexed="81"/>
            <rFont val="Tahoma"/>
            <family val="2"/>
            <charset val="238"/>
          </rPr>
          <t>wpisz ilość godz. etatowyc</t>
        </r>
        <r>
          <rPr>
            <b/>
            <sz val="8"/>
            <color indexed="81"/>
            <rFont val="Tahoma"/>
            <family val="2"/>
            <charset val="238"/>
          </rPr>
          <t>h</t>
        </r>
      </text>
    </comment>
    <comment ref="AD154" authorId="0" shapeId="0" xr:uid="{20DB7683-3482-4408-B530-1FB30E5DA03A}">
      <text>
        <r>
          <rPr>
            <b/>
            <sz val="10"/>
            <color indexed="81"/>
            <rFont val="Tahoma"/>
            <family val="2"/>
            <charset val="238"/>
          </rPr>
          <t>wpisz ilość godz. etatowyc</t>
        </r>
        <r>
          <rPr>
            <b/>
            <sz val="8"/>
            <color indexed="81"/>
            <rFont val="Tahoma"/>
            <family val="2"/>
            <charset val="238"/>
          </rPr>
          <t>h</t>
        </r>
      </text>
    </comment>
    <comment ref="AD164" authorId="0" shapeId="0" xr:uid="{00000000-0006-0000-0700-00000D000000}">
      <text>
        <r>
          <rPr>
            <b/>
            <sz val="10"/>
            <color indexed="81"/>
            <rFont val="Tahoma"/>
            <family val="2"/>
            <charset val="238"/>
          </rPr>
          <t>wpisz ilość godz. etatowyc</t>
        </r>
        <r>
          <rPr>
            <b/>
            <sz val="8"/>
            <color indexed="81"/>
            <rFont val="Tahoma"/>
            <family val="2"/>
            <charset val="238"/>
          </rPr>
          <t>h</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C6" authorId="0" shapeId="0" xr:uid="{00000000-0006-0000-0A00-000001000000}">
      <text>
        <r>
          <rPr>
            <b/>
            <sz val="9"/>
            <color indexed="81"/>
            <rFont val="Tahoma"/>
            <family val="2"/>
            <charset val="238"/>
          </rPr>
          <t>wpisz liczbę dziewcząt itd</t>
        </r>
      </text>
    </comment>
    <comment ref="O8" authorId="0" shapeId="0" xr:uid="{00000000-0006-0000-0A00-000002000000}">
      <text>
        <r>
          <rPr>
            <b/>
            <sz val="8"/>
            <color indexed="81"/>
            <rFont val="Tahoma"/>
            <family val="2"/>
            <charset val="238"/>
          </rPr>
          <t>wartość musi być równa ilości uczniów w specyfikacji</t>
        </r>
      </text>
    </comment>
    <comment ref="R8" authorId="0" shapeId="0" xr:uid="{00000000-0006-0000-0A00-000003000000}">
      <text>
        <r>
          <rPr>
            <b/>
            <sz val="8"/>
            <color indexed="81"/>
            <rFont val="Tahoma"/>
            <family val="2"/>
            <charset val="238"/>
          </rPr>
          <t>wartość musi być równa ilości uczniów w specyfikacji</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D7" authorId="0" shapeId="0" xr:uid="{00000000-0006-0000-0B00-000001000000}">
      <text>
        <r>
          <rPr>
            <b/>
            <sz val="9"/>
            <color indexed="81"/>
            <rFont val="Tahoma"/>
            <family val="2"/>
            <charset val="238"/>
          </rPr>
          <t>wpisz rok</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D5" authorId="0" shapeId="0" xr:uid="{00000000-0006-0000-0C00-000001000000}">
      <text>
        <r>
          <rPr>
            <sz val="9"/>
            <color indexed="81"/>
            <rFont val="Tahoma"/>
            <family val="2"/>
            <charset val="238"/>
          </rPr>
          <t xml:space="preserve">wpisz rok
</t>
        </r>
      </text>
    </comment>
    <comment ref="G5" authorId="0" shapeId="0" xr:uid="{D8B7A4B1-76FF-4F82-B569-94E4D0057C77}">
      <text>
        <r>
          <rPr>
            <sz val="9"/>
            <color indexed="81"/>
            <rFont val="Tahoma"/>
            <family val="2"/>
            <charset val="238"/>
          </rPr>
          <t xml:space="preserve">wpisz rok
</t>
        </r>
      </text>
    </comment>
    <comment ref="J5" authorId="0" shapeId="0" xr:uid="{00000000-0006-0000-0C00-000002000000}">
      <text>
        <r>
          <rPr>
            <sz val="9"/>
            <color indexed="81"/>
            <rFont val="Tahoma"/>
            <family val="2"/>
            <charset val="238"/>
          </rPr>
          <t xml:space="preserve">wpisz rok
</t>
        </r>
      </text>
    </comment>
    <comment ref="M5" authorId="0" shapeId="0" xr:uid="{00000000-0006-0000-0C00-000003000000}">
      <text>
        <r>
          <rPr>
            <sz val="9"/>
            <color indexed="81"/>
            <rFont val="Tahoma"/>
            <family val="2"/>
            <charset val="238"/>
          </rPr>
          <t xml:space="preserve">wpisz rok
</t>
        </r>
      </text>
    </comment>
    <comment ref="P5" authorId="0" shapeId="0" xr:uid="{00000000-0006-0000-0C00-000004000000}">
      <text>
        <r>
          <rPr>
            <sz val="9"/>
            <color indexed="81"/>
            <rFont val="Tahoma"/>
            <family val="2"/>
            <charset val="238"/>
          </rPr>
          <t xml:space="preserve">wpisz rok
</t>
        </r>
      </text>
    </comment>
  </commentList>
</comments>
</file>

<file path=xl/sharedStrings.xml><?xml version="1.0" encoding="utf-8"?>
<sst xmlns="http://schemas.openxmlformats.org/spreadsheetml/2006/main" count="7564" uniqueCount="910">
  <si>
    <t>Przedmioty/Inni nauczyciele</t>
  </si>
  <si>
    <t>Specjalizacje</t>
  </si>
  <si>
    <t>Zajęcia edukacyjne</t>
  </si>
  <si>
    <t>Typy szkół</t>
  </si>
  <si>
    <t>Stopień awansu</t>
  </si>
  <si>
    <t>akustyka lutnicza</t>
  </si>
  <si>
    <t>gra na akordeonie</t>
  </si>
  <si>
    <t>dodatkowe zajęcia edukacyjne</t>
  </si>
  <si>
    <t>dze</t>
  </si>
  <si>
    <t>SM I st.</t>
  </si>
  <si>
    <t>dyplomowany</t>
  </si>
  <si>
    <t>D</t>
  </si>
  <si>
    <t>analiza form muzycznych</t>
  </si>
  <si>
    <t>gra na akordeonie jazz.</t>
  </si>
  <si>
    <t>godziny do dysp. dyrekt.</t>
  </si>
  <si>
    <t>gdd</t>
  </si>
  <si>
    <t>SM II st.</t>
  </si>
  <si>
    <t>mian. plan. przyst. do post. kwalif.</t>
  </si>
  <si>
    <t>M1</t>
  </si>
  <si>
    <t>aranżacja</t>
  </si>
  <si>
    <t>gra na altówce</t>
  </si>
  <si>
    <t>indywidualny tok naucz.</t>
  </si>
  <si>
    <t>itn</t>
  </si>
  <si>
    <t>OSM I st.</t>
  </si>
  <si>
    <t>mianowany</t>
  </si>
  <si>
    <t>M</t>
  </si>
  <si>
    <t>audycje muzyczne</t>
  </si>
  <si>
    <t>gra na eufonium</t>
  </si>
  <si>
    <t>inne zajęcia edukacyjne</t>
  </si>
  <si>
    <t>inne</t>
  </si>
  <si>
    <t>OSM II st.</t>
  </si>
  <si>
    <t>naucz. plan. przyst. do post. egz.</t>
  </si>
  <si>
    <t>NP1</t>
  </si>
  <si>
    <t>big band</t>
  </si>
  <si>
    <t>gra na flecie</t>
  </si>
  <si>
    <t>nauczanie indywidualne</t>
  </si>
  <si>
    <t>nind</t>
  </si>
  <si>
    <t>SM I st. fil1</t>
  </si>
  <si>
    <t>biologia</t>
  </si>
  <si>
    <t>gra na flecie jazz.</t>
  </si>
  <si>
    <t>pozostałe zajęcia</t>
  </si>
  <si>
    <t>pz</t>
  </si>
  <si>
    <t>SM II st. fil1</t>
  </si>
  <si>
    <t>Nauczyciel początkujący</t>
  </si>
  <si>
    <t>biznes i zarządzanie</t>
  </si>
  <si>
    <t>gra na fortepianie</t>
  </si>
  <si>
    <t>zajęcia obowiązkowe</t>
  </si>
  <si>
    <t>ob.</t>
  </si>
  <si>
    <t>OSM I st. fil1</t>
  </si>
  <si>
    <t xml:space="preserve">chemia </t>
  </si>
  <si>
    <t>gra na fortepianie jazz.</t>
  </si>
  <si>
    <t>zajęcia rewalidacyjne</t>
  </si>
  <si>
    <t>zrew</t>
  </si>
  <si>
    <t>OSM II st. fil1</t>
  </si>
  <si>
    <t>nauczyciel początkujący</t>
  </si>
  <si>
    <t>NP.</t>
  </si>
  <si>
    <t>chór</t>
  </si>
  <si>
    <t>gra na gitarze</t>
  </si>
  <si>
    <t>zajęcia świetlicowe</t>
  </si>
  <si>
    <t>zśw</t>
  </si>
  <si>
    <t>SM I st. fil2</t>
  </si>
  <si>
    <t>combo (zesp.jazzowy)</t>
  </si>
  <si>
    <t>gra na gitarze bas. jazz.</t>
  </si>
  <si>
    <t>SM II st. fil2</t>
  </si>
  <si>
    <t>czytanie nut głosem</t>
  </si>
  <si>
    <t>gra na harfie</t>
  </si>
  <si>
    <t>OSM I st. fil2</t>
  </si>
  <si>
    <t>ćwiczenia rytmiczne</t>
  </si>
  <si>
    <t>gra na klarnecie</t>
  </si>
  <si>
    <t>OSM II st. fil2</t>
  </si>
  <si>
    <t>Forma zatrudnienia</t>
  </si>
  <si>
    <t>ćwiczenia z harmonii</t>
  </si>
  <si>
    <t>gra na klarnecie jazz.</t>
  </si>
  <si>
    <t>dykcja i recytacja</t>
  </si>
  <si>
    <t>gra na klawesynie</t>
  </si>
  <si>
    <t>Płeć</t>
  </si>
  <si>
    <t>mianowanie</t>
  </si>
  <si>
    <t>m</t>
  </si>
  <si>
    <t>dyrygowanie</t>
  </si>
  <si>
    <t>gra na kontrabasie</t>
  </si>
  <si>
    <t>umowa na czas nieokreślony</t>
  </si>
  <si>
    <t>un</t>
  </si>
  <si>
    <t>edukacja dla bezp.</t>
  </si>
  <si>
    <t>gra na kontrabasie jazz.</t>
  </si>
  <si>
    <t>umowa na czas określony</t>
  </si>
  <si>
    <t>uo</t>
  </si>
  <si>
    <t>edukacja informatyczna</t>
  </si>
  <si>
    <t>gra na oboju</t>
  </si>
  <si>
    <t>kobieta</t>
  </si>
  <si>
    <t>k</t>
  </si>
  <si>
    <t>Stopien-cykl</t>
  </si>
  <si>
    <t>zlecenie</t>
  </si>
  <si>
    <t>zl</t>
  </si>
  <si>
    <t>edukacja jezykowa</t>
  </si>
  <si>
    <t>gra na organach</t>
  </si>
  <si>
    <t>mężczyzna</t>
  </si>
  <si>
    <t>edukacja matematyczna</t>
  </si>
  <si>
    <t>gra na perkusji</t>
  </si>
  <si>
    <t>I st.</t>
  </si>
  <si>
    <t>edukacja plastyczna</t>
  </si>
  <si>
    <t>gra na perkusji jazz.</t>
  </si>
  <si>
    <t>Ist.-4</t>
  </si>
  <si>
    <t>Zakres zajęć edukacyjnych</t>
  </si>
  <si>
    <t>edukacja polonistyczna</t>
  </si>
  <si>
    <t>gra na puzonie</t>
  </si>
  <si>
    <t xml:space="preserve">Szkoła </t>
  </si>
  <si>
    <t>Ist.-6</t>
  </si>
  <si>
    <t>edukacja społeczna</t>
  </si>
  <si>
    <t>gra na puzonie jazz.</t>
  </si>
  <si>
    <t>II st.</t>
  </si>
  <si>
    <t>podstwowy</t>
  </si>
  <si>
    <t>P</t>
  </si>
  <si>
    <t>edulkacja wczesnoszkolna</t>
  </si>
  <si>
    <t>gra na sakshornie</t>
  </si>
  <si>
    <t>Iist.-4</t>
  </si>
  <si>
    <t>rozszerzony</t>
  </si>
  <si>
    <t>R</t>
  </si>
  <si>
    <t>ekonomia w praktyce</t>
  </si>
  <si>
    <t>gra na saksofonie</t>
  </si>
  <si>
    <t>publiczna</t>
  </si>
  <si>
    <t>Iist.-6</t>
  </si>
  <si>
    <t>uzupełniających</t>
  </si>
  <si>
    <t>U</t>
  </si>
  <si>
    <t>elementy gry aktorskiej</t>
  </si>
  <si>
    <t>gra na saksofonie jazz.</t>
  </si>
  <si>
    <t>niepubliczna</t>
  </si>
  <si>
    <t>emisja głosu</t>
  </si>
  <si>
    <t>gra na skrzypcach</t>
  </si>
  <si>
    <t>etyka</t>
  </si>
  <si>
    <t>gra na skrzypcach jazz.</t>
  </si>
  <si>
    <t>Tytuł naukowy</t>
  </si>
  <si>
    <t>Przyg. pedagogiczne</t>
  </si>
  <si>
    <t>filozofia</t>
  </si>
  <si>
    <t>gra na trąbce</t>
  </si>
  <si>
    <t>Specjalność</t>
  </si>
  <si>
    <t>fizyka</t>
  </si>
  <si>
    <t>gra na tubie</t>
  </si>
  <si>
    <t>inżynier</t>
  </si>
  <si>
    <t>inż.</t>
  </si>
  <si>
    <t>nie</t>
  </si>
  <si>
    <t>NIE</t>
  </si>
  <si>
    <t>formy muzyczne</t>
  </si>
  <si>
    <t>gra na waltorni</t>
  </si>
  <si>
    <t>licencjat</t>
  </si>
  <si>
    <t>lic.</t>
  </si>
  <si>
    <t>tak</t>
  </si>
  <si>
    <t>TAK</t>
  </si>
  <si>
    <t>fortepian dla rytmiki</t>
  </si>
  <si>
    <t>gra na wibrafonie jazz.</t>
  </si>
  <si>
    <t>instrumentalistyka</t>
  </si>
  <si>
    <t>instr</t>
  </si>
  <si>
    <t>mgr inż.</t>
  </si>
  <si>
    <t>mgri.</t>
  </si>
  <si>
    <t>fortepian dla teorii muzyki</t>
  </si>
  <si>
    <t>gra na wiolonczeli</t>
  </si>
  <si>
    <t>instrumentalistyka jazzowa</t>
  </si>
  <si>
    <t>instrj</t>
  </si>
  <si>
    <t>magister</t>
  </si>
  <si>
    <t>mgr</t>
  </si>
  <si>
    <t>fortepian dla wokalistów</t>
  </si>
  <si>
    <t>podstawy dyrygowania</t>
  </si>
  <si>
    <t>lutnictwo</t>
  </si>
  <si>
    <t>lutn</t>
  </si>
  <si>
    <t>doktor</t>
  </si>
  <si>
    <t>dr</t>
  </si>
  <si>
    <t>fortepian dodatkowy</t>
  </si>
  <si>
    <t>podstawy kompozycji</t>
  </si>
  <si>
    <t>rytmika</t>
  </si>
  <si>
    <t>rytm</t>
  </si>
  <si>
    <t>doktor hab.</t>
  </si>
  <si>
    <t>drh.</t>
  </si>
  <si>
    <t>fortepian obowiązkowy</t>
  </si>
  <si>
    <t>podstawy muzykologii</t>
  </si>
  <si>
    <t>teoria muzyki</t>
  </si>
  <si>
    <t>t.muz.</t>
  </si>
  <si>
    <t>profesor</t>
  </si>
  <si>
    <t>prof.</t>
  </si>
  <si>
    <t>fortepian obowiązkowy - jazzowy</t>
  </si>
  <si>
    <t>wokalistyka</t>
  </si>
  <si>
    <t>wok.</t>
  </si>
  <si>
    <t>geografia</t>
  </si>
  <si>
    <t>wokalistyka jazzowa</t>
  </si>
  <si>
    <t>wok.jaz.</t>
  </si>
  <si>
    <t>gra a vista</t>
  </si>
  <si>
    <t>wokalistyka estradowa</t>
  </si>
  <si>
    <t>wok.estr.</t>
  </si>
  <si>
    <t>Regiony</t>
  </si>
  <si>
    <t>harmonia</t>
  </si>
  <si>
    <t>harmonia dla teorii muzyki</t>
  </si>
  <si>
    <t>harmonia jazz.z p.impr.</t>
  </si>
  <si>
    <t>Region I - Zachodniopomorski</t>
  </si>
  <si>
    <t>historia</t>
  </si>
  <si>
    <t>Region III - Pomorski</t>
  </si>
  <si>
    <t>historia i teraźniejszość</t>
  </si>
  <si>
    <t>Aneks, na dzień:</t>
  </si>
  <si>
    <t>Region IV - Kujawsko - Pomorski</t>
  </si>
  <si>
    <t>historia jazzu z literaturą</t>
  </si>
  <si>
    <t>Region V - Wielkopolski</t>
  </si>
  <si>
    <t>historia muzyki</t>
  </si>
  <si>
    <t>Region VI - Lubuski</t>
  </si>
  <si>
    <t>historia muzyki jazzowe</t>
  </si>
  <si>
    <t>Zajęcia inne niż w systemie lekc-klasow.</t>
  </si>
  <si>
    <t>Region VII - Dolnośląski</t>
  </si>
  <si>
    <t xml:space="preserve">historia sztuki </t>
  </si>
  <si>
    <t>Region VIII- Opolski</t>
  </si>
  <si>
    <t>historia sztuki lutniczej</t>
  </si>
  <si>
    <t>Region IX -Śląski</t>
  </si>
  <si>
    <t>historia tańca</t>
  </si>
  <si>
    <t>zielona szkoła*</t>
  </si>
  <si>
    <t>Region X - Małopolski, Świętokrzyski</t>
  </si>
  <si>
    <t>improwizacja fortepianowa</t>
  </si>
  <si>
    <t>obóz naukowy*</t>
  </si>
  <si>
    <t>Region XI - Podkarpacki</t>
  </si>
  <si>
    <t>improwizacja organowa</t>
  </si>
  <si>
    <t>obóz artystyczny*</t>
  </si>
  <si>
    <t>Region XII - Lubelski</t>
  </si>
  <si>
    <t>improwizacja z elem. komp.</t>
  </si>
  <si>
    <t>realizacja spekt/przedstaw*</t>
  </si>
  <si>
    <t>Region XIII - Łódzki</t>
  </si>
  <si>
    <t>informatyka</t>
  </si>
  <si>
    <t>realizacja koncertów*</t>
  </si>
  <si>
    <t>Region XIV - XV - Warmińsko-Mazurski i Podlaski</t>
  </si>
  <si>
    <t>instrument dodatkowy</t>
  </si>
  <si>
    <t>Region XVI - Mazowiecki</t>
  </si>
  <si>
    <t>instrument główny</t>
  </si>
  <si>
    <t>instrument lutniczy</t>
  </si>
  <si>
    <t>instrumentacja</t>
  </si>
  <si>
    <t>instrumentoznawstwo</t>
  </si>
  <si>
    <t>Przedmioty w zakresie rozszerzonym lub uzupełniającym</t>
  </si>
  <si>
    <t>instrumenty ludowe</t>
  </si>
  <si>
    <t>interpretacja piosenki</t>
  </si>
  <si>
    <t>j. angielski</t>
  </si>
  <si>
    <t>j. francuski</t>
  </si>
  <si>
    <t>j. niemiecki</t>
  </si>
  <si>
    <t>j. polski</t>
  </si>
  <si>
    <t>j.łaciński i kultura antyczna</t>
  </si>
  <si>
    <t>j.rosyjski</t>
  </si>
  <si>
    <t>konsultacje językowe</t>
  </si>
  <si>
    <t>kontrapunkt</t>
  </si>
  <si>
    <t>korekta lutnicza</t>
  </si>
  <si>
    <t>historia sztuki</t>
  </si>
  <si>
    <t>kształcenie słuchu</t>
  </si>
  <si>
    <t>literatura muzyczna</t>
  </si>
  <si>
    <t>j. łaciński i kult. antyczna</t>
  </si>
  <si>
    <t>matematyka</t>
  </si>
  <si>
    <t>Egzaminy zewnętrzne</t>
  </si>
  <si>
    <t>język angielski</t>
  </si>
  <si>
    <t>nauka  o muzyce</t>
  </si>
  <si>
    <t>język francuski</t>
  </si>
  <si>
    <t>nauka akompaniamentu</t>
  </si>
  <si>
    <t>język niemiecki</t>
  </si>
  <si>
    <t>orkiestra</t>
  </si>
  <si>
    <t>egzamin ósmoklasisty</t>
  </si>
  <si>
    <t>język polski</t>
  </si>
  <si>
    <t>pedagogika</t>
  </si>
  <si>
    <t>egzamin maturalny</t>
  </si>
  <si>
    <t>język rosyjski</t>
  </si>
  <si>
    <t>plastyka</t>
  </si>
  <si>
    <t>podstawy aranżacji</t>
  </si>
  <si>
    <t>wiedza o społeczeństwie</t>
  </si>
  <si>
    <t>Organ prowadzący</t>
  </si>
  <si>
    <t>podstawy nauczania rytmiki</t>
  </si>
  <si>
    <t>podstawy przedsiebiorczości</t>
  </si>
  <si>
    <t>podstawy rytmiki</t>
  </si>
  <si>
    <t>MKiDN</t>
  </si>
  <si>
    <t>praca z akompaniatorem</t>
  </si>
  <si>
    <t>JST</t>
  </si>
  <si>
    <t>praca z komputerem</t>
  </si>
  <si>
    <t>osoba fizyczna</t>
  </si>
  <si>
    <t>pracownia lutnicza - ćwiczenia</t>
  </si>
  <si>
    <t>projektowanie i modelowanie</t>
  </si>
  <si>
    <t>p.gł.- i.gł.-akordeon</t>
  </si>
  <si>
    <t>p.gł.- i.gł.-altówka</t>
  </si>
  <si>
    <t>p.gł.- i.gł.-eufonium</t>
  </si>
  <si>
    <t>p.gł.- i.gł.-flet</t>
  </si>
  <si>
    <t>Symbol cyfrowy</t>
  </si>
  <si>
    <t>p.gł.- i.gł.-fortepian</t>
  </si>
  <si>
    <t>p.gł.- i.gł.-gitara</t>
  </si>
  <si>
    <t>p.gł.- i.gł.-harfa</t>
  </si>
  <si>
    <t>343602  Muzyk</t>
  </si>
  <si>
    <t>p.gł.- i.gł.-klarnet</t>
  </si>
  <si>
    <t>p.gł.- i.gł.-klawesyn</t>
  </si>
  <si>
    <t>p.gł.- i.gł.-kontrabas</t>
  </si>
  <si>
    <t>p.gł.- i.gł.-obój</t>
  </si>
  <si>
    <t>p.gł.- i.gł.-organy</t>
  </si>
  <si>
    <t>p.gł.- i.gł.-perkusja</t>
  </si>
  <si>
    <t>p.gł.- i.gł.-puzon</t>
  </si>
  <si>
    <t>p.gł.- i.gł.-sakshorn</t>
  </si>
  <si>
    <t>p.gł.- i.gł.-saksofon</t>
  </si>
  <si>
    <t>p.gł.- i.gł.-skrzypce</t>
  </si>
  <si>
    <t>p.gł.- i.gł.-trąbka</t>
  </si>
  <si>
    <t>p.gł.- i.gł.-tuba</t>
  </si>
  <si>
    <t>p.gł.- i.gł.-waltornia</t>
  </si>
  <si>
    <t>p.gł.- i.gł.-wiolonczela</t>
  </si>
  <si>
    <t>przedmiot główny - lutnictwo</t>
  </si>
  <si>
    <t>przedmiot główny - rytmika</t>
  </si>
  <si>
    <t>przedmiot główny - specjalizacja</t>
  </si>
  <si>
    <t>przedmiot główny - śpiew</t>
  </si>
  <si>
    <t>przyroda</t>
  </si>
  <si>
    <t>psychologia</t>
  </si>
  <si>
    <t>religia</t>
  </si>
  <si>
    <t>ruch sceniczny</t>
  </si>
  <si>
    <t>skrzypce lub inny instr. lutniczy</t>
  </si>
  <si>
    <t>taniec</t>
  </si>
  <si>
    <t>techn. komp. XX i XXI w.</t>
  </si>
  <si>
    <t>techn. sceniczno-studyjna</t>
  </si>
  <si>
    <t>technika</t>
  </si>
  <si>
    <t>technika ruchu</t>
  </si>
  <si>
    <t>wiedza o kulturze</t>
  </si>
  <si>
    <t>wiedza o muzyce</t>
  </si>
  <si>
    <t>wych. do życia w rodzinie</t>
  </si>
  <si>
    <t>wychowanie fizyczne</t>
  </si>
  <si>
    <t>zajęcia indywidywidualne</t>
  </si>
  <si>
    <t>zajęcia komputerowe</t>
  </si>
  <si>
    <t>zajęcia techniczne</t>
  </si>
  <si>
    <t>zajęcia z akompaniatorem</t>
  </si>
  <si>
    <t>zajęcia z wychowawcą</t>
  </si>
  <si>
    <t>zasady muz. z elem.ed.nut</t>
  </si>
  <si>
    <t>zespół</t>
  </si>
  <si>
    <t>zespół instrumentalny</t>
  </si>
  <si>
    <t>zespół jazzowy</t>
  </si>
  <si>
    <t>zespół kameralny</t>
  </si>
  <si>
    <t>zespół ludowy</t>
  </si>
  <si>
    <t>zespół muzyki rozrywkowej</t>
  </si>
  <si>
    <t>zespół perkusyjny</t>
  </si>
  <si>
    <t>zespół rytmiki</t>
  </si>
  <si>
    <t>zespół wokalny</t>
  </si>
  <si>
    <t>bibliotekarz</t>
  </si>
  <si>
    <t>logopeda</t>
  </si>
  <si>
    <t>nauczyciel zawodu</t>
  </si>
  <si>
    <t>pedagog</t>
  </si>
  <si>
    <t>pedagog specjalny</t>
  </si>
  <si>
    <t>psycholog</t>
  </si>
  <si>
    <t>wychowawca klasy</t>
  </si>
  <si>
    <t>wychowawca w bursie</t>
  </si>
  <si>
    <t>wychowawca w internacie</t>
  </si>
  <si>
    <t>wychowawca w świetlicy</t>
  </si>
  <si>
    <t>Pełna nazwa</t>
  </si>
  <si>
    <t>Wpisz aneks i datę</t>
  </si>
  <si>
    <t>logo szkoły- wstaw przez obiekt clipart albo pozostaw obecny</t>
  </si>
  <si>
    <t>Szkoła</t>
  </si>
  <si>
    <t>Numer teczki:</t>
  </si>
  <si>
    <t>??</t>
  </si>
  <si>
    <t>Nazwa skrócona:</t>
  </si>
  <si>
    <t>Rok szkolny:</t>
  </si>
  <si>
    <t>2023/2024</t>
  </si>
  <si>
    <t>ARKUSZ ORGANIZACYJNY SZKOŁY ARTYSTYCZNEJ</t>
  </si>
  <si>
    <t>\</t>
  </si>
  <si>
    <t>Imienia:</t>
  </si>
  <si>
    <t>Dane adresowe</t>
  </si>
  <si>
    <t>REGON</t>
  </si>
  <si>
    <t>Region</t>
  </si>
  <si>
    <t>Rok założenia</t>
  </si>
  <si>
    <t>Kod:</t>
  </si>
  <si>
    <t>Miejscowość:</t>
  </si>
  <si>
    <t>Ulica, nr:</t>
  </si>
  <si>
    <t>Fax:</t>
  </si>
  <si>
    <t>Nr tel:</t>
  </si>
  <si>
    <t>Nr tel. komórkowego:</t>
  </si>
  <si>
    <t>E-mail:</t>
  </si>
  <si>
    <t>Strona www:</t>
  </si>
  <si>
    <r>
      <rPr>
        <b/>
        <sz val="12"/>
        <rFont val="Arial CE"/>
        <charset val="238"/>
      </rPr>
      <t>Szkoły w zespole</t>
    </r>
    <r>
      <rPr>
        <b/>
        <sz val="8"/>
        <rFont val="Arial CE"/>
        <charset val="238"/>
      </rPr>
      <t xml:space="preserve"> </t>
    </r>
    <r>
      <rPr>
        <sz val="8"/>
        <rFont val="Arial CE"/>
        <charset val="238"/>
      </rPr>
      <t>(wypełniają tylko zespoły szkół)</t>
    </r>
  </si>
  <si>
    <t xml:space="preserve"> Nazwa:</t>
  </si>
  <si>
    <t>Nazwa skrócona</t>
  </si>
  <si>
    <t>REGON:</t>
  </si>
  <si>
    <t>1.</t>
  </si>
  <si>
    <t>2.</t>
  </si>
  <si>
    <t>3.</t>
  </si>
  <si>
    <t>4.</t>
  </si>
  <si>
    <t>Dane organu prowadzącego szkołę:</t>
  </si>
  <si>
    <t>Organ prow.:</t>
  </si>
  <si>
    <t>Nazwa (nazwisko)</t>
  </si>
  <si>
    <t>KOD</t>
  </si>
  <si>
    <t>Ulica nr:</t>
  </si>
  <si>
    <t>Tel:</t>
  </si>
  <si>
    <t>Informacje dodatkowe:</t>
  </si>
  <si>
    <t>Tytuł zawodowy (kod i tytuł)</t>
  </si>
  <si>
    <t>Kształcenie ogólnokształcące:</t>
  </si>
  <si>
    <t>Realizowane etapy edukacjne (usuń niewłaściwe) :</t>
  </si>
  <si>
    <t>I etap</t>
  </si>
  <si>
    <t>II etap</t>
  </si>
  <si>
    <t>III etap</t>
  </si>
  <si>
    <t>Egzaminy zewnętrzne:</t>
  </si>
  <si>
    <t>Zaopiniowane przez Związki zawodowe:</t>
  </si>
  <si>
    <t>Czy działają:</t>
  </si>
  <si>
    <t>Czy szkoła posiada internat/bursę?</t>
  </si>
  <si>
    <t>Rada Szkoły</t>
  </si>
  <si>
    <t>Rada Rodziców</t>
  </si>
  <si>
    <t>Samorząd Ucz.</t>
  </si>
  <si>
    <t>Arkusz został zaopiniowany przez:</t>
  </si>
  <si>
    <t>data</t>
  </si>
  <si>
    <t>Radę Pedagogiczną</t>
  </si>
  <si>
    <t xml:space="preserve">ZESTAWIENIE  LICZBOWE PERSONELU I GODZIN </t>
  </si>
  <si>
    <t xml:space="preserve">Charakter służby pracownika </t>
  </si>
  <si>
    <t>Liczba osób</t>
  </si>
  <si>
    <t>Pełnozatrudnieni</t>
  </si>
  <si>
    <t>Niepełno-zatrudnieni</t>
  </si>
  <si>
    <t>Ogółem godz. tygodn.</t>
  </si>
  <si>
    <t>Etaty</t>
  </si>
  <si>
    <t>Niepełno- zatrudnieni</t>
  </si>
  <si>
    <t>godziny obowiązkowe</t>
  </si>
  <si>
    <t>godziny ponadwymiarowe</t>
  </si>
  <si>
    <t>DYREKTOR</t>
  </si>
  <si>
    <t xml:space="preserve">WICEDYREKTORZY </t>
  </si>
  <si>
    <t xml:space="preserve">NAUCZYCIELE  PEŁNIĄCY  INNE  FUNKCJE  KIEROWNICZE                                                                                                                                                                                 </t>
  </si>
  <si>
    <t xml:space="preserve">NAUCZYCIELE REALIZUJĄCY OBOWIĄZKOWY WYMIAR 18 GODZIN TYGODNIOWO                                                                                                                                                   </t>
  </si>
  <si>
    <t>NAUCZYCIELE  REALIZUJĄCY OBOWIĄZKOWY WYMIAR =&gt;20 GODZIN TYGODNIOWO (psycholog, pedagog, pedagog spec.)</t>
  </si>
  <si>
    <t>NAUCZYCIELE ZAWODU REALIZUJĄCY OBOWIĄZKOWY WYMIAR 20 GODZIN TYGODNIOWO</t>
  </si>
  <si>
    <t>WYCHOWAWCY ŚWIETLICY REALIZUJĄCY OBOWIĄZKOWO WYMIAR 26 GODZIN TYGODNIOWO</t>
  </si>
  <si>
    <t>NAUCZYCIELE REALIZUJĄCY OBOWIĄZKOWY WYMIAR 30 GODZ. TYG. (bibliotekarz, wychowawca internatu - bursy)</t>
  </si>
  <si>
    <t>NAUCZYCIELE REALIZUJĄCY INNY WYMIAR GODZIN ETATOWYCH W TYG. LUB ŁĄCZĄCY  ETATY O RÓŻNYCH WYMIARACH GODZIN ETATOWYCH</t>
  </si>
  <si>
    <r>
      <t>NAUCZYCIELE NA URLOPACH PŁATNYCH</t>
    </r>
    <r>
      <rPr>
        <b/>
        <sz val="8"/>
        <rFont val="Arial CE"/>
        <charset val="238"/>
      </rPr>
      <t xml:space="preserve"> (urlopy zdrowotne, stan nieczynny, inne)</t>
    </r>
  </si>
  <si>
    <r>
      <t xml:space="preserve">NAUCZYCIELE NA URLOPACH BEZPŁATNYCH </t>
    </r>
    <r>
      <rPr>
        <b/>
        <sz val="8"/>
        <rFont val="Arial CE"/>
        <charset val="238"/>
      </rPr>
      <t>(urlopy bezpłatne,macierzyńskie, urlopy wychowawcze, i inne)</t>
    </r>
  </si>
  <si>
    <t xml:space="preserve">OGÓŁEM   </t>
  </si>
  <si>
    <t>Liczba oddziałów</t>
  </si>
  <si>
    <t>Charakter służbowy pracownika</t>
  </si>
  <si>
    <t>Pełno-           zatrudnieni</t>
  </si>
  <si>
    <t>Niepełno-     zatrudnieni</t>
  </si>
  <si>
    <t>godziny w wymiarze obowiązującym</t>
  </si>
  <si>
    <t>Liczba etatów</t>
  </si>
  <si>
    <t xml:space="preserve">PRACOWNICY ADMINISTRACYJNO-BIUROWI </t>
  </si>
  <si>
    <t>Liczba uczniów</t>
  </si>
  <si>
    <t>PRACOWNICY GOSPODARCZY I OBSŁUGI</t>
  </si>
  <si>
    <t xml:space="preserve">PRACOWNICY SEZONOWI </t>
  </si>
  <si>
    <t xml:space="preserve">Liczba pracowników zatrudnionych w szkole ogółem: </t>
  </si>
  <si>
    <t xml:space="preserve">Razem etatów: </t>
  </si>
  <si>
    <t>Ogółem</t>
  </si>
  <si>
    <t>Stopnie awansu zawodowego</t>
  </si>
  <si>
    <t>Nauczyciel nieposiadający st. awansu zawodowego (nauczyciel początkujący)</t>
  </si>
  <si>
    <t>Naucz. plan. przystąpienie do postęp. egz. w br. szk.</t>
  </si>
  <si>
    <t>Mianowany</t>
  </si>
  <si>
    <t>Mian. plan. przystąpienie do postęp. kwal. w br. szk.</t>
  </si>
  <si>
    <t>Dyplomowany</t>
  </si>
  <si>
    <t>Liczba nauczycieli</t>
  </si>
  <si>
    <t>Liczba  etatów</t>
  </si>
  <si>
    <t xml:space="preserve">     Arkusz zatwierdzam:</t>
  </si>
  <si>
    <t xml:space="preserve">   Nazwa organu prowadzącego szkołę</t>
  </si>
  <si>
    <t xml:space="preserve"> Pieczęć i podpis dyrektora</t>
  </si>
  <si>
    <t xml:space="preserve">   ………………………………..., dnia</t>
  </si>
  <si>
    <t>Pieczęć i podpis osoby zatwierdzającej</t>
  </si>
  <si>
    <t>druk:</t>
  </si>
  <si>
    <t>Opinia wizytatora CEA*:</t>
  </si>
  <si>
    <t>w przypadku szkół prowadzonych przez inny organ niż  MKiDN</t>
  </si>
  <si>
    <t>Pieczęć i podpis wizytatora</t>
  </si>
  <si>
    <t>* w przypadku opinii negatywnej, wizytator dołączy szczegółowe uzasadnienie</t>
  </si>
  <si>
    <t xml:space="preserve">Ramowy kalendarz  roku  szkolnego </t>
  </si>
  <si>
    <t>terminy</t>
  </si>
  <si>
    <t>rok szkolny</t>
  </si>
  <si>
    <t>01.09.20.... - 31.08.20....</t>
  </si>
  <si>
    <t>zajęcia dydaktyczne</t>
  </si>
  <si>
    <t>przerwy świąteczne:</t>
  </si>
  <si>
    <t>zimowa</t>
  </si>
  <si>
    <t>23 - 31.12.20....</t>
  </si>
  <si>
    <t>wiosenna</t>
  </si>
  <si>
    <t>11 - 16.04.20....</t>
  </si>
  <si>
    <t>wakacje :</t>
  </si>
  <si>
    <t>zimowe</t>
  </si>
  <si>
    <t>?</t>
  </si>
  <si>
    <t>letnie</t>
  </si>
  <si>
    <t>22.06 - 31.08.20....</t>
  </si>
  <si>
    <t>zajęcia dydakt. w kl.  dyplomowych</t>
  </si>
  <si>
    <t>egzaminy dyplomowe:</t>
  </si>
  <si>
    <t xml:space="preserve">egzaminy maturalne </t>
  </si>
  <si>
    <t xml:space="preserve">   badanie przydatności</t>
  </si>
  <si>
    <t>egzaminy wstępne</t>
  </si>
  <si>
    <t>Liczba tygodni pracy dydaktycznej</t>
  </si>
  <si>
    <t>Terminy</t>
  </si>
  <si>
    <t>Liczba tygodni</t>
  </si>
  <si>
    <t>Uwagi</t>
  </si>
  <si>
    <t>I  o k r e s :</t>
  </si>
  <si>
    <t>03.09.20.... - ??</t>
  </si>
  <si>
    <t>w tym</t>
  </si>
  <si>
    <t>zajęcia dydakt. w cyklu k-l</t>
  </si>
  <si>
    <t>II  o k r e s :</t>
  </si>
  <si>
    <t xml:space="preserve">w tym </t>
  </si>
  <si>
    <t>- w tym w klasach dyplomowych</t>
  </si>
  <si>
    <t xml:space="preserve">Razem tyg. pracy dydaktycznej w roku szkolnym= </t>
  </si>
  <si>
    <t>tyg</t>
  </si>
  <si>
    <t>W tym zajęcia w klasach dyplomowych</t>
  </si>
  <si>
    <t>*</t>
  </si>
  <si>
    <t>w załączeniu szczegółowy harmonogram planowanych zajęć (zakł = kal.harmszc.)</t>
  </si>
  <si>
    <t>Obowiązująca liczba godzin dydaktycznych nauczycieli w roku szkolnym</t>
  </si>
  <si>
    <t>Liczb godz. obowiązkowych tyg.</t>
  </si>
  <si>
    <t>Liczb godz. obow. rocznie</t>
  </si>
  <si>
    <t>przy 3 godz. tygodniowo=</t>
  </si>
  <si>
    <t>przy 7 godz. tygodniowo=</t>
  </si>
  <si>
    <t>przy 10 godz. tygodniowo=</t>
  </si>
  <si>
    <t>przy 12 godz. tygodniowo=</t>
  </si>
  <si>
    <t>przy 14 godz. tygodniowo=</t>
  </si>
  <si>
    <t>przy 15 godz. tygodniowo=</t>
  </si>
  <si>
    <t>przy 18 godz. tygodniowo=</t>
  </si>
  <si>
    <t>przy 20 godz. tygodniowo=</t>
  </si>
  <si>
    <t>przy 22 godz. tygodniowo=</t>
  </si>
  <si>
    <t>przy 30 godz. tygodniowo=</t>
  </si>
  <si>
    <t xml:space="preserve">Dodatkowe dni wolne od nauk*: </t>
  </si>
  <si>
    <t>Nazwa</t>
  </si>
  <si>
    <t>Liczba dni</t>
  </si>
  <si>
    <t>Termin</t>
  </si>
  <si>
    <t>bez tzw wolnych dni "kalendarzowych"</t>
  </si>
  <si>
    <t>dni</t>
  </si>
  <si>
    <t>Kalendarz B</t>
  </si>
  <si>
    <t xml:space="preserve">Szczegółowy harmonogram zajęć realizowanych w formie innej niż lekcyjno-klasowej </t>
  </si>
  <si>
    <t>Lp</t>
  </si>
  <si>
    <t>Forma zajęć</t>
  </si>
  <si>
    <t>Cel i założenia programowe</t>
  </si>
  <si>
    <t>Liczba uczestn.</t>
  </si>
  <si>
    <t>Klasy /oddziały</t>
  </si>
  <si>
    <t>Prowadzący zajęcia</t>
  </si>
  <si>
    <t xml:space="preserve">     PRZYDZIAŁ GODZIN NAUCZYCIELOM NA ROK SZKOLNY </t>
  </si>
  <si>
    <t>Lp.</t>
  </si>
  <si>
    <t>Nazwisko i imię</t>
  </si>
  <si>
    <t>Rok ur.</t>
  </si>
  <si>
    <t>Staż pracy ogółem</t>
  </si>
  <si>
    <t>Staż pracy pedagogicznej</t>
  </si>
  <si>
    <t>Wykształcenie kierunkowe- uczelnia, wydział, kierunek, specjalność; ew.średnie- szkoła zawód</t>
  </si>
  <si>
    <t>Przygotowanie pedagogiczne/  uczelnia, instytut</t>
  </si>
  <si>
    <t xml:space="preserve">Nauczyciel początkujący </t>
  </si>
  <si>
    <t>Szkoła, filia</t>
  </si>
  <si>
    <t>Charakter zajęć</t>
  </si>
  <si>
    <t>Przedmiot/ Inny nauczyciel</t>
  </si>
  <si>
    <t>Specjalizacja</t>
  </si>
  <si>
    <t>Stopień-cykl</t>
  </si>
  <si>
    <t>Zakres zajęć eduk.</t>
  </si>
  <si>
    <t>I</t>
  </si>
  <si>
    <t>II</t>
  </si>
  <si>
    <t>III</t>
  </si>
  <si>
    <t>IV</t>
  </si>
  <si>
    <t>V</t>
  </si>
  <si>
    <t>VI</t>
  </si>
  <si>
    <t>VII</t>
  </si>
  <si>
    <t>VIII</t>
  </si>
  <si>
    <t>Zajęcia międzyklasowe</t>
  </si>
  <si>
    <t>Suma godzin</t>
  </si>
  <si>
    <t>Wymiar obowiązk.</t>
  </si>
  <si>
    <t>Godziny  ponadwymiarowe</t>
  </si>
  <si>
    <t>Wymiar etatu</t>
  </si>
  <si>
    <t>Kod etatu</t>
  </si>
  <si>
    <t>U W A G I</t>
  </si>
  <si>
    <t>przedm</t>
  </si>
  <si>
    <t>imie nazwisko</t>
  </si>
  <si>
    <t>Suma</t>
  </si>
  <si>
    <t>dyr.</t>
  </si>
  <si>
    <t>WICEDYREKTORZY</t>
  </si>
  <si>
    <t>wice</t>
  </si>
  <si>
    <t>Nauczyciele pełniący inne funkcje kierownicze</t>
  </si>
  <si>
    <t>nau_kier</t>
  </si>
  <si>
    <t>Nauczyciele realizujący obowiązkowo wymiar 18 godzin tygodniowo</t>
  </si>
  <si>
    <t>Nauczyciele realizujący obowiązkowo wymiar =&gt;20 godzin tygodniowo (pedagog, pedagog specjalny, psycholog...)</t>
  </si>
  <si>
    <t>nau_20h</t>
  </si>
  <si>
    <t>Nauczyciele zawodu realizujący obowiązkowo wymiar 20 godzin tygodniowo</t>
  </si>
  <si>
    <t>nau_22h</t>
  </si>
  <si>
    <t>Wychowawcy świetlic realizujący obowiązkowy wymiar 26 godzin tygodniowo</t>
  </si>
  <si>
    <t>wychow</t>
  </si>
  <si>
    <t>Nauczyciele (bibliotekarz, wychowawca internatu, bursy) realizujący obowiązkowo wymiar 30 godzin tygodniowo</t>
  </si>
  <si>
    <t>nau_30h</t>
  </si>
  <si>
    <t>Nauczyciele realizujący inny wymiar godzin w etacie lub łączący etaty o różnych wymiarach godzin</t>
  </si>
  <si>
    <t>Nauczyciele na urlopach płatnych</t>
  </si>
  <si>
    <t>x</t>
  </si>
  <si>
    <t>nau_ur_pl</t>
  </si>
  <si>
    <t>Nauczyciele na urlopach bezpłatnych</t>
  </si>
  <si>
    <t>nau_ur_bezpl</t>
  </si>
  <si>
    <t xml:space="preserve">Pracownicy administracji i obsługi w roku szkolnym </t>
  </si>
  <si>
    <t>Staż</t>
  </si>
  <si>
    <t>Wykształcenie, zawód- specjalność</t>
  </si>
  <si>
    <t>Stanowisko, funkcja</t>
  </si>
  <si>
    <t>Przydział godzin</t>
  </si>
  <si>
    <t>Godziny  nadliczb.</t>
  </si>
  <si>
    <t>Pracownicy administracyji</t>
  </si>
  <si>
    <t>Pracownicy obsługi</t>
  </si>
  <si>
    <t xml:space="preserve">Pracownicy sezonowi </t>
  </si>
  <si>
    <r>
      <t xml:space="preserve">OSM </t>
    </r>
    <r>
      <rPr>
        <b/>
        <sz val="12"/>
        <color rgb="FFFF0000"/>
        <rFont val="Arial CE"/>
        <charset val="238"/>
      </rPr>
      <t>dotychczasowa</t>
    </r>
  </si>
  <si>
    <t xml:space="preserve">II stopnia   </t>
  </si>
  <si>
    <t>Razem</t>
  </si>
  <si>
    <t>Klasa:</t>
  </si>
  <si>
    <t>Liczba dziewcząt:</t>
  </si>
  <si>
    <t>Liczba chłopców:</t>
  </si>
  <si>
    <t>Razem uczniów w klasie:</t>
  </si>
  <si>
    <t>% dziewcząt</t>
  </si>
  <si>
    <t>% chłpców</t>
  </si>
  <si>
    <t>Liczba uczniów z orzeczeniami PPP</t>
  </si>
  <si>
    <t>OSM</t>
  </si>
  <si>
    <t xml:space="preserve">I stopnia  </t>
  </si>
  <si>
    <t>Liczba oddz.</t>
  </si>
  <si>
    <t>Liczba dz.</t>
  </si>
  <si>
    <t>Liczba chł.</t>
  </si>
  <si>
    <t>Razem uczniów w klasach:</t>
  </si>
  <si>
    <t>SM</t>
  </si>
  <si>
    <t xml:space="preserve">I stopnia   </t>
  </si>
  <si>
    <t xml:space="preserve">II stopnia  </t>
  </si>
  <si>
    <t xml:space="preserve">Cykl: </t>
  </si>
  <si>
    <t>Cykl 6</t>
  </si>
  <si>
    <t>Cykl 4</t>
  </si>
  <si>
    <t>Razem uczniów</t>
  </si>
  <si>
    <t>Liczba grup</t>
  </si>
  <si>
    <t xml:space="preserve">Absolwenci SM I st. i OSM I st. w roku </t>
  </si>
  <si>
    <t>6-letni cykl</t>
  </si>
  <si>
    <t>4-letni cykl</t>
  </si>
  <si>
    <t>8-letni cykl</t>
  </si>
  <si>
    <t>przyjętych w roku</t>
  </si>
  <si>
    <t>ukończyli szkołę</t>
  </si>
  <si>
    <t>przyjętych</t>
  </si>
  <si>
    <t>Instrument główny / przedmiot główny</t>
  </si>
  <si>
    <t>akordeon</t>
  </si>
  <si>
    <t>altówka</t>
  </si>
  <si>
    <t>fagot</t>
  </si>
  <si>
    <t>flet</t>
  </si>
  <si>
    <t>fortepian</t>
  </si>
  <si>
    <t>gitara</t>
  </si>
  <si>
    <t>harfa</t>
  </si>
  <si>
    <t>klarnet</t>
  </si>
  <si>
    <t>kontrabas</t>
  </si>
  <si>
    <t>obój</t>
  </si>
  <si>
    <t>organy</t>
  </si>
  <si>
    <t>perkusja</t>
  </si>
  <si>
    <t>puzon</t>
  </si>
  <si>
    <t>saksofon</t>
  </si>
  <si>
    <t>skrzypce</t>
  </si>
  <si>
    <t>trąbka</t>
  </si>
  <si>
    <t>tuba</t>
  </si>
  <si>
    <t>waltornia</t>
  </si>
  <si>
    <t>wiolonczela</t>
  </si>
  <si>
    <t xml:space="preserve">Absolwenci SM II st. i OSM II st.  w roku </t>
  </si>
  <si>
    <t>SM II st. (4-letni cykl)</t>
  </si>
  <si>
    <t>SM II st. (6-letni cykl)</t>
  </si>
  <si>
    <t>OSM II st. (4-letni cykl)</t>
  </si>
  <si>
    <t>OSM II st. (6-letni cykl)</t>
  </si>
  <si>
    <t>dopuszczeni do dyplomu</t>
  </si>
  <si>
    <t>zdali egzamin dyplomowy</t>
  </si>
  <si>
    <t>Specjalność lutnictwo</t>
  </si>
  <si>
    <t>Specjalność rytmika</t>
  </si>
  <si>
    <t>Specjalność wokalistyka</t>
  </si>
  <si>
    <t>Specjalność wokalistyka jazzowa</t>
  </si>
  <si>
    <t>Specjalność instrumentalistyka</t>
  </si>
  <si>
    <t>Specjalność instrumentalistyka jazzowa</t>
  </si>
  <si>
    <t>Specjalność teoria muzyki</t>
  </si>
  <si>
    <t>Dla szkół muzycznych I st.-wpisz liczbę uczniów</t>
  </si>
  <si>
    <t>Podział na grupy</t>
  </si>
  <si>
    <t xml:space="preserve">Liczba grup z poszczególnych przedmiotów </t>
  </si>
  <si>
    <t>I stopnia</t>
  </si>
  <si>
    <t>Cykl</t>
  </si>
  <si>
    <t>sześcioletni</t>
  </si>
  <si>
    <t>czteroletni</t>
  </si>
  <si>
    <t>Grupy międzyklasowe</t>
  </si>
  <si>
    <t>Suma grup przedmiot.</t>
  </si>
  <si>
    <t>Klasa</t>
  </si>
  <si>
    <t>Liczba uczniów w klasie</t>
  </si>
  <si>
    <t xml:space="preserve">Razem grup </t>
  </si>
  <si>
    <t>Przedmiot                       grupa</t>
  </si>
  <si>
    <t>IV C-6+II C-4</t>
  </si>
  <si>
    <t>V C-6+III C-4</t>
  </si>
  <si>
    <t>VI C-6+IV C-4</t>
  </si>
  <si>
    <t>Audycje muzyczne</t>
  </si>
  <si>
    <t>Kszatłcenie słuchu</t>
  </si>
  <si>
    <t>Podstawy rytmiki</t>
  </si>
  <si>
    <t>Wiedza o muzyce</t>
  </si>
  <si>
    <t>Zajęcia fakultatywne</t>
  </si>
  <si>
    <t xml:space="preserve">      W białe pola należy wpisać liczbę uczniów.</t>
  </si>
  <si>
    <t>Dla ogólnokształcących szkół muzycznych I st.-wpisz liczbę uczniów</t>
  </si>
  <si>
    <t>ośmioletni</t>
  </si>
  <si>
    <t>zajęcia międzyoddziałowe</t>
  </si>
  <si>
    <t>Liczba uczniów w oddziałach</t>
  </si>
  <si>
    <t>Przedmiot                          grupa</t>
  </si>
  <si>
    <t>Rytmika</t>
  </si>
  <si>
    <t>Świetlica</t>
  </si>
  <si>
    <t>Wieda o muzyce</t>
  </si>
  <si>
    <t>Edukacja wczesnoszkolna*</t>
  </si>
  <si>
    <t>Język polski</t>
  </si>
  <si>
    <t>Język ........................(I)</t>
  </si>
  <si>
    <t>Język ........................(II)</t>
  </si>
  <si>
    <t>Plastyka</t>
  </si>
  <si>
    <t>Historia</t>
  </si>
  <si>
    <t>Wiedza o społeczeństwie</t>
  </si>
  <si>
    <t>Przyroda</t>
  </si>
  <si>
    <t>Geografia</t>
  </si>
  <si>
    <t>Biologia</t>
  </si>
  <si>
    <t>Chemia</t>
  </si>
  <si>
    <t>Fizyka</t>
  </si>
  <si>
    <t>Matematyka</t>
  </si>
  <si>
    <t>Informatyka</t>
  </si>
  <si>
    <t>Technika</t>
  </si>
  <si>
    <t>Wychowanie fizyczne</t>
  </si>
  <si>
    <t>Edukacja dla bezpieczeństwa</t>
  </si>
  <si>
    <t>Zajęcia z wychowawcą</t>
  </si>
  <si>
    <t>Religia</t>
  </si>
  <si>
    <t>Etyka</t>
  </si>
  <si>
    <t>Edukacja wczesnoszkolna</t>
  </si>
  <si>
    <t>grup</t>
  </si>
  <si>
    <t>edukacja językowa - język obcy nowożytny</t>
  </si>
  <si>
    <t>Dla szkół muzycznych II st. - wpisz liczbę uczniów</t>
  </si>
  <si>
    <t>art18</t>
  </si>
  <si>
    <t xml:space="preserve">Podział na grupy w </t>
  </si>
  <si>
    <t>II stopnia</t>
  </si>
  <si>
    <t>zajęcia międzyklasowe</t>
  </si>
  <si>
    <t>Przedmiot                     grupa</t>
  </si>
  <si>
    <t>Harmonia</t>
  </si>
  <si>
    <t>Harmonia dla teorii muzyki</t>
  </si>
  <si>
    <t>Harmonia jazzowa z podst. Impr.</t>
  </si>
  <si>
    <t>Historia jazzu z literaturą</t>
  </si>
  <si>
    <t>Ćwiczenia rytmiczne</t>
  </si>
  <si>
    <t>Literatura muzyczna</t>
  </si>
  <si>
    <t>Nauka o muzyce</t>
  </si>
  <si>
    <t xml:space="preserve">Historia muzyki </t>
  </si>
  <si>
    <t>Formy muzyczne</t>
  </si>
  <si>
    <t>Przedmiot główny-rytmika</t>
  </si>
  <si>
    <t>Technika ruchu</t>
  </si>
  <si>
    <t>Zasady muzyki z el. edycji nut</t>
  </si>
  <si>
    <t>Dla ogólnokształcących szkół muzycznych II st. - wpisz liczbę uczniów</t>
  </si>
  <si>
    <t>Suma grup</t>
  </si>
  <si>
    <t>Liczba uczniów w oddziale</t>
  </si>
  <si>
    <t xml:space="preserve">Liczba grup </t>
  </si>
  <si>
    <t>Przedmiot                            grupa</t>
  </si>
  <si>
    <t>Biznes i zarządzanie</t>
  </si>
  <si>
    <t xml:space="preserve">Chemia </t>
  </si>
  <si>
    <t>Dykcja i recytacja</t>
  </si>
  <si>
    <t>Filozofia</t>
  </si>
  <si>
    <t>Historia i teraźniejszość</t>
  </si>
  <si>
    <t>Historia muzyki</t>
  </si>
  <si>
    <t>Historia sztuki</t>
  </si>
  <si>
    <t>J. łaciński i kultura łacińska</t>
  </si>
  <si>
    <t>Podstawy przedsiębiorczości</t>
  </si>
  <si>
    <t>Przedmiot główny</t>
  </si>
  <si>
    <t>Wychowanie do życia w rodzinie</t>
  </si>
  <si>
    <t>Zajęcia fakultatywne, wyrównawcze</t>
  </si>
  <si>
    <t>Razem w SM I st.</t>
  </si>
  <si>
    <t>Razem w OSM I st.</t>
  </si>
  <si>
    <t>Razem w SM II st.</t>
  </si>
  <si>
    <t>Razem w OSM II st.</t>
  </si>
  <si>
    <t xml:space="preserve">Razem </t>
  </si>
  <si>
    <t>big-band</t>
  </si>
  <si>
    <t>combo (zespół jazzowy)</t>
  </si>
  <si>
    <t>Razem :</t>
  </si>
  <si>
    <t>W białe pola należy wpisać liczbę uczniów.</t>
  </si>
  <si>
    <t xml:space="preserve">S p e c y f i k a c j a  wg instumentu głównego w </t>
  </si>
  <si>
    <t>Instrument główny</t>
  </si>
  <si>
    <t xml:space="preserve">fortepian </t>
  </si>
  <si>
    <t>harfa celtycka/pedałowa</t>
  </si>
  <si>
    <t>klawesyn</t>
  </si>
  <si>
    <t>sakshorn</t>
  </si>
  <si>
    <t>zajęcia indywidualne w tym:</t>
  </si>
  <si>
    <t xml:space="preserve">S p e c y f i k a c j a  wg specjalności </t>
  </si>
  <si>
    <t>OGÓŁEM</t>
  </si>
  <si>
    <t>Specjalność  lutnictwo</t>
  </si>
  <si>
    <t>Specjalnośćł wokalistyka</t>
  </si>
  <si>
    <t>specjalizacja</t>
  </si>
  <si>
    <t>klawikord</t>
  </si>
  <si>
    <t>lutnia</t>
  </si>
  <si>
    <t>Specjalnośćł wokalistyka jazzowa</t>
  </si>
  <si>
    <t xml:space="preserve">Specyfikacja  wg instrumentu głównego/przedm. głównego w </t>
  </si>
  <si>
    <t>OSM I  st.</t>
  </si>
  <si>
    <t xml:space="preserve">Liczba uczniów </t>
  </si>
  <si>
    <t>instrument główny / przedmiot główny</t>
  </si>
  <si>
    <t>inne instrumenty</t>
  </si>
  <si>
    <t xml:space="preserve">S p e c y f i k a c j a  wg specjalności w </t>
  </si>
  <si>
    <t>Specjalność  wokalistyka</t>
  </si>
  <si>
    <t>Specjalność instrument. jazzowa</t>
  </si>
  <si>
    <t xml:space="preserve">S Z K O L N Y   P L A N    N A U C Z A N I A  -  </t>
  </si>
  <si>
    <t>ZAJĘCIA EDUKACYJNE</t>
  </si>
  <si>
    <t>Suma godzin w cyklu nauczania</t>
  </si>
  <si>
    <t>UWAGI</t>
  </si>
  <si>
    <t>W cyklu sześcioletnim</t>
  </si>
  <si>
    <t>Razem w C6</t>
  </si>
  <si>
    <t>W cyklu czteroletnim</t>
  </si>
  <si>
    <t>Razem w C4</t>
  </si>
  <si>
    <t>Liczba tyg.nauki</t>
  </si>
  <si>
    <t>Liczba lekcji w tygodniu</t>
  </si>
  <si>
    <t>Liczba godzin</t>
  </si>
  <si>
    <t>OBOWIĄZKOWE ZAJĘCIA EDUKACYJNE</t>
  </si>
  <si>
    <t>Przedmiot główny - instrument główny</t>
  </si>
  <si>
    <t>Fortepian dodatkowy</t>
  </si>
  <si>
    <t>Kształcenie słuchu</t>
  </si>
  <si>
    <t>Praca z akompaniatorem</t>
  </si>
  <si>
    <t>Chór, orkiestra lub zespół instrumentalny</t>
  </si>
  <si>
    <t>Godziny do dyspozycji dyrektora</t>
  </si>
  <si>
    <t>Inne zajęcia edukacyjne</t>
  </si>
  <si>
    <t>Zajęcia z akompaniatorem</t>
  </si>
  <si>
    <t>zawód: muzyk 343602</t>
  </si>
  <si>
    <t>specjalność: instrumentalistyka</t>
  </si>
  <si>
    <t xml:space="preserve">Przedmiot główny - specjalizacja </t>
  </si>
  <si>
    <t>Fortepian obowiązkowy</t>
  </si>
  <si>
    <t>Improwizacja organowa</t>
  </si>
  <si>
    <t>Zespół kameralny</t>
  </si>
  <si>
    <t>Orkiestra lub chór</t>
  </si>
  <si>
    <t>Zasady muzyki z elementami edycji nut</t>
  </si>
  <si>
    <r>
      <t xml:space="preserve">Nauka o muzyce </t>
    </r>
    <r>
      <rPr>
        <i/>
        <sz val="10"/>
        <color theme="0" tint="-0.34998626667073579"/>
        <rFont val="Arial"/>
        <family val="2"/>
        <charset val="238"/>
      </rPr>
      <t>(Literatura muzyczna)</t>
    </r>
  </si>
  <si>
    <t>specjalność: instrumentalistyka jazzowa</t>
  </si>
  <si>
    <t>Przedmiot  główny - specjalizacja</t>
  </si>
  <si>
    <t>Fortepian obowiązkowy - jazzowy</t>
  </si>
  <si>
    <t>Harmonia jazzowa z podstawami improwizacji</t>
  </si>
  <si>
    <t>Historia  jazzu z literaturą</t>
  </si>
  <si>
    <t>Big-band/ combo (zespół jazzowy)</t>
  </si>
  <si>
    <t>Razem godzin tyg. w cyklu nauczania</t>
  </si>
  <si>
    <t>Instrument główny - jazzowy</t>
  </si>
  <si>
    <t>Big-band</t>
  </si>
  <si>
    <t>Combo (zespół jazzowy)</t>
  </si>
  <si>
    <t>specjalność: rytmika</t>
  </si>
  <si>
    <t>Przedmiot główny - rytmika</t>
  </si>
  <si>
    <t>Fortepian dla rytmiki</t>
  </si>
  <si>
    <t>Improwizacja fortepianowa</t>
  </si>
  <si>
    <t xml:space="preserve">Technika ruchu </t>
  </si>
  <si>
    <t>specjalność: wokalistyka</t>
  </si>
  <si>
    <t>Przedmiot główny - śpiew</t>
  </si>
  <si>
    <t>Fortepian dla wokalistów</t>
  </si>
  <si>
    <t>Zespół wokalny</t>
  </si>
  <si>
    <t>Chór</t>
  </si>
  <si>
    <t>specjalność: wokalistyka jazzowa</t>
  </si>
  <si>
    <t>Fortepian obowiazkowy - jazzowy</t>
  </si>
  <si>
    <t>Dykcja z recytacją</t>
  </si>
  <si>
    <t>Emisja głosu</t>
  </si>
  <si>
    <t>specjalność: teoria muzyki</t>
  </si>
  <si>
    <t>W cyklu dwuletnim</t>
  </si>
  <si>
    <t>III lub V</t>
  </si>
  <si>
    <t>IV lub VI</t>
  </si>
  <si>
    <t>Chór lub orkiestra</t>
  </si>
  <si>
    <t>Fortepian dla teorii muzyki</t>
  </si>
  <si>
    <t>Razem w 4C</t>
  </si>
  <si>
    <t xml:space="preserve">OSM I st. </t>
  </si>
  <si>
    <t>W cyklu ośmioletnim</t>
  </si>
  <si>
    <t>klasa</t>
  </si>
  <si>
    <t>OGÓLNA LICZBA GODZIN</t>
  </si>
  <si>
    <t>Suma obowiązkowych godzin edukacyjnych</t>
  </si>
  <si>
    <t>Suma godzin artystycznych</t>
  </si>
  <si>
    <t>Suma godzin ogólnokształcących</t>
  </si>
  <si>
    <t>Suma innych zajęcia edukacyjnych</t>
  </si>
  <si>
    <t>Suma godziny do dyspozycji dyrektora</t>
  </si>
  <si>
    <t>Suma pozostałych godzin</t>
  </si>
  <si>
    <t xml:space="preserve"> </t>
  </si>
  <si>
    <t>Zajęcia edukacyjne artystyczne</t>
  </si>
  <si>
    <t>Zajecia edukacyjne ogólnokształcace</t>
  </si>
  <si>
    <t>Religia/etyka</t>
  </si>
  <si>
    <t>Dodatkowe zajęcia edukacyjne*</t>
  </si>
  <si>
    <t>Zajęcia z zakresu pomocy psychologiczno-pedagogicznej</t>
  </si>
  <si>
    <t>SPN OSM I (od VII rytm)</t>
  </si>
  <si>
    <t xml:space="preserve">Przedmiot główny - rytmika  </t>
  </si>
  <si>
    <r>
      <t xml:space="preserve">Rytmika </t>
    </r>
    <r>
      <rPr>
        <sz val="10"/>
        <color theme="0" tint="-0.34998626667073579"/>
        <rFont val="Arial"/>
        <family val="2"/>
        <charset val="238"/>
      </rPr>
      <t xml:space="preserve"> (jako przedmiot główny)</t>
    </r>
  </si>
  <si>
    <t>edukację polonistyczną,</t>
  </si>
  <si>
    <t>edukację społeczną,</t>
  </si>
  <si>
    <t>edukację przyrodniczą,</t>
  </si>
  <si>
    <t>edukację matematyczną,</t>
  </si>
  <si>
    <t>zajęcia techniczne,</t>
  </si>
  <si>
    <t>język obcy nowożytny,</t>
  </si>
  <si>
    <t>edukację plastyczną,</t>
  </si>
  <si>
    <t xml:space="preserve">zawód: muzyk </t>
  </si>
  <si>
    <t xml:space="preserve">OSM II st. </t>
  </si>
  <si>
    <t xml:space="preserve"> ZAJĘCIA EDUKACYJNE</t>
  </si>
  <si>
    <t>Liczba tygodni nauki</t>
  </si>
  <si>
    <t>LICZBA GODZIN TYGODNIOWO</t>
  </si>
  <si>
    <t>Suma pozostałych zajęć</t>
  </si>
  <si>
    <t>Przedmiot główny - specjalizacja</t>
  </si>
  <si>
    <t>Zajęcia edukacyjne ogólnokształcace</t>
  </si>
  <si>
    <t>Język ........................(I)*</t>
  </si>
  <si>
    <t>Język ........................(II)*</t>
  </si>
  <si>
    <t>Filozofia lub plastyka, lub j.łaciński i kultura antyczna</t>
  </si>
  <si>
    <t>Przedmioty w zakresie rozszerzonym*</t>
  </si>
  <si>
    <t>Zajęcia z zakresu pomocy psycologiczno-pedagogicznej</t>
  </si>
  <si>
    <t>Przedmioty wypisać w zakładce "Lista…"</t>
  </si>
  <si>
    <t>OSM II st. (4)</t>
  </si>
  <si>
    <t>liceum</t>
  </si>
  <si>
    <t>Przedmioty w zakresie rozszerzonym lub uzup.*</t>
  </si>
  <si>
    <t>dotychczasowa</t>
  </si>
  <si>
    <t>OSM II st. (6)</t>
  </si>
  <si>
    <t>Plastyka lub filozofia, lub j.łaciński i kultura antyczna</t>
  </si>
  <si>
    <t>Biznes i ząrzadzanie</t>
  </si>
  <si>
    <t>podstaw.</t>
  </si>
  <si>
    <t>specjalność: instrumentalistyka jazzowa**</t>
  </si>
  <si>
    <t>II st</t>
  </si>
  <si>
    <t>KLASA</t>
  </si>
  <si>
    <t>Liczba godzin tygodniowo</t>
  </si>
  <si>
    <t>Big - band/ combo (zespół jazzowy)</t>
  </si>
  <si>
    <t>Przedmioty wypisac w zakładce "Lista…"</t>
  </si>
  <si>
    <t>**</t>
  </si>
  <si>
    <t>W cyklu 4 letnim wpisywać od kl III</t>
  </si>
  <si>
    <t>Big - band</t>
  </si>
  <si>
    <t>podstawow.</t>
  </si>
  <si>
    <t>)</t>
  </si>
  <si>
    <t>Metodyka nauczania rytmiki</t>
  </si>
  <si>
    <t>specjalność: lutnictwo</t>
  </si>
  <si>
    <t>Przedmiot główny - lutnictwo</t>
  </si>
  <si>
    <t>Skrzypce lub inny instrument lutniczy</t>
  </si>
  <si>
    <t>Pracownia lutnicza - ćwiczenia</t>
  </si>
  <si>
    <t>Projektowanie i modelowanie</t>
  </si>
  <si>
    <t>Historia sztuki lutniczej</t>
  </si>
  <si>
    <t>Korekta lutnicza</t>
  </si>
  <si>
    <t>Akustyka lutnicza</t>
  </si>
  <si>
    <t xml:space="preserve">specjalność: wokalistyka </t>
  </si>
  <si>
    <t>specjalność: wokalistyka (4-letni cykl**)</t>
  </si>
  <si>
    <t>Historia muzyki z literaturą muzyczną</t>
  </si>
  <si>
    <t>Biznes i zarzadzanie</t>
  </si>
  <si>
    <t>specjalność: wokalistyka jazzowa**</t>
  </si>
  <si>
    <t xml:space="preserve">Lista przedmiotów do wyboru w SPN - </t>
  </si>
  <si>
    <t>dotychczasowy</t>
  </si>
  <si>
    <t>K L A S A</t>
  </si>
  <si>
    <t>teczka</t>
  </si>
  <si>
    <t>zajecia</t>
  </si>
  <si>
    <t>zawod</t>
  </si>
  <si>
    <t>ogółem</t>
  </si>
  <si>
    <t>Zakres rozszerzony lub uzupełniający</t>
  </si>
  <si>
    <t>licz-artysty-zaw</t>
  </si>
  <si>
    <t>Inne przedmioty</t>
  </si>
  <si>
    <t>licz-ogolnokszt</t>
  </si>
  <si>
    <t>podstawowy</t>
  </si>
  <si>
    <t>obowiazkowe</t>
  </si>
  <si>
    <t>Inne przedmioty*</t>
  </si>
  <si>
    <t>Nauczyciel realizujący wymiar zatr. pon. 1/2 etatu</t>
  </si>
  <si>
    <t>zajęcia, o których mowa w art. 109 ust. 4 ustawy Prawo oświatowe</t>
  </si>
  <si>
    <t>S p e c y f i k a c j a  wg chórów, orkiestr, zespołów i inne 2023/2024</t>
  </si>
  <si>
    <t>nauczyciel realizujący wymiar zatr. pon. 1/2 etatu</t>
  </si>
  <si>
    <t>NP 1/2</t>
  </si>
  <si>
    <t>gra na fagocie</t>
  </si>
  <si>
    <t>p.gł.- i.gł.-fagot</t>
  </si>
  <si>
    <t>Wpisz liczbę chórów, orkiestr, zespołów lub godzin innych zajęć w SZKOLE/ ZESPOLE SZKÓŁ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</si>
</sst>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 #,##0.00\ &quot;zł&quot;_-;\-* #,##0.00\ &quot;zł&quot;_-;_-* &quot;-&quot;??\ &quot;zł&quot;_-;_-@_-"/>
    <numFmt numFmtId="164" formatCode="[$-415]d\ mmmm\ yyyy;@"/>
    <numFmt numFmtId="165" formatCode="[&lt;=9999999]###\-##\-##;\(###\)\ ###\-##\-##"/>
    <numFmt numFmtId="166" formatCode="00\-000"/>
    <numFmt numFmtId="167" formatCode="0.0%"/>
    <numFmt numFmtId="168" formatCode="0.0"/>
    <numFmt numFmtId="169" formatCode="[$-F800]dddd\,\ mmmm\ dd\,\ yyyy"/>
    <numFmt numFmtId="170" formatCode="mmmm\,\ yyyy"/>
  </numFmts>
  <fonts count="179" x14ac:knownFonts="1">
    <font>
      <sz val="11"/>
      <color theme="1"/>
      <name val="Calibri"/>
      <family val="2"/>
      <scheme val="minor"/>
    </font>
    <font>
      <sz val="10"/>
      <name val="Arial CE"/>
      <charset val="238"/>
    </font>
    <font>
      <sz val="10"/>
      <color rgb="FFFF0000"/>
      <name val="Arial CE"/>
      <charset val="238"/>
    </font>
    <font>
      <b/>
      <sz val="12"/>
      <color rgb="FFFF0000"/>
      <name val="Arial CE"/>
      <charset val="238"/>
    </font>
    <font>
      <sz val="10"/>
      <name val="Arial"/>
      <family val="2"/>
      <charset val="238"/>
    </font>
    <font>
      <sz val="12"/>
      <color rgb="FFFF0000"/>
      <name val="Arial CE"/>
      <charset val="238"/>
    </font>
    <font>
      <i/>
      <sz val="10"/>
      <name val="Arial"/>
      <family val="2"/>
      <charset val="238"/>
    </font>
    <font>
      <b/>
      <sz val="12"/>
      <name val="Arial CE"/>
      <charset val="238"/>
    </font>
    <font>
      <b/>
      <sz val="11"/>
      <name val="Arial CE"/>
      <charset val="238"/>
    </font>
    <font>
      <sz val="12"/>
      <name val="Arial CE"/>
      <charset val="238"/>
    </font>
    <font>
      <b/>
      <sz val="10"/>
      <name val="Arial CE"/>
      <charset val="238"/>
    </font>
    <font>
      <sz val="10"/>
      <color theme="1"/>
      <name val="Arial"/>
      <family val="2"/>
      <charset val="238"/>
    </font>
    <font>
      <sz val="8"/>
      <color rgb="FFFF0000"/>
      <name val="Arial CE"/>
      <charset val="238"/>
    </font>
    <font>
      <i/>
      <sz val="8"/>
      <name val="Arial CE"/>
      <charset val="238"/>
    </font>
    <font>
      <b/>
      <sz val="14"/>
      <name val="Arial CE"/>
      <charset val="238"/>
    </font>
    <font>
      <sz val="11"/>
      <name val="Arial CE"/>
      <charset val="238"/>
    </font>
    <font>
      <i/>
      <sz val="8"/>
      <name val="Arial"/>
      <family val="2"/>
      <charset val="238"/>
    </font>
    <font>
      <u/>
      <sz val="10"/>
      <color theme="10"/>
      <name val="Arial CE"/>
      <charset val="238"/>
    </font>
    <font>
      <sz val="8"/>
      <name val="Arial CE"/>
      <charset val="238"/>
    </font>
    <font>
      <b/>
      <sz val="8"/>
      <name val="Arial CE"/>
      <charset val="238"/>
    </font>
    <font>
      <i/>
      <sz val="11"/>
      <name val="Arial CE"/>
      <charset val="238"/>
    </font>
    <font>
      <i/>
      <sz val="10"/>
      <name val="Arial CE"/>
      <charset val="238"/>
    </font>
    <font>
      <sz val="9"/>
      <name val="Arial CE"/>
      <family val="2"/>
      <charset val="238"/>
    </font>
    <font>
      <b/>
      <i/>
      <sz val="14"/>
      <color rgb="FF0066FF"/>
      <name val="Arial"/>
      <family val="2"/>
      <charset val="238"/>
    </font>
    <font>
      <sz val="22"/>
      <color rgb="FF0066FF"/>
      <name val="Arial CE"/>
      <family val="2"/>
      <charset val="238"/>
    </font>
    <font>
      <b/>
      <sz val="22"/>
      <color rgb="FF0066FF"/>
      <name val="Arial CE"/>
      <family val="2"/>
      <charset val="238"/>
    </font>
    <font>
      <sz val="22"/>
      <name val="Arial CE"/>
      <charset val="238"/>
    </font>
    <font>
      <b/>
      <sz val="60"/>
      <name val="Times New Roman CE"/>
      <family val="1"/>
      <charset val="238"/>
    </font>
    <font>
      <b/>
      <sz val="22"/>
      <name val="Arial CE"/>
      <charset val="238"/>
    </font>
    <font>
      <b/>
      <sz val="20"/>
      <color rgb="FF0066FF"/>
      <name val="Arial CE"/>
      <charset val="238"/>
    </font>
    <font>
      <sz val="10"/>
      <name val="Arial CE"/>
      <family val="2"/>
      <charset val="238"/>
    </font>
    <font>
      <b/>
      <sz val="18"/>
      <color rgb="FFC00000"/>
      <name val="Arial"/>
      <family val="2"/>
    </font>
    <font>
      <b/>
      <sz val="22"/>
      <color rgb="FFC00000"/>
      <name val="Arial CE"/>
      <charset val="238"/>
    </font>
    <font>
      <b/>
      <i/>
      <sz val="16"/>
      <color rgb="FFFF0000"/>
      <name val="Arial CE"/>
      <charset val="238"/>
    </font>
    <font>
      <b/>
      <sz val="16"/>
      <color rgb="FFFF0000"/>
      <name val="Arial CE"/>
      <charset val="238"/>
    </font>
    <font>
      <sz val="9"/>
      <name val="Arial CE"/>
      <charset val="238"/>
    </font>
    <font>
      <sz val="9"/>
      <color indexed="81"/>
      <name val="Tahoma"/>
      <family val="2"/>
      <charset val="238"/>
    </font>
    <font>
      <sz val="12"/>
      <color indexed="81"/>
      <name val="Tahoma"/>
      <family val="2"/>
      <charset val="238"/>
    </font>
    <font>
      <i/>
      <sz val="9"/>
      <name val="Arial CE"/>
      <charset val="238"/>
    </font>
    <font>
      <sz val="12"/>
      <color indexed="10"/>
      <name val="Arial CE"/>
      <charset val="238"/>
    </font>
    <font>
      <b/>
      <sz val="8"/>
      <color indexed="12"/>
      <name val="Arial CE"/>
      <charset val="238"/>
    </font>
    <font>
      <b/>
      <sz val="9"/>
      <name val="Arial Narrow"/>
      <family val="2"/>
      <charset val="238"/>
    </font>
    <font>
      <b/>
      <sz val="9"/>
      <name val="Arial CE"/>
      <charset val="238"/>
    </font>
    <font>
      <b/>
      <sz val="16"/>
      <name val="Arial CE"/>
      <charset val="238"/>
    </font>
    <font>
      <sz val="11"/>
      <name val="Arial CE"/>
      <family val="2"/>
      <charset val="238"/>
    </font>
    <font>
      <b/>
      <sz val="12"/>
      <color indexed="12"/>
      <name val="Arial CE"/>
      <charset val="238"/>
    </font>
    <font>
      <b/>
      <sz val="11"/>
      <color indexed="12"/>
      <name val="Arial CE"/>
      <charset val="238"/>
    </font>
    <font>
      <b/>
      <sz val="10"/>
      <color indexed="30"/>
      <name val="Arial CE"/>
      <charset val="238"/>
    </font>
    <font>
      <b/>
      <sz val="10"/>
      <color indexed="12"/>
      <name val="Arial CE"/>
      <charset val="238"/>
    </font>
    <font>
      <b/>
      <sz val="11"/>
      <name val="Arial CE"/>
      <family val="2"/>
      <charset val="238"/>
    </font>
    <font>
      <b/>
      <sz val="12"/>
      <name val="Arial CE"/>
      <family val="2"/>
      <charset val="238"/>
    </font>
    <font>
      <b/>
      <sz val="9"/>
      <name val="Arial CE"/>
      <family val="2"/>
      <charset val="238"/>
    </font>
    <font>
      <sz val="7"/>
      <name val="Arial CE"/>
      <family val="2"/>
      <charset val="238"/>
    </font>
    <font>
      <b/>
      <sz val="11"/>
      <color rgb="FF0000FF"/>
      <name val="Arial CE"/>
      <charset val="238"/>
    </font>
    <font>
      <sz val="28"/>
      <name val="Arial CE"/>
      <family val="2"/>
      <charset val="238"/>
    </font>
    <font>
      <sz val="12"/>
      <name val="Arial CE"/>
      <family val="2"/>
      <charset val="238"/>
    </font>
    <font>
      <b/>
      <sz val="8"/>
      <name val="Arial CE"/>
      <family val="2"/>
      <charset val="238"/>
    </font>
    <font>
      <sz val="7"/>
      <name val="Arial Narrow"/>
      <family val="2"/>
      <charset val="238"/>
    </font>
    <font>
      <b/>
      <sz val="7"/>
      <name val="Arial CE"/>
      <charset val="238"/>
    </font>
    <font>
      <b/>
      <sz val="15"/>
      <name val="Arial CE"/>
      <family val="2"/>
      <charset val="238"/>
    </font>
    <font>
      <b/>
      <sz val="18"/>
      <name val="Arial CE"/>
      <charset val="238"/>
    </font>
    <font>
      <b/>
      <sz val="15"/>
      <color rgb="FFC00000"/>
      <name val="Arial"/>
      <family val="2"/>
    </font>
    <font>
      <sz val="8"/>
      <name val="Arial"/>
      <family val="2"/>
      <charset val="238"/>
    </font>
    <font>
      <b/>
      <i/>
      <sz val="9"/>
      <name val="Arial"/>
      <family val="2"/>
      <charset val="238"/>
    </font>
    <font>
      <sz val="11"/>
      <name val="Arial"/>
      <family val="2"/>
      <charset val="238"/>
    </font>
    <font>
      <b/>
      <sz val="10"/>
      <name val="Arial"/>
      <family val="2"/>
      <charset val="238"/>
    </font>
    <font>
      <b/>
      <sz val="11"/>
      <name val="Arial"/>
      <family val="2"/>
      <charset val="238"/>
    </font>
    <font>
      <b/>
      <sz val="8"/>
      <name val="Arial"/>
      <family val="2"/>
      <charset val="238"/>
    </font>
    <font>
      <b/>
      <sz val="9"/>
      <name val="Arial"/>
      <family val="2"/>
      <charset val="238"/>
    </font>
    <font>
      <sz val="9"/>
      <name val="Arial"/>
      <family val="2"/>
      <charset val="238"/>
    </font>
    <font>
      <sz val="7"/>
      <name val="Arial"/>
      <family val="2"/>
      <charset val="238"/>
    </font>
    <font>
      <b/>
      <sz val="12"/>
      <color indexed="10"/>
      <name val="Arial CE"/>
      <charset val="238"/>
    </font>
    <font>
      <b/>
      <sz val="11"/>
      <color indexed="10"/>
      <name val="Arial CE"/>
      <charset val="238"/>
    </font>
    <font>
      <b/>
      <sz val="13"/>
      <color rgb="FF7030A0"/>
      <name val="Arial CE"/>
      <charset val="238"/>
    </font>
    <font>
      <sz val="9"/>
      <color rgb="FF7030A0"/>
      <name val="Arial CE"/>
      <charset val="238"/>
    </font>
    <font>
      <b/>
      <sz val="12"/>
      <color rgb="FF7030A0"/>
      <name val="Arial CE"/>
      <charset val="238"/>
    </font>
    <font>
      <sz val="11"/>
      <color indexed="10"/>
      <name val="Arial CE"/>
      <charset val="238"/>
    </font>
    <font>
      <sz val="20"/>
      <color rgb="FFFF0000"/>
      <name val="Arial CE"/>
      <charset val="238"/>
    </font>
    <font>
      <b/>
      <sz val="14"/>
      <color indexed="10"/>
      <name val="Arial CE"/>
      <charset val="238"/>
    </font>
    <font>
      <b/>
      <i/>
      <sz val="10"/>
      <name val="Arial CE"/>
      <charset val="238"/>
    </font>
    <font>
      <sz val="10"/>
      <color indexed="10"/>
      <name val="Arial CE"/>
      <charset val="238"/>
    </font>
    <font>
      <sz val="20"/>
      <name val="Arial CE"/>
      <charset val="238"/>
    </font>
    <font>
      <b/>
      <sz val="11"/>
      <color rgb="FFFF0000"/>
      <name val="Arial CE"/>
      <charset val="238"/>
    </font>
    <font>
      <sz val="11"/>
      <color rgb="FFFF0000"/>
      <name val="Arial CE"/>
      <charset val="238"/>
    </font>
    <font>
      <sz val="12"/>
      <color indexed="12"/>
      <name val="Arial CE"/>
      <charset val="238"/>
    </font>
    <font>
      <sz val="10"/>
      <color rgb="FF7030A0"/>
      <name val="Arial CE"/>
      <charset val="238"/>
    </font>
    <font>
      <sz val="7"/>
      <color rgb="FF7030A0"/>
      <name val="Arial CE"/>
      <charset val="238"/>
    </font>
    <font>
      <sz val="9"/>
      <color rgb="FFFF0000"/>
      <name val="Arial CE"/>
      <charset val="238"/>
    </font>
    <font>
      <b/>
      <sz val="18"/>
      <color rgb="FF7030A0"/>
      <name val="Arial CE"/>
      <charset val="238"/>
    </font>
    <font>
      <b/>
      <sz val="16"/>
      <color rgb="FF7030A0"/>
      <name val="Arial CE"/>
      <charset val="238"/>
    </font>
    <font>
      <sz val="8"/>
      <name val="Arial Narrow"/>
      <family val="2"/>
      <charset val="238"/>
    </font>
    <font>
      <b/>
      <i/>
      <sz val="11"/>
      <name val="Arial"/>
      <family val="2"/>
      <charset val="238"/>
    </font>
    <font>
      <b/>
      <sz val="12"/>
      <name val="Arial"/>
      <family val="2"/>
      <charset val="238"/>
    </font>
    <font>
      <b/>
      <i/>
      <sz val="11"/>
      <name val="Arial Narrow"/>
      <family val="2"/>
      <charset val="238"/>
    </font>
    <font>
      <b/>
      <sz val="12"/>
      <color rgb="FFFF0000"/>
      <name val="Arial"/>
      <family val="2"/>
      <charset val="238"/>
    </font>
    <font>
      <b/>
      <sz val="14"/>
      <name val="Arial"/>
      <family val="2"/>
      <charset val="238"/>
    </font>
    <font>
      <b/>
      <sz val="20"/>
      <name val="Arial"/>
      <family val="2"/>
      <charset val="238"/>
    </font>
    <font>
      <b/>
      <sz val="20"/>
      <color rgb="FFFF0000"/>
      <name val="Arial"/>
      <family val="2"/>
      <charset val="238"/>
    </font>
    <font>
      <b/>
      <sz val="16"/>
      <name val="Arial"/>
      <family val="2"/>
      <charset val="238"/>
    </font>
    <font>
      <b/>
      <sz val="24"/>
      <color indexed="10"/>
      <name val="Arial"/>
      <family val="2"/>
      <charset val="238"/>
    </font>
    <font>
      <b/>
      <sz val="18"/>
      <color indexed="10"/>
      <name val="Arial"/>
      <family val="2"/>
      <charset val="238"/>
    </font>
    <font>
      <b/>
      <sz val="10"/>
      <color indexed="81"/>
      <name val="Tahoma"/>
      <family val="2"/>
      <charset val="238"/>
    </font>
    <font>
      <b/>
      <sz val="8"/>
      <color indexed="81"/>
      <name val="Tahoma"/>
      <family val="2"/>
      <charset val="238"/>
    </font>
    <font>
      <sz val="8"/>
      <color indexed="81"/>
      <name val="Tahoma"/>
      <family val="2"/>
      <charset val="238"/>
    </font>
    <font>
      <i/>
      <sz val="11"/>
      <name val="Arial"/>
      <family val="2"/>
      <charset val="238"/>
    </font>
    <font>
      <b/>
      <sz val="20"/>
      <name val="Arial CE"/>
      <charset val="238"/>
    </font>
    <font>
      <b/>
      <sz val="16"/>
      <color indexed="10"/>
      <name val="Arial CE"/>
      <charset val="238"/>
    </font>
    <font>
      <b/>
      <sz val="10"/>
      <color rgb="FFFF0000"/>
      <name val="Arial CE"/>
      <charset val="238"/>
    </font>
    <font>
      <b/>
      <sz val="20"/>
      <color indexed="10"/>
      <name val="Arial CE"/>
      <charset val="238"/>
    </font>
    <font>
      <sz val="7"/>
      <color rgb="FFFF0000"/>
      <name val="Arial CE"/>
      <charset val="238"/>
    </font>
    <font>
      <b/>
      <sz val="9"/>
      <color indexed="81"/>
      <name val="Tahoma"/>
      <family val="2"/>
      <charset val="238"/>
    </font>
    <font>
      <b/>
      <sz val="14"/>
      <name val="Arial CE"/>
      <family val="2"/>
      <charset val="238"/>
    </font>
    <font>
      <sz val="6"/>
      <name val="Arial CE"/>
      <family val="2"/>
      <charset val="238"/>
    </font>
    <font>
      <b/>
      <sz val="14"/>
      <color indexed="10"/>
      <name val="Arial CE"/>
      <family val="2"/>
      <charset val="238"/>
    </font>
    <font>
      <b/>
      <sz val="16"/>
      <color indexed="10"/>
      <name val="Arial CE"/>
      <family val="2"/>
      <charset val="238"/>
    </font>
    <font>
      <sz val="9"/>
      <name val="Arial Narrow"/>
      <family val="2"/>
      <charset val="238"/>
    </font>
    <font>
      <i/>
      <sz val="9"/>
      <name val="Arial"/>
      <family val="2"/>
      <charset val="238"/>
    </font>
    <font>
      <b/>
      <sz val="14"/>
      <color rgb="FF0000FF"/>
      <name val="Arial CE"/>
      <charset val="238"/>
    </font>
    <font>
      <sz val="16"/>
      <name val="Arial CE"/>
      <charset val="238"/>
    </font>
    <font>
      <sz val="20"/>
      <name val="Lucida Handwriting"/>
      <family val="4"/>
    </font>
    <font>
      <sz val="10"/>
      <name val="Verdana"/>
      <family val="2"/>
      <charset val="238"/>
    </font>
    <font>
      <sz val="12"/>
      <name val="Times New Roman"/>
      <family val="1"/>
    </font>
    <font>
      <b/>
      <sz val="18"/>
      <color rgb="FF0000FF"/>
      <name val="Arial CE"/>
      <charset val="238"/>
    </font>
    <font>
      <sz val="18"/>
      <name val="Arial CE"/>
      <charset val="238"/>
    </font>
    <font>
      <b/>
      <sz val="16"/>
      <color rgb="FF0000FF"/>
      <name val="Arial CE"/>
      <charset val="238"/>
    </font>
    <font>
      <sz val="18"/>
      <name val="Lucida Handwriting"/>
      <family val="4"/>
    </font>
    <font>
      <b/>
      <sz val="13"/>
      <name val="Arial CE"/>
      <charset val="238"/>
    </font>
    <font>
      <b/>
      <sz val="16"/>
      <name val="Calibri"/>
      <family val="2"/>
      <charset val="238"/>
      <scheme val="minor"/>
    </font>
    <font>
      <b/>
      <sz val="16"/>
      <color rgb="FF0070C0"/>
      <name val="Calibri"/>
      <family val="2"/>
      <charset val="238"/>
      <scheme val="minor"/>
    </font>
    <font>
      <b/>
      <sz val="10"/>
      <name val="Arial CE"/>
      <family val="2"/>
      <charset val="238"/>
    </font>
    <font>
      <b/>
      <sz val="12"/>
      <color indexed="10"/>
      <name val="Arial CE"/>
      <family val="2"/>
      <charset val="238"/>
    </font>
    <font>
      <sz val="11"/>
      <name val="Calibri"/>
      <family val="2"/>
      <charset val="238"/>
    </font>
    <font>
      <b/>
      <sz val="11"/>
      <name val="Calibri"/>
      <family val="2"/>
      <charset val="238"/>
    </font>
    <font>
      <b/>
      <sz val="16"/>
      <name val="Arial CE"/>
      <family val="2"/>
      <charset val="238"/>
    </font>
    <font>
      <b/>
      <sz val="15"/>
      <color indexed="10"/>
      <name val="Arial"/>
      <family val="2"/>
    </font>
    <font>
      <sz val="10"/>
      <name val="Times New Roman"/>
      <family val="1"/>
    </font>
    <font>
      <b/>
      <sz val="10"/>
      <color indexed="30"/>
      <name val="Arial"/>
      <family val="2"/>
      <charset val="238"/>
    </font>
    <font>
      <b/>
      <sz val="10"/>
      <color rgb="FFFF0000"/>
      <name val="Arial"/>
      <family val="2"/>
      <charset val="238"/>
    </font>
    <font>
      <b/>
      <sz val="8"/>
      <color rgb="FFFF0000"/>
      <name val="Arial"/>
      <family val="2"/>
      <charset val="238"/>
    </font>
    <font>
      <sz val="10"/>
      <color theme="0" tint="-0.249977111117893"/>
      <name val="Arial"/>
      <family val="2"/>
      <charset val="238"/>
    </font>
    <font>
      <sz val="10"/>
      <color rgb="FFFF0000"/>
      <name val="Arial"/>
      <family val="2"/>
      <charset val="238"/>
    </font>
    <font>
      <b/>
      <sz val="12"/>
      <color indexed="30"/>
      <name val="Arial"/>
      <family val="2"/>
      <charset val="238"/>
    </font>
    <font>
      <b/>
      <sz val="11"/>
      <color indexed="30"/>
      <name val="Arial"/>
      <family val="2"/>
      <charset val="238"/>
    </font>
    <font>
      <b/>
      <sz val="12"/>
      <color indexed="10"/>
      <name val="Arial"/>
      <family val="2"/>
      <charset val="238"/>
    </font>
    <font>
      <b/>
      <sz val="14"/>
      <color rgb="FF0000FF"/>
      <name val="Arial"/>
      <family val="2"/>
      <charset val="238"/>
    </font>
    <font>
      <b/>
      <sz val="14"/>
      <color indexed="12"/>
      <name val="Arial"/>
      <family val="2"/>
      <charset val="238"/>
    </font>
    <font>
      <b/>
      <sz val="14"/>
      <color indexed="10"/>
      <name val="Arial"/>
      <family val="2"/>
      <charset val="238"/>
    </font>
    <font>
      <i/>
      <sz val="10"/>
      <color theme="0" tint="-0.34998626667073579"/>
      <name val="Arial"/>
      <family val="2"/>
      <charset val="238"/>
    </font>
    <font>
      <b/>
      <sz val="8"/>
      <color theme="0" tint="-0.249977111117893"/>
      <name val="Arial"/>
      <family val="2"/>
      <charset val="238"/>
    </font>
    <font>
      <b/>
      <sz val="10"/>
      <name val="Verdana"/>
      <family val="2"/>
      <charset val="238"/>
    </font>
    <font>
      <sz val="14"/>
      <name val="Arial"/>
      <family val="2"/>
      <charset val="238"/>
    </font>
    <font>
      <sz val="10"/>
      <color theme="0" tint="-0.34998626667073579"/>
      <name val="Arial"/>
      <family val="2"/>
      <charset val="238"/>
    </font>
    <font>
      <b/>
      <i/>
      <sz val="10"/>
      <name val="Arial"/>
      <family val="2"/>
      <charset val="238"/>
    </font>
    <font>
      <sz val="10"/>
      <color theme="0" tint="-0.34998626667073579"/>
      <name val="Times New Roman"/>
      <family val="1"/>
    </font>
    <font>
      <b/>
      <sz val="10"/>
      <name val="Arial Narrow"/>
      <family val="2"/>
      <charset val="238"/>
    </font>
    <font>
      <b/>
      <sz val="12"/>
      <color rgb="FFFF0000"/>
      <name val="Times New Roman"/>
      <family val="1"/>
      <charset val="238"/>
    </font>
    <font>
      <b/>
      <i/>
      <sz val="12"/>
      <name val="Arial"/>
      <family val="2"/>
      <charset val="238"/>
    </font>
    <font>
      <sz val="12"/>
      <name val="Arial"/>
      <family val="2"/>
      <charset val="238"/>
    </font>
    <font>
      <sz val="10"/>
      <color indexed="30"/>
      <name val="Arial"/>
      <family val="2"/>
      <charset val="238"/>
    </font>
    <font>
      <b/>
      <sz val="10"/>
      <name val="Times New Roman"/>
      <family val="1"/>
    </font>
    <font>
      <b/>
      <i/>
      <sz val="14"/>
      <color indexed="10"/>
      <name val="Arial"/>
      <family val="2"/>
      <charset val="238"/>
    </font>
    <font>
      <b/>
      <sz val="14"/>
      <color rgb="FF490FB1"/>
      <name val="Arial"/>
      <family val="2"/>
      <charset val="238"/>
    </font>
    <font>
      <sz val="8"/>
      <name val="Times New Roman"/>
      <family val="1"/>
    </font>
    <font>
      <b/>
      <i/>
      <sz val="13"/>
      <color indexed="10"/>
      <name val="Arial"/>
      <family val="2"/>
      <charset val="238"/>
    </font>
    <font>
      <b/>
      <sz val="16"/>
      <color indexed="12"/>
      <name val="Arial"/>
      <family val="2"/>
      <charset val="238"/>
    </font>
    <font>
      <sz val="12"/>
      <color rgb="FFFF0000"/>
      <name val="Arial"/>
      <family val="2"/>
      <charset val="238"/>
    </font>
    <font>
      <b/>
      <sz val="8"/>
      <color rgb="FF0070C0"/>
      <name val="Arial"/>
      <family val="2"/>
      <charset val="238"/>
    </font>
    <font>
      <b/>
      <sz val="12"/>
      <name val="Times New Roman"/>
      <family val="1"/>
      <charset val="238"/>
    </font>
    <font>
      <sz val="10"/>
      <color rgb="FFFFFFCC"/>
      <name val="Arial"/>
      <family val="2"/>
      <charset val="238"/>
    </font>
    <font>
      <b/>
      <sz val="12"/>
      <name val="Verdana"/>
      <family val="2"/>
      <charset val="238"/>
    </font>
    <font>
      <sz val="10"/>
      <color rgb="FFFF0000"/>
      <name val="Times New Roman"/>
      <family val="1"/>
    </font>
    <font>
      <sz val="8"/>
      <color rgb="FFFF0000"/>
      <name val="Times New Roman"/>
      <family val="1"/>
    </font>
    <font>
      <b/>
      <sz val="10"/>
      <name val="Times New Roman"/>
      <family val="1"/>
      <charset val="238"/>
    </font>
    <font>
      <b/>
      <sz val="11"/>
      <color indexed="12"/>
      <name val="Arial"/>
      <family val="2"/>
      <charset val="238"/>
    </font>
    <font>
      <sz val="12"/>
      <color theme="1"/>
      <name val="Calibri"/>
      <family val="2"/>
      <scheme val="minor"/>
    </font>
    <font>
      <b/>
      <sz val="14"/>
      <color rgb="FFFF0000"/>
      <name val="Arial CE"/>
      <charset val="238"/>
    </font>
    <font>
      <b/>
      <sz val="14"/>
      <color rgb="FFFF0000"/>
      <name val="Calibri"/>
      <family val="2"/>
      <charset val="238"/>
      <scheme val="minor"/>
    </font>
    <font>
      <b/>
      <sz val="14"/>
      <name val="Calibri"/>
      <family val="2"/>
      <charset val="238"/>
      <scheme val="minor"/>
    </font>
    <font>
      <sz val="14"/>
      <name val="Arial CE"/>
      <charset val="238"/>
    </font>
  </fonts>
  <fills count="36">
    <fill>
      <patternFill patternType="none"/>
    </fill>
    <fill>
      <patternFill patternType="gray125"/>
    </fill>
    <fill>
      <patternFill patternType="solid">
        <fgColor theme="0"/>
        <bgColor indexed="64"/>
      </patternFill>
    </fill>
    <fill>
      <patternFill patternType="solid">
        <fgColor theme="6" tint="0.79998168889431442"/>
        <bgColor indexed="64"/>
      </patternFill>
    </fill>
    <fill>
      <patternFill patternType="solid">
        <fgColor rgb="FFFFCC99"/>
        <bgColor indexed="64"/>
      </patternFill>
    </fill>
    <fill>
      <patternFill patternType="solid">
        <fgColor indexed="47"/>
        <bgColor indexed="64"/>
      </patternFill>
    </fill>
    <fill>
      <patternFill patternType="solid">
        <fgColor indexed="9"/>
        <bgColor indexed="64"/>
      </patternFill>
    </fill>
    <fill>
      <patternFill patternType="solid">
        <fgColor rgb="FFCCFFFF"/>
        <bgColor indexed="64"/>
      </patternFill>
    </fill>
    <fill>
      <patternFill patternType="solid">
        <fgColor theme="9" tint="0.79998168889431442"/>
        <bgColor indexed="64"/>
      </patternFill>
    </fill>
    <fill>
      <patternFill patternType="solid">
        <fgColor indexed="26"/>
        <bgColor indexed="64"/>
      </patternFill>
    </fill>
    <fill>
      <patternFill patternType="solid">
        <fgColor indexed="65"/>
        <bgColor indexed="64"/>
      </patternFill>
    </fill>
    <fill>
      <patternFill patternType="solid">
        <fgColor rgb="FFFFFFCC"/>
        <bgColor indexed="64"/>
      </patternFill>
    </fill>
    <fill>
      <patternFill patternType="solid">
        <fgColor indexed="41"/>
        <bgColor indexed="64"/>
      </patternFill>
    </fill>
    <fill>
      <patternFill patternType="solid">
        <fgColor indexed="27"/>
        <bgColor indexed="64"/>
      </patternFill>
    </fill>
    <fill>
      <patternFill patternType="solid">
        <fgColor theme="0" tint="-0.14999847407452621"/>
        <bgColor indexed="64"/>
      </patternFill>
    </fill>
    <fill>
      <patternFill patternType="solid">
        <fgColor rgb="FFFFFF00"/>
        <bgColor indexed="64"/>
      </patternFill>
    </fill>
    <fill>
      <patternFill patternType="solid">
        <fgColor indexed="43"/>
        <bgColor indexed="64"/>
      </patternFill>
    </fill>
    <fill>
      <patternFill patternType="solid">
        <fgColor theme="6" tint="0.39997558519241921"/>
        <bgColor indexed="64"/>
      </patternFill>
    </fill>
    <fill>
      <patternFill patternType="solid">
        <fgColor indexed="13"/>
        <bgColor indexed="64"/>
      </patternFill>
    </fill>
    <fill>
      <patternFill patternType="solid">
        <fgColor rgb="FFCBFDB9"/>
        <bgColor indexed="64"/>
      </patternFill>
    </fill>
    <fill>
      <patternFill patternType="solid">
        <fgColor rgb="FFFFCC00"/>
        <bgColor indexed="64"/>
      </patternFill>
    </fill>
    <fill>
      <patternFill patternType="solid">
        <fgColor rgb="FFCCCCFF"/>
        <bgColor indexed="64"/>
      </patternFill>
    </fill>
    <fill>
      <patternFill patternType="solid">
        <fgColor rgb="FFEBF1DE"/>
        <bgColor indexed="64"/>
      </patternFill>
    </fill>
    <fill>
      <patternFill patternType="solid">
        <fgColor theme="8" tint="0.59999389629810485"/>
        <bgColor indexed="64"/>
      </patternFill>
    </fill>
    <fill>
      <patternFill patternType="solid">
        <fgColor indexed="26"/>
      </patternFill>
    </fill>
    <fill>
      <patternFill patternType="solid">
        <fgColor rgb="FFCCC0DA"/>
        <bgColor indexed="64"/>
      </patternFill>
    </fill>
    <fill>
      <patternFill patternType="solid">
        <fgColor rgb="FF92D050"/>
        <bgColor indexed="64"/>
      </patternFill>
    </fill>
    <fill>
      <patternFill patternType="solid">
        <fgColor indexed="44"/>
        <bgColor indexed="64"/>
      </patternFill>
    </fill>
    <fill>
      <patternFill patternType="solid">
        <fgColor rgb="FF66FF66"/>
        <bgColor indexed="64"/>
      </patternFill>
    </fill>
    <fill>
      <patternFill patternType="solid">
        <fgColor rgb="FF99CCFF"/>
        <bgColor indexed="64"/>
      </patternFill>
    </fill>
    <fill>
      <patternFill patternType="solid">
        <fgColor indexed="51"/>
        <bgColor indexed="64"/>
      </patternFill>
    </fill>
    <fill>
      <patternFill patternType="solid">
        <fgColor indexed="31"/>
        <bgColor indexed="64"/>
      </patternFill>
    </fill>
    <fill>
      <patternFill patternType="solid">
        <fgColor rgb="FFFFC000"/>
        <bgColor indexed="64"/>
      </patternFill>
    </fill>
    <fill>
      <patternFill patternType="solid">
        <fgColor theme="0" tint="-0.249977111117893"/>
        <bgColor indexed="64"/>
      </patternFill>
    </fill>
    <fill>
      <patternFill patternType="solid">
        <fgColor indexed="53"/>
        <bgColor indexed="64"/>
      </patternFill>
    </fill>
    <fill>
      <patternFill patternType="solid">
        <fgColor theme="2"/>
        <bgColor indexed="64"/>
      </patternFill>
    </fill>
  </fills>
  <borders count="396">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style="thin">
        <color indexed="64"/>
      </left>
      <right/>
      <top/>
      <bottom/>
      <diagonal/>
    </border>
    <border>
      <left/>
      <right/>
      <top/>
      <bottom style="thin">
        <color auto="1"/>
      </bottom>
      <diagonal/>
    </border>
    <border>
      <left/>
      <right style="medium">
        <color rgb="FF0066FF"/>
      </right>
      <top/>
      <bottom style="medium">
        <color rgb="FF0066FF"/>
      </bottom>
      <diagonal/>
    </border>
    <border>
      <left/>
      <right/>
      <top/>
      <bottom style="medium">
        <color rgb="FF0066FF"/>
      </bottom>
      <diagonal/>
    </border>
    <border>
      <left style="medium">
        <color rgb="FF0066FF"/>
      </left>
      <right/>
      <top/>
      <bottom style="medium">
        <color rgb="FF0066FF"/>
      </bottom>
      <diagonal/>
    </border>
    <border>
      <left/>
      <right style="medium">
        <color rgb="FF0066FF"/>
      </right>
      <top style="dotted">
        <color indexed="64"/>
      </top>
      <bottom style="dotted">
        <color indexed="64"/>
      </bottom>
      <diagonal/>
    </border>
    <border>
      <left/>
      <right/>
      <top style="dotted">
        <color indexed="64"/>
      </top>
      <bottom style="dotted">
        <color indexed="64"/>
      </bottom>
      <diagonal/>
    </border>
    <border>
      <left style="medium">
        <color rgb="FF0066FF"/>
      </left>
      <right/>
      <top/>
      <bottom/>
      <diagonal/>
    </border>
    <border>
      <left/>
      <right style="medium">
        <color rgb="FF0066FF"/>
      </right>
      <top style="medium">
        <color rgb="FF0066FF"/>
      </top>
      <bottom/>
      <diagonal/>
    </border>
    <border>
      <left/>
      <right/>
      <top style="medium">
        <color rgb="FF0066FF"/>
      </top>
      <bottom/>
      <diagonal/>
    </border>
    <border>
      <left style="medium">
        <color rgb="FF0066FF"/>
      </left>
      <right/>
      <top style="medium">
        <color rgb="FF0066FF"/>
      </top>
      <bottom/>
      <diagonal/>
    </border>
    <border>
      <left/>
      <right style="thin">
        <color indexed="64"/>
      </right>
      <top style="dotted">
        <color indexed="64"/>
      </top>
      <bottom style="thin">
        <color indexed="64"/>
      </bottom>
      <diagonal/>
    </border>
    <border>
      <left/>
      <right style="medium">
        <color rgb="FF0000FF"/>
      </right>
      <top style="dotted">
        <color indexed="64"/>
      </top>
      <bottom style="medium">
        <color rgb="FF0000FF"/>
      </bottom>
      <diagonal/>
    </border>
    <border>
      <left/>
      <right/>
      <top style="dotted">
        <color indexed="64"/>
      </top>
      <bottom style="medium">
        <color rgb="FF0000FF"/>
      </bottom>
      <diagonal/>
    </border>
    <border>
      <left style="medium">
        <color rgb="FF0000FF"/>
      </left>
      <right/>
      <top style="dotted">
        <color indexed="64"/>
      </top>
      <bottom style="medium">
        <color rgb="FF0000FF"/>
      </bottom>
      <diagonal/>
    </border>
    <border>
      <left/>
      <right style="thin">
        <color indexed="64"/>
      </right>
      <top style="dotted">
        <color indexed="64"/>
      </top>
      <bottom style="dotted">
        <color indexed="64"/>
      </bottom>
      <diagonal/>
    </border>
    <border>
      <left/>
      <right style="medium">
        <color rgb="FF0000FF"/>
      </right>
      <top style="dotted">
        <color indexed="64"/>
      </top>
      <bottom style="dotted">
        <color indexed="64"/>
      </bottom>
      <diagonal/>
    </border>
    <border>
      <left style="medium">
        <color rgb="FF0000FF"/>
      </left>
      <right/>
      <top style="dotted">
        <color indexed="64"/>
      </top>
      <bottom style="dotted">
        <color indexed="64"/>
      </bottom>
      <diagonal/>
    </border>
    <border>
      <left/>
      <right style="thin">
        <color indexed="64"/>
      </right>
      <top/>
      <bottom style="dotted">
        <color indexed="64"/>
      </bottom>
      <diagonal/>
    </border>
    <border>
      <left/>
      <right style="medium">
        <color rgb="FF0000FF"/>
      </right>
      <top/>
      <bottom style="dotted">
        <color indexed="64"/>
      </bottom>
      <diagonal/>
    </border>
    <border>
      <left/>
      <right/>
      <top/>
      <bottom style="dotted">
        <color indexed="64"/>
      </bottom>
      <diagonal/>
    </border>
    <border>
      <left style="medium">
        <color rgb="FF0000FF"/>
      </left>
      <right/>
      <top/>
      <bottom style="dotted">
        <color indexed="64"/>
      </bottom>
      <diagonal/>
    </border>
    <border>
      <left/>
      <right style="medium">
        <color rgb="FF0000FF"/>
      </right>
      <top style="medium">
        <color rgb="FF0000FF"/>
      </top>
      <bottom/>
      <diagonal/>
    </border>
    <border>
      <left/>
      <right/>
      <top style="medium">
        <color rgb="FF0000FF"/>
      </top>
      <bottom/>
      <diagonal/>
    </border>
    <border>
      <left style="medium">
        <color rgb="FF0000FF"/>
      </left>
      <right/>
      <top style="medium">
        <color rgb="FF0000FF"/>
      </top>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
      <left style="thin">
        <color indexed="64"/>
      </left>
      <right/>
      <top style="dotted">
        <color indexed="64"/>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style="thin">
        <color indexed="64"/>
      </left>
      <right/>
      <top/>
      <bottom style="dotted">
        <color indexed="64"/>
      </bottom>
      <diagonal/>
    </border>
    <border>
      <left/>
      <right/>
      <top style="thin">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thin">
        <color indexed="64"/>
      </top>
      <bottom style="dotted">
        <color indexed="64"/>
      </bottom>
      <diagonal/>
    </border>
    <border>
      <left/>
      <right/>
      <top/>
      <bottom style="medium">
        <color auto="1"/>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style="medium">
        <color indexed="18"/>
      </left>
      <right/>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rgb="FF0000FF"/>
      </right>
      <top style="medium">
        <color rgb="FF0000FF"/>
      </top>
      <bottom style="medium">
        <color rgb="FF0000FF"/>
      </bottom>
      <diagonal/>
    </border>
    <border>
      <left style="medium">
        <color rgb="FF0000FF"/>
      </left>
      <right/>
      <top style="medium">
        <color rgb="FF0000FF"/>
      </top>
      <bottom style="medium">
        <color rgb="FF0000FF"/>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bottom style="thin">
        <color indexed="64"/>
      </bottom>
      <diagonal/>
    </border>
    <border>
      <left/>
      <right style="medium">
        <color rgb="FFFF0000"/>
      </right>
      <top style="medium">
        <color rgb="FFFF0000"/>
      </top>
      <bottom style="medium">
        <color rgb="FFFF0000"/>
      </bottom>
      <diagonal/>
    </border>
    <border>
      <left/>
      <right/>
      <top style="thin">
        <color indexed="64"/>
      </top>
      <bottom style="medium">
        <color indexed="64"/>
      </bottom>
      <diagonal/>
    </border>
    <border>
      <left style="thin">
        <color indexed="64"/>
      </left>
      <right style="medium">
        <color indexed="64"/>
      </right>
      <top/>
      <bottom/>
      <diagonal/>
    </border>
    <border>
      <left/>
      <right/>
      <top style="thin">
        <color auto="1"/>
      </top>
      <bottom/>
      <diagonal/>
    </border>
    <border>
      <left style="medium">
        <color indexed="64"/>
      </left>
      <right/>
      <top style="thin">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medium">
        <color indexed="64"/>
      </left>
      <right style="thin">
        <color indexed="64"/>
      </right>
      <top/>
      <bottom style="double">
        <color indexed="64"/>
      </bottom>
      <diagonal/>
    </border>
    <border>
      <left style="thin">
        <color indexed="64"/>
      </left>
      <right style="medium">
        <color indexed="64"/>
      </right>
      <top style="double">
        <color indexed="64"/>
      </top>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diagonal/>
    </border>
    <border>
      <left style="thin">
        <color indexed="64"/>
      </left>
      <right style="thin">
        <color indexed="64"/>
      </right>
      <top style="double">
        <color indexed="64"/>
      </top>
      <bottom/>
      <diagonal/>
    </border>
    <border>
      <left style="medium">
        <color indexed="64"/>
      </left>
      <right style="thin">
        <color indexed="64"/>
      </right>
      <top style="double">
        <color indexed="64"/>
      </top>
      <bottom/>
      <diagonal/>
    </border>
    <border>
      <left style="thin">
        <color indexed="64"/>
      </left>
      <right style="medium">
        <color indexed="64"/>
      </right>
      <top style="double">
        <color indexed="64"/>
      </top>
      <bottom style="double">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style="medium">
        <color indexed="64"/>
      </left>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right style="thin">
        <color indexed="64"/>
      </right>
      <top style="thin">
        <color indexed="64"/>
      </top>
      <bottom style="double">
        <color indexed="64"/>
      </bottom>
      <diagonal/>
    </border>
    <border>
      <left style="medium">
        <color indexed="64"/>
      </left>
      <right style="thin">
        <color indexed="64"/>
      </right>
      <top/>
      <bottom/>
      <diagonal/>
    </border>
    <border>
      <left style="thin">
        <color indexed="64"/>
      </left>
      <right style="medium">
        <color indexed="64"/>
      </right>
      <top/>
      <bottom style="double">
        <color indexed="64"/>
      </bottom>
      <diagonal/>
    </border>
    <border>
      <left/>
      <right style="thin">
        <color indexed="64"/>
      </right>
      <top style="double">
        <color indexed="64"/>
      </top>
      <bottom style="double">
        <color indexed="64"/>
      </bottom>
      <diagonal/>
    </border>
    <border>
      <left style="thin">
        <color indexed="64"/>
      </left>
      <right/>
      <top/>
      <bottom style="double">
        <color indexed="64"/>
      </bottom>
      <diagonal/>
    </border>
    <border>
      <left/>
      <right style="thin">
        <color indexed="64"/>
      </right>
      <top style="double">
        <color indexed="64"/>
      </top>
      <bottom style="thin">
        <color indexed="64"/>
      </bottom>
      <diagonal/>
    </border>
    <border>
      <left/>
      <right/>
      <top/>
      <bottom style="double">
        <color indexed="64"/>
      </bottom>
      <diagonal/>
    </border>
    <border>
      <left/>
      <right/>
      <top style="double">
        <color indexed="64"/>
      </top>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double">
        <color indexed="64"/>
      </top>
      <bottom style="thin">
        <color indexed="64"/>
      </bottom>
      <diagonal/>
    </border>
    <border>
      <left style="medium">
        <color indexed="64"/>
      </left>
      <right style="thin">
        <color indexed="64"/>
      </right>
      <top style="double">
        <color indexed="64"/>
      </top>
      <bottom style="thin">
        <color indexed="64"/>
      </bottom>
      <diagonal/>
    </border>
    <border>
      <left style="thin">
        <color indexed="64"/>
      </left>
      <right style="medium">
        <color indexed="64"/>
      </right>
      <top style="thin">
        <color indexed="64"/>
      </top>
      <bottom style="double">
        <color indexed="64"/>
      </bottom>
      <diagonal/>
    </border>
    <border>
      <left style="medium">
        <color indexed="64"/>
      </left>
      <right style="medium">
        <color indexed="64"/>
      </right>
      <top style="medium">
        <color indexed="64"/>
      </top>
      <bottom style="medium">
        <color indexed="64"/>
      </bottom>
      <diagonal/>
    </border>
    <border>
      <left style="thin">
        <color rgb="FFFF0000"/>
      </left>
      <right/>
      <top style="medium">
        <color rgb="FFFF0000"/>
      </top>
      <bottom style="medium">
        <color rgb="FFFF0000"/>
      </bottom>
      <diagonal/>
    </border>
    <border>
      <left style="thin">
        <color rgb="FFFF0000"/>
      </left>
      <right style="thin">
        <color rgb="FFFF0000"/>
      </right>
      <top style="medium">
        <color rgb="FFFF0000"/>
      </top>
      <bottom style="medium">
        <color rgb="FFFF0000"/>
      </bottom>
      <diagonal/>
    </border>
    <border>
      <left style="medium">
        <color rgb="FFFF0000"/>
      </left>
      <right style="thin">
        <color rgb="FFFF0000"/>
      </right>
      <top style="medium">
        <color rgb="FFFF0000"/>
      </top>
      <bottom style="medium">
        <color rgb="FFFF0000"/>
      </bottom>
      <diagonal/>
    </border>
    <border>
      <left style="thin">
        <color indexed="64"/>
      </left>
      <right style="thin">
        <color indexed="64"/>
      </right>
      <top style="thin">
        <color indexed="64"/>
      </top>
      <bottom style="medium">
        <color rgb="FFFF0000"/>
      </bottom>
      <diagonal/>
    </border>
    <border>
      <left style="thick">
        <color indexed="64"/>
      </left>
      <right style="thin">
        <color indexed="64"/>
      </right>
      <top style="thin">
        <color auto="1"/>
      </top>
      <bottom style="medium">
        <color rgb="FFFF0000"/>
      </bottom>
      <diagonal/>
    </border>
    <border>
      <left/>
      <right style="medium">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style="thin">
        <color indexed="64"/>
      </top>
      <bottom/>
      <diagonal/>
    </border>
    <border>
      <left style="thick">
        <color indexed="64"/>
      </left>
      <right style="thin">
        <color indexed="64"/>
      </right>
      <top/>
      <bottom style="thin">
        <color indexed="64"/>
      </bottom>
      <diagonal/>
    </border>
    <border>
      <left style="thick">
        <color indexed="64"/>
      </left>
      <right/>
      <top style="medium">
        <color indexed="64"/>
      </top>
      <bottom style="thin">
        <color indexed="64"/>
      </bottom>
      <diagonal/>
    </border>
    <border>
      <left style="thin">
        <color rgb="FFFF0000"/>
      </left>
      <right style="medium">
        <color rgb="FFFF0000"/>
      </right>
      <top style="medium">
        <color rgb="FFFF0000"/>
      </top>
      <bottom style="medium">
        <color rgb="FFFF0000"/>
      </bottom>
      <diagonal/>
    </border>
    <border>
      <left style="thin">
        <color indexed="64"/>
      </left>
      <right style="thick">
        <color indexed="64"/>
      </right>
      <top style="thin">
        <color indexed="64"/>
      </top>
      <bottom style="medium">
        <color rgb="FFFF0000"/>
      </bottom>
      <diagonal/>
    </border>
    <border>
      <left style="thin">
        <color indexed="64"/>
      </left>
      <right style="thick">
        <color indexed="64"/>
      </right>
      <top style="thin">
        <color indexed="64"/>
      </top>
      <bottom style="thin">
        <color indexed="64"/>
      </bottom>
      <diagonal/>
    </border>
    <border>
      <left/>
      <right style="thick">
        <color indexed="64"/>
      </right>
      <top style="thin">
        <color indexed="64"/>
      </top>
      <bottom style="thin">
        <color indexed="64"/>
      </bottom>
      <diagonal/>
    </border>
    <border>
      <left style="thin">
        <color indexed="64"/>
      </left>
      <right style="thick">
        <color indexed="64"/>
      </right>
      <top/>
      <bottom style="thin">
        <color indexed="64"/>
      </bottom>
      <diagonal/>
    </border>
    <border>
      <left style="thick">
        <color indexed="64"/>
      </left>
      <right/>
      <top/>
      <bottom style="thin">
        <color indexed="64"/>
      </bottom>
      <diagonal/>
    </border>
    <border>
      <left style="thick">
        <color indexed="64"/>
      </left>
      <right/>
      <top style="thin">
        <color indexed="64"/>
      </top>
      <bottom style="thin">
        <color indexed="64"/>
      </bottom>
      <diagonal/>
    </border>
    <border>
      <left style="medium">
        <color rgb="FFFF0000"/>
      </left>
      <right/>
      <top/>
      <bottom/>
      <diagonal/>
    </border>
    <border>
      <left style="double">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style="medium">
        <color indexed="64"/>
      </left>
      <right style="thin">
        <color indexed="64"/>
      </right>
      <top/>
      <bottom style="medium">
        <color indexed="64"/>
      </bottom>
      <diagonal/>
    </border>
    <border>
      <left style="double">
        <color indexed="64"/>
      </left>
      <right style="thin">
        <color indexed="64"/>
      </right>
      <top style="thin">
        <color indexed="64"/>
      </top>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double">
        <color indexed="64"/>
      </left>
      <right style="double">
        <color indexed="64"/>
      </right>
      <top style="thin">
        <color indexed="64"/>
      </top>
      <bottom style="thin">
        <color indexed="64"/>
      </bottom>
      <diagonal/>
    </border>
    <border>
      <left style="medium">
        <color indexed="64"/>
      </left>
      <right style="double">
        <color indexed="64"/>
      </right>
      <top style="thin">
        <color indexed="64"/>
      </top>
      <bottom style="thin">
        <color indexed="64"/>
      </bottom>
      <diagonal/>
    </border>
    <border>
      <left style="double">
        <color auto="1"/>
      </left>
      <right/>
      <top style="medium">
        <color auto="1"/>
      </top>
      <bottom style="thin">
        <color auto="1"/>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bottom style="hair">
        <color indexed="64"/>
      </bottom>
      <diagonal/>
    </border>
    <border>
      <left style="thin">
        <color indexed="64"/>
      </left>
      <right style="thin">
        <color indexed="64"/>
      </right>
      <top/>
      <bottom style="hair">
        <color indexed="64"/>
      </bottom>
      <diagonal/>
    </border>
    <border>
      <left style="medium">
        <color indexed="64"/>
      </left>
      <right style="thin">
        <color indexed="64"/>
      </right>
      <top/>
      <bottom style="hair">
        <color indexed="64"/>
      </bottom>
      <diagonal/>
    </border>
    <border>
      <left style="medium">
        <color indexed="64"/>
      </left>
      <right style="thin">
        <color indexed="64"/>
      </right>
      <top style="medium">
        <color indexed="64"/>
      </top>
      <bottom style="hair">
        <color indexed="64"/>
      </bottom>
      <diagonal/>
    </border>
    <border>
      <left style="medium">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22"/>
      </left>
      <right style="thin">
        <color indexed="22"/>
      </right>
      <top style="thin">
        <color indexed="22"/>
      </top>
      <bottom style="thin">
        <color indexed="22"/>
      </bottom>
      <diagonal/>
    </border>
    <border>
      <left style="medium">
        <color indexed="64"/>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top/>
      <bottom style="medium">
        <color indexed="64"/>
      </bottom>
      <diagonal/>
    </border>
    <border>
      <left style="thick">
        <color auto="1"/>
      </left>
      <right style="thin">
        <color indexed="64"/>
      </right>
      <top/>
      <bottom/>
      <diagonal/>
    </border>
    <border>
      <left/>
      <right style="thick">
        <color auto="1"/>
      </right>
      <top style="medium">
        <color indexed="64"/>
      </top>
      <bottom style="medium">
        <color indexed="64"/>
      </bottom>
      <diagonal/>
    </border>
    <border>
      <left style="thin">
        <color indexed="64"/>
      </left>
      <right style="medium">
        <color auto="1"/>
      </right>
      <top style="medium">
        <color indexed="64"/>
      </top>
      <bottom style="medium">
        <color indexed="64"/>
      </bottom>
      <diagonal/>
    </border>
    <border>
      <left style="thick">
        <color auto="1"/>
      </left>
      <right style="thin">
        <color indexed="64"/>
      </right>
      <top style="medium">
        <color indexed="64"/>
      </top>
      <bottom style="medium">
        <color indexed="64"/>
      </bottom>
      <diagonal/>
    </border>
    <border>
      <left style="thick">
        <color auto="1"/>
      </left>
      <right/>
      <top style="medium">
        <color indexed="64"/>
      </top>
      <bottom style="medium">
        <color indexed="64"/>
      </bottom>
      <diagonal/>
    </border>
    <border>
      <left/>
      <right style="thick">
        <color auto="1"/>
      </right>
      <top style="thin">
        <color indexed="64"/>
      </top>
      <bottom style="medium">
        <color indexed="64"/>
      </bottom>
      <diagonal/>
    </border>
    <border>
      <left style="thick">
        <color auto="1"/>
      </left>
      <right/>
      <top style="thin">
        <color indexed="64"/>
      </top>
      <bottom style="medium">
        <color indexed="64"/>
      </bottom>
      <diagonal/>
    </border>
    <border>
      <left/>
      <right style="thick">
        <color auto="1"/>
      </right>
      <top/>
      <bottom style="thick">
        <color auto="1"/>
      </bottom>
      <diagonal/>
    </border>
    <border>
      <left/>
      <right/>
      <top/>
      <bottom style="thick">
        <color auto="1"/>
      </bottom>
      <diagonal/>
    </border>
    <border>
      <left/>
      <right style="thick">
        <color auto="1"/>
      </right>
      <top style="thick">
        <color auto="1"/>
      </top>
      <bottom/>
      <diagonal/>
    </border>
    <border>
      <left/>
      <right/>
      <top style="thick">
        <color auto="1"/>
      </top>
      <bottom/>
      <diagonal/>
    </border>
    <border>
      <left/>
      <right style="thick">
        <color auto="1"/>
      </right>
      <top/>
      <bottom/>
      <diagonal/>
    </border>
    <border>
      <left/>
      <right style="medium">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double">
        <color indexed="64"/>
      </left>
      <right style="double">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thin">
        <color indexed="64"/>
      </right>
      <top style="dotted">
        <color indexed="64"/>
      </top>
      <bottom style="medium">
        <color indexed="64"/>
      </bottom>
      <diagonal/>
    </border>
    <border>
      <left style="medium">
        <color indexed="64"/>
      </left>
      <right style="thin">
        <color indexed="64"/>
      </right>
      <top style="dotted">
        <color indexed="64"/>
      </top>
      <bottom style="medium">
        <color indexed="64"/>
      </bottom>
      <diagonal/>
    </border>
    <border>
      <left/>
      <right style="medium">
        <color indexed="64"/>
      </right>
      <top style="dotted">
        <color indexed="64"/>
      </top>
      <bottom style="dotted">
        <color indexed="64"/>
      </bottom>
      <diagonal/>
    </border>
    <border>
      <left style="double">
        <color indexed="64"/>
      </left>
      <right style="double">
        <color indexed="64"/>
      </right>
      <top style="dotted">
        <color indexed="64"/>
      </top>
      <bottom style="dotted">
        <color indexed="64"/>
      </bottom>
      <diagonal/>
    </border>
    <border>
      <left style="thin">
        <color indexed="64"/>
      </left>
      <right style="double">
        <color indexed="64"/>
      </right>
      <top style="dotted">
        <color indexed="64"/>
      </top>
      <bottom style="dotted">
        <color indexed="64"/>
      </bottom>
      <diagonal/>
    </border>
    <border>
      <left style="thin">
        <color indexed="64"/>
      </left>
      <right style="double">
        <color indexed="64"/>
      </right>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thin">
        <color indexed="64"/>
      </right>
      <top/>
      <bottom style="dotted">
        <color indexed="64"/>
      </bottom>
      <diagonal/>
    </border>
    <border>
      <left style="double">
        <color indexed="64"/>
      </left>
      <right style="double">
        <color indexed="64"/>
      </right>
      <top/>
      <bottom style="dotted">
        <color indexed="64"/>
      </bottom>
      <diagonal/>
    </border>
    <border>
      <left style="medium">
        <color indexed="64"/>
      </left>
      <right style="thin">
        <color indexed="64"/>
      </right>
      <top/>
      <bottom style="dotted">
        <color indexed="64"/>
      </bottom>
      <diagonal/>
    </border>
    <border>
      <left style="thin">
        <color indexed="64"/>
      </left>
      <right style="medium">
        <color indexed="64"/>
      </right>
      <top/>
      <bottom style="dotted">
        <color indexed="64"/>
      </bottom>
      <diagonal/>
    </border>
    <border>
      <left/>
      <right style="medium">
        <color indexed="64"/>
      </right>
      <top style="dotted">
        <color indexed="64"/>
      </top>
      <bottom/>
      <diagonal/>
    </border>
    <border>
      <left style="double">
        <color indexed="64"/>
      </left>
      <right style="double">
        <color indexed="64"/>
      </right>
      <top style="dotted">
        <color indexed="64"/>
      </top>
      <bottom/>
      <diagonal/>
    </border>
    <border>
      <left style="thin">
        <color indexed="64"/>
      </left>
      <right style="double">
        <color indexed="64"/>
      </right>
      <top style="dotted">
        <color indexed="64"/>
      </top>
      <bottom/>
      <diagonal/>
    </border>
    <border>
      <left style="thin">
        <color indexed="64"/>
      </left>
      <right style="thin">
        <color indexed="64"/>
      </right>
      <top style="dotted">
        <color indexed="64"/>
      </top>
      <bottom/>
      <diagonal/>
    </border>
    <border>
      <left/>
      <right style="thin">
        <color indexed="64"/>
      </right>
      <top style="dotted">
        <color indexed="64"/>
      </top>
      <bottom/>
      <diagonal/>
    </border>
    <border>
      <left style="medium">
        <color indexed="64"/>
      </left>
      <right style="thin">
        <color indexed="64"/>
      </right>
      <top style="dotted">
        <color indexed="64"/>
      </top>
      <bottom/>
      <diagonal/>
    </border>
    <border>
      <left style="thin">
        <color indexed="64"/>
      </left>
      <right style="medium">
        <color indexed="64"/>
      </right>
      <top style="dotted">
        <color indexed="64"/>
      </top>
      <bottom/>
      <diagonal/>
    </border>
    <border>
      <left style="thin">
        <color indexed="64"/>
      </left>
      <right style="double">
        <color indexed="64"/>
      </right>
      <top/>
      <bottom/>
      <diagonal/>
    </border>
    <border>
      <left style="medium">
        <color indexed="64"/>
      </left>
      <right/>
      <top style="dotted">
        <color indexed="64"/>
      </top>
      <bottom/>
      <diagonal/>
    </border>
    <border>
      <left style="medium">
        <color indexed="64"/>
      </left>
      <right/>
      <top style="dotted">
        <color indexed="64"/>
      </top>
      <bottom style="dotted">
        <color indexed="64"/>
      </bottom>
      <diagonal/>
    </border>
    <border>
      <left style="double">
        <color indexed="64"/>
      </left>
      <right style="double">
        <color indexed="64"/>
      </right>
      <top style="thin">
        <color indexed="64"/>
      </top>
      <bottom/>
      <diagonal/>
    </border>
    <border>
      <left style="thin">
        <color indexed="64"/>
      </left>
      <right style="double">
        <color indexed="64"/>
      </right>
      <top style="thin">
        <color indexed="64"/>
      </top>
      <bottom style="dotted">
        <color indexed="64"/>
      </bottom>
      <diagonal/>
    </border>
    <border>
      <left style="medium">
        <color indexed="64"/>
      </left>
      <right/>
      <top style="thin">
        <color indexed="64"/>
      </top>
      <bottom style="dotted">
        <color indexed="64"/>
      </bottom>
      <diagonal/>
    </border>
    <border>
      <left style="double">
        <color indexed="64"/>
      </left>
      <right style="double">
        <color indexed="64"/>
      </right>
      <top/>
      <bottom style="thin">
        <color indexed="64"/>
      </bottom>
      <diagonal/>
    </border>
    <border>
      <left style="double">
        <color indexed="64"/>
      </left>
      <right style="double">
        <color indexed="64"/>
      </right>
      <top style="medium">
        <color indexed="64"/>
      </top>
      <bottom style="thin">
        <color indexed="64"/>
      </bottom>
      <diagonal/>
    </border>
    <border>
      <left style="double">
        <color indexed="64"/>
      </left>
      <right style="thin">
        <color indexed="64"/>
      </right>
      <top style="dotted">
        <color indexed="64"/>
      </top>
      <bottom style="medium">
        <color indexed="64"/>
      </bottom>
      <diagonal/>
    </border>
    <border>
      <left style="double">
        <color indexed="64"/>
      </left>
      <right style="thin">
        <color indexed="64"/>
      </right>
      <top style="dotted">
        <color indexed="64"/>
      </top>
      <bottom style="dotted">
        <color indexed="64"/>
      </bottom>
      <diagonal/>
    </border>
    <border>
      <left style="medium">
        <color indexed="64"/>
      </left>
      <right/>
      <top/>
      <bottom style="dotted">
        <color indexed="64"/>
      </bottom>
      <diagonal/>
    </border>
    <border>
      <left style="thin">
        <color indexed="64"/>
      </left>
      <right style="medium">
        <color indexed="64"/>
      </right>
      <top style="thin">
        <color indexed="64"/>
      </top>
      <bottom style="dotted">
        <color indexed="64"/>
      </bottom>
      <diagonal/>
    </border>
    <border>
      <left style="medium">
        <color indexed="64"/>
      </left>
      <right style="thin">
        <color indexed="64"/>
      </right>
      <top style="dotted">
        <color indexed="64"/>
      </top>
      <bottom style="thin">
        <color indexed="64"/>
      </bottom>
      <diagonal/>
    </border>
    <border>
      <left style="medium">
        <color indexed="64"/>
      </left>
      <right style="thin">
        <color indexed="64"/>
      </right>
      <top style="thin">
        <color indexed="64"/>
      </top>
      <bottom style="dotted">
        <color indexed="64"/>
      </bottom>
      <diagonal/>
    </border>
    <border>
      <left style="double">
        <color indexed="64"/>
      </left>
      <right style="thin">
        <color indexed="64"/>
      </right>
      <top/>
      <bottom style="dotted">
        <color indexed="64"/>
      </bottom>
      <diagonal/>
    </border>
    <border>
      <left style="double">
        <color indexed="64"/>
      </left>
      <right style="thin">
        <color indexed="64"/>
      </right>
      <top style="dotted">
        <color indexed="64"/>
      </top>
      <bottom/>
      <diagonal/>
    </border>
    <border>
      <left style="double">
        <color indexed="64"/>
      </left>
      <right style="thin">
        <color indexed="64"/>
      </right>
      <top style="medium">
        <color indexed="64"/>
      </top>
      <bottom style="thin">
        <color indexed="64"/>
      </bottom>
      <diagonal/>
    </border>
    <border>
      <left style="thin">
        <color indexed="64"/>
      </left>
      <right style="medium">
        <color indexed="64"/>
      </right>
      <top style="dotted">
        <color indexed="64"/>
      </top>
      <bottom style="medium">
        <color indexed="64"/>
      </bottom>
      <diagonal/>
    </border>
    <border>
      <left/>
      <right style="double">
        <color indexed="64"/>
      </right>
      <top style="dotted">
        <color indexed="64"/>
      </top>
      <bottom style="medium">
        <color indexed="64"/>
      </bottom>
      <diagonal/>
    </border>
    <border>
      <left/>
      <right style="double">
        <color indexed="64"/>
      </right>
      <top style="dotted">
        <color indexed="64"/>
      </top>
      <bottom style="dotted">
        <color indexed="64"/>
      </bottom>
      <diagonal/>
    </border>
    <border>
      <left style="double">
        <color indexed="64"/>
      </left>
      <right style="thin">
        <color indexed="64"/>
      </right>
      <top style="thin">
        <color indexed="64"/>
      </top>
      <bottom style="dotted">
        <color indexed="64"/>
      </bottom>
      <diagonal/>
    </border>
    <border>
      <left style="double">
        <color indexed="64"/>
      </left>
      <right style="thin">
        <color indexed="64"/>
      </right>
      <top style="medium">
        <color indexed="64"/>
      </top>
      <bottom style="medium">
        <color indexed="64"/>
      </bottom>
      <diagonal/>
    </border>
    <border>
      <left style="double">
        <color indexed="64"/>
      </left>
      <right style="double">
        <color indexed="64"/>
      </right>
      <top/>
      <bottom/>
      <diagonal/>
    </border>
    <border>
      <left style="thin">
        <color indexed="64"/>
      </left>
      <right style="double">
        <color indexed="64"/>
      </right>
      <top/>
      <bottom style="medium">
        <color indexed="64"/>
      </bottom>
      <diagonal/>
    </border>
    <border>
      <left style="double">
        <color indexed="64"/>
      </left>
      <right style="thin">
        <color indexed="64"/>
      </right>
      <top style="dotted">
        <color indexed="64"/>
      </top>
      <bottom style="thin">
        <color indexed="64"/>
      </bottom>
      <diagonal/>
    </border>
    <border>
      <left style="medium">
        <color indexed="64"/>
      </left>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medium">
        <color indexed="64"/>
      </left>
      <right/>
      <top style="dotted">
        <color indexed="64"/>
      </top>
      <bottom style="medium">
        <color indexed="64"/>
      </bottom>
      <diagonal/>
    </border>
    <border>
      <left style="double">
        <color indexed="64"/>
      </left>
      <right style="thin">
        <color indexed="64"/>
      </right>
      <top/>
      <bottom/>
      <diagonal/>
    </border>
    <border>
      <left style="double">
        <color indexed="64"/>
      </left>
      <right style="medium">
        <color auto="1"/>
      </right>
      <top/>
      <bottom style="dotted">
        <color indexed="64"/>
      </bottom>
      <diagonal/>
    </border>
    <border>
      <left/>
      <right style="medium">
        <color indexed="64"/>
      </right>
      <top/>
      <bottom style="dotted">
        <color indexed="64"/>
      </bottom>
      <diagonal/>
    </border>
    <border>
      <left/>
      <right style="thin">
        <color indexed="64"/>
      </right>
      <top style="double">
        <color indexed="64"/>
      </top>
      <bottom style="dotted">
        <color indexed="64"/>
      </bottom>
      <diagonal/>
    </border>
    <border>
      <left/>
      <right/>
      <top style="double">
        <color indexed="64"/>
      </top>
      <bottom style="dotted">
        <color indexed="64"/>
      </bottom>
      <diagonal/>
    </border>
    <border>
      <left style="medium">
        <color indexed="64"/>
      </left>
      <right/>
      <top style="double">
        <color indexed="64"/>
      </top>
      <bottom style="dotted">
        <color indexed="64"/>
      </bottom>
      <diagonal/>
    </border>
    <border>
      <left/>
      <right style="medium">
        <color indexed="64"/>
      </right>
      <top style="dotted">
        <color indexed="64"/>
      </top>
      <bottom style="double">
        <color indexed="64"/>
      </bottom>
      <diagonal/>
    </border>
    <border>
      <left style="thin">
        <color indexed="64"/>
      </left>
      <right style="thin">
        <color indexed="64"/>
      </right>
      <top style="dotted">
        <color indexed="64"/>
      </top>
      <bottom style="double">
        <color indexed="64"/>
      </bottom>
      <diagonal/>
    </border>
    <border>
      <left style="medium">
        <color indexed="64"/>
      </left>
      <right style="thin">
        <color indexed="64"/>
      </right>
      <top style="dotted">
        <color indexed="64"/>
      </top>
      <bottom style="double">
        <color indexed="64"/>
      </bottom>
      <diagonal/>
    </border>
    <border>
      <left style="double">
        <color indexed="64"/>
      </left>
      <right style="medium">
        <color auto="1"/>
      </right>
      <top style="dotted">
        <color indexed="64"/>
      </top>
      <bottom style="double">
        <color indexed="64"/>
      </bottom>
      <diagonal/>
    </border>
    <border>
      <left style="thin">
        <color indexed="64"/>
      </left>
      <right style="double">
        <color indexed="64"/>
      </right>
      <top style="dotted">
        <color indexed="64"/>
      </top>
      <bottom style="double">
        <color indexed="64"/>
      </bottom>
      <diagonal/>
    </border>
    <border>
      <left/>
      <right/>
      <top style="dotted">
        <color indexed="64"/>
      </top>
      <bottom style="double">
        <color indexed="64"/>
      </bottom>
      <diagonal/>
    </border>
    <border>
      <left style="medium">
        <color indexed="64"/>
      </left>
      <right/>
      <top/>
      <bottom style="double">
        <color indexed="64"/>
      </bottom>
      <diagonal/>
    </border>
    <border>
      <left style="double">
        <color indexed="64"/>
      </left>
      <right style="medium">
        <color auto="1"/>
      </right>
      <top/>
      <bottom style="thin">
        <color indexed="64"/>
      </bottom>
      <diagonal/>
    </border>
    <border>
      <left/>
      <right/>
      <top style="double">
        <color indexed="64"/>
      </top>
      <bottom style="thin">
        <color indexed="64"/>
      </bottom>
      <diagonal/>
    </border>
    <border>
      <left style="medium">
        <color indexed="64"/>
      </left>
      <right/>
      <top style="double">
        <color indexed="64"/>
      </top>
      <bottom style="thin">
        <color indexed="64"/>
      </bottom>
      <diagonal/>
    </border>
    <border>
      <left style="thin">
        <color indexed="64"/>
      </left>
      <right style="medium">
        <color indexed="64"/>
      </right>
      <top style="dotted">
        <color indexed="64"/>
      </top>
      <bottom style="double">
        <color indexed="64"/>
      </bottom>
      <diagonal/>
    </border>
    <border>
      <left/>
      <right style="thin">
        <color indexed="64"/>
      </right>
      <top style="dotted">
        <color indexed="64"/>
      </top>
      <bottom style="double">
        <color indexed="64"/>
      </bottom>
      <diagonal/>
    </border>
    <border>
      <left/>
      <right/>
      <top style="dotted">
        <color indexed="64"/>
      </top>
      <bottom/>
      <diagonal/>
    </border>
    <border>
      <left style="double">
        <color indexed="64"/>
      </left>
      <right style="medium">
        <color auto="1"/>
      </right>
      <top style="thin">
        <color indexed="64"/>
      </top>
      <bottom style="dotted">
        <color indexed="64"/>
      </bottom>
      <diagonal/>
    </border>
    <border>
      <left style="double">
        <color indexed="64"/>
      </left>
      <right style="medium">
        <color auto="1"/>
      </right>
      <top/>
      <bottom style="double">
        <color indexed="64"/>
      </bottom>
      <diagonal/>
    </border>
    <border>
      <left style="thin">
        <color indexed="64"/>
      </left>
      <right/>
      <top style="dotted">
        <color indexed="64"/>
      </top>
      <bottom style="double">
        <color indexed="64"/>
      </bottom>
      <diagonal/>
    </border>
    <border>
      <left style="thin">
        <color indexed="64"/>
      </left>
      <right/>
      <top style="dotted">
        <color indexed="64"/>
      </top>
      <bottom/>
      <diagonal/>
    </border>
    <border>
      <left style="double">
        <color indexed="64"/>
      </left>
      <right style="medium">
        <color auto="1"/>
      </right>
      <top style="dotted">
        <color indexed="64"/>
      </top>
      <bottom style="dotted">
        <color indexed="64"/>
      </bottom>
      <diagonal/>
    </border>
    <border>
      <left style="double">
        <color indexed="64"/>
      </left>
      <right style="medium">
        <color auto="1"/>
      </right>
      <top style="thin">
        <color indexed="64"/>
      </top>
      <bottom/>
      <diagonal/>
    </border>
    <border>
      <left/>
      <right style="medium">
        <color indexed="64"/>
      </right>
      <top style="thin">
        <color indexed="64"/>
      </top>
      <bottom style="dotted">
        <color indexed="64"/>
      </bottom>
      <diagonal/>
    </border>
    <border>
      <left style="double">
        <color indexed="64"/>
      </left>
      <right style="medium">
        <color auto="1"/>
      </right>
      <top/>
      <bottom/>
      <diagonal/>
    </border>
    <border>
      <left style="double">
        <color indexed="64"/>
      </left>
      <right style="medium">
        <color indexed="64"/>
      </right>
      <top style="medium">
        <color indexed="64"/>
      </top>
      <bottom style="medium">
        <color indexed="64"/>
      </bottom>
      <diagonal/>
    </border>
    <border>
      <left style="double">
        <color indexed="64"/>
      </left>
      <right style="medium">
        <color auto="1"/>
      </right>
      <top/>
      <bottom style="medium">
        <color indexed="64"/>
      </bottom>
      <diagonal/>
    </border>
    <border>
      <left/>
      <right style="thick">
        <color indexed="64"/>
      </right>
      <top style="dotted">
        <color indexed="64"/>
      </top>
      <bottom style="thick">
        <color indexed="64"/>
      </bottom>
      <diagonal/>
    </border>
    <border>
      <left style="thin">
        <color indexed="64"/>
      </left>
      <right style="thin">
        <color indexed="64"/>
      </right>
      <top style="dotted">
        <color indexed="64"/>
      </top>
      <bottom style="thick">
        <color indexed="64"/>
      </bottom>
      <diagonal/>
    </border>
    <border>
      <left style="thin">
        <color indexed="64"/>
      </left>
      <right/>
      <top style="dotted">
        <color indexed="64"/>
      </top>
      <bottom style="thick">
        <color indexed="64"/>
      </bottom>
      <diagonal/>
    </border>
    <border>
      <left/>
      <right/>
      <top style="dotted">
        <color indexed="64"/>
      </top>
      <bottom style="thick">
        <color indexed="64"/>
      </bottom>
      <diagonal/>
    </border>
    <border>
      <left style="thick">
        <color indexed="64"/>
      </left>
      <right/>
      <top style="dotted">
        <color indexed="64"/>
      </top>
      <bottom style="thick">
        <color indexed="64"/>
      </bottom>
      <diagonal/>
    </border>
    <border>
      <left/>
      <right style="thick">
        <color indexed="64"/>
      </right>
      <top style="dotted">
        <color indexed="64"/>
      </top>
      <bottom style="dotted">
        <color indexed="64"/>
      </bottom>
      <diagonal/>
    </border>
    <border>
      <left style="thick">
        <color indexed="64"/>
      </left>
      <right/>
      <top style="dotted">
        <color indexed="64"/>
      </top>
      <bottom style="dotted">
        <color indexed="64"/>
      </bottom>
      <diagonal/>
    </border>
    <border>
      <left/>
      <right style="thick">
        <color indexed="64"/>
      </right>
      <top/>
      <bottom style="dotted">
        <color indexed="64"/>
      </bottom>
      <diagonal/>
    </border>
    <border>
      <left style="thick">
        <color indexed="64"/>
      </left>
      <right/>
      <top/>
      <bottom style="dotted">
        <color indexed="64"/>
      </bottom>
      <diagonal/>
    </border>
    <border>
      <left/>
      <right style="thick">
        <color indexed="64"/>
      </right>
      <top style="dotted">
        <color indexed="64"/>
      </top>
      <bottom style="double">
        <color indexed="64"/>
      </bottom>
      <diagonal/>
    </border>
    <border>
      <left style="double">
        <color indexed="64"/>
      </left>
      <right style="thin">
        <color indexed="64"/>
      </right>
      <top style="dotted">
        <color indexed="64"/>
      </top>
      <bottom style="double">
        <color indexed="64"/>
      </bottom>
      <diagonal/>
    </border>
    <border>
      <left style="thin">
        <color indexed="64"/>
      </left>
      <right style="double">
        <color indexed="64"/>
      </right>
      <top/>
      <bottom style="double">
        <color indexed="64"/>
      </bottom>
      <diagonal/>
    </border>
    <border>
      <left style="thick">
        <color indexed="64"/>
      </left>
      <right/>
      <top style="dotted">
        <color indexed="64"/>
      </top>
      <bottom style="double">
        <color indexed="64"/>
      </bottom>
      <diagonal/>
    </border>
    <border>
      <left/>
      <right style="thick">
        <color indexed="64"/>
      </right>
      <top style="double">
        <color indexed="64"/>
      </top>
      <bottom style="thin">
        <color indexed="64"/>
      </bottom>
      <diagonal/>
    </border>
    <border>
      <left style="double">
        <color indexed="64"/>
      </left>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style="thick">
        <color indexed="64"/>
      </left>
      <right/>
      <top style="double">
        <color indexed="64"/>
      </top>
      <bottom style="thin">
        <color indexed="64"/>
      </bottom>
      <diagonal/>
    </border>
    <border>
      <left/>
      <right style="thick">
        <color indexed="64"/>
      </right>
      <top style="dotted">
        <color indexed="64"/>
      </top>
      <bottom/>
      <diagonal/>
    </border>
    <border>
      <left style="thick">
        <color indexed="64"/>
      </left>
      <right/>
      <top style="dotted">
        <color indexed="64"/>
      </top>
      <bottom/>
      <diagonal/>
    </border>
    <border>
      <left style="thin">
        <color indexed="64"/>
      </left>
      <right/>
      <top style="double">
        <color indexed="64"/>
      </top>
      <bottom style="thin">
        <color indexed="64"/>
      </bottom>
      <diagonal/>
    </border>
    <border>
      <left/>
      <right style="double">
        <color indexed="64"/>
      </right>
      <top/>
      <bottom/>
      <diagonal/>
    </border>
    <border>
      <left/>
      <right style="thick">
        <color indexed="64"/>
      </right>
      <top style="dotted">
        <color indexed="64"/>
      </top>
      <bottom style="thin">
        <color indexed="64"/>
      </bottom>
      <diagonal/>
    </border>
    <border>
      <left/>
      <right style="thick">
        <color indexed="64"/>
      </right>
      <top style="thin">
        <color indexed="64"/>
      </top>
      <bottom style="dotted">
        <color indexed="64"/>
      </bottom>
      <diagonal/>
    </border>
    <border>
      <left style="thin">
        <color indexed="64"/>
      </left>
      <right style="double">
        <color indexed="64"/>
      </right>
      <top style="dotted">
        <color indexed="64"/>
      </top>
      <bottom style="thin">
        <color indexed="64"/>
      </bottom>
      <diagonal/>
    </border>
    <border>
      <left style="thin">
        <color indexed="64"/>
      </left>
      <right style="thick">
        <color indexed="64"/>
      </right>
      <top/>
      <bottom style="medium">
        <color indexed="64"/>
      </bottom>
      <diagonal/>
    </border>
    <border>
      <left style="thick">
        <color indexed="64"/>
      </left>
      <right/>
      <top/>
      <bottom/>
      <diagonal/>
    </border>
    <border>
      <left style="thin">
        <color indexed="64"/>
      </left>
      <right style="thick">
        <color indexed="64"/>
      </right>
      <top/>
      <bottom/>
      <diagonal/>
    </border>
    <border>
      <left style="double">
        <color indexed="64"/>
      </left>
      <right style="thick">
        <color indexed="64"/>
      </right>
      <top/>
      <bottom style="medium">
        <color indexed="64"/>
      </bottom>
      <diagonal/>
    </border>
    <border>
      <left/>
      <right style="double">
        <color indexed="64"/>
      </right>
      <top style="thin">
        <color indexed="64"/>
      </top>
      <bottom style="medium">
        <color indexed="64"/>
      </bottom>
      <diagonal/>
    </border>
    <border>
      <left style="thick">
        <color indexed="64"/>
      </left>
      <right/>
      <top/>
      <bottom style="medium">
        <color indexed="64"/>
      </bottom>
      <diagonal/>
    </border>
    <border>
      <left style="double">
        <color indexed="64"/>
      </left>
      <right style="thick">
        <color indexed="64"/>
      </right>
      <top/>
      <bottom/>
      <diagonal/>
    </border>
    <border>
      <left/>
      <right style="double">
        <color indexed="64"/>
      </right>
      <top style="thin">
        <color indexed="64"/>
      </top>
      <bottom style="thin">
        <color indexed="64"/>
      </bottom>
      <diagonal/>
    </border>
    <border>
      <left style="double">
        <color indexed="64"/>
      </left>
      <right style="thick">
        <color indexed="64"/>
      </right>
      <top style="thick">
        <color indexed="64"/>
      </top>
      <bottom/>
      <diagonal/>
    </border>
    <border>
      <left/>
      <right style="double">
        <color indexed="64"/>
      </right>
      <top style="thick">
        <color indexed="64"/>
      </top>
      <bottom style="thin">
        <color indexed="64"/>
      </bottom>
      <diagonal/>
    </border>
    <border>
      <left/>
      <right/>
      <top style="thick">
        <color indexed="64"/>
      </top>
      <bottom style="thin">
        <color indexed="64"/>
      </bottom>
      <diagonal/>
    </border>
    <border>
      <left style="thin">
        <color indexed="64"/>
      </left>
      <right/>
      <top style="thick">
        <color indexed="64"/>
      </top>
      <bottom style="thin">
        <color indexed="64"/>
      </bottom>
      <diagonal/>
    </border>
    <border>
      <left style="thick">
        <color indexed="64"/>
      </left>
      <right/>
      <top style="thick">
        <color indexed="64"/>
      </top>
      <bottom/>
      <diagonal/>
    </border>
    <border>
      <left style="double">
        <color indexed="64"/>
      </left>
      <right style="medium">
        <color auto="1"/>
      </right>
      <top style="double">
        <color indexed="64"/>
      </top>
      <bottom style="dotted">
        <color indexed="64"/>
      </bottom>
      <diagonal/>
    </border>
    <border>
      <left style="medium">
        <color indexed="64"/>
      </left>
      <right/>
      <top style="dotted">
        <color indexed="64"/>
      </top>
      <bottom style="double">
        <color indexed="64"/>
      </bottom>
      <diagonal/>
    </border>
    <border>
      <left/>
      <right style="medium">
        <color indexed="64"/>
      </right>
      <top style="double">
        <color indexed="64"/>
      </top>
      <bottom style="thin">
        <color indexed="64"/>
      </bottom>
      <diagonal/>
    </border>
    <border>
      <left style="thin">
        <color indexed="64"/>
      </left>
      <right style="medium">
        <color indexed="64"/>
      </right>
      <top style="dotted">
        <color indexed="64"/>
      </top>
      <bottom style="thin">
        <color indexed="64"/>
      </bottom>
      <diagonal/>
    </border>
    <border>
      <left style="double">
        <color indexed="64"/>
      </left>
      <right style="medium">
        <color auto="1"/>
      </right>
      <top style="dotted">
        <color indexed="64"/>
      </top>
      <bottom style="thin">
        <color indexed="64"/>
      </bottom>
      <diagonal/>
    </border>
    <border>
      <left style="double">
        <color indexed="64"/>
      </left>
      <right style="medium">
        <color auto="1"/>
      </right>
      <top style="dotted">
        <color indexed="64"/>
      </top>
      <bottom style="medium">
        <color indexed="64"/>
      </bottom>
      <diagonal/>
    </border>
    <border>
      <left style="double">
        <color indexed="64"/>
      </left>
      <right style="double">
        <color indexed="64"/>
      </right>
      <top style="dotted">
        <color indexed="64"/>
      </top>
      <bottom style="double">
        <color indexed="64"/>
      </bottom>
      <diagonal/>
    </border>
    <border>
      <left style="double">
        <color indexed="64"/>
      </left>
      <right style="medium">
        <color indexed="64"/>
      </right>
      <top style="double">
        <color indexed="64"/>
      </top>
      <bottom style="thin">
        <color indexed="64"/>
      </bottom>
      <diagonal/>
    </border>
    <border>
      <left style="double">
        <color indexed="64"/>
      </left>
      <right style="double">
        <color indexed="64"/>
      </right>
      <top style="double">
        <color indexed="64"/>
      </top>
      <bottom style="thin">
        <color indexed="64"/>
      </bottom>
      <diagonal/>
    </border>
    <border>
      <left style="double">
        <color indexed="64"/>
      </left>
      <right style="medium">
        <color auto="1"/>
      </right>
      <top style="dotted">
        <color indexed="64"/>
      </top>
      <bottom/>
      <diagonal/>
    </border>
    <border>
      <left style="double">
        <color indexed="64"/>
      </left>
      <right style="double">
        <color indexed="64"/>
      </right>
      <top style="dotted">
        <color indexed="64"/>
      </top>
      <bottom style="thin">
        <color indexed="64"/>
      </bottom>
      <diagonal/>
    </border>
    <border>
      <left style="double">
        <color indexed="64"/>
      </left>
      <right style="double">
        <color indexed="64"/>
      </right>
      <top style="thin">
        <color indexed="64"/>
      </top>
      <bottom style="dotted">
        <color indexed="64"/>
      </bottom>
      <diagonal/>
    </border>
    <border>
      <left style="double">
        <color indexed="64"/>
      </left>
      <right style="thin">
        <color indexed="64"/>
      </right>
      <top/>
      <bottom style="medium">
        <color indexed="64"/>
      </bottom>
      <diagonal/>
    </border>
    <border>
      <left style="double">
        <color indexed="64"/>
      </left>
      <right/>
      <top/>
      <bottom style="thin">
        <color indexed="64"/>
      </bottom>
      <diagonal/>
    </border>
    <border>
      <left style="double">
        <color indexed="64"/>
      </left>
      <right/>
      <top/>
      <bottom/>
      <diagonal/>
    </border>
    <border>
      <left style="double">
        <color indexed="64"/>
      </left>
      <right style="medium">
        <color auto="1"/>
      </right>
      <top style="thin">
        <color indexed="64"/>
      </top>
      <bottom style="double">
        <color indexed="64"/>
      </bottom>
      <diagonal/>
    </border>
    <border>
      <left style="double">
        <color indexed="64"/>
      </left>
      <right/>
      <top style="medium">
        <color indexed="64"/>
      </top>
      <bottom style="medium">
        <color indexed="64"/>
      </bottom>
      <diagonal/>
    </border>
    <border>
      <left style="medium">
        <color indexed="64"/>
      </left>
      <right style="thin">
        <color indexed="64"/>
      </right>
      <top style="thin">
        <color indexed="64"/>
      </top>
      <bottom/>
      <diagonal/>
    </border>
    <border>
      <left style="medium">
        <color indexed="12"/>
      </left>
      <right style="thin">
        <color indexed="12"/>
      </right>
      <top/>
      <bottom style="thin">
        <color indexed="12"/>
      </bottom>
      <diagonal/>
    </border>
    <border>
      <left style="thin">
        <color indexed="12"/>
      </left>
      <right style="medium">
        <color indexed="12"/>
      </right>
      <top/>
      <bottom style="thin">
        <color indexed="12"/>
      </bottom>
      <diagonal/>
    </border>
    <border>
      <left/>
      <right style="medium">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auto="1"/>
      </right>
      <top/>
      <bottom style="thin">
        <color auto="1"/>
      </bottom>
      <diagonal/>
    </border>
    <border>
      <left style="medium">
        <color indexed="18"/>
      </left>
      <right/>
      <top style="thin">
        <color indexed="64"/>
      </top>
      <bottom/>
      <diagonal/>
    </border>
    <border>
      <left/>
      <right style="thick">
        <color auto="1"/>
      </right>
      <top/>
      <bottom style="thin">
        <color auto="1"/>
      </bottom>
      <diagonal/>
    </border>
    <border>
      <left/>
      <right style="double">
        <color indexed="64"/>
      </right>
      <top/>
      <bottom style="thin">
        <color indexed="64"/>
      </bottom>
      <diagonal/>
    </border>
    <border>
      <left style="thin">
        <color indexed="64"/>
      </left>
      <right style="medium">
        <color indexed="64"/>
      </right>
      <top style="thin">
        <color indexed="64"/>
      </top>
      <bottom/>
      <diagonal/>
    </border>
    <border>
      <left/>
      <right/>
      <top/>
      <bottom style="thin">
        <color indexed="64"/>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indexed="64"/>
      </left>
      <right style="medium">
        <color rgb="FF000000"/>
      </right>
      <top style="thin">
        <color indexed="64"/>
      </top>
      <bottom style="thin">
        <color indexed="64"/>
      </bottom>
      <diagonal/>
    </border>
    <border>
      <left style="medium">
        <color indexed="64"/>
      </left>
      <right style="medium">
        <color indexed="64"/>
      </right>
      <top/>
      <bottom style="thin">
        <color indexed="64"/>
      </bottom>
      <diagonal/>
    </border>
    <border>
      <left/>
      <right style="thin">
        <color auto="1"/>
      </right>
      <top style="medium">
        <color auto="1"/>
      </top>
      <bottom style="thin">
        <color auto="1"/>
      </bottom>
      <diagonal/>
    </border>
    <border>
      <left style="medium">
        <color indexed="64"/>
      </left>
      <right style="thin">
        <color indexed="64"/>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style="medium">
        <color indexed="64"/>
      </right>
      <top style="thin">
        <color indexed="64"/>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auto="1"/>
      </left>
      <right style="thin">
        <color auto="1"/>
      </right>
      <top style="thin">
        <color rgb="FF000000"/>
      </top>
      <bottom style="thin">
        <color indexed="64"/>
      </bottom>
      <diagonal/>
    </border>
    <border>
      <left style="thin">
        <color auto="1"/>
      </left>
      <right style="thin">
        <color auto="1"/>
      </right>
      <top style="thin">
        <color rgb="FF000000"/>
      </top>
      <bottom style="thin">
        <color indexed="64"/>
      </bottom>
      <diagonal/>
    </border>
    <border>
      <left style="thin">
        <color auto="1"/>
      </left>
      <right style="medium">
        <color auto="1"/>
      </right>
      <top style="thin">
        <color rgb="FF000000"/>
      </top>
      <bottom style="thin">
        <color indexed="64"/>
      </bottom>
      <diagonal/>
    </border>
    <border>
      <left/>
      <right/>
      <top style="medium">
        <color auto="1"/>
      </top>
      <bottom style="thin">
        <color indexed="64"/>
      </bottom>
      <diagonal/>
    </border>
    <border>
      <left style="medium">
        <color indexed="18"/>
      </left>
      <right/>
      <top/>
      <bottom style="thin">
        <color indexed="64"/>
      </bottom>
      <diagonal/>
    </border>
    <border>
      <left style="medium">
        <color indexed="64"/>
      </left>
      <right/>
      <top/>
      <bottom style="thin">
        <color indexed="64"/>
      </bottom>
      <diagonal/>
    </border>
    <border>
      <left style="medium">
        <color auto="1"/>
      </left>
      <right style="thin">
        <color indexed="64"/>
      </right>
      <top/>
      <bottom style="thin">
        <color indexed="64"/>
      </bottom>
      <diagonal/>
    </border>
    <border>
      <left/>
      <right style="thin">
        <color indexed="64"/>
      </right>
      <top/>
      <bottom style="medium">
        <color rgb="FF000000"/>
      </bottom>
      <diagonal/>
    </border>
    <border>
      <left/>
      <right style="thin">
        <color indexed="64"/>
      </right>
      <top style="dotted">
        <color rgb="FF000000"/>
      </top>
      <bottom style="dotted">
        <color rgb="FF000000"/>
      </bottom>
      <diagonal/>
    </border>
    <border>
      <left style="thin">
        <color indexed="64"/>
      </left>
      <right style="thin">
        <color indexed="64"/>
      </right>
      <top style="dotted">
        <color rgb="FF000000"/>
      </top>
      <bottom style="dotted">
        <color rgb="FF000000"/>
      </bottom>
      <diagonal/>
    </border>
    <border>
      <left style="thin">
        <color indexed="64"/>
      </left>
      <right style="double">
        <color indexed="64"/>
      </right>
      <top style="dotted">
        <color rgb="FF000000"/>
      </top>
      <bottom style="dotted">
        <color rgb="FF000000"/>
      </bottom>
      <diagonal/>
    </border>
    <border>
      <left style="double">
        <color indexed="64"/>
      </left>
      <right style="double">
        <color indexed="64"/>
      </right>
      <top style="dotted">
        <color rgb="FF000000"/>
      </top>
      <bottom style="dotted">
        <color rgb="FF000000"/>
      </bottom>
      <diagonal/>
    </border>
    <border>
      <left style="thin">
        <color indexed="64"/>
      </left>
      <right style="thin">
        <color indexed="64"/>
      </right>
      <top/>
      <bottom style="medium">
        <color rgb="FF000000"/>
      </bottom>
      <diagonal/>
    </border>
    <border>
      <left style="thin">
        <color indexed="64"/>
      </left>
      <right style="double">
        <color indexed="64"/>
      </right>
      <top/>
      <bottom style="medium">
        <color rgb="FF000000"/>
      </bottom>
      <diagonal/>
    </border>
    <border>
      <left style="double">
        <color indexed="64"/>
      </left>
      <right style="double">
        <color indexed="64"/>
      </right>
      <top/>
      <bottom style="medium">
        <color rgb="FF000000"/>
      </bottom>
      <diagonal/>
    </border>
    <border>
      <left/>
      <right style="medium">
        <color indexed="64"/>
      </right>
      <top/>
      <bottom style="medium">
        <color rgb="FF000000"/>
      </bottom>
      <diagonal/>
    </border>
    <border>
      <left style="medium">
        <color rgb="FF000000"/>
      </left>
      <right style="thin">
        <color indexed="64"/>
      </right>
      <top/>
      <bottom style="medium">
        <color rgb="FF000000"/>
      </bottom>
      <diagonal/>
    </border>
    <border>
      <left/>
      <right style="medium">
        <color rgb="FF000000"/>
      </right>
      <top style="dotted">
        <color rgb="FF000000"/>
      </top>
      <bottom style="dotted">
        <color rgb="FF000000"/>
      </bottom>
      <diagonal/>
    </border>
    <border>
      <left style="medium">
        <color rgb="FF000000"/>
      </left>
      <right style="medium">
        <color rgb="FF000000"/>
      </right>
      <top style="dotted">
        <color rgb="FF000000"/>
      </top>
      <bottom style="dotted">
        <color rgb="FF000000"/>
      </bottom>
      <diagonal/>
    </border>
    <border>
      <left/>
      <right/>
      <top style="medium">
        <color auto="1"/>
      </top>
      <bottom style="thin">
        <color indexed="64"/>
      </bottom>
      <diagonal/>
    </border>
    <border>
      <left style="medium">
        <color auto="1"/>
      </left>
      <right/>
      <top style="medium">
        <color auto="1"/>
      </top>
      <bottom style="thin">
        <color auto="1"/>
      </bottom>
      <diagonal/>
    </border>
    <border>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right style="thick">
        <color indexed="64"/>
      </right>
      <top style="medium">
        <color indexed="64"/>
      </top>
      <bottom style="thin">
        <color indexed="64"/>
      </bottom>
      <diagonal/>
    </border>
    <border>
      <left/>
      <right style="double">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medium">
        <color indexed="64"/>
      </top>
      <bottom/>
      <diagonal/>
    </border>
    <border>
      <left/>
      <right/>
      <top/>
      <bottom style="medium">
        <color indexed="12"/>
      </bottom>
      <diagonal/>
    </border>
    <border>
      <left style="medium">
        <color indexed="12"/>
      </left>
      <right style="thin">
        <color indexed="12"/>
      </right>
      <top style="medium">
        <color indexed="12"/>
      </top>
      <bottom style="thin">
        <color indexed="12"/>
      </bottom>
      <diagonal/>
    </border>
    <border>
      <left style="thin">
        <color indexed="12"/>
      </left>
      <right style="medium">
        <color indexed="12"/>
      </right>
      <top style="medium">
        <color indexed="12"/>
      </top>
      <bottom style="thin">
        <color indexed="12"/>
      </bottom>
      <diagonal/>
    </border>
    <border>
      <left style="medium">
        <color indexed="12"/>
      </left>
      <right style="thin">
        <color indexed="12"/>
      </right>
      <top style="thin">
        <color indexed="12"/>
      </top>
      <bottom style="thin">
        <color indexed="12"/>
      </bottom>
      <diagonal/>
    </border>
    <border>
      <left style="thin">
        <color indexed="12"/>
      </left>
      <right style="medium">
        <color indexed="12"/>
      </right>
      <top style="thin">
        <color indexed="12"/>
      </top>
      <bottom style="thin">
        <color indexed="12"/>
      </bottom>
      <diagonal/>
    </border>
    <border>
      <left style="medium">
        <color indexed="12"/>
      </left>
      <right style="medium">
        <color indexed="12"/>
      </right>
      <top style="medium">
        <color indexed="12"/>
      </top>
      <bottom style="medium">
        <color indexed="12"/>
      </bottom>
      <diagonal/>
    </border>
    <border>
      <left style="medium">
        <color indexed="12"/>
      </left>
      <right/>
      <top style="medium">
        <color indexed="12"/>
      </top>
      <bottom style="medium">
        <color indexed="12"/>
      </bottom>
      <diagonal/>
    </border>
    <border>
      <left/>
      <right style="medium">
        <color indexed="12"/>
      </right>
      <top style="medium">
        <color indexed="12"/>
      </top>
      <bottom style="medium">
        <color indexed="12"/>
      </bottom>
      <diagonal/>
    </border>
    <border>
      <left style="medium">
        <color indexed="12"/>
      </left>
      <right style="medium">
        <color indexed="64"/>
      </right>
      <top style="medium">
        <color indexed="12"/>
      </top>
      <bottom style="medium">
        <color indexed="12"/>
      </bottom>
      <diagonal/>
    </border>
    <border>
      <left style="medium">
        <color indexed="12"/>
      </left>
      <right style="thin">
        <color indexed="12"/>
      </right>
      <top style="thin">
        <color indexed="12"/>
      </top>
      <bottom style="medium">
        <color indexed="12"/>
      </bottom>
      <diagonal/>
    </border>
    <border>
      <left style="thin">
        <color indexed="12"/>
      </left>
      <right style="medium">
        <color indexed="12"/>
      </right>
      <top style="thin">
        <color indexed="12"/>
      </top>
      <bottom style="medium">
        <color indexed="12"/>
      </bottom>
      <diagonal/>
    </border>
    <border>
      <left/>
      <right style="medium">
        <color indexed="12"/>
      </right>
      <top style="medium">
        <color indexed="12"/>
      </top>
      <bottom/>
      <diagonal/>
    </border>
    <border>
      <left style="medium">
        <color indexed="18"/>
      </left>
      <right/>
      <top style="medium">
        <color indexed="18"/>
      </top>
      <bottom/>
      <diagonal/>
    </border>
    <border>
      <left/>
      <right style="thin">
        <color indexed="64"/>
      </right>
      <top style="medium">
        <color indexed="18"/>
      </top>
      <bottom/>
      <diagonal/>
    </border>
    <border>
      <left/>
      <right/>
      <top style="medium">
        <color indexed="18"/>
      </top>
      <bottom/>
      <diagonal/>
    </border>
    <border>
      <left/>
      <right/>
      <top style="medium">
        <color indexed="64"/>
      </top>
      <bottom/>
      <diagonal/>
    </border>
    <border>
      <left/>
      <right style="medium">
        <color indexed="64"/>
      </right>
      <top style="medium">
        <color indexed="64"/>
      </top>
      <bottom/>
      <diagonal/>
    </border>
    <border>
      <left style="medium">
        <color indexed="18"/>
      </left>
      <right/>
      <top/>
      <bottom style="medium">
        <color indexed="18"/>
      </bottom>
      <diagonal/>
    </border>
    <border>
      <left/>
      <right style="thin">
        <color indexed="64"/>
      </right>
      <top/>
      <bottom style="medium">
        <color indexed="18"/>
      </bottom>
      <diagonal/>
    </border>
    <border>
      <left style="medium">
        <color indexed="64"/>
      </left>
      <right/>
      <top style="medium">
        <color indexed="64"/>
      </top>
      <bottom/>
      <diagonal/>
    </border>
    <border>
      <left/>
      <right style="medium">
        <color auto="1"/>
      </right>
      <top/>
      <bottom style="medium">
        <color auto="1"/>
      </bottom>
      <diagonal/>
    </border>
    <border>
      <left style="thin">
        <color indexed="64"/>
      </left>
      <right style="medium">
        <color indexed="64"/>
      </right>
      <top style="medium">
        <color indexed="64"/>
      </top>
      <bottom/>
      <diagonal/>
    </border>
    <border>
      <left style="medium">
        <color auto="1"/>
      </left>
      <right/>
      <top style="thin">
        <color auto="1"/>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diagonal/>
    </border>
    <border>
      <left style="thin">
        <color indexed="64"/>
      </left>
      <right/>
      <top style="thin">
        <color indexed="64"/>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medium">
        <color indexed="64"/>
      </right>
      <top style="thin">
        <color indexed="64"/>
      </top>
      <bottom/>
      <diagonal/>
    </border>
    <border>
      <left style="thick">
        <color indexed="64"/>
      </left>
      <right/>
      <top style="medium">
        <color indexed="64"/>
      </top>
      <bottom/>
      <diagonal/>
    </border>
    <border>
      <left style="thin">
        <color indexed="64"/>
      </left>
      <right style="thick">
        <color indexed="64"/>
      </right>
      <top style="thin">
        <color indexed="64"/>
      </top>
      <bottom/>
      <diagonal/>
    </border>
    <border>
      <left style="thin">
        <color indexed="64"/>
      </left>
      <right style="double">
        <color indexed="64"/>
      </right>
      <top style="thin">
        <color indexed="64"/>
      </top>
      <bottom/>
      <diagonal/>
    </border>
    <border>
      <left style="medium">
        <color indexed="64"/>
      </left>
      <right style="medium">
        <color indexed="64"/>
      </right>
      <top style="medium">
        <color indexed="64"/>
      </top>
      <bottom/>
      <diagonal/>
    </border>
    <border>
      <left/>
      <right style="thin">
        <color indexed="64"/>
      </right>
      <top/>
      <bottom style="medium">
        <color indexed="64"/>
      </bottom>
      <diagonal/>
    </border>
    <border>
      <left/>
      <right style="thin">
        <color indexed="64"/>
      </right>
      <top/>
      <bottom style="medium">
        <color indexed="64"/>
      </bottom>
      <diagonal/>
    </border>
    <border>
      <left/>
      <right style="thick">
        <color auto="1"/>
      </right>
      <top style="thin">
        <color indexed="64"/>
      </top>
      <bottom/>
      <diagonal/>
    </border>
    <border>
      <left/>
      <right style="double">
        <color indexed="64"/>
      </right>
      <top style="medium">
        <color indexed="64"/>
      </top>
      <bottom/>
      <diagonal/>
    </border>
    <border>
      <left/>
      <right style="double">
        <color indexed="64"/>
      </right>
      <top style="thin">
        <color indexed="64"/>
      </top>
      <bottom/>
      <diagonal/>
    </border>
    <border>
      <left style="double">
        <color indexed="64"/>
      </left>
      <right style="double">
        <color indexed="64"/>
      </right>
      <top style="medium">
        <color indexed="64"/>
      </top>
      <bottom/>
      <diagonal/>
    </border>
    <border>
      <left style="double">
        <color indexed="64"/>
      </left>
      <right style="medium">
        <color auto="1"/>
      </right>
      <top style="medium">
        <color indexed="64"/>
      </top>
      <bottom/>
      <diagonal/>
    </border>
    <border>
      <left style="thin">
        <color indexed="64"/>
      </left>
      <right style="thick">
        <color indexed="64"/>
      </right>
      <top style="medium">
        <color indexed="64"/>
      </top>
      <bottom/>
      <diagonal/>
    </border>
    <border>
      <left style="double">
        <color indexed="64"/>
      </left>
      <right/>
      <top style="medium">
        <color indexed="64"/>
      </top>
      <bottom/>
      <diagonal/>
    </border>
    <border>
      <left style="double">
        <color indexed="64"/>
      </left>
      <right style="thin">
        <color indexed="64"/>
      </right>
      <top style="medium">
        <color indexed="64"/>
      </top>
      <bottom/>
      <diagonal/>
    </border>
  </borders>
  <cellStyleXfs count="8">
    <xf numFmtId="0" fontId="0" fillId="0" borderId="0"/>
    <xf numFmtId="0" fontId="1" fillId="0" borderId="0"/>
    <xf numFmtId="0" fontId="17" fillId="0" borderId="0" applyNumberFormat="0" applyFill="0" applyBorder="0" applyAlignment="0" applyProtection="0">
      <alignment vertical="top"/>
      <protection locked="0"/>
    </xf>
    <xf numFmtId="0" fontId="1" fillId="0" borderId="0"/>
    <xf numFmtId="44" fontId="1" fillId="0" borderId="0" applyFont="0" applyFill="0" applyBorder="0" applyAlignment="0" applyProtection="0"/>
    <xf numFmtId="0" fontId="4" fillId="0" borderId="0"/>
    <xf numFmtId="0" fontId="4" fillId="0" borderId="0"/>
    <xf numFmtId="0" fontId="1" fillId="24" borderId="140" applyNumberFormat="0" applyFont="0" applyAlignment="0" applyProtection="0"/>
  </cellStyleXfs>
  <cellXfs count="2903">
    <xf numFmtId="0" fontId="0" fillId="0" borderId="0" xfId="0"/>
    <xf numFmtId="0" fontId="1" fillId="0" borderId="0" xfId="1"/>
    <xf numFmtId="0" fontId="2" fillId="0" borderId="0" xfId="1" applyFont="1"/>
    <xf numFmtId="0" fontId="1" fillId="0" borderId="1" xfId="1" applyBorder="1" applyProtection="1">
      <protection hidden="1"/>
    </xf>
    <xf numFmtId="0" fontId="1" fillId="2" borderId="1" xfId="1" applyFill="1" applyBorder="1" applyProtection="1">
      <protection locked="0" hidden="1"/>
    </xf>
    <xf numFmtId="0" fontId="1" fillId="0" borderId="1" xfId="1" applyBorder="1"/>
    <xf numFmtId="0" fontId="1" fillId="3" borderId="2" xfId="1" applyFill="1" applyBorder="1" applyProtection="1">
      <protection locked="0"/>
    </xf>
    <xf numFmtId="0" fontId="3" fillId="0" borderId="0" xfId="1" applyFont="1" applyAlignment="1">
      <alignment textRotation="90"/>
    </xf>
    <xf numFmtId="0" fontId="4" fillId="0" borderId="1" xfId="1" applyFont="1" applyBorder="1" applyAlignment="1" applyProtection="1">
      <alignment vertical="center"/>
      <protection hidden="1"/>
    </xf>
    <xf numFmtId="0" fontId="1" fillId="0" borderId="1" xfId="1" applyBorder="1" applyAlignment="1">
      <alignment horizontal="left" vertical="center"/>
    </xf>
    <xf numFmtId="0" fontId="1" fillId="3" borderId="3" xfId="1" applyFill="1" applyBorder="1"/>
    <xf numFmtId="0" fontId="1" fillId="3" borderId="4" xfId="1" applyFill="1" applyBorder="1" applyAlignment="1" applyProtection="1">
      <alignment vertical="center"/>
      <protection locked="0"/>
    </xf>
    <xf numFmtId="0" fontId="6" fillId="2" borderId="5" xfId="1" applyFont="1" applyFill="1" applyBorder="1" applyAlignment="1" applyProtection="1">
      <alignment vertical="center"/>
      <protection locked="0" hidden="1"/>
    </xf>
    <xf numFmtId="0" fontId="6" fillId="0" borderId="5" xfId="1" applyFont="1" applyBorder="1" applyAlignment="1" applyProtection="1">
      <alignment vertical="center"/>
      <protection hidden="1"/>
    </xf>
    <xf numFmtId="0" fontId="1" fillId="3" borderId="4" xfId="1" applyFill="1" applyBorder="1" applyAlignment="1">
      <alignment vertical="center"/>
    </xf>
    <xf numFmtId="0" fontId="1" fillId="2" borderId="0" xfId="1" applyFill="1" applyProtection="1">
      <protection locked="0"/>
    </xf>
    <xf numFmtId="0" fontId="1" fillId="2" borderId="0" xfId="1" applyFill="1" applyAlignment="1" applyProtection="1">
      <alignment horizontal="left" vertical="center"/>
      <protection locked="0" hidden="1"/>
    </xf>
    <xf numFmtId="0" fontId="4" fillId="2" borderId="1" xfId="1" applyFont="1" applyFill="1" applyBorder="1" applyAlignment="1" applyProtection="1">
      <alignment vertical="center"/>
      <protection locked="0" hidden="1"/>
    </xf>
    <xf numFmtId="0" fontId="1" fillId="0" borderId="0" xfId="1" applyAlignment="1" applyProtection="1">
      <alignment horizontal="left" vertical="center"/>
      <protection hidden="1"/>
    </xf>
    <xf numFmtId="0" fontId="1" fillId="3" borderId="4" xfId="1" applyFill="1" applyBorder="1"/>
    <xf numFmtId="0" fontId="4" fillId="0" borderId="6" xfId="1" applyFont="1" applyBorder="1" applyAlignment="1" applyProtection="1">
      <alignment vertical="center"/>
      <protection hidden="1"/>
    </xf>
    <xf numFmtId="0" fontId="4" fillId="2" borderId="1" xfId="1" applyFont="1" applyFill="1" applyBorder="1" applyAlignment="1" applyProtection="1">
      <alignment vertical="center"/>
      <protection hidden="1"/>
    </xf>
    <xf numFmtId="0" fontId="6" fillId="0" borderId="5" xfId="1" applyFont="1" applyBorder="1" applyAlignment="1" applyProtection="1">
      <alignment horizontal="left" vertical="center"/>
      <protection hidden="1"/>
    </xf>
    <xf numFmtId="0" fontId="1" fillId="0" borderId="0" xfId="1" applyProtection="1">
      <protection hidden="1"/>
    </xf>
    <xf numFmtId="0" fontId="1" fillId="2" borderId="1" xfId="1" applyFill="1" applyBorder="1" applyAlignment="1" applyProtection="1">
      <alignment vertical="center"/>
      <protection locked="0"/>
    </xf>
    <xf numFmtId="0" fontId="1" fillId="0" borderId="5" xfId="1" applyBorder="1" applyAlignment="1" applyProtection="1">
      <alignment horizontal="left" vertical="center"/>
      <protection hidden="1"/>
    </xf>
    <xf numFmtId="0" fontId="1" fillId="0" borderId="6" xfId="1" applyBorder="1" applyProtection="1">
      <protection hidden="1"/>
    </xf>
    <xf numFmtId="0" fontId="7" fillId="0" borderId="5" xfId="1" applyFont="1" applyBorder="1" applyAlignment="1" applyProtection="1">
      <alignment vertical="center"/>
      <protection hidden="1"/>
    </xf>
    <xf numFmtId="0" fontId="7" fillId="0" borderId="0" xfId="1" applyFont="1" applyAlignment="1" applyProtection="1">
      <alignment vertical="center"/>
      <protection hidden="1"/>
    </xf>
    <xf numFmtId="0" fontId="7" fillId="0" borderId="6" xfId="1" applyFont="1" applyBorder="1" applyAlignment="1" applyProtection="1">
      <alignment vertical="center"/>
      <protection hidden="1"/>
    </xf>
    <xf numFmtId="0" fontId="7" fillId="0" borderId="5" xfId="1" applyFont="1" applyBorder="1" applyAlignment="1" applyProtection="1">
      <alignment horizontal="center" vertical="center"/>
      <protection hidden="1"/>
    </xf>
    <xf numFmtId="0" fontId="7" fillId="0" borderId="0" xfId="1" applyFont="1" applyAlignment="1" applyProtection="1">
      <alignment horizontal="center" vertical="center"/>
      <protection hidden="1"/>
    </xf>
    <xf numFmtId="0" fontId="7" fillId="0" borderId="6" xfId="1" applyFont="1" applyBorder="1" applyAlignment="1" applyProtection="1">
      <alignment horizontal="center" vertical="center"/>
      <protection hidden="1"/>
    </xf>
    <xf numFmtId="0" fontId="7" fillId="0" borderId="0" xfId="1" applyFont="1" applyAlignment="1">
      <alignment vertical="center"/>
    </xf>
    <xf numFmtId="0" fontId="9" fillId="2" borderId="0" xfId="1" applyFont="1" applyFill="1" applyProtection="1">
      <protection locked="0"/>
    </xf>
    <xf numFmtId="0" fontId="1" fillId="2" borderId="0" xfId="1" applyFill="1"/>
    <xf numFmtId="0" fontId="1" fillId="0" borderId="0" xfId="1" applyAlignment="1">
      <alignment vertical="center"/>
    </xf>
    <xf numFmtId="0" fontId="1" fillId="0" borderId="5" xfId="1" applyBorder="1"/>
    <xf numFmtId="0" fontId="1" fillId="0" borderId="6" xfId="1" applyBorder="1"/>
    <xf numFmtId="0" fontId="11" fillId="0" borderId="6" xfId="1" applyFont="1" applyBorder="1" applyAlignment="1">
      <alignment vertical="center"/>
    </xf>
    <xf numFmtId="0" fontId="1" fillId="0" borderId="0" xfId="1" applyAlignment="1" applyProtection="1">
      <alignment vertical="center"/>
      <protection hidden="1"/>
    </xf>
    <xf numFmtId="0" fontId="1" fillId="0" borderId="1" xfId="1" applyBorder="1" applyAlignment="1">
      <alignment vertical="center"/>
    </xf>
    <xf numFmtId="0" fontId="1" fillId="0" borderId="1" xfId="1" applyBorder="1" applyAlignment="1" applyProtection="1">
      <alignment vertical="center"/>
      <protection hidden="1"/>
    </xf>
    <xf numFmtId="0" fontId="1" fillId="0" borderId="0" xfId="1" applyAlignment="1" applyProtection="1">
      <alignment horizontal="left" vertical="center" indent="1"/>
      <protection hidden="1"/>
    </xf>
    <xf numFmtId="0" fontId="1" fillId="0" borderId="2" xfId="1" applyBorder="1"/>
    <xf numFmtId="0" fontId="1" fillId="0" borderId="2" xfId="1" quotePrefix="1" applyBorder="1" applyProtection="1">
      <protection hidden="1"/>
    </xf>
    <xf numFmtId="0" fontId="1" fillId="0" borderId="1" xfId="1" applyBorder="1" applyAlignment="1" applyProtection="1">
      <alignment horizontal="left" vertical="center" indent="1"/>
      <protection hidden="1"/>
    </xf>
    <xf numFmtId="0" fontId="1" fillId="0" borderId="5" xfId="1" applyBorder="1" applyProtection="1">
      <protection hidden="1"/>
    </xf>
    <xf numFmtId="0" fontId="2" fillId="0" borderId="0" xfId="1" applyFont="1" applyAlignment="1" applyProtection="1">
      <alignment vertical="top"/>
      <protection hidden="1"/>
    </xf>
    <xf numFmtId="0" fontId="1" fillId="0" borderId="0" xfId="1" applyAlignment="1" applyProtection="1">
      <alignment vertical="center"/>
      <protection locked="0"/>
    </xf>
    <xf numFmtId="0" fontId="1" fillId="0" borderId="5" xfId="1" applyBorder="1" applyAlignment="1" applyProtection="1">
      <alignment vertical="center"/>
      <protection hidden="1"/>
    </xf>
    <xf numFmtId="0" fontId="10" fillId="0" borderId="5" xfId="1" applyFont="1" applyBorder="1" applyProtection="1">
      <protection hidden="1"/>
    </xf>
    <xf numFmtId="49" fontId="12" fillId="0" borderId="0" xfId="1" applyNumberFormat="1" applyFont="1" applyProtection="1">
      <protection hidden="1"/>
    </xf>
    <xf numFmtId="0" fontId="10" fillId="0" borderId="0" xfId="1" applyFont="1" applyAlignment="1">
      <alignment vertical="center" wrapText="1"/>
    </xf>
    <xf numFmtId="0" fontId="1" fillId="0" borderId="0" xfId="1" applyAlignment="1" applyProtection="1">
      <alignment horizontal="center" vertical="center"/>
      <protection hidden="1"/>
    </xf>
    <xf numFmtId="0" fontId="10" fillId="0" borderId="5" xfId="1" applyFont="1" applyBorder="1" applyAlignment="1" applyProtection="1">
      <alignment horizontal="center" vertical="center"/>
      <protection hidden="1"/>
    </xf>
    <xf numFmtId="0" fontId="1" fillId="3" borderId="2" xfId="1" applyFill="1" applyBorder="1" applyProtection="1">
      <protection locked="0" hidden="1"/>
    </xf>
    <xf numFmtId="0" fontId="1" fillId="0" borderId="1" xfId="1" applyBorder="1" applyAlignment="1" applyProtection="1">
      <alignment horizontal="left" indent="1"/>
      <protection hidden="1"/>
    </xf>
    <xf numFmtId="0" fontId="2" fillId="0" borderId="0" xfId="1" applyFont="1" applyProtection="1">
      <protection hidden="1"/>
    </xf>
    <xf numFmtId="0" fontId="1" fillId="0" borderId="5" xfId="1" applyBorder="1" applyAlignment="1" applyProtection="1">
      <alignment horizontal="center" vertical="center"/>
      <protection hidden="1"/>
    </xf>
    <xf numFmtId="0" fontId="1" fillId="0" borderId="5" xfId="1" applyBorder="1" applyAlignment="1" applyProtection="1">
      <alignment horizontal="center"/>
      <protection hidden="1"/>
    </xf>
    <xf numFmtId="0" fontId="1" fillId="0" borderId="0" xfId="1" applyAlignment="1">
      <alignment vertical="center" wrapText="1"/>
    </xf>
    <xf numFmtId="0" fontId="9" fillId="2" borderId="0" xfId="1" applyFont="1" applyFill="1" applyAlignment="1" applyProtection="1">
      <alignment vertical="center" wrapText="1"/>
      <protection hidden="1"/>
    </xf>
    <xf numFmtId="0" fontId="7" fillId="2" borderId="0" xfId="1" applyFont="1" applyFill="1" applyAlignment="1" applyProtection="1">
      <alignment vertical="center" wrapText="1"/>
      <protection hidden="1"/>
    </xf>
    <xf numFmtId="0" fontId="1" fillId="0" borderId="0" xfId="1" applyAlignment="1">
      <alignment horizontal="left" indent="3"/>
    </xf>
    <xf numFmtId="22" fontId="1" fillId="6" borderId="0" xfId="1" applyNumberFormat="1" applyFill="1" applyProtection="1">
      <protection hidden="1"/>
    </xf>
    <xf numFmtId="0" fontId="1" fillId="6" borderId="0" xfId="1" applyFill="1" applyProtection="1">
      <protection hidden="1"/>
    </xf>
    <xf numFmtId="0" fontId="1" fillId="0" borderId="15" xfId="1" applyBorder="1"/>
    <xf numFmtId="0" fontId="1" fillId="0" borderId="16" xfId="1" applyBorder="1" applyAlignment="1">
      <alignment vertical="top"/>
    </xf>
    <xf numFmtId="0" fontId="10" fillId="0" borderId="17" xfId="1" applyFont="1" applyBorder="1" applyAlignment="1" applyProtection="1">
      <alignment horizontal="center" vertical="center"/>
      <protection locked="0"/>
    </xf>
    <xf numFmtId="0" fontId="10" fillId="0" borderId="21" xfId="1" applyFont="1" applyBorder="1" applyAlignment="1" applyProtection="1">
      <alignment horizontal="center" vertical="center"/>
      <protection locked="0"/>
    </xf>
    <xf numFmtId="0" fontId="1" fillId="0" borderId="0" xfId="1" applyAlignment="1">
      <alignment horizontal="left" indent="1"/>
    </xf>
    <xf numFmtId="0" fontId="10" fillId="0" borderId="24" xfId="1" applyFont="1" applyBorder="1" applyAlignment="1" applyProtection="1">
      <alignment horizontal="center" vertical="center"/>
      <protection locked="0"/>
    </xf>
    <xf numFmtId="0" fontId="15" fillId="0" borderId="0" xfId="1" applyFont="1"/>
    <xf numFmtId="0" fontId="15" fillId="6" borderId="0" xfId="1" applyFont="1" applyFill="1" applyProtection="1">
      <protection hidden="1"/>
    </xf>
    <xf numFmtId="0" fontId="10" fillId="0" borderId="0" xfId="1" applyFont="1" applyAlignment="1" applyProtection="1">
      <alignment horizontal="left" vertical="center"/>
      <protection locked="0"/>
    </xf>
    <xf numFmtId="0" fontId="1" fillId="7" borderId="3" xfId="1" applyFill="1" applyBorder="1" applyAlignment="1">
      <alignment vertical="center"/>
    </xf>
    <xf numFmtId="0" fontId="1" fillId="7" borderId="38" xfId="1" applyFill="1" applyBorder="1" applyAlignment="1">
      <alignment vertical="center"/>
    </xf>
    <xf numFmtId="0" fontId="1" fillId="7" borderId="38" xfId="1" applyFill="1" applyBorder="1" applyAlignment="1">
      <alignment horizontal="right" vertical="center"/>
    </xf>
    <xf numFmtId="0" fontId="7" fillId="7" borderId="4" xfId="1" applyFont="1" applyFill="1" applyBorder="1" applyAlignment="1">
      <alignment vertical="center"/>
    </xf>
    <xf numFmtId="0" fontId="1" fillId="6" borderId="0" xfId="1" applyFill="1" applyAlignment="1" applyProtection="1">
      <alignment vertical="center"/>
      <protection hidden="1"/>
    </xf>
    <xf numFmtId="0" fontId="9" fillId="0" borderId="0" xfId="1" applyFont="1"/>
    <xf numFmtId="0" fontId="9" fillId="0" borderId="39" xfId="1" applyFont="1" applyBorder="1" applyProtection="1">
      <protection locked="0"/>
    </xf>
    <xf numFmtId="0" fontId="9" fillId="6" borderId="0" xfId="1" applyFont="1" applyFill="1" applyProtection="1">
      <protection hidden="1"/>
    </xf>
    <xf numFmtId="0" fontId="9" fillId="0" borderId="40" xfId="1" applyFont="1" applyBorder="1" applyProtection="1">
      <protection locked="0"/>
    </xf>
    <xf numFmtId="0" fontId="9" fillId="0" borderId="41" xfId="1" applyFont="1" applyBorder="1" applyProtection="1">
      <protection locked="0"/>
    </xf>
    <xf numFmtId="0" fontId="18" fillId="0" borderId="0" xfId="1" applyFont="1"/>
    <xf numFmtId="0" fontId="13" fillId="0" borderId="5" xfId="1" applyFont="1" applyBorder="1" applyAlignment="1">
      <alignment vertical="center"/>
    </xf>
    <xf numFmtId="0" fontId="13" fillId="0" borderId="0" xfId="1" applyFont="1" applyAlignment="1">
      <alignment vertical="center"/>
    </xf>
    <xf numFmtId="0" fontId="13" fillId="0" borderId="6" xfId="1" applyFont="1" applyBorder="1" applyAlignment="1">
      <alignment vertical="center"/>
    </xf>
    <xf numFmtId="0" fontId="18" fillId="6" borderId="0" xfId="1" applyFont="1" applyFill="1" applyProtection="1">
      <protection hidden="1"/>
    </xf>
    <xf numFmtId="0" fontId="13" fillId="0" borderId="0" xfId="1" applyFont="1"/>
    <xf numFmtId="0" fontId="13" fillId="6" borderId="0" xfId="1" applyFont="1" applyFill="1"/>
    <xf numFmtId="0" fontId="13" fillId="6" borderId="0" xfId="1" applyFont="1" applyFill="1" applyProtection="1">
      <protection hidden="1"/>
    </xf>
    <xf numFmtId="0" fontId="13" fillId="6" borderId="5" xfId="1" applyFont="1" applyFill="1" applyBorder="1" applyProtection="1">
      <protection hidden="1"/>
    </xf>
    <xf numFmtId="0" fontId="13" fillId="6" borderId="0" xfId="1" applyFont="1" applyFill="1" applyAlignment="1" applyProtection="1">
      <alignment horizontal="center" vertical="center"/>
      <protection hidden="1"/>
    </xf>
    <xf numFmtId="0" fontId="13" fillId="0" borderId="0" xfId="1" applyFont="1" applyAlignment="1" applyProtection="1">
      <alignment horizontal="left" vertical="top"/>
      <protection hidden="1"/>
    </xf>
    <xf numFmtId="0" fontId="15" fillId="0" borderId="0" xfId="1" applyFont="1" applyProtection="1">
      <protection hidden="1"/>
    </xf>
    <xf numFmtId="0" fontId="13" fillId="0" borderId="0" xfId="1" applyFont="1" applyProtection="1">
      <protection hidden="1"/>
    </xf>
    <xf numFmtId="0" fontId="21" fillId="0" borderId="0" xfId="1" applyFont="1"/>
    <xf numFmtId="0" fontId="21" fillId="0" borderId="0" xfId="1" applyFont="1" applyProtection="1">
      <protection hidden="1"/>
    </xf>
    <xf numFmtId="0" fontId="22" fillId="0" borderId="0" xfId="1" applyFont="1" applyAlignment="1" applyProtection="1">
      <alignment vertical="center" wrapText="1"/>
      <protection locked="0" hidden="1"/>
    </xf>
    <xf numFmtId="0" fontId="1" fillId="6" borderId="0" xfId="1" applyFill="1"/>
    <xf numFmtId="0" fontId="24" fillId="0" borderId="0" xfId="1" applyFont="1"/>
    <xf numFmtId="1" fontId="25" fillId="0" borderId="0" xfId="1" applyNumberFormat="1" applyFont="1" applyAlignment="1">
      <alignment horizontal="center" vertical="center"/>
    </xf>
    <xf numFmtId="1" fontId="13" fillId="0" borderId="0" xfId="1" applyNumberFormat="1" applyFont="1" applyAlignment="1">
      <alignment horizontal="left" vertical="center"/>
    </xf>
    <xf numFmtId="0" fontId="28" fillId="0" borderId="0" xfId="1" applyFont="1" applyAlignment="1" applyProtection="1">
      <alignment horizontal="left" indent="1"/>
      <protection locked="0"/>
    </xf>
    <xf numFmtId="49" fontId="4" fillId="0" borderId="0" xfId="1" applyNumberFormat="1" applyFont="1" applyAlignment="1">
      <alignment horizontal="right"/>
    </xf>
    <xf numFmtId="0" fontId="30" fillId="0" borderId="0" xfId="1" applyFont="1" applyProtection="1">
      <protection hidden="1"/>
    </xf>
    <xf numFmtId="49" fontId="31" fillId="0" borderId="0" xfId="1" applyNumberFormat="1" applyFont="1" applyProtection="1">
      <protection locked="0"/>
    </xf>
    <xf numFmtId="0" fontId="30" fillId="6" borderId="0" xfId="1" applyFont="1" applyFill="1" applyAlignment="1" applyProtection="1">
      <alignment horizontal="right"/>
      <protection hidden="1"/>
    </xf>
    <xf numFmtId="0" fontId="32" fillId="0" borderId="0" xfId="1" applyFont="1" applyAlignment="1">
      <alignment horizontal="right"/>
    </xf>
    <xf numFmtId="0" fontId="1" fillId="0" borderId="0" xfId="1" applyAlignment="1">
      <alignment horizontal="left" vertical="top"/>
    </xf>
    <xf numFmtId="0" fontId="13" fillId="0" borderId="0" xfId="1" applyFont="1" applyAlignment="1">
      <alignment horizontal="left" vertical="top"/>
    </xf>
    <xf numFmtId="0" fontId="35" fillId="8" borderId="0" xfId="1" applyFont="1" applyFill="1" applyAlignment="1">
      <alignment vertical="center" textRotation="90"/>
    </xf>
    <xf numFmtId="0" fontId="13" fillId="6" borderId="42" xfId="1" applyFont="1" applyFill="1" applyBorder="1" applyAlignment="1" applyProtection="1">
      <alignment horizontal="center" vertical="center"/>
      <protection hidden="1"/>
    </xf>
    <xf numFmtId="0" fontId="13" fillId="6" borderId="42" xfId="1" applyFont="1" applyFill="1" applyBorder="1" applyAlignment="1" applyProtection="1">
      <alignment vertical="top"/>
      <protection hidden="1"/>
    </xf>
    <xf numFmtId="0" fontId="13" fillId="6" borderId="42" xfId="1" applyFont="1" applyFill="1" applyBorder="1" applyProtection="1">
      <protection hidden="1"/>
    </xf>
    <xf numFmtId="0" fontId="1" fillId="6" borderId="42" xfId="1" applyFill="1" applyBorder="1" applyProtection="1">
      <protection hidden="1"/>
    </xf>
    <xf numFmtId="0" fontId="13" fillId="6" borderId="43" xfId="1" applyFont="1" applyFill="1" applyBorder="1" applyProtection="1">
      <protection hidden="1"/>
    </xf>
    <xf numFmtId="0" fontId="1" fillId="0" borderId="44" xfId="1" applyBorder="1"/>
    <xf numFmtId="0" fontId="1" fillId="0" borderId="45" xfId="1" applyBorder="1"/>
    <xf numFmtId="0" fontId="1" fillId="0" borderId="45" xfId="1" applyBorder="1" applyAlignment="1">
      <alignment horizontal="left" indent="2"/>
    </xf>
    <xf numFmtId="22" fontId="35" fillId="0" borderId="0" xfId="1" applyNumberFormat="1" applyFont="1" applyAlignment="1">
      <alignment horizontal="left" vertical="top"/>
    </xf>
    <xf numFmtId="0" fontId="1" fillId="0" borderId="0" xfId="1" applyAlignment="1">
      <alignment horizontal="right" vertical="top"/>
    </xf>
    <xf numFmtId="0" fontId="1" fillId="6" borderId="44" xfId="1" applyFill="1" applyBorder="1" applyProtection="1">
      <protection hidden="1"/>
    </xf>
    <xf numFmtId="0" fontId="13" fillId="6" borderId="0" xfId="1" applyFont="1" applyFill="1" applyAlignment="1" applyProtection="1">
      <alignment horizontal="center" vertical="top"/>
      <protection hidden="1"/>
    </xf>
    <xf numFmtId="0" fontId="13" fillId="6" borderId="0" xfId="1" applyFont="1" applyFill="1" applyAlignment="1" applyProtection="1">
      <alignment vertical="top"/>
      <protection hidden="1"/>
    </xf>
    <xf numFmtId="0" fontId="1" fillId="6" borderId="6" xfId="1" applyFill="1" applyBorder="1" applyAlignment="1" applyProtection="1">
      <alignment horizontal="left"/>
      <protection hidden="1"/>
    </xf>
    <xf numFmtId="0" fontId="35" fillId="6" borderId="0" xfId="1" applyFont="1" applyFill="1" applyAlignment="1" applyProtection="1">
      <alignment horizontal="left" indent="2"/>
      <protection hidden="1"/>
    </xf>
    <xf numFmtId="0" fontId="7" fillId="6" borderId="0" xfId="1" applyFont="1" applyFill="1" applyAlignment="1" applyProtection="1">
      <alignment vertical="top"/>
      <protection hidden="1"/>
    </xf>
    <xf numFmtId="49" fontId="1" fillId="6" borderId="0" xfId="1" applyNumberFormat="1" applyFill="1"/>
    <xf numFmtId="0" fontId="39" fillId="0" borderId="0" xfId="1" applyFont="1" applyAlignment="1" applyProtection="1">
      <alignment vertical="center"/>
      <protection hidden="1"/>
    </xf>
    <xf numFmtId="2" fontId="9" fillId="6" borderId="47" xfId="1" applyNumberFormat="1" applyFont="1" applyFill="1" applyBorder="1" applyAlignment="1" applyProtection="1">
      <alignment horizontal="center" vertical="center"/>
      <protection hidden="1"/>
    </xf>
    <xf numFmtId="2" fontId="9" fillId="6" borderId="48" xfId="1" applyNumberFormat="1" applyFont="1" applyFill="1" applyBorder="1" applyAlignment="1" applyProtection="1">
      <alignment horizontal="center" vertical="center"/>
      <protection hidden="1"/>
    </xf>
    <xf numFmtId="2" fontId="9" fillId="6" borderId="49" xfId="1" applyNumberFormat="1" applyFont="1" applyFill="1" applyBorder="1" applyAlignment="1" applyProtection="1">
      <alignment horizontal="center" vertical="center"/>
      <protection hidden="1"/>
    </xf>
    <xf numFmtId="0" fontId="10" fillId="6" borderId="51" xfId="1" applyFont="1" applyFill="1" applyBorder="1" applyAlignment="1" applyProtection="1">
      <alignment horizontal="left" vertical="center" indent="1"/>
      <protection hidden="1"/>
    </xf>
    <xf numFmtId="2" fontId="9" fillId="6" borderId="0" xfId="1" applyNumberFormat="1" applyFont="1" applyFill="1" applyAlignment="1" applyProtection="1">
      <alignment horizontal="center" vertical="center"/>
      <protection hidden="1"/>
    </xf>
    <xf numFmtId="0" fontId="9" fillId="6" borderId="52" xfId="1" applyFont="1" applyFill="1" applyBorder="1" applyAlignment="1" applyProtection="1">
      <alignment horizontal="center" vertical="center"/>
      <protection hidden="1"/>
    </xf>
    <xf numFmtId="0" fontId="9" fillId="6" borderId="2" xfId="1" applyFont="1" applyFill="1" applyBorder="1" applyAlignment="1" applyProtection="1">
      <alignment horizontal="center" vertical="center"/>
      <protection hidden="1"/>
    </xf>
    <xf numFmtId="0" fontId="9" fillId="6" borderId="3" xfId="1" applyFont="1" applyFill="1" applyBorder="1" applyAlignment="1" applyProtection="1">
      <alignment horizontal="center" vertical="center"/>
      <protection hidden="1"/>
    </xf>
    <xf numFmtId="0" fontId="10" fillId="6" borderId="53" xfId="1" applyFont="1" applyFill="1" applyBorder="1" applyAlignment="1" applyProtection="1">
      <alignment horizontal="left" vertical="center" indent="1"/>
      <protection hidden="1"/>
    </xf>
    <xf numFmtId="0" fontId="1" fillId="0" borderId="0" xfId="1" applyAlignment="1" applyProtection="1">
      <alignment horizontal="center" vertical="center" wrapText="1"/>
      <protection locked="0" hidden="1"/>
    </xf>
    <xf numFmtId="0" fontId="40" fillId="0" borderId="0" xfId="1" applyFont="1" applyAlignment="1" applyProtection="1">
      <alignment horizontal="right" vertical="center" wrapText="1"/>
      <protection hidden="1"/>
    </xf>
    <xf numFmtId="0" fontId="7" fillId="6" borderId="54" xfId="1" applyFont="1" applyFill="1" applyBorder="1" applyAlignment="1" applyProtection="1">
      <alignment horizontal="center" vertical="center"/>
      <protection hidden="1"/>
    </xf>
    <xf numFmtId="2" fontId="7" fillId="6" borderId="0" xfId="1" applyNumberFormat="1" applyFont="1" applyFill="1" applyAlignment="1" applyProtection="1">
      <alignment horizontal="center" vertical="center"/>
      <protection hidden="1"/>
    </xf>
    <xf numFmtId="2" fontId="43" fillId="6" borderId="0" xfId="1" applyNumberFormat="1" applyFont="1" applyFill="1" applyAlignment="1" applyProtection="1">
      <alignment vertical="center"/>
      <protection hidden="1"/>
    </xf>
    <xf numFmtId="0" fontId="8" fillId="6" borderId="0" xfId="1" applyFont="1" applyFill="1" applyAlignment="1" applyProtection="1">
      <alignment horizontal="right" vertical="center"/>
      <protection hidden="1"/>
    </xf>
    <xf numFmtId="0" fontId="44" fillId="6" borderId="0" xfId="1" applyFont="1" applyFill="1" applyAlignment="1" applyProtection="1">
      <alignment horizontal="right" vertical="center"/>
      <protection hidden="1"/>
    </xf>
    <xf numFmtId="0" fontId="43" fillId="6" borderId="0" xfId="1" applyFont="1" applyFill="1" applyAlignment="1" applyProtection="1">
      <alignment vertical="center"/>
      <protection hidden="1"/>
    </xf>
    <xf numFmtId="12" fontId="43" fillId="6" borderId="0" xfId="1" applyNumberFormat="1" applyFont="1" applyFill="1" applyAlignment="1" applyProtection="1">
      <alignment vertical="center"/>
      <protection hidden="1"/>
    </xf>
    <xf numFmtId="0" fontId="10" fillId="6" borderId="0" xfId="1" applyFont="1" applyFill="1" applyAlignment="1" applyProtection="1">
      <alignment horizontal="right" vertical="center"/>
      <protection hidden="1"/>
    </xf>
    <xf numFmtId="0" fontId="46" fillId="6" borderId="0" xfId="1" applyFont="1" applyFill="1" applyAlignment="1" applyProtection="1">
      <alignment horizontal="right" vertical="center"/>
      <protection hidden="1"/>
    </xf>
    <xf numFmtId="167" fontId="47" fillId="6" borderId="0" xfId="1" applyNumberFormat="1" applyFont="1" applyFill="1" applyAlignment="1" applyProtection="1">
      <alignment horizontal="center" vertical="top"/>
      <protection hidden="1"/>
    </xf>
    <xf numFmtId="0" fontId="47" fillId="6" borderId="0" xfId="1" applyFont="1" applyFill="1" applyAlignment="1" applyProtection="1">
      <alignment horizontal="right" vertical="top"/>
      <protection hidden="1"/>
    </xf>
    <xf numFmtId="0" fontId="47" fillId="6" borderId="0" xfId="1" applyFont="1" applyFill="1" applyAlignment="1" applyProtection="1">
      <alignment vertical="top"/>
      <protection hidden="1"/>
    </xf>
    <xf numFmtId="2" fontId="7" fillId="6" borderId="45" xfId="1" applyNumberFormat="1" applyFont="1" applyFill="1" applyBorder="1" applyAlignment="1" applyProtection="1">
      <alignment horizontal="center" vertical="center"/>
      <protection hidden="1"/>
    </xf>
    <xf numFmtId="2" fontId="44" fillId="10" borderId="52" xfId="1" applyNumberFormat="1" applyFont="1" applyFill="1" applyBorder="1" applyAlignment="1" applyProtection="1">
      <alignment horizontal="right" vertical="center"/>
      <protection hidden="1"/>
    </xf>
    <xf numFmtId="2" fontId="44" fillId="6" borderId="2" xfId="1" applyNumberFormat="1" applyFont="1" applyFill="1" applyBorder="1" applyAlignment="1" applyProtection="1">
      <alignment horizontal="right" vertical="center"/>
      <protection hidden="1"/>
    </xf>
    <xf numFmtId="1" fontId="44" fillId="6" borderId="2" xfId="1" applyNumberFormat="1" applyFont="1" applyFill="1" applyBorder="1" applyAlignment="1" applyProtection="1">
      <alignment horizontal="center" vertical="center"/>
      <protection hidden="1"/>
    </xf>
    <xf numFmtId="0" fontId="44" fillId="6" borderId="2" xfId="1" applyFont="1" applyFill="1" applyBorder="1" applyAlignment="1" applyProtection="1">
      <alignment horizontal="center" vertical="center"/>
      <protection hidden="1"/>
    </xf>
    <xf numFmtId="0" fontId="51" fillId="6" borderId="53" xfId="1" applyFont="1" applyFill="1" applyBorder="1" applyAlignment="1" applyProtection="1">
      <alignment horizontal="left" vertical="center" wrapText="1" indent="1"/>
      <protection hidden="1"/>
    </xf>
    <xf numFmtId="0" fontId="30" fillId="6" borderId="0" xfId="1" applyFont="1" applyFill="1" applyProtection="1">
      <protection hidden="1"/>
    </xf>
    <xf numFmtId="0" fontId="7" fillId="6" borderId="54" xfId="1" applyFont="1" applyFill="1" applyBorder="1" applyAlignment="1" applyProtection="1">
      <alignment horizontal="center" vertical="center" wrapText="1"/>
      <protection hidden="1"/>
    </xf>
    <xf numFmtId="1" fontId="30" fillId="6" borderId="0" xfId="1" applyNumberFormat="1" applyFont="1" applyFill="1" applyProtection="1">
      <protection hidden="1"/>
    </xf>
    <xf numFmtId="0" fontId="54" fillId="6" borderId="0" xfId="1" applyFont="1" applyFill="1" applyProtection="1">
      <protection hidden="1"/>
    </xf>
    <xf numFmtId="2" fontId="7" fillId="0" borderId="0" xfId="1" applyNumberFormat="1" applyFont="1" applyAlignment="1" applyProtection="1">
      <alignment horizontal="center" vertical="center"/>
      <protection hidden="1"/>
    </xf>
    <xf numFmtId="0" fontId="55" fillId="6" borderId="0" xfId="1" applyFont="1" applyFill="1" applyAlignment="1" applyProtection="1">
      <alignment vertical="center"/>
      <protection hidden="1"/>
    </xf>
    <xf numFmtId="0" fontId="30" fillId="6" borderId="0" xfId="1" applyFont="1" applyFill="1" applyAlignment="1" applyProtection="1">
      <alignment vertical="center"/>
      <protection hidden="1"/>
    </xf>
    <xf numFmtId="1" fontId="30" fillId="6" borderId="0" xfId="1" applyNumberFormat="1" applyFont="1" applyFill="1" applyAlignment="1" applyProtection="1">
      <alignment vertical="center"/>
      <protection hidden="1"/>
    </xf>
    <xf numFmtId="0" fontId="7" fillId="6" borderId="0" xfId="1" applyFont="1" applyFill="1" applyAlignment="1" applyProtection="1">
      <alignment horizontal="center" vertical="center"/>
      <protection hidden="1"/>
    </xf>
    <xf numFmtId="2" fontId="49" fillId="6" borderId="59" xfId="1" applyNumberFormat="1" applyFont="1" applyFill="1" applyBorder="1" applyAlignment="1" applyProtection="1">
      <alignment horizontal="right" vertical="center" wrapText="1"/>
      <protection hidden="1"/>
    </xf>
    <xf numFmtId="2" fontId="49" fillId="6" borderId="60" xfId="1" applyNumberFormat="1" applyFont="1" applyFill="1" applyBorder="1" applyAlignment="1" applyProtection="1">
      <alignment horizontal="right" vertical="center"/>
      <protection hidden="1"/>
    </xf>
    <xf numFmtId="12" fontId="50" fillId="6" borderId="61" xfId="1" applyNumberFormat="1" applyFont="1" applyFill="1" applyBorder="1" applyAlignment="1" applyProtection="1">
      <alignment horizontal="right" vertical="center"/>
      <protection hidden="1"/>
    </xf>
    <xf numFmtId="2" fontId="55" fillId="6" borderId="47" xfId="1" applyNumberFormat="1" applyFont="1" applyFill="1" applyBorder="1" applyAlignment="1" applyProtection="1">
      <alignment horizontal="right" vertical="center"/>
      <protection hidden="1"/>
    </xf>
    <xf numFmtId="2" fontId="55" fillId="6" borderId="52" xfId="1" applyNumberFormat="1" applyFont="1" applyFill="1" applyBorder="1" applyAlignment="1" applyProtection="1">
      <alignment horizontal="right" vertical="center"/>
      <protection hidden="1"/>
    </xf>
    <xf numFmtId="2" fontId="55" fillId="6" borderId="2" xfId="1" applyNumberFormat="1" applyFont="1" applyFill="1" applyBorder="1" applyAlignment="1" applyProtection="1">
      <alignment horizontal="right" vertical="center"/>
      <protection hidden="1"/>
    </xf>
    <xf numFmtId="2" fontId="50" fillId="6" borderId="4" xfId="1" applyNumberFormat="1" applyFont="1" applyFill="1" applyBorder="1" applyAlignment="1" applyProtection="1">
      <alignment horizontal="right" vertical="center"/>
      <protection hidden="1"/>
    </xf>
    <xf numFmtId="1" fontId="55" fillId="6" borderId="2" xfId="1" applyNumberFormat="1" applyFont="1" applyFill="1" applyBorder="1" applyAlignment="1" applyProtection="1">
      <alignment horizontal="center" vertical="center"/>
      <protection hidden="1"/>
    </xf>
    <xf numFmtId="0" fontId="42" fillId="6" borderId="53" xfId="1" applyFont="1" applyFill="1" applyBorder="1" applyAlignment="1" applyProtection="1">
      <alignment horizontal="left" vertical="center" wrapText="1" indent="1"/>
      <protection hidden="1"/>
    </xf>
    <xf numFmtId="0" fontId="56" fillId="6" borderId="53" xfId="1" applyFont="1" applyFill="1" applyBorder="1" applyAlignment="1" applyProtection="1">
      <alignment horizontal="left" vertical="center" wrapText="1" indent="1"/>
      <protection hidden="1"/>
    </xf>
    <xf numFmtId="168" fontId="18" fillId="6" borderId="62" xfId="1" applyNumberFormat="1" applyFont="1" applyFill="1" applyBorder="1" applyAlignment="1" applyProtection="1">
      <alignment horizontal="center" vertical="center" wrapText="1"/>
      <protection hidden="1"/>
    </xf>
    <xf numFmtId="168" fontId="57" fillId="6" borderId="2" xfId="1" applyNumberFormat="1" applyFont="1" applyFill="1" applyBorder="1" applyAlignment="1" applyProtection="1">
      <alignment horizontal="center" vertical="center" wrapText="1"/>
      <protection hidden="1"/>
    </xf>
    <xf numFmtId="1" fontId="57" fillId="6" borderId="2" xfId="1" applyNumberFormat="1" applyFont="1" applyFill="1" applyBorder="1" applyAlignment="1" applyProtection="1">
      <alignment horizontal="center" vertical="center" wrapText="1"/>
      <protection hidden="1"/>
    </xf>
    <xf numFmtId="0" fontId="57" fillId="6" borderId="2" xfId="1" applyFont="1" applyFill="1" applyBorder="1" applyAlignment="1" applyProtection="1">
      <alignment horizontal="center" vertical="center" wrapText="1"/>
      <protection hidden="1"/>
    </xf>
    <xf numFmtId="0" fontId="18" fillId="6" borderId="0" xfId="1" applyFont="1" applyFill="1" applyAlignment="1" applyProtection="1">
      <alignment horizontal="center" vertical="center"/>
      <protection hidden="1"/>
    </xf>
    <xf numFmtId="14" fontId="3" fillId="0" borderId="0" xfId="1" applyNumberFormat="1" applyFont="1" applyAlignment="1" applyProtection="1">
      <alignment wrapText="1"/>
      <protection locked="0" hidden="1"/>
    </xf>
    <xf numFmtId="14" fontId="3" fillId="0" borderId="0" xfId="1" applyNumberFormat="1" applyFont="1" applyAlignment="1" applyProtection="1">
      <alignment horizontal="left" wrapText="1"/>
      <protection locked="0" hidden="1"/>
    </xf>
    <xf numFmtId="0" fontId="5" fillId="0" borderId="0" xfId="1" applyFont="1" applyAlignment="1" applyProtection="1">
      <alignment horizontal="right"/>
      <protection hidden="1"/>
    </xf>
    <xf numFmtId="0" fontId="3" fillId="0" borderId="0" xfId="1" applyFont="1" applyAlignment="1" applyProtection="1">
      <alignment horizontal="center" vertical="center" wrapText="1"/>
      <protection locked="0" hidden="1"/>
    </xf>
    <xf numFmtId="0" fontId="55" fillId="6" borderId="0" xfId="1" applyFont="1" applyFill="1" applyAlignment="1" applyProtection="1">
      <alignment horizontal="right"/>
      <protection hidden="1"/>
    </xf>
    <xf numFmtId="0" fontId="15" fillId="0" borderId="0" xfId="5" applyFont="1" applyAlignment="1" applyProtection="1">
      <alignment vertical="center"/>
      <protection locked="0"/>
    </xf>
    <xf numFmtId="0" fontId="15" fillId="0" borderId="0" xfId="5" applyFont="1" applyAlignment="1">
      <alignment vertical="center"/>
    </xf>
    <xf numFmtId="0" fontId="13" fillId="0" borderId="0" xfId="5" applyFont="1" applyAlignment="1">
      <alignment vertical="center"/>
    </xf>
    <xf numFmtId="0" fontId="1" fillId="0" borderId="0" xfId="5" applyFont="1" applyAlignment="1">
      <alignment vertical="center"/>
    </xf>
    <xf numFmtId="0" fontId="72" fillId="0" borderId="0" xfId="5" applyFont="1" applyAlignment="1">
      <alignment horizontal="center" vertical="center"/>
    </xf>
    <xf numFmtId="0" fontId="18" fillId="0" borderId="0" xfId="5" applyFont="1" applyAlignment="1">
      <alignment vertical="center"/>
    </xf>
    <xf numFmtId="0" fontId="9" fillId="0" borderId="0" xfId="5" applyFont="1" applyAlignment="1">
      <alignment horizontal="right"/>
    </xf>
    <xf numFmtId="0" fontId="0" fillId="11" borderId="2" xfId="5" applyFont="1" applyFill="1" applyBorder="1" applyAlignment="1" applyProtection="1">
      <alignment horizontal="center" vertical="center"/>
      <protection locked="0"/>
    </xf>
    <xf numFmtId="0" fontId="1" fillId="11" borderId="2" xfId="5" applyFont="1" applyFill="1" applyBorder="1" applyAlignment="1" applyProtection="1">
      <alignment horizontal="center" vertical="center" wrapText="1"/>
      <protection locked="0"/>
    </xf>
    <xf numFmtId="0" fontId="0" fillId="11" borderId="4" xfId="5" applyFont="1" applyFill="1" applyBorder="1" applyAlignment="1" applyProtection="1">
      <alignment horizontal="center" vertical="center"/>
      <protection locked="0"/>
    </xf>
    <xf numFmtId="0" fontId="0" fillId="11" borderId="2" xfId="5" applyFont="1" applyFill="1" applyBorder="1" applyAlignment="1" applyProtection="1">
      <alignment horizontal="center" vertical="center" wrapText="1" shrinkToFit="1"/>
      <protection locked="0"/>
    </xf>
    <xf numFmtId="0" fontId="1" fillId="11" borderId="2" xfId="5" applyFont="1" applyFill="1" applyBorder="1" applyAlignment="1" applyProtection="1">
      <alignment horizontal="center" vertical="center"/>
      <protection locked="0"/>
    </xf>
    <xf numFmtId="14" fontId="1" fillId="11" borderId="2" xfId="5" applyNumberFormat="1" applyFont="1" applyFill="1" applyBorder="1" applyAlignment="1" applyProtection="1">
      <alignment horizontal="center" vertical="center"/>
      <protection locked="0"/>
    </xf>
    <xf numFmtId="14" fontId="1" fillId="11" borderId="2" xfId="5" applyNumberFormat="1" applyFont="1" applyFill="1" applyBorder="1" applyAlignment="1" applyProtection="1">
      <alignment horizontal="center" vertical="center" wrapText="1" shrinkToFit="1"/>
      <protection locked="0"/>
    </xf>
    <xf numFmtId="0" fontId="1" fillId="0" borderId="2" xfId="5" applyFont="1" applyBorder="1" applyAlignment="1">
      <alignment horizontal="center" vertical="center" wrapText="1"/>
    </xf>
    <xf numFmtId="169" fontId="35" fillId="0" borderId="2" xfId="5" applyNumberFormat="1" applyFont="1" applyBorder="1" applyAlignment="1">
      <alignment horizontal="center" vertical="center" wrapText="1"/>
    </xf>
    <xf numFmtId="0" fontId="18" fillId="0" borderId="0" xfId="5" applyFont="1" applyAlignment="1" applyProtection="1">
      <alignment vertical="center"/>
      <protection locked="0"/>
    </xf>
    <xf numFmtId="0" fontId="18" fillId="0" borderId="4" xfId="5" quotePrefix="1" applyFont="1" applyBorder="1" applyAlignment="1" applyProtection="1">
      <alignment horizontal="center" vertical="center"/>
      <protection locked="0"/>
    </xf>
    <xf numFmtId="0" fontId="18" fillId="0" borderId="0" xfId="5" quotePrefix="1" applyFont="1" applyAlignment="1">
      <alignment horizontal="left" vertical="center"/>
    </xf>
    <xf numFmtId="0" fontId="18" fillId="0" borderId="6" xfId="5" quotePrefix="1" applyFont="1" applyBorder="1" applyAlignment="1">
      <alignment horizontal="left" vertical="center"/>
    </xf>
    <xf numFmtId="0" fontId="74" fillId="0" borderId="0" xfId="5" applyFont="1" applyAlignment="1">
      <alignment wrapText="1"/>
    </xf>
    <xf numFmtId="0" fontId="74" fillId="0" borderId="2" xfId="5" applyFont="1" applyBorder="1" applyAlignment="1" applyProtection="1">
      <alignment horizontal="center" vertical="center" wrapText="1"/>
      <protection locked="0"/>
    </xf>
    <xf numFmtId="0" fontId="48" fillId="0" borderId="0" xfId="5" applyFont="1" applyAlignment="1" applyProtection="1">
      <alignment vertical="center" wrapText="1"/>
      <protection locked="0"/>
    </xf>
    <xf numFmtId="0" fontId="15" fillId="0" borderId="0" xfId="5" applyFont="1" applyAlignment="1" applyProtection="1">
      <alignment horizontal="left" vertical="center"/>
      <protection locked="0"/>
    </xf>
    <xf numFmtId="0" fontId="76" fillId="0" borderId="0" xfId="5" quotePrefix="1" applyFont="1" applyAlignment="1" applyProtection="1">
      <alignment horizontal="left" vertical="center"/>
      <protection locked="0"/>
    </xf>
    <xf numFmtId="0" fontId="12" fillId="0" borderId="0" xfId="6" applyFont="1" applyAlignment="1">
      <alignment vertical="center"/>
    </xf>
    <xf numFmtId="0" fontId="77" fillId="0" borderId="0" xfId="5" applyFont="1" applyAlignment="1" applyProtection="1">
      <alignment horizontal="right" vertical="center"/>
      <protection locked="0"/>
    </xf>
    <xf numFmtId="0" fontId="71" fillId="0" borderId="0" xfId="5" applyFont="1" applyAlignment="1" applyProtection="1">
      <alignment horizontal="left" vertical="center"/>
      <protection locked="0"/>
    </xf>
    <xf numFmtId="168" fontId="72" fillId="0" borderId="0" xfId="5" quotePrefix="1" applyNumberFormat="1" applyFont="1" applyAlignment="1">
      <alignment vertical="center"/>
    </xf>
    <xf numFmtId="0" fontId="78" fillId="0" borderId="0" xfId="5" applyFont="1" applyAlignment="1" applyProtection="1">
      <alignment horizontal="left" vertical="center"/>
      <protection locked="0"/>
    </xf>
    <xf numFmtId="168" fontId="71" fillId="0" borderId="66" xfId="5" applyNumberFormat="1" applyFont="1" applyBorder="1" applyAlignment="1">
      <alignment horizontal="right" vertical="center"/>
    </xf>
    <xf numFmtId="0" fontId="79" fillId="0" borderId="0" xfId="5" applyFont="1" applyAlignment="1">
      <alignment horizontal="right" vertical="center"/>
    </xf>
    <xf numFmtId="0" fontId="76" fillId="0" borderId="0" xfId="5" applyFont="1" applyAlignment="1">
      <alignment vertical="center"/>
    </xf>
    <xf numFmtId="0" fontId="80" fillId="0" borderId="0" xfId="5" applyFont="1" applyAlignment="1">
      <alignment vertical="center"/>
    </xf>
    <xf numFmtId="0" fontId="1" fillId="0" borderId="0" xfId="5" applyFont="1" applyAlignment="1" applyProtection="1">
      <alignment vertical="center"/>
      <protection locked="0"/>
    </xf>
    <xf numFmtId="0" fontId="12" fillId="11" borderId="2" xfId="5" applyFont="1" applyFill="1" applyBorder="1" applyAlignment="1" applyProtection="1">
      <alignment horizontal="left" vertical="center" indent="1"/>
      <protection locked="0"/>
    </xf>
    <xf numFmtId="168" fontId="76" fillId="11" borderId="4" xfId="5" quotePrefix="1" applyNumberFormat="1" applyFont="1" applyFill="1" applyBorder="1" applyAlignment="1" applyProtection="1">
      <alignment vertical="center"/>
      <protection locked="0"/>
    </xf>
    <xf numFmtId="0" fontId="18" fillId="11" borderId="2" xfId="5" applyFont="1" applyFill="1" applyBorder="1" applyAlignment="1" applyProtection="1">
      <alignment horizontal="center" vertical="center"/>
      <protection locked="0"/>
    </xf>
    <xf numFmtId="0" fontId="81" fillId="0" borderId="0" xfId="5" applyFont="1" applyAlignment="1" applyProtection="1">
      <alignment horizontal="right" vertical="center"/>
      <protection locked="0"/>
    </xf>
    <xf numFmtId="168" fontId="76" fillId="11" borderId="4" xfId="5" applyNumberFormat="1" applyFont="1" applyFill="1" applyBorder="1" applyAlignment="1" applyProtection="1">
      <alignment vertical="center"/>
      <protection locked="0"/>
    </xf>
    <xf numFmtId="0" fontId="18" fillId="11" borderId="2" xfId="6" applyFont="1" applyFill="1" applyBorder="1" applyAlignment="1" applyProtection="1">
      <alignment horizontal="center" vertical="center"/>
      <protection locked="0"/>
    </xf>
    <xf numFmtId="0" fontId="1" fillId="11" borderId="2" xfId="6" applyFont="1" applyFill="1" applyBorder="1" applyAlignment="1" applyProtection="1">
      <alignment horizontal="center" vertical="center"/>
      <protection locked="0"/>
    </xf>
    <xf numFmtId="168" fontId="82" fillId="0" borderId="4" xfId="5" applyNumberFormat="1" applyFont="1" applyBorder="1" applyAlignment="1">
      <alignment vertical="center"/>
    </xf>
    <xf numFmtId="0" fontId="10" fillId="11" borderId="2" xfId="6" applyFont="1" applyFill="1" applyBorder="1" applyAlignment="1" applyProtection="1">
      <alignment horizontal="center" vertical="center"/>
      <protection locked="0"/>
    </xf>
    <xf numFmtId="168" fontId="82" fillId="11" borderId="4" xfId="5" applyNumberFormat="1" applyFont="1" applyFill="1" applyBorder="1" applyAlignment="1" applyProtection="1">
      <alignment vertical="center"/>
      <protection locked="0"/>
    </xf>
    <xf numFmtId="168" fontId="83" fillId="11" borderId="4" xfId="5" applyNumberFormat="1" applyFont="1" applyFill="1" applyBorder="1" applyAlignment="1" applyProtection="1">
      <alignment vertical="center"/>
      <protection locked="0"/>
    </xf>
    <xf numFmtId="168" fontId="2" fillId="11" borderId="4" xfId="5" applyNumberFormat="1" applyFont="1" applyFill="1" applyBorder="1" applyAlignment="1" applyProtection="1">
      <alignment vertical="center"/>
      <protection locked="0"/>
    </xf>
    <xf numFmtId="0" fontId="9" fillId="0" borderId="0" xfId="5" applyFont="1" applyAlignment="1" applyProtection="1">
      <alignment vertical="center"/>
      <protection locked="0"/>
    </xf>
    <xf numFmtId="0" fontId="84" fillId="0" borderId="0" xfId="5" applyFont="1" applyAlignment="1" applyProtection="1">
      <alignment vertical="center"/>
      <protection locked="0"/>
    </xf>
    <xf numFmtId="0" fontId="85" fillId="0" borderId="2" xfId="5" applyFont="1" applyBorder="1" applyAlignment="1">
      <alignment horizontal="center" vertical="center" wrapText="1"/>
    </xf>
    <xf numFmtId="0" fontId="86" fillId="0" borderId="4" xfId="5" applyFont="1" applyBorder="1" applyAlignment="1">
      <alignment horizontal="center" vertical="center" wrapText="1"/>
    </xf>
    <xf numFmtId="0" fontId="1" fillId="11" borderId="3" xfId="6" applyFont="1" applyFill="1" applyBorder="1" applyAlignment="1" applyProtection="1">
      <alignment horizontal="left" vertical="center" indent="1"/>
      <protection locked="0"/>
    </xf>
    <xf numFmtId="0" fontId="1" fillId="11" borderId="38" xfId="6" applyFont="1" applyFill="1" applyBorder="1" applyAlignment="1" applyProtection="1">
      <alignment horizontal="left" vertical="center" indent="1"/>
      <protection locked="0"/>
    </xf>
    <xf numFmtId="0" fontId="0" fillId="11" borderId="4" xfId="6" applyFont="1" applyFill="1" applyBorder="1" applyAlignment="1" applyProtection="1">
      <alignment horizontal="left" vertical="center" indent="1"/>
      <protection locked="0"/>
    </xf>
    <xf numFmtId="0" fontId="1" fillId="0" borderId="2" xfId="5" applyFont="1" applyBorder="1" applyAlignment="1" applyProtection="1">
      <alignment horizontal="center" vertical="center"/>
      <protection locked="0"/>
    </xf>
    <xf numFmtId="0" fontId="1" fillId="11" borderId="0" xfId="5" applyFont="1" applyFill="1" applyAlignment="1" applyProtection="1">
      <alignment vertical="center"/>
      <protection locked="0"/>
    </xf>
    <xf numFmtId="0" fontId="0" fillId="11" borderId="0" xfId="5" applyFont="1" applyFill="1" applyAlignment="1" applyProtection="1">
      <alignment vertical="center"/>
      <protection locked="0"/>
    </xf>
    <xf numFmtId="0" fontId="1" fillId="0" borderId="2" xfId="5" applyFont="1" applyBorder="1" applyAlignment="1">
      <alignment horizontal="center" vertical="center"/>
    </xf>
    <xf numFmtId="0" fontId="15" fillId="0" borderId="0" xfId="5" applyFont="1" applyAlignment="1" applyProtection="1">
      <alignment horizontal="centerContinuous" vertical="center"/>
      <protection locked="0"/>
    </xf>
    <xf numFmtId="0" fontId="15" fillId="11" borderId="3" xfId="5" applyFont="1" applyFill="1" applyBorder="1" applyAlignment="1" applyProtection="1">
      <alignment vertical="center"/>
      <protection locked="0"/>
    </xf>
    <xf numFmtId="0" fontId="1" fillId="11" borderId="38" xfId="5" applyFont="1" applyFill="1" applyBorder="1" applyAlignment="1" applyProtection="1">
      <alignment vertical="center"/>
      <protection locked="0"/>
    </xf>
    <xf numFmtId="0" fontId="1" fillId="11" borderId="4" xfId="5" applyFont="1" applyFill="1" applyBorder="1" applyAlignment="1" applyProtection="1">
      <alignment horizontal="left" vertical="center" indent="1"/>
      <protection locked="0"/>
    </xf>
    <xf numFmtId="0" fontId="1" fillId="0" borderId="4" xfId="5" applyFont="1" applyBorder="1" applyAlignment="1">
      <alignment horizontal="center" vertical="center"/>
    </xf>
    <xf numFmtId="0" fontId="1" fillId="0" borderId="3" xfId="5" applyFont="1" applyBorder="1" applyAlignment="1">
      <alignment vertical="center"/>
    </xf>
    <xf numFmtId="0" fontId="1" fillId="0" borderId="4" xfId="5" applyFont="1" applyBorder="1" applyAlignment="1">
      <alignment horizontal="left" vertical="center" indent="1"/>
    </xf>
    <xf numFmtId="0" fontId="1" fillId="0" borderId="2" xfId="5" applyFont="1" applyBorder="1" applyAlignment="1">
      <alignment horizontal="left" vertical="center" indent="1"/>
    </xf>
    <xf numFmtId="0" fontId="21" fillId="0" borderId="3" xfId="5" applyFont="1" applyBorder="1" applyAlignment="1">
      <alignment vertical="center"/>
    </xf>
    <xf numFmtId="0" fontId="87" fillId="0" borderId="0" xfId="1" applyFont="1" applyAlignment="1" applyProtection="1">
      <alignment horizontal="right"/>
      <protection hidden="1"/>
    </xf>
    <xf numFmtId="0" fontId="8" fillId="0" borderId="7" xfId="5" applyFont="1" applyBorder="1" applyAlignment="1" applyProtection="1">
      <alignment vertical="center"/>
      <protection locked="0"/>
    </xf>
    <xf numFmtId="0" fontId="88" fillId="0" borderId="0" xfId="5" applyFont="1" applyAlignment="1">
      <alignment vertical="center" wrapText="1"/>
    </xf>
    <xf numFmtId="0" fontId="1" fillId="0" borderId="0" xfId="1" applyProtection="1">
      <protection locked="0"/>
    </xf>
    <xf numFmtId="0" fontId="35" fillId="0" borderId="2" xfId="1" applyFont="1" applyBorder="1" applyAlignment="1" applyProtection="1">
      <alignment horizontal="left" vertical="center" wrapText="1"/>
      <protection locked="0"/>
    </xf>
    <xf numFmtId="0" fontId="35" fillId="0" borderId="2" xfId="1" applyFont="1" applyBorder="1" applyAlignment="1" applyProtection="1">
      <alignment horizontal="center" vertical="center"/>
      <protection locked="0"/>
    </xf>
    <xf numFmtId="0" fontId="35" fillId="0" borderId="2" xfId="1" applyFont="1" applyBorder="1" applyAlignment="1" applyProtection="1">
      <alignment horizontal="left" vertical="center" wrapText="1" indent="1"/>
      <protection locked="0"/>
    </xf>
    <xf numFmtId="0" fontId="35" fillId="3" borderId="2" xfId="1" applyFont="1" applyFill="1" applyBorder="1" applyAlignment="1" applyProtection="1">
      <alignment horizontal="left" vertical="center" wrapText="1"/>
      <protection locked="0"/>
    </xf>
    <xf numFmtId="0" fontId="35" fillId="0" borderId="2" xfId="1" applyFont="1" applyBorder="1" applyAlignment="1" applyProtection="1">
      <alignment horizontal="center" vertical="center" wrapText="1"/>
      <protection locked="0"/>
    </xf>
    <xf numFmtId="0" fontId="10" fillId="0" borderId="2" xfId="1" applyFont="1" applyBorder="1" applyAlignment="1">
      <alignment horizontal="center" vertical="center" wrapText="1"/>
    </xf>
    <xf numFmtId="0" fontId="7" fillId="0" borderId="0" xfId="1" applyFont="1"/>
    <xf numFmtId="0" fontId="7" fillId="0" borderId="0" xfId="1" applyFont="1" applyAlignment="1">
      <alignment horizontal="center" vertical="center"/>
    </xf>
    <xf numFmtId="0" fontId="4" fillId="0" borderId="0" xfId="1" applyFont="1" applyProtection="1">
      <protection hidden="1"/>
    </xf>
    <xf numFmtId="0" fontId="4" fillId="6" borderId="0" xfId="1" applyFont="1" applyFill="1" applyProtection="1">
      <protection hidden="1"/>
    </xf>
    <xf numFmtId="0" fontId="62" fillId="0" borderId="0" xfId="1" applyFont="1" applyProtection="1">
      <protection hidden="1"/>
    </xf>
    <xf numFmtId="2" fontId="64" fillId="0" borderId="0" xfId="1" applyNumberFormat="1" applyFont="1" applyAlignment="1" applyProtection="1">
      <alignment horizontal="center" vertical="top"/>
      <protection hidden="1"/>
    </xf>
    <xf numFmtId="2" fontId="64" fillId="0" borderId="0" xfId="1" applyNumberFormat="1" applyFont="1" applyAlignment="1" applyProtection="1">
      <alignment horizontal="right"/>
      <protection hidden="1"/>
    </xf>
    <xf numFmtId="0" fontId="4" fillId="0" borderId="0" xfId="1" applyFont="1" applyAlignment="1" applyProtection="1">
      <alignment horizontal="right"/>
      <protection hidden="1"/>
    </xf>
    <xf numFmtId="0" fontId="4" fillId="0" borderId="0" xfId="1" applyFont="1" applyAlignment="1" applyProtection="1">
      <alignment horizontal="center"/>
      <protection hidden="1"/>
    </xf>
    <xf numFmtId="0" fontId="66" fillId="0" borderId="0" xfId="1" applyFont="1" applyProtection="1">
      <protection hidden="1"/>
    </xf>
    <xf numFmtId="0" fontId="62" fillId="6" borderId="0" xfId="1" applyFont="1" applyFill="1" applyProtection="1">
      <protection hidden="1"/>
    </xf>
    <xf numFmtId="2" fontId="64" fillId="6" borderId="0" xfId="1" applyNumberFormat="1" applyFont="1" applyFill="1" applyAlignment="1" applyProtection="1">
      <alignment horizontal="center" vertical="top"/>
      <protection hidden="1"/>
    </xf>
    <xf numFmtId="2" fontId="64" fillId="6" borderId="0" xfId="1" applyNumberFormat="1" applyFont="1" applyFill="1" applyAlignment="1" applyProtection="1">
      <alignment horizontal="right"/>
      <protection hidden="1"/>
    </xf>
    <xf numFmtId="0" fontId="4" fillId="6" borderId="0" xfId="1" applyFont="1" applyFill="1" applyAlignment="1" applyProtection="1">
      <alignment horizontal="right"/>
      <protection hidden="1"/>
    </xf>
    <xf numFmtId="0" fontId="4" fillId="6" borderId="0" xfId="1" applyFont="1" applyFill="1" applyAlignment="1" applyProtection="1">
      <alignment horizontal="center"/>
      <protection hidden="1"/>
    </xf>
    <xf numFmtId="0" fontId="66" fillId="6" borderId="0" xfId="1" applyFont="1" applyFill="1" applyProtection="1">
      <protection hidden="1"/>
    </xf>
    <xf numFmtId="12" fontId="4" fillId="0" borderId="0" xfId="1" applyNumberFormat="1" applyFont="1" applyAlignment="1" applyProtection="1">
      <alignment vertical="center"/>
      <protection hidden="1"/>
    </xf>
    <xf numFmtId="49" fontId="90" fillId="0" borderId="68" xfId="1" applyNumberFormat="1" applyFont="1" applyBorder="1" applyAlignment="1" applyProtection="1">
      <alignment wrapText="1"/>
      <protection locked="0"/>
    </xf>
    <xf numFmtId="2" fontId="91" fillId="9" borderId="48" xfId="1" applyNumberFormat="1" applyFont="1" applyFill="1" applyBorder="1" applyAlignment="1" applyProtection="1">
      <alignment horizontal="center" vertical="center"/>
      <protection hidden="1"/>
    </xf>
    <xf numFmtId="2" fontId="66" fillId="0" borderId="69" xfId="1" applyNumberFormat="1" applyFont="1" applyBorder="1" applyAlignment="1" applyProtection="1">
      <alignment horizontal="right" vertical="center"/>
      <protection locked="0"/>
    </xf>
    <xf numFmtId="12" fontId="65" fillId="9" borderId="69" xfId="1" applyNumberFormat="1" applyFont="1" applyFill="1" applyBorder="1" applyAlignment="1" applyProtection="1">
      <alignment horizontal="center" vertical="center" wrapText="1"/>
      <protection hidden="1"/>
    </xf>
    <xf numFmtId="12" fontId="66" fillId="9" borderId="69" xfId="1" applyNumberFormat="1" applyFont="1" applyFill="1" applyBorder="1" applyAlignment="1" applyProtection="1">
      <alignment horizontal="right" vertical="center" wrapText="1"/>
      <protection hidden="1"/>
    </xf>
    <xf numFmtId="2" fontId="69" fillId="0" borderId="70" xfId="1" applyNumberFormat="1" applyFont="1" applyBorder="1" applyAlignment="1" applyProtection="1">
      <alignment horizontal="center" vertical="center" wrapText="1"/>
      <protection locked="0"/>
    </xf>
    <xf numFmtId="2" fontId="69" fillId="0" borderId="70" xfId="1" applyNumberFormat="1" applyFont="1" applyBorder="1" applyAlignment="1" applyProtection="1">
      <alignment horizontal="left" vertical="center"/>
      <protection locked="0"/>
    </xf>
    <xf numFmtId="12" fontId="69" fillId="0" borderId="70" xfId="1" applyNumberFormat="1" applyFont="1" applyBorder="1" applyAlignment="1" applyProtection="1">
      <alignment horizontal="center" vertical="center"/>
      <protection locked="0"/>
    </xf>
    <xf numFmtId="0" fontId="4" fillId="0" borderId="70" xfId="1" applyFont="1" applyBorder="1" applyAlignment="1" applyProtection="1">
      <alignment vertical="center" wrapText="1"/>
      <protection locked="0"/>
    </xf>
    <xf numFmtId="0" fontId="62" fillId="0" borderId="71" xfId="1" applyFont="1" applyBorder="1" applyAlignment="1" applyProtection="1">
      <alignment vertical="center" wrapText="1"/>
      <protection locked="0"/>
    </xf>
    <xf numFmtId="0" fontId="4" fillId="0" borderId="71" xfId="1" applyFont="1" applyBorder="1" applyAlignment="1" applyProtection="1">
      <alignment horizontal="center" vertical="center" wrapText="1"/>
      <protection locked="0"/>
    </xf>
    <xf numFmtId="0" fontId="4" fillId="0" borderId="70" xfId="1" applyFont="1" applyBorder="1" applyAlignment="1" applyProtection="1">
      <alignment horizontal="center" vertical="center"/>
      <protection locked="0"/>
    </xf>
    <xf numFmtId="12" fontId="66" fillId="0" borderId="71" xfId="1" applyNumberFormat="1" applyFont="1" applyBorder="1" applyAlignment="1" applyProtection="1">
      <alignment horizontal="left" vertical="center" wrapText="1" indent="1"/>
      <protection locked="0"/>
    </xf>
    <xf numFmtId="0" fontId="4" fillId="0" borderId="2" xfId="1" applyFont="1" applyBorder="1" applyAlignment="1" applyProtection="1">
      <alignment vertical="center" wrapText="1"/>
      <protection locked="0"/>
    </xf>
    <xf numFmtId="0" fontId="92" fillId="0" borderId="72" xfId="1" applyFont="1" applyBorder="1" applyAlignment="1" applyProtection="1">
      <alignment horizontal="center" vertical="center" wrapText="1"/>
      <protection locked="0"/>
    </xf>
    <xf numFmtId="49" fontId="90" fillId="0" borderId="52" xfId="1" applyNumberFormat="1" applyFont="1" applyBorder="1" applyAlignment="1" applyProtection="1">
      <alignment wrapText="1"/>
      <protection locked="0"/>
    </xf>
    <xf numFmtId="2" fontId="91" fillId="9" borderId="2" xfId="1" applyNumberFormat="1" applyFont="1" applyFill="1" applyBorder="1" applyAlignment="1" applyProtection="1">
      <alignment horizontal="center" vertical="center"/>
      <protection hidden="1"/>
    </xf>
    <xf numFmtId="2" fontId="66" fillId="0" borderId="4" xfId="1" applyNumberFormat="1" applyFont="1" applyBorder="1" applyAlignment="1" applyProtection="1">
      <alignment horizontal="right" vertical="center"/>
      <protection locked="0"/>
    </xf>
    <xf numFmtId="12" fontId="65" fillId="9" borderId="2" xfId="1" applyNumberFormat="1" applyFont="1" applyFill="1" applyBorder="1" applyAlignment="1" applyProtection="1">
      <alignment horizontal="center" vertical="center" wrapText="1"/>
      <protection hidden="1"/>
    </xf>
    <xf numFmtId="12" fontId="66" fillId="9" borderId="2" xfId="1" applyNumberFormat="1" applyFont="1" applyFill="1" applyBorder="1" applyAlignment="1" applyProtection="1">
      <alignment horizontal="right" vertical="center" wrapText="1"/>
      <protection hidden="1"/>
    </xf>
    <xf numFmtId="12" fontId="69" fillId="9" borderId="2" xfId="1" applyNumberFormat="1" applyFont="1" applyFill="1" applyBorder="1" applyAlignment="1" applyProtection="1">
      <alignment horizontal="center" vertical="center" wrapText="1"/>
      <protection hidden="1"/>
    </xf>
    <xf numFmtId="12" fontId="69" fillId="9" borderId="2" xfId="1" applyNumberFormat="1" applyFont="1" applyFill="1" applyBorder="1" applyAlignment="1" applyProtection="1">
      <alignment vertical="center" wrapText="1"/>
      <protection hidden="1"/>
    </xf>
    <xf numFmtId="2" fontId="69" fillId="11" borderId="2" xfId="1" applyNumberFormat="1" applyFont="1" applyFill="1" applyBorder="1" applyAlignment="1">
      <alignment horizontal="center" vertical="center" wrapText="1"/>
    </xf>
    <xf numFmtId="2" fontId="69" fillId="0" borderId="2" xfId="1" applyNumberFormat="1" applyFont="1" applyBorder="1" applyAlignment="1" applyProtection="1">
      <alignment horizontal="center" vertical="center" wrapText="1"/>
      <protection locked="0"/>
    </xf>
    <xf numFmtId="2" fontId="69" fillId="0" borderId="2" xfId="1" applyNumberFormat="1" applyFont="1" applyBorder="1" applyAlignment="1" applyProtection="1">
      <alignment horizontal="left" vertical="center"/>
      <protection locked="0"/>
    </xf>
    <xf numFmtId="12" fontId="69" fillId="0" borderId="2" xfId="1" applyNumberFormat="1" applyFont="1" applyBorder="1" applyAlignment="1" applyProtection="1">
      <alignment horizontal="center" vertical="center"/>
      <protection locked="0"/>
    </xf>
    <xf numFmtId="0" fontId="62" fillId="0" borderId="2" xfId="1" applyFont="1" applyBorder="1" applyAlignment="1" applyProtection="1">
      <alignment vertical="center" wrapText="1"/>
      <protection locked="0"/>
    </xf>
    <xf numFmtId="0" fontId="4" fillId="0" borderId="2" xfId="1" applyFont="1" applyBorder="1" applyAlignment="1" applyProtection="1">
      <alignment horizontal="center" vertical="center" wrapText="1"/>
      <protection locked="0"/>
    </xf>
    <xf numFmtId="0" fontId="4" fillId="0" borderId="2" xfId="1" applyFont="1" applyBorder="1" applyAlignment="1" applyProtection="1">
      <alignment horizontal="center" vertical="center"/>
      <protection locked="0"/>
    </xf>
    <xf numFmtId="12" fontId="66" fillId="0" borderId="2" xfId="1" applyNumberFormat="1" applyFont="1" applyBorder="1" applyAlignment="1" applyProtection="1">
      <alignment horizontal="left" vertical="center" wrapText="1" indent="1"/>
      <protection locked="0"/>
    </xf>
    <xf numFmtId="0" fontId="92" fillId="0" borderId="53" xfId="1" applyFont="1" applyBorder="1" applyAlignment="1" applyProtection="1">
      <alignment horizontal="center" vertical="center" wrapText="1"/>
      <protection locked="0"/>
    </xf>
    <xf numFmtId="49" fontId="90" fillId="0" borderId="73" xfId="1" applyNumberFormat="1" applyFont="1" applyBorder="1" applyAlignment="1" applyProtection="1">
      <alignment wrapText="1"/>
      <protection locked="0"/>
    </xf>
    <xf numFmtId="2" fontId="91" fillId="9" borderId="74" xfId="1" applyNumberFormat="1" applyFont="1" applyFill="1" applyBorder="1" applyAlignment="1" applyProtection="1">
      <alignment horizontal="center" vertical="center"/>
      <protection hidden="1"/>
    </xf>
    <xf numFmtId="2" fontId="66" fillId="0" borderId="75" xfId="1" applyNumberFormat="1" applyFont="1" applyBorder="1" applyAlignment="1" applyProtection="1">
      <alignment horizontal="right" vertical="center"/>
      <protection locked="0"/>
    </xf>
    <xf numFmtId="12" fontId="65" fillId="9" borderId="76" xfId="1" applyNumberFormat="1" applyFont="1" applyFill="1" applyBorder="1" applyAlignment="1" applyProtection="1">
      <alignment horizontal="center" vertical="center" wrapText="1"/>
      <protection hidden="1"/>
    </xf>
    <xf numFmtId="12" fontId="66" fillId="9" borderId="76" xfId="1" applyNumberFormat="1" applyFont="1" applyFill="1" applyBorder="1" applyAlignment="1" applyProtection="1">
      <alignment horizontal="right" vertical="center" wrapText="1"/>
      <protection hidden="1"/>
    </xf>
    <xf numFmtId="12" fontId="69" fillId="9" borderId="76" xfId="1" applyNumberFormat="1" applyFont="1" applyFill="1" applyBorder="1" applyAlignment="1" applyProtection="1">
      <alignment horizontal="center" vertical="center" wrapText="1"/>
      <protection hidden="1"/>
    </xf>
    <xf numFmtId="12" fontId="69" fillId="9" borderId="76" xfId="1" applyNumberFormat="1" applyFont="1" applyFill="1" applyBorder="1" applyAlignment="1" applyProtection="1">
      <alignment vertical="center" wrapText="1"/>
      <protection hidden="1"/>
    </xf>
    <xf numFmtId="2" fontId="69" fillId="11" borderId="76" xfId="1" applyNumberFormat="1" applyFont="1" applyFill="1" applyBorder="1" applyAlignment="1">
      <alignment horizontal="center" vertical="center" wrapText="1"/>
    </xf>
    <xf numFmtId="0" fontId="4" fillId="0" borderId="74" xfId="1" applyFont="1" applyBorder="1" applyAlignment="1" applyProtection="1">
      <alignment vertical="center" wrapText="1"/>
      <protection locked="0"/>
    </xf>
    <xf numFmtId="0" fontId="62" fillId="0" borderId="76" xfId="1" applyFont="1" applyBorder="1" applyAlignment="1" applyProtection="1">
      <alignment vertical="center" wrapText="1"/>
      <protection locked="0"/>
    </xf>
    <xf numFmtId="0" fontId="4" fillId="0" borderId="76" xfId="1" applyFont="1" applyBorder="1" applyAlignment="1" applyProtection="1">
      <alignment horizontal="center" vertical="center" wrapText="1"/>
      <protection locked="0"/>
    </xf>
    <xf numFmtId="0" fontId="4" fillId="0" borderId="74" xfId="1" applyFont="1" applyBorder="1" applyAlignment="1" applyProtection="1">
      <alignment horizontal="center" vertical="center"/>
      <protection locked="0"/>
    </xf>
    <xf numFmtId="12" fontId="66" fillId="0" borderId="76" xfId="1" applyNumberFormat="1" applyFont="1" applyBorder="1" applyAlignment="1" applyProtection="1">
      <alignment horizontal="left" vertical="center" wrapText="1" indent="1"/>
      <protection locked="0"/>
    </xf>
    <xf numFmtId="0" fontId="92" fillId="0" borderId="77" xfId="1" applyFont="1" applyBorder="1" applyAlignment="1" applyProtection="1">
      <alignment horizontal="center" vertical="center" wrapText="1"/>
      <protection locked="0"/>
    </xf>
    <xf numFmtId="0" fontId="4" fillId="0" borderId="0" xfId="1" applyFont="1" applyAlignment="1" applyProtection="1">
      <alignment vertical="center"/>
      <protection hidden="1"/>
    </xf>
    <xf numFmtId="0" fontId="4" fillId="6" borderId="0" xfId="1" applyFont="1" applyFill="1" applyAlignment="1" applyProtection="1">
      <alignment vertical="center"/>
      <protection hidden="1"/>
    </xf>
    <xf numFmtId="49" fontId="93" fillId="12" borderId="78" xfId="1" applyNumberFormat="1" applyFont="1" applyFill="1" applyBorder="1" applyAlignment="1" applyProtection="1">
      <alignment horizontal="center" vertical="center"/>
      <protection hidden="1"/>
    </xf>
    <xf numFmtId="2" fontId="66" fillId="12" borderId="79" xfId="1" applyNumberFormat="1" applyFont="1" applyFill="1" applyBorder="1" applyAlignment="1" applyProtection="1">
      <alignment horizontal="center" vertical="center"/>
      <protection hidden="1"/>
    </xf>
    <xf numFmtId="2" fontId="66" fillId="12" borderId="79" xfId="1" applyNumberFormat="1" applyFont="1" applyFill="1" applyBorder="1" applyAlignment="1" applyProtection="1">
      <alignment horizontal="right" vertical="center"/>
      <protection hidden="1"/>
    </xf>
    <xf numFmtId="0" fontId="66" fillId="12" borderId="80" xfId="1" applyFont="1" applyFill="1" applyBorder="1" applyAlignment="1" applyProtection="1">
      <alignment horizontal="center" vertical="center"/>
      <protection hidden="1"/>
    </xf>
    <xf numFmtId="0" fontId="66" fillId="12" borderId="80" xfId="1" applyFont="1" applyFill="1" applyBorder="1" applyAlignment="1" applyProtection="1">
      <alignment horizontal="right" vertical="center"/>
      <protection hidden="1"/>
    </xf>
    <xf numFmtId="0" fontId="66" fillId="9" borderId="80" xfId="1" applyFont="1" applyFill="1" applyBorder="1" applyAlignment="1" applyProtection="1">
      <alignment horizontal="center" vertical="center"/>
      <protection hidden="1"/>
    </xf>
    <xf numFmtId="0" fontId="66" fillId="9" borderId="80" xfId="1" applyFont="1" applyFill="1" applyBorder="1" applyAlignment="1" applyProtection="1">
      <alignment horizontal="left" vertical="center"/>
      <protection hidden="1"/>
    </xf>
    <xf numFmtId="0" fontId="68" fillId="9" borderId="80" xfId="1" applyFont="1" applyFill="1" applyBorder="1" applyAlignment="1" applyProtection="1">
      <alignment horizontal="left" vertical="center"/>
      <protection hidden="1"/>
    </xf>
    <xf numFmtId="0" fontId="65" fillId="9" borderId="80" xfId="1" applyFont="1" applyFill="1" applyBorder="1" applyAlignment="1" applyProtection="1">
      <alignment horizontal="left" vertical="center"/>
      <protection hidden="1"/>
    </xf>
    <xf numFmtId="0" fontId="65" fillId="9" borderId="80" xfId="1" applyFont="1" applyFill="1" applyBorder="1" applyAlignment="1" applyProtection="1">
      <alignment horizontal="center" vertical="center"/>
      <protection hidden="1"/>
    </xf>
    <xf numFmtId="0" fontId="66" fillId="9" borderId="80" xfId="1" applyFont="1" applyFill="1" applyBorder="1" applyAlignment="1" applyProtection="1">
      <alignment horizontal="left" vertical="center" indent="4"/>
      <protection hidden="1"/>
    </xf>
    <xf numFmtId="0" fontId="66" fillId="9" borderId="81" xfId="1" applyFont="1" applyFill="1" applyBorder="1" applyAlignment="1" applyProtection="1">
      <alignment horizontal="center" vertical="center"/>
      <protection hidden="1"/>
    </xf>
    <xf numFmtId="49" fontId="90" fillId="0" borderId="65" xfId="1" applyNumberFormat="1" applyFont="1" applyBorder="1" applyAlignment="1" applyProtection="1">
      <alignment wrapText="1"/>
      <protection locked="0"/>
    </xf>
    <xf numFmtId="2" fontId="66" fillId="0" borderId="6" xfId="1" applyNumberFormat="1" applyFont="1" applyBorder="1" applyAlignment="1" applyProtection="1">
      <alignment horizontal="right" vertical="center"/>
      <protection locked="0"/>
    </xf>
    <xf numFmtId="12" fontId="65" fillId="9" borderId="1" xfId="1" applyNumberFormat="1" applyFont="1" applyFill="1" applyBorder="1" applyAlignment="1" applyProtection="1">
      <alignment horizontal="center" vertical="center" wrapText="1"/>
      <protection hidden="1"/>
    </xf>
    <xf numFmtId="12" fontId="66" fillId="9" borderId="1" xfId="1" applyNumberFormat="1" applyFont="1" applyFill="1" applyBorder="1" applyAlignment="1" applyProtection="1">
      <alignment horizontal="right" vertical="center" wrapText="1"/>
      <protection hidden="1"/>
    </xf>
    <xf numFmtId="2" fontId="69" fillId="11" borderId="1" xfId="1" applyNumberFormat="1" applyFont="1" applyFill="1" applyBorder="1" applyAlignment="1">
      <alignment horizontal="center" vertical="center" wrapText="1"/>
    </xf>
    <xf numFmtId="49" fontId="93" fillId="12" borderId="78" xfId="1" applyNumberFormat="1" applyFont="1" applyFill="1" applyBorder="1" applyAlignment="1" applyProtection="1">
      <alignment horizontal="center"/>
      <protection hidden="1"/>
    </xf>
    <xf numFmtId="2" fontId="66" fillId="12" borderId="82" xfId="1" applyNumberFormat="1" applyFont="1" applyFill="1" applyBorder="1" applyAlignment="1" applyProtection="1">
      <alignment horizontal="center" vertical="top"/>
      <protection hidden="1"/>
    </xf>
    <xf numFmtId="0" fontId="66" fillId="9" borderId="80" xfId="1" applyFont="1" applyFill="1" applyBorder="1" applyAlignment="1" applyProtection="1">
      <alignment horizontal="left" vertical="center" indent="3"/>
      <protection hidden="1"/>
    </xf>
    <xf numFmtId="0" fontId="68" fillId="9" borderId="80" xfId="1" applyFont="1" applyFill="1" applyBorder="1" applyAlignment="1" applyProtection="1">
      <alignment horizontal="left" vertical="center" indent="3"/>
      <protection hidden="1"/>
    </xf>
    <xf numFmtId="0" fontId="65" fillId="9" borderId="80" xfId="1" applyFont="1" applyFill="1" applyBorder="1" applyAlignment="1" applyProtection="1">
      <alignment horizontal="left" vertical="center" indent="3"/>
      <protection hidden="1"/>
    </xf>
    <xf numFmtId="12" fontId="4" fillId="0" borderId="0" xfId="1" applyNumberFormat="1" applyFont="1" applyProtection="1">
      <protection hidden="1"/>
    </xf>
    <xf numFmtId="2" fontId="69" fillId="0" borderId="70" xfId="1" applyNumberFormat="1" applyFont="1" applyBorder="1" applyAlignment="1" applyProtection="1">
      <alignment vertical="center" wrapText="1"/>
      <protection locked="0"/>
    </xf>
    <xf numFmtId="2" fontId="69" fillId="0" borderId="83" xfId="1" applyNumberFormat="1" applyFont="1" applyBorder="1" applyAlignment="1" applyProtection="1">
      <alignment vertical="center" wrapText="1"/>
      <protection locked="0"/>
    </xf>
    <xf numFmtId="2" fontId="69" fillId="0" borderId="2" xfId="1" applyNumberFormat="1" applyFont="1" applyBorder="1" applyAlignment="1" applyProtection="1">
      <alignment vertical="center" wrapText="1"/>
      <protection locked="0"/>
    </xf>
    <xf numFmtId="2" fontId="69" fillId="0" borderId="3" xfId="1" applyNumberFormat="1" applyFont="1" applyBorder="1" applyAlignment="1" applyProtection="1">
      <alignment vertical="center" wrapText="1"/>
      <protection locked="0"/>
    </xf>
    <xf numFmtId="2" fontId="66" fillId="13" borderId="79" xfId="1" applyNumberFormat="1" applyFont="1" applyFill="1" applyBorder="1" applyAlignment="1" applyProtection="1">
      <alignment horizontal="center" vertical="top"/>
      <protection hidden="1"/>
    </xf>
    <xf numFmtId="2" fontId="66" fillId="13" borderId="79" xfId="1" applyNumberFormat="1" applyFont="1" applyFill="1" applyBorder="1" applyAlignment="1" applyProtection="1">
      <alignment horizontal="right" vertical="center"/>
      <protection hidden="1"/>
    </xf>
    <xf numFmtId="2" fontId="66" fillId="13" borderId="79" xfId="1" applyNumberFormat="1" applyFont="1" applyFill="1" applyBorder="1" applyAlignment="1" applyProtection="1">
      <alignment vertical="center"/>
      <protection hidden="1"/>
    </xf>
    <xf numFmtId="49" fontId="90" fillId="0" borderId="85" xfId="1" applyNumberFormat="1" applyFont="1" applyBorder="1" applyAlignment="1" applyProtection="1">
      <alignment vertical="center" wrapText="1"/>
      <protection locked="0"/>
    </xf>
    <xf numFmtId="2" fontId="91" fillId="9" borderId="71" xfId="1" applyNumberFormat="1" applyFont="1" applyFill="1" applyBorder="1" applyAlignment="1" applyProtection="1">
      <alignment horizontal="center" vertical="center"/>
      <protection hidden="1"/>
    </xf>
    <xf numFmtId="2" fontId="91" fillId="9" borderId="71" xfId="1" applyNumberFormat="1" applyFont="1" applyFill="1" applyBorder="1" applyAlignment="1" applyProtection="1">
      <alignment horizontal="right" vertical="center"/>
      <protection hidden="1"/>
    </xf>
    <xf numFmtId="2" fontId="66" fillId="9" borderId="71" xfId="1" applyNumberFormat="1" applyFont="1" applyFill="1" applyBorder="1" applyAlignment="1" applyProtection="1">
      <alignment vertical="center" wrapText="1"/>
      <protection hidden="1"/>
    </xf>
    <xf numFmtId="2" fontId="66" fillId="9" borderId="71" xfId="1" applyNumberFormat="1" applyFont="1" applyFill="1" applyBorder="1" applyAlignment="1" applyProtection="1">
      <alignment horizontal="right" vertical="center" wrapText="1"/>
      <protection hidden="1"/>
    </xf>
    <xf numFmtId="12" fontId="69" fillId="0" borderId="71" xfId="1" applyNumberFormat="1" applyFont="1" applyBorder="1" applyAlignment="1" applyProtection="1">
      <alignment horizontal="center" vertical="center" wrapText="1"/>
      <protection locked="0" hidden="1"/>
    </xf>
    <xf numFmtId="12" fontId="69" fillId="9" borderId="71" xfId="1" applyNumberFormat="1" applyFont="1" applyFill="1" applyBorder="1" applyAlignment="1" applyProtection="1">
      <alignment vertical="center" wrapText="1"/>
      <protection hidden="1"/>
    </xf>
    <xf numFmtId="49" fontId="90" fillId="0" borderId="52" xfId="1" applyNumberFormat="1" applyFont="1" applyBorder="1" applyAlignment="1" applyProtection="1">
      <alignment vertical="center" wrapText="1"/>
      <protection locked="0"/>
    </xf>
    <xf numFmtId="2" fontId="91" fillId="9" borderId="2" xfId="1" applyNumberFormat="1" applyFont="1" applyFill="1" applyBorder="1" applyAlignment="1" applyProtection="1">
      <alignment horizontal="right" vertical="center"/>
      <protection hidden="1"/>
    </xf>
    <xf numFmtId="2" fontId="66" fillId="9" borderId="2" xfId="1" applyNumberFormat="1" applyFont="1" applyFill="1" applyBorder="1" applyAlignment="1" applyProtection="1">
      <alignment vertical="center" wrapText="1"/>
      <protection hidden="1"/>
    </xf>
    <xf numFmtId="2" fontId="66" fillId="9" borderId="2" xfId="1" applyNumberFormat="1" applyFont="1" applyFill="1" applyBorder="1" applyAlignment="1" applyProtection="1">
      <alignment horizontal="right" vertical="center" wrapText="1"/>
      <protection hidden="1"/>
    </xf>
    <xf numFmtId="12" fontId="69" fillId="0" borderId="2" xfId="1" applyNumberFormat="1" applyFont="1" applyBorder="1" applyAlignment="1" applyProtection="1">
      <alignment horizontal="center" vertical="center" wrapText="1"/>
      <protection locked="0" hidden="1"/>
    </xf>
    <xf numFmtId="12" fontId="69" fillId="9" borderId="3" xfId="1" applyNumberFormat="1" applyFont="1" applyFill="1" applyBorder="1" applyAlignment="1" applyProtection="1">
      <alignment vertical="center" wrapText="1"/>
      <protection hidden="1"/>
    </xf>
    <xf numFmtId="49" fontId="90" fillId="0" borderId="52" xfId="1" applyNumberFormat="1" applyFont="1" applyBorder="1" applyAlignment="1" applyProtection="1">
      <alignment vertical="center" wrapText="1"/>
      <protection locked="0" hidden="1"/>
    </xf>
    <xf numFmtId="49" fontId="90" fillId="0" borderId="73" xfId="1" applyNumberFormat="1" applyFont="1" applyBorder="1" applyAlignment="1" applyProtection="1">
      <alignment vertical="center" wrapText="1"/>
      <protection locked="0" hidden="1"/>
    </xf>
    <xf numFmtId="2" fontId="91" fillId="9" borderId="76" xfId="1" applyNumberFormat="1" applyFont="1" applyFill="1" applyBorder="1" applyAlignment="1" applyProtection="1">
      <alignment horizontal="center" vertical="center"/>
      <protection hidden="1"/>
    </xf>
    <xf numFmtId="2" fontId="91" fillId="9" borderId="76" xfId="1" applyNumberFormat="1" applyFont="1" applyFill="1" applyBorder="1" applyAlignment="1" applyProtection="1">
      <alignment horizontal="right" vertical="center"/>
      <protection hidden="1"/>
    </xf>
    <xf numFmtId="2" fontId="66" fillId="9" borderId="76" xfId="1" applyNumberFormat="1" applyFont="1" applyFill="1" applyBorder="1" applyAlignment="1" applyProtection="1">
      <alignment vertical="center" wrapText="1"/>
      <protection hidden="1"/>
    </xf>
    <xf numFmtId="2" fontId="66" fillId="9" borderId="76" xfId="1" applyNumberFormat="1" applyFont="1" applyFill="1" applyBorder="1" applyAlignment="1" applyProtection="1">
      <alignment horizontal="right" vertical="center" wrapText="1"/>
      <protection hidden="1"/>
    </xf>
    <xf numFmtId="12" fontId="69" fillId="0" borderId="76" xfId="1" applyNumberFormat="1" applyFont="1" applyBorder="1" applyAlignment="1" applyProtection="1">
      <alignment horizontal="center" vertical="center" wrapText="1"/>
      <protection locked="0" hidden="1"/>
    </xf>
    <xf numFmtId="12" fontId="69" fillId="11" borderId="76" xfId="1" applyNumberFormat="1" applyFont="1" applyFill="1" applyBorder="1" applyAlignment="1" applyProtection="1">
      <alignment vertical="center" wrapText="1"/>
      <protection hidden="1"/>
    </xf>
    <xf numFmtId="49" fontId="90" fillId="0" borderId="85" xfId="1" applyNumberFormat="1" applyFont="1" applyBorder="1" applyAlignment="1" applyProtection="1">
      <alignment vertical="center" wrapText="1"/>
      <protection locked="0" hidden="1"/>
    </xf>
    <xf numFmtId="0" fontId="66" fillId="9" borderId="86" xfId="1" applyFont="1" applyFill="1" applyBorder="1" applyAlignment="1" applyProtection="1">
      <alignment horizontal="center" vertical="center"/>
      <protection hidden="1"/>
    </xf>
    <xf numFmtId="2" fontId="69" fillId="0" borderId="74" xfId="1" applyNumberFormat="1" applyFont="1" applyBorder="1" applyAlignment="1" applyProtection="1">
      <alignment horizontal="center" vertical="center" wrapText="1"/>
      <protection locked="0"/>
    </xf>
    <xf numFmtId="2" fontId="69" fillId="0" borderId="74" xfId="1" applyNumberFormat="1" applyFont="1" applyBorder="1" applyAlignment="1" applyProtection="1">
      <alignment vertical="center" wrapText="1"/>
      <protection locked="0"/>
    </xf>
    <xf numFmtId="2" fontId="69" fillId="0" borderId="88" xfId="1" applyNumberFormat="1" applyFont="1" applyBorder="1" applyAlignment="1" applyProtection="1">
      <alignment vertical="center" wrapText="1"/>
      <protection locked="0"/>
    </xf>
    <xf numFmtId="2" fontId="69" fillId="0" borderId="74" xfId="1" applyNumberFormat="1" applyFont="1" applyBorder="1" applyAlignment="1" applyProtection="1">
      <alignment horizontal="left" vertical="center"/>
      <protection locked="0"/>
    </xf>
    <xf numFmtId="12" fontId="69" fillId="0" borderId="74" xfId="1" applyNumberFormat="1" applyFont="1" applyBorder="1" applyAlignment="1" applyProtection="1">
      <alignment horizontal="center" vertical="center"/>
      <protection locked="0"/>
    </xf>
    <xf numFmtId="0" fontId="66" fillId="0" borderId="74" xfId="1" applyFont="1" applyBorder="1" applyAlignment="1" applyProtection="1">
      <alignment horizontal="center" vertical="center" wrapText="1"/>
      <protection locked="0"/>
    </xf>
    <xf numFmtId="2" fontId="66" fillId="12" borderId="79" xfId="1" applyNumberFormat="1" applyFont="1" applyFill="1" applyBorder="1" applyAlignment="1" applyProtection="1">
      <alignment horizontal="center" vertical="top"/>
      <protection hidden="1"/>
    </xf>
    <xf numFmtId="2" fontId="66" fillId="12" borderId="79" xfId="1" applyNumberFormat="1" applyFont="1" applyFill="1" applyBorder="1" applyAlignment="1" applyProtection="1">
      <alignment vertical="center"/>
      <protection hidden="1"/>
    </xf>
    <xf numFmtId="2" fontId="66" fillId="9" borderId="1" xfId="1" applyNumberFormat="1" applyFont="1" applyFill="1" applyBorder="1" applyAlignment="1" applyProtection="1">
      <alignment vertical="center" wrapText="1"/>
      <protection hidden="1"/>
    </xf>
    <xf numFmtId="2" fontId="66" fillId="0" borderId="71" xfId="1" applyNumberFormat="1" applyFont="1" applyBorder="1" applyAlignment="1" applyProtection="1">
      <alignment horizontal="right" vertical="center" wrapText="1"/>
      <protection locked="0" hidden="1"/>
    </xf>
    <xf numFmtId="12" fontId="69" fillId="0" borderId="71" xfId="1" applyNumberFormat="1" applyFont="1" applyBorder="1" applyAlignment="1" applyProtection="1">
      <alignment horizontal="center" vertical="center" wrapText="1"/>
      <protection locked="0"/>
    </xf>
    <xf numFmtId="2" fontId="66" fillId="0" borderId="2" xfId="1" applyNumberFormat="1" applyFont="1" applyBorder="1" applyAlignment="1" applyProtection="1">
      <alignment horizontal="right" vertical="center" wrapText="1"/>
      <protection locked="0" hidden="1"/>
    </xf>
    <xf numFmtId="2" fontId="69" fillId="9" borderId="2" xfId="1" applyNumberFormat="1" applyFont="1" applyFill="1" applyBorder="1" applyAlignment="1" applyProtection="1">
      <alignment vertical="center" wrapText="1"/>
      <protection hidden="1"/>
    </xf>
    <xf numFmtId="49" fontId="90" fillId="0" borderId="73" xfId="1" applyNumberFormat="1" applyFont="1" applyBorder="1" applyAlignment="1" applyProtection="1">
      <alignment horizontal="right" vertical="center" wrapText="1"/>
      <protection locked="0"/>
    </xf>
    <xf numFmtId="2" fontId="66" fillId="0" borderId="76" xfId="1" applyNumberFormat="1" applyFont="1" applyBorder="1" applyAlignment="1" applyProtection="1">
      <alignment horizontal="right" vertical="center" wrapText="1"/>
      <protection locked="0" hidden="1"/>
    </xf>
    <xf numFmtId="2" fontId="69" fillId="0" borderId="76" xfId="1" applyNumberFormat="1" applyFont="1" applyBorder="1" applyAlignment="1" applyProtection="1">
      <alignment horizontal="center" vertical="center" wrapText="1"/>
      <protection locked="0"/>
    </xf>
    <xf numFmtId="2" fontId="69" fillId="9" borderId="76" xfId="1" applyNumberFormat="1" applyFont="1" applyFill="1" applyBorder="1" applyAlignment="1" applyProtection="1">
      <alignment vertical="center" wrapText="1"/>
      <protection hidden="1"/>
    </xf>
    <xf numFmtId="2" fontId="10" fillId="12" borderId="79" xfId="1" applyNumberFormat="1" applyFont="1" applyFill="1" applyBorder="1" applyAlignment="1" applyProtection="1">
      <alignment horizontal="center" vertical="top"/>
      <protection hidden="1"/>
    </xf>
    <xf numFmtId="2" fontId="10" fillId="12" borderId="79" xfId="1" applyNumberFormat="1" applyFont="1" applyFill="1" applyBorder="1" applyAlignment="1" applyProtection="1">
      <alignment horizontal="right" vertical="center"/>
      <protection hidden="1"/>
    </xf>
    <xf numFmtId="2" fontId="10" fillId="12" borderId="79" xfId="1" applyNumberFormat="1" applyFont="1" applyFill="1" applyBorder="1" applyAlignment="1" applyProtection="1">
      <alignment vertical="center"/>
      <protection hidden="1"/>
    </xf>
    <xf numFmtId="0" fontId="92" fillId="0" borderId="84" xfId="1" applyFont="1" applyBorder="1" applyAlignment="1" applyProtection="1">
      <alignment horizontal="center" vertical="center" wrapText="1"/>
      <protection locked="0"/>
    </xf>
    <xf numFmtId="2" fontId="66" fillId="12" borderId="82" xfId="1" applyNumberFormat="1" applyFont="1" applyFill="1" applyBorder="1" applyAlignment="1" applyProtection="1">
      <alignment horizontal="right"/>
      <protection hidden="1"/>
    </xf>
    <xf numFmtId="2" fontId="66" fillId="12" borderId="82" xfId="1" applyNumberFormat="1" applyFont="1" applyFill="1" applyBorder="1" applyProtection="1">
      <protection hidden="1"/>
    </xf>
    <xf numFmtId="0" fontId="68" fillId="9" borderId="80" xfId="1" applyFont="1" applyFill="1" applyBorder="1" applyAlignment="1" applyProtection="1">
      <alignment horizontal="center" vertical="center"/>
      <protection hidden="1"/>
    </xf>
    <xf numFmtId="0" fontId="66" fillId="9" borderId="80" xfId="1" applyFont="1" applyFill="1" applyBorder="1" applyAlignment="1" applyProtection="1">
      <alignment horizontal="left" vertical="center" indent="1"/>
      <protection hidden="1"/>
    </xf>
    <xf numFmtId="2" fontId="66" fillId="12" borderId="79" xfId="1" applyNumberFormat="1" applyFont="1" applyFill="1" applyBorder="1" applyAlignment="1" applyProtection="1">
      <alignment horizontal="right"/>
      <protection hidden="1"/>
    </xf>
    <xf numFmtId="2" fontId="66" fillId="12" borderId="79" xfId="1" applyNumberFormat="1" applyFont="1" applyFill="1" applyBorder="1" applyProtection="1">
      <protection hidden="1"/>
    </xf>
    <xf numFmtId="49" fontId="93" fillId="12" borderId="85" xfId="1" applyNumberFormat="1" applyFont="1" applyFill="1" applyBorder="1" applyAlignment="1" applyProtection="1">
      <alignment horizontal="center"/>
      <protection hidden="1"/>
    </xf>
    <xf numFmtId="2" fontId="66" fillId="12" borderId="87" xfId="1" applyNumberFormat="1" applyFont="1" applyFill="1" applyBorder="1" applyAlignment="1" applyProtection="1">
      <alignment horizontal="center" vertical="top"/>
      <protection hidden="1"/>
    </xf>
    <xf numFmtId="0" fontId="66" fillId="9" borderId="89" xfId="1" applyFont="1" applyFill="1" applyBorder="1" applyAlignment="1" applyProtection="1">
      <alignment horizontal="center" vertical="center"/>
      <protection hidden="1"/>
    </xf>
    <xf numFmtId="0" fontId="66" fillId="9" borderId="80" xfId="1" applyFont="1" applyFill="1" applyBorder="1" applyAlignment="1" applyProtection="1">
      <alignment horizontal="center"/>
      <protection hidden="1"/>
    </xf>
    <xf numFmtId="0" fontId="68" fillId="9" borderId="80" xfId="1" applyFont="1" applyFill="1" applyBorder="1" applyAlignment="1" applyProtection="1">
      <alignment horizontal="center"/>
      <protection hidden="1"/>
    </xf>
    <xf numFmtId="0" fontId="65" fillId="9" borderId="80" xfId="1" applyFont="1" applyFill="1" applyBorder="1" applyAlignment="1" applyProtection="1">
      <alignment horizontal="center"/>
      <protection hidden="1"/>
    </xf>
    <xf numFmtId="2" fontId="66" fillId="13" borderId="79" xfId="1" applyNumberFormat="1" applyFont="1" applyFill="1" applyBorder="1" applyAlignment="1" applyProtection="1">
      <alignment horizontal="right"/>
      <protection hidden="1"/>
    </xf>
    <xf numFmtId="2" fontId="66" fillId="13" borderId="79" xfId="1" applyNumberFormat="1" applyFont="1" applyFill="1" applyBorder="1" applyProtection="1">
      <protection hidden="1"/>
    </xf>
    <xf numFmtId="0" fontId="1" fillId="9" borderId="80" xfId="1" applyFill="1" applyBorder="1" applyAlignment="1" applyProtection="1">
      <alignment horizontal="center" vertical="center" wrapText="1"/>
      <protection hidden="1"/>
    </xf>
    <xf numFmtId="0" fontId="1" fillId="9" borderId="90" xfId="1" applyFill="1" applyBorder="1" applyAlignment="1" applyProtection="1">
      <alignment horizontal="center" wrapText="1"/>
      <protection hidden="1"/>
    </xf>
    <xf numFmtId="0" fontId="8" fillId="9" borderId="80" xfId="1" applyFont="1" applyFill="1" applyBorder="1" applyAlignment="1" applyProtection="1">
      <alignment horizontal="left" vertical="center" indent="1"/>
      <protection hidden="1"/>
    </xf>
    <xf numFmtId="12" fontId="66" fillId="9" borderId="80" xfId="1" applyNumberFormat="1" applyFont="1" applyFill="1" applyBorder="1" applyAlignment="1" applyProtection="1">
      <alignment horizontal="left" vertical="center" wrapText="1"/>
      <protection hidden="1"/>
    </xf>
    <xf numFmtId="12" fontId="66" fillId="9" borderId="81" xfId="1" applyNumberFormat="1" applyFont="1" applyFill="1" applyBorder="1" applyAlignment="1" applyProtection="1">
      <alignment horizontal="left" vertical="center" wrapText="1"/>
      <protection hidden="1"/>
    </xf>
    <xf numFmtId="0" fontId="4" fillId="0" borderId="0" xfId="1" applyFont="1" applyAlignment="1" applyProtection="1">
      <alignment horizontal="right" vertical="center"/>
      <protection hidden="1"/>
    </xf>
    <xf numFmtId="0" fontId="4" fillId="6" borderId="0" xfId="1" applyFont="1" applyFill="1" applyAlignment="1" applyProtection="1">
      <alignment horizontal="right" vertical="center"/>
      <protection hidden="1"/>
    </xf>
    <xf numFmtId="0" fontId="68" fillId="9" borderId="91" xfId="1" applyFont="1" applyFill="1" applyBorder="1" applyAlignment="1" applyProtection="1">
      <alignment horizontal="center" vertical="center" wrapText="1"/>
      <protection hidden="1"/>
    </xf>
    <xf numFmtId="0" fontId="68" fillId="9" borderId="70" xfId="1" applyFont="1" applyFill="1" applyBorder="1" applyAlignment="1" applyProtection="1">
      <alignment horizontal="center" vertical="center" wrapText="1"/>
      <protection hidden="1"/>
    </xf>
    <xf numFmtId="0" fontId="98" fillId="6" borderId="0" xfId="1" applyFont="1" applyFill="1" applyAlignment="1" applyProtection="1">
      <alignment horizontal="center"/>
      <protection hidden="1"/>
    </xf>
    <xf numFmtId="0" fontId="99" fillId="6" borderId="0" xfId="1" applyFont="1" applyFill="1" applyAlignment="1" applyProtection="1">
      <alignment horizontal="center"/>
      <protection hidden="1"/>
    </xf>
    <xf numFmtId="0" fontId="4" fillId="6" borderId="0" xfId="1" applyFont="1" applyFill="1" applyAlignment="1" applyProtection="1">
      <alignment horizontal="left" textRotation="180"/>
      <protection hidden="1"/>
    </xf>
    <xf numFmtId="14" fontId="3" fillId="0" borderId="0" xfId="1" applyNumberFormat="1" applyFont="1" applyProtection="1">
      <protection locked="0" hidden="1"/>
    </xf>
    <xf numFmtId="0" fontId="1" fillId="0" borderId="0" xfId="1" applyAlignment="1">
      <alignment horizontal="center" vertical="center"/>
    </xf>
    <xf numFmtId="49" fontId="1" fillId="0" borderId="0" xfId="1" applyNumberFormat="1" applyAlignment="1">
      <alignment vertical="center"/>
    </xf>
    <xf numFmtId="49" fontId="90" fillId="0" borderId="47" xfId="1" applyNumberFormat="1" applyFont="1" applyBorder="1" applyAlignment="1" applyProtection="1">
      <alignment vertical="center" wrapText="1"/>
      <protection locked="0"/>
    </xf>
    <xf numFmtId="2" fontId="104" fillId="9" borderId="48" xfId="1" applyNumberFormat="1" applyFont="1" applyFill="1" applyBorder="1" applyAlignment="1" applyProtection="1">
      <alignment horizontal="center" vertical="center"/>
      <protection hidden="1"/>
    </xf>
    <xf numFmtId="2" fontId="104" fillId="9" borderId="48" xfId="1" applyNumberFormat="1" applyFont="1" applyFill="1" applyBorder="1" applyAlignment="1" applyProtection="1">
      <alignment vertical="center"/>
      <protection hidden="1"/>
    </xf>
    <xf numFmtId="2" fontId="64" fillId="9" borderId="48" xfId="1" applyNumberFormat="1" applyFont="1" applyFill="1" applyBorder="1" applyAlignment="1" applyProtection="1">
      <alignment vertical="center" wrapText="1"/>
      <protection hidden="1"/>
    </xf>
    <xf numFmtId="2" fontId="64" fillId="6" borderId="48" xfId="1" applyNumberFormat="1" applyFont="1" applyFill="1" applyBorder="1" applyAlignment="1" applyProtection="1">
      <alignment vertical="center" wrapText="1"/>
      <protection locked="0"/>
    </xf>
    <xf numFmtId="0" fontId="62" fillId="0" borderId="48" xfId="1" applyFont="1" applyBorder="1" applyAlignment="1" applyProtection="1">
      <alignment horizontal="center" vertical="center" wrapText="1"/>
      <protection locked="0"/>
    </xf>
    <xf numFmtId="0" fontId="62" fillId="0" borderId="48" xfId="1" applyFont="1" applyBorder="1" applyAlignment="1" applyProtection="1">
      <alignment horizontal="left" vertical="center" wrapText="1"/>
      <protection locked="0"/>
    </xf>
    <xf numFmtId="0" fontId="62" fillId="0" borderId="48" xfId="1" applyFont="1" applyBorder="1" applyAlignment="1" applyProtection="1">
      <alignment horizontal="left" vertical="center" wrapText="1" indent="1"/>
      <protection locked="0"/>
    </xf>
    <xf numFmtId="12" fontId="65" fillId="0" borderId="48" xfId="1" applyNumberFormat="1" applyFont="1" applyBorder="1" applyAlignment="1" applyProtection="1">
      <alignment horizontal="left" vertical="center" wrapText="1" indent="1"/>
      <protection locked="0"/>
    </xf>
    <xf numFmtId="0" fontId="4" fillId="0" borderId="48" xfId="1" applyFont="1" applyBorder="1" applyAlignment="1" applyProtection="1">
      <alignment horizontal="center" vertical="center" wrapText="1"/>
      <protection locked="0"/>
    </xf>
    <xf numFmtId="0" fontId="4" fillId="0" borderId="51" xfId="1" applyFont="1" applyBorder="1" applyAlignment="1" applyProtection="1">
      <alignment horizontal="center" vertical="center" wrapText="1"/>
      <protection locked="0"/>
    </xf>
    <xf numFmtId="2" fontId="104" fillId="9" borderId="2" xfId="1" applyNumberFormat="1" applyFont="1" applyFill="1" applyBorder="1" applyAlignment="1" applyProtection="1">
      <alignment horizontal="center" vertical="center"/>
      <protection hidden="1"/>
    </xf>
    <xf numFmtId="2" fontId="104" fillId="9" borderId="2" xfId="1" applyNumberFormat="1" applyFont="1" applyFill="1" applyBorder="1" applyAlignment="1" applyProtection="1">
      <alignment vertical="center"/>
      <protection hidden="1"/>
    </xf>
    <xf numFmtId="2" fontId="64" fillId="9" borderId="2" xfId="1" applyNumberFormat="1" applyFont="1" applyFill="1" applyBorder="1" applyAlignment="1" applyProtection="1">
      <alignment vertical="center" wrapText="1"/>
      <protection hidden="1"/>
    </xf>
    <xf numFmtId="2" fontId="64" fillId="6" borderId="2" xfId="1" applyNumberFormat="1" applyFont="1" applyFill="1" applyBorder="1" applyAlignment="1" applyProtection="1">
      <alignment vertical="center" wrapText="1"/>
      <protection locked="0"/>
    </xf>
    <xf numFmtId="0" fontId="62" fillId="0" borderId="2" xfId="1" applyFont="1" applyBorder="1" applyAlignment="1" applyProtection="1">
      <alignment horizontal="center" vertical="center" wrapText="1"/>
      <protection locked="0"/>
    </xf>
    <xf numFmtId="0" fontId="62" fillId="0" borderId="2" xfId="1" applyFont="1" applyBorder="1" applyAlignment="1" applyProtection="1">
      <alignment horizontal="left" vertical="center" wrapText="1"/>
      <protection locked="0"/>
    </xf>
    <xf numFmtId="0" fontId="62" fillId="0" borderId="2" xfId="1" applyFont="1" applyBorder="1" applyAlignment="1" applyProtection="1">
      <alignment horizontal="left" vertical="center" wrapText="1" indent="1"/>
      <protection locked="0"/>
    </xf>
    <xf numFmtId="12" fontId="65" fillId="0" borderId="2" xfId="1" applyNumberFormat="1" applyFont="1" applyBorder="1" applyAlignment="1" applyProtection="1">
      <alignment horizontal="left" vertical="center" wrapText="1" indent="1"/>
      <protection locked="0"/>
    </xf>
    <xf numFmtId="0" fontId="4" fillId="0" borderId="3" xfId="1" applyFont="1" applyBorder="1" applyAlignment="1" applyProtection="1">
      <alignment horizontal="center" vertical="center" wrapText="1"/>
      <protection locked="0"/>
    </xf>
    <xf numFmtId="2" fontId="64" fillId="0" borderId="2" xfId="1" applyNumberFormat="1" applyFont="1" applyBorder="1" applyAlignment="1" applyProtection="1">
      <alignment vertical="center" wrapText="1"/>
      <protection locked="0"/>
    </xf>
    <xf numFmtId="49" fontId="90" fillId="0" borderId="92" xfId="1" applyNumberFormat="1" applyFont="1" applyBorder="1" applyAlignment="1" applyProtection="1">
      <alignment vertical="center" wrapText="1"/>
      <protection locked="0"/>
    </xf>
    <xf numFmtId="2" fontId="104" fillId="9" borderId="76" xfId="1" applyNumberFormat="1" applyFont="1" applyFill="1" applyBorder="1" applyAlignment="1" applyProtection="1">
      <alignment horizontal="center" vertical="center"/>
      <protection hidden="1"/>
    </xf>
    <xf numFmtId="2" fontId="104" fillId="9" borderId="76" xfId="1" applyNumberFormat="1" applyFont="1" applyFill="1" applyBorder="1" applyAlignment="1" applyProtection="1">
      <alignment vertical="center"/>
      <protection hidden="1"/>
    </xf>
    <xf numFmtId="2" fontId="64" fillId="9" borderId="76" xfId="1" applyNumberFormat="1" applyFont="1" applyFill="1" applyBorder="1" applyAlignment="1" applyProtection="1">
      <alignment vertical="center" wrapText="1"/>
      <protection hidden="1"/>
    </xf>
    <xf numFmtId="2" fontId="64" fillId="0" borderId="74" xfId="1" applyNumberFormat="1" applyFont="1" applyBorder="1" applyAlignment="1" applyProtection="1">
      <alignment vertical="center" wrapText="1"/>
      <protection locked="0"/>
    </xf>
    <xf numFmtId="0" fontId="62" fillId="0" borderId="74" xfId="1" applyFont="1" applyBorder="1" applyAlignment="1" applyProtection="1">
      <alignment horizontal="left" vertical="center" wrapText="1"/>
      <protection locked="0"/>
    </xf>
    <xf numFmtId="0" fontId="62" fillId="0" borderId="74" xfId="1" applyFont="1" applyBorder="1" applyAlignment="1" applyProtection="1">
      <alignment horizontal="left" vertical="center" wrapText="1" indent="1"/>
      <protection locked="0"/>
    </xf>
    <xf numFmtId="0" fontId="62" fillId="0" borderId="74" xfId="1" applyFont="1" applyBorder="1" applyAlignment="1" applyProtection="1">
      <alignment horizontal="center" vertical="center" wrapText="1"/>
      <protection locked="0"/>
    </xf>
    <xf numFmtId="12" fontId="65" fillId="0" borderId="74" xfId="1" applyNumberFormat="1" applyFont="1" applyBorder="1" applyAlignment="1" applyProtection="1">
      <alignment horizontal="left" vertical="center" wrapText="1" indent="1"/>
      <protection locked="0"/>
    </xf>
    <xf numFmtId="0" fontId="4" fillId="0" borderId="93" xfId="1" applyFont="1" applyBorder="1" applyAlignment="1" applyProtection="1">
      <alignment horizontal="center" vertical="center" wrapText="1"/>
      <protection locked="0"/>
    </xf>
    <xf numFmtId="2" fontId="66" fillId="13" borderId="79" xfId="1" applyNumberFormat="1" applyFont="1" applyFill="1" applyBorder="1" applyAlignment="1" applyProtection="1">
      <alignment horizontal="center" vertical="center"/>
      <protection hidden="1"/>
    </xf>
    <xf numFmtId="49" fontId="90" fillId="0" borderId="94" xfId="1" applyNumberFormat="1" applyFont="1" applyBorder="1" applyAlignment="1" applyProtection="1">
      <alignment vertical="center" wrapText="1"/>
      <protection locked="0"/>
    </xf>
    <xf numFmtId="2" fontId="104" fillId="9" borderId="1" xfId="1" applyNumberFormat="1" applyFont="1" applyFill="1" applyBorder="1" applyAlignment="1" applyProtection="1">
      <alignment horizontal="center" vertical="center"/>
      <protection hidden="1"/>
    </xf>
    <xf numFmtId="2" fontId="104" fillId="9" borderId="1" xfId="1" applyNumberFormat="1" applyFont="1" applyFill="1" applyBorder="1" applyAlignment="1" applyProtection="1">
      <alignment vertical="center"/>
      <protection hidden="1"/>
    </xf>
    <xf numFmtId="2" fontId="64" fillId="9" borderId="1" xfId="1" applyNumberFormat="1" applyFont="1" applyFill="1" applyBorder="1" applyAlignment="1" applyProtection="1">
      <alignment vertical="center" wrapText="1"/>
      <protection hidden="1"/>
    </xf>
    <xf numFmtId="2" fontId="64" fillId="6" borderId="70" xfId="1" applyNumberFormat="1" applyFont="1" applyFill="1" applyBorder="1" applyAlignment="1" applyProtection="1">
      <alignment vertical="center" wrapText="1"/>
      <protection locked="0"/>
    </xf>
    <xf numFmtId="0" fontId="62" fillId="0" borderId="70" xfId="1" applyFont="1" applyBorder="1" applyAlignment="1" applyProtection="1">
      <alignment horizontal="left" vertical="center" wrapText="1" indent="1"/>
      <protection locked="0"/>
    </xf>
    <xf numFmtId="0" fontId="62" fillId="0" borderId="70" xfId="1" applyFont="1" applyBorder="1" applyAlignment="1" applyProtection="1">
      <alignment horizontal="center" vertical="center" wrapText="1"/>
      <protection locked="0"/>
    </xf>
    <xf numFmtId="12" fontId="65" fillId="0" borderId="70" xfId="1" applyNumberFormat="1" applyFont="1" applyBorder="1" applyAlignment="1" applyProtection="1">
      <alignment horizontal="left" vertical="center" wrapText="1" indent="2"/>
      <protection locked="0"/>
    </xf>
    <xf numFmtId="0" fontId="4" fillId="0" borderId="53" xfId="1" applyFont="1" applyBorder="1" applyAlignment="1" applyProtection="1">
      <alignment horizontal="center" vertical="center" wrapText="1"/>
      <protection locked="0"/>
    </xf>
    <xf numFmtId="12" fontId="65" fillId="0" borderId="74" xfId="1" applyNumberFormat="1" applyFont="1" applyBorder="1" applyAlignment="1" applyProtection="1">
      <alignment horizontal="left" vertical="center" wrapText="1" indent="2"/>
      <protection locked="0"/>
    </xf>
    <xf numFmtId="0" fontId="62" fillId="0" borderId="70" xfId="1" applyFont="1" applyBorder="1" applyAlignment="1" applyProtection="1">
      <alignment horizontal="left" vertical="center" wrapText="1"/>
      <protection locked="0"/>
    </xf>
    <xf numFmtId="0" fontId="62" fillId="0" borderId="70" xfId="1" applyFont="1" applyBorder="1" applyAlignment="1" applyProtection="1">
      <alignment vertical="center" wrapText="1"/>
      <protection locked="0"/>
    </xf>
    <xf numFmtId="12" fontId="65" fillId="0" borderId="70" xfId="1" applyNumberFormat="1" applyFont="1" applyBorder="1" applyAlignment="1" applyProtection="1">
      <alignment horizontal="left" vertical="center" wrapText="1" indent="1"/>
      <protection locked="0"/>
    </xf>
    <xf numFmtId="0" fontId="4" fillId="0" borderId="91" xfId="1" applyFont="1" applyBorder="1" applyAlignment="1" applyProtection="1">
      <alignment horizontal="center" vertical="center" wrapText="1"/>
      <protection locked="0"/>
    </xf>
    <xf numFmtId="0" fontId="66" fillId="9" borderId="81" xfId="1" applyFont="1" applyFill="1" applyBorder="1" applyAlignment="1" applyProtection="1">
      <alignment horizontal="left" vertical="center" indent="3"/>
      <protection hidden="1"/>
    </xf>
    <xf numFmtId="0" fontId="69" fillId="9" borderId="95" xfId="1" applyFont="1" applyFill="1" applyBorder="1" applyAlignment="1" applyProtection="1">
      <alignment horizontal="center" vertical="center" wrapText="1"/>
      <protection hidden="1"/>
    </xf>
    <xf numFmtId="0" fontId="4" fillId="13" borderId="61" xfId="1" applyFont="1" applyFill="1" applyBorder="1" applyAlignment="1" applyProtection="1">
      <alignment horizontal="center" vertical="center" wrapText="1"/>
      <protection hidden="1"/>
    </xf>
    <xf numFmtId="0" fontId="105" fillId="0" borderId="0" xfId="1" applyFont="1" applyProtection="1">
      <protection hidden="1"/>
    </xf>
    <xf numFmtId="0" fontId="105" fillId="0" borderId="42" xfId="1" applyFont="1" applyBorder="1" applyAlignment="1" applyProtection="1">
      <alignment horizontal="right"/>
      <protection hidden="1"/>
    </xf>
    <xf numFmtId="0" fontId="105" fillId="0" borderId="42" xfId="1" applyFont="1" applyBorder="1" applyProtection="1">
      <protection hidden="1"/>
    </xf>
    <xf numFmtId="49" fontId="78" fillId="0" borderId="0" xfId="1" applyNumberFormat="1" applyFont="1" applyAlignment="1" applyProtection="1">
      <alignment vertical="center"/>
      <protection hidden="1"/>
    </xf>
    <xf numFmtId="49" fontId="106" fillId="0" borderId="0" xfId="1" applyNumberFormat="1" applyFont="1" applyAlignment="1" applyProtection="1">
      <alignment vertical="center"/>
      <protection hidden="1"/>
    </xf>
    <xf numFmtId="0" fontId="1" fillId="0" borderId="97" xfId="1" applyBorder="1" applyAlignment="1" applyProtection="1">
      <alignment horizontal="center" vertical="center"/>
      <protection locked="0" hidden="1"/>
    </xf>
    <xf numFmtId="0" fontId="107" fillId="9" borderId="98" xfId="1" applyFont="1" applyFill="1" applyBorder="1" applyAlignment="1" applyProtection="1">
      <alignment horizontal="right" vertical="center" wrapText="1"/>
      <protection hidden="1"/>
    </xf>
    <xf numFmtId="167" fontId="1" fillId="11" borderId="99" xfId="1" applyNumberFormat="1" applyFill="1" applyBorder="1" applyAlignment="1" applyProtection="1">
      <alignment horizontal="center" vertical="center"/>
      <protection hidden="1"/>
    </xf>
    <xf numFmtId="167" fontId="1" fillId="14" borderId="99" xfId="1" applyNumberFormat="1" applyFill="1" applyBorder="1" applyAlignment="1" applyProtection="1">
      <alignment horizontal="center" vertical="center"/>
      <protection hidden="1"/>
    </xf>
    <xf numFmtId="167" fontId="1" fillId="14" borderId="100" xfId="1" applyNumberFormat="1" applyFill="1" applyBorder="1" applyAlignment="1" applyProtection="1">
      <alignment horizontal="center" vertical="center"/>
      <protection hidden="1"/>
    </xf>
    <xf numFmtId="167" fontId="1" fillId="11" borderId="2" xfId="1" applyNumberFormat="1" applyFill="1" applyBorder="1" applyAlignment="1" applyProtection="1">
      <alignment horizontal="center" vertical="center"/>
      <protection hidden="1"/>
    </xf>
    <xf numFmtId="167" fontId="1" fillId="14" borderId="2" xfId="1" applyNumberFormat="1" applyFill="1" applyBorder="1" applyAlignment="1" applyProtection="1">
      <alignment horizontal="center" vertical="center"/>
      <protection hidden="1"/>
    </xf>
    <xf numFmtId="167" fontId="1" fillId="14" borderId="102" xfId="1" applyNumberFormat="1" applyFill="1" applyBorder="1" applyAlignment="1" applyProtection="1">
      <alignment horizontal="center" vertical="center"/>
      <protection hidden="1"/>
    </xf>
    <xf numFmtId="0" fontId="7" fillId="9" borderId="53" xfId="1" applyFont="1" applyFill="1" applyBorder="1" applyAlignment="1" applyProtection="1">
      <alignment horizontal="right" vertical="center"/>
      <protection hidden="1"/>
    </xf>
    <xf numFmtId="0" fontId="9" fillId="14" borderId="103" xfId="1" applyFont="1" applyFill="1" applyBorder="1" applyAlignment="1" applyProtection="1">
      <alignment horizontal="center" vertical="center"/>
      <protection hidden="1"/>
    </xf>
    <xf numFmtId="0" fontId="7" fillId="9" borderId="84" xfId="1" applyFont="1" applyFill="1" applyBorder="1" applyAlignment="1" applyProtection="1">
      <alignment horizontal="right" vertical="center"/>
      <protection hidden="1"/>
    </xf>
    <xf numFmtId="0" fontId="9" fillId="0" borderId="2" xfId="1" applyFont="1" applyBorder="1" applyAlignment="1" applyProtection="1">
      <alignment horizontal="center" vertical="center"/>
      <protection locked="0"/>
    </xf>
    <xf numFmtId="0" fontId="9" fillId="0" borderId="3" xfId="1" applyFont="1" applyBorder="1" applyAlignment="1" applyProtection="1">
      <alignment horizontal="center" vertical="center"/>
      <protection locked="0"/>
    </xf>
    <xf numFmtId="0" fontId="9" fillId="14" borderId="3" xfId="1" applyFont="1" applyFill="1" applyBorder="1" applyAlignment="1" applyProtection="1">
      <alignment horizontal="center" vertical="center"/>
      <protection locked="0"/>
    </xf>
    <xf numFmtId="0" fontId="9" fillId="14" borderId="102" xfId="1" applyFont="1" applyFill="1" applyBorder="1" applyAlignment="1" applyProtection="1">
      <alignment horizontal="center" vertical="center"/>
      <protection locked="0"/>
    </xf>
    <xf numFmtId="0" fontId="9" fillId="14" borderId="104" xfId="1" applyFont="1" applyFill="1" applyBorder="1" applyAlignment="1" applyProtection="1">
      <alignment horizontal="center" vertical="center"/>
      <protection locked="0"/>
    </xf>
    <xf numFmtId="0" fontId="7" fillId="14" borderId="104" xfId="1" applyFont="1" applyFill="1" applyBorder="1" applyAlignment="1" applyProtection="1">
      <alignment horizontal="center" vertical="center"/>
      <protection locked="0" hidden="1"/>
    </xf>
    <xf numFmtId="49" fontId="7" fillId="11" borderId="2" xfId="1" applyNumberFormat="1" applyFont="1" applyFill="1" applyBorder="1" applyAlignment="1" applyProtection="1">
      <alignment horizontal="center" vertical="center"/>
      <protection hidden="1"/>
    </xf>
    <xf numFmtId="49" fontId="7" fillId="11" borderId="102" xfId="1" applyNumberFormat="1" applyFont="1" applyFill="1" applyBorder="1" applyAlignment="1" applyProtection="1">
      <alignment horizontal="center" vertical="center"/>
      <protection hidden="1"/>
    </xf>
    <xf numFmtId="0" fontId="7" fillId="11" borderId="53" xfId="1" applyFont="1" applyFill="1" applyBorder="1" applyAlignment="1" applyProtection="1">
      <alignment horizontal="right" vertical="center"/>
      <protection hidden="1"/>
    </xf>
    <xf numFmtId="49" fontId="108" fillId="0" borderId="0" xfId="1" applyNumberFormat="1" applyFont="1" applyAlignment="1" applyProtection="1">
      <alignment horizontal="center" vertical="center"/>
      <protection hidden="1"/>
    </xf>
    <xf numFmtId="0" fontId="60" fillId="0" borderId="0" xfId="1" applyFont="1" applyAlignment="1" applyProtection="1">
      <alignment vertical="center"/>
      <protection hidden="1"/>
    </xf>
    <xf numFmtId="0" fontId="60" fillId="0" borderId="42" xfId="1" applyFont="1" applyBorder="1" applyAlignment="1" applyProtection="1">
      <alignment vertical="center"/>
      <protection hidden="1"/>
    </xf>
    <xf numFmtId="49" fontId="78" fillId="0" borderId="0" xfId="1" applyNumberFormat="1" applyFont="1" applyAlignment="1" applyProtection="1">
      <alignment horizontal="left" vertical="top"/>
      <protection hidden="1"/>
    </xf>
    <xf numFmtId="0" fontId="7" fillId="7" borderId="106" xfId="1" applyFont="1" applyFill="1" applyBorder="1" applyAlignment="1">
      <alignment horizontal="center" vertical="center"/>
    </xf>
    <xf numFmtId="0" fontId="1" fillId="0" borderId="97" xfId="1" applyBorder="1" applyAlignment="1" applyProtection="1">
      <alignment horizontal="center" vertical="center"/>
      <protection locked="0"/>
    </xf>
    <xf numFmtId="49" fontId="1" fillId="0" borderId="0" xfId="1" applyNumberFormat="1"/>
    <xf numFmtId="167" fontId="1" fillId="15" borderId="99" xfId="1" applyNumberFormat="1" applyFill="1" applyBorder="1" applyAlignment="1" applyProtection="1">
      <alignment horizontal="center" vertical="center"/>
      <protection hidden="1"/>
    </xf>
    <xf numFmtId="167" fontId="1" fillId="15" borderId="100" xfId="1" applyNumberFormat="1" applyFill="1" applyBorder="1" applyAlignment="1" applyProtection="1">
      <alignment horizontal="center" vertical="center"/>
      <protection hidden="1"/>
    </xf>
    <xf numFmtId="167" fontId="1" fillId="16" borderId="107" xfId="1" applyNumberFormat="1" applyFill="1" applyBorder="1" applyAlignment="1" applyProtection="1">
      <alignment horizontal="center" vertical="center"/>
      <protection hidden="1"/>
    </xf>
    <xf numFmtId="167" fontId="1" fillId="16" borderId="99" xfId="1" applyNumberFormat="1" applyFill="1" applyBorder="1" applyAlignment="1" applyProtection="1">
      <alignment horizontal="center" vertical="center"/>
      <protection hidden="1"/>
    </xf>
    <xf numFmtId="167" fontId="1" fillId="16" borderId="100" xfId="1" applyNumberFormat="1" applyFill="1" applyBorder="1" applyAlignment="1" applyProtection="1">
      <alignment horizontal="center" vertical="center"/>
      <protection hidden="1"/>
    </xf>
    <xf numFmtId="167" fontId="8" fillId="13" borderId="52" xfId="1" applyNumberFormat="1" applyFont="1" applyFill="1" applyBorder="1" applyAlignment="1" applyProtection="1">
      <alignment horizontal="center" vertical="center"/>
      <protection hidden="1"/>
    </xf>
    <xf numFmtId="167" fontId="1" fillId="15" borderId="2" xfId="1" applyNumberFormat="1" applyFill="1" applyBorder="1" applyAlignment="1" applyProtection="1">
      <alignment horizontal="center" vertical="center"/>
      <protection hidden="1"/>
    </xf>
    <xf numFmtId="167" fontId="1" fillId="15" borderId="102" xfId="1" applyNumberFormat="1" applyFill="1" applyBorder="1" applyAlignment="1" applyProtection="1">
      <alignment horizontal="center" vertical="center"/>
      <protection hidden="1"/>
    </xf>
    <xf numFmtId="167" fontId="1" fillId="16" borderId="108" xfId="1" applyNumberFormat="1" applyFill="1" applyBorder="1" applyAlignment="1" applyProtection="1">
      <alignment horizontal="center" vertical="center"/>
      <protection hidden="1"/>
    </xf>
    <xf numFmtId="167" fontId="1" fillId="16" borderId="2" xfId="1" applyNumberFormat="1" applyFill="1" applyBorder="1" applyAlignment="1" applyProtection="1">
      <alignment horizontal="center" vertical="center"/>
      <protection hidden="1"/>
    </xf>
    <xf numFmtId="167" fontId="1" fillId="16" borderId="102" xfId="1" applyNumberFormat="1" applyFill="1" applyBorder="1" applyAlignment="1" applyProtection="1">
      <alignment horizontal="center" vertical="center"/>
      <protection hidden="1"/>
    </xf>
    <xf numFmtId="167" fontId="1" fillId="16" borderId="4" xfId="1" applyNumberFormat="1" applyFill="1" applyBorder="1" applyAlignment="1" applyProtection="1">
      <alignment horizontal="center" vertical="center"/>
      <protection hidden="1"/>
    </xf>
    <xf numFmtId="0" fontId="7" fillId="9" borderId="53" xfId="1" applyFont="1" applyFill="1" applyBorder="1" applyAlignment="1" applyProtection="1">
      <alignment horizontal="right" vertical="center" indent="1"/>
      <protection hidden="1"/>
    </xf>
    <xf numFmtId="0" fontId="9" fillId="12" borderId="103" xfId="1" applyFont="1" applyFill="1" applyBorder="1" applyAlignment="1" applyProtection="1">
      <alignment horizontal="center" vertical="center"/>
      <protection hidden="1"/>
    </xf>
    <xf numFmtId="0" fontId="7" fillId="9" borderId="84" xfId="1" applyFont="1" applyFill="1" applyBorder="1" applyAlignment="1" applyProtection="1">
      <alignment horizontal="right" vertical="center" indent="1"/>
      <protection hidden="1"/>
    </xf>
    <xf numFmtId="0" fontId="7" fillId="12" borderId="52" xfId="1" applyFont="1" applyFill="1" applyBorder="1" applyAlignment="1" applyProtection="1">
      <alignment horizontal="center" vertical="center"/>
      <protection hidden="1"/>
    </xf>
    <xf numFmtId="0" fontId="9" fillId="0" borderId="102" xfId="1" applyFont="1" applyBorder="1" applyAlignment="1" applyProtection="1">
      <alignment horizontal="center" vertical="center"/>
      <protection locked="0"/>
    </xf>
    <xf numFmtId="0" fontId="9" fillId="0" borderId="109" xfId="1" applyFont="1" applyBorder="1" applyAlignment="1" applyProtection="1">
      <alignment horizontal="center" vertical="center"/>
      <protection locked="0"/>
    </xf>
    <xf numFmtId="0" fontId="9" fillId="0" borderId="38" xfId="1" applyFont="1" applyBorder="1" applyAlignment="1" applyProtection="1">
      <alignment horizontal="center" vertical="center"/>
      <protection locked="0"/>
    </xf>
    <xf numFmtId="0" fontId="7" fillId="12" borderId="62" xfId="1" applyFont="1" applyFill="1" applyBorder="1" applyAlignment="1" applyProtection="1">
      <alignment horizontal="center" vertical="center"/>
      <protection hidden="1"/>
    </xf>
    <xf numFmtId="0" fontId="9" fillId="0" borderId="104" xfId="1" applyFont="1" applyBorder="1" applyAlignment="1" applyProtection="1">
      <alignment horizontal="center" vertical="center"/>
      <protection locked="0"/>
    </xf>
    <xf numFmtId="0" fontId="9" fillId="0" borderId="110" xfId="1" applyFont="1" applyBorder="1" applyAlignment="1" applyProtection="1">
      <alignment horizontal="center" vertical="center"/>
      <protection locked="0"/>
    </xf>
    <xf numFmtId="0" fontId="7" fillId="11" borderId="62" xfId="1" applyFont="1" applyFill="1" applyBorder="1" applyAlignment="1" applyProtection="1">
      <alignment horizontal="center" vertical="center"/>
      <protection hidden="1"/>
    </xf>
    <xf numFmtId="0" fontId="7" fillId="0" borderId="104" xfId="1" applyFont="1" applyBorder="1" applyAlignment="1" applyProtection="1">
      <alignment horizontal="center" vertical="center"/>
      <protection locked="0" hidden="1"/>
    </xf>
    <xf numFmtId="0" fontId="7" fillId="0" borderId="110" xfId="1" applyFont="1" applyBorder="1" applyAlignment="1" applyProtection="1">
      <alignment horizontal="center" vertical="center"/>
      <protection locked="0" hidden="1"/>
    </xf>
    <xf numFmtId="49" fontId="7" fillId="15" borderId="2" xfId="1" applyNumberFormat="1" applyFont="1" applyFill="1" applyBorder="1" applyAlignment="1" applyProtection="1">
      <alignment horizontal="center" vertical="center"/>
      <protection hidden="1"/>
    </xf>
    <xf numFmtId="49" fontId="7" fillId="15" borderId="102" xfId="1" applyNumberFormat="1" applyFont="1" applyFill="1" applyBorder="1" applyAlignment="1" applyProtection="1">
      <alignment horizontal="center" vertical="center"/>
      <protection hidden="1"/>
    </xf>
    <xf numFmtId="49" fontId="7" fillId="16" borderId="108" xfId="1" applyNumberFormat="1" applyFont="1" applyFill="1" applyBorder="1" applyAlignment="1" applyProtection="1">
      <alignment horizontal="center" vertical="center"/>
      <protection hidden="1"/>
    </xf>
    <xf numFmtId="49" fontId="7" fillId="16" borderId="2" xfId="1" applyNumberFormat="1" applyFont="1" applyFill="1" applyBorder="1" applyAlignment="1" applyProtection="1">
      <alignment horizontal="center" vertical="center"/>
      <protection hidden="1"/>
    </xf>
    <xf numFmtId="49" fontId="7" fillId="16" borderId="102" xfId="1" applyNumberFormat="1" applyFont="1" applyFill="1" applyBorder="1" applyAlignment="1" applyProtection="1">
      <alignment horizontal="center" vertical="center"/>
      <protection hidden="1"/>
    </xf>
    <xf numFmtId="49" fontId="7" fillId="16" borderId="4" xfId="1" applyNumberFormat="1" applyFont="1" applyFill="1" applyBorder="1" applyAlignment="1" applyProtection="1">
      <alignment horizontal="center" vertical="center"/>
      <protection hidden="1"/>
    </xf>
    <xf numFmtId="49" fontId="7" fillId="16" borderId="3" xfId="1" applyNumberFormat="1" applyFont="1" applyFill="1" applyBorder="1" applyAlignment="1" applyProtection="1">
      <alignment horizontal="center" vertical="center"/>
      <protection hidden="1"/>
    </xf>
    <xf numFmtId="0" fontId="8" fillId="0" borderId="0" xfId="1" applyFont="1" applyAlignment="1" applyProtection="1">
      <alignment horizontal="center" vertical="center"/>
      <protection hidden="1"/>
    </xf>
    <xf numFmtId="0" fontId="109" fillId="0" borderId="113" xfId="1" applyFont="1" applyBorder="1" applyAlignment="1" applyProtection="1">
      <alignment horizontal="right" vertical="center" wrapText="1"/>
      <protection hidden="1"/>
    </xf>
    <xf numFmtId="0" fontId="18" fillId="0" borderId="45" xfId="1" applyFont="1" applyBorder="1" applyAlignment="1" applyProtection="1">
      <alignment horizontal="right" vertical="center" wrapText="1"/>
      <protection hidden="1"/>
    </xf>
    <xf numFmtId="167" fontId="1" fillId="9" borderId="99" xfId="1" applyNumberFormat="1" applyFill="1" applyBorder="1" applyAlignment="1" applyProtection="1">
      <alignment horizontal="center" vertical="center"/>
      <protection hidden="1"/>
    </xf>
    <xf numFmtId="167" fontId="1" fillId="9" borderId="100" xfId="1" applyNumberFormat="1" applyFill="1" applyBorder="1" applyAlignment="1" applyProtection="1">
      <alignment horizontal="center" vertical="center"/>
      <protection hidden="1"/>
    </xf>
    <xf numFmtId="167" fontId="1" fillId="9" borderId="102" xfId="1" applyNumberFormat="1" applyFill="1" applyBorder="1" applyAlignment="1" applyProtection="1">
      <alignment horizontal="center" vertical="center"/>
      <protection hidden="1"/>
    </xf>
    <xf numFmtId="49" fontId="7" fillId="9" borderId="102" xfId="1" applyNumberFormat="1" applyFont="1" applyFill="1" applyBorder="1" applyAlignment="1" applyProtection="1">
      <alignment horizontal="center" vertical="center"/>
      <protection hidden="1"/>
    </xf>
    <xf numFmtId="0" fontId="43" fillId="0" borderId="0" xfId="1" applyFont="1" applyAlignment="1" applyProtection="1">
      <alignment vertical="center"/>
      <protection hidden="1"/>
    </xf>
    <xf numFmtId="0" fontId="43" fillId="0" borderId="45" xfId="1" applyFont="1" applyBorder="1" applyAlignment="1" applyProtection="1">
      <alignment vertical="center"/>
      <protection hidden="1"/>
    </xf>
    <xf numFmtId="0" fontId="1" fillId="0" borderId="0" xfId="1" applyAlignment="1">
      <alignment horizontal="left"/>
    </xf>
    <xf numFmtId="0" fontId="1" fillId="0" borderId="0" xfId="1" applyAlignment="1">
      <alignment horizontal="left" vertical="center"/>
    </xf>
    <xf numFmtId="0" fontId="15" fillId="11" borderId="47" xfId="1" applyFont="1" applyFill="1" applyBorder="1" applyAlignment="1">
      <alignment horizontal="center" vertical="center"/>
    </xf>
    <xf numFmtId="0" fontId="15" fillId="11" borderId="114" xfId="1" applyFont="1" applyFill="1" applyBorder="1" applyAlignment="1">
      <alignment horizontal="center" vertical="center"/>
    </xf>
    <xf numFmtId="0" fontId="15" fillId="0" borderId="115" xfId="1" applyFont="1" applyBorder="1" applyAlignment="1" applyProtection="1">
      <alignment horizontal="center" vertical="center"/>
      <protection locked="0"/>
    </xf>
    <xf numFmtId="0" fontId="15" fillId="0" borderId="114" xfId="1" applyFont="1" applyBorder="1" applyAlignment="1" applyProtection="1">
      <alignment horizontal="center" vertical="center"/>
      <protection locked="0"/>
    </xf>
    <xf numFmtId="0" fontId="15" fillId="0" borderId="50" xfId="1" applyFont="1" applyBorder="1" applyAlignment="1" applyProtection="1">
      <alignment horizontal="center" vertical="center"/>
      <protection locked="0"/>
    </xf>
    <xf numFmtId="0" fontId="15" fillId="0" borderId="48" xfId="1" applyFont="1" applyBorder="1" applyAlignment="1" applyProtection="1">
      <alignment horizontal="center" vertical="center"/>
      <protection locked="0"/>
    </xf>
    <xf numFmtId="0" fontId="8" fillId="9" borderId="50" xfId="1" applyFont="1" applyFill="1" applyBorder="1" applyAlignment="1" applyProtection="1">
      <alignment horizontal="right" vertical="center" indent="1"/>
      <protection hidden="1"/>
    </xf>
    <xf numFmtId="0" fontId="15" fillId="11" borderId="4" xfId="1" applyFont="1" applyFill="1" applyBorder="1" applyAlignment="1">
      <alignment horizontal="center" vertical="center"/>
    </xf>
    <xf numFmtId="0" fontId="15" fillId="11" borderId="3" xfId="1" applyFont="1" applyFill="1" applyBorder="1" applyAlignment="1">
      <alignment horizontal="center" vertical="center"/>
    </xf>
    <xf numFmtId="0" fontId="15" fillId="0" borderId="117" xfId="1" applyFont="1" applyBorder="1" applyAlignment="1" applyProtection="1">
      <alignment horizontal="center" vertical="center"/>
      <protection locked="0"/>
    </xf>
    <xf numFmtId="0" fontId="8" fillId="9" borderId="66" xfId="1" applyFont="1" applyFill="1" applyBorder="1" applyAlignment="1" applyProtection="1">
      <alignment horizontal="right" vertical="center" indent="1"/>
      <protection hidden="1"/>
    </xf>
    <xf numFmtId="0" fontId="15" fillId="0" borderId="118" xfId="1" applyFont="1" applyBorder="1" applyAlignment="1" applyProtection="1">
      <alignment horizontal="center" vertical="center"/>
      <protection locked="0"/>
    </xf>
    <xf numFmtId="0" fontId="15" fillId="0" borderId="119" xfId="1" applyFont="1" applyBorder="1" applyAlignment="1" applyProtection="1">
      <alignment horizontal="center" vertical="center"/>
      <protection locked="0"/>
    </xf>
    <xf numFmtId="0" fontId="15" fillId="0" borderId="4" xfId="1" applyFont="1" applyBorder="1" applyAlignment="1" applyProtection="1">
      <alignment horizontal="center" vertical="center"/>
      <protection locked="0"/>
    </xf>
    <xf numFmtId="0" fontId="15" fillId="0" borderId="2" xfId="1" applyFont="1" applyBorder="1" applyAlignment="1" applyProtection="1">
      <alignment horizontal="center" vertical="center"/>
      <protection locked="0"/>
    </xf>
    <xf numFmtId="0" fontId="8" fillId="9" borderId="3" xfId="1" applyFont="1" applyFill="1" applyBorder="1" applyAlignment="1" applyProtection="1">
      <alignment horizontal="right" vertical="center" indent="1"/>
      <protection hidden="1"/>
    </xf>
    <xf numFmtId="0" fontId="8" fillId="9" borderId="2" xfId="1" applyFont="1" applyFill="1" applyBorder="1" applyAlignment="1" applyProtection="1">
      <alignment horizontal="right" vertical="center" indent="1"/>
      <protection hidden="1"/>
    </xf>
    <xf numFmtId="0" fontId="50" fillId="13" borderId="2" xfId="1" applyFont="1" applyFill="1" applyBorder="1" applyAlignment="1" applyProtection="1">
      <alignment horizontal="center" vertical="center"/>
      <protection hidden="1"/>
    </xf>
    <xf numFmtId="0" fontId="50" fillId="13" borderId="3" xfId="1" applyFont="1" applyFill="1" applyBorder="1" applyAlignment="1" applyProtection="1">
      <alignment horizontal="center" vertical="center"/>
      <protection hidden="1"/>
    </xf>
    <xf numFmtId="0" fontId="50" fillId="13" borderId="118" xfId="1" applyFont="1" applyFill="1" applyBorder="1" applyAlignment="1" applyProtection="1">
      <alignment horizontal="center" vertical="center"/>
      <protection hidden="1"/>
    </xf>
    <xf numFmtId="0" fontId="50" fillId="13" borderId="119" xfId="1" applyFont="1" applyFill="1" applyBorder="1" applyAlignment="1" applyProtection="1">
      <alignment horizontal="center" vertical="center"/>
      <protection hidden="1"/>
    </xf>
    <xf numFmtId="0" fontId="50" fillId="13" borderId="4" xfId="1" applyFont="1" applyFill="1" applyBorder="1" applyAlignment="1" applyProtection="1">
      <alignment horizontal="center" vertical="center"/>
      <protection hidden="1"/>
    </xf>
    <xf numFmtId="0" fontId="8" fillId="9" borderId="5" xfId="1" applyFont="1" applyFill="1" applyBorder="1" applyAlignment="1" applyProtection="1">
      <alignment horizontal="right" vertical="center" wrapText="1" indent="1"/>
      <protection hidden="1"/>
    </xf>
    <xf numFmtId="0" fontId="18" fillId="0" borderId="120" xfId="1" applyFont="1" applyBorder="1" applyAlignment="1" applyProtection="1">
      <alignment horizontal="center" vertical="center" wrapText="1"/>
      <protection locked="0" hidden="1"/>
    </xf>
    <xf numFmtId="0" fontId="18" fillId="9" borderId="117" xfId="1" applyFont="1" applyFill="1" applyBorder="1" applyAlignment="1" applyProtection="1">
      <alignment horizontal="center" vertical="center" wrapText="1"/>
      <protection hidden="1"/>
    </xf>
    <xf numFmtId="0" fontId="7" fillId="0" borderId="44" xfId="1" applyFont="1" applyBorder="1" applyAlignment="1" applyProtection="1">
      <alignment horizontal="right" vertical="center" wrapText="1"/>
      <protection hidden="1"/>
    </xf>
    <xf numFmtId="0" fontId="7" fillId="0" borderId="0" xfId="1" applyFont="1" applyAlignment="1" applyProtection="1">
      <alignment vertical="center" wrapText="1"/>
      <protection hidden="1"/>
    </xf>
    <xf numFmtId="0" fontId="1" fillId="0" borderId="44" xfId="1" applyBorder="1" applyProtection="1">
      <protection hidden="1"/>
    </xf>
    <xf numFmtId="0" fontId="112" fillId="0" borderId="0" xfId="1" applyFont="1" applyAlignment="1" applyProtection="1">
      <alignment horizontal="center"/>
      <protection hidden="1"/>
    </xf>
    <xf numFmtId="0" fontId="113" fillId="0" borderId="0" xfId="1" applyFont="1" applyProtection="1">
      <protection hidden="1"/>
    </xf>
    <xf numFmtId="49" fontId="114" fillId="0" borderId="0" xfId="1" applyNumberFormat="1" applyFont="1" applyProtection="1">
      <protection hidden="1"/>
    </xf>
    <xf numFmtId="0" fontId="15" fillId="2" borderId="50" xfId="1" applyFont="1" applyFill="1" applyBorder="1" applyAlignment="1" applyProtection="1">
      <alignment horizontal="center" vertical="center"/>
      <protection locked="0"/>
    </xf>
    <xf numFmtId="0" fontId="15" fillId="2" borderId="48" xfId="1" applyFont="1" applyFill="1" applyBorder="1" applyAlignment="1" applyProtection="1">
      <alignment horizontal="center" vertical="center"/>
      <protection locked="0"/>
    </xf>
    <xf numFmtId="0" fontId="15" fillId="2" borderId="51" xfId="1" applyFont="1" applyFill="1" applyBorder="1" applyAlignment="1" applyProtection="1">
      <alignment horizontal="center" vertical="center"/>
      <protection locked="0"/>
    </xf>
    <xf numFmtId="0" fontId="15" fillId="2" borderId="47" xfId="1" applyFont="1" applyFill="1" applyBorder="1" applyAlignment="1" applyProtection="1">
      <alignment horizontal="center" vertical="center"/>
      <protection locked="0"/>
    </xf>
    <xf numFmtId="0" fontId="8" fillId="9" borderId="38" xfId="1" applyFont="1" applyFill="1" applyBorder="1" applyAlignment="1" applyProtection="1">
      <alignment horizontal="right" vertical="center" indent="1"/>
      <protection hidden="1"/>
    </xf>
    <xf numFmtId="0" fontId="15" fillId="2" borderId="4" xfId="1" applyFont="1" applyFill="1" applyBorder="1" applyAlignment="1" applyProtection="1">
      <alignment horizontal="center" vertical="center"/>
      <protection locked="0"/>
    </xf>
    <xf numFmtId="0" fontId="15" fillId="2" borderId="2" xfId="1" applyFont="1" applyFill="1" applyBorder="1" applyAlignment="1" applyProtection="1">
      <alignment horizontal="center" vertical="center"/>
      <protection locked="0"/>
    </xf>
    <xf numFmtId="0" fontId="15" fillId="2" borderId="53" xfId="1" applyFont="1" applyFill="1" applyBorder="1" applyAlignment="1" applyProtection="1">
      <alignment horizontal="center" vertical="center"/>
      <protection locked="0"/>
    </xf>
    <xf numFmtId="0" fontId="15" fillId="2" borderId="52" xfId="1" applyFont="1" applyFill="1" applyBorder="1" applyAlignment="1" applyProtection="1">
      <alignment horizontal="center" vertical="center"/>
      <protection locked="0"/>
    </xf>
    <xf numFmtId="0" fontId="7" fillId="11" borderId="52" xfId="1" applyFont="1" applyFill="1" applyBorder="1" applyAlignment="1" applyProtection="1">
      <alignment horizontal="center" vertical="center"/>
      <protection hidden="1"/>
    </xf>
    <xf numFmtId="0" fontId="7" fillId="11" borderId="2" xfId="1" applyFont="1" applyFill="1" applyBorder="1" applyAlignment="1" applyProtection="1">
      <alignment horizontal="center" vertical="center"/>
      <protection hidden="1"/>
    </xf>
    <xf numFmtId="0" fontId="7" fillId="11" borderId="4" xfId="1" applyFont="1" applyFill="1" applyBorder="1" applyAlignment="1" applyProtection="1">
      <alignment horizontal="center" vertical="center"/>
      <protection hidden="1"/>
    </xf>
    <xf numFmtId="0" fontId="7" fillId="11" borderId="53" xfId="1" applyFont="1" applyFill="1" applyBorder="1" applyAlignment="1" applyProtection="1">
      <alignment horizontal="center" vertical="center"/>
      <protection hidden="1"/>
    </xf>
    <xf numFmtId="0" fontId="8" fillId="11" borderId="4" xfId="1" applyFont="1" applyFill="1" applyBorder="1" applyAlignment="1" applyProtection="1">
      <alignment horizontal="right" vertical="center" indent="1"/>
      <protection hidden="1"/>
    </xf>
    <xf numFmtId="0" fontId="15" fillId="0" borderId="53" xfId="1" applyFont="1" applyBorder="1" applyAlignment="1" applyProtection="1">
      <alignment horizontal="center" vertical="center"/>
      <protection locked="0"/>
    </xf>
    <xf numFmtId="0" fontId="15" fillId="0" borderId="52" xfId="1" applyFont="1" applyBorder="1" applyAlignment="1" applyProtection="1">
      <alignment horizontal="center" vertical="center"/>
      <protection locked="0"/>
    </xf>
    <xf numFmtId="0" fontId="8" fillId="9" borderId="4" xfId="1" applyFont="1" applyFill="1" applyBorder="1" applyAlignment="1" applyProtection="1">
      <alignment horizontal="right" vertical="center" indent="1"/>
      <protection hidden="1"/>
    </xf>
    <xf numFmtId="0" fontId="8" fillId="9" borderId="0" xfId="1" applyFont="1" applyFill="1" applyAlignment="1" applyProtection="1">
      <alignment horizontal="right" vertical="center" indent="1"/>
      <protection hidden="1"/>
    </xf>
    <xf numFmtId="0" fontId="7" fillId="9" borderId="2" xfId="1" applyFont="1" applyFill="1" applyBorder="1" applyAlignment="1" applyProtection="1">
      <alignment horizontal="center" vertical="center"/>
      <protection hidden="1"/>
    </xf>
    <xf numFmtId="0" fontId="7" fillId="9" borderId="4" xfId="1" applyFont="1" applyFill="1" applyBorder="1" applyAlignment="1" applyProtection="1">
      <alignment horizontal="center" vertical="center"/>
      <protection hidden="1"/>
    </xf>
    <xf numFmtId="0" fontId="8" fillId="9" borderId="0" xfId="1" applyFont="1" applyFill="1" applyAlignment="1" applyProtection="1">
      <alignment horizontal="right" vertical="center" wrapText="1" indent="1"/>
      <protection hidden="1"/>
    </xf>
    <xf numFmtId="0" fontId="8" fillId="9" borderId="45" xfId="1" applyFont="1" applyFill="1" applyBorder="1" applyAlignment="1" applyProtection="1">
      <alignment wrapText="1"/>
      <protection hidden="1"/>
    </xf>
    <xf numFmtId="0" fontId="7" fillId="0" borderId="0" xfId="1" applyFont="1" applyAlignment="1" applyProtection="1">
      <alignment horizontal="right" vertical="center" wrapText="1"/>
      <protection hidden="1"/>
    </xf>
    <xf numFmtId="0" fontId="111" fillId="0" borderId="0" xfId="1" applyFont="1" applyAlignment="1" applyProtection="1">
      <alignment vertical="center"/>
      <protection hidden="1"/>
    </xf>
    <xf numFmtId="0" fontId="19" fillId="0" borderId="0" xfId="1" applyFont="1"/>
    <xf numFmtId="1" fontId="10" fillId="13" borderId="125" xfId="1" applyNumberFormat="1" applyFont="1" applyFill="1" applyBorder="1" applyAlignment="1" applyProtection="1">
      <alignment horizontal="right" indent="1"/>
      <protection hidden="1"/>
    </xf>
    <xf numFmtId="1" fontId="115" fillId="0" borderId="47" xfId="1" applyNumberFormat="1" applyFont="1" applyBorder="1" applyAlignment="1" applyProtection="1">
      <alignment horizontal="center" vertical="center"/>
      <protection locked="0"/>
    </xf>
    <xf numFmtId="1" fontId="115" fillId="0" borderId="48" xfId="1" applyNumberFormat="1" applyFont="1" applyBorder="1" applyAlignment="1" applyProtection="1">
      <alignment horizontal="center" vertical="center"/>
      <protection locked="0"/>
    </xf>
    <xf numFmtId="1" fontId="115" fillId="0" borderId="49" xfId="1" applyNumberFormat="1" applyFont="1" applyBorder="1" applyAlignment="1" applyProtection="1">
      <alignment horizontal="center" vertical="center"/>
      <protection locked="0"/>
    </xf>
    <xf numFmtId="1" fontId="115" fillId="0" borderId="51" xfId="1" applyNumberFormat="1" applyFont="1" applyBorder="1" applyAlignment="1" applyProtection="1">
      <alignment horizontal="center" vertical="center"/>
      <protection locked="0"/>
    </xf>
    <xf numFmtId="0" fontId="116" fillId="0" borderId="47" xfId="1" applyFont="1" applyBorder="1" applyAlignment="1" applyProtection="1">
      <alignment horizontal="left" vertical="center" indent="1"/>
      <protection locked="0" hidden="1"/>
    </xf>
    <xf numFmtId="0" fontId="1" fillId="9" borderId="53" xfId="1" applyFill="1" applyBorder="1" applyAlignment="1" applyProtection="1">
      <alignment horizontal="center"/>
      <protection hidden="1"/>
    </xf>
    <xf numFmtId="1" fontId="10" fillId="13" borderId="101" xfId="1" applyNumberFormat="1" applyFont="1" applyFill="1" applyBorder="1" applyAlignment="1" applyProtection="1">
      <alignment horizontal="right" indent="1"/>
      <protection hidden="1"/>
    </xf>
    <xf numFmtId="1" fontId="115" fillId="0" borderId="52" xfId="1" applyNumberFormat="1" applyFont="1" applyBorder="1" applyAlignment="1" applyProtection="1">
      <alignment horizontal="center" vertical="center"/>
      <protection locked="0"/>
    </xf>
    <xf numFmtId="1" fontId="115" fillId="0" borderId="2" xfId="1" applyNumberFormat="1" applyFont="1" applyBorder="1" applyAlignment="1" applyProtection="1">
      <alignment horizontal="center" vertical="center"/>
      <protection locked="0"/>
    </xf>
    <xf numFmtId="1" fontId="115" fillId="0" borderId="3" xfId="1" applyNumberFormat="1" applyFont="1" applyBorder="1" applyAlignment="1" applyProtection="1">
      <alignment horizontal="center" vertical="center"/>
      <protection locked="0"/>
    </xf>
    <xf numFmtId="1" fontId="115" fillId="0" borderId="53" xfId="1" applyNumberFormat="1" applyFont="1" applyBorder="1" applyAlignment="1" applyProtection="1">
      <alignment horizontal="center" vertical="center"/>
      <protection locked="0"/>
    </xf>
    <xf numFmtId="0" fontId="116" fillId="9" borderId="4" xfId="1" applyFont="1" applyFill="1" applyBorder="1" applyAlignment="1" applyProtection="1">
      <alignment horizontal="left" vertical="center" indent="1"/>
      <protection hidden="1"/>
    </xf>
    <xf numFmtId="1" fontId="10" fillId="11" borderId="52" xfId="1" applyNumberFormat="1" applyFont="1" applyFill="1" applyBorder="1" applyAlignment="1" applyProtection="1">
      <alignment horizontal="center" vertical="center"/>
      <protection hidden="1"/>
    </xf>
    <xf numFmtId="1" fontId="10" fillId="11" borderId="2" xfId="1" applyNumberFormat="1" applyFont="1" applyFill="1" applyBorder="1" applyAlignment="1" applyProtection="1">
      <alignment horizontal="center" vertical="center"/>
      <protection hidden="1"/>
    </xf>
    <xf numFmtId="1" fontId="10" fillId="11" borderId="3" xfId="1" applyNumberFormat="1" applyFont="1" applyFill="1" applyBorder="1" applyAlignment="1" applyProtection="1">
      <alignment horizontal="center" vertical="center"/>
      <protection hidden="1"/>
    </xf>
    <xf numFmtId="1" fontId="10" fillId="11" borderId="53" xfId="1" applyNumberFormat="1" applyFont="1" applyFill="1" applyBorder="1" applyAlignment="1" applyProtection="1">
      <alignment horizontal="center" vertical="center"/>
      <protection hidden="1"/>
    </xf>
    <xf numFmtId="0" fontId="65" fillId="7" borderId="38" xfId="1" applyFont="1" applyFill="1" applyBorder="1" applyAlignment="1" applyProtection="1">
      <alignment horizontal="right" vertical="center" indent="1"/>
      <protection hidden="1"/>
    </xf>
    <xf numFmtId="0" fontId="1" fillId="7" borderId="67" xfId="1" applyFill="1" applyBorder="1" applyAlignment="1" applyProtection="1">
      <alignment vertical="center"/>
      <protection hidden="1"/>
    </xf>
    <xf numFmtId="0" fontId="10" fillId="9" borderId="38" xfId="1" applyFont="1" applyFill="1" applyBorder="1" applyAlignment="1" applyProtection="1">
      <alignment horizontal="right" vertical="center" indent="1"/>
      <protection hidden="1"/>
    </xf>
    <xf numFmtId="0" fontId="1" fillId="9" borderId="67" xfId="1" applyFill="1" applyBorder="1" applyAlignment="1" applyProtection="1">
      <alignment vertical="center"/>
      <protection hidden="1"/>
    </xf>
    <xf numFmtId="0" fontId="10" fillId="9" borderId="7" xfId="1" applyFont="1" applyFill="1" applyBorder="1" applyAlignment="1" applyProtection="1">
      <alignment horizontal="right" vertical="center" indent="1"/>
      <protection hidden="1"/>
    </xf>
    <xf numFmtId="0" fontId="117" fillId="0" borderId="0" xfId="1" applyFont="1" applyAlignment="1" applyProtection="1">
      <alignment horizontal="center" vertical="center"/>
      <protection hidden="1"/>
    </xf>
    <xf numFmtId="0" fontId="14" fillId="0" borderId="0" xfId="1" applyFont="1" applyAlignment="1" applyProtection="1">
      <alignment vertical="center"/>
      <protection hidden="1"/>
    </xf>
    <xf numFmtId="0" fontId="43" fillId="0" borderId="0" xfId="1" applyFont="1" applyAlignment="1" applyProtection="1">
      <alignment horizontal="right" vertical="center"/>
      <protection hidden="1"/>
    </xf>
    <xf numFmtId="0" fontId="118" fillId="0" borderId="0" xfId="1" applyFont="1" applyProtection="1">
      <protection hidden="1"/>
    </xf>
    <xf numFmtId="49" fontId="71" fillId="0" borderId="0" xfId="1" applyNumberFormat="1" applyFont="1" applyAlignment="1" applyProtection="1">
      <alignment horizontal="left"/>
      <protection hidden="1"/>
    </xf>
    <xf numFmtId="0" fontId="1" fillId="19" borderId="0" xfId="1" applyFill="1"/>
    <xf numFmtId="0" fontId="119" fillId="19" borderId="0" xfId="1" applyFont="1" applyFill="1" applyAlignment="1">
      <alignment vertical="center"/>
    </xf>
    <xf numFmtId="1" fontId="4" fillId="0" borderId="0" xfId="1" applyNumberFormat="1" applyFont="1" applyAlignment="1" applyProtection="1">
      <alignment horizontal="center" vertical="center"/>
      <protection locked="0"/>
    </xf>
    <xf numFmtId="1" fontId="115" fillId="0" borderId="128" xfId="1" applyNumberFormat="1" applyFont="1" applyBorder="1" applyAlignment="1" applyProtection="1">
      <alignment horizontal="center" vertical="center"/>
      <protection locked="0"/>
    </xf>
    <xf numFmtId="1" fontId="115" fillId="0" borderId="129" xfId="1" applyNumberFormat="1" applyFont="1" applyBorder="1" applyAlignment="1" applyProtection="1">
      <alignment horizontal="center" vertical="center"/>
      <protection locked="0"/>
    </xf>
    <xf numFmtId="1" fontId="115" fillId="0" borderId="130" xfId="1" applyNumberFormat="1" applyFont="1" applyBorder="1" applyAlignment="1" applyProtection="1">
      <alignment horizontal="center" vertical="center"/>
      <protection locked="0"/>
    </xf>
    <xf numFmtId="0" fontId="6" fillId="0" borderId="39" xfId="1" applyFont="1" applyBorder="1" applyAlignment="1">
      <alignment horizontal="left" indent="1"/>
    </xf>
    <xf numFmtId="0" fontId="120" fillId="0" borderId="130" xfId="1" applyFont="1" applyBorder="1" applyAlignment="1">
      <alignment horizontal="center" vertical="center"/>
    </xf>
    <xf numFmtId="0" fontId="6" fillId="0" borderId="40" xfId="1" applyFont="1" applyBorder="1" applyAlignment="1">
      <alignment horizontal="left" vertical="center" indent="1"/>
    </xf>
    <xf numFmtId="1" fontId="115" fillId="0" borderId="131" xfId="1" applyNumberFormat="1" applyFont="1" applyBorder="1" applyAlignment="1" applyProtection="1">
      <alignment horizontal="center" vertical="center"/>
      <protection locked="0"/>
    </xf>
    <xf numFmtId="1" fontId="115" fillId="0" borderId="132" xfId="1" applyNumberFormat="1" applyFont="1" applyBorder="1" applyAlignment="1" applyProtection="1">
      <alignment horizontal="center" vertical="center"/>
      <protection locked="0"/>
    </xf>
    <xf numFmtId="1" fontId="115" fillId="0" borderId="133" xfId="1" applyNumberFormat="1" applyFont="1" applyBorder="1" applyAlignment="1" applyProtection="1">
      <alignment horizontal="center" vertical="center"/>
      <protection locked="0"/>
    </xf>
    <xf numFmtId="0" fontId="6" fillId="0" borderId="40" xfId="1" applyFont="1" applyBorder="1" applyAlignment="1">
      <alignment horizontal="left" vertical="center" wrapText="1" indent="1"/>
    </xf>
    <xf numFmtId="0" fontId="120" fillId="0" borderId="134" xfId="1" applyFont="1" applyBorder="1" applyAlignment="1">
      <alignment horizontal="center" vertical="center"/>
    </xf>
    <xf numFmtId="1" fontId="4" fillId="0" borderId="0" xfId="1" applyNumberFormat="1" applyFont="1" applyAlignment="1" applyProtection="1">
      <alignment horizontal="center" vertical="center"/>
      <protection locked="0" hidden="1"/>
    </xf>
    <xf numFmtId="0" fontId="121" fillId="0" borderId="0" xfId="1" applyFont="1" applyAlignment="1">
      <alignment horizontal="center" vertical="center"/>
    </xf>
    <xf numFmtId="1" fontId="115" fillId="0" borderId="50" xfId="1" applyNumberFormat="1" applyFont="1" applyBorder="1" applyAlignment="1" applyProtection="1">
      <alignment horizontal="center" vertical="center"/>
      <protection locked="0"/>
    </xf>
    <xf numFmtId="1" fontId="115" fillId="0" borderId="58" xfId="1" applyNumberFormat="1" applyFont="1" applyBorder="1" applyAlignment="1" applyProtection="1">
      <alignment horizontal="center" vertical="center"/>
      <protection locked="0"/>
    </xf>
    <xf numFmtId="1" fontId="115" fillId="0" borderId="64" xfId="1" applyNumberFormat="1" applyFont="1" applyBorder="1" applyAlignment="1" applyProtection="1">
      <alignment horizontal="center" vertical="center"/>
      <protection locked="0"/>
    </xf>
    <xf numFmtId="1" fontId="115" fillId="0" borderId="66" xfId="1" applyNumberFormat="1" applyFont="1" applyBorder="1" applyAlignment="1" applyProtection="1">
      <alignment horizontal="center" vertical="center"/>
      <protection locked="0"/>
    </xf>
    <xf numFmtId="0" fontId="116" fillId="11" borderId="4" xfId="1" applyFont="1" applyFill="1" applyBorder="1" applyAlignment="1">
      <alignment horizontal="left" vertical="center" indent="1"/>
    </xf>
    <xf numFmtId="0" fontId="116" fillId="11" borderId="4" xfId="1" applyFont="1" applyFill="1" applyBorder="1" applyAlignment="1" applyProtection="1">
      <alignment horizontal="left" vertical="center" indent="1"/>
      <protection hidden="1"/>
    </xf>
    <xf numFmtId="1" fontId="115" fillId="0" borderId="4" xfId="1" applyNumberFormat="1" applyFont="1" applyBorder="1" applyAlignment="1" applyProtection="1">
      <alignment horizontal="center" vertical="center"/>
      <protection locked="0"/>
    </xf>
    <xf numFmtId="1" fontId="115" fillId="0" borderId="67" xfId="1" applyNumberFormat="1" applyFont="1" applyBorder="1" applyAlignment="1" applyProtection="1">
      <alignment horizontal="center" vertical="center"/>
      <protection locked="0"/>
    </xf>
    <xf numFmtId="1" fontId="115" fillId="0" borderId="38" xfId="1" applyNumberFormat="1" applyFont="1" applyBorder="1" applyAlignment="1" applyProtection="1">
      <alignment horizontal="center" vertical="center"/>
      <protection locked="0"/>
    </xf>
    <xf numFmtId="1" fontId="115" fillId="7" borderId="101" xfId="1" applyNumberFormat="1" applyFont="1" applyFill="1" applyBorder="1" applyAlignment="1">
      <alignment vertical="center"/>
    </xf>
    <xf numFmtId="1" fontId="115" fillId="7" borderId="38" xfId="1" applyNumberFormat="1" applyFont="1" applyFill="1" applyBorder="1" applyAlignment="1">
      <alignment vertical="center"/>
    </xf>
    <xf numFmtId="1" fontId="115" fillId="7" borderId="67" xfId="1" applyNumberFormat="1" applyFont="1" applyFill="1" applyBorder="1" applyAlignment="1">
      <alignment vertical="center"/>
    </xf>
    <xf numFmtId="1" fontId="115" fillId="7" borderId="4" xfId="1" applyNumberFormat="1" applyFont="1" applyFill="1" applyBorder="1" applyAlignment="1">
      <alignment vertical="center"/>
    </xf>
    <xf numFmtId="1" fontId="115" fillId="7" borderId="101" xfId="1" applyNumberFormat="1" applyFont="1" applyFill="1" applyBorder="1" applyAlignment="1" applyProtection="1">
      <alignment vertical="center"/>
      <protection hidden="1"/>
    </xf>
    <xf numFmtId="1" fontId="115" fillId="7" borderId="38" xfId="1" applyNumberFormat="1" applyFont="1" applyFill="1" applyBorder="1" applyAlignment="1" applyProtection="1">
      <alignment vertical="center"/>
      <protection hidden="1"/>
    </xf>
    <xf numFmtId="1" fontId="115" fillId="7" borderId="67" xfId="1" applyNumberFormat="1" applyFont="1" applyFill="1" applyBorder="1" applyAlignment="1" applyProtection="1">
      <alignment vertical="center"/>
      <protection hidden="1"/>
    </xf>
    <xf numFmtId="0" fontId="116" fillId="7" borderId="4" xfId="1" applyFont="1" applyFill="1" applyBorder="1" applyAlignment="1" applyProtection="1">
      <alignment horizontal="left" vertical="center" indent="1"/>
      <protection hidden="1"/>
    </xf>
    <xf numFmtId="1" fontId="10" fillId="11" borderId="62" xfId="1" applyNumberFormat="1" applyFont="1" applyFill="1" applyBorder="1" applyAlignment="1" applyProtection="1">
      <alignment horizontal="center" vertical="center"/>
      <protection hidden="1"/>
    </xf>
    <xf numFmtId="1" fontId="115" fillId="0" borderId="4" xfId="1" applyNumberFormat="1" applyFont="1" applyBorder="1" applyAlignment="1" applyProtection="1">
      <alignment horizontal="center" vertical="center"/>
      <protection locked="0" hidden="1"/>
    </xf>
    <xf numFmtId="1" fontId="115" fillId="0" borderId="2" xfId="1" applyNumberFormat="1" applyFont="1" applyBorder="1" applyAlignment="1" applyProtection="1">
      <alignment horizontal="center" vertical="center"/>
      <protection locked="0" hidden="1"/>
    </xf>
    <xf numFmtId="1" fontId="115" fillId="0" borderId="3" xfId="1" applyNumberFormat="1" applyFont="1" applyBorder="1" applyAlignment="1" applyProtection="1">
      <alignment horizontal="center" vertical="center"/>
      <protection locked="0" hidden="1"/>
    </xf>
    <xf numFmtId="1" fontId="115" fillId="0" borderId="53" xfId="1" applyNumberFormat="1" applyFont="1" applyBorder="1" applyAlignment="1" applyProtection="1">
      <alignment horizontal="center" vertical="center"/>
      <protection locked="0" hidden="1"/>
    </xf>
    <xf numFmtId="1" fontId="115" fillId="0" borderId="52" xfId="1" applyNumberFormat="1" applyFont="1" applyBorder="1" applyAlignment="1" applyProtection="1">
      <alignment horizontal="center" vertical="center"/>
      <protection locked="0" hidden="1"/>
    </xf>
    <xf numFmtId="0" fontId="10" fillId="7" borderId="38" xfId="1" applyFont="1" applyFill="1" applyBorder="1" applyAlignment="1" applyProtection="1">
      <alignment horizontal="right" vertical="center" indent="1"/>
      <protection hidden="1"/>
    </xf>
    <xf numFmtId="0" fontId="122" fillId="0" borderId="0" xfId="1" applyFont="1" applyAlignment="1" applyProtection="1">
      <alignment horizontal="center" vertical="center"/>
      <protection hidden="1"/>
    </xf>
    <xf numFmtId="0" fontId="123" fillId="0" borderId="0" xfId="1" applyFont="1" applyProtection="1">
      <protection hidden="1"/>
    </xf>
    <xf numFmtId="0" fontId="60" fillId="0" borderId="0" xfId="1" applyFont="1" applyAlignment="1" applyProtection="1">
      <alignment horizontal="right" vertical="center"/>
      <protection hidden="1"/>
    </xf>
    <xf numFmtId="1" fontId="10" fillId="13" borderId="57" xfId="1" applyNumberFormat="1" applyFont="1" applyFill="1" applyBorder="1" applyAlignment="1" applyProtection="1">
      <alignment horizontal="right" indent="1"/>
      <protection hidden="1"/>
    </xf>
    <xf numFmtId="0" fontId="116" fillId="9" borderId="2" xfId="1" applyFont="1" applyFill="1" applyBorder="1" applyAlignment="1" applyProtection="1">
      <alignment horizontal="left" vertical="center" indent="1"/>
      <protection hidden="1"/>
    </xf>
    <xf numFmtId="1" fontId="10" fillId="11" borderId="4" xfId="1" applyNumberFormat="1" applyFont="1" applyFill="1" applyBorder="1" applyAlignment="1" applyProtection="1">
      <alignment horizontal="center" vertical="center"/>
      <protection hidden="1"/>
    </xf>
    <xf numFmtId="0" fontId="65" fillId="7" borderId="3" xfId="1" applyFont="1" applyFill="1" applyBorder="1" applyAlignment="1" applyProtection="1">
      <alignment horizontal="right" vertical="center" indent="1"/>
      <protection hidden="1"/>
    </xf>
    <xf numFmtId="0" fontId="10" fillId="9" borderId="3" xfId="1" applyFont="1" applyFill="1" applyBorder="1" applyAlignment="1" applyProtection="1">
      <alignment horizontal="right" vertical="center" indent="1"/>
      <protection hidden="1"/>
    </xf>
    <xf numFmtId="0" fontId="124" fillId="0" borderId="0" xfId="1" applyFont="1" applyAlignment="1" applyProtection="1">
      <alignment horizontal="center" vertical="top"/>
      <protection hidden="1"/>
    </xf>
    <xf numFmtId="0" fontId="14" fillId="0" borderId="0" xfId="1" applyFont="1" applyAlignment="1" applyProtection="1">
      <alignment horizontal="right" vertical="center"/>
      <protection hidden="1"/>
    </xf>
    <xf numFmtId="49" fontId="71" fillId="0" borderId="0" xfId="1" applyNumberFormat="1" applyFont="1" applyAlignment="1" applyProtection="1">
      <alignment horizontal="left" vertical="top"/>
      <protection hidden="1"/>
    </xf>
    <xf numFmtId="0" fontId="123" fillId="19" borderId="0" xfId="1" applyFont="1" applyFill="1"/>
    <xf numFmtId="0" fontId="125" fillId="19" borderId="0" xfId="1" applyFont="1" applyFill="1" applyAlignment="1">
      <alignment vertical="center"/>
    </xf>
    <xf numFmtId="1" fontId="10" fillId="13" borderId="125" xfId="1" applyNumberFormat="1" applyFont="1" applyFill="1" applyBorder="1" applyAlignment="1">
      <alignment horizontal="right" indent="1"/>
    </xf>
    <xf numFmtId="0" fontId="116" fillId="0" borderId="2" xfId="1" applyFont="1" applyBorder="1" applyAlignment="1" applyProtection="1">
      <alignment horizontal="left" vertical="center" indent="1"/>
      <protection locked="0"/>
    </xf>
    <xf numFmtId="0" fontId="1" fillId="9" borderId="53" xfId="1" applyFill="1" applyBorder="1" applyAlignment="1">
      <alignment horizontal="center"/>
    </xf>
    <xf numFmtId="1" fontId="10" fillId="13" borderId="135" xfId="1" applyNumberFormat="1" applyFont="1" applyFill="1" applyBorder="1" applyAlignment="1">
      <alignment horizontal="right" indent="1"/>
    </xf>
    <xf numFmtId="0" fontId="116" fillId="9" borderId="4" xfId="1" applyFont="1" applyFill="1" applyBorder="1" applyAlignment="1">
      <alignment horizontal="left" vertical="center" indent="1"/>
    </xf>
    <xf numFmtId="1" fontId="10" fillId="0" borderId="4" xfId="1" applyNumberFormat="1" applyFont="1" applyBorder="1" applyAlignment="1" applyProtection="1">
      <alignment horizontal="center" vertical="center"/>
      <protection locked="0"/>
    </xf>
    <xf numFmtId="1" fontId="10" fillId="0" borderId="2" xfId="1" applyNumberFormat="1" applyFont="1" applyBorder="1" applyAlignment="1" applyProtection="1">
      <alignment horizontal="center" vertical="center"/>
      <protection locked="0"/>
    </xf>
    <xf numFmtId="1" fontId="10" fillId="0" borderId="2" xfId="1" applyNumberFormat="1" applyFont="1" applyBorder="1" applyAlignment="1" applyProtection="1">
      <alignment vertical="center"/>
      <protection locked="0"/>
    </xf>
    <xf numFmtId="0" fontId="116" fillId="9" borderId="37" xfId="1" applyFont="1" applyFill="1" applyBorder="1" applyAlignment="1">
      <alignment horizontal="left" vertical="center" indent="1"/>
    </xf>
    <xf numFmtId="1" fontId="10" fillId="11" borderId="4" xfId="1" applyNumberFormat="1" applyFont="1" applyFill="1" applyBorder="1" applyAlignment="1">
      <alignment horizontal="center" vertical="center"/>
    </xf>
    <xf numFmtId="1" fontId="10" fillId="11" borderId="2" xfId="1" applyNumberFormat="1" applyFont="1" applyFill="1" applyBorder="1" applyAlignment="1">
      <alignment horizontal="center" vertical="center"/>
    </xf>
    <xf numFmtId="1" fontId="10" fillId="11" borderId="53" xfId="1" applyNumberFormat="1" applyFont="1" applyFill="1" applyBorder="1" applyAlignment="1">
      <alignment horizontal="center" vertical="center"/>
    </xf>
    <xf numFmtId="1" fontId="10" fillId="11" borderId="62" xfId="1" applyNumberFormat="1" applyFont="1" applyFill="1" applyBorder="1" applyAlignment="1">
      <alignment horizontal="center" vertical="center"/>
    </xf>
    <xf numFmtId="1" fontId="10" fillId="11" borderId="7" xfId="1" applyNumberFormat="1" applyFont="1" applyFill="1" applyBorder="1" applyAlignment="1">
      <alignment vertical="center"/>
    </xf>
    <xf numFmtId="0" fontId="65" fillId="7" borderId="7" xfId="1" applyFont="1" applyFill="1" applyBorder="1" applyAlignment="1">
      <alignment horizontal="right" vertical="center" indent="1"/>
    </xf>
    <xf numFmtId="0" fontId="65" fillId="9" borderId="38" xfId="1" applyFont="1" applyFill="1" applyBorder="1" applyAlignment="1">
      <alignment horizontal="right" vertical="center" indent="1"/>
    </xf>
    <xf numFmtId="0" fontId="1" fillId="9" borderId="67" xfId="1" applyFill="1" applyBorder="1" applyAlignment="1">
      <alignment vertical="center"/>
    </xf>
    <xf numFmtId="0" fontId="10" fillId="9" borderId="38" xfId="1" applyFont="1" applyFill="1" applyBorder="1" applyAlignment="1">
      <alignment horizontal="right" vertical="center" indent="1"/>
    </xf>
    <xf numFmtId="0" fontId="122" fillId="0" borderId="0" xfId="1" applyFont="1" applyAlignment="1">
      <alignment horizontal="center" vertical="center"/>
    </xf>
    <xf numFmtId="14" fontId="3" fillId="0" borderId="0" xfId="1" applyNumberFormat="1" applyFont="1" applyAlignment="1">
      <alignment horizontal="left" wrapText="1"/>
    </xf>
    <xf numFmtId="0" fontId="14" fillId="0" borderId="0" xfId="1" applyFont="1"/>
    <xf numFmtId="0" fontId="14" fillId="0" borderId="0" xfId="1" applyFont="1" applyAlignment="1">
      <alignment vertical="center"/>
    </xf>
    <xf numFmtId="0" fontId="123" fillId="0" borderId="0" xfId="1" applyFont="1"/>
    <xf numFmtId="0" fontId="60" fillId="0" borderId="0" xfId="1" applyFont="1" applyAlignment="1">
      <alignment vertical="center"/>
    </xf>
    <xf numFmtId="0" fontId="60" fillId="0" borderId="0" xfId="1" applyFont="1" applyAlignment="1">
      <alignment horizontal="right" vertical="center"/>
    </xf>
    <xf numFmtId="49" fontId="71" fillId="0" borderId="0" xfId="1" applyNumberFormat="1" applyFont="1" applyAlignment="1">
      <alignment horizontal="left"/>
    </xf>
    <xf numFmtId="1" fontId="49" fillId="13" borderId="60" xfId="1" applyNumberFormat="1" applyFont="1" applyFill="1" applyBorder="1" applyAlignment="1" applyProtection="1">
      <alignment horizontal="center" vertical="center" wrapText="1"/>
      <protection hidden="1"/>
    </xf>
    <xf numFmtId="1" fontId="49" fillId="13" borderId="60" xfId="1" applyNumberFormat="1" applyFont="1" applyFill="1" applyBorder="1" applyAlignment="1" applyProtection="1">
      <alignment horizontal="right" vertical="center" wrapText="1"/>
      <protection hidden="1"/>
    </xf>
    <xf numFmtId="1" fontId="1" fillId="21" borderId="48" xfId="1" applyNumberFormat="1" applyFill="1" applyBorder="1" applyAlignment="1">
      <alignment horizontal="center"/>
    </xf>
    <xf numFmtId="1" fontId="1" fillId="21" borderId="48" xfId="1" applyNumberFormat="1" applyFill="1" applyBorder="1"/>
    <xf numFmtId="1" fontId="1" fillId="21" borderId="69" xfId="1" applyNumberFormat="1" applyFill="1" applyBorder="1"/>
    <xf numFmtId="1" fontId="9" fillId="11" borderId="4" xfId="1" applyNumberFormat="1" applyFont="1" applyFill="1" applyBorder="1" applyAlignment="1" applyProtection="1">
      <alignment horizontal="right" vertical="center"/>
      <protection hidden="1"/>
    </xf>
    <xf numFmtId="1" fontId="9" fillId="11" borderId="52" xfId="1" applyNumberFormat="1" applyFont="1" applyFill="1" applyBorder="1" applyAlignment="1" applyProtection="1">
      <alignment horizontal="right" vertical="center"/>
      <protection hidden="1"/>
    </xf>
    <xf numFmtId="1" fontId="7" fillId="7" borderId="135" xfId="1" applyNumberFormat="1" applyFont="1" applyFill="1" applyBorder="1" applyAlignment="1" applyProtection="1">
      <alignment horizontal="right" vertical="center"/>
      <protection hidden="1"/>
    </xf>
    <xf numFmtId="1" fontId="15" fillId="2" borderId="2" xfId="1" applyNumberFormat="1" applyFont="1" applyFill="1" applyBorder="1" applyAlignment="1" applyProtection="1">
      <alignment horizontal="right" vertical="center"/>
      <protection locked="0"/>
    </xf>
    <xf numFmtId="1" fontId="15" fillId="2" borderId="3" xfId="1" applyNumberFormat="1" applyFont="1" applyFill="1" applyBorder="1" applyAlignment="1" applyProtection="1">
      <alignment horizontal="right" vertical="center"/>
      <protection locked="0"/>
    </xf>
    <xf numFmtId="1" fontId="15" fillId="2" borderId="53" xfId="1" applyNumberFormat="1" applyFont="1" applyFill="1" applyBorder="1" applyAlignment="1" applyProtection="1">
      <alignment horizontal="right" vertical="center"/>
      <protection locked="0"/>
    </xf>
    <xf numFmtId="1" fontId="7" fillId="7" borderId="127" xfId="1" applyNumberFormat="1" applyFont="1" applyFill="1" applyBorder="1" applyAlignment="1" applyProtection="1">
      <alignment horizontal="right" vertical="center"/>
      <protection hidden="1"/>
    </xf>
    <xf numFmtId="1" fontId="7" fillId="7" borderId="67" xfId="1" applyNumberFormat="1" applyFont="1" applyFill="1" applyBorder="1" applyAlignment="1" applyProtection="1">
      <alignment horizontal="right" vertical="center"/>
      <protection hidden="1"/>
    </xf>
    <xf numFmtId="0" fontId="1" fillId="21" borderId="48" xfId="1" applyFill="1" applyBorder="1"/>
    <xf numFmtId="0" fontId="1" fillId="21" borderId="4" xfId="1" applyFill="1" applyBorder="1"/>
    <xf numFmtId="0" fontId="1" fillId="21" borderId="2" xfId="1" applyFill="1" applyBorder="1"/>
    <xf numFmtId="0" fontId="1" fillId="14" borderId="2" xfId="1" applyFill="1" applyBorder="1"/>
    <xf numFmtId="1" fontId="7" fillId="7" borderId="2" xfId="1" applyNumberFormat="1" applyFont="1" applyFill="1" applyBorder="1" applyAlignment="1" applyProtection="1">
      <alignment horizontal="right" vertical="center"/>
      <protection hidden="1"/>
    </xf>
    <xf numFmtId="1" fontId="7" fillId="7" borderId="4" xfId="1" applyNumberFormat="1" applyFont="1" applyFill="1" applyBorder="1" applyAlignment="1" applyProtection="1">
      <alignment horizontal="right" vertical="center"/>
      <protection hidden="1"/>
    </xf>
    <xf numFmtId="1" fontId="15" fillId="2" borderId="4" xfId="1" applyNumberFormat="1" applyFont="1" applyFill="1" applyBorder="1" applyAlignment="1" applyProtection="1">
      <alignment horizontal="right" vertical="center"/>
      <protection locked="0"/>
    </xf>
    <xf numFmtId="0" fontId="50" fillId="13" borderId="48" xfId="1" applyFont="1" applyFill="1" applyBorder="1" applyAlignment="1" applyProtection="1">
      <alignment horizontal="center" vertical="center" wrapText="1"/>
      <protection hidden="1"/>
    </xf>
    <xf numFmtId="0" fontId="50" fillId="13" borderId="49" xfId="1" applyFont="1" applyFill="1" applyBorder="1" applyAlignment="1" applyProtection="1">
      <alignment horizontal="center" vertical="center" wrapText="1"/>
      <protection hidden="1"/>
    </xf>
    <xf numFmtId="0" fontId="50" fillId="13" borderId="2" xfId="1" applyFont="1" applyFill="1" applyBorder="1" applyAlignment="1" applyProtection="1">
      <alignment horizontal="center" vertical="center" wrapText="1"/>
      <protection hidden="1"/>
    </xf>
    <xf numFmtId="0" fontId="50" fillId="13" borderId="3" xfId="1" applyFont="1" applyFill="1" applyBorder="1" applyAlignment="1" applyProtection="1">
      <alignment horizontal="center" vertical="center" wrapText="1"/>
      <protection hidden="1"/>
    </xf>
    <xf numFmtId="1" fontId="127" fillId="0" borderId="136" xfId="7" applyNumberFormat="1" applyFont="1" applyFill="1" applyBorder="1" applyAlignment="1" applyProtection="1">
      <alignment vertical="center"/>
      <protection hidden="1"/>
    </xf>
    <xf numFmtId="14" fontId="3" fillId="0" borderId="0" xfId="1" applyNumberFormat="1" applyFont="1" applyAlignment="1" applyProtection="1">
      <alignment vertical="center" wrapText="1"/>
      <protection hidden="1"/>
    </xf>
    <xf numFmtId="0" fontId="5" fillId="0" borderId="0" xfId="1" applyFont="1" applyAlignment="1" applyProtection="1">
      <alignment horizontal="right" vertical="center"/>
      <protection hidden="1"/>
    </xf>
    <xf numFmtId="1" fontId="128" fillId="0" borderId="0" xfId="7" applyNumberFormat="1" applyFont="1" applyFill="1" applyBorder="1" applyAlignment="1" applyProtection="1">
      <alignment vertical="center"/>
      <protection hidden="1"/>
    </xf>
    <xf numFmtId="0" fontId="129" fillId="0" borderId="0" xfId="1" applyFont="1" applyAlignment="1" applyProtection="1">
      <alignment horizontal="center" vertical="center"/>
      <protection hidden="1"/>
    </xf>
    <xf numFmtId="0" fontId="43" fillId="0" borderId="0" xfId="1" applyFont="1" applyAlignment="1" applyProtection="1">
      <alignment horizontal="left" vertical="center"/>
      <protection hidden="1"/>
    </xf>
    <xf numFmtId="0" fontId="131" fillId="0" borderId="0" xfId="1" applyFont="1" applyAlignment="1">
      <alignment vertical="center"/>
    </xf>
    <xf numFmtId="1" fontId="7" fillId="7" borderId="125" xfId="1" applyNumberFormat="1" applyFont="1" applyFill="1" applyBorder="1" applyAlignment="1" applyProtection="1">
      <alignment horizontal="right" vertical="center"/>
      <protection hidden="1"/>
    </xf>
    <xf numFmtId="1" fontId="9" fillId="9" borderId="47" xfId="1" applyNumberFormat="1" applyFont="1" applyFill="1" applyBorder="1" applyAlignment="1" applyProtection="1">
      <alignment horizontal="right" vertical="center"/>
      <protection hidden="1"/>
    </xf>
    <xf numFmtId="1" fontId="15" fillId="0" borderId="50" xfId="1" applyNumberFormat="1" applyFont="1" applyBorder="1" applyAlignment="1" applyProtection="1">
      <alignment horizontal="right" vertical="center"/>
      <protection locked="0"/>
    </xf>
    <xf numFmtId="1" fontId="15" fillId="0" borderId="48" xfId="1" applyNumberFormat="1" applyFont="1" applyBorder="1" applyAlignment="1" applyProtection="1">
      <alignment horizontal="right" vertical="center"/>
      <protection locked="0"/>
    </xf>
    <xf numFmtId="1" fontId="15" fillId="0" borderId="49" xfId="1" applyNumberFormat="1" applyFont="1" applyBorder="1" applyAlignment="1" applyProtection="1">
      <alignment horizontal="right" vertical="center"/>
      <protection locked="0"/>
    </xf>
    <xf numFmtId="1" fontId="9" fillId="9" borderId="52" xfId="1" applyNumberFormat="1" applyFont="1" applyFill="1" applyBorder="1" applyAlignment="1" applyProtection="1">
      <alignment horizontal="right" vertical="center"/>
      <protection hidden="1"/>
    </xf>
    <xf numFmtId="1" fontId="15" fillId="0" borderId="4" xfId="1" applyNumberFormat="1" applyFont="1" applyBorder="1" applyAlignment="1" applyProtection="1">
      <alignment horizontal="right" vertical="center"/>
      <protection locked="0"/>
    </xf>
    <xf numFmtId="1" fontId="15" fillId="0" borderId="2" xfId="1" applyNumberFormat="1" applyFont="1" applyBorder="1" applyAlignment="1" applyProtection="1">
      <alignment horizontal="right" vertical="center"/>
      <protection locked="0"/>
    </xf>
    <xf numFmtId="1" fontId="15" fillId="0" borderId="3" xfId="1" applyNumberFormat="1" applyFont="1" applyBorder="1" applyAlignment="1" applyProtection="1">
      <alignment horizontal="right" vertical="center"/>
      <protection locked="0"/>
    </xf>
    <xf numFmtId="0" fontId="132" fillId="0" borderId="0" xfId="1" applyFont="1" applyAlignment="1">
      <alignment vertical="center"/>
    </xf>
    <xf numFmtId="0" fontId="131" fillId="0" borderId="0" xfId="1" applyFont="1" applyAlignment="1">
      <alignment horizontal="left" vertical="center" indent="3"/>
    </xf>
    <xf numFmtId="1" fontId="7" fillId="7" borderId="141" xfId="1" applyNumberFormat="1" applyFont="1" applyFill="1" applyBorder="1" applyAlignment="1" applyProtection="1">
      <alignment horizontal="right" vertical="center"/>
      <protection hidden="1"/>
    </xf>
    <xf numFmtId="1" fontId="15" fillId="25" borderId="48" xfId="1" applyNumberFormat="1" applyFont="1" applyFill="1" applyBorder="1" applyAlignment="1" applyProtection="1">
      <alignment horizontal="right" vertical="center"/>
      <protection locked="0"/>
    </xf>
    <xf numFmtId="1" fontId="15" fillId="25" borderId="49" xfId="1" applyNumberFormat="1" applyFont="1" applyFill="1" applyBorder="1" applyAlignment="1" applyProtection="1">
      <alignment horizontal="right" vertical="center"/>
      <protection locked="0"/>
    </xf>
    <xf numFmtId="1" fontId="15" fillId="25" borderId="47" xfId="1" applyNumberFormat="1" applyFont="1" applyFill="1" applyBorder="1" applyAlignment="1" applyProtection="1">
      <alignment horizontal="right" vertical="center"/>
      <protection locked="0"/>
    </xf>
    <xf numFmtId="1" fontId="7" fillId="12" borderId="127" xfId="1" applyNumberFormat="1" applyFont="1" applyFill="1" applyBorder="1" applyAlignment="1" applyProtection="1">
      <alignment horizontal="right" vertical="center"/>
      <protection hidden="1"/>
    </xf>
    <xf numFmtId="1" fontId="7" fillId="12" borderId="135" xfId="1" applyNumberFormat="1" applyFont="1" applyFill="1" applyBorder="1" applyAlignment="1" applyProtection="1">
      <alignment horizontal="right" vertical="center"/>
      <protection hidden="1"/>
    </xf>
    <xf numFmtId="1" fontId="9" fillId="0" borderId="2" xfId="1" applyNumberFormat="1" applyFont="1" applyBorder="1" applyAlignment="1" applyProtection="1">
      <alignment horizontal="right" vertical="center"/>
      <protection locked="0"/>
    </xf>
    <xf numFmtId="1" fontId="9" fillId="0" borderId="3" xfId="1" applyNumberFormat="1" applyFont="1" applyBorder="1" applyAlignment="1" applyProtection="1">
      <alignment horizontal="right" vertical="center"/>
      <protection locked="0"/>
    </xf>
    <xf numFmtId="1" fontId="111" fillId="13" borderId="138" xfId="1" applyNumberFormat="1" applyFont="1" applyFill="1" applyBorder="1" applyAlignment="1" applyProtection="1">
      <alignment horizontal="center" vertical="center" wrapText="1" readingOrder="1"/>
      <protection hidden="1"/>
    </xf>
    <xf numFmtId="1" fontId="111" fillId="13" borderId="126" xfId="1" applyNumberFormat="1" applyFont="1" applyFill="1" applyBorder="1" applyAlignment="1" applyProtection="1">
      <alignment horizontal="center" vertical="center" wrapText="1" readingOrder="1"/>
      <protection hidden="1"/>
    </xf>
    <xf numFmtId="1" fontId="128" fillId="0" borderId="0" xfId="7" applyNumberFormat="1" applyFont="1" applyFill="1" applyBorder="1" applyAlignment="1" applyProtection="1">
      <alignment vertical="center"/>
      <protection locked="0" hidden="1"/>
    </xf>
    <xf numFmtId="0" fontId="129" fillId="0" borderId="0" xfId="1" applyFont="1" applyAlignment="1" applyProtection="1">
      <alignment horizontal="center"/>
      <protection hidden="1"/>
    </xf>
    <xf numFmtId="0" fontId="111" fillId="0" borderId="0" xfId="1" applyFont="1" applyProtection="1">
      <protection hidden="1"/>
    </xf>
    <xf numFmtId="0" fontId="133" fillId="0" borderId="0" xfId="1" applyFont="1" applyProtection="1">
      <protection hidden="1"/>
    </xf>
    <xf numFmtId="0" fontId="133" fillId="0" borderId="0" xfId="1" applyFont="1" applyAlignment="1" applyProtection="1">
      <alignment horizontal="left"/>
      <protection hidden="1"/>
    </xf>
    <xf numFmtId="0" fontId="133" fillId="0" borderId="0" xfId="1" applyFont="1" applyAlignment="1" applyProtection="1">
      <alignment horizontal="right"/>
      <protection hidden="1"/>
    </xf>
    <xf numFmtId="0" fontId="114" fillId="0" borderId="0" xfId="1" applyFont="1" applyProtection="1">
      <protection hidden="1"/>
    </xf>
    <xf numFmtId="49" fontId="130" fillId="0" borderId="0" xfId="1" applyNumberFormat="1" applyFont="1" applyProtection="1">
      <protection hidden="1"/>
    </xf>
    <xf numFmtId="0" fontId="119" fillId="26" borderId="0" xfId="1" applyFont="1" applyFill="1" applyAlignment="1">
      <alignment vertical="center"/>
    </xf>
    <xf numFmtId="1" fontId="8" fillId="7" borderId="53" xfId="1" applyNumberFormat="1" applyFont="1" applyFill="1" applyBorder="1" applyAlignment="1" applyProtection="1">
      <alignment horizontal="right" vertical="center"/>
      <protection hidden="1"/>
    </xf>
    <xf numFmtId="1" fontId="1" fillId="0" borderId="52" xfId="1" applyNumberFormat="1" applyBorder="1" applyAlignment="1" applyProtection="1">
      <alignment horizontal="right" vertical="center"/>
      <protection locked="0"/>
    </xf>
    <xf numFmtId="1" fontId="1" fillId="0" borderId="2" xfId="1" applyNumberFormat="1" applyBorder="1" applyAlignment="1" applyProtection="1">
      <alignment horizontal="right" vertical="center"/>
      <protection locked="0"/>
    </xf>
    <xf numFmtId="0" fontId="8" fillId="11" borderId="3" xfId="1" applyFont="1" applyFill="1" applyBorder="1" applyAlignment="1" applyProtection="1">
      <alignment horizontal="right" vertical="center" indent="1"/>
      <protection hidden="1"/>
    </xf>
    <xf numFmtId="1" fontId="1" fillId="0" borderId="62" xfId="1" applyNumberFormat="1" applyBorder="1" applyAlignment="1" applyProtection="1">
      <alignment horizontal="right" vertical="center"/>
      <protection locked="0"/>
    </xf>
    <xf numFmtId="1" fontId="8" fillId="7" borderId="95" xfId="1" applyNumberFormat="1" applyFont="1" applyFill="1" applyBorder="1" applyAlignment="1" applyProtection="1">
      <alignment horizontal="right" vertical="center"/>
      <protection hidden="1"/>
    </xf>
    <xf numFmtId="1" fontId="15" fillId="11" borderId="60" xfId="1" applyNumberFormat="1" applyFont="1" applyFill="1" applyBorder="1" applyAlignment="1">
      <alignment horizontal="right" vertical="center"/>
    </xf>
    <xf numFmtId="1" fontId="8" fillId="7" borderId="138" xfId="1" applyNumberFormat="1" applyFont="1" applyFill="1" applyBorder="1" applyAlignment="1" applyProtection="1">
      <alignment horizontal="right" vertical="center"/>
      <protection hidden="1"/>
    </xf>
    <xf numFmtId="1" fontId="15" fillId="11" borderId="69" xfId="1" applyNumberFormat="1" applyFont="1" applyFill="1" applyBorder="1" applyAlignment="1" applyProtection="1">
      <alignment horizontal="right" vertical="center"/>
      <protection locked="0"/>
    </xf>
    <xf numFmtId="1" fontId="8" fillId="7" borderId="125" xfId="1" applyNumberFormat="1" applyFont="1" applyFill="1" applyBorder="1" applyAlignment="1" applyProtection="1">
      <alignment horizontal="right" vertical="center"/>
      <protection hidden="1"/>
    </xf>
    <xf numFmtId="1" fontId="1" fillId="0" borderId="47" xfId="1" applyNumberFormat="1" applyBorder="1" applyAlignment="1" applyProtection="1">
      <alignment horizontal="right" vertical="center"/>
      <protection locked="0"/>
    </xf>
    <xf numFmtId="1" fontId="1" fillId="0" borderId="48" xfId="1" applyNumberFormat="1" applyBorder="1" applyAlignment="1" applyProtection="1">
      <alignment horizontal="right" vertical="center"/>
      <protection locked="0"/>
    </xf>
    <xf numFmtId="0" fontId="1" fillId="0" borderId="48" xfId="1" applyBorder="1" applyAlignment="1" applyProtection="1">
      <alignment horizontal="right" vertical="center" indent="1"/>
      <protection locked="0"/>
    </xf>
    <xf numFmtId="1" fontId="8" fillId="7" borderId="135" xfId="1" applyNumberFormat="1" applyFont="1" applyFill="1" applyBorder="1" applyAlignment="1" applyProtection="1">
      <alignment horizontal="right" vertical="center"/>
      <protection hidden="1"/>
    </xf>
    <xf numFmtId="1" fontId="8" fillId="7" borderId="127" xfId="1" applyNumberFormat="1" applyFont="1" applyFill="1" applyBorder="1" applyAlignment="1" applyProtection="1">
      <alignment horizontal="right" vertical="center"/>
      <protection hidden="1"/>
    </xf>
    <xf numFmtId="0" fontId="14" fillId="11" borderId="84" xfId="1" applyFont="1" applyFill="1" applyBorder="1" applyAlignment="1" applyProtection="1">
      <alignment vertical="center" textRotation="90" wrapText="1"/>
      <protection hidden="1"/>
    </xf>
    <xf numFmtId="0" fontId="14" fillId="9" borderId="84" xfId="1" applyFont="1" applyFill="1" applyBorder="1" applyAlignment="1" applyProtection="1">
      <alignment vertical="center" textRotation="90" wrapText="1"/>
      <protection hidden="1"/>
    </xf>
    <xf numFmtId="1" fontId="8" fillId="7" borderId="126" xfId="1" applyNumberFormat="1" applyFont="1" applyFill="1" applyBorder="1" applyAlignment="1" applyProtection="1">
      <alignment horizontal="right" vertical="center"/>
      <protection hidden="1"/>
    </xf>
    <xf numFmtId="1" fontId="8" fillId="12" borderId="53" xfId="1" applyNumberFormat="1" applyFont="1" applyFill="1" applyBorder="1" applyAlignment="1" applyProtection="1">
      <alignment horizontal="right" vertical="center"/>
      <protection hidden="1"/>
    </xf>
    <xf numFmtId="1" fontId="15" fillId="11" borderId="2" xfId="1" applyNumberFormat="1" applyFont="1" applyFill="1" applyBorder="1" applyAlignment="1">
      <alignment horizontal="right" vertical="center"/>
    </xf>
    <xf numFmtId="0" fontId="8" fillId="11" borderId="38" xfId="1" applyFont="1" applyFill="1" applyBorder="1" applyAlignment="1" applyProtection="1">
      <alignment horizontal="right" vertical="center" indent="1"/>
      <protection hidden="1"/>
    </xf>
    <xf numFmtId="1" fontId="8" fillId="13" borderId="53" xfId="1" applyNumberFormat="1" applyFont="1" applyFill="1" applyBorder="1" applyAlignment="1" applyProtection="1">
      <alignment horizontal="right" vertical="center"/>
      <protection hidden="1"/>
    </xf>
    <xf numFmtId="1" fontId="7" fillId="13" borderId="116" xfId="1" applyNumberFormat="1" applyFont="1" applyFill="1" applyBorder="1" applyAlignment="1" applyProtection="1">
      <alignment horizontal="right" vertical="center" wrapText="1"/>
      <protection hidden="1"/>
    </xf>
    <xf numFmtId="1" fontId="7" fillId="9" borderId="69" xfId="1" applyNumberFormat="1" applyFont="1" applyFill="1" applyBorder="1" applyAlignment="1" applyProtection="1">
      <alignment horizontal="right" vertical="center"/>
      <protection hidden="1"/>
    </xf>
    <xf numFmtId="1" fontId="7" fillId="13" borderId="95" xfId="1" applyNumberFormat="1" applyFont="1" applyFill="1" applyBorder="1" applyAlignment="1" applyProtection="1">
      <alignment horizontal="right" vertical="center" wrapText="1"/>
      <protection hidden="1"/>
    </xf>
    <xf numFmtId="1" fontId="7" fillId="0" borderId="59" xfId="1" applyNumberFormat="1" applyFont="1" applyBorder="1" applyAlignment="1" applyProtection="1">
      <alignment horizontal="right" vertical="center"/>
      <protection locked="0"/>
    </xf>
    <xf numFmtId="1" fontId="7" fillId="0" borderId="60" xfId="1" applyNumberFormat="1" applyFont="1" applyBorder="1" applyAlignment="1" applyProtection="1">
      <alignment horizontal="right" vertical="center"/>
      <protection locked="0"/>
    </xf>
    <xf numFmtId="1" fontId="14" fillId="0" borderId="59" xfId="1" applyNumberFormat="1" applyFont="1" applyBorder="1" applyAlignment="1" applyProtection="1">
      <alignment horizontal="right" vertical="center"/>
      <protection locked="0" hidden="1"/>
    </xf>
    <xf numFmtId="1" fontId="14" fillId="0" borderId="60" xfId="1" applyNumberFormat="1" applyFont="1" applyBorder="1" applyAlignment="1" applyProtection="1">
      <alignment horizontal="right" vertical="center"/>
      <protection locked="0" hidden="1"/>
    </xf>
    <xf numFmtId="1" fontId="7" fillId="27" borderId="126" xfId="1" applyNumberFormat="1" applyFont="1" applyFill="1" applyBorder="1" applyAlignment="1" applyProtection="1">
      <alignment horizontal="right" vertical="center" wrapText="1"/>
      <protection hidden="1"/>
    </xf>
    <xf numFmtId="0" fontId="7" fillId="13" borderId="141" xfId="1" applyFont="1" applyFill="1" applyBorder="1" applyAlignment="1" applyProtection="1">
      <alignment horizontal="center" vertical="center" wrapText="1"/>
      <protection hidden="1"/>
    </xf>
    <xf numFmtId="0" fontId="111" fillId="0" borderId="0" xfId="1" applyFont="1" applyAlignment="1" applyProtection="1">
      <alignment horizontal="left"/>
      <protection hidden="1"/>
    </xf>
    <xf numFmtId="0" fontId="111" fillId="0" borderId="0" xfId="1" applyFont="1" applyAlignment="1" applyProtection="1">
      <alignment horizontal="right"/>
      <protection hidden="1"/>
    </xf>
    <xf numFmtId="0" fontId="119" fillId="0" borderId="0" xfId="1" applyFont="1" applyAlignment="1" applyProtection="1">
      <alignment vertical="center"/>
      <protection hidden="1"/>
    </xf>
    <xf numFmtId="0" fontId="125" fillId="26" borderId="0" xfId="1" applyFont="1" applyFill="1" applyAlignment="1">
      <alignment vertical="center"/>
    </xf>
    <xf numFmtId="1" fontId="15" fillId="7" borderId="127" xfId="1" applyNumberFormat="1" applyFont="1" applyFill="1" applyBorder="1" applyAlignment="1" applyProtection="1">
      <alignment horizontal="right" vertical="center"/>
      <protection hidden="1"/>
    </xf>
    <xf numFmtId="1" fontId="15" fillId="7" borderId="135" xfId="1" applyNumberFormat="1" applyFont="1" applyFill="1" applyBorder="1" applyAlignment="1" applyProtection="1">
      <alignment horizontal="right" vertical="center"/>
      <protection hidden="1"/>
    </xf>
    <xf numFmtId="1" fontId="1" fillId="0" borderId="4" xfId="1" applyNumberFormat="1" applyBorder="1" applyAlignment="1" applyProtection="1">
      <alignment horizontal="right" vertical="center"/>
      <protection locked="0"/>
    </xf>
    <xf numFmtId="1" fontId="15" fillId="7" borderId="141" xfId="1" applyNumberFormat="1" applyFont="1" applyFill="1" applyBorder="1" applyAlignment="1" applyProtection="1">
      <alignment horizontal="right" vertical="center"/>
      <protection hidden="1"/>
    </xf>
    <xf numFmtId="1" fontId="15" fillId="13" borderId="47" xfId="1" applyNumberFormat="1" applyFont="1" applyFill="1" applyBorder="1" applyAlignment="1" applyProtection="1">
      <alignment horizontal="right" vertical="center"/>
      <protection hidden="1"/>
    </xf>
    <xf numFmtId="1" fontId="15" fillId="11" borderId="50" xfId="1" applyNumberFormat="1" applyFont="1" applyFill="1" applyBorder="1" applyAlignment="1">
      <alignment horizontal="right" vertical="center"/>
    </xf>
    <xf numFmtId="1" fontId="15" fillId="11" borderId="48" xfId="1" applyNumberFormat="1" applyFont="1" applyFill="1" applyBorder="1" applyAlignment="1">
      <alignment horizontal="right" vertical="center"/>
    </xf>
    <xf numFmtId="1" fontId="15" fillId="13" borderId="52" xfId="1" applyNumberFormat="1" applyFont="1" applyFill="1" applyBorder="1" applyAlignment="1" applyProtection="1">
      <alignment horizontal="right" vertical="center"/>
      <protection hidden="1"/>
    </xf>
    <xf numFmtId="1" fontId="15" fillId="13" borderId="62" xfId="1" applyNumberFormat="1" applyFont="1" applyFill="1" applyBorder="1" applyAlignment="1" applyProtection="1">
      <alignment horizontal="right" vertical="center"/>
      <protection hidden="1"/>
    </xf>
    <xf numFmtId="0" fontId="111" fillId="9" borderId="0" xfId="1" applyFont="1" applyFill="1" applyProtection="1">
      <protection hidden="1"/>
    </xf>
    <xf numFmtId="1" fontId="50" fillId="13" borderId="52" xfId="1" applyNumberFormat="1" applyFont="1" applyFill="1" applyBorder="1" applyAlignment="1" applyProtection="1">
      <alignment horizontal="center" vertical="center"/>
      <protection hidden="1"/>
    </xf>
    <xf numFmtId="1" fontId="50" fillId="13" borderId="2" xfId="1" applyNumberFormat="1" applyFont="1" applyFill="1" applyBorder="1" applyAlignment="1" applyProtection="1">
      <alignment horizontal="center" vertical="center"/>
      <protection hidden="1"/>
    </xf>
    <xf numFmtId="49" fontId="134" fillId="0" borderId="0" xfId="1" applyNumberFormat="1" applyFont="1"/>
    <xf numFmtId="0" fontId="119" fillId="28" borderId="0" xfId="1" applyFont="1" applyFill="1" applyAlignment="1">
      <alignment vertical="center"/>
    </xf>
    <xf numFmtId="1" fontId="9" fillId="7" borderId="65" xfId="1" applyNumberFormat="1" applyFont="1" applyFill="1" applyBorder="1" applyAlignment="1" applyProtection="1">
      <alignment horizontal="center" vertical="center"/>
      <protection hidden="1"/>
    </xf>
    <xf numFmtId="1" fontId="9" fillId="29" borderId="109" xfId="1" applyNumberFormat="1" applyFont="1" applyFill="1" applyBorder="1" applyAlignment="1" applyProtection="1">
      <alignment horizontal="center" vertical="center" wrapText="1" readingOrder="1"/>
      <protection hidden="1"/>
    </xf>
    <xf numFmtId="1" fontId="9" fillId="7" borderId="62" xfId="1" applyNumberFormat="1" applyFont="1" applyFill="1" applyBorder="1" applyAlignment="1" applyProtection="1">
      <alignment horizontal="center" vertical="center"/>
      <protection hidden="1"/>
    </xf>
    <xf numFmtId="1" fontId="9" fillId="2" borderId="4" xfId="1" applyNumberFormat="1" applyFont="1" applyFill="1" applyBorder="1" applyAlignment="1" applyProtection="1">
      <alignment horizontal="center" vertical="center"/>
      <protection locked="0"/>
    </xf>
    <xf numFmtId="1" fontId="9" fillId="2" borderId="2" xfId="1" applyNumberFormat="1" applyFont="1" applyFill="1" applyBorder="1" applyAlignment="1" applyProtection="1">
      <alignment horizontal="center" vertical="center"/>
      <protection locked="0"/>
    </xf>
    <xf numFmtId="1" fontId="9" fillId="7" borderId="4" xfId="1" applyNumberFormat="1" applyFont="1" applyFill="1" applyBorder="1" applyAlignment="1" applyProtection="1">
      <alignment horizontal="center" vertical="center"/>
      <protection hidden="1"/>
    </xf>
    <xf numFmtId="1" fontId="14" fillId="29" borderId="145" xfId="1" applyNumberFormat="1" applyFont="1" applyFill="1" applyBorder="1" applyAlignment="1" applyProtection="1">
      <alignment horizontal="center" vertical="center" wrapText="1" readingOrder="1"/>
      <protection hidden="1"/>
    </xf>
    <xf numFmtId="1" fontId="7" fillId="7" borderId="146" xfId="1" applyNumberFormat="1" applyFont="1" applyFill="1" applyBorder="1" applyAlignment="1" applyProtection="1">
      <alignment horizontal="center" vertical="center"/>
      <protection hidden="1"/>
    </xf>
    <xf numFmtId="1" fontId="7" fillId="11" borderId="60" xfId="1" applyNumberFormat="1" applyFont="1" applyFill="1" applyBorder="1" applyAlignment="1">
      <alignment horizontal="center" vertical="center"/>
    </xf>
    <xf numFmtId="1" fontId="7" fillId="14" borderId="60" xfId="1" applyNumberFormat="1" applyFont="1" applyFill="1" applyBorder="1" applyAlignment="1">
      <alignment horizontal="center" vertical="center"/>
    </xf>
    <xf numFmtId="1" fontId="7" fillId="14" borderId="61" xfId="1" applyNumberFormat="1" applyFont="1" applyFill="1" applyBorder="1" applyAlignment="1">
      <alignment horizontal="center" vertical="center"/>
    </xf>
    <xf numFmtId="1" fontId="7" fillId="7" borderId="59" xfId="1" applyNumberFormat="1" applyFont="1" applyFill="1" applyBorder="1" applyAlignment="1" applyProtection="1">
      <alignment horizontal="center" vertical="center"/>
      <protection hidden="1"/>
    </xf>
    <xf numFmtId="1" fontId="14" fillId="27" borderId="145" xfId="1" applyNumberFormat="1" applyFont="1" applyFill="1" applyBorder="1" applyAlignment="1" applyProtection="1">
      <alignment horizontal="center" vertical="center" wrapText="1" readingOrder="1"/>
      <protection hidden="1"/>
    </xf>
    <xf numFmtId="1" fontId="7" fillId="13" borderId="146" xfId="1" applyNumberFormat="1" applyFont="1" applyFill="1" applyBorder="1" applyAlignment="1" applyProtection="1">
      <alignment horizontal="center" vertical="center"/>
      <protection hidden="1"/>
    </xf>
    <xf numFmtId="1" fontId="7" fillId="13" borderId="59" xfId="1" applyNumberFormat="1" applyFont="1" applyFill="1" applyBorder="1" applyAlignment="1" applyProtection="1">
      <alignment horizontal="center" vertical="center"/>
      <protection hidden="1"/>
    </xf>
    <xf numFmtId="1" fontId="9" fillId="13" borderId="65" xfId="1" applyNumberFormat="1" applyFont="1" applyFill="1" applyBorder="1" applyAlignment="1" applyProtection="1">
      <alignment horizontal="center" vertical="center"/>
      <protection hidden="1"/>
    </xf>
    <xf numFmtId="1" fontId="9" fillId="27" borderId="109" xfId="1" applyNumberFormat="1" applyFont="1" applyFill="1" applyBorder="1" applyAlignment="1" applyProtection="1">
      <alignment horizontal="center" vertical="center" wrapText="1" readingOrder="1"/>
      <protection hidden="1"/>
    </xf>
    <xf numFmtId="1" fontId="9" fillId="13" borderId="62" xfId="1" applyNumberFormat="1" applyFont="1" applyFill="1" applyBorder="1" applyAlignment="1" applyProtection="1">
      <alignment horizontal="center" vertical="center"/>
      <protection hidden="1"/>
    </xf>
    <xf numFmtId="1" fontId="9" fillId="0" borderId="4" xfId="1" applyNumberFormat="1" applyFont="1" applyBorder="1" applyAlignment="1" applyProtection="1">
      <alignment horizontal="center" vertical="center"/>
      <protection locked="0"/>
    </xf>
    <xf numFmtId="1" fontId="9" fillId="0" borderId="2" xfId="1" applyNumberFormat="1" applyFont="1" applyBorder="1" applyAlignment="1" applyProtection="1">
      <alignment horizontal="center" vertical="center"/>
      <protection locked="0"/>
    </xf>
    <xf numFmtId="1" fontId="9" fillId="13" borderId="4" xfId="1" applyNumberFormat="1" applyFont="1" applyFill="1" applyBorder="1" applyAlignment="1" applyProtection="1">
      <alignment horizontal="center" vertical="center"/>
      <protection hidden="1"/>
    </xf>
    <xf numFmtId="1" fontId="9" fillId="11" borderId="2" xfId="1" applyNumberFormat="1" applyFont="1" applyFill="1" applyBorder="1" applyAlignment="1">
      <alignment horizontal="center" vertical="center"/>
    </xf>
    <xf numFmtId="1" fontId="9" fillId="14" borderId="2" xfId="1" applyNumberFormat="1" applyFont="1" applyFill="1" applyBorder="1" applyAlignment="1">
      <alignment horizontal="center" vertical="center"/>
    </xf>
    <xf numFmtId="1" fontId="9" fillId="14" borderId="53" xfId="1" applyNumberFormat="1" applyFont="1" applyFill="1" applyBorder="1" applyAlignment="1">
      <alignment horizontal="center" vertical="center"/>
    </xf>
    <xf numFmtId="1" fontId="111" fillId="27" borderId="145" xfId="1" applyNumberFormat="1" applyFont="1" applyFill="1" applyBorder="1" applyAlignment="1" applyProtection="1">
      <alignment horizontal="center" vertical="center" wrapText="1" readingOrder="1"/>
      <protection hidden="1"/>
    </xf>
    <xf numFmtId="1" fontId="9" fillId="13" borderId="146" xfId="1" applyNumberFormat="1" applyFont="1" applyFill="1" applyBorder="1" applyAlignment="1" applyProtection="1">
      <alignment horizontal="center" vertical="center"/>
      <protection hidden="1"/>
    </xf>
    <xf numFmtId="1" fontId="7" fillId="9" borderId="60" xfId="1" applyNumberFormat="1" applyFont="1" applyFill="1" applyBorder="1" applyAlignment="1" applyProtection="1">
      <alignment horizontal="center" vertical="center"/>
      <protection hidden="1"/>
    </xf>
    <xf numFmtId="1" fontId="7" fillId="9" borderId="59" xfId="1" applyNumberFormat="1" applyFont="1" applyFill="1" applyBorder="1" applyAlignment="1" applyProtection="1">
      <alignment horizontal="center" vertical="center"/>
      <protection hidden="1"/>
    </xf>
    <xf numFmtId="1" fontId="7" fillId="14" borderId="60" xfId="1" applyNumberFormat="1" applyFont="1" applyFill="1" applyBorder="1" applyAlignment="1" applyProtection="1">
      <alignment horizontal="center" vertical="center"/>
      <protection hidden="1"/>
    </xf>
    <xf numFmtId="1" fontId="7" fillId="14" borderId="61" xfId="1" applyNumberFormat="1" applyFont="1" applyFill="1" applyBorder="1" applyAlignment="1" applyProtection="1">
      <alignment horizontal="center" vertical="center"/>
      <protection hidden="1"/>
    </xf>
    <xf numFmtId="1" fontId="7" fillId="0" borderId="59" xfId="1" applyNumberFormat="1" applyFont="1" applyBorder="1" applyAlignment="1" applyProtection="1">
      <alignment horizontal="center" vertical="center"/>
      <protection locked="0" hidden="1"/>
    </xf>
    <xf numFmtId="1" fontId="7" fillId="0" borderId="60" xfId="1" applyNumberFormat="1" applyFont="1" applyBorder="1" applyAlignment="1" applyProtection="1">
      <alignment horizontal="center" vertical="center"/>
      <protection locked="0" hidden="1"/>
    </xf>
    <xf numFmtId="1" fontId="111" fillId="29" borderId="149" xfId="1" applyNumberFormat="1" applyFont="1" applyFill="1" applyBorder="1" applyAlignment="1" applyProtection="1">
      <alignment horizontal="center" vertical="center" wrapText="1" readingOrder="1"/>
      <protection hidden="1"/>
    </xf>
    <xf numFmtId="1" fontId="50" fillId="13" borderId="47" xfId="1" applyNumberFormat="1" applyFont="1" applyFill="1" applyBorder="1" applyAlignment="1" applyProtection="1">
      <alignment horizontal="center" vertical="center"/>
      <protection hidden="1"/>
    </xf>
    <xf numFmtId="1" fontId="50" fillId="13" borderId="48" xfId="1" applyNumberFormat="1" applyFont="1" applyFill="1" applyBorder="1" applyAlignment="1" applyProtection="1">
      <alignment horizontal="center" vertical="center"/>
      <protection hidden="1"/>
    </xf>
    <xf numFmtId="1" fontId="50" fillId="14" borderId="48" xfId="1" applyNumberFormat="1" applyFont="1" applyFill="1" applyBorder="1" applyAlignment="1" applyProtection="1">
      <alignment horizontal="center" vertical="center"/>
      <protection hidden="1"/>
    </xf>
    <xf numFmtId="1" fontId="50" fillId="14" borderId="51" xfId="1" applyNumberFormat="1" applyFont="1" applyFill="1" applyBorder="1" applyAlignment="1" applyProtection="1">
      <alignment horizontal="center" vertical="center"/>
      <protection hidden="1"/>
    </xf>
    <xf numFmtId="1" fontId="50" fillId="13" borderId="50" xfId="1" applyNumberFormat="1" applyFont="1" applyFill="1" applyBorder="1" applyAlignment="1" applyProtection="1">
      <alignment horizontal="center" vertical="center"/>
      <protection hidden="1"/>
    </xf>
    <xf numFmtId="0" fontId="50" fillId="13" borderId="101" xfId="1" applyFont="1" applyFill="1" applyBorder="1" applyAlignment="1" applyProtection="1">
      <alignment horizontal="center" vertical="center"/>
      <protection hidden="1"/>
    </xf>
    <xf numFmtId="0" fontId="7" fillId="14" borderId="2" xfId="1" applyFont="1" applyFill="1" applyBorder="1" applyAlignment="1" applyProtection="1">
      <alignment horizontal="center" vertical="center"/>
      <protection hidden="1"/>
    </xf>
    <xf numFmtId="0" fontId="7" fillId="14" borderId="53" xfId="1" applyFont="1" applyFill="1" applyBorder="1" applyAlignment="1" applyProtection="1">
      <alignment horizontal="center" vertical="center"/>
      <protection hidden="1"/>
    </xf>
    <xf numFmtId="0" fontId="50" fillId="13" borderId="38" xfId="1" applyFont="1" applyFill="1" applyBorder="1" applyAlignment="1" applyProtection="1">
      <alignment horizontal="center" vertical="center"/>
      <protection hidden="1"/>
    </xf>
    <xf numFmtId="0" fontId="7" fillId="9" borderId="111" xfId="1" applyFont="1" applyFill="1" applyBorder="1" applyAlignment="1" applyProtection="1">
      <alignment vertical="center" wrapText="1"/>
      <protection hidden="1"/>
    </xf>
    <xf numFmtId="0" fontId="135" fillId="0" borderId="0" xfId="1" applyFont="1"/>
    <xf numFmtId="0" fontId="135" fillId="0" borderId="156" xfId="1" applyFont="1" applyBorder="1"/>
    <xf numFmtId="168" fontId="6" fillId="13" borderId="157" xfId="1" applyNumberFormat="1" applyFont="1" applyFill="1" applyBorder="1" applyAlignment="1" applyProtection="1">
      <alignment horizontal="right" vertical="center"/>
      <protection hidden="1"/>
    </xf>
    <xf numFmtId="168" fontId="136" fillId="9" borderId="158" xfId="1" applyNumberFormat="1" applyFont="1" applyFill="1" applyBorder="1" applyAlignment="1" applyProtection="1">
      <alignment horizontal="right" vertical="center"/>
      <protection hidden="1"/>
    </xf>
    <xf numFmtId="168" fontId="4" fillId="0" borderId="159" xfId="1" applyNumberFormat="1" applyFont="1" applyBorder="1" applyAlignment="1" applyProtection="1">
      <alignment horizontal="right" vertical="center"/>
      <protection locked="0"/>
    </xf>
    <xf numFmtId="168" fontId="4" fillId="0" borderId="157" xfId="1" applyNumberFormat="1" applyFont="1" applyBorder="1" applyAlignment="1" applyProtection="1">
      <alignment horizontal="right" vertical="center"/>
      <protection locked="0"/>
    </xf>
    <xf numFmtId="168" fontId="4" fillId="0" borderId="160" xfId="1" applyNumberFormat="1" applyFont="1" applyBorder="1" applyAlignment="1" applyProtection="1">
      <alignment horizontal="right" vertical="center"/>
      <protection locked="0"/>
    </xf>
    <xf numFmtId="0" fontId="6" fillId="0" borderId="157" xfId="1" applyFont="1" applyBorder="1" applyAlignment="1" applyProtection="1">
      <alignment horizontal="left" vertical="center" indent="1"/>
      <protection locked="0"/>
    </xf>
    <xf numFmtId="0" fontId="4" fillId="0" borderId="161" xfId="1" applyFont="1" applyBorder="1" applyAlignment="1" applyProtection="1">
      <alignment horizontal="center" vertical="center"/>
      <protection locked="0" hidden="1"/>
    </xf>
    <xf numFmtId="0" fontId="4" fillId="0" borderId="162" xfId="1" applyFont="1" applyBorder="1" applyAlignment="1" applyProtection="1">
      <alignment vertical="center"/>
      <protection locked="0"/>
    </xf>
    <xf numFmtId="168" fontId="6" fillId="13" borderId="40" xfId="1" applyNumberFormat="1" applyFont="1" applyFill="1" applyBorder="1" applyAlignment="1" applyProtection="1">
      <alignment horizontal="right" vertical="center"/>
      <protection hidden="1"/>
    </xf>
    <xf numFmtId="168" fontId="136" fillId="9" borderId="163" xfId="1" applyNumberFormat="1" applyFont="1" applyFill="1" applyBorder="1" applyAlignment="1" applyProtection="1">
      <alignment horizontal="right" vertical="center"/>
      <protection hidden="1"/>
    </xf>
    <xf numFmtId="168" fontId="4" fillId="0" borderId="164" xfId="1" applyNumberFormat="1" applyFont="1" applyBorder="1" applyAlignment="1" applyProtection="1">
      <alignment horizontal="right" vertical="center"/>
      <protection locked="0"/>
    </xf>
    <xf numFmtId="168" fontId="4" fillId="0" borderId="40" xfId="1" applyNumberFormat="1" applyFont="1" applyBorder="1" applyAlignment="1" applyProtection="1">
      <alignment horizontal="right" vertical="center"/>
      <protection locked="0"/>
    </xf>
    <xf numFmtId="168" fontId="4" fillId="0" borderId="21" xfId="1" applyNumberFormat="1" applyFont="1" applyBorder="1" applyAlignment="1" applyProtection="1">
      <alignment horizontal="right" vertical="center"/>
      <protection locked="0"/>
    </xf>
    <xf numFmtId="168" fontId="4" fillId="0" borderId="165" xfId="1" applyNumberFormat="1" applyFont="1" applyBorder="1" applyAlignment="1" applyProtection="1">
      <alignment horizontal="right" vertical="center"/>
      <protection locked="0"/>
    </xf>
    <xf numFmtId="0" fontId="6" fillId="0" borderId="24" xfId="1" applyFont="1" applyBorder="1" applyAlignment="1" applyProtection="1">
      <alignment horizontal="left" vertical="center" indent="1"/>
      <protection locked="0"/>
    </xf>
    <xf numFmtId="0" fontId="4" fillId="0" borderId="166" xfId="1" applyFont="1" applyBorder="1" applyAlignment="1" applyProtection="1">
      <alignment horizontal="center" vertical="center"/>
      <protection locked="0" hidden="1"/>
    </xf>
    <xf numFmtId="0" fontId="135" fillId="0" borderId="167" xfId="1" applyFont="1" applyBorder="1" applyAlignment="1" applyProtection="1">
      <alignment vertical="center"/>
      <protection locked="0"/>
    </xf>
    <xf numFmtId="168" fontId="4" fillId="0" borderId="168" xfId="1" applyNumberFormat="1" applyFont="1" applyBorder="1" applyAlignment="1" applyProtection="1">
      <alignment horizontal="right" vertical="center"/>
      <protection locked="0"/>
    </xf>
    <xf numFmtId="168" fontId="4" fillId="0" borderId="24" xfId="1" applyNumberFormat="1" applyFont="1" applyBorder="1" applyAlignment="1" applyProtection="1">
      <alignment horizontal="right" vertical="center"/>
      <protection locked="0"/>
    </xf>
    <xf numFmtId="168" fontId="136" fillId="9" borderId="169" xfId="1" applyNumberFormat="1" applyFont="1" applyFill="1" applyBorder="1" applyAlignment="1" applyProtection="1">
      <alignment horizontal="right" vertical="center"/>
      <protection hidden="1"/>
    </xf>
    <xf numFmtId="0" fontId="4" fillId="0" borderId="170" xfId="1" applyFont="1" applyBorder="1" applyAlignment="1" applyProtection="1">
      <alignment horizontal="center" vertical="center"/>
      <protection locked="0" hidden="1"/>
    </xf>
    <xf numFmtId="0" fontId="135" fillId="0" borderId="171" xfId="1" applyFont="1" applyBorder="1" applyAlignment="1" applyProtection="1">
      <alignment vertical="center"/>
      <protection locked="0"/>
    </xf>
    <xf numFmtId="168" fontId="4" fillId="0" borderId="37" xfId="1" applyNumberFormat="1" applyFont="1" applyBorder="1" applyAlignment="1" applyProtection="1">
      <alignment horizontal="right" vertical="center"/>
      <protection locked="0"/>
    </xf>
    <xf numFmtId="168" fontId="4" fillId="0" borderId="37" xfId="1" applyNumberFormat="1" applyFont="1" applyBorder="1" applyAlignment="1" applyProtection="1">
      <alignment horizontal="right" vertical="center"/>
      <protection locked="0" hidden="1"/>
    </xf>
    <xf numFmtId="168" fontId="6" fillId="13" borderId="168" xfId="1" applyNumberFormat="1" applyFont="1" applyFill="1" applyBorder="1" applyAlignment="1" applyProtection="1">
      <alignment horizontal="right" vertical="center"/>
      <protection hidden="1"/>
    </xf>
    <xf numFmtId="0" fontId="135" fillId="0" borderId="101" xfId="1" applyFont="1" applyBorder="1" applyAlignment="1" applyProtection="1">
      <alignment vertical="center"/>
      <protection locked="0"/>
    </xf>
    <xf numFmtId="168" fontId="6" fillId="13" borderId="2" xfId="1" applyNumberFormat="1" applyFont="1" applyFill="1" applyBorder="1" applyAlignment="1" applyProtection="1">
      <alignment horizontal="right" vertical="center"/>
      <protection hidden="1"/>
    </xf>
    <xf numFmtId="168" fontId="136" fillId="9" borderId="122" xfId="1" applyNumberFormat="1" applyFont="1" applyFill="1" applyBorder="1" applyAlignment="1" applyProtection="1">
      <alignment horizontal="right" vertical="center"/>
      <protection hidden="1"/>
    </xf>
    <xf numFmtId="168" fontId="65" fillId="11" borderId="4" xfId="1" applyNumberFormat="1" applyFont="1" applyFill="1" applyBorder="1" applyAlignment="1" applyProtection="1">
      <alignment horizontal="right" vertical="center"/>
      <protection hidden="1"/>
    </xf>
    <xf numFmtId="49" fontId="135" fillId="0" borderId="0" xfId="1" applyNumberFormat="1" applyFont="1"/>
    <xf numFmtId="0" fontId="135" fillId="0" borderId="172" xfId="1" applyFont="1" applyBorder="1"/>
    <xf numFmtId="168" fontId="6" fillId="13" borderId="1" xfId="1" applyNumberFormat="1" applyFont="1" applyFill="1" applyBorder="1" applyAlignment="1" applyProtection="1">
      <alignment horizontal="right" vertical="center"/>
      <protection hidden="1"/>
    </xf>
    <xf numFmtId="168" fontId="136" fillId="9" borderId="173" xfId="1" applyNumberFormat="1" applyFont="1" applyFill="1" applyBorder="1" applyAlignment="1" applyProtection="1">
      <alignment horizontal="right" vertical="center"/>
      <protection hidden="1"/>
    </xf>
    <xf numFmtId="168" fontId="4" fillId="0" borderId="174" xfId="1" applyNumberFormat="1" applyFont="1" applyBorder="1" applyAlignment="1" applyProtection="1">
      <alignment horizontal="right" vertical="center"/>
      <protection locked="0"/>
    </xf>
    <xf numFmtId="168" fontId="4" fillId="0" borderId="175" xfId="1" applyNumberFormat="1" applyFont="1" applyBorder="1" applyAlignment="1" applyProtection="1">
      <alignment horizontal="right" vertical="center"/>
      <protection locked="0"/>
    </xf>
    <xf numFmtId="168" fontId="4" fillId="0" borderId="176" xfId="1" applyNumberFormat="1" applyFont="1" applyBorder="1" applyAlignment="1" applyProtection="1">
      <alignment horizontal="right" vertical="center"/>
      <protection locked="0"/>
    </xf>
    <xf numFmtId="0" fontId="4" fillId="0" borderId="177" xfId="1" applyFont="1" applyBorder="1" applyAlignment="1" applyProtection="1">
      <alignment horizontal="center" vertical="center"/>
      <protection locked="0" hidden="1"/>
    </xf>
    <xf numFmtId="0" fontId="135" fillId="0" borderId="0" xfId="1" applyFont="1" applyAlignment="1">
      <alignment vertical="center"/>
    </xf>
    <xf numFmtId="0" fontId="135" fillId="0" borderId="52" xfId="1" applyFont="1" applyBorder="1" applyAlignment="1" applyProtection="1">
      <alignment vertical="center"/>
      <protection locked="0"/>
    </xf>
    <xf numFmtId="168" fontId="136" fillId="11" borderId="122" xfId="1" applyNumberFormat="1" applyFont="1" applyFill="1" applyBorder="1" applyAlignment="1" applyProtection="1">
      <alignment horizontal="right" vertical="center"/>
      <protection hidden="1"/>
    </xf>
    <xf numFmtId="168" fontId="65" fillId="11" borderId="118" xfId="1" applyNumberFormat="1" applyFont="1" applyFill="1" applyBorder="1" applyAlignment="1" applyProtection="1">
      <alignment horizontal="right" vertical="center"/>
      <protection hidden="1"/>
    </xf>
    <xf numFmtId="0" fontId="135" fillId="0" borderId="178" xfId="1" applyFont="1" applyBorder="1" applyAlignment="1" applyProtection="1">
      <alignment vertical="center"/>
      <protection locked="0"/>
    </xf>
    <xf numFmtId="168" fontId="6" fillId="13" borderId="175" xfId="1" applyNumberFormat="1" applyFont="1" applyFill="1" applyBorder="1" applyAlignment="1" applyProtection="1">
      <alignment horizontal="right" vertical="center"/>
      <protection hidden="1"/>
    </xf>
    <xf numFmtId="168" fontId="4" fillId="0" borderId="179" xfId="1" applyNumberFormat="1" applyFont="1" applyBorder="1" applyAlignment="1" applyProtection="1">
      <alignment horizontal="right" vertical="center"/>
      <protection locked="0"/>
    </xf>
    <xf numFmtId="168" fontId="4" fillId="0" borderId="1" xfId="1" applyNumberFormat="1" applyFont="1" applyBorder="1" applyAlignment="1" applyProtection="1">
      <alignment horizontal="right" vertical="center"/>
      <protection locked="0"/>
    </xf>
    <xf numFmtId="168" fontId="4" fillId="0" borderId="5" xfId="1" applyNumberFormat="1" applyFont="1" applyBorder="1" applyAlignment="1" applyProtection="1">
      <alignment horizontal="right" vertical="center"/>
      <protection locked="0"/>
    </xf>
    <xf numFmtId="168" fontId="4" fillId="0" borderId="6" xfId="1" applyNumberFormat="1" applyFont="1" applyBorder="1" applyAlignment="1" applyProtection="1">
      <alignment horizontal="right" vertical="center"/>
      <protection locked="0"/>
    </xf>
    <xf numFmtId="168" fontId="4" fillId="0" borderId="6" xfId="1" applyNumberFormat="1" applyFont="1" applyBorder="1" applyAlignment="1" applyProtection="1">
      <alignment horizontal="right" vertical="center"/>
      <protection locked="0" hidden="1"/>
    </xf>
    <xf numFmtId="168" fontId="4" fillId="0" borderId="0" xfId="1" applyNumberFormat="1" applyFont="1" applyAlignment="1" applyProtection="1">
      <alignment horizontal="right" vertical="center"/>
      <protection locked="0" hidden="1"/>
    </xf>
    <xf numFmtId="0" fontId="6" fillId="11" borderId="175" xfId="1" applyFont="1" applyFill="1" applyBorder="1" applyAlignment="1">
      <alignment horizontal="left" vertical="center" wrapText="1" indent="1"/>
    </xf>
    <xf numFmtId="0" fontId="4" fillId="9" borderId="180" xfId="1" applyFont="1" applyFill="1" applyBorder="1" applyAlignment="1" applyProtection="1">
      <alignment horizontal="center" vertical="center"/>
      <protection hidden="1"/>
    </xf>
    <xf numFmtId="168" fontId="4" fillId="0" borderId="26" xfId="1" applyNumberFormat="1" applyFont="1" applyBorder="1" applyAlignment="1" applyProtection="1">
      <alignment horizontal="right" vertical="center"/>
      <protection locked="0" hidden="1"/>
    </xf>
    <xf numFmtId="0" fontId="6" fillId="11" borderId="40" xfId="1" applyFont="1" applyFill="1" applyBorder="1" applyAlignment="1">
      <alignment horizontal="left" vertical="center" wrapText="1" indent="1"/>
    </xf>
    <xf numFmtId="0" fontId="4" fillId="9" borderId="181" xfId="1" applyFont="1" applyFill="1" applyBorder="1" applyAlignment="1" applyProtection="1">
      <alignment horizontal="center" vertical="center"/>
      <protection hidden="1"/>
    </xf>
    <xf numFmtId="168" fontId="4" fillId="0" borderId="33" xfId="1" applyNumberFormat="1" applyFont="1" applyBorder="1" applyAlignment="1" applyProtection="1">
      <alignment horizontal="right" vertical="center"/>
      <protection locked="0"/>
    </xf>
    <xf numFmtId="168" fontId="4" fillId="0" borderId="33" xfId="1" applyNumberFormat="1" applyFont="1" applyBorder="1" applyAlignment="1" applyProtection="1">
      <alignment horizontal="right" vertical="center"/>
      <protection locked="0" hidden="1"/>
    </xf>
    <xf numFmtId="168" fontId="4" fillId="0" borderId="12" xfId="1" applyNumberFormat="1" applyFont="1" applyBorder="1" applyAlignment="1" applyProtection="1">
      <alignment horizontal="right" vertical="center"/>
      <protection locked="0" hidden="1"/>
    </xf>
    <xf numFmtId="0" fontId="137" fillId="0" borderId="0" xfId="1" applyFont="1" applyAlignment="1">
      <alignment vertical="center" wrapText="1"/>
    </xf>
    <xf numFmtId="168" fontId="4" fillId="2" borderId="165" xfId="1" applyNumberFormat="1" applyFont="1" applyFill="1" applyBorder="1" applyAlignment="1">
      <alignment horizontal="right" vertical="center"/>
    </xf>
    <xf numFmtId="168" fontId="4" fillId="2" borderId="168" xfId="1" applyNumberFormat="1" applyFont="1" applyFill="1" applyBorder="1" applyAlignment="1">
      <alignment horizontal="right" vertical="center"/>
    </xf>
    <xf numFmtId="168" fontId="136" fillId="11" borderId="163" xfId="1" applyNumberFormat="1" applyFont="1" applyFill="1" applyBorder="1" applyAlignment="1" applyProtection="1">
      <alignment horizontal="right" vertical="center"/>
      <protection hidden="1"/>
    </xf>
    <xf numFmtId="0" fontId="138" fillId="0" borderId="0" xfId="1" applyFont="1" applyAlignment="1">
      <alignment horizontal="left" vertical="center" wrapText="1"/>
    </xf>
    <xf numFmtId="168" fontId="139" fillId="0" borderId="165" xfId="1" applyNumberFormat="1" applyFont="1" applyBorder="1" applyAlignment="1" applyProtection="1">
      <alignment horizontal="right" vertical="center"/>
      <protection locked="0"/>
    </xf>
    <xf numFmtId="168" fontId="139" fillId="0" borderId="168" xfId="1" applyNumberFormat="1" applyFont="1" applyBorder="1" applyAlignment="1" applyProtection="1">
      <alignment horizontal="right" vertical="center"/>
      <protection locked="0"/>
    </xf>
    <xf numFmtId="168" fontId="139" fillId="0" borderId="37" xfId="1" applyNumberFormat="1" applyFont="1" applyBorder="1" applyAlignment="1" applyProtection="1">
      <alignment horizontal="right" vertical="center"/>
      <protection locked="0"/>
    </xf>
    <xf numFmtId="49" fontId="4" fillId="0" borderId="0" xfId="1" applyNumberFormat="1" applyFont="1" applyAlignment="1">
      <alignment vertical="center"/>
    </xf>
    <xf numFmtId="168" fontId="6" fillId="13" borderId="41" xfId="1" applyNumberFormat="1" applyFont="1" applyFill="1" applyBorder="1" applyAlignment="1" applyProtection="1">
      <alignment horizontal="right" vertical="center"/>
      <protection hidden="1"/>
    </xf>
    <xf numFmtId="168" fontId="136" fillId="9" borderId="182" xfId="1" applyNumberFormat="1" applyFont="1" applyFill="1" applyBorder="1" applyAlignment="1" applyProtection="1">
      <alignment horizontal="right" vertical="center"/>
      <protection hidden="1"/>
    </xf>
    <xf numFmtId="168" fontId="4" fillId="0" borderId="183" xfId="1" applyNumberFormat="1" applyFont="1" applyBorder="1" applyAlignment="1" applyProtection="1">
      <alignment horizontal="right" vertical="center"/>
      <protection locked="0"/>
    </xf>
    <xf numFmtId="168" fontId="4" fillId="0" borderId="41" xfId="1" applyNumberFormat="1" applyFont="1" applyBorder="1" applyAlignment="1" applyProtection="1">
      <alignment horizontal="right" vertical="center"/>
      <protection locked="0"/>
    </xf>
    <xf numFmtId="168" fontId="136" fillId="11" borderId="182" xfId="1" applyNumberFormat="1" applyFont="1" applyFill="1" applyBorder="1" applyAlignment="1" applyProtection="1">
      <alignment horizontal="right" vertical="center"/>
      <protection locked="0" hidden="1"/>
    </xf>
    <xf numFmtId="168" fontId="4" fillId="0" borderId="36" xfId="1" applyNumberFormat="1" applyFont="1" applyBorder="1" applyAlignment="1" applyProtection="1">
      <alignment horizontal="right" vertical="center"/>
      <protection locked="0"/>
    </xf>
    <xf numFmtId="168" fontId="4" fillId="0" borderId="36" xfId="1" applyNumberFormat="1" applyFont="1" applyBorder="1" applyAlignment="1" applyProtection="1">
      <alignment horizontal="right" vertical="center"/>
      <protection locked="0" hidden="1"/>
    </xf>
    <xf numFmtId="168" fontId="4" fillId="0" borderId="35" xfId="1" applyNumberFormat="1" applyFont="1" applyBorder="1" applyAlignment="1" applyProtection="1">
      <alignment horizontal="right" vertical="center"/>
      <protection locked="0" hidden="1"/>
    </xf>
    <xf numFmtId="0" fontId="6" fillId="11" borderId="41" xfId="1" applyFont="1" applyFill="1" applyBorder="1" applyAlignment="1">
      <alignment horizontal="left" vertical="center" wrapText="1" indent="1"/>
    </xf>
    <xf numFmtId="0" fontId="4" fillId="9" borderId="184" xfId="1" applyFont="1" applyFill="1" applyBorder="1" applyAlignment="1" applyProtection="1">
      <alignment horizontal="center" vertical="center"/>
      <protection hidden="1"/>
    </xf>
    <xf numFmtId="0" fontId="140" fillId="9" borderId="52" xfId="1" applyFont="1" applyFill="1" applyBorder="1" applyAlignment="1" applyProtection="1">
      <alignment horizontal="center" vertical="center"/>
      <protection hidden="1"/>
    </xf>
    <xf numFmtId="0" fontId="135" fillId="13" borderId="62" xfId="1" applyFont="1" applyFill="1" applyBorder="1" applyProtection="1">
      <protection hidden="1"/>
    </xf>
    <xf numFmtId="168" fontId="141" fillId="27" borderId="185" xfId="1" applyNumberFormat="1" applyFont="1" applyFill="1" applyBorder="1" applyAlignment="1" applyProtection="1">
      <alignment horizontal="right" vertical="center"/>
      <protection hidden="1"/>
    </xf>
    <xf numFmtId="168" fontId="142" fillId="13" borderId="186" xfId="1" applyNumberFormat="1" applyFont="1" applyFill="1" applyBorder="1" applyAlignment="1" applyProtection="1">
      <alignment horizontal="right" vertical="center"/>
      <protection hidden="1"/>
    </xf>
    <xf numFmtId="0" fontId="66" fillId="13" borderId="7" xfId="1" applyFont="1" applyFill="1" applyBorder="1" applyAlignment="1" applyProtection="1">
      <alignment horizontal="right" vertical="center"/>
      <protection hidden="1"/>
    </xf>
    <xf numFmtId="0" fontId="68" fillId="9" borderId="4" xfId="1" applyFont="1" applyFill="1" applyBorder="1" applyAlignment="1" applyProtection="1">
      <alignment horizontal="center" vertical="center"/>
      <protection hidden="1"/>
    </xf>
    <xf numFmtId="0" fontId="68" fillId="9" borderId="2" xfId="1" applyFont="1" applyFill="1" applyBorder="1" applyAlignment="1" applyProtection="1">
      <alignment horizontal="center" vertical="center" wrapText="1"/>
      <protection hidden="1"/>
    </xf>
    <xf numFmtId="0" fontId="68" fillId="9" borderId="3" xfId="1" applyFont="1" applyFill="1" applyBorder="1" applyAlignment="1" applyProtection="1">
      <alignment horizontal="center" vertical="center" wrapText="1"/>
      <protection hidden="1"/>
    </xf>
    <xf numFmtId="0" fontId="68" fillId="9" borderId="2" xfId="1" applyFont="1" applyFill="1" applyBorder="1" applyAlignment="1" applyProtection="1">
      <alignment horizontal="center" vertical="center"/>
      <protection hidden="1"/>
    </xf>
    <xf numFmtId="0" fontId="135" fillId="0" borderId="0" xfId="1" applyFont="1" applyProtection="1">
      <protection hidden="1"/>
    </xf>
    <xf numFmtId="0" fontId="143" fillId="0" borderId="0" xfId="1" applyFont="1" applyAlignment="1" applyProtection="1">
      <alignment vertical="top"/>
      <protection hidden="1"/>
    </xf>
    <xf numFmtId="0" fontId="145" fillId="0" borderId="0" xfId="1" applyFont="1" applyAlignment="1" applyProtection="1">
      <alignment horizontal="centerContinuous" vertical="center"/>
      <protection hidden="1"/>
    </xf>
    <xf numFmtId="0" fontId="98" fillId="0" borderId="0" xfId="1" applyFont="1" applyAlignment="1" applyProtection="1">
      <alignment horizontal="left" vertical="center"/>
      <protection hidden="1"/>
    </xf>
    <xf numFmtId="49" fontId="146" fillId="0" borderId="0" xfId="1" applyNumberFormat="1" applyFont="1" applyAlignment="1" applyProtection="1">
      <alignment vertical="center"/>
      <protection hidden="1"/>
    </xf>
    <xf numFmtId="0" fontId="4" fillId="0" borderId="0" xfId="1" applyFont="1" applyAlignment="1" applyProtection="1">
      <alignment horizontal="centerContinuous"/>
      <protection hidden="1"/>
    </xf>
    <xf numFmtId="168" fontId="4" fillId="14" borderId="157" xfId="1" applyNumberFormat="1" applyFont="1" applyFill="1" applyBorder="1" applyAlignment="1">
      <alignment horizontal="right" vertical="center"/>
    </xf>
    <xf numFmtId="168" fontId="4" fillId="14" borderId="160" xfId="1" applyNumberFormat="1" applyFont="1" applyFill="1" applyBorder="1" applyAlignment="1">
      <alignment horizontal="right" vertical="center"/>
    </xf>
    <xf numFmtId="168" fontId="4" fillId="14" borderId="40" xfId="1" applyNumberFormat="1" applyFont="1" applyFill="1" applyBorder="1" applyAlignment="1">
      <alignment horizontal="right" vertical="center"/>
    </xf>
    <xf numFmtId="168" fontId="4" fillId="14" borderId="21" xfId="1" applyNumberFormat="1" applyFont="1" applyFill="1" applyBorder="1" applyAlignment="1">
      <alignment horizontal="right" vertical="center"/>
    </xf>
    <xf numFmtId="168" fontId="4" fillId="14" borderId="168" xfId="1" applyNumberFormat="1" applyFont="1" applyFill="1" applyBorder="1" applyAlignment="1">
      <alignment horizontal="right" vertical="center"/>
    </xf>
    <xf numFmtId="168" fontId="4" fillId="14" borderId="24" xfId="1" applyNumberFormat="1" applyFont="1" applyFill="1" applyBorder="1" applyAlignment="1">
      <alignment horizontal="right" vertical="center"/>
    </xf>
    <xf numFmtId="168" fontId="4" fillId="14" borderId="37" xfId="1" applyNumberFormat="1" applyFont="1" applyFill="1" applyBorder="1" applyAlignment="1" applyProtection="1">
      <alignment horizontal="right" vertical="center"/>
      <protection hidden="1"/>
    </xf>
    <xf numFmtId="168" fontId="65" fillId="14" borderId="4" xfId="1" applyNumberFormat="1" applyFont="1" applyFill="1" applyBorder="1" applyAlignment="1" applyProtection="1">
      <alignment horizontal="right" vertical="center"/>
      <protection hidden="1"/>
    </xf>
    <xf numFmtId="168" fontId="4" fillId="14" borderId="6" xfId="1" applyNumberFormat="1" applyFont="1" applyFill="1" applyBorder="1" applyAlignment="1">
      <alignment horizontal="right" vertical="center"/>
    </xf>
    <xf numFmtId="168" fontId="4" fillId="14" borderId="33" xfId="1" applyNumberFormat="1" applyFont="1" applyFill="1" applyBorder="1" applyAlignment="1">
      <alignment horizontal="right" vertical="center"/>
    </xf>
    <xf numFmtId="0" fontId="135" fillId="19" borderId="0" xfId="1" applyFont="1" applyFill="1"/>
    <xf numFmtId="0" fontId="92" fillId="19" borderId="0" xfId="1" applyFont="1" applyFill="1" applyAlignment="1">
      <alignment vertical="center"/>
    </xf>
    <xf numFmtId="168" fontId="6" fillId="13" borderId="187" xfId="1" applyNumberFormat="1" applyFont="1" applyFill="1" applyBorder="1" applyAlignment="1" applyProtection="1">
      <alignment horizontal="right" vertical="center"/>
      <protection hidden="1"/>
    </xf>
    <xf numFmtId="168" fontId="6" fillId="13" borderId="188" xfId="1" applyNumberFormat="1" applyFont="1" applyFill="1" applyBorder="1" applyAlignment="1" applyProtection="1">
      <alignment horizontal="right" vertical="center"/>
      <protection hidden="1"/>
    </xf>
    <xf numFmtId="0" fontId="92" fillId="9" borderId="38" xfId="1" applyFont="1" applyFill="1" applyBorder="1" applyAlignment="1" applyProtection="1">
      <alignment horizontal="left" vertical="center"/>
      <protection hidden="1"/>
    </xf>
    <xf numFmtId="0" fontId="4" fillId="9" borderId="67" xfId="1" applyFont="1" applyFill="1" applyBorder="1" applyAlignment="1" applyProtection="1">
      <alignment horizontal="center" vertical="center"/>
      <protection hidden="1"/>
    </xf>
    <xf numFmtId="0" fontId="92" fillId="9" borderId="7" xfId="1" applyFont="1" applyFill="1" applyBorder="1" applyAlignment="1">
      <alignment vertical="center" wrapText="1"/>
    </xf>
    <xf numFmtId="0" fontId="92" fillId="9" borderId="67" xfId="1" applyFont="1" applyFill="1" applyBorder="1" applyAlignment="1">
      <alignment vertical="center" wrapText="1"/>
    </xf>
    <xf numFmtId="168" fontId="139" fillId="0" borderId="6" xfId="1" applyNumberFormat="1" applyFont="1" applyBorder="1" applyAlignment="1" applyProtection="1">
      <alignment horizontal="right" vertical="center"/>
      <protection locked="0"/>
    </xf>
    <xf numFmtId="168" fontId="139" fillId="0" borderId="6" xfId="1" applyNumberFormat="1" applyFont="1" applyBorder="1" applyAlignment="1" applyProtection="1">
      <alignment horizontal="right" vertical="center"/>
      <protection locked="0" hidden="1"/>
    </xf>
    <xf numFmtId="168" fontId="139" fillId="0" borderId="37" xfId="1" applyNumberFormat="1" applyFont="1" applyBorder="1" applyAlignment="1" applyProtection="1">
      <alignment horizontal="right" vertical="center"/>
      <protection locked="0" hidden="1"/>
    </xf>
    <xf numFmtId="0" fontId="4" fillId="9" borderId="189" xfId="1" applyFont="1" applyFill="1" applyBorder="1" applyAlignment="1" applyProtection="1">
      <alignment horizontal="center" vertical="center"/>
      <protection hidden="1"/>
    </xf>
    <xf numFmtId="0" fontId="148" fillId="0" borderId="0" xfId="1" applyFont="1" applyAlignment="1">
      <alignment horizontal="left" vertical="center" wrapText="1"/>
    </xf>
    <xf numFmtId="0" fontId="135" fillId="0" borderId="190" xfId="1" applyFont="1" applyBorder="1" applyAlignment="1" applyProtection="1">
      <alignment vertical="center"/>
      <protection locked="0"/>
    </xf>
    <xf numFmtId="0" fontId="4" fillId="0" borderId="0" xfId="1" applyFont="1" applyAlignment="1">
      <alignment vertical="center"/>
    </xf>
    <xf numFmtId="0" fontId="137" fillId="9" borderId="44" xfId="1" applyFont="1" applyFill="1" applyBorder="1" applyAlignment="1" applyProtection="1">
      <alignment horizontal="center" vertical="center"/>
      <protection hidden="1"/>
    </xf>
    <xf numFmtId="0" fontId="92" fillId="9" borderId="67" xfId="1" applyFont="1" applyFill="1" applyBorder="1" applyAlignment="1" applyProtection="1">
      <alignment vertical="center"/>
      <protection hidden="1"/>
    </xf>
    <xf numFmtId="0" fontId="149" fillId="0" borderId="0" xfId="1" applyFont="1" applyAlignment="1">
      <alignment vertical="top"/>
    </xf>
    <xf numFmtId="0" fontId="145" fillId="0" borderId="0" xfId="1" applyFont="1" applyAlignment="1" applyProtection="1">
      <alignment vertical="center"/>
      <protection hidden="1"/>
    </xf>
    <xf numFmtId="1" fontId="145" fillId="0" borderId="0" xfId="1" applyNumberFormat="1" applyFont="1" applyAlignment="1" applyProtection="1">
      <alignment vertical="center"/>
      <protection hidden="1"/>
    </xf>
    <xf numFmtId="0" fontId="149" fillId="0" borderId="0" xfId="1" applyFont="1" applyAlignment="1">
      <alignment vertical="center"/>
    </xf>
    <xf numFmtId="0" fontId="98" fillId="0" borderId="0" xfId="1" applyFont="1" applyAlignment="1" applyProtection="1">
      <alignment vertical="center"/>
      <protection hidden="1"/>
    </xf>
    <xf numFmtId="0" fontId="150" fillId="19" borderId="0" xfId="1" applyFont="1" applyFill="1" applyAlignment="1">
      <alignment vertical="center"/>
    </xf>
    <xf numFmtId="168" fontId="6" fillId="13" borderId="48" xfId="1" applyNumberFormat="1" applyFont="1" applyFill="1" applyBorder="1" applyAlignment="1" applyProtection="1">
      <alignment horizontal="right" vertical="center"/>
      <protection hidden="1"/>
    </xf>
    <xf numFmtId="0" fontId="4" fillId="0" borderId="191" xfId="1" applyFont="1" applyBorder="1" applyAlignment="1" applyProtection="1">
      <alignment horizontal="center" vertical="center"/>
      <protection locked="0" hidden="1"/>
    </xf>
    <xf numFmtId="0" fontId="92" fillId="0" borderId="192" xfId="1" applyFont="1" applyBorder="1" applyAlignment="1" applyProtection="1">
      <alignment vertical="center" wrapText="1"/>
      <protection locked="0"/>
    </xf>
    <xf numFmtId="168" fontId="151" fillId="0" borderId="168" xfId="1" applyNumberFormat="1" applyFont="1" applyBorder="1" applyAlignment="1" applyProtection="1">
      <alignment horizontal="right" vertical="center"/>
      <protection locked="0"/>
    </xf>
    <xf numFmtId="168" fontId="151" fillId="0" borderId="24" xfId="1" applyNumberFormat="1" applyFont="1" applyBorder="1" applyAlignment="1" applyProtection="1">
      <alignment horizontal="right" vertical="center"/>
      <protection locked="0"/>
    </xf>
    <xf numFmtId="168" fontId="151" fillId="0" borderId="165" xfId="1" applyNumberFormat="1" applyFont="1" applyBorder="1" applyAlignment="1" applyProtection="1">
      <alignment horizontal="right" vertical="center"/>
      <protection locked="0"/>
    </xf>
    <xf numFmtId="168" fontId="151" fillId="2" borderId="165" xfId="1" applyNumberFormat="1" applyFont="1" applyFill="1" applyBorder="1" applyAlignment="1" applyProtection="1">
      <alignment horizontal="right" vertical="center"/>
      <protection locked="0"/>
    </xf>
    <xf numFmtId="168" fontId="151" fillId="2" borderId="168" xfId="1" applyNumberFormat="1" applyFont="1" applyFill="1" applyBorder="1" applyAlignment="1" applyProtection="1">
      <alignment horizontal="right" vertical="center"/>
      <protection locked="0"/>
    </xf>
    <xf numFmtId="168" fontId="152" fillId="9" borderId="187" xfId="1" applyNumberFormat="1" applyFont="1" applyFill="1" applyBorder="1" applyAlignment="1" applyProtection="1">
      <alignment horizontal="right" vertical="center"/>
      <protection hidden="1"/>
    </xf>
    <xf numFmtId="168" fontId="152" fillId="9" borderId="188" xfId="1" applyNumberFormat="1" applyFont="1" applyFill="1" applyBorder="1" applyAlignment="1" applyProtection="1">
      <alignment horizontal="right" vertical="center"/>
      <protection hidden="1"/>
    </xf>
    <xf numFmtId="168" fontId="152" fillId="9" borderId="193" xfId="1" applyNumberFormat="1" applyFont="1" applyFill="1" applyBorder="1" applyAlignment="1" applyProtection="1">
      <alignment horizontal="right" vertical="center"/>
      <protection hidden="1"/>
    </xf>
    <xf numFmtId="168" fontId="152" fillId="11" borderId="119" xfId="1" applyNumberFormat="1" applyFont="1" applyFill="1" applyBorder="1" applyAlignment="1" applyProtection="1">
      <alignment horizontal="right" vertical="center"/>
      <protection hidden="1"/>
    </xf>
    <xf numFmtId="168" fontId="152" fillId="9" borderId="194" xfId="1" applyNumberFormat="1" applyFont="1" applyFill="1" applyBorder="1" applyAlignment="1" applyProtection="1">
      <alignment horizontal="right" vertical="center"/>
      <protection hidden="1"/>
    </xf>
    <xf numFmtId="0" fontId="6" fillId="11" borderId="39" xfId="1" applyFont="1" applyFill="1" applyBorder="1" applyAlignment="1">
      <alignment horizontal="left" vertical="center" wrapText="1" indent="1"/>
    </xf>
    <xf numFmtId="168" fontId="152" fillId="9" borderId="117" xfId="1" applyNumberFormat="1" applyFont="1" applyFill="1" applyBorder="1" applyAlignment="1" applyProtection="1">
      <alignment horizontal="right" vertical="center"/>
      <protection hidden="1"/>
    </xf>
    <xf numFmtId="168" fontId="92" fillId="31" borderId="195" xfId="1" applyNumberFormat="1" applyFont="1" applyFill="1" applyBorder="1" applyAlignment="1" applyProtection="1">
      <alignment horizontal="right" vertical="center"/>
      <protection hidden="1"/>
    </xf>
    <xf numFmtId="0" fontId="4" fillId="0" borderId="0" xfId="1" applyFont="1" applyAlignment="1" applyProtection="1">
      <alignment horizontal="center" vertical="center"/>
      <protection hidden="1"/>
    </xf>
    <xf numFmtId="0" fontId="4" fillId="0" borderId="0" xfId="1" applyFont="1" applyAlignment="1" applyProtection="1">
      <alignment horizontal="centerContinuous" vertical="center"/>
      <protection hidden="1"/>
    </xf>
    <xf numFmtId="0" fontId="153" fillId="0" borderId="0" xfId="1" applyFont="1"/>
    <xf numFmtId="0" fontId="135" fillId="0" borderId="62" xfId="1" applyFont="1" applyBorder="1" applyAlignment="1" applyProtection="1">
      <alignment vertical="center"/>
      <protection locked="0"/>
    </xf>
    <xf numFmtId="168" fontId="136" fillId="11" borderId="185" xfId="1" applyNumberFormat="1" applyFont="1" applyFill="1" applyBorder="1" applyAlignment="1" applyProtection="1">
      <alignment horizontal="right" vertical="center"/>
      <protection hidden="1"/>
    </xf>
    <xf numFmtId="168" fontId="65" fillId="11" borderId="121" xfId="1" applyNumberFormat="1" applyFont="1" applyFill="1" applyBorder="1" applyAlignment="1" applyProtection="1">
      <alignment horizontal="right" vertical="center"/>
      <protection hidden="1"/>
    </xf>
    <xf numFmtId="0" fontId="135" fillId="0" borderId="196" xfId="1" applyFont="1" applyBorder="1" applyAlignment="1" applyProtection="1">
      <alignment vertical="center"/>
      <protection locked="0"/>
    </xf>
    <xf numFmtId="168" fontId="136" fillId="9" borderId="197" xfId="1" applyNumberFormat="1" applyFont="1" applyFill="1" applyBorder="1" applyAlignment="1" applyProtection="1">
      <alignment horizontal="right" vertical="center"/>
      <protection hidden="1"/>
    </xf>
    <xf numFmtId="168" fontId="139" fillId="0" borderId="157" xfId="1" applyNumberFormat="1" applyFont="1" applyBorder="1" applyAlignment="1" applyProtection="1">
      <alignment horizontal="right" vertical="center"/>
      <protection locked="0"/>
    </xf>
    <xf numFmtId="168" fontId="139" fillId="0" borderId="157" xfId="1" applyNumberFormat="1" applyFont="1" applyBorder="1" applyAlignment="1" applyProtection="1">
      <alignment horizontal="right" vertical="center"/>
      <protection locked="0" hidden="1"/>
    </xf>
    <xf numFmtId="168" fontId="4" fillId="0" borderId="157" xfId="1" applyNumberFormat="1" applyFont="1" applyBorder="1" applyAlignment="1" applyProtection="1">
      <alignment horizontal="right" vertical="center"/>
      <protection locked="0" hidden="1"/>
    </xf>
    <xf numFmtId="0" fontId="6" fillId="11" borderId="157" xfId="1" applyFont="1" applyFill="1" applyBorder="1" applyAlignment="1">
      <alignment horizontal="left" vertical="center" wrapText="1" indent="1"/>
    </xf>
    <xf numFmtId="168" fontId="136" fillId="9" borderId="198" xfId="1" applyNumberFormat="1" applyFont="1" applyFill="1" applyBorder="1" applyAlignment="1" applyProtection="1">
      <alignment horizontal="right" vertical="center"/>
      <protection hidden="1"/>
    </xf>
    <xf numFmtId="168" fontId="139" fillId="0" borderId="40" xfId="1" applyNumberFormat="1" applyFont="1" applyBorder="1" applyAlignment="1" applyProtection="1">
      <alignment horizontal="right" vertical="center"/>
      <protection locked="0"/>
    </xf>
    <xf numFmtId="168" fontId="139" fillId="0" borderId="40" xfId="1" applyNumberFormat="1" applyFont="1" applyBorder="1" applyAlignment="1" applyProtection="1">
      <alignment horizontal="right" vertical="center"/>
      <protection locked="0" hidden="1"/>
    </xf>
    <xf numFmtId="168" fontId="4" fillId="0" borderId="40" xfId="1" applyNumberFormat="1" applyFont="1" applyBorder="1" applyAlignment="1" applyProtection="1">
      <alignment horizontal="right" vertical="center"/>
      <protection locked="0" hidden="1"/>
    </xf>
    <xf numFmtId="168" fontId="4" fillId="0" borderId="168" xfId="1" applyNumberFormat="1" applyFont="1" applyBorder="1" applyAlignment="1" applyProtection="1">
      <alignment horizontal="right" vertical="center"/>
      <protection locked="0" hidden="1"/>
    </xf>
    <xf numFmtId="168" fontId="136" fillId="11" borderId="198" xfId="1" applyNumberFormat="1" applyFont="1" applyFill="1" applyBorder="1" applyAlignment="1" applyProtection="1">
      <alignment horizontal="right" vertical="center"/>
      <protection hidden="1"/>
    </xf>
    <xf numFmtId="168" fontId="139" fillId="0" borderId="168" xfId="1" applyNumberFormat="1" applyFont="1" applyBorder="1" applyAlignment="1" applyProtection="1">
      <alignment horizontal="right" vertical="center"/>
      <protection locked="0" hidden="1"/>
    </xf>
    <xf numFmtId="168" fontId="4" fillId="0" borderId="41" xfId="1" applyNumberFormat="1" applyFont="1" applyBorder="1" applyAlignment="1" applyProtection="1">
      <alignment horizontal="right" vertical="center"/>
      <protection locked="0" hidden="1"/>
    </xf>
    <xf numFmtId="168" fontId="136" fillId="11" borderId="186" xfId="1" applyNumberFormat="1" applyFont="1" applyFill="1" applyBorder="1" applyAlignment="1" applyProtection="1">
      <alignment horizontal="right" vertical="center"/>
      <protection hidden="1"/>
    </xf>
    <xf numFmtId="0" fontId="135" fillId="13" borderId="65" xfId="1" applyFont="1" applyFill="1" applyBorder="1" applyProtection="1">
      <protection hidden="1"/>
    </xf>
    <xf numFmtId="168" fontId="66" fillId="13" borderId="1" xfId="1" applyNumberFormat="1" applyFont="1" applyFill="1" applyBorder="1" applyAlignment="1" applyProtection="1">
      <alignment horizontal="right" vertical="center"/>
      <protection hidden="1"/>
    </xf>
    <xf numFmtId="0" fontId="66" fillId="13" borderId="0" xfId="1" applyFont="1" applyFill="1" applyAlignment="1" applyProtection="1">
      <alignment horizontal="right" vertical="center"/>
      <protection hidden="1"/>
    </xf>
    <xf numFmtId="0" fontId="135" fillId="13" borderId="45" xfId="1" applyFont="1" applyFill="1" applyBorder="1" applyProtection="1">
      <protection hidden="1"/>
    </xf>
    <xf numFmtId="168" fontId="4" fillId="14" borderId="157" xfId="1" applyNumberFormat="1" applyFont="1" applyFill="1" applyBorder="1" applyAlignment="1" applyProtection="1">
      <alignment horizontal="right" vertical="center"/>
      <protection locked="0"/>
    </xf>
    <xf numFmtId="168" fontId="4" fillId="14" borderId="40" xfId="1" applyNumberFormat="1" applyFont="1" applyFill="1" applyBorder="1" applyAlignment="1" applyProtection="1">
      <alignment horizontal="right" vertical="center"/>
      <protection locked="0"/>
    </xf>
    <xf numFmtId="168" fontId="4" fillId="14" borderId="168" xfId="1" applyNumberFormat="1" applyFont="1" applyFill="1" applyBorder="1" applyAlignment="1" applyProtection="1">
      <alignment horizontal="right" vertical="center"/>
      <protection locked="0"/>
    </xf>
    <xf numFmtId="168" fontId="4" fillId="14" borderId="37" xfId="1" applyNumberFormat="1" applyFont="1" applyFill="1" applyBorder="1" applyAlignment="1" applyProtection="1">
      <alignment horizontal="right" vertical="center"/>
      <protection locked="0" hidden="1"/>
    </xf>
    <xf numFmtId="168" fontId="4" fillId="14" borderId="175" xfId="1" applyNumberFormat="1" applyFont="1" applyFill="1" applyBorder="1" applyAlignment="1" applyProtection="1">
      <alignment horizontal="right" vertical="center"/>
      <protection locked="0"/>
    </xf>
    <xf numFmtId="168" fontId="4" fillId="14" borderId="157" xfId="1" applyNumberFormat="1" applyFont="1" applyFill="1" applyBorder="1" applyAlignment="1" applyProtection="1">
      <alignment horizontal="right" vertical="center"/>
      <protection locked="0" hidden="1"/>
    </xf>
    <xf numFmtId="168" fontId="4" fillId="14" borderId="40" xfId="1" applyNumberFormat="1" applyFont="1" applyFill="1" applyBorder="1" applyAlignment="1" applyProtection="1">
      <alignment horizontal="right" vertical="center"/>
      <protection locked="0" hidden="1"/>
    </xf>
    <xf numFmtId="168" fontId="4" fillId="14" borderId="168" xfId="1" applyNumberFormat="1" applyFont="1" applyFill="1" applyBorder="1" applyAlignment="1" applyProtection="1">
      <alignment horizontal="right" vertical="center"/>
      <protection locked="0" hidden="1"/>
    </xf>
    <xf numFmtId="168" fontId="4" fillId="2" borderId="168" xfId="1" applyNumberFormat="1" applyFont="1" applyFill="1" applyBorder="1" applyAlignment="1" applyProtection="1">
      <alignment horizontal="right" vertical="center"/>
      <protection locked="0" hidden="1"/>
    </xf>
    <xf numFmtId="168" fontId="4" fillId="14" borderId="41" xfId="1" applyNumberFormat="1" applyFont="1" applyFill="1" applyBorder="1" applyAlignment="1" applyProtection="1">
      <alignment horizontal="right" vertical="center"/>
      <protection locked="0" hidden="1"/>
    </xf>
    <xf numFmtId="168" fontId="66" fillId="14" borderId="1" xfId="1" applyNumberFormat="1" applyFont="1" applyFill="1" applyBorder="1" applyAlignment="1" applyProtection="1">
      <alignment horizontal="right" vertical="center"/>
      <protection hidden="1"/>
    </xf>
    <xf numFmtId="0" fontId="149" fillId="0" borderId="45" xfId="1" applyFont="1" applyBorder="1" applyAlignment="1">
      <alignment vertical="top"/>
    </xf>
    <xf numFmtId="168" fontId="65" fillId="11" borderId="119" xfId="1" applyNumberFormat="1" applyFont="1" applyFill="1" applyBorder="1" applyAlignment="1" applyProtection="1">
      <alignment horizontal="right" vertical="center"/>
      <protection hidden="1"/>
    </xf>
    <xf numFmtId="0" fontId="135" fillId="0" borderId="44" xfId="1" applyFont="1" applyBorder="1" applyProtection="1">
      <protection hidden="1"/>
    </xf>
    <xf numFmtId="0" fontId="149" fillId="0" borderId="45" xfId="1" applyFont="1" applyBorder="1" applyAlignment="1">
      <alignment vertical="center"/>
    </xf>
    <xf numFmtId="0" fontId="135" fillId="0" borderId="45" xfId="1" applyFont="1" applyBorder="1" applyProtection="1">
      <protection hidden="1"/>
    </xf>
    <xf numFmtId="168" fontId="6" fillId="13" borderId="199" xfId="1" applyNumberFormat="1" applyFont="1" applyFill="1" applyBorder="1" applyAlignment="1" applyProtection="1">
      <alignment horizontal="right" vertical="center"/>
      <protection hidden="1"/>
    </xf>
    <xf numFmtId="168" fontId="6" fillId="13" borderId="195" xfId="1" applyNumberFormat="1" applyFont="1" applyFill="1" applyBorder="1" applyAlignment="1" applyProtection="1">
      <alignment horizontal="right" vertical="center"/>
      <protection hidden="1"/>
    </xf>
    <xf numFmtId="168" fontId="136" fillId="9" borderId="185" xfId="1" applyNumberFormat="1" applyFont="1" applyFill="1" applyBorder="1" applyAlignment="1" applyProtection="1">
      <alignment horizontal="right" vertical="center"/>
      <protection hidden="1"/>
    </xf>
    <xf numFmtId="0" fontId="92" fillId="9" borderId="7" xfId="1" applyFont="1" applyFill="1" applyBorder="1" applyAlignment="1" applyProtection="1">
      <alignment horizontal="left" vertical="center"/>
      <protection hidden="1"/>
    </xf>
    <xf numFmtId="168" fontId="6" fillId="13" borderId="194" xfId="1" applyNumberFormat="1" applyFont="1" applyFill="1" applyBorder="1" applyAlignment="1" applyProtection="1">
      <alignment horizontal="right" vertical="center"/>
      <protection hidden="1"/>
    </xf>
    <xf numFmtId="0" fontId="6" fillId="0" borderId="69" xfId="1" applyFont="1" applyBorder="1" applyAlignment="1" applyProtection="1">
      <alignment horizontal="left" vertical="center" indent="1"/>
      <protection locked="0"/>
    </xf>
    <xf numFmtId="168" fontId="6" fillId="13" borderId="193" xfId="1" applyNumberFormat="1" applyFont="1" applyFill="1" applyBorder="1" applyAlignment="1" applyProtection="1">
      <alignment horizontal="right" vertical="center"/>
      <protection hidden="1"/>
    </xf>
    <xf numFmtId="168" fontId="6" fillId="13" borderId="119" xfId="1" applyNumberFormat="1" applyFont="1" applyFill="1" applyBorder="1" applyAlignment="1" applyProtection="1">
      <alignment horizontal="right" vertical="center"/>
      <protection hidden="1"/>
    </xf>
    <xf numFmtId="0" fontId="92" fillId="9" borderId="38" xfId="1" applyFont="1" applyFill="1" applyBorder="1" applyAlignment="1">
      <alignment vertical="center" wrapText="1"/>
    </xf>
    <xf numFmtId="0" fontId="135" fillId="0" borderId="65" xfId="1" applyFont="1" applyBorder="1" applyAlignment="1" applyProtection="1">
      <alignment vertical="center"/>
      <protection locked="0"/>
    </xf>
    <xf numFmtId="168" fontId="151" fillId="0" borderId="179" xfId="1" applyNumberFormat="1" applyFont="1" applyBorder="1" applyAlignment="1" applyProtection="1">
      <alignment horizontal="right" vertical="center"/>
      <protection locked="0"/>
    </xf>
    <xf numFmtId="168" fontId="151" fillId="0" borderId="1" xfId="1" applyNumberFormat="1" applyFont="1" applyBorder="1" applyAlignment="1" applyProtection="1">
      <alignment horizontal="right" vertical="center"/>
      <protection locked="0"/>
    </xf>
    <xf numFmtId="0" fontId="6" fillId="11" borderId="178" xfId="1" applyFont="1" applyFill="1" applyBorder="1" applyAlignment="1">
      <alignment horizontal="left" vertical="center" wrapText="1" indent="1"/>
    </xf>
    <xf numFmtId="0" fontId="4" fillId="9" borderId="191" xfId="1" applyFont="1" applyFill="1" applyBorder="1" applyAlignment="1" applyProtection="1">
      <alignment horizontal="center" vertical="center"/>
      <protection hidden="1"/>
    </xf>
    <xf numFmtId="0" fontId="116" fillId="11" borderId="167" xfId="1" applyFont="1" applyFill="1" applyBorder="1" applyAlignment="1">
      <alignment horizontal="left" vertical="center" wrapText="1" indent="1"/>
    </xf>
    <xf numFmtId="0" fontId="4" fillId="9" borderId="166" xfId="1" applyFont="1" applyFill="1" applyBorder="1" applyAlignment="1" applyProtection="1">
      <alignment horizontal="center" vertical="center"/>
      <protection hidden="1"/>
    </xf>
    <xf numFmtId="0" fontId="6" fillId="11" borderId="167" xfId="1" applyFont="1" applyFill="1" applyBorder="1" applyAlignment="1">
      <alignment horizontal="left" vertical="center" wrapText="1" indent="1"/>
    </xf>
    <xf numFmtId="0" fontId="153" fillId="0" borderId="0" xfId="1" applyFont="1" applyAlignment="1">
      <alignment vertical="center"/>
    </xf>
    <xf numFmtId="0" fontId="137" fillId="0" borderId="190" xfId="1" applyFont="1" applyBorder="1" applyAlignment="1" applyProtection="1">
      <alignment horizontal="center" vertical="center"/>
      <protection hidden="1"/>
    </xf>
    <xf numFmtId="0" fontId="6" fillId="11" borderId="190" xfId="1" applyFont="1" applyFill="1" applyBorder="1" applyAlignment="1">
      <alignment horizontal="left" vertical="center" wrapText="1" indent="1"/>
    </xf>
    <xf numFmtId="0" fontId="4" fillId="9" borderId="192" xfId="1" applyFont="1" applyFill="1" applyBorder="1" applyAlignment="1" applyProtection="1">
      <alignment horizontal="center" vertical="center"/>
      <protection hidden="1"/>
    </xf>
    <xf numFmtId="168" fontId="6" fillId="13" borderId="200" xfId="1" applyNumberFormat="1" applyFont="1" applyFill="1" applyBorder="1" applyAlignment="1" applyProtection="1">
      <alignment horizontal="right" vertical="center"/>
      <protection hidden="1"/>
    </xf>
    <xf numFmtId="168" fontId="141" fillId="27" borderId="201" xfId="1" applyNumberFormat="1" applyFont="1" applyFill="1" applyBorder="1" applyAlignment="1" applyProtection="1">
      <alignment horizontal="right" vertical="center"/>
      <protection hidden="1"/>
    </xf>
    <xf numFmtId="0" fontId="6" fillId="0" borderId="160" xfId="1" applyFont="1" applyBorder="1" applyAlignment="1" applyProtection="1">
      <alignment horizontal="left" vertical="center" indent="1"/>
      <protection locked="0"/>
    </xf>
    <xf numFmtId="168" fontId="6" fillId="13" borderId="203" xfId="1" applyNumberFormat="1" applyFont="1" applyFill="1" applyBorder="1" applyAlignment="1" applyProtection="1">
      <alignment horizontal="right" vertical="center"/>
      <protection hidden="1"/>
    </xf>
    <xf numFmtId="0" fontId="4" fillId="9" borderId="204" xfId="1" applyFont="1" applyFill="1" applyBorder="1" applyAlignment="1" applyProtection="1">
      <alignment horizontal="center" vertical="center"/>
      <protection hidden="1"/>
    </xf>
    <xf numFmtId="168" fontId="139" fillId="2" borderId="26" xfId="1" applyNumberFormat="1" applyFont="1" applyFill="1" applyBorder="1" applyAlignment="1" applyProtection="1">
      <alignment horizontal="right" vertical="center"/>
      <protection locked="0" hidden="1"/>
    </xf>
    <xf numFmtId="168" fontId="152" fillId="11" borderId="120" xfId="1" applyNumberFormat="1" applyFont="1" applyFill="1" applyBorder="1" applyAlignment="1" applyProtection="1">
      <alignment horizontal="right" vertical="center"/>
      <protection hidden="1"/>
    </xf>
    <xf numFmtId="168" fontId="4" fillId="0" borderId="205" xfId="1" applyNumberFormat="1" applyFont="1" applyBorder="1" applyAlignment="1" applyProtection="1">
      <alignment horizontal="right" vertical="center"/>
      <protection locked="0"/>
    </xf>
    <xf numFmtId="168" fontId="4" fillId="0" borderId="205" xfId="1" applyNumberFormat="1" applyFont="1" applyBorder="1" applyAlignment="1" applyProtection="1">
      <alignment horizontal="right" vertical="center"/>
      <protection locked="0" hidden="1"/>
    </xf>
    <xf numFmtId="0" fontId="6" fillId="11" borderId="196" xfId="1" applyFont="1" applyFill="1" applyBorder="1" applyAlignment="1">
      <alignment horizontal="left" vertical="center" wrapText="1" indent="1"/>
    </xf>
    <xf numFmtId="0" fontId="4" fillId="9" borderId="207" xfId="1" applyFont="1" applyFill="1" applyBorder="1" applyAlignment="1" applyProtection="1">
      <alignment horizontal="center" vertical="center"/>
      <protection hidden="1"/>
    </xf>
    <xf numFmtId="168" fontId="152" fillId="11" borderId="195" xfId="1" applyNumberFormat="1" applyFont="1" applyFill="1" applyBorder="1" applyAlignment="1" applyProtection="1">
      <alignment horizontal="right" vertical="center"/>
      <protection hidden="1"/>
    </xf>
    <xf numFmtId="168" fontId="92" fillId="31" borderId="208" xfId="1" applyNumberFormat="1" applyFont="1" applyFill="1" applyBorder="1" applyAlignment="1" applyProtection="1">
      <alignment horizontal="right" vertical="center"/>
      <protection hidden="1"/>
    </xf>
    <xf numFmtId="168" fontId="142" fillId="13" borderId="201" xfId="1" applyNumberFormat="1" applyFont="1" applyFill="1" applyBorder="1" applyAlignment="1" applyProtection="1">
      <alignment horizontal="right" vertical="center"/>
      <protection hidden="1"/>
    </xf>
    <xf numFmtId="0" fontId="4" fillId="0" borderId="39" xfId="1" applyFont="1" applyBorder="1" applyProtection="1">
      <protection locked="0"/>
    </xf>
    <xf numFmtId="0" fontId="120" fillId="0" borderId="40" xfId="1" applyFont="1" applyBorder="1" applyAlignment="1">
      <alignment horizontal="center" vertical="center"/>
    </xf>
    <xf numFmtId="0" fontId="4" fillId="0" borderId="40" xfId="1" applyFont="1" applyBorder="1" applyProtection="1">
      <protection locked="0"/>
    </xf>
    <xf numFmtId="0" fontId="135" fillId="0" borderId="0" xfId="1" applyFont="1" applyAlignment="1" applyProtection="1">
      <alignment vertical="center"/>
      <protection locked="0"/>
    </xf>
    <xf numFmtId="168" fontId="63" fillId="0" borderId="0" xfId="1" applyNumberFormat="1" applyFont="1" applyAlignment="1" applyProtection="1">
      <alignment horizontal="right" vertical="center"/>
      <protection hidden="1"/>
    </xf>
    <xf numFmtId="168" fontId="116" fillId="0" borderId="0" xfId="1" applyNumberFormat="1" applyFont="1" applyAlignment="1" applyProtection="1">
      <alignment horizontal="right" vertical="center"/>
      <protection hidden="1"/>
    </xf>
    <xf numFmtId="168" fontId="136" fillId="0" borderId="0" xfId="1" applyNumberFormat="1" applyFont="1" applyAlignment="1" applyProtection="1">
      <alignment horizontal="right" vertical="center"/>
      <protection hidden="1"/>
    </xf>
    <xf numFmtId="168" fontId="4" fillId="0" borderId="0" xfId="1" applyNumberFormat="1" applyFont="1" applyAlignment="1" applyProtection="1">
      <alignment horizontal="right" vertical="center"/>
      <protection locked="0"/>
    </xf>
    <xf numFmtId="168" fontId="4" fillId="8" borderId="2" xfId="1" applyNumberFormat="1" applyFont="1" applyFill="1" applyBorder="1" applyAlignment="1" applyProtection="1">
      <alignment horizontal="right" vertical="center"/>
      <protection locked="0" hidden="1"/>
    </xf>
    <xf numFmtId="0" fontId="65" fillId="8" borderId="2" xfId="1" applyFont="1" applyFill="1" applyBorder="1" applyAlignment="1" applyProtection="1">
      <alignment horizontal="left" vertical="center" indent="1"/>
      <protection hidden="1"/>
    </xf>
    <xf numFmtId="0" fontId="4" fillId="0" borderId="68" xfId="1" applyFont="1" applyBorder="1" applyAlignment="1" applyProtection="1">
      <alignment vertical="center"/>
      <protection locked="0"/>
    </xf>
    <xf numFmtId="168" fontId="63" fillId="8" borderId="40" xfId="1" applyNumberFormat="1" applyFont="1" applyFill="1" applyBorder="1" applyAlignment="1" applyProtection="1">
      <alignment horizontal="right" vertical="center"/>
      <protection hidden="1"/>
    </xf>
    <xf numFmtId="168" fontId="116" fillId="8" borderId="40" xfId="1" applyNumberFormat="1" applyFont="1" applyFill="1" applyBorder="1" applyAlignment="1" applyProtection="1">
      <alignment horizontal="right" vertical="center"/>
      <protection hidden="1"/>
    </xf>
    <xf numFmtId="168" fontId="116" fillId="8" borderId="166" xfId="1" applyNumberFormat="1" applyFont="1" applyFill="1" applyBorder="1" applyAlignment="1" applyProtection="1">
      <alignment horizontal="right" vertical="center"/>
      <protection hidden="1"/>
    </xf>
    <xf numFmtId="168" fontId="136" fillId="9" borderId="209" xfId="1" applyNumberFormat="1" applyFont="1" applyFill="1" applyBorder="1" applyAlignment="1" applyProtection="1">
      <alignment horizontal="right" vertical="center"/>
      <protection hidden="1"/>
    </xf>
    <xf numFmtId="168" fontId="4" fillId="0" borderId="69" xfId="1" applyNumberFormat="1" applyFont="1" applyBorder="1" applyAlignment="1" applyProtection="1">
      <alignment horizontal="right" vertical="center"/>
      <protection locked="0"/>
    </xf>
    <xf numFmtId="0" fontId="4" fillId="0" borderId="69" xfId="1" applyFont="1" applyBorder="1" applyProtection="1">
      <protection locked="0"/>
    </xf>
    <xf numFmtId="0" fontId="4" fillId="0" borderId="167" xfId="1" applyFont="1" applyBorder="1" applyAlignment="1" applyProtection="1">
      <alignment vertical="center"/>
      <protection locked="0"/>
    </xf>
    <xf numFmtId="168" fontId="4" fillId="0" borderId="12" xfId="1" applyNumberFormat="1" applyFont="1" applyBorder="1" applyAlignment="1" applyProtection="1">
      <alignment horizontal="right" vertical="center"/>
      <protection locked="0"/>
    </xf>
    <xf numFmtId="0" fontId="4" fillId="0" borderId="210" xfId="1" applyFont="1" applyBorder="1" applyAlignment="1" applyProtection="1">
      <alignment vertical="center"/>
      <protection locked="0"/>
    </xf>
    <xf numFmtId="168" fontId="63" fillId="8" borderId="168" xfId="1" applyNumberFormat="1" applyFont="1" applyFill="1" applyBorder="1" applyAlignment="1" applyProtection="1">
      <alignment horizontal="right" vertical="center"/>
      <protection hidden="1"/>
    </xf>
    <xf numFmtId="168" fontId="116" fillId="8" borderId="170" xfId="1" applyNumberFormat="1" applyFont="1" applyFill="1" applyBorder="1" applyAlignment="1" applyProtection="1">
      <alignment horizontal="right" vertical="center"/>
      <protection hidden="1"/>
    </xf>
    <xf numFmtId="168" fontId="4" fillId="0" borderId="76" xfId="1" applyNumberFormat="1" applyFont="1" applyBorder="1" applyAlignment="1" applyProtection="1">
      <alignment horizontal="right" vertical="center"/>
      <protection locked="0"/>
    </xf>
    <xf numFmtId="0" fontId="4" fillId="0" borderId="76" xfId="1" applyFont="1" applyBorder="1" applyProtection="1">
      <protection locked="0"/>
    </xf>
    <xf numFmtId="0" fontId="135" fillId="0" borderId="214" xfId="1" applyFont="1" applyBorder="1" applyProtection="1">
      <protection locked="0"/>
    </xf>
    <xf numFmtId="168" fontId="63" fillId="8" borderId="215" xfId="1" applyNumberFormat="1" applyFont="1" applyFill="1" applyBorder="1" applyAlignment="1" applyProtection="1">
      <alignment horizontal="right" vertical="center"/>
      <protection hidden="1"/>
    </xf>
    <xf numFmtId="168" fontId="116" fillId="8" borderId="215" xfId="1" applyNumberFormat="1" applyFont="1" applyFill="1" applyBorder="1" applyAlignment="1" applyProtection="1">
      <alignment horizontal="right" vertical="center"/>
      <protection hidden="1"/>
    </xf>
    <xf numFmtId="168" fontId="116" fillId="8" borderId="216" xfId="1" applyNumberFormat="1" applyFont="1" applyFill="1" applyBorder="1" applyAlignment="1" applyProtection="1">
      <alignment horizontal="right" vertical="center"/>
      <protection hidden="1"/>
    </xf>
    <xf numFmtId="168" fontId="136" fillId="9" borderId="217" xfId="1" applyNumberFormat="1" applyFont="1" applyFill="1" applyBorder="1" applyAlignment="1" applyProtection="1">
      <alignment horizontal="right" vertical="center"/>
      <protection hidden="1"/>
    </xf>
    <xf numFmtId="168" fontId="4" fillId="0" borderId="218" xfId="1" applyNumberFormat="1" applyFont="1" applyBorder="1" applyAlignment="1" applyProtection="1">
      <alignment horizontal="right" vertical="center"/>
      <protection locked="0"/>
    </xf>
    <xf numFmtId="168" fontId="4" fillId="0" borderId="215" xfId="1" applyNumberFormat="1" applyFont="1" applyBorder="1" applyAlignment="1" applyProtection="1">
      <alignment horizontal="right" vertical="center"/>
      <protection locked="0"/>
    </xf>
    <xf numFmtId="0" fontId="4" fillId="11" borderId="219" xfId="1" applyFont="1" applyFill="1" applyBorder="1" applyAlignment="1" applyProtection="1">
      <alignment horizontal="center" vertical="center"/>
      <protection locked="0" hidden="1"/>
    </xf>
    <xf numFmtId="0" fontId="135" fillId="11" borderId="220" xfId="1" applyFont="1" applyFill="1" applyBorder="1"/>
    <xf numFmtId="0" fontId="4" fillId="9" borderId="12" xfId="1" applyFont="1" applyFill="1" applyBorder="1" applyAlignment="1" applyProtection="1">
      <alignment horizontal="center" vertical="center"/>
      <protection hidden="1"/>
    </xf>
    <xf numFmtId="0" fontId="4" fillId="9" borderId="26" xfId="1" applyFont="1" applyFill="1" applyBorder="1" applyAlignment="1" applyProtection="1">
      <alignment horizontal="center" vertical="center"/>
      <protection hidden="1"/>
    </xf>
    <xf numFmtId="168" fontId="136" fillId="19" borderId="221" xfId="1" applyNumberFormat="1" applyFont="1" applyFill="1" applyBorder="1" applyAlignment="1" applyProtection="1">
      <alignment horizontal="right" vertical="center"/>
      <protection hidden="1"/>
    </xf>
    <xf numFmtId="0" fontId="135" fillId="0" borderId="224" xfId="1" applyFont="1" applyBorder="1" applyAlignment="1" applyProtection="1">
      <alignment vertical="center"/>
      <protection locked="0"/>
    </xf>
    <xf numFmtId="168" fontId="4" fillId="0" borderId="215" xfId="1" applyNumberFormat="1" applyFont="1" applyBorder="1" applyAlignment="1" applyProtection="1">
      <alignment horizontal="right" vertical="center"/>
      <protection locked="0" hidden="1"/>
    </xf>
    <xf numFmtId="0" fontId="4" fillId="11" borderId="225" xfId="1" applyFont="1" applyFill="1" applyBorder="1" applyAlignment="1" applyProtection="1">
      <alignment horizontal="center" vertical="center"/>
      <protection locked="0" hidden="1"/>
    </xf>
    <xf numFmtId="0" fontId="135" fillId="11" borderId="220" xfId="1" applyFont="1" applyFill="1" applyBorder="1" applyAlignment="1">
      <alignment vertical="center"/>
    </xf>
    <xf numFmtId="0" fontId="4" fillId="9" borderId="226" xfId="1" applyFont="1" applyFill="1" applyBorder="1" applyAlignment="1" applyProtection="1">
      <alignment horizontal="center" vertical="center"/>
      <protection hidden="1"/>
    </xf>
    <xf numFmtId="0" fontId="4" fillId="11" borderId="181" xfId="1" applyFont="1" applyFill="1" applyBorder="1" applyAlignment="1" applyProtection="1">
      <alignment horizontal="center" vertical="center"/>
      <protection hidden="1"/>
    </xf>
    <xf numFmtId="168" fontId="63" fillId="8" borderId="41" xfId="1" applyNumberFormat="1" applyFont="1" applyFill="1" applyBorder="1" applyAlignment="1" applyProtection="1">
      <alignment horizontal="right" vertical="center"/>
      <protection hidden="1"/>
    </xf>
    <xf numFmtId="168" fontId="116" fillId="8" borderId="192" xfId="1" applyNumberFormat="1" applyFont="1" applyFill="1" applyBorder="1" applyAlignment="1" applyProtection="1">
      <alignment horizontal="right" vertical="center"/>
      <protection hidden="1"/>
    </xf>
    <xf numFmtId="168" fontId="136" fillId="9" borderId="227" xfId="1" applyNumberFormat="1" applyFont="1" applyFill="1" applyBorder="1" applyAlignment="1" applyProtection="1">
      <alignment horizontal="right" vertical="center"/>
      <protection hidden="1"/>
    </xf>
    <xf numFmtId="0" fontId="135" fillId="19" borderId="44" xfId="1" applyFont="1" applyFill="1" applyBorder="1" applyAlignment="1" applyProtection="1">
      <alignment vertical="center"/>
      <protection locked="0"/>
    </xf>
    <xf numFmtId="168" fontId="136" fillId="9" borderId="228" xfId="1" applyNumberFormat="1" applyFont="1" applyFill="1" applyBorder="1" applyAlignment="1" applyProtection="1">
      <alignment horizontal="right" vertical="center"/>
      <protection hidden="1"/>
    </xf>
    <xf numFmtId="168" fontId="4" fillId="0" borderId="229" xfId="1" applyNumberFormat="1" applyFont="1" applyBorder="1" applyAlignment="1" applyProtection="1">
      <alignment horizontal="right" vertical="center"/>
      <protection locked="0"/>
    </xf>
    <xf numFmtId="168" fontId="4" fillId="11" borderId="229" xfId="1" applyNumberFormat="1" applyFont="1" applyFill="1" applyBorder="1" applyAlignment="1" applyProtection="1">
      <alignment horizontal="right" vertical="center"/>
      <protection hidden="1"/>
    </xf>
    <xf numFmtId="0" fontId="6" fillId="11" borderId="215" xfId="1" applyFont="1" applyFill="1" applyBorder="1" applyAlignment="1">
      <alignment horizontal="left" vertical="center" indent="1"/>
    </xf>
    <xf numFmtId="0" fontId="4" fillId="9" borderId="225" xfId="1" applyFont="1" applyFill="1" applyBorder="1" applyAlignment="1" applyProtection="1">
      <alignment horizontal="center" vertical="center"/>
      <protection hidden="1"/>
    </xf>
    <xf numFmtId="168" fontId="4" fillId="0" borderId="230" xfId="1" applyNumberFormat="1" applyFont="1" applyBorder="1" applyAlignment="1" applyProtection="1">
      <alignment horizontal="right" vertical="center"/>
      <protection locked="0"/>
    </xf>
    <xf numFmtId="168" fontId="4" fillId="11" borderId="230" xfId="1" applyNumberFormat="1" applyFont="1" applyFill="1" applyBorder="1" applyAlignment="1" applyProtection="1">
      <alignment horizontal="right" vertical="center"/>
      <protection hidden="1"/>
    </xf>
    <xf numFmtId="0" fontId="6" fillId="11" borderId="175" xfId="1" applyFont="1" applyFill="1" applyBorder="1" applyAlignment="1">
      <alignment horizontal="left" vertical="center" indent="1"/>
    </xf>
    <xf numFmtId="0" fontId="4" fillId="9" borderId="21" xfId="1" applyFont="1" applyFill="1" applyBorder="1" applyAlignment="1" applyProtection="1">
      <alignment horizontal="center" vertical="center"/>
      <protection hidden="1"/>
    </xf>
    <xf numFmtId="168" fontId="4" fillId="11" borderId="33" xfId="1" applyNumberFormat="1" applyFont="1" applyFill="1" applyBorder="1" applyAlignment="1" applyProtection="1">
      <alignment horizontal="right" vertical="center"/>
      <protection hidden="1"/>
    </xf>
    <xf numFmtId="0" fontId="6" fillId="11" borderId="0" xfId="1" applyFont="1" applyFill="1" applyAlignment="1">
      <alignment horizontal="left" vertical="center" indent="1"/>
    </xf>
    <xf numFmtId="0" fontId="6" fillId="11" borderId="33" xfId="1" applyFont="1" applyFill="1" applyBorder="1" applyAlignment="1" applyProtection="1">
      <alignment horizontal="left" vertical="center" indent="1"/>
      <protection hidden="1"/>
    </xf>
    <xf numFmtId="0" fontId="6" fillId="9" borderId="33" xfId="1" applyFont="1" applyFill="1" applyBorder="1" applyAlignment="1" applyProtection="1">
      <alignment horizontal="left" vertical="center" indent="1"/>
      <protection hidden="1"/>
    </xf>
    <xf numFmtId="168" fontId="4" fillId="11" borderId="40" xfId="1" applyNumberFormat="1" applyFont="1" applyFill="1" applyBorder="1" applyAlignment="1" applyProtection="1">
      <alignment horizontal="right" vertical="center"/>
      <protection hidden="1"/>
    </xf>
    <xf numFmtId="0" fontId="6" fillId="11" borderId="40" xfId="1" applyFont="1" applyFill="1" applyBorder="1" applyAlignment="1">
      <alignment horizontal="left" vertical="center" indent="1"/>
    </xf>
    <xf numFmtId="0" fontId="6" fillId="9" borderId="40" xfId="1" applyFont="1" applyFill="1" applyBorder="1" applyAlignment="1" applyProtection="1">
      <alignment horizontal="left" vertical="center" indent="1"/>
      <protection hidden="1"/>
    </xf>
    <xf numFmtId="168" fontId="4" fillId="11" borderId="168" xfId="1" applyNumberFormat="1" applyFont="1" applyFill="1" applyBorder="1" applyAlignment="1" applyProtection="1">
      <alignment horizontal="right" vertical="center"/>
      <protection hidden="1"/>
    </xf>
    <xf numFmtId="0" fontId="6" fillId="9" borderId="168" xfId="1" applyFont="1" applyFill="1" applyBorder="1" applyAlignment="1" applyProtection="1">
      <alignment horizontal="left" vertical="center" indent="1"/>
      <protection hidden="1"/>
    </xf>
    <xf numFmtId="168" fontId="116" fillId="8" borderId="24" xfId="1" applyNumberFormat="1" applyFont="1" applyFill="1" applyBorder="1" applyAlignment="1" applyProtection="1">
      <alignment horizontal="right" vertical="center"/>
      <protection hidden="1"/>
    </xf>
    <xf numFmtId="168" fontId="4" fillId="8" borderId="37" xfId="1" applyNumberFormat="1" applyFont="1" applyFill="1" applyBorder="1" applyAlignment="1">
      <alignment horizontal="right" vertical="center"/>
    </xf>
    <xf numFmtId="168" fontId="4" fillId="8" borderId="168" xfId="1" applyNumberFormat="1" applyFont="1" applyFill="1" applyBorder="1" applyAlignment="1">
      <alignment horizontal="right" vertical="center"/>
    </xf>
    <xf numFmtId="168" fontId="4" fillId="8" borderId="168" xfId="1" applyNumberFormat="1" applyFont="1" applyFill="1" applyBorder="1" applyAlignment="1" applyProtection="1">
      <alignment horizontal="right" vertical="center"/>
      <protection hidden="1"/>
    </xf>
    <xf numFmtId="0" fontId="4" fillId="9" borderId="24" xfId="1" applyFont="1" applyFill="1" applyBorder="1" applyAlignment="1" applyProtection="1">
      <alignment horizontal="center" vertical="center"/>
      <protection hidden="1"/>
    </xf>
    <xf numFmtId="0" fontId="135" fillId="0" borderId="85" xfId="1" applyFont="1" applyBorder="1" applyAlignment="1" applyProtection="1">
      <alignment vertical="center"/>
      <protection locked="0"/>
    </xf>
    <xf numFmtId="168" fontId="4" fillId="0" borderId="87" xfId="1" applyNumberFormat="1" applyFont="1" applyBorder="1" applyAlignment="1" applyProtection="1">
      <alignment horizontal="right" vertical="center"/>
      <protection locked="0"/>
    </xf>
    <xf numFmtId="168" fontId="4" fillId="0" borderId="87" xfId="1" applyNumberFormat="1" applyFont="1" applyBorder="1" applyAlignment="1" applyProtection="1">
      <alignment horizontal="right" vertical="center"/>
      <protection locked="0" hidden="1"/>
    </xf>
    <xf numFmtId="0" fontId="6" fillId="11" borderId="214" xfId="1" applyFont="1" applyFill="1" applyBorder="1" applyAlignment="1">
      <alignment horizontal="left" vertical="center" wrapText="1" indent="1"/>
    </xf>
    <xf numFmtId="0" fontId="4" fillId="9" borderId="83" xfId="1" applyFont="1" applyFill="1" applyBorder="1" applyAlignment="1" applyProtection="1">
      <alignment horizontal="center" vertical="center"/>
      <protection hidden="1"/>
    </xf>
    <xf numFmtId="168" fontId="136" fillId="9" borderId="231" xfId="1" applyNumberFormat="1" applyFont="1" applyFill="1" applyBorder="1" applyAlignment="1" applyProtection="1">
      <alignment horizontal="right" vertical="center"/>
      <protection hidden="1"/>
    </xf>
    <xf numFmtId="0" fontId="6" fillId="11" borderId="172" xfId="1" applyFont="1" applyFill="1" applyBorder="1" applyAlignment="1">
      <alignment horizontal="left" vertical="center" wrapText="1" indent="1"/>
    </xf>
    <xf numFmtId="0" fontId="6" fillId="11" borderId="162" xfId="1" applyFont="1" applyFill="1" applyBorder="1" applyAlignment="1">
      <alignment horizontal="left" vertical="center" wrapText="1" indent="1"/>
    </xf>
    <xf numFmtId="0" fontId="155" fillId="0" borderId="0" xfId="1" applyFont="1" applyAlignment="1">
      <alignment vertical="center"/>
    </xf>
    <xf numFmtId="168" fontId="139" fillId="2" borderId="37" xfId="1" applyNumberFormat="1" applyFont="1" applyFill="1" applyBorder="1" applyAlignment="1" applyProtection="1">
      <alignment horizontal="right" vertical="center"/>
      <protection locked="0"/>
    </xf>
    <xf numFmtId="168" fontId="116" fillId="8" borderId="34" xfId="1" applyNumberFormat="1" applyFont="1" applyFill="1" applyBorder="1" applyAlignment="1" applyProtection="1">
      <alignment horizontal="right" vertical="center"/>
      <protection hidden="1"/>
    </xf>
    <xf numFmtId="168" fontId="136" fillId="9" borderId="232" xfId="1" applyNumberFormat="1" applyFont="1" applyFill="1" applyBorder="1" applyAlignment="1" applyProtection="1">
      <alignment horizontal="right" vertical="center"/>
      <protection hidden="1"/>
    </xf>
    <xf numFmtId="0" fontId="6" fillId="11" borderId="233" xfId="1" applyFont="1" applyFill="1" applyBorder="1" applyAlignment="1">
      <alignment horizontal="left" vertical="center" wrapText="1" indent="1"/>
    </xf>
    <xf numFmtId="0" fontId="135" fillId="19" borderId="44" xfId="1" applyFont="1" applyFill="1" applyBorder="1" applyProtection="1">
      <protection hidden="1"/>
    </xf>
    <xf numFmtId="168" fontId="156" fillId="19" borderId="38" xfId="1" applyNumberFormat="1" applyFont="1" applyFill="1" applyBorder="1" applyAlignment="1" applyProtection="1">
      <alignment horizontal="center" vertical="center"/>
      <protection hidden="1"/>
    </xf>
    <xf numFmtId="168" fontId="157" fillId="19" borderId="38" xfId="1" applyNumberFormat="1" applyFont="1" applyFill="1" applyBorder="1" applyAlignment="1" applyProtection="1">
      <alignment horizontal="center" vertical="center"/>
      <protection hidden="1"/>
    </xf>
    <xf numFmtId="168" fontId="92" fillId="19" borderId="38" xfId="1" applyNumberFormat="1" applyFont="1" applyFill="1" applyBorder="1" applyAlignment="1" applyProtection="1">
      <alignment horizontal="center" vertical="center"/>
      <protection hidden="1"/>
    </xf>
    <xf numFmtId="168" fontId="116" fillId="8" borderId="5" xfId="1" applyNumberFormat="1" applyFont="1" applyFill="1" applyBorder="1" applyAlignment="1" applyProtection="1">
      <alignment horizontal="right" vertical="center"/>
      <protection hidden="1"/>
    </xf>
    <xf numFmtId="168" fontId="158" fillId="13" borderId="221" xfId="1" applyNumberFormat="1" applyFont="1" applyFill="1" applyBorder="1" applyAlignment="1" applyProtection="1">
      <alignment horizontal="right" vertical="center"/>
      <protection hidden="1"/>
    </xf>
    <xf numFmtId="168" fontId="63" fillId="8" borderId="1" xfId="1" applyNumberFormat="1" applyFont="1" applyFill="1" applyBorder="1" applyAlignment="1" applyProtection="1">
      <alignment horizontal="right" vertical="center"/>
      <protection hidden="1"/>
    </xf>
    <xf numFmtId="168" fontId="158" fillId="13" borderId="234" xfId="1" applyNumberFormat="1" applyFont="1" applyFill="1" applyBorder="1" applyAlignment="1" applyProtection="1">
      <alignment horizontal="right" vertical="center"/>
      <protection hidden="1"/>
    </xf>
    <xf numFmtId="168" fontId="65" fillId="13" borderId="1" xfId="1" applyNumberFormat="1" applyFont="1" applyFill="1" applyBorder="1" applyAlignment="1" applyProtection="1">
      <alignment horizontal="right" vertical="center"/>
      <protection hidden="1"/>
    </xf>
    <xf numFmtId="0" fontId="65" fillId="13" borderId="0" xfId="1" applyFont="1" applyFill="1" applyAlignment="1" applyProtection="1">
      <alignment horizontal="right" vertical="center"/>
      <protection hidden="1"/>
    </xf>
    <xf numFmtId="0" fontId="65" fillId="13" borderId="45" xfId="1" applyFont="1" applyFill="1" applyBorder="1" applyAlignment="1" applyProtection="1">
      <alignment horizontal="right" vertical="center"/>
      <protection hidden="1"/>
    </xf>
    <xf numFmtId="168" fontId="4" fillId="13" borderId="1" xfId="1" applyNumberFormat="1" applyFont="1" applyFill="1" applyBorder="1" applyAlignment="1" applyProtection="1">
      <alignment horizontal="right" vertical="center"/>
      <protection hidden="1"/>
    </xf>
    <xf numFmtId="0" fontId="135" fillId="7" borderId="65" xfId="1" applyFont="1" applyFill="1" applyBorder="1" applyProtection="1">
      <protection hidden="1"/>
    </xf>
    <xf numFmtId="168" fontId="69" fillId="8" borderId="5" xfId="1" applyNumberFormat="1" applyFont="1" applyFill="1" applyBorder="1" applyAlignment="1" applyProtection="1">
      <alignment horizontal="right" vertical="center"/>
      <protection hidden="1"/>
    </xf>
    <xf numFmtId="0" fontId="159" fillId="31" borderId="139" xfId="1" applyFont="1" applyFill="1" applyBorder="1" applyProtection="1">
      <protection hidden="1"/>
    </xf>
    <xf numFmtId="168" fontId="68" fillId="8" borderId="142" xfId="1" applyNumberFormat="1" applyFont="1" applyFill="1" applyBorder="1" applyAlignment="1" applyProtection="1">
      <alignment horizontal="right" vertical="center"/>
      <protection hidden="1"/>
    </xf>
    <xf numFmtId="168" fontId="68" fillId="21" borderId="142" xfId="1" applyNumberFormat="1" applyFont="1" applyFill="1" applyBorder="1" applyAlignment="1" applyProtection="1">
      <alignment horizontal="right" vertical="center"/>
      <protection hidden="1"/>
    </xf>
    <xf numFmtId="168" fontId="68" fillId="29" borderId="142" xfId="1" applyNumberFormat="1" applyFont="1" applyFill="1" applyBorder="1" applyAlignment="1" applyProtection="1">
      <alignment horizontal="right" vertical="center"/>
      <protection hidden="1"/>
    </xf>
    <xf numFmtId="168" fontId="4" fillId="31" borderId="235" xfId="1" applyNumberFormat="1" applyFont="1" applyFill="1" applyBorder="1" applyAlignment="1" applyProtection="1">
      <alignment horizontal="right" vertical="center"/>
      <protection hidden="1"/>
    </xf>
    <xf numFmtId="168" fontId="65" fillId="31" borderId="60" xfId="1" applyNumberFormat="1" applyFont="1" applyFill="1" applyBorder="1" applyAlignment="1" applyProtection="1">
      <alignment horizontal="right" vertical="center"/>
      <protection hidden="1"/>
    </xf>
    <xf numFmtId="168" fontId="65" fillId="21" borderId="60" xfId="1" applyNumberFormat="1" applyFont="1" applyFill="1" applyBorder="1" applyAlignment="1" applyProtection="1">
      <alignment horizontal="right" vertical="center"/>
      <protection hidden="1"/>
    </xf>
    <xf numFmtId="168" fontId="65" fillId="29" borderId="60" xfId="1" applyNumberFormat="1" applyFont="1" applyFill="1" applyBorder="1" applyAlignment="1" applyProtection="1">
      <alignment horizontal="right" vertical="center"/>
      <protection hidden="1"/>
    </xf>
    <xf numFmtId="0" fontId="160" fillId="0" borderId="0" xfId="1" applyFont="1" applyAlignment="1" applyProtection="1">
      <alignment horizontal="left" vertical="center"/>
      <protection hidden="1"/>
    </xf>
    <xf numFmtId="0" fontId="95" fillId="0" borderId="0" xfId="1" applyFont="1" applyAlignment="1" applyProtection="1">
      <alignment vertical="center"/>
      <protection hidden="1"/>
    </xf>
    <xf numFmtId="0" fontId="94" fillId="0" borderId="0" xfId="1" applyFont="1" applyAlignment="1" applyProtection="1">
      <alignment horizontal="centerContinuous" vertical="center"/>
      <protection hidden="1"/>
    </xf>
    <xf numFmtId="0" fontId="135" fillId="26" borderId="0" xfId="1" applyFont="1" applyFill="1"/>
    <xf numFmtId="0" fontId="95" fillId="26" borderId="0" xfId="1" applyFont="1" applyFill="1" applyAlignment="1">
      <alignment vertical="center"/>
    </xf>
    <xf numFmtId="168" fontId="151" fillId="0" borderId="37" xfId="1" applyNumberFormat="1" applyFont="1" applyBorder="1" applyAlignment="1" applyProtection="1">
      <alignment horizontal="right" vertical="center"/>
      <protection locked="0"/>
    </xf>
    <xf numFmtId="0" fontId="120" fillId="0" borderId="39" xfId="1" applyFont="1" applyBorder="1" applyAlignment="1">
      <alignment horizontal="center"/>
    </xf>
    <xf numFmtId="0" fontId="135" fillId="0" borderId="0" xfId="1" applyFont="1" applyAlignment="1" applyProtection="1">
      <alignment horizontal="center" vertical="center"/>
      <protection locked="0"/>
    </xf>
    <xf numFmtId="0" fontId="4" fillId="0" borderId="40" xfId="1" applyFont="1" applyBorder="1" applyAlignment="1" applyProtection="1">
      <alignment vertical="center"/>
      <protection locked="0"/>
    </xf>
    <xf numFmtId="0" fontId="162" fillId="0" borderId="0" xfId="1" applyFont="1" applyAlignment="1" applyProtection="1">
      <alignment vertical="top"/>
      <protection locked="0"/>
    </xf>
    <xf numFmtId="0" fontId="162" fillId="0" borderId="0" xfId="1" applyFont="1" applyAlignment="1" applyProtection="1">
      <alignment horizontal="center" vertical="top"/>
      <protection locked="0"/>
    </xf>
    <xf numFmtId="0" fontId="4" fillId="0" borderId="40" xfId="1" applyFont="1" applyBorder="1" applyAlignment="1" applyProtection="1">
      <alignment vertical="top"/>
      <protection locked="0"/>
    </xf>
    <xf numFmtId="0" fontId="162" fillId="0" borderId="0" xfId="1" applyFont="1" applyAlignment="1">
      <alignment vertical="top"/>
    </xf>
    <xf numFmtId="0" fontId="4" fillId="0" borderId="168" xfId="1" applyFont="1" applyBorder="1" applyAlignment="1" applyProtection="1">
      <alignment vertical="top"/>
      <protection locked="0"/>
    </xf>
    <xf numFmtId="0" fontId="6" fillId="0" borderId="168" xfId="1" applyFont="1" applyBorder="1" applyAlignment="1">
      <alignment horizontal="left" vertical="center" indent="1"/>
    </xf>
    <xf numFmtId="0" fontId="120" fillId="0" borderId="168" xfId="1" applyFont="1" applyBorder="1" applyAlignment="1">
      <alignment horizontal="center" vertical="center"/>
    </xf>
    <xf numFmtId="0" fontId="6" fillId="0" borderId="71" xfId="1" applyFont="1" applyBorder="1" applyAlignment="1" applyProtection="1">
      <alignment horizontal="left" vertical="center" indent="1"/>
      <protection locked="0"/>
    </xf>
    <xf numFmtId="0" fontId="6" fillId="0" borderId="168" xfId="1" applyFont="1" applyBorder="1" applyAlignment="1" applyProtection="1">
      <alignment horizontal="left" vertical="center" indent="1"/>
      <protection locked="0"/>
    </xf>
    <xf numFmtId="0" fontId="6" fillId="0" borderId="41" xfId="1" applyFont="1" applyBorder="1" applyAlignment="1" applyProtection="1">
      <alignment horizontal="left" vertical="center" indent="1"/>
      <protection locked="0"/>
    </xf>
    <xf numFmtId="168" fontId="4" fillId="14" borderId="230" xfId="1" applyNumberFormat="1" applyFont="1" applyFill="1" applyBorder="1" applyAlignment="1">
      <alignment horizontal="right" vertical="center"/>
    </xf>
    <xf numFmtId="168" fontId="92" fillId="14" borderId="38" xfId="1" applyNumberFormat="1" applyFont="1" applyFill="1" applyBorder="1" applyAlignment="1" applyProtection="1">
      <alignment horizontal="center" vertical="center"/>
      <protection hidden="1"/>
    </xf>
    <xf numFmtId="168" fontId="65" fillId="14" borderId="1" xfId="1" applyNumberFormat="1" applyFont="1" applyFill="1" applyBorder="1" applyAlignment="1" applyProtection="1">
      <alignment horizontal="right" vertical="center"/>
      <protection hidden="1"/>
    </xf>
    <xf numFmtId="168" fontId="4" fillId="14" borderId="1" xfId="1" applyNumberFormat="1" applyFont="1" applyFill="1" applyBorder="1" applyAlignment="1" applyProtection="1">
      <alignment horizontal="right" vertical="center"/>
      <protection hidden="1"/>
    </xf>
    <xf numFmtId="168" fontId="65" fillId="14" borderId="60" xfId="1" applyNumberFormat="1" applyFont="1" applyFill="1" applyBorder="1" applyAlignment="1" applyProtection="1">
      <alignment horizontal="right" vertical="center"/>
      <protection hidden="1"/>
    </xf>
    <xf numFmtId="0" fontId="162" fillId="0" borderId="0" xfId="1" applyFont="1" applyAlignment="1" applyProtection="1">
      <alignment vertical="center"/>
      <protection locked="0"/>
    </xf>
    <xf numFmtId="0" fontId="162" fillId="0" borderId="0" xfId="1" applyFont="1" applyAlignment="1" applyProtection="1">
      <alignment horizontal="left" vertical="center"/>
      <protection locked="0"/>
    </xf>
    <xf numFmtId="0" fontId="157" fillId="0" borderId="0" xfId="1" applyFont="1" applyAlignment="1">
      <alignment horizontal="right" vertical="center"/>
    </xf>
    <xf numFmtId="0" fontId="4" fillId="0" borderId="0" xfId="1" applyFont="1"/>
    <xf numFmtId="0" fontId="4" fillId="0" borderId="237" xfId="1" applyFont="1" applyBorder="1"/>
    <xf numFmtId="168" fontId="136" fillId="9" borderId="238" xfId="1" applyNumberFormat="1" applyFont="1" applyFill="1" applyBorder="1" applyAlignment="1" applyProtection="1">
      <alignment horizontal="right" vertical="center"/>
      <protection hidden="1"/>
    </xf>
    <xf numFmtId="0" fontId="6" fillId="0" borderId="239" xfId="1" applyFont="1" applyBorder="1" applyAlignment="1" applyProtection="1">
      <alignment horizontal="center" vertical="top"/>
      <protection locked="0"/>
    </xf>
    <xf numFmtId="0" fontId="6" fillId="0" borderId="238" xfId="1" applyFont="1" applyBorder="1" applyAlignment="1" applyProtection="1">
      <alignment vertical="top"/>
      <protection locked="0"/>
    </xf>
    <xf numFmtId="0" fontId="4" fillId="11" borderId="240" xfId="1" applyFont="1" applyFill="1" applyBorder="1"/>
    <xf numFmtId="0" fontId="4" fillId="11" borderId="152" xfId="1" applyFont="1" applyFill="1" applyBorder="1"/>
    <xf numFmtId="0" fontId="6" fillId="11" borderId="241" xfId="1" applyFont="1" applyFill="1" applyBorder="1" applyAlignment="1" applyProtection="1">
      <alignment horizontal="left" vertical="center" indent="2"/>
      <protection locked="0"/>
    </xf>
    <xf numFmtId="0" fontId="4" fillId="0" borderId="242" xfId="1" applyFont="1" applyBorder="1"/>
    <xf numFmtId="168" fontId="136" fillId="9" borderId="40" xfId="1" applyNumberFormat="1" applyFont="1" applyFill="1" applyBorder="1" applyAlignment="1" applyProtection="1">
      <alignment horizontal="right" vertical="center"/>
      <protection hidden="1"/>
    </xf>
    <xf numFmtId="0" fontId="6" fillId="0" borderId="33" xfId="1" applyFont="1" applyBorder="1" applyAlignment="1" applyProtection="1">
      <alignment vertical="top" wrapText="1"/>
      <protection locked="0"/>
    </xf>
    <xf numFmtId="0" fontId="6" fillId="0" borderId="40" xfId="1" applyFont="1" applyBorder="1" applyAlignment="1" applyProtection="1">
      <alignment vertical="top" wrapText="1"/>
      <protection locked="0"/>
    </xf>
    <xf numFmtId="0" fontId="4" fillId="11" borderId="12" xfId="1" applyFont="1" applyFill="1" applyBorder="1"/>
    <xf numFmtId="0" fontId="6" fillId="11" borderId="243" xfId="1" applyFont="1" applyFill="1" applyBorder="1" applyAlignment="1" applyProtection="1">
      <alignment horizontal="left" vertical="center" indent="2"/>
      <protection locked="0"/>
    </xf>
    <xf numFmtId="0" fontId="4" fillId="0" borderId="244" xfId="1" applyFont="1" applyBorder="1"/>
    <xf numFmtId="168" fontId="136" fillId="9" borderId="168" xfId="1" applyNumberFormat="1" applyFont="1" applyFill="1" applyBorder="1" applyAlignment="1" applyProtection="1">
      <alignment horizontal="right" vertical="center"/>
      <protection hidden="1"/>
    </xf>
    <xf numFmtId="0" fontId="6" fillId="0" borderId="37" xfId="1" applyFont="1" applyBorder="1" applyAlignment="1" applyProtection="1">
      <alignment vertical="top" wrapText="1"/>
      <protection locked="0"/>
    </xf>
    <xf numFmtId="0" fontId="6" fillId="0" borderId="168" xfId="1" applyFont="1" applyBorder="1" applyAlignment="1" applyProtection="1">
      <alignment vertical="top" wrapText="1"/>
      <protection locked="0"/>
    </xf>
    <xf numFmtId="0" fontId="4" fillId="11" borderId="26" xfId="1" applyFont="1" applyFill="1" applyBorder="1"/>
    <xf numFmtId="0" fontId="6" fillId="11" borderId="245" xfId="1" applyFont="1" applyFill="1" applyBorder="1" applyAlignment="1">
      <alignment horizontal="left" vertical="center" indent="2"/>
    </xf>
    <xf numFmtId="49" fontId="4" fillId="0" borderId="0" xfId="1" applyNumberFormat="1" applyFont="1"/>
    <xf numFmtId="0" fontId="4" fillId="0" borderId="246" xfId="1" applyFont="1" applyBorder="1" applyAlignment="1" applyProtection="1">
      <alignment vertical="center"/>
      <protection locked="0"/>
    </xf>
    <xf numFmtId="168" fontId="136" fillId="9" borderId="215" xfId="1" applyNumberFormat="1" applyFont="1" applyFill="1" applyBorder="1" applyAlignment="1" applyProtection="1">
      <alignment horizontal="right" vertical="center"/>
      <protection hidden="1"/>
    </xf>
    <xf numFmtId="168" fontId="4" fillId="0" borderId="225" xfId="1" applyNumberFormat="1" applyFont="1" applyBorder="1" applyAlignment="1" applyProtection="1">
      <alignment horizontal="right" vertical="center"/>
      <protection locked="0"/>
    </xf>
    <xf numFmtId="168" fontId="4" fillId="0" borderId="247" xfId="1" applyNumberFormat="1" applyFont="1" applyBorder="1" applyAlignment="1" applyProtection="1">
      <alignment horizontal="right" vertical="center"/>
      <protection locked="0"/>
    </xf>
    <xf numFmtId="0" fontId="6" fillId="0" borderId="248" xfId="1" applyFont="1" applyBorder="1" applyAlignment="1" applyProtection="1">
      <alignment horizontal="left" vertical="center" indent="1"/>
      <protection locked="0"/>
    </xf>
    <xf numFmtId="0" fontId="4" fillId="9" borderId="219" xfId="1" applyFont="1" applyFill="1" applyBorder="1" applyAlignment="1" applyProtection="1">
      <alignment horizontal="center" vertical="center"/>
      <protection hidden="1"/>
    </xf>
    <xf numFmtId="0" fontId="4" fillId="9" borderId="249" xfId="1" applyFont="1" applyFill="1" applyBorder="1" applyAlignment="1" applyProtection="1">
      <alignment horizontal="center" vertical="center"/>
      <protection hidden="1"/>
    </xf>
    <xf numFmtId="0" fontId="4" fillId="0" borderId="242" xfId="1" applyFont="1" applyBorder="1" applyAlignment="1" applyProtection="1">
      <alignment vertical="center"/>
      <protection locked="0"/>
    </xf>
    <xf numFmtId="168" fontId="4" fillId="0" borderId="188" xfId="1" applyNumberFormat="1" applyFont="1" applyBorder="1" applyAlignment="1" applyProtection="1">
      <alignment horizontal="right" vertical="center"/>
      <protection locked="0"/>
    </xf>
    <xf numFmtId="0" fontId="6" fillId="0" borderId="165" xfId="1" applyFont="1" applyBorder="1" applyAlignment="1" applyProtection="1">
      <alignment horizontal="left" vertical="center" indent="1"/>
      <protection locked="0"/>
    </xf>
    <xf numFmtId="0" fontId="4" fillId="9" borderId="243" xfId="1" applyFont="1" applyFill="1" applyBorder="1" applyAlignment="1" applyProtection="1">
      <alignment horizontal="center" vertical="center"/>
      <protection hidden="1"/>
    </xf>
    <xf numFmtId="0" fontId="4" fillId="11" borderId="243" xfId="1" applyFont="1" applyFill="1" applyBorder="1" applyAlignment="1" applyProtection="1">
      <alignment horizontal="center" vertical="center"/>
      <protection hidden="1"/>
    </xf>
    <xf numFmtId="0" fontId="4" fillId="0" borderId="244" xfId="1" applyFont="1" applyBorder="1" applyAlignment="1" applyProtection="1">
      <alignment vertical="center"/>
      <protection locked="0"/>
    </xf>
    <xf numFmtId="168" fontId="4" fillId="0" borderId="193" xfId="1" applyNumberFormat="1" applyFont="1" applyBorder="1" applyAlignment="1" applyProtection="1">
      <alignment horizontal="right" vertical="center"/>
      <protection locked="0"/>
    </xf>
    <xf numFmtId="0" fontId="4" fillId="9" borderId="245" xfId="1" applyFont="1" applyFill="1" applyBorder="1" applyAlignment="1" applyProtection="1">
      <alignment horizontal="center" vertical="center"/>
      <protection hidden="1"/>
    </xf>
    <xf numFmtId="0" fontId="6" fillId="0" borderId="183" xfId="1" applyFont="1" applyBorder="1" applyAlignment="1" applyProtection="1">
      <alignment horizontal="left" vertical="center" indent="1"/>
      <protection locked="0"/>
    </xf>
    <xf numFmtId="0" fontId="4" fillId="19" borderId="250" xfId="1" applyFont="1" applyFill="1" applyBorder="1" applyAlignment="1" applyProtection="1">
      <alignment vertical="center"/>
      <protection locked="0"/>
    </xf>
    <xf numFmtId="168" fontId="136" fillId="19" borderId="74" xfId="1" applyNumberFormat="1" applyFont="1" applyFill="1" applyBorder="1" applyAlignment="1" applyProtection="1">
      <alignment horizontal="right" vertical="center"/>
      <protection hidden="1"/>
    </xf>
    <xf numFmtId="168" fontId="65" fillId="19" borderId="251" xfId="1" applyNumberFormat="1" applyFont="1" applyFill="1" applyBorder="1" applyAlignment="1">
      <alignment horizontal="right" vertical="center"/>
    </xf>
    <xf numFmtId="168" fontId="65" fillId="19" borderId="252" xfId="1" applyNumberFormat="1" applyFont="1" applyFill="1" applyBorder="1" applyAlignment="1">
      <alignment horizontal="right" vertical="center"/>
    </xf>
    <xf numFmtId="168" fontId="65" fillId="19" borderId="88" xfId="1" applyNumberFormat="1" applyFont="1" applyFill="1" applyBorder="1" applyAlignment="1">
      <alignment horizontal="right" vertical="center"/>
    </xf>
    <xf numFmtId="0" fontId="92" fillId="19" borderId="223" xfId="1" applyFont="1" applyFill="1" applyBorder="1" applyAlignment="1" applyProtection="1">
      <alignment vertical="center"/>
      <protection hidden="1"/>
    </xf>
    <xf numFmtId="0" fontId="66" fillId="19" borderId="222" xfId="1" applyFont="1" applyFill="1" applyBorder="1" applyAlignment="1" applyProtection="1">
      <alignment vertical="center"/>
      <protection hidden="1"/>
    </xf>
    <xf numFmtId="0" fontId="92" fillId="19" borderId="253" xfId="1" applyFont="1" applyFill="1" applyBorder="1" applyAlignment="1" applyProtection="1">
      <alignment vertical="center"/>
      <protection hidden="1"/>
    </xf>
    <xf numFmtId="0" fontId="62" fillId="0" borderId="254" xfId="1" applyFont="1" applyBorder="1" applyAlignment="1" applyProtection="1">
      <alignment vertical="center"/>
      <protection locked="0"/>
    </xf>
    <xf numFmtId="168" fontId="136" fillId="9" borderId="175" xfId="1" applyNumberFormat="1" applyFont="1" applyFill="1" applyBorder="1" applyAlignment="1" applyProtection="1">
      <alignment horizontal="right" vertical="center"/>
      <protection hidden="1"/>
    </xf>
    <xf numFmtId="168" fontId="4" fillId="0" borderId="194" xfId="1" applyNumberFormat="1" applyFont="1" applyBorder="1" applyAlignment="1" applyProtection="1">
      <alignment horizontal="right" vertical="center"/>
      <protection locked="0"/>
    </xf>
    <xf numFmtId="0" fontId="4" fillId="9" borderId="255" xfId="1" applyFont="1" applyFill="1" applyBorder="1" applyAlignment="1" applyProtection="1">
      <alignment horizontal="center" vertical="center"/>
      <protection hidden="1"/>
    </xf>
    <xf numFmtId="0" fontId="4" fillId="19" borderId="250" xfId="1" applyFont="1" applyFill="1" applyBorder="1" applyAlignment="1" applyProtection="1">
      <alignment vertical="center"/>
      <protection hidden="1"/>
    </xf>
    <xf numFmtId="168" fontId="65" fillId="19" borderId="74" xfId="1" applyNumberFormat="1" applyFont="1" applyFill="1" applyBorder="1" applyAlignment="1" applyProtection="1">
      <alignment horizontal="right" vertical="center"/>
      <protection hidden="1"/>
    </xf>
    <xf numFmtId="168" fontId="65" fillId="19" borderId="256" xfId="1" applyNumberFormat="1" applyFont="1" applyFill="1" applyBorder="1" applyAlignment="1" applyProtection="1">
      <alignment horizontal="right" vertical="center"/>
      <protection hidden="1"/>
    </xf>
    <xf numFmtId="0" fontId="92" fillId="19" borderId="222" xfId="1" applyFont="1" applyFill="1" applyBorder="1" applyAlignment="1" applyProtection="1">
      <alignment vertical="center"/>
      <protection hidden="1"/>
    </xf>
    <xf numFmtId="0" fontId="65" fillId="19" borderId="253" xfId="1" applyFont="1" applyFill="1" applyBorder="1" applyAlignment="1" applyProtection="1">
      <alignment vertical="center"/>
      <protection hidden="1"/>
    </xf>
    <xf numFmtId="168" fontId="136" fillId="9" borderId="1" xfId="1" applyNumberFormat="1" applyFont="1" applyFill="1" applyBorder="1" applyAlignment="1" applyProtection="1">
      <alignment horizontal="right" vertical="center"/>
      <protection hidden="1"/>
    </xf>
    <xf numFmtId="168" fontId="4" fillId="0" borderId="208" xfId="1" applyNumberFormat="1" applyFont="1" applyBorder="1" applyAlignment="1">
      <alignment horizontal="right" vertical="center"/>
    </xf>
    <xf numFmtId="0" fontId="4" fillId="9" borderId="257" xfId="1" applyFont="1" applyFill="1" applyBorder="1" applyAlignment="1" applyProtection="1">
      <alignment vertical="center"/>
      <protection hidden="1"/>
    </xf>
    <xf numFmtId="0" fontId="6" fillId="9" borderId="6" xfId="1" applyFont="1" applyFill="1" applyBorder="1" applyAlignment="1" applyProtection="1">
      <alignment horizontal="left" vertical="center" indent="1"/>
      <protection hidden="1"/>
    </xf>
    <xf numFmtId="0" fontId="4" fillId="0" borderId="258" xfId="1" applyFont="1" applyBorder="1" applyAlignment="1" applyProtection="1">
      <alignment vertical="center"/>
      <protection locked="0"/>
    </xf>
    <xf numFmtId="168" fontId="136" fillId="9" borderId="39" xfId="1" applyNumberFormat="1" applyFont="1" applyFill="1" applyBorder="1" applyAlignment="1" applyProtection="1">
      <alignment horizontal="right" vertical="center"/>
      <protection hidden="1"/>
    </xf>
    <xf numFmtId="168" fontId="4" fillId="0" borderId="32" xfId="1" applyNumberFormat="1" applyFont="1" applyBorder="1" applyAlignment="1" applyProtection="1">
      <alignment horizontal="right" vertical="center"/>
      <protection locked="0"/>
    </xf>
    <xf numFmtId="168" fontId="4" fillId="0" borderId="39" xfId="1" applyNumberFormat="1" applyFont="1" applyBorder="1" applyAlignment="1" applyProtection="1">
      <alignment horizontal="right" vertical="center"/>
      <protection locked="0"/>
    </xf>
    <xf numFmtId="168" fontId="4" fillId="0" borderId="17" xfId="1" applyNumberFormat="1" applyFont="1" applyBorder="1" applyAlignment="1" applyProtection="1">
      <alignment horizontal="right" vertical="center"/>
      <protection locked="0"/>
    </xf>
    <xf numFmtId="168" fontId="4" fillId="0" borderId="203" xfId="1" applyNumberFormat="1" applyFont="1" applyBorder="1" applyAlignment="1" applyProtection="1">
      <alignment horizontal="right" vertical="center"/>
      <protection locked="0"/>
    </xf>
    <xf numFmtId="0" fontId="6" fillId="9" borderId="32" xfId="1" applyFont="1" applyFill="1" applyBorder="1" applyAlignment="1" applyProtection="1">
      <alignment horizontal="left" vertical="center" indent="1"/>
      <protection hidden="1"/>
    </xf>
    <xf numFmtId="0" fontId="4" fillId="9" borderId="41" xfId="1" applyFont="1" applyFill="1" applyBorder="1" applyAlignment="1" applyProtection="1">
      <alignment horizontal="center" vertical="center"/>
      <protection hidden="1"/>
    </xf>
    <xf numFmtId="0" fontId="4" fillId="11" borderId="0" xfId="1" applyFont="1" applyFill="1" applyAlignment="1">
      <alignment horizontal="left" vertical="center" indent="1"/>
    </xf>
    <xf numFmtId="168" fontId="151" fillId="0" borderId="188" xfId="1" applyNumberFormat="1" applyFont="1" applyBorder="1" applyAlignment="1" applyProtection="1">
      <alignment horizontal="right" vertical="center"/>
      <protection locked="0"/>
    </xf>
    <xf numFmtId="0" fontId="6" fillId="11" borderId="0" xfId="1" applyFont="1" applyFill="1" applyAlignment="1" applyProtection="1">
      <alignment horizontal="left" vertical="center" indent="1"/>
      <protection hidden="1"/>
    </xf>
    <xf numFmtId="0" fontId="6" fillId="9" borderId="230" xfId="1" applyFont="1" applyFill="1" applyBorder="1" applyAlignment="1" applyProtection="1">
      <alignment horizontal="left" vertical="center" indent="1"/>
      <protection hidden="1"/>
    </xf>
    <xf numFmtId="0" fontId="4" fillId="0" borderId="259" xfId="1" applyFont="1" applyBorder="1" applyAlignment="1" applyProtection="1">
      <alignment vertical="center"/>
      <protection locked="0"/>
    </xf>
    <xf numFmtId="168" fontId="136" fillId="9" borderId="41" xfId="1" applyNumberFormat="1" applyFont="1" applyFill="1" applyBorder="1" applyAlignment="1" applyProtection="1">
      <alignment horizontal="right" vertical="center"/>
      <protection hidden="1"/>
    </xf>
    <xf numFmtId="168" fontId="4" fillId="0" borderId="34" xfId="1" applyNumberFormat="1" applyFont="1" applyBorder="1" applyAlignment="1" applyProtection="1">
      <alignment horizontal="right" vertical="center"/>
      <protection locked="0"/>
    </xf>
    <xf numFmtId="168" fontId="4" fillId="0" borderId="199" xfId="1" applyNumberFormat="1" applyFont="1" applyBorder="1" applyAlignment="1" applyProtection="1">
      <alignment horizontal="right" vertical="center"/>
      <protection locked="0"/>
    </xf>
    <xf numFmtId="0" fontId="6" fillId="9" borderId="183" xfId="1" applyFont="1" applyFill="1" applyBorder="1" applyAlignment="1" applyProtection="1">
      <alignment horizontal="left" vertical="center" indent="1"/>
      <protection hidden="1"/>
    </xf>
    <xf numFmtId="168" fontId="151" fillId="0" borderId="32" xfId="1" applyNumberFormat="1" applyFont="1" applyBorder="1" applyAlignment="1" applyProtection="1">
      <alignment horizontal="right" vertical="center"/>
      <protection locked="0"/>
    </xf>
    <xf numFmtId="168" fontId="151" fillId="0" borderId="39" xfId="1" applyNumberFormat="1" applyFont="1" applyBorder="1" applyAlignment="1" applyProtection="1">
      <alignment horizontal="right" vertical="center"/>
      <protection locked="0"/>
    </xf>
    <xf numFmtId="0" fontId="6" fillId="11" borderId="260" xfId="1" applyFont="1" applyFill="1" applyBorder="1" applyAlignment="1">
      <alignment horizontal="left" vertical="center" wrapText="1" indent="1"/>
    </xf>
    <xf numFmtId="168" fontId="151" fillId="0" borderId="193" xfId="1" applyNumberFormat="1" applyFont="1" applyBorder="1" applyAlignment="1" applyProtection="1">
      <alignment horizontal="right" vertical="center"/>
      <protection locked="0"/>
    </xf>
    <xf numFmtId="0" fontId="6" fillId="11" borderId="164" xfId="1" applyFont="1" applyFill="1" applyBorder="1" applyAlignment="1">
      <alignment horizontal="left" vertical="center" wrapText="1" indent="1"/>
    </xf>
    <xf numFmtId="0" fontId="4" fillId="9" borderId="35" xfId="1" applyFont="1" applyFill="1" applyBorder="1" applyAlignment="1" applyProtection="1">
      <alignment horizontal="center" vertical="center"/>
      <protection hidden="1"/>
    </xf>
    <xf numFmtId="0" fontId="6" fillId="11" borderId="183" xfId="1" applyFont="1" applyFill="1" applyBorder="1" applyAlignment="1">
      <alignment horizontal="left" vertical="center" wrapText="1" indent="1"/>
    </xf>
    <xf numFmtId="0" fontId="4" fillId="19" borderId="105" xfId="1" applyFont="1" applyFill="1" applyBorder="1" applyAlignment="1" applyProtection="1">
      <alignment vertical="center"/>
      <protection hidden="1"/>
    </xf>
    <xf numFmtId="168" fontId="65" fillId="13" borderId="201" xfId="1" applyNumberFormat="1" applyFont="1" applyFill="1" applyBorder="1" applyAlignment="1" applyProtection="1">
      <alignment horizontal="right" vertical="center"/>
      <protection hidden="1"/>
    </xf>
    <xf numFmtId="168" fontId="4" fillId="7" borderId="1" xfId="1" applyNumberFormat="1" applyFont="1" applyFill="1" applyBorder="1" applyAlignment="1" applyProtection="1">
      <alignment horizontal="right" vertical="center"/>
      <protection hidden="1"/>
    </xf>
    <xf numFmtId="0" fontId="4" fillId="13" borderId="0" xfId="1" applyFont="1" applyFill="1" applyAlignment="1" applyProtection="1">
      <alignment vertical="center"/>
      <protection hidden="1"/>
    </xf>
    <xf numFmtId="0" fontId="4" fillId="13" borderId="262" xfId="1" applyFont="1" applyFill="1" applyBorder="1" applyAlignment="1" applyProtection="1">
      <alignment vertical="center"/>
      <protection hidden="1"/>
    </xf>
    <xf numFmtId="168" fontId="65" fillId="13" borderId="0" xfId="1" applyNumberFormat="1" applyFont="1" applyFill="1" applyAlignment="1" applyProtection="1">
      <alignment horizontal="right" vertical="center"/>
      <protection hidden="1"/>
    </xf>
    <xf numFmtId="168" fontId="4" fillId="7" borderId="208" xfId="1" applyNumberFormat="1" applyFont="1" applyFill="1" applyBorder="1" applyAlignment="1" applyProtection="1">
      <alignment horizontal="right" vertical="center"/>
      <protection hidden="1"/>
    </xf>
    <xf numFmtId="168" fontId="4" fillId="7" borderId="201" xfId="1" applyNumberFormat="1" applyFont="1" applyFill="1" applyBorder="1" applyAlignment="1" applyProtection="1">
      <alignment horizontal="right" vertical="center"/>
      <protection hidden="1"/>
    </xf>
    <xf numFmtId="168" fontId="65" fillId="31" borderId="200" xfId="1" applyNumberFormat="1" applyFont="1" applyFill="1" applyBorder="1" applyAlignment="1" applyProtection="1">
      <alignment horizontal="right" vertical="center"/>
      <protection hidden="1"/>
    </xf>
    <xf numFmtId="168" fontId="65" fillId="27" borderId="60" xfId="1" applyNumberFormat="1" applyFont="1" applyFill="1" applyBorder="1" applyAlignment="1" applyProtection="1">
      <alignment horizontal="right" vertical="center"/>
      <protection hidden="1"/>
    </xf>
    <xf numFmtId="0" fontId="92" fillId="31" borderId="136" xfId="1" applyFont="1" applyFill="1" applyBorder="1" applyAlignment="1" applyProtection="1">
      <alignment horizontal="center" vertical="center"/>
      <protection hidden="1"/>
    </xf>
    <xf numFmtId="0" fontId="62" fillId="31" borderId="136" xfId="1" applyFont="1" applyFill="1" applyBorder="1" applyAlignment="1" applyProtection="1">
      <alignment horizontal="right" vertical="top"/>
      <protection hidden="1"/>
    </xf>
    <xf numFmtId="0" fontId="62" fillId="31" borderId="148" xfId="1" applyFont="1" applyFill="1" applyBorder="1" applyAlignment="1" applyProtection="1">
      <alignment horizontal="right" vertical="top"/>
      <protection hidden="1"/>
    </xf>
    <xf numFmtId="0" fontId="4" fillId="0" borderId="0" xfId="1" applyFont="1" applyAlignment="1">
      <alignment horizontal="left"/>
    </xf>
    <xf numFmtId="0" fontId="136" fillId="9" borderId="270" xfId="1" applyFont="1" applyFill="1" applyBorder="1" applyAlignment="1" applyProtection="1">
      <alignment vertical="center"/>
      <protection hidden="1"/>
    </xf>
    <xf numFmtId="0" fontId="163" fillId="0" borderId="0" xfId="1" applyFont="1" applyAlignment="1" applyProtection="1">
      <alignment vertical="center"/>
      <protection locked="0" hidden="1"/>
    </xf>
    <xf numFmtId="0" fontId="6" fillId="0" borderId="0" xfId="1" applyFont="1" applyAlignment="1" applyProtection="1">
      <alignment horizontal="left" vertical="center"/>
      <protection hidden="1"/>
    </xf>
    <xf numFmtId="0" fontId="143" fillId="0" borderId="0" xfId="1" applyFont="1" applyAlignment="1" applyProtection="1">
      <alignment vertical="center"/>
      <protection hidden="1"/>
    </xf>
    <xf numFmtId="0" fontId="65" fillId="0" borderId="0" xfId="1" applyFont="1" applyAlignment="1">
      <alignment vertical="center"/>
    </xf>
    <xf numFmtId="1" fontId="164" fillId="0" borderId="0" xfId="1" applyNumberFormat="1" applyFont="1" applyAlignment="1" applyProtection="1">
      <alignment horizontal="left" vertical="center"/>
      <protection hidden="1"/>
    </xf>
    <xf numFmtId="0" fontId="165" fillId="0" borderId="0" xfId="1" applyFont="1" applyAlignment="1" applyProtection="1">
      <alignment vertical="center"/>
      <protection hidden="1"/>
    </xf>
    <xf numFmtId="168" fontId="4" fillId="14" borderId="247" xfId="1" applyNumberFormat="1" applyFont="1" applyFill="1" applyBorder="1" applyAlignment="1">
      <alignment horizontal="right" vertical="center"/>
    </xf>
    <xf numFmtId="168" fontId="4" fillId="14" borderId="188" xfId="1" applyNumberFormat="1" applyFont="1" applyFill="1" applyBorder="1" applyAlignment="1">
      <alignment horizontal="right" vertical="center"/>
    </xf>
    <xf numFmtId="168" fontId="4" fillId="14" borderId="193" xfId="1" applyNumberFormat="1" applyFont="1" applyFill="1" applyBorder="1" applyAlignment="1">
      <alignment horizontal="right" vertical="center"/>
    </xf>
    <xf numFmtId="168" fontId="4" fillId="14" borderId="194" xfId="1" applyNumberFormat="1" applyFont="1" applyFill="1" applyBorder="1" applyAlignment="1">
      <alignment horizontal="right" vertical="center"/>
    </xf>
    <xf numFmtId="168" fontId="4" fillId="14" borderId="208" xfId="1" applyNumberFormat="1" applyFont="1" applyFill="1" applyBorder="1" applyAlignment="1">
      <alignment horizontal="right" vertical="center"/>
    </xf>
    <xf numFmtId="168" fontId="4" fillId="14" borderId="203" xfId="1" applyNumberFormat="1" applyFont="1" applyFill="1" applyBorder="1" applyAlignment="1">
      <alignment horizontal="right" vertical="center"/>
    </xf>
    <xf numFmtId="0" fontId="4" fillId="9" borderId="39" xfId="1" applyFont="1" applyFill="1" applyBorder="1" applyAlignment="1" applyProtection="1">
      <alignment horizontal="center" vertical="center"/>
      <protection hidden="1"/>
    </xf>
    <xf numFmtId="0" fontId="4" fillId="9" borderId="31" xfId="1" applyFont="1" applyFill="1" applyBorder="1" applyAlignment="1" applyProtection="1">
      <alignment horizontal="center" vertical="center"/>
      <protection hidden="1"/>
    </xf>
    <xf numFmtId="0" fontId="4" fillId="9" borderId="268" xfId="1" applyFont="1" applyFill="1" applyBorder="1" applyAlignment="1" applyProtection="1">
      <alignment vertical="center"/>
      <protection hidden="1"/>
    </xf>
    <xf numFmtId="0" fontId="4" fillId="9" borderId="38" xfId="1" applyFont="1" applyFill="1" applyBorder="1" applyAlignment="1" applyProtection="1">
      <alignment vertical="center"/>
      <protection hidden="1"/>
    </xf>
    <xf numFmtId="0" fontId="4" fillId="9" borderId="4" xfId="1" applyFont="1" applyFill="1" applyBorder="1" applyAlignment="1" applyProtection="1">
      <alignment vertical="center"/>
      <protection hidden="1"/>
    </xf>
    <xf numFmtId="0" fontId="95" fillId="19" borderId="0" xfId="1" applyFont="1" applyFill="1" applyAlignment="1">
      <alignment vertical="center"/>
    </xf>
    <xf numFmtId="0" fontId="4" fillId="0" borderId="196" xfId="1" applyFont="1" applyBorder="1"/>
    <xf numFmtId="168" fontId="152" fillId="9" borderId="217" xfId="1" applyNumberFormat="1" applyFont="1" applyFill="1" applyBorder="1" applyAlignment="1" applyProtection="1">
      <alignment horizontal="right" vertical="center"/>
      <protection hidden="1"/>
    </xf>
    <xf numFmtId="0" fontId="6" fillId="0" borderId="157" xfId="1" applyFont="1" applyBorder="1" applyAlignment="1" applyProtection="1">
      <alignment horizontal="center" vertical="top"/>
      <protection locked="0"/>
    </xf>
    <xf numFmtId="0" fontId="6" fillId="0" borderId="157" xfId="1" applyFont="1" applyBorder="1" applyAlignment="1" applyProtection="1">
      <alignment vertical="top"/>
      <protection locked="0"/>
    </xf>
    <xf numFmtId="0" fontId="4" fillId="11" borderId="206" xfId="1" applyFont="1" applyFill="1" applyBorder="1"/>
    <xf numFmtId="0" fontId="6" fillId="11" borderId="207" xfId="1" applyFont="1" applyFill="1" applyBorder="1" applyAlignment="1" applyProtection="1">
      <alignment horizontal="left" vertical="center" indent="2"/>
      <protection locked="0"/>
    </xf>
    <xf numFmtId="0" fontId="4" fillId="0" borderId="167" xfId="1" applyFont="1" applyBorder="1"/>
    <xf numFmtId="168" fontId="152" fillId="9" borderId="231" xfId="1" applyNumberFormat="1" applyFont="1" applyFill="1" applyBorder="1" applyAlignment="1" applyProtection="1">
      <alignment horizontal="right" vertical="center"/>
      <protection hidden="1"/>
    </xf>
    <xf numFmtId="0" fontId="6" fillId="11" borderId="181" xfId="1" applyFont="1" applyFill="1" applyBorder="1" applyAlignment="1" applyProtection="1">
      <alignment horizontal="left" vertical="center" indent="2"/>
      <protection locked="0"/>
    </xf>
    <xf numFmtId="0" fontId="4" fillId="0" borderId="171" xfId="1" applyFont="1" applyBorder="1"/>
    <xf numFmtId="168" fontId="152" fillId="9" borderId="274" xfId="1" applyNumberFormat="1" applyFont="1" applyFill="1" applyBorder="1" applyAlignment="1" applyProtection="1">
      <alignment horizontal="right" vertical="center"/>
      <protection hidden="1"/>
    </xf>
    <xf numFmtId="0" fontId="6" fillId="11" borderId="189" xfId="1" applyFont="1" applyFill="1" applyBorder="1" applyAlignment="1">
      <alignment horizontal="left" vertical="center" indent="2"/>
    </xf>
    <xf numFmtId="0" fontId="4" fillId="0" borderId="214" xfId="1" applyFont="1" applyBorder="1" applyAlignment="1" applyProtection="1">
      <alignment vertical="center"/>
      <protection locked="0"/>
    </xf>
    <xf numFmtId="0" fontId="4" fillId="9" borderId="275" xfId="1" applyFont="1" applyFill="1" applyBorder="1" applyAlignment="1" applyProtection="1">
      <alignment horizontal="center" vertical="center"/>
      <protection hidden="1"/>
    </xf>
    <xf numFmtId="168" fontId="152" fillId="9" borderId="227" xfId="1" applyNumberFormat="1" applyFont="1" applyFill="1" applyBorder="1" applyAlignment="1" applyProtection="1">
      <alignment horizontal="right" vertical="center"/>
      <protection hidden="1"/>
    </xf>
    <xf numFmtId="0" fontId="4" fillId="19" borderId="276" xfId="1" applyFont="1" applyFill="1" applyBorder="1" applyAlignment="1" applyProtection="1">
      <alignment vertical="center"/>
      <protection locked="0"/>
    </xf>
    <xf numFmtId="0" fontId="62" fillId="0" borderId="172" xfId="1" applyFont="1" applyBorder="1" applyAlignment="1" applyProtection="1">
      <alignment vertical="center"/>
      <protection locked="0"/>
    </xf>
    <xf numFmtId="0" fontId="4" fillId="19" borderId="276" xfId="1" applyFont="1" applyFill="1" applyBorder="1" applyAlignment="1" applyProtection="1">
      <alignment vertical="center"/>
      <protection hidden="1"/>
    </xf>
    <xf numFmtId="0" fontId="65" fillId="19" borderId="223" xfId="1" applyFont="1" applyFill="1" applyBorder="1" applyAlignment="1" applyProtection="1">
      <alignment vertical="center"/>
      <protection hidden="1"/>
    </xf>
    <xf numFmtId="0" fontId="4" fillId="0" borderId="277" xfId="1" applyFont="1" applyBorder="1" applyAlignment="1" applyProtection="1">
      <alignment vertical="center"/>
      <protection locked="0"/>
    </xf>
    <xf numFmtId="168" fontId="4" fillId="14" borderId="32" xfId="1" applyNumberFormat="1" applyFont="1" applyFill="1" applyBorder="1" applyAlignment="1">
      <alignment horizontal="right" vertical="center"/>
    </xf>
    <xf numFmtId="168" fontId="139" fillId="0" borderId="21" xfId="1" applyNumberFormat="1" applyFont="1" applyBorder="1" applyAlignment="1" applyProtection="1">
      <alignment horizontal="right" vertical="center"/>
      <protection locked="0"/>
    </xf>
    <xf numFmtId="168" fontId="139" fillId="0" borderId="188" xfId="1" applyNumberFormat="1" applyFont="1" applyBorder="1" applyAlignment="1" applyProtection="1">
      <alignment horizontal="right" vertical="center"/>
      <protection locked="0"/>
    </xf>
    <xf numFmtId="168" fontId="4" fillId="11" borderId="33" xfId="1" applyNumberFormat="1" applyFont="1" applyFill="1" applyBorder="1" applyAlignment="1">
      <alignment horizontal="right" vertical="center"/>
    </xf>
    <xf numFmtId="168" fontId="4" fillId="11" borderId="188" xfId="1" applyNumberFormat="1" applyFont="1" applyFill="1" applyBorder="1" applyAlignment="1">
      <alignment horizontal="right" vertical="center"/>
    </xf>
    <xf numFmtId="168" fontId="4" fillId="2" borderId="33" xfId="1" applyNumberFormat="1" applyFont="1" applyFill="1" applyBorder="1" applyAlignment="1">
      <alignment horizontal="right" vertical="center"/>
    </xf>
    <xf numFmtId="168" fontId="4" fillId="2" borderId="40" xfId="1" applyNumberFormat="1" applyFont="1" applyFill="1" applyBorder="1" applyAlignment="1">
      <alignment horizontal="right" vertical="center"/>
    </xf>
    <xf numFmtId="168" fontId="4" fillId="2" borderId="21" xfId="1" applyNumberFormat="1" applyFont="1" applyFill="1" applyBorder="1" applyAlignment="1">
      <alignment horizontal="right" vertical="center"/>
    </xf>
    <xf numFmtId="168" fontId="4" fillId="2" borderId="188" xfId="1" applyNumberFormat="1" applyFont="1" applyFill="1" applyBorder="1" applyAlignment="1">
      <alignment horizontal="right" vertical="center"/>
    </xf>
    <xf numFmtId="0" fontId="4" fillId="0" borderId="190" xfId="1" applyFont="1" applyBorder="1" applyAlignment="1" applyProtection="1">
      <alignment vertical="center"/>
      <protection locked="0"/>
    </xf>
    <xf numFmtId="168" fontId="152" fillId="9" borderId="278" xfId="1" applyNumberFormat="1" applyFont="1" applyFill="1" applyBorder="1" applyAlignment="1" applyProtection="1">
      <alignment horizontal="right" vertical="center"/>
      <protection hidden="1"/>
    </xf>
    <xf numFmtId="0" fontId="4" fillId="0" borderId="171" xfId="1" applyFont="1" applyBorder="1" applyAlignment="1" applyProtection="1">
      <alignment vertical="center"/>
      <protection locked="0"/>
    </xf>
    <xf numFmtId="168" fontId="65" fillId="13" borderId="236" xfId="1" applyNumberFormat="1" applyFont="1" applyFill="1" applyBorder="1" applyAlignment="1" applyProtection="1">
      <alignment horizontal="right" vertical="center"/>
      <protection hidden="1"/>
    </xf>
    <xf numFmtId="168" fontId="4" fillId="29" borderId="1" xfId="1" applyNumberFormat="1" applyFont="1" applyFill="1" applyBorder="1" applyAlignment="1" applyProtection="1">
      <alignment horizontal="right" vertical="center"/>
      <protection hidden="1"/>
    </xf>
    <xf numFmtId="0" fontId="4" fillId="13" borderId="45" xfId="1" applyFont="1" applyFill="1" applyBorder="1" applyAlignment="1" applyProtection="1">
      <alignment vertical="center"/>
      <protection hidden="1"/>
    </xf>
    <xf numFmtId="168" fontId="65" fillId="13" borderId="234" xfId="1" applyNumberFormat="1" applyFont="1" applyFill="1" applyBorder="1" applyAlignment="1" applyProtection="1">
      <alignment horizontal="right" vertical="center"/>
      <protection hidden="1"/>
    </xf>
    <xf numFmtId="168" fontId="4" fillId="27" borderId="1" xfId="1" applyNumberFormat="1" applyFont="1" applyFill="1" applyBorder="1" applyAlignment="1" applyProtection="1">
      <alignment horizontal="right" vertical="center"/>
      <protection hidden="1"/>
    </xf>
    <xf numFmtId="0" fontId="62" fillId="31" borderId="137" xfId="1" applyFont="1" applyFill="1" applyBorder="1" applyAlignment="1" applyProtection="1">
      <alignment horizontal="right" vertical="top"/>
      <protection hidden="1"/>
    </xf>
    <xf numFmtId="0" fontId="68" fillId="9" borderId="118" xfId="1" applyFont="1" applyFill="1" applyBorder="1" applyAlignment="1" applyProtection="1">
      <alignment horizontal="center" vertical="center"/>
      <protection hidden="1"/>
    </xf>
    <xf numFmtId="0" fontId="68" fillId="14" borderId="2" xfId="1" applyFont="1" applyFill="1" applyBorder="1" applyAlignment="1" applyProtection="1">
      <alignment horizontal="center" vertical="center" wrapText="1"/>
      <protection hidden="1"/>
    </xf>
    <xf numFmtId="168" fontId="152" fillId="9" borderId="279" xfId="1" applyNumberFormat="1" applyFont="1" applyFill="1" applyBorder="1" applyAlignment="1" applyProtection="1">
      <alignment horizontal="right" vertical="center"/>
      <protection hidden="1"/>
    </xf>
    <xf numFmtId="168" fontId="136" fillId="9" borderId="206" xfId="1" applyNumberFormat="1" applyFont="1" applyFill="1" applyBorder="1" applyAlignment="1" applyProtection="1">
      <alignment horizontal="right" vertical="center"/>
      <protection hidden="1"/>
    </xf>
    <xf numFmtId="0" fontId="6" fillId="14" borderId="157" xfId="1" applyFont="1" applyFill="1" applyBorder="1" applyAlignment="1" applyProtection="1">
      <alignment vertical="top"/>
      <protection locked="0"/>
    </xf>
    <xf numFmtId="168" fontId="136" fillId="9" borderId="12" xfId="1" applyNumberFormat="1" applyFont="1" applyFill="1" applyBorder="1" applyAlignment="1" applyProtection="1">
      <alignment horizontal="right" vertical="center"/>
      <protection hidden="1"/>
    </xf>
    <xf numFmtId="0" fontId="6" fillId="14" borderId="40" xfId="1" applyFont="1" applyFill="1" applyBorder="1" applyAlignment="1" applyProtection="1">
      <alignment vertical="top" wrapText="1"/>
      <protection locked="0"/>
    </xf>
    <xf numFmtId="168" fontId="152" fillId="9" borderId="209" xfId="1" applyNumberFormat="1" applyFont="1" applyFill="1" applyBorder="1" applyAlignment="1" applyProtection="1">
      <alignment horizontal="right" vertical="center"/>
      <protection hidden="1"/>
    </xf>
    <xf numFmtId="168" fontId="136" fillId="9" borderId="26" xfId="1" applyNumberFormat="1" applyFont="1" applyFill="1" applyBorder="1" applyAlignment="1" applyProtection="1">
      <alignment horizontal="right" vertical="center"/>
      <protection hidden="1"/>
    </xf>
    <xf numFmtId="0" fontId="6" fillId="14" borderId="168" xfId="1" applyFont="1" applyFill="1" applyBorder="1" applyAlignment="1" applyProtection="1">
      <alignment vertical="top" wrapText="1"/>
      <protection locked="0"/>
    </xf>
    <xf numFmtId="168" fontId="136" fillId="9" borderId="219" xfId="1" applyNumberFormat="1" applyFont="1" applyFill="1" applyBorder="1" applyAlignment="1" applyProtection="1">
      <alignment horizontal="right" vertical="center"/>
      <protection hidden="1"/>
    </xf>
    <xf numFmtId="168" fontId="136" fillId="9" borderId="280" xfId="1" applyNumberFormat="1" applyFont="1" applyFill="1" applyBorder="1" applyAlignment="1" applyProtection="1">
      <alignment horizontal="right" vertical="center"/>
      <protection hidden="1"/>
    </xf>
    <xf numFmtId="168" fontId="4" fillId="14" borderId="247" xfId="1" applyNumberFormat="1" applyFont="1" applyFill="1" applyBorder="1" applyAlignment="1" applyProtection="1">
      <alignment horizontal="right" vertical="center"/>
      <protection locked="0"/>
    </xf>
    <xf numFmtId="168" fontId="4" fillId="14" borderId="229" xfId="1" applyNumberFormat="1" applyFont="1" applyFill="1" applyBorder="1" applyAlignment="1" applyProtection="1">
      <alignment horizontal="right" vertical="center"/>
      <protection locked="0"/>
    </xf>
    <xf numFmtId="168" fontId="4" fillId="14" borderId="188" xfId="1" applyNumberFormat="1" applyFont="1" applyFill="1" applyBorder="1" applyAlignment="1" applyProtection="1">
      <alignment horizontal="right" vertical="center"/>
      <protection locked="0"/>
    </xf>
    <xf numFmtId="168" fontId="4" fillId="14" borderId="33" xfId="1" applyNumberFormat="1" applyFont="1" applyFill="1" applyBorder="1" applyAlignment="1" applyProtection="1">
      <alignment horizontal="right" vertical="center"/>
      <protection locked="0"/>
    </xf>
    <xf numFmtId="168" fontId="4" fillId="14" borderId="193" xfId="1" applyNumberFormat="1" applyFont="1" applyFill="1" applyBorder="1" applyAlignment="1" applyProtection="1">
      <alignment horizontal="right" vertical="center"/>
      <protection locked="0"/>
    </xf>
    <xf numFmtId="168" fontId="4" fillId="14" borderId="37" xfId="1" applyNumberFormat="1" applyFont="1" applyFill="1" applyBorder="1" applyAlignment="1" applyProtection="1">
      <alignment horizontal="right" vertical="center"/>
      <protection locked="0"/>
    </xf>
    <xf numFmtId="168" fontId="136" fillId="19" borderId="281" xfId="1" applyNumberFormat="1" applyFont="1" applyFill="1" applyBorder="1" applyAlignment="1" applyProtection="1">
      <alignment horizontal="right" vertical="center"/>
      <protection hidden="1"/>
    </xf>
    <xf numFmtId="168" fontId="136" fillId="19" borderId="282" xfId="1" applyNumberFormat="1" applyFont="1" applyFill="1" applyBorder="1" applyAlignment="1" applyProtection="1">
      <alignment horizontal="right" vertical="center"/>
      <protection hidden="1"/>
    </xf>
    <xf numFmtId="168" fontId="152" fillId="9" borderId="283" xfId="1" applyNumberFormat="1" applyFont="1" applyFill="1" applyBorder="1" applyAlignment="1" applyProtection="1">
      <alignment horizontal="right" vertical="center"/>
      <protection hidden="1"/>
    </xf>
    <xf numFmtId="168" fontId="136" fillId="9" borderId="226" xfId="1" applyNumberFormat="1" applyFont="1" applyFill="1" applyBorder="1" applyAlignment="1" applyProtection="1">
      <alignment horizontal="right" vertical="center"/>
      <protection hidden="1"/>
    </xf>
    <xf numFmtId="168" fontId="4" fillId="14" borderId="194" xfId="1" applyNumberFormat="1" applyFont="1" applyFill="1" applyBorder="1" applyAlignment="1" applyProtection="1">
      <alignment horizontal="right" vertical="center"/>
      <protection locked="0"/>
    </xf>
    <xf numFmtId="168" fontId="4" fillId="14" borderId="230" xfId="1" applyNumberFormat="1" applyFont="1" applyFill="1" applyBorder="1" applyAlignment="1" applyProtection="1">
      <alignment horizontal="right" vertical="center"/>
      <protection locked="0"/>
    </xf>
    <xf numFmtId="168" fontId="65" fillId="19" borderId="281" xfId="1" applyNumberFormat="1" applyFont="1" applyFill="1" applyBorder="1" applyAlignment="1" applyProtection="1">
      <alignment horizontal="right" vertical="center"/>
      <protection hidden="1"/>
    </xf>
    <xf numFmtId="168" fontId="65" fillId="19" borderId="282" xfId="1" applyNumberFormat="1" applyFont="1" applyFill="1" applyBorder="1" applyAlignment="1" applyProtection="1">
      <alignment horizontal="right" vertical="center"/>
      <protection hidden="1"/>
    </xf>
    <xf numFmtId="168" fontId="152" fillId="9" borderId="234" xfId="1" applyNumberFormat="1" applyFont="1" applyFill="1" applyBorder="1" applyAlignment="1" applyProtection="1">
      <alignment horizontal="right" vertical="center"/>
      <protection hidden="1"/>
    </xf>
    <xf numFmtId="168" fontId="136" fillId="9" borderId="0" xfId="1" applyNumberFormat="1" applyFont="1" applyFill="1" applyAlignment="1" applyProtection="1">
      <alignment horizontal="right" vertical="center"/>
      <protection hidden="1"/>
    </xf>
    <xf numFmtId="168" fontId="136" fillId="9" borderId="201" xfId="1" applyNumberFormat="1" applyFont="1" applyFill="1" applyBorder="1" applyAlignment="1" applyProtection="1">
      <alignment horizontal="right" vertical="center"/>
      <protection hidden="1"/>
    </xf>
    <xf numFmtId="168" fontId="136" fillId="9" borderId="31" xfId="1" applyNumberFormat="1" applyFont="1" applyFill="1" applyBorder="1" applyAlignment="1" applyProtection="1">
      <alignment horizontal="right" vertical="center"/>
      <protection hidden="1"/>
    </xf>
    <xf numFmtId="168" fontId="136" fillId="9" borderId="284" xfId="1" applyNumberFormat="1" applyFont="1" applyFill="1" applyBorder="1" applyAlignment="1" applyProtection="1">
      <alignment horizontal="right" vertical="center"/>
      <protection hidden="1"/>
    </xf>
    <xf numFmtId="168" fontId="4" fillId="14" borderId="203" xfId="1" applyNumberFormat="1" applyFont="1" applyFill="1" applyBorder="1" applyAlignment="1" applyProtection="1">
      <alignment horizontal="right" vertical="center"/>
      <protection locked="0"/>
    </xf>
    <xf numFmtId="168" fontId="4" fillId="14" borderId="32" xfId="1" applyNumberFormat="1" applyFont="1" applyFill="1" applyBorder="1" applyAlignment="1" applyProtection="1">
      <alignment horizontal="right" vertical="center"/>
      <protection locked="0"/>
    </xf>
    <xf numFmtId="168" fontId="136" fillId="9" borderId="35" xfId="1" applyNumberFormat="1" applyFont="1" applyFill="1" applyBorder="1" applyAlignment="1" applyProtection="1">
      <alignment horizontal="right" vertical="center"/>
      <protection hidden="1"/>
    </xf>
    <xf numFmtId="168" fontId="136" fillId="9" borderId="285" xfId="1" applyNumberFormat="1" applyFont="1" applyFill="1" applyBorder="1" applyAlignment="1" applyProtection="1">
      <alignment horizontal="right" vertical="center"/>
      <protection hidden="1"/>
    </xf>
    <xf numFmtId="168" fontId="4" fillId="14" borderId="199" xfId="1" applyNumberFormat="1" applyFont="1" applyFill="1" applyBorder="1" applyAlignment="1" applyProtection="1">
      <alignment horizontal="right" vertical="center"/>
      <protection locked="0"/>
    </xf>
    <xf numFmtId="168" fontId="4" fillId="14" borderId="36" xfId="1" applyNumberFormat="1" applyFont="1" applyFill="1" applyBorder="1" applyAlignment="1" applyProtection="1">
      <alignment horizontal="right" vertical="center"/>
      <protection locked="0"/>
    </xf>
    <xf numFmtId="168" fontId="152" fillId="9" borderId="232" xfId="1" applyNumberFormat="1" applyFont="1" applyFill="1" applyBorder="1" applyAlignment="1" applyProtection="1">
      <alignment horizontal="right" vertical="center"/>
      <protection hidden="1"/>
    </xf>
    <xf numFmtId="168" fontId="136" fillId="9" borderId="66" xfId="1" applyNumberFormat="1" applyFont="1" applyFill="1" applyBorder="1" applyAlignment="1" applyProtection="1">
      <alignment horizontal="right" vertical="center"/>
      <protection hidden="1"/>
    </xf>
    <xf numFmtId="168" fontId="65" fillId="13" borderId="44" xfId="1" applyNumberFormat="1" applyFont="1" applyFill="1" applyBorder="1" applyAlignment="1" applyProtection="1">
      <alignment horizontal="right" vertical="center"/>
      <protection hidden="1"/>
    </xf>
    <xf numFmtId="168" fontId="4" fillId="27" borderId="201" xfId="1" applyNumberFormat="1" applyFont="1" applyFill="1" applyBorder="1" applyAlignment="1" applyProtection="1">
      <alignment horizontal="right" vertical="center"/>
      <protection hidden="1"/>
    </xf>
    <xf numFmtId="168" fontId="4" fillId="29" borderId="201" xfId="1" applyNumberFormat="1" applyFont="1" applyFill="1" applyBorder="1" applyAlignment="1" applyProtection="1">
      <alignment horizontal="right" vertical="center"/>
      <protection hidden="1"/>
    </xf>
    <xf numFmtId="168" fontId="65" fillId="29" borderId="200" xfId="1" applyNumberFormat="1" applyFont="1" applyFill="1" applyBorder="1" applyAlignment="1" applyProtection="1">
      <alignment horizontal="right" vertical="center"/>
      <protection hidden="1"/>
    </xf>
    <xf numFmtId="0" fontId="167" fillId="0" borderId="0" xfId="1" applyFont="1" applyAlignment="1">
      <alignment horizontal="center"/>
    </xf>
    <xf numFmtId="0" fontId="157" fillId="0" borderId="0" xfId="1" applyFont="1" applyAlignment="1">
      <alignment horizontal="center" vertical="top"/>
    </xf>
    <xf numFmtId="168" fontId="139" fillId="0" borderId="24" xfId="1" applyNumberFormat="1" applyFont="1" applyBorder="1" applyAlignment="1" applyProtection="1">
      <alignment horizontal="right" vertical="center"/>
      <protection locked="0"/>
    </xf>
    <xf numFmtId="168" fontId="139" fillId="0" borderId="193" xfId="1" applyNumberFormat="1" applyFont="1" applyBorder="1" applyAlignment="1" applyProtection="1">
      <alignment horizontal="right" vertical="center"/>
      <protection locked="0"/>
    </xf>
    <xf numFmtId="168" fontId="92" fillId="31" borderId="200" xfId="1" applyNumberFormat="1" applyFont="1" applyFill="1" applyBorder="1" applyAlignment="1" applyProtection="1">
      <alignment horizontal="right" vertical="center"/>
      <protection hidden="1"/>
    </xf>
    <xf numFmtId="0" fontId="4" fillId="11" borderId="121" xfId="1" applyFont="1" applyFill="1" applyBorder="1" applyAlignment="1">
      <alignment horizontal="center" vertical="center"/>
    </xf>
    <xf numFmtId="0" fontId="6" fillId="3" borderId="157" xfId="1" applyFont="1" applyFill="1" applyBorder="1" applyAlignment="1" applyProtection="1">
      <alignment vertical="top"/>
      <protection locked="0"/>
    </xf>
    <xf numFmtId="0" fontId="6" fillId="3" borderId="40" xfId="1" applyFont="1" applyFill="1" applyBorder="1" applyAlignment="1" applyProtection="1">
      <alignment vertical="top" wrapText="1"/>
      <protection locked="0"/>
    </xf>
    <xf numFmtId="0" fontId="6" fillId="3" borderId="168" xfId="1" applyFont="1" applyFill="1" applyBorder="1" applyAlignment="1" applyProtection="1">
      <alignment vertical="top" wrapText="1"/>
      <protection locked="0"/>
    </xf>
    <xf numFmtId="168" fontId="4" fillId="3" borderId="229" xfId="1" applyNumberFormat="1" applyFont="1" applyFill="1" applyBorder="1" applyAlignment="1" applyProtection="1">
      <alignment horizontal="right" vertical="center"/>
      <protection locked="0"/>
    </xf>
    <xf numFmtId="168" fontId="4" fillId="3" borderId="247" xfId="1" applyNumberFormat="1" applyFont="1" applyFill="1" applyBorder="1" applyAlignment="1" applyProtection="1">
      <alignment horizontal="right" vertical="center"/>
      <protection locked="0"/>
    </xf>
    <xf numFmtId="168" fontId="4" fillId="3" borderId="33" xfId="1" applyNumberFormat="1" applyFont="1" applyFill="1" applyBorder="1" applyAlignment="1" applyProtection="1">
      <alignment horizontal="right" vertical="center"/>
      <protection locked="0"/>
    </xf>
    <xf numFmtId="168" fontId="4" fillId="3" borderId="188" xfId="1" applyNumberFormat="1" applyFont="1" applyFill="1" applyBorder="1" applyAlignment="1" applyProtection="1">
      <alignment horizontal="right" vertical="center"/>
      <protection locked="0"/>
    </xf>
    <xf numFmtId="168" fontId="4" fillId="3" borderId="37" xfId="1" applyNumberFormat="1" applyFont="1" applyFill="1" applyBorder="1" applyAlignment="1" applyProtection="1">
      <alignment horizontal="right" vertical="center"/>
      <protection locked="0"/>
    </xf>
    <xf numFmtId="168" fontId="4" fillId="3" borderId="193" xfId="1" applyNumberFormat="1" applyFont="1" applyFill="1" applyBorder="1" applyAlignment="1" applyProtection="1">
      <alignment horizontal="right" vertical="center"/>
      <protection locked="0"/>
    </xf>
    <xf numFmtId="168" fontId="4" fillId="3" borderId="230" xfId="1" applyNumberFormat="1" applyFont="1" applyFill="1" applyBorder="1" applyAlignment="1" applyProtection="1">
      <alignment horizontal="right" vertical="center"/>
      <protection locked="0"/>
    </xf>
    <xf numFmtId="168" fontId="4" fillId="3" borderId="194" xfId="1" applyNumberFormat="1" applyFont="1" applyFill="1" applyBorder="1" applyAlignment="1" applyProtection="1">
      <alignment horizontal="right" vertical="center"/>
      <protection locked="0"/>
    </xf>
    <xf numFmtId="168" fontId="4" fillId="3" borderId="32" xfId="1" applyNumberFormat="1" applyFont="1" applyFill="1" applyBorder="1" applyAlignment="1" applyProtection="1">
      <alignment horizontal="right" vertical="center"/>
      <protection locked="0"/>
    </xf>
    <xf numFmtId="168" fontId="4" fillId="3" borderId="203" xfId="1" applyNumberFormat="1" applyFont="1" applyFill="1" applyBorder="1" applyAlignment="1" applyProtection="1">
      <alignment horizontal="right" vertical="center"/>
      <protection locked="0"/>
    </xf>
    <xf numFmtId="168" fontId="4" fillId="11" borderId="40" xfId="1" applyNumberFormat="1" applyFont="1" applyFill="1" applyBorder="1" applyAlignment="1">
      <alignment horizontal="right" vertical="center"/>
    </xf>
    <xf numFmtId="168" fontId="4" fillId="11" borderId="21" xfId="1" applyNumberFormat="1" applyFont="1" applyFill="1" applyBorder="1" applyAlignment="1">
      <alignment horizontal="right" vertical="center"/>
    </xf>
    <xf numFmtId="168" fontId="4" fillId="3" borderId="36" xfId="1" applyNumberFormat="1" applyFont="1" applyFill="1" applyBorder="1" applyAlignment="1" applyProtection="1">
      <alignment horizontal="right" vertical="center"/>
      <protection locked="0"/>
    </xf>
    <xf numFmtId="168" fontId="4" fillId="3" borderId="199" xfId="1" applyNumberFormat="1" applyFont="1" applyFill="1" applyBorder="1" applyAlignment="1" applyProtection="1">
      <alignment horizontal="right" vertical="center"/>
      <protection locked="0"/>
    </xf>
    <xf numFmtId="168" fontId="4" fillId="22" borderId="37" xfId="1" applyNumberFormat="1" applyFont="1" applyFill="1" applyBorder="1" applyAlignment="1" applyProtection="1">
      <alignment horizontal="right" vertical="center"/>
      <protection locked="0"/>
    </xf>
    <xf numFmtId="168" fontId="4" fillId="22" borderId="36" xfId="1" applyNumberFormat="1" applyFont="1" applyFill="1" applyBorder="1" applyAlignment="1" applyProtection="1">
      <alignment horizontal="right" vertical="center"/>
      <protection locked="0"/>
    </xf>
    <xf numFmtId="168" fontId="4" fillId="22" borderId="1" xfId="1" applyNumberFormat="1" applyFont="1" applyFill="1" applyBorder="1" applyAlignment="1" applyProtection="1">
      <alignment horizontal="right" vertical="center"/>
      <protection hidden="1"/>
    </xf>
    <xf numFmtId="1" fontId="145" fillId="0" borderId="0" xfId="1" applyNumberFormat="1" applyFont="1" applyAlignment="1" applyProtection="1">
      <alignment horizontal="right" vertical="center"/>
      <protection hidden="1"/>
    </xf>
    <xf numFmtId="168" fontId="152" fillId="9" borderId="236" xfId="1" applyNumberFormat="1" applyFont="1" applyFill="1" applyBorder="1" applyAlignment="1" applyProtection="1">
      <alignment horizontal="right" vertical="center"/>
      <protection hidden="1"/>
    </xf>
    <xf numFmtId="0" fontId="6" fillId="0" borderId="205" xfId="1" applyFont="1" applyBorder="1" applyAlignment="1" applyProtection="1">
      <alignment vertical="top"/>
      <protection locked="0"/>
    </xf>
    <xf numFmtId="168" fontId="65" fillId="19" borderId="74" xfId="1" applyNumberFormat="1" applyFont="1" applyFill="1" applyBorder="1" applyAlignment="1">
      <alignment horizontal="right" vertical="center"/>
    </xf>
    <xf numFmtId="0" fontId="139" fillId="0" borderId="0" xfId="1" applyFont="1" applyAlignment="1">
      <alignment vertical="center"/>
    </xf>
    <xf numFmtId="168" fontId="151" fillId="2" borderId="39" xfId="1" applyNumberFormat="1" applyFont="1" applyFill="1" applyBorder="1" applyAlignment="1" applyProtection="1">
      <alignment horizontal="right" vertical="center"/>
      <protection locked="0"/>
    </xf>
    <xf numFmtId="168" fontId="151" fillId="2" borderId="32" xfId="1" applyNumberFormat="1" applyFont="1" applyFill="1" applyBorder="1" applyAlignment="1" applyProtection="1">
      <alignment horizontal="right" vertical="center"/>
      <protection locked="0"/>
    </xf>
    <xf numFmtId="168" fontId="151" fillId="2" borderId="17" xfId="1" applyNumberFormat="1" applyFont="1" applyFill="1" applyBorder="1" applyAlignment="1" applyProtection="1">
      <alignment horizontal="right" vertical="center"/>
      <protection locked="0"/>
    </xf>
    <xf numFmtId="168" fontId="151" fillId="2" borderId="203" xfId="1" applyNumberFormat="1" applyFont="1" applyFill="1" applyBorder="1" applyAlignment="1" applyProtection="1">
      <alignment horizontal="right" vertical="center"/>
      <protection locked="0"/>
    </xf>
    <xf numFmtId="168" fontId="151" fillId="2" borderId="37" xfId="1" applyNumberFormat="1" applyFont="1" applyFill="1" applyBorder="1" applyAlignment="1" applyProtection="1">
      <alignment horizontal="right" vertical="center"/>
      <protection locked="0"/>
    </xf>
    <xf numFmtId="168" fontId="151" fillId="2" borderId="24" xfId="1" applyNumberFormat="1" applyFont="1" applyFill="1" applyBorder="1" applyAlignment="1" applyProtection="1">
      <alignment horizontal="right" vertical="center"/>
      <protection locked="0"/>
    </xf>
    <xf numFmtId="168" fontId="151" fillId="2" borderId="193" xfId="1" applyNumberFormat="1" applyFont="1" applyFill="1" applyBorder="1" applyAlignment="1" applyProtection="1">
      <alignment horizontal="right" vertical="center"/>
      <protection locked="0"/>
    </xf>
    <xf numFmtId="168" fontId="4" fillId="13" borderId="44" xfId="1" applyNumberFormat="1" applyFont="1" applyFill="1" applyBorder="1" applyAlignment="1" applyProtection="1">
      <alignment horizontal="right" vertical="center"/>
      <protection hidden="1"/>
    </xf>
    <xf numFmtId="168" fontId="4" fillId="7" borderId="288" xfId="1" applyNumberFormat="1" applyFont="1" applyFill="1" applyBorder="1" applyAlignment="1" applyProtection="1">
      <alignment horizontal="right" vertical="center"/>
      <protection hidden="1"/>
    </xf>
    <xf numFmtId="168" fontId="4" fillId="7" borderId="6" xfId="1" applyNumberFormat="1" applyFont="1" applyFill="1" applyBorder="1" applyAlignment="1" applyProtection="1">
      <alignment horizontal="right" vertical="center"/>
      <protection hidden="1"/>
    </xf>
    <xf numFmtId="168" fontId="152" fillId="9" borderId="289" xfId="1" applyNumberFormat="1" applyFont="1" applyFill="1" applyBorder="1" applyAlignment="1" applyProtection="1">
      <alignment horizontal="right" vertical="center"/>
      <protection hidden="1"/>
    </xf>
    <xf numFmtId="0" fontId="92" fillId="0" borderId="0" xfId="1" applyFont="1" applyAlignment="1">
      <alignment vertical="center"/>
    </xf>
    <xf numFmtId="0" fontId="4" fillId="0" borderId="65" xfId="1" applyFont="1" applyBorder="1" applyAlignment="1" applyProtection="1">
      <alignment vertical="center"/>
      <protection locked="0"/>
    </xf>
    <xf numFmtId="0" fontId="6" fillId="11" borderId="174" xfId="1" applyFont="1" applyFill="1" applyBorder="1" applyAlignment="1">
      <alignment horizontal="left" vertical="center" wrapText="1" indent="1"/>
    </xf>
    <xf numFmtId="168" fontId="4" fillId="11" borderId="33" xfId="1" applyNumberFormat="1" applyFont="1" applyFill="1" applyBorder="1" applyAlignment="1" applyProtection="1">
      <alignment horizontal="right" vertical="center"/>
      <protection locked="0"/>
    </xf>
    <xf numFmtId="168" fontId="4" fillId="11" borderId="188" xfId="1" applyNumberFormat="1" applyFont="1" applyFill="1" applyBorder="1" applyAlignment="1" applyProtection="1">
      <alignment horizontal="right" vertical="center"/>
      <protection locked="0"/>
    </xf>
    <xf numFmtId="0" fontId="6" fillId="0" borderId="218" xfId="1" applyFont="1" applyBorder="1" applyAlignment="1" applyProtection="1">
      <alignment horizontal="left" vertical="center" indent="1"/>
      <protection locked="0"/>
    </xf>
    <xf numFmtId="168" fontId="4" fillId="0" borderId="208" xfId="1" applyNumberFormat="1" applyFont="1" applyBorder="1" applyAlignment="1" applyProtection="1">
      <alignment horizontal="right" vertical="center"/>
      <protection locked="0"/>
    </xf>
    <xf numFmtId="0" fontId="157" fillId="0" borderId="0" xfId="1" applyFont="1" applyAlignment="1">
      <alignment vertical="top"/>
    </xf>
    <xf numFmtId="0" fontId="157" fillId="0" borderId="0" xfId="1" applyFont="1" applyAlignment="1">
      <alignment vertical="top" wrapText="1"/>
    </xf>
    <xf numFmtId="0" fontId="4" fillId="0" borderId="0" xfId="1" applyFont="1" applyAlignment="1" applyProtection="1">
      <alignment vertical="top" wrapText="1"/>
      <protection locked="0"/>
    </xf>
    <xf numFmtId="0" fontId="92" fillId="0" borderId="0" xfId="1" applyFont="1" applyAlignment="1">
      <alignment horizontal="right"/>
    </xf>
    <xf numFmtId="0" fontId="157" fillId="0" borderId="0" xfId="1" applyFont="1" applyAlignment="1">
      <alignment horizontal="right" vertical="top"/>
    </xf>
    <xf numFmtId="168" fontId="151" fillId="0" borderId="17" xfId="1" applyNumberFormat="1" applyFont="1" applyBorder="1" applyAlignment="1" applyProtection="1">
      <alignment horizontal="right" vertical="center"/>
      <protection locked="0"/>
    </xf>
    <xf numFmtId="168" fontId="151" fillId="0" borderId="203" xfId="1" applyNumberFormat="1" applyFont="1" applyBorder="1" applyAlignment="1" applyProtection="1">
      <alignment horizontal="right" vertical="center"/>
      <protection locked="0"/>
    </xf>
    <xf numFmtId="0" fontId="169" fillId="0" borderId="0" xfId="1" applyFont="1" applyAlignment="1">
      <alignment vertical="center"/>
    </xf>
    <xf numFmtId="0" fontId="6" fillId="2" borderId="157" xfId="1" applyFont="1" applyFill="1" applyBorder="1" applyAlignment="1" applyProtection="1">
      <alignment vertical="top"/>
      <protection locked="0"/>
    </xf>
    <xf numFmtId="0" fontId="6" fillId="2" borderId="40" xfId="1" applyFont="1" applyFill="1" applyBorder="1" applyAlignment="1" applyProtection="1">
      <alignment vertical="top" wrapText="1"/>
      <protection locked="0"/>
    </xf>
    <xf numFmtId="0" fontId="6" fillId="2" borderId="168" xfId="1" applyFont="1" applyFill="1" applyBorder="1" applyAlignment="1" applyProtection="1">
      <alignment vertical="top" wrapText="1"/>
      <protection locked="0"/>
    </xf>
    <xf numFmtId="168" fontId="4" fillId="2" borderId="225" xfId="1" applyNumberFormat="1" applyFont="1" applyFill="1" applyBorder="1" applyAlignment="1" applyProtection="1">
      <alignment horizontal="right" vertical="center"/>
      <protection locked="0"/>
    </xf>
    <xf numFmtId="168" fontId="4" fillId="2" borderId="247" xfId="1" applyNumberFormat="1" applyFont="1" applyFill="1" applyBorder="1" applyAlignment="1" applyProtection="1">
      <alignment horizontal="right" vertical="center"/>
      <protection locked="0"/>
    </xf>
    <xf numFmtId="168" fontId="4" fillId="2" borderId="21" xfId="1" applyNumberFormat="1" applyFont="1" applyFill="1" applyBorder="1" applyAlignment="1" applyProtection="1">
      <alignment horizontal="right" vertical="center"/>
      <protection locked="0"/>
    </xf>
    <xf numFmtId="168" fontId="4" fillId="2" borderId="188" xfId="1" applyNumberFormat="1" applyFont="1" applyFill="1" applyBorder="1" applyAlignment="1" applyProtection="1">
      <alignment horizontal="right" vertical="center"/>
      <protection locked="0"/>
    </xf>
    <xf numFmtId="168" fontId="4" fillId="2" borderId="24" xfId="1" applyNumberFormat="1" applyFont="1" applyFill="1" applyBorder="1" applyAlignment="1" applyProtection="1">
      <alignment horizontal="right" vertical="center"/>
      <protection locked="0"/>
    </xf>
    <xf numFmtId="168" fontId="4" fillId="2" borderId="193" xfId="1" applyNumberFormat="1" applyFont="1" applyFill="1" applyBorder="1" applyAlignment="1" applyProtection="1">
      <alignment horizontal="right" vertical="center"/>
      <protection locked="0"/>
    </xf>
    <xf numFmtId="168" fontId="4" fillId="2" borderId="176" xfId="1" applyNumberFormat="1" applyFont="1" applyFill="1" applyBorder="1" applyAlignment="1" applyProtection="1">
      <alignment horizontal="right" vertical="center"/>
      <protection locked="0"/>
    </xf>
    <xf numFmtId="168" fontId="4" fillId="2" borderId="194" xfId="1" applyNumberFormat="1" applyFont="1" applyFill="1" applyBorder="1" applyAlignment="1" applyProtection="1">
      <alignment horizontal="right" vertical="center"/>
      <protection locked="0"/>
    </xf>
    <xf numFmtId="168" fontId="4" fillId="2" borderId="5" xfId="1" applyNumberFormat="1" applyFont="1" applyFill="1" applyBorder="1" applyAlignment="1" applyProtection="1">
      <alignment horizontal="right" vertical="center"/>
      <protection locked="0"/>
    </xf>
    <xf numFmtId="168" fontId="4" fillId="2" borderId="208" xfId="1" applyNumberFormat="1" applyFont="1" applyFill="1" applyBorder="1" applyAlignment="1">
      <alignment horizontal="right" vertical="center"/>
    </xf>
    <xf numFmtId="168" fontId="4" fillId="2" borderId="17" xfId="1" applyNumberFormat="1" applyFont="1" applyFill="1" applyBorder="1" applyAlignment="1" applyProtection="1">
      <alignment horizontal="right" vertical="center"/>
      <protection locked="0"/>
    </xf>
    <xf numFmtId="168" fontId="4" fillId="2" borderId="203" xfId="1" applyNumberFormat="1" applyFont="1" applyFill="1" applyBorder="1" applyAlignment="1" applyProtection="1">
      <alignment horizontal="right" vertical="center"/>
      <protection locked="0"/>
    </xf>
    <xf numFmtId="168" fontId="151" fillId="2" borderId="21" xfId="1" applyNumberFormat="1" applyFont="1" applyFill="1" applyBorder="1" applyAlignment="1" applyProtection="1">
      <alignment horizontal="right" vertical="center"/>
      <protection locked="0"/>
    </xf>
    <xf numFmtId="168" fontId="151" fillId="2" borderId="188" xfId="1" applyNumberFormat="1" applyFont="1" applyFill="1" applyBorder="1" applyAlignment="1" applyProtection="1">
      <alignment horizontal="right" vertical="center"/>
      <protection locked="0"/>
    </xf>
    <xf numFmtId="0" fontId="4" fillId="0" borderId="226" xfId="1" applyFont="1" applyBorder="1" applyAlignment="1">
      <alignment vertical="center"/>
    </xf>
    <xf numFmtId="0" fontId="4" fillId="11" borderId="165" xfId="1" applyFont="1" applyFill="1" applyBorder="1" applyAlignment="1">
      <alignment horizontal="left" vertical="center" indent="1"/>
    </xf>
    <xf numFmtId="168" fontId="4" fillId="11" borderId="40" xfId="1" applyNumberFormat="1" applyFont="1" applyFill="1" applyBorder="1" applyAlignment="1" applyProtection="1">
      <alignment horizontal="right" vertical="center"/>
      <protection locked="0"/>
    </xf>
    <xf numFmtId="168" fontId="4" fillId="11" borderId="21" xfId="1" applyNumberFormat="1" applyFont="1" applyFill="1" applyBorder="1" applyAlignment="1" applyProtection="1">
      <alignment horizontal="right" vertical="center"/>
      <protection locked="0"/>
    </xf>
    <xf numFmtId="168" fontId="4" fillId="2" borderId="34" xfId="1" applyNumberFormat="1" applyFont="1" applyFill="1" applyBorder="1" applyAlignment="1" applyProtection="1">
      <alignment horizontal="right" vertical="center"/>
      <protection locked="0"/>
    </xf>
    <xf numFmtId="168" fontId="4" fillId="2" borderId="199" xfId="1" applyNumberFormat="1" applyFont="1" applyFill="1" applyBorder="1" applyAlignment="1" applyProtection="1">
      <alignment horizontal="right" vertical="center"/>
      <protection locked="0"/>
    </xf>
    <xf numFmtId="168" fontId="152" fillId="9" borderId="228" xfId="1" applyNumberFormat="1" applyFont="1" applyFill="1" applyBorder="1" applyAlignment="1" applyProtection="1">
      <alignment horizontal="right" vertical="center"/>
      <protection hidden="1"/>
    </xf>
    <xf numFmtId="1" fontId="145" fillId="0" borderId="0" xfId="1" applyNumberFormat="1" applyFont="1" applyAlignment="1" applyProtection="1">
      <alignment horizontal="center" vertical="center"/>
      <protection hidden="1"/>
    </xf>
    <xf numFmtId="0" fontId="165" fillId="0" borderId="0" xfId="1" applyFont="1" applyAlignment="1" applyProtection="1">
      <alignment vertical="top" wrapText="1"/>
      <protection locked="0"/>
    </xf>
    <xf numFmtId="0" fontId="170" fillId="0" borderId="0" xfId="1" applyFont="1"/>
    <xf numFmtId="0" fontId="171" fillId="0" borderId="0" xfId="1" applyFont="1" applyAlignment="1">
      <alignment vertical="top"/>
    </xf>
    <xf numFmtId="0" fontId="69" fillId="0" borderId="0" xfId="1" applyFont="1" applyAlignment="1" applyProtection="1">
      <alignment vertical="top"/>
      <protection locked="0"/>
    </xf>
    <xf numFmtId="0" fontId="172" fillId="0" borderId="0" xfId="1" applyFont="1" applyAlignment="1">
      <alignment horizontal="right"/>
    </xf>
    <xf numFmtId="0" fontId="162" fillId="0" borderId="196" xfId="1" applyFont="1" applyBorder="1" applyAlignment="1">
      <alignment vertical="center"/>
    </xf>
    <xf numFmtId="0" fontId="6" fillId="0" borderId="159" xfId="1" applyFont="1" applyBorder="1" applyAlignment="1" applyProtection="1">
      <alignment horizontal="left" vertical="center" indent="1"/>
      <protection locked="0"/>
    </xf>
    <xf numFmtId="0" fontId="6" fillId="0" borderId="157" xfId="1" applyFont="1" applyBorder="1" applyAlignment="1" applyProtection="1">
      <alignment horizontal="center" vertical="center"/>
      <protection locked="0" hidden="1"/>
    </xf>
    <xf numFmtId="168" fontId="135" fillId="0" borderId="230" xfId="1" applyNumberFormat="1" applyFont="1" applyBorder="1" applyAlignment="1" applyProtection="1">
      <alignment horizontal="right" vertical="center"/>
      <protection locked="0"/>
    </xf>
    <xf numFmtId="168" fontId="135" fillId="0" borderId="175" xfId="1" applyNumberFormat="1" applyFont="1" applyBorder="1" applyAlignment="1" applyProtection="1">
      <alignment horizontal="right" vertical="center"/>
      <protection locked="0"/>
    </xf>
    <xf numFmtId="0" fontId="6" fillId="0" borderId="40" xfId="1" applyFont="1" applyBorder="1" applyAlignment="1" applyProtection="1">
      <alignment horizontal="center" vertical="center"/>
      <protection locked="0" hidden="1"/>
    </xf>
    <xf numFmtId="0" fontId="6" fillId="0" borderId="168" xfId="1" applyFont="1" applyBorder="1" applyAlignment="1" applyProtection="1">
      <alignment horizontal="center" vertical="center"/>
      <protection locked="0" hidden="1"/>
    </xf>
    <xf numFmtId="0" fontId="6" fillId="0" borderId="41" xfId="1" applyFont="1" applyBorder="1" applyAlignment="1" applyProtection="1">
      <alignment horizontal="center" vertical="center"/>
      <protection locked="0" hidden="1"/>
    </xf>
    <xf numFmtId="0" fontId="135" fillId="0" borderId="277" xfId="1" applyFont="1" applyBorder="1" applyAlignment="1" applyProtection="1">
      <alignment vertical="center"/>
      <protection locked="0"/>
    </xf>
    <xf numFmtId="168" fontId="135" fillId="0" borderId="32" xfId="1" applyNumberFormat="1" applyFont="1" applyBorder="1" applyAlignment="1" applyProtection="1">
      <alignment horizontal="right" vertical="center"/>
      <protection locked="0"/>
    </xf>
    <xf numFmtId="168" fontId="135" fillId="0" borderId="39" xfId="1" applyNumberFormat="1" applyFont="1" applyBorder="1" applyAlignment="1" applyProtection="1">
      <alignment horizontal="right" vertical="center"/>
      <protection locked="0"/>
    </xf>
    <xf numFmtId="0" fontId="6" fillId="0" borderId="260" xfId="1" applyFont="1" applyBorder="1" applyAlignment="1" applyProtection="1">
      <alignment horizontal="left" vertical="center" indent="1"/>
      <protection locked="0"/>
    </xf>
    <xf numFmtId="0" fontId="6" fillId="0" borderId="39" xfId="1" applyFont="1" applyBorder="1" applyAlignment="1" applyProtection="1">
      <alignment horizontal="center" vertical="center"/>
      <protection locked="0" hidden="1"/>
    </xf>
    <xf numFmtId="0" fontId="135" fillId="14" borderId="0" xfId="1" applyFont="1" applyFill="1" applyAlignment="1">
      <alignment vertical="center"/>
    </xf>
    <xf numFmtId="168" fontId="135" fillId="0" borderId="6" xfId="1" applyNumberFormat="1" applyFont="1" applyBorder="1" applyAlignment="1" applyProtection="1">
      <alignment horizontal="right" vertical="center"/>
      <protection locked="0"/>
    </xf>
    <xf numFmtId="168" fontId="135" fillId="0" borderId="1" xfId="1" applyNumberFormat="1" applyFont="1" applyBorder="1" applyAlignment="1" applyProtection="1">
      <alignment horizontal="right" vertical="center"/>
      <protection locked="0"/>
    </xf>
    <xf numFmtId="168" fontId="65" fillId="13" borderId="221" xfId="1" applyNumberFormat="1" applyFont="1" applyFill="1" applyBorder="1" applyAlignment="1" applyProtection="1">
      <alignment horizontal="right" vertical="center"/>
      <protection hidden="1"/>
    </xf>
    <xf numFmtId="168" fontId="4" fillId="13" borderId="120" xfId="1" applyNumberFormat="1" applyFont="1" applyFill="1" applyBorder="1" applyAlignment="1" applyProtection="1">
      <alignment horizontal="right" vertical="center"/>
      <protection hidden="1"/>
    </xf>
    <xf numFmtId="168" fontId="4" fillId="7" borderId="287" xfId="1" applyNumberFormat="1" applyFont="1" applyFill="1" applyBorder="1" applyAlignment="1" applyProtection="1">
      <alignment horizontal="right" vertical="center"/>
      <protection hidden="1"/>
    </xf>
    <xf numFmtId="168" fontId="4" fillId="7" borderId="120" xfId="1" applyNumberFormat="1" applyFont="1" applyFill="1" applyBorder="1" applyAlignment="1" applyProtection="1">
      <alignment horizontal="right" vertical="center"/>
      <protection hidden="1"/>
    </xf>
    <xf numFmtId="0" fontId="65" fillId="13" borderId="7" xfId="1" applyFont="1" applyFill="1" applyBorder="1" applyAlignment="1" applyProtection="1">
      <alignment horizontal="right" vertical="center"/>
      <protection hidden="1"/>
    </xf>
    <xf numFmtId="0" fontId="4" fillId="13" borderId="7" xfId="1" applyFont="1" applyFill="1" applyBorder="1" applyAlignment="1" applyProtection="1">
      <alignment vertical="center"/>
      <protection hidden="1"/>
    </xf>
    <xf numFmtId="168" fontId="92" fillId="31" borderId="146" xfId="1" applyNumberFormat="1" applyFont="1" applyFill="1" applyBorder="1" applyAlignment="1" applyProtection="1">
      <alignment horizontal="right" vertical="center"/>
      <protection hidden="1"/>
    </xf>
    <xf numFmtId="168" fontId="66" fillId="27" borderId="200" xfId="1" applyNumberFormat="1" applyFont="1" applyFill="1" applyBorder="1" applyAlignment="1" applyProtection="1">
      <alignment horizontal="right" vertical="center"/>
      <protection hidden="1"/>
    </xf>
    <xf numFmtId="168" fontId="66" fillId="27" borderId="60" xfId="1" applyNumberFormat="1" applyFont="1" applyFill="1" applyBorder="1" applyAlignment="1" applyProtection="1">
      <alignment horizontal="right" vertical="center"/>
      <protection hidden="1"/>
    </xf>
    <xf numFmtId="168" fontId="66" fillId="27" borderId="290" xfId="1" applyNumberFormat="1" applyFont="1" applyFill="1" applyBorder="1" applyAlignment="1" applyProtection="1">
      <alignment horizontal="right" vertical="center"/>
      <protection hidden="1"/>
    </xf>
    <xf numFmtId="0" fontId="162" fillId="31" borderId="136" xfId="1" applyFont="1" applyFill="1" applyBorder="1" applyAlignment="1" applyProtection="1">
      <alignment horizontal="right" vertical="top"/>
      <protection hidden="1"/>
    </xf>
    <xf numFmtId="0" fontId="162" fillId="31" borderId="137" xfId="1" applyFont="1" applyFill="1" applyBorder="1" applyAlignment="1" applyProtection="1">
      <alignment horizontal="right" vertical="top"/>
      <protection hidden="1"/>
    </xf>
    <xf numFmtId="168" fontId="65" fillId="9" borderId="159" xfId="1" applyNumberFormat="1" applyFont="1" applyFill="1" applyBorder="1" applyAlignment="1" applyProtection="1">
      <alignment horizontal="right" vertical="center"/>
      <protection hidden="1"/>
    </xf>
    <xf numFmtId="168" fontId="4" fillId="0" borderId="206" xfId="1" applyNumberFormat="1" applyFont="1" applyBorder="1" applyAlignment="1" applyProtection="1">
      <alignment horizontal="right" vertical="center"/>
      <protection locked="0"/>
    </xf>
    <xf numFmtId="168" fontId="65" fillId="9" borderId="33" xfId="1" applyNumberFormat="1" applyFont="1" applyFill="1" applyBorder="1" applyAlignment="1" applyProtection="1">
      <alignment horizontal="right" vertical="center"/>
      <protection hidden="1"/>
    </xf>
    <xf numFmtId="168" fontId="65" fillId="9" borderId="37" xfId="1" applyNumberFormat="1" applyFont="1" applyFill="1" applyBorder="1" applyAlignment="1" applyProtection="1">
      <alignment horizontal="right" vertical="center"/>
      <protection hidden="1"/>
    </xf>
    <xf numFmtId="168" fontId="65" fillId="9" borderId="32" xfId="1" applyNumberFormat="1" applyFont="1" applyFill="1" applyBorder="1" applyAlignment="1" applyProtection="1">
      <alignment horizontal="right" vertical="center"/>
      <protection hidden="1"/>
    </xf>
    <xf numFmtId="168" fontId="135" fillId="0" borderId="31" xfId="1" applyNumberFormat="1" applyFont="1" applyBorder="1" applyAlignment="1" applyProtection="1">
      <alignment horizontal="right" vertical="center"/>
      <protection locked="0"/>
    </xf>
    <xf numFmtId="0" fontId="6" fillId="0" borderId="39" xfId="1" applyFont="1" applyBorder="1" applyAlignment="1" applyProtection="1">
      <alignment horizontal="left" vertical="center" indent="1"/>
      <protection locked="0"/>
    </xf>
    <xf numFmtId="168" fontId="4" fillId="13" borderId="287" xfId="1" applyNumberFormat="1" applyFont="1" applyFill="1" applyBorder="1" applyAlignment="1" applyProtection="1">
      <alignment horizontal="right" vertical="center"/>
      <protection hidden="1"/>
    </xf>
    <xf numFmtId="168" fontId="92" fillId="31" borderId="142" xfId="1" applyNumberFormat="1" applyFont="1" applyFill="1" applyBorder="1" applyAlignment="1" applyProtection="1">
      <alignment horizontal="right" vertical="center"/>
      <protection hidden="1"/>
    </xf>
    <xf numFmtId="1" fontId="1" fillId="0" borderId="0" xfId="1" applyNumberFormat="1" applyAlignment="1">
      <alignment horizontal="center" vertical="center"/>
    </xf>
    <xf numFmtId="1" fontId="15" fillId="14" borderId="2" xfId="1" applyNumberFormat="1" applyFont="1" applyFill="1" applyBorder="1" applyAlignment="1" applyProtection="1">
      <alignment horizontal="right" vertical="center"/>
      <protection locked="0"/>
    </xf>
    <xf numFmtId="1" fontId="1" fillId="21" borderId="53" xfId="1" applyNumberFormat="1" applyFill="1" applyBorder="1" applyAlignment="1">
      <alignment horizontal="center"/>
    </xf>
    <xf numFmtId="1" fontId="7" fillId="14" borderId="137" xfId="1" applyNumberFormat="1" applyFont="1" applyFill="1" applyBorder="1" applyAlignment="1" applyProtection="1">
      <alignment horizontal="center" vertical="center"/>
      <protection locked="0" hidden="1"/>
    </xf>
    <xf numFmtId="1" fontId="7" fillId="14" borderId="59" xfId="1" applyNumberFormat="1" applyFont="1" applyFill="1" applyBorder="1" applyAlignment="1" applyProtection="1">
      <alignment horizontal="center" vertical="center"/>
      <protection locked="0" hidden="1"/>
    </xf>
    <xf numFmtId="1" fontId="9" fillId="14" borderId="53" xfId="1" applyNumberFormat="1" applyFont="1" applyFill="1" applyBorder="1" applyAlignment="1" applyProtection="1">
      <alignment horizontal="center" vertical="center"/>
      <protection locked="0" hidden="1"/>
    </xf>
    <xf numFmtId="1" fontId="9" fillId="14" borderId="2" xfId="1" applyNumberFormat="1" applyFont="1" applyFill="1" applyBorder="1" applyAlignment="1" applyProtection="1">
      <alignment horizontal="center" vertical="center"/>
      <protection locked="0" hidden="1"/>
    </xf>
    <xf numFmtId="1" fontId="9" fillId="14" borderId="67" xfId="1" applyNumberFormat="1" applyFont="1" applyFill="1" applyBorder="1" applyAlignment="1" applyProtection="1">
      <alignment horizontal="center" vertical="center"/>
      <protection locked="0" hidden="1"/>
    </xf>
    <xf numFmtId="1" fontId="9" fillId="14" borderId="4" xfId="1" applyNumberFormat="1" applyFont="1" applyFill="1" applyBorder="1" applyAlignment="1" applyProtection="1">
      <alignment horizontal="center" vertical="center"/>
      <protection locked="0" hidden="1"/>
    </xf>
    <xf numFmtId="168" fontId="4" fillId="14" borderId="35" xfId="1" applyNumberFormat="1" applyFont="1" applyFill="1" applyBorder="1" applyAlignment="1" applyProtection="1">
      <alignment horizontal="right" vertical="center"/>
      <protection locked="0" hidden="1"/>
    </xf>
    <xf numFmtId="168" fontId="4" fillId="14" borderId="36" xfId="1" applyNumberFormat="1" applyFont="1" applyFill="1" applyBorder="1" applyAlignment="1" applyProtection="1">
      <alignment horizontal="right" vertical="center"/>
      <protection locked="0" hidden="1"/>
    </xf>
    <xf numFmtId="168" fontId="4" fillId="14" borderId="26" xfId="1" applyNumberFormat="1" applyFont="1" applyFill="1" applyBorder="1" applyAlignment="1" applyProtection="1">
      <alignment horizontal="right" vertical="center"/>
      <protection locked="0" hidden="1"/>
    </xf>
    <xf numFmtId="168" fontId="4" fillId="14" borderId="12" xfId="1" applyNumberFormat="1" applyFont="1" applyFill="1" applyBorder="1" applyAlignment="1" applyProtection="1">
      <alignment horizontal="right" vertical="center"/>
      <protection locked="0" hidden="1"/>
    </xf>
    <xf numFmtId="168" fontId="4" fillId="14" borderId="33" xfId="1" applyNumberFormat="1" applyFont="1" applyFill="1" applyBorder="1" applyAlignment="1" applyProtection="1">
      <alignment horizontal="right" vertical="center"/>
      <protection locked="0" hidden="1"/>
    </xf>
    <xf numFmtId="168" fontId="4" fillId="14" borderId="0" xfId="1" applyNumberFormat="1" applyFont="1" applyFill="1" applyAlignment="1" applyProtection="1">
      <alignment horizontal="right" vertical="center"/>
      <protection locked="0" hidden="1"/>
    </xf>
    <xf numFmtId="168" fontId="4" fillId="14" borderId="6" xfId="1" applyNumberFormat="1" applyFont="1" applyFill="1" applyBorder="1" applyAlignment="1" applyProtection="1">
      <alignment horizontal="right" vertical="center"/>
      <protection locked="0" hidden="1"/>
    </xf>
    <xf numFmtId="168" fontId="4" fillId="14" borderId="6" xfId="1" applyNumberFormat="1" applyFont="1" applyFill="1" applyBorder="1" applyAlignment="1" applyProtection="1">
      <alignment horizontal="right" vertical="center"/>
      <protection locked="0"/>
    </xf>
    <xf numFmtId="168" fontId="4" fillId="14" borderId="41" xfId="1" applyNumberFormat="1" applyFont="1" applyFill="1" applyBorder="1" applyAlignment="1" applyProtection="1">
      <alignment horizontal="right" vertical="center"/>
      <protection locked="0"/>
    </xf>
    <xf numFmtId="168" fontId="4" fillId="14" borderId="24" xfId="1" applyNumberFormat="1" applyFont="1" applyFill="1" applyBorder="1" applyAlignment="1" applyProtection="1">
      <alignment horizontal="right" vertical="center"/>
      <protection locked="0"/>
    </xf>
    <xf numFmtId="168" fontId="4" fillId="14" borderId="5" xfId="1" applyNumberFormat="1" applyFont="1" applyFill="1" applyBorder="1" applyAlignment="1" applyProtection="1">
      <alignment horizontal="right" vertical="center"/>
      <protection locked="0"/>
    </xf>
    <xf numFmtId="168" fontId="4" fillId="14" borderId="1" xfId="1" applyNumberFormat="1" applyFont="1" applyFill="1" applyBorder="1" applyAlignment="1" applyProtection="1">
      <alignment horizontal="right" vertical="center"/>
      <protection locked="0"/>
    </xf>
    <xf numFmtId="168" fontId="4" fillId="14" borderId="21" xfId="1" applyNumberFormat="1" applyFont="1" applyFill="1" applyBorder="1" applyAlignment="1" applyProtection="1">
      <alignment horizontal="right" vertical="center"/>
      <protection locked="0"/>
    </xf>
    <xf numFmtId="168" fontId="4" fillId="14" borderId="176" xfId="1" applyNumberFormat="1" applyFont="1" applyFill="1" applyBorder="1" applyAlignment="1" applyProtection="1">
      <alignment horizontal="right" vertical="center"/>
      <protection locked="0"/>
    </xf>
    <xf numFmtId="168" fontId="4" fillId="14" borderId="160" xfId="1" applyNumberFormat="1" applyFont="1" applyFill="1" applyBorder="1" applyAlignment="1" applyProtection="1">
      <alignment horizontal="right" vertical="center"/>
      <protection locked="0"/>
    </xf>
    <xf numFmtId="168" fontId="4" fillId="14" borderId="175" xfId="1" applyNumberFormat="1" applyFont="1" applyFill="1" applyBorder="1" applyAlignment="1" applyProtection="1">
      <alignment horizontal="right" vertical="center"/>
      <protection locked="0" hidden="1"/>
    </xf>
    <xf numFmtId="168" fontId="4" fillId="14" borderId="24" xfId="1" applyNumberFormat="1" applyFont="1" applyFill="1" applyBorder="1" applyAlignment="1" applyProtection="1">
      <alignment horizontal="right" vertical="center"/>
      <protection locked="0" hidden="1"/>
    </xf>
    <xf numFmtId="168" fontId="4" fillId="14" borderId="5" xfId="1" applyNumberFormat="1" applyFont="1" applyFill="1" applyBorder="1" applyAlignment="1" applyProtection="1">
      <alignment horizontal="right" vertical="center"/>
      <protection locked="0" hidden="1"/>
    </xf>
    <xf numFmtId="168" fontId="4" fillId="14" borderId="21" xfId="1" applyNumberFormat="1" applyFont="1" applyFill="1" applyBorder="1" applyAlignment="1" applyProtection="1">
      <alignment horizontal="right" vertical="center"/>
      <protection locked="0" hidden="1"/>
    </xf>
    <xf numFmtId="168" fontId="4" fillId="14" borderId="176" xfId="1" applyNumberFormat="1" applyFont="1" applyFill="1" applyBorder="1" applyAlignment="1" applyProtection="1">
      <alignment horizontal="right" vertical="center"/>
      <protection locked="0" hidden="1"/>
    </xf>
    <xf numFmtId="168" fontId="4" fillId="14" borderId="160" xfId="1" applyNumberFormat="1" applyFont="1" applyFill="1" applyBorder="1" applyAlignment="1" applyProtection="1">
      <alignment horizontal="right" vertical="center"/>
      <protection locked="0" hidden="1"/>
    </xf>
    <xf numFmtId="168" fontId="4" fillId="14" borderId="35" xfId="1" applyNumberFormat="1" applyFont="1" applyFill="1" applyBorder="1" applyAlignment="1" applyProtection="1">
      <alignment horizontal="right" vertical="center"/>
      <protection locked="0"/>
    </xf>
    <xf numFmtId="168" fontId="4" fillId="14" borderId="26" xfId="1" applyNumberFormat="1" applyFont="1" applyFill="1" applyBorder="1" applyAlignment="1" applyProtection="1">
      <alignment horizontal="right" vertical="center"/>
      <protection locked="0"/>
    </xf>
    <xf numFmtId="168" fontId="4" fillId="14" borderId="206" xfId="1" applyNumberFormat="1" applyFont="1" applyFill="1" applyBorder="1" applyAlignment="1" applyProtection="1">
      <alignment horizontal="right" vertical="center"/>
      <protection locked="0"/>
    </xf>
    <xf numFmtId="168" fontId="4" fillId="14" borderId="229" xfId="1" applyNumberFormat="1" applyFont="1" applyFill="1" applyBorder="1" applyAlignment="1" applyProtection="1">
      <alignment horizontal="right" vertical="center"/>
      <protection locked="0" hidden="1"/>
    </xf>
    <xf numFmtId="168" fontId="4" fillId="14" borderId="230" xfId="1" applyNumberFormat="1" applyFont="1" applyFill="1" applyBorder="1" applyAlignment="1" applyProtection="1">
      <alignment horizontal="right" vertical="center"/>
      <protection locked="0" hidden="1"/>
    </xf>
    <xf numFmtId="168" fontId="4" fillId="14" borderId="215" xfId="1" applyNumberFormat="1" applyFont="1" applyFill="1" applyBorder="1" applyAlignment="1" applyProtection="1">
      <alignment horizontal="right" vertical="center"/>
      <protection locked="0" hidden="1"/>
    </xf>
    <xf numFmtId="168" fontId="4" fillId="14" borderId="215" xfId="1" applyNumberFormat="1" applyFont="1" applyFill="1" applyBorder="1" applyAlignment="1" applyProtection="1">
      <alignment horizontal="right" vertical="center"/>
      <protection locked="0"/>
    </xf>
    <xf numFmtId="168" fontId="4" fillId="14" borderId="76" xfId="1" applyNumberFormat="1" applyFont="1" applyFill="1" applyBorder="1" applyAlignment="1" applyProtection="1">
      <alignment horizontal="right" vertical="center"/>
      <protection locked="0"/>
    </xf>
    <xf numFmtId="168" fontId="4" fillId="14" borderId="69" xfId="1" applyNumberFormat="1" applyFont="1" applyFill="1" applyBorder="1" applyAlignment="1" applyProtection="1">
      <alignment horizontal="right" vertical="center"/>
      <protection locked="0"/>
    </xf>
    <xf numFmtId="0" fontId="4" fillId="14" borderId="76" xfId="1" applyFont="1" applyFill="1" applyBorder="1" applyProtection="1">
      <protection locked="0"/>
    </xf>
    <xf numFmtId="0" fontId="4" fillId="14" borderId="40" xfId="1" applyFont="1" applyFill="1" applyBorder="1" applyProtection="1">
      <protection locked="0"/>
    </xf>
    <xf numFmtId="0" fontId="4" fillId="14" borderId="69" xfId="1" applyFont="1" applyFill="1" applyBorder="1" applyProtection="1">
      <protection locked="0"/>
    </xf>
    <xf numFmtId="168" fontId="4" fillId="14" borderId="208" xfId="1" applyNumberFormat="1" applyFont="1" applyFill="1" applyBorder="1" applyAlignment="1" applyProtection="1">
      <alignment horizontal="right" vertical="center"/>
      <protection locked="0"/>
    </xf>
    <xf numFmtId="0" fontId="6" fillId="14" borderId="238" xfId="1" applyFont="1" applyFill="1" applyBorder="1" applyAlignment="1" applyProtection="1">
      <alignment vertical="top"/>
      <protection locked="0"/>
    </xf>
    <xf numFmtId="168" fontId="4" fillId="14" borderId="34" xfId="1" applyNumberFormat="1" applyFont="1" applyFill="1" applyBorder="1" applyAlignment="1" applyProtection="1">
      <alignment horizontal="right" vertical="center"/>
      <protection locked="0"/>
    </xf>
    <xf numFmtId="168" fontId="4" fillId="14" borderId="17" xfId="1" applyNumberFormat="1" applyFont="1" applyFill="1" applyBorder="1" applyAlignment="1" applyProtection="1">
      <alignment horizontal="right" vertical="center"/>
      <protection locked="0"/>
    </xf>
    <xf numFmtId="168" fontId="4" fillId="14" borderId="225" xfId="1" applyNumberFormat="1" applyFont="1" applyFill="1" applyBorder="1" applyAlignment="1" applyProtection="1">
      <alignment horizontal="right" vertical="center"/>
      <protection locked="0"/>
    </xf>
    <xf numFmtId="168" fontId="4" fillId="33" borderId="199" xfId="1" applyNumberFormat="1" applyFont="1" applyFill="1" applyBorder="1" applyAlignment="1" applyProtection="1">
      <alignment horizontal="right" vertical="center"/>
      <protection locked="0"/>
    </xf>
    <xf numFmtId="168" fontId="4" fillId="33" borderId="193" xfId="1" applyNumberFormat="1" applyFont="1" applyFill="1" applyBorder="1" applyAlignment="1" applyProtection="1">
      <alignment horizontal="right" vertical="center"/>
      <protection locked="0"/>
    </xf>
    <xf numFmtId="168" fontId="4" fillId="33" borderId="188" xfId="1" applyNumberFormat="1" applyFont="1" applyFill="1" applyBorder="1" applyAlignment="1" applyProtection="1">
      <alignment horizontal="right" vertical="center"/>
      <protection locked="0"/>
    </xf>
    <xf numFmtId="168" fontId="4" fillId="33" borderId="203" xfId="1" applyNumberFormat="1" applyFont="1" applyFill="1" applyBorder="1" applyAlignment="1" applyProtection="1">
      <alignment horizontal="right" vertical="center"/>
      <protection locked="0"/>
    </xf>
    <xf numFmtId="168" fontId="4" fillId="33" borderId="208" xfId="1" applyNumberFormat="1" applyFont="1" applyFill="1" applyBorder="1" applyAlignment="1" applyProtection="1">
      <alignment horizontal="right" vertical="center"/>
      <protection locked="0"/>
    </xf>
    <xf numFmtId="168" fontId="4" fillId="33" borderId="194" xfId="1" applyNumberFormat="1" applyFont="1" applyFill="1" applyBorder="1" applyAlignment="1" applyProtection="1">
      <alignment horizontal="right" vertical="center"/>
      <protection locked="0"/>
    </xf>
    <xf numFmtId="168" fontId="4" fillId="33" borderId="247" xfId="1" applyNumberFormat="1" applyFont="1" applyFill="1" applyBorder="1" applyAlignment="1" applyProtection="1">
      <alignment horizontal="right" vertical="center"/>
      <protection locked="0"/>
    </xf>
    <xf numFmtId="0" fontId="6" fillId="33" borderId="168" xfId="1" applyFont="1" applyFill="1" applyBorder="1" applyAlignment="1" applyProtection="1">
      <alignment vertical="top" wrapText="1"/>
      <protection locked="0"/>
    </xf>
    <xf numFmtId="0" fontId="6" fillId="33" borderId="40" xfId="1" applyFont="1" applyFill="1" applyBorder="1" applyAlignment="1" applyProtection="1">
      <alignment vertical="top" wrapText="1"/>
      <protection locked="0"/>
    </xf>
    <xf numFmtId="0" fontId="6" fillId="33" borderId="157" xfId="1" applyFont="1" applyFill="1" applyBorder="1" applyAlignment="1" applyProtection="1">
      <alignment vertical="top"/>
      <protection locked="0"/>
    </xf>
    <xf numFmtId="168" fontId="4" fillId="33" borderId="34" xfId="1" applyNumberFormat="1" applyFont="1" applyFill="1" applyBorder="1" applyAlignment="1" applyProtection="1">
      <alignment horizontal="right" vertical="center"/>
      <protection locked="0"/>
    </xf>
    <xf numFmtId="168" fontId="4" fillId="33" borderId="24" xfId="1" applyNumberFormat="1" applyFont="1" applyFill="1" applyBorder="1" applyAlignment="1" applyProtection="1">
      <alignment horizontal="right" vertical="center"/>
      <protection locked="0"/>
    </xf>
    <xf numFmtId="168" fontId="4" fillId="33" borderId="17" xfId="1" applyNumberFormat="1" applyFont="1" applyFill="1" applyBorder="1" applyAlignment="1" applyProtection="1">
      <alignment horizontal="right" vertical="center"/>
      <protection locked="0"/>
    </xf>
    <xf numFmtId="168" fontId="4" fillId="33" borderId="21" xfId="1" applyNumberFormat="1" applyFont="1" applyFill="1" applyBorder="1" applyAlignment="1" applyProtection="1">
      <alignment horizontal="right" vertical="center"/>
      <protection locked="0"/>
    </xf>
    <xf numFmtId="168" fontId="168" fillId="33" borderId="188" xfId="1" applyNumberFormat="1" applyFont="1" applyFill="1" applyBorder="1" applyAlignment="1" applyProtection="1">
      <alignment horizontal="right" vertical="center"/>
      <protection locked="0"/>
    </xf>
    <xf numFmtId="168" fontId="4" fillId="3" borderId="208" xfId="1" applyNumberFormat="1" applyFont="1" applyFill="1" applyBorder="1" applyAlignment="1" applyProtection="1">
      <alignment horizontal="right" vertical="center"/>
      <protection locked="0"/>
    </xf>
    <xf numFmtId="168" fontId="4" fillId="3" borderId="6" xfId="1" applyNumberFormat="1" applyFont="1" applyFill="1" applyBorder="1" applyAlignment="1" applyProtection="1">
      <alignment horizontal="right" vertical="center"/>
      <protection locked="0"/>
    </xf>
    <xf numFmtId="168" fontId="4" fillId="33" borderId="5" xfId="1" applyNumberFormat="1" applyFont="1" applyFill="1" applyBorder="1" applyAlignment="1" applyProtection="1">
      <alignment horizontal="right" vertical="center"/>
      <protection locked="0"/>
    </xf>
    <xf numFmtId="168" fontId="4" fillId="33" borderId="176" xfId="1" applyNumberFormat="1" applyFont="1" applyFill="1" applyBorder="1" applyAlignment="1" applyProtection="1">
      <alignment horizontal="right" vertical="center"/>
      <protection locked="0"/>
    </xf>
    <xf numFmtId="168" fontId="4" fillId="33" borderId="225" xfId="1" applyNumberFormat="1" applyFont="1" applyFill="1" applyBorder="1" applyAlignment="1" applyProtection="1">
      <alignment horizontal="right" vertical="center"/>
      <protection locked="0"/>
    </xf>
    <xf numFmtId="168" fontId="139" fillId="14" borderId="6" xfId="1" applyNumberFormat="1" applyFont="1" applyFill="1" applyBorder="1" applyAlignment="1" applyProtection="1">
      <alignment horizontal="right" vertical="center"/>
      <protection locked="0"/>
    </xf>
    <xf numFmtId="168" fontId="135" fillId="14" borderId="208" xfId="1" applyNumberFormat="1" applyFont="1" applyFill="1" applyBorder="1" applyAlignment="1" applyProtection="1">
      <alignment horizontal="right" vertical="center"/>
      <protection locked="0"/>
    </xf>
    <xf numFmtId="168" fontId="135" fillId="14" borderId="1" xfId="1" applyNumberFormat="1" applyFont="1" applyFill="1" applyBorder="1" applyAlignment="1" applyProtection="1">
      <alignment horizontal="right" vertical="center"/>
      <protection locked="0"/>
    </xf>
    <xf numFmtId="168" fontId="135" fillId="14" borderId="194" xfId="1" applyNumberFormat="1" applyFont="1" applyFill="1" applyBorder="1" applyAlignment="1" applyProtection="1">
      <alignment horizontal="right" vertical="center"/>
      <protection locked="0"/>
    </xf>
    <xf numFmtId="168" fontId="135" fillId="14" borderId="175" xfId="1" applyNumberFormat="1" applyFont="1" applyFill="1" applyBorder="1" applyAlignment="1" applyProtection="1">
      <alignment horizontal="right" vertical="center"/>
      <protection locked="0"/>
    </xf>
    <xf numFmtId="168" fontId="135" fillId="14" borderId="203" xfId="1" applyNumberFormat="1" applyFont="1" applyFill="1" applyBorder="1" applyAlignment="1" applyProtection="1">
      <alignment horizontal="right" vertical="center"/>
      <protection locked="0"/>
    </xf>
    <xf numFmtId="168" fontId="135" fillId="14" borderId="39" xfId="1" applyNumberFormat="1" applyFont="1" applyFill="1" applyBorder="1" applyAlignment="1" applyProtection="1">
      <alignment horizontal="right" vertical="center"/>
      <protection locked="0"/>
    </xf>
    <xf numFmtId="168" fontId="135" fillId="14" borderId="117" xfId="1" applyNumberFormat="1" applyFont="1" applyFill="1" applyBorder="1" applyAlignment="1" applyProtection="1">
      <alignment horizontal="right" vertical="center"/>
      <protection locked="0"/>
    </xf>
    <xf numFmtId="168" fontId="4" fillId="14" borderId="187" xfId="1" applyNumberFormat="1" applyFont="1" applyFill="1" applyBorder="1" applyAlignment="1" applyProtection="1">
      <alignment horizontal="right" vertical="center"/>
      <protection locked="0"/>
    </xf>
    <xf numFmtId="1" fontId="59" fillId="6" borderId="42" xfId="1" applyNumberFormat="1" applyFont="1" applyFill="1" applyBorder="1" applyAlignment="1" applyProtection="1">
      <alignment vertical="center"/>
      <protection hidden="1"/>
    </xf>
    <xf numFmtId="49" fontId="97" fillId="6" borderId="42" xfId="1" applyNumberFormat="1" applyFont="1" applyFill="1" applyBorder="1" applyAlignment="1" applyProtection="1">
      <alignment vertical="center"/>
      <protection hidden="1"/>
    </xf>
    <xf numFmtId="0" fontId="96" fillId="6" borderId="42" xfId="1" applyFont="1" applyFill="1" applyBorder="1" applyAlignment="1" applyProtection="1">
      <alignment vertical="center"/>
      <protection hidden="1"/>
    </xf>
    <xf numFmtId="0" fontId="96" fillId="6" borderId="42" xfId="1" applyFont="1" applyFill="1" applyBorder="1" applyAlignment="1" applyProtection="1">
      <alignment horizontal="center"/>
      <protection hidden="1"/>
    </xf>
    <xf numFmtId="0" fontId="96" fillId="6" borderId="42" xfId="1" applyFont="1" applyFill="1" applyBorder="1" applyAlignment="1" applyProtection="1">
      <alignment horizontal="left" vertical="center"/>
      <protection hidden="1"/>
    </xf>
    <xf numFmtId="0" fontId="96" fillId="6" borderId="42" xfId="1" applyFont="1" applyFill="1" applyBorder="1" applyAlignment="1" applyProtection="1">
      <alignment horizontal="right" vertical="center"/>
      <protection hidden="1"/>
    </xf>
    <xf numFmtId="1" fontId="96" fillId="6" borderId="42" xfId="1" applyNumberFormat="1" applyFont="1" applyFill="1" applyBorder="1" applyAlignment="1" applyProtection="1">
      <alignment horizontal="left" vertical="center"/>
      <protection hidden="1"/>
    </xf>
    <xf numFmtId="0" fontId="7" fillId="9" borderId="291" xfId="1" applyFont="1" applyFill="1" applyBorder="1" applyAlignment="1" applyProtection="1">
      <alignment horizontal="right" vertical="center"/>
      <protection hidden="1"/>
    </xf>
    <xf numFmtId="0" fontId="7" fillId="9" borderId="291" xfId="1" applyFont="1" applyFill="1" applyBorder="1" applyAlignment="1" applyProtection="1">
      <alignment horizontal="right" vertical="center" indent="1"/>
      <protection hidden="1"/>
    </xf>
    <xf numFmtId="0" fontId="111" fillId="0" borderId="42" xfId="1" applyFont="1" applyBorder="1" applyAlignment="1" applyProtection="1">
      <alignment vertical="center"/>
      <protection hidden="1"/>
    </xf>
    <xf numFmtId="0" fontId="7" fillId="0" borderId="42" xfId="1" applyFont="1" applyBorder="1" applyAlignment="1" applyProtection="1">
      <alignment vertical="center" wrapText="1"/>
      <protection hidden="1"/>
    </xf>
    <xf numFmtId="0" fontId="18" fillId="9" borderId="291" xfId="1" applyFont="1" applyFill="1" applyBorder="1" applyAlignment="1" applyProtection="1">
      <alignment horizontal="center" vertical="center" wrapText="1"/>
      <protection hidden="1"/>
    </xf>
    <xf numFmtId="0" fontId="7" fillId="0" borderId="42" xfId="1" applyFont="1" applyBorder="1" applyAlignment="1" applyProtection="1">
      <alignment horizontal="right" vertical="center" wrapText="1"/>
      <protection hidden="1"/>
    </xf>
    <xf numFmtId="0" fontId="15" fillId="0" borderId="291" xfId="1" applyFont="1" applyBorder="1" applyAlignment="1" applyProtection="1">
      <alignment horizontal="center" vertical="center"/>
      <protection locked="0"/>
    </xf>
    <xf numFmtId="14" fontId="3" fillId="0" borderId="42" xfId="1" applyNumberFormat="1" applyFont="1" applyBorder="1" applyAlignment="1" applyProtection="1">
      <alignment horizontal="left" wrapText="1"/>
      <protection locked="0" hidden="1"/>
    </xf>
    <xf numFmtId="0" fontId="1" fillId="0" borderId="42" xfId="1" applyBorder="1" applyProtection="1">
      <protection hidden="1"/>
    </xf>
    <xf numFmtId="0" fontId="1" fillId="0" borderId="42" xfId="1" applyBorder="1"/>
    <xf numFmtId="1" fontId="115" fillId="0" borderId="291" xfId="1" applyNumberFormat="1" applyFont="1" applyBorder="1" applyAlignment="1" applyProtection="1">
      <alignment horizontal="center" vertical="center"/>
      <protection locked="0"/>
    </xf>
    <xf numFmtId="1" fontId="15" fillId="2" borderId="291" xfId="1" applyNumberFormat="1" applyFont="1" applyFill="1" applyBorder="1" applyAlignment="1" applyProtection="1">
      <alignment horizontal="right" vertical="center"/>
      <protection locked="0"/>
    </xf>
    <xf numFmtId="1" fontId="128" fillId="0" borderId="42" xfId="7" applyNumberFormat="1" applyFont="1" applyFill="1" applyBorder="1" applyAlignment="1" applyProtection="1">
      <alignment horizontal="center" vertical="center"/>
      <protection locked="0" hidden="1"/>
    </xf>
    <xf numFmtId="1" fontId="8" fillId="7" borderId="291" xfId="1" applyNumberFormat="1" applyFont="1" applyFill="1" applyBorder="1" applyAlignment="1" applyProtection="1">
      <alignment horizontal="right" vertical="center"/>
      <protection hidden="1"/>
    </xf>
    <xf numFmtId="0" fontId="111" fillId="0" borderId="42" xfId="1" applyFont="1" applyBorder="1" applyProtection="1">
      <protection hidden="1"/>
    </xf>
    <xf numFmtId="0" fontId="92" fillId="9" borderId="66" xfId="1" applyFont="1" applyFill="1" applyBorder="1" applyAlignment="1" applyProtection="1">
      <alignment vertical="center"/>
      <protection hidden="1"/>
    </xf>
    <xf numFmtId="0" fontId="4" fillId="11" borderId="42" xfId="1" applyFont="1" applyFill="1" applyBorder="1"/>
    <xf numFmtId="0" fontId="173" fillId="0" borderId="42" xfId="1" applyFont="1" applyBorder="1" applyAlignment="1" applyProtection="1">
      <alignment horizontal="left" vertical="center"/>
      <protection hidden="1"/>
    </xf>
    <xf numFmtId="0" fontId="145" fillId="0" borderId="42" xfId="1" applyFont="1" applyBorder="1" applyAlignment="1" applyProtection="1">
      <alignment horizontal="centerContinuous" vertical="center"/>
      <protection hidden="1"/>
    </xf>
    <xf numFmtId="1" fontId="145" fillId="0" borderId="42" xfId="1" applyNumberFormat="1" applyFont="1" applyBorder="1" applyAlignment="1" applyProtection="1">
      <alignment horizontal="right" vertical="center"/>
      <protection hidden="1"/>
    </xf>
    <xf numFmtId="1" fontId="145" fillId="0" borderId="42" xfId="1" applyNumberFormat="1" applyFont="1" applyBorder="1" applyAlignment="1" applyProtection="1">
      <alignment vertical="center"/>
      <protection hidden="1"/>
    </xf>
    <xf numFmtId="0" fontId="1" fillId="9" borderId="90" xfId="1" applyFill="1" applyBorder="1" applyAlignment="1" applyProtection="1">
      <alignment horizontal="center" vertical="center" wrapText="1"/>
      <protection hidden="1"/>
    </xf>
    <xf numFmtId="0" fontId="66" fillId="9" borderId="89" xfId="1" applyFont="1" applyFill="1" applyBorder="1" applyAlignment="1" applyProtection="1">
      <alignment horizontal="center"/>
      <protection hidden="1"/>
    </xf>
    <xf numFmtId="0" fontId="51" fillId="6" borderId="291" xfId="1" applyFont="1" applyFill="1" applyBorder="1" applyAlignment="1" applyProtection="1">
      <alignment horizontal="left" vertical="center" wrapText="1" indent="1"/>
      <protection hidden="1"/>
    </xf>
    <xf numFmtId="2" fontId="10" fillId="6" borderId="292" xfId="1" applyNumberFormat="1" applyFont="1" applyFill="1" applyBorder="1" applyAlignment="1" applyProtection="1">
      <alignment horizontal="center" vertical="center"/>
      <protection hidden="1"/>
    </xf>
    <xf numFmtId="0" fontId="1" fillId="0" borderId="293" xfId="1" applyBorder="1" applyAlignment="1" applyProtection="1">
      <alignment horizontal="center" vertical="center"/>
      <protection hidden="1"/>
    </xf>
    <xf numFmtId="12" fontId="50" fillId="6" borderId="291" xfId="1" applyNumberFormat="1" applyFont="1" applyFill="1" applyBorder="1" applyAlignment="1" applyProtection="1">
      <alignment horizontal="right" vertical="center"/>
      <protection hidden="1"/>
    </xf>
    <xf numFmtId="1" fontId="7" fillId="7" borderId="294" xfId="1" applyNumberFormat="1" applyFont="1" applyFill="1" applyBorder="1" applyAlignment="1" applyProtection="1">
      <alignment horizontal="right" vertical="center"/>
      <protection hidden="1"/>
    </xf>
    <xf numFmtId="0" fontId="135" fillId="0" borderId="294" xfId="1" applyFont="1" applyBorder="1" applyAlignment="1" applyProtection="1">
      <alignment vertical="center"/>
      <protection locked="0"/>
    </xf>
    <xf numFmtId="0" fontId="4" fillId="19" borderId="294" xfId="1" applyFont="1" applyFill="1" applyBorder="1" applyAlignment="1" applyProtection="1">
      <alignment vertical="center"/>
      <protection locked="0"/>
    </xf>
    <xf numFmtId="0" fontId="7" fillId="4" borderId="6" xfId="1" applyFont="1" applyFill="1" applyBorder="1" applyAlignment="1" applyProtection="1">
      <alignment horizontal="center" vertical="center"/>
      <protection hidden="1"/>
    </xf>
    <xf numFmtId="0" fontId="7" fillId="4" borderId="5" xfId="1" applyFont="1" applyFill="1" applyBorder="1" applyAlignment="1" applyProtection="1">
      <alignment horizontal="center" vertical="center"/>
      <protection hidden="1"/>
    </xf>
    <xf numFmtId="0" fontId="7" fillId="4" borderId="0" xfId="1" applyFont="1" applyFill="1" applyAlignment="1" applyProtection="1">
      <alignment horizontal="center" vertical="center"/>
      <protection hidden="1"/>
    </xf>
    <xf numFmtId="0" fontId="7" fillId="2" borderId="0" xfId="1" applyFont="1" applyFill="1" applyAlignment="1" applyProtection="1">
      <alignment horizontal="center" vertical="center"/>
      <protection hidden="1"/>
    </xf>
    <xf numFmtId="0" fontId="1" fillId="0" borderId="295" xfId="1" applyBorder="1"/>
    <xf numFmtId="0" fontId="1" fillId="0" borderId="296" xfId="1" applyBorder="1"/>
    <xf numFmtId="0" fontId="1" fillId="3" borderId="297" xfId="1" applyFill="1" applyBorder="1" applyProtection="1">
      <protection locked="0" hidden="1"/>
    </xf>
    <xf numFmtId="0" fontId="1" fillId="0" borderId="295" xfId="1" applyBorder="1" applyProtection="1">
      <protection hidden="1"/>
    </xf>
    <xf numFmtId="0" fontId="1" fillId="0" borderId="296" xfId="1" applyBorder="1" applyProtection="1">
      <protection hidden="1"/>
    </xf>
    <xf numFmtId="0" fontId="1" fillId="0" borderId="297" xfId="1" applyBorder="1" applyProtection="1">
      <protection hidden="1"/>
    </xf>
    <xf numFmtId="0" fontId="1" fillId="0" borderId="297" xfId="1" applyBorder="1"/>
    <xf numFmtId="0" fontId="1" fillId="0" borderId="296" xfId="1" applyBorder="1" applyAlignment="1" applyProtection="1">
      <alignment horizontal="left" vertical="center"/>
      <protection hidden="1"/>
    </xf>
    <xf numFmtId="0" fontId="6" fillId="2" borderId="296" xfId="1" applyFont="1" applyFill="1" applyBorder="1" applyAlignment="1" applyProtection="1">
      <alignment vertical="center"/>
      <protection locked="0" hidden="1"/>
    </xf>
    <xf numFmtId="1" fontId="7" fillId="0" borderId="297" xfId="1" applyNumberFormat="1" applyFont="1" applyBorder="1" applyAlignment="1" applyProtection="1">
      <alignment horizontal="center" vertical="center"/>
      <protection locked="0"/>
    </xf>
    <xf numFmtId="166" fontId="9" fillId="0" borderId="297" xfId="1" applyNumberFormat="1" applyFont="1" applyBorder="1" applyAlignment="1" applyProtection="1">
      <alignment horizontal="center" vertical="center"/>
      <protection locked="0"/>
    </xf>
    <xf numFmtId="0" fontId="1" fillId="0" borderId="297" xfId="1" applyBorder="1" applyAlignment="1" applyProtection="1">
      <alignment horizontal="center" vertical="center"/>
      <protection locked="0"/>
    </xf>
    <xf numFmtId="166" fontId="15" fillId="0" borderId="297" xfId="1" applyNumberFormat="1" applyFont="1" applyBorder="1" applyAlignment="1" applyProtection="1">
      <alignment horizontal="center" vertical="center"/>
      <protection locked="0"/>
    </xf>
    <xf numFmtId="165" fontId="15" fillId="0" borderId="297" xfId="1" applyNumberFormat="1" applyFont="1" applyBorder="1" applyAlignment="1" applyProtection="1">
      <alignment horizontal="center" vertical="center"/>
      <protection locked="0"/>
    </xf>
    <xf numFmtId="0" fontId="15" fillId="0" borderId="296" xfId="1" applyFont="1" applyBorder="1" applyAlignment="1" applyProtection="1">
      <alignment horizontal="center" vertical="center"/>
      <protection locked="0"/>
    </xf>
    <xf numFmtId="0" fontId="15" fillId="0" borderId="297" xfId="1" applyFont="1" applyBorder="1" applyAlignment="1" applyProtection="1">
      <alignment horizontal="center" vertical="center"/>
      <protection locked="0"/>
    </xf>
    <xf numFmtId="0" fontId="18" fillId="6" borderId="295" xfId="1" applyFont="1" applyFill="1" applyBorder="1" applyAlignment="1" applyProtection="1">
      <alignment horizontal="center" vertical="center" wrapText="1"/>
      <protection hidden="1"/>
    </xf>
    <xf numFmtId="0" fontId="8" fillId="0" borderId="296" xfId="5" applyFont="1" applyBorder="1" applyAlignment="1" applyProtection="1">
      <alignment vertical="center"/>
      <protection locked="0"/>
    </xf>
    <xf numFmtId="2" fontId="69" fillId="0" borderId="297" xfId="1" applyNumberFormat="1" applyFont="1" applyBorder="1" applyAlignment="1" applyProtection="1">
      <alignment horizontal="center" vertical="center" wrapText="1"/>
      <protection locked="0"/>
    </xf>
    <xf numFmtId="12" fontId="69" fillId="0" borderId="297" xfId="1" applyNumberFormat="1" applyFont="1" applyBorder="1" applyAlignment="1" applyProtection="1">
      <alignment horizontal="center" vertical="center"/>
      <protection locked="0"/>
    </xf>
    <xf numFmtId="12" fontId="69" fillId="9" borderId="297" xfId="1" applyNumberFormat="1" applyFont="1" applyFill="1" applyBorder="1" applyAlignment="1" applyProtection="1">
      <alignment vertical="center" wrapText="1"/>
      <protection hidden="1"/>
    </xf>
    <xf numFmtId="12" fontId="69" fillId="9" borderId="297" xfId="1" applyNumberFormat="1" applyFont="1" applyFill="1" applyBorder="1" applyAlignment="1" applyProtection="1">
      <alignment horizontal="center" vertical="center" wrapText="1"/>
      <protection hidden="1"/>
    </xf>
    <xf numFmtId="12" fontId="65" fillId="0" borderId="297" xfId="1" applyNumberFormat="1" applyFont="1" applyBorder="1" applyAlignment="1" applyProtection="1">
      <alignment horizontal="left" vertical="center" wrapText="1" indent="1"/>
      <protection locked="0"/>
    </xf>
    <xf numFmtId="0" fontId="62" fillId="0" borderId="297" xfId="1" applyFont="1" applyBorder="1" applyAlignment="1" applyProtection="1">
      <alignment vertical="center" wrapText="1"/>
      <protection locked="0"/>
    </xf>
    <xf numFmtId="0" fontId="62" fillId="0" borderId="297" xfId="1" applyFont="1" applyBorder="1" applyAlignment="1" applyProtection="1">
      <alignment horizontal="left" vertical="center" wrapText="1"/>
      <protection locked="0"/>
    </xf>
    <xf numFmtId="2" fontId="64" fillId="6" borderId="297" xfId="1" applyNumberFormat="1" applyFont="1" applyFill="1" applyBorder="1" applyAlignment="1" applyProtection="1">
      <alignment vertical="center" wrapText="1"/>
      <protection locked="0"/>
    </xf>
    <xf numFmtId="2" fontId="64" fillId="9" borderId="297" xfId="1" applyNumberFormat="1" applyFont="1" applyFill="1" applyBorder="1" applyAlignment="1" applyProtection="1">
      <alignment vertical="center" wrapText="1"/>
      <protection hidden="1"/>
    </xf>
    <xf numFmtId="0" fontId="7" fillId="14" borderId="297" xfId="1" applyFont="1" applyFill="1" applyBorder="1" applyAlignment="1" applyProtection="1">
      <alignment horizontal="center" vertical="center"/>
      <protection locked="0" hidden="1"/>
    </xf>
    <xf numFmtId="0" fontId="7" fillId="0" borderId="297" xfId="1" applyFont="1" applyBorder="1" applyAlignment="1" applyProtection="1">
      <alignment horizontal="center" vertical="center"/>
      <protection locked="0" hidden="1"/>
    </xf>
    <xf numFmtId="0" fontId="9" fillId="14" borderId="297" xfId="1" applyFont="1" applyFill="1" applyBorder="1" applyAlignment="1" applyProtection="1">
      <alignment horizontal="center" vertical="center"/>
      <protection locked="0"/>
    </xf>
    <xf numFmtId="0" fontId="9" fillId="0" borderId="297" xfId="1" applyFont="1" applyBorder="1" applyAlignment="1" applyProtection="1">
      <alignment horizontal="center" vertical="center"/>
      <protection locked="0"/>
    </xf>
    <xf numFmtId="0" fontId="7" fillId="0" borderId="296" xfId="1" applyFont="1" applyBorder="1" applyAlignment="1" applyProtection="1">
      <alignment horizontal="center" vertical="center"/>
      <protection locked="0" hidden="1"/>
    </xf>
    <xf numFmtId="0" fontId="7" fillId="0" borderId="295" xfId="1" applyFont="1" applyBorder="1" applyAlignment="1" applyProtection="1">
      <alignment horizontal="center" vertical="center"/>
      <protection locked="0" hidden="1"/>
    </xf>
    <xf numFmtId="0" fontId="9" fillId="0" borderId="295" xfId="1" applyFont="1" applyBorder="1" applyAlignment="1" applyProtection="1">
      <alignment horizontal="center" vertical="center"/>
      <protection locked="0"/>
    </xf>
    <xf numFmtId="0" fontId="18" fillId="0" borderId="296" xfId="1" applyFont="1" applyBorder="1" applyAlignment="1" applyProtection="1">
      <alignment horizontal="center" vertical="center" wrapText="1"/>
      <protection locked="0" hidden="1"/>
    </xf>
    <xf numFmtId="0" fontId="10" fillId="9" borderId="295" xfId="1" applyFont="1" applyFill="1" applyBorder="1" applyAlignment="1" applyProtection="1">
      <alignment horizontal="left" vertical="center" indent="1"/>
      <protection hidden="1"/>
    </xf>
    <xf numFmtId="0" fontId="10" fillId="9" borderId="295" xfId="1" applyFont="1" applyFill="1" applyBorder="1" applyAlignment="1" applyProtection="1">
      <alignment horizontal="center" vertical="center"/>
      <protection hidden="1"/>
    </xf>
    <xf numFmtId="1" fontId="10" fillId="11" borderId="297" xfId="1" applyNumberFormat="1" applyFont="1" applyFill="1" applyBorder="1" applyAlignment="1" applyProtection="1">
      <alignment horizontal="center" vertical="center"/>
      <protection hidden="1"/>
    </xf>
    <xf numFmtId="1" fontId="10" fillId="11" borderId="295" xfId="1" applyNumberFormat="1" applyFont="1" applyFill="1" applyBorder="1" applyAlignment="1" applyProtection="1">
      <alignment horizontal="center" vertical="center"/>
      <protection hidden="1"/>
    </xf>
    <xf numFmtId="0" fontId="10" fillId="9" borderId="297" xfId="1" applyFont="1" applyFill="1" applyBorder="1" applyAlignment="1" applyProtection="1">
      <alignment horizontal="left" vertical="center" indent="1"/>
      <protection hidden="1"/>
    </xf>
    <xf numFmtId="1" fontId="10" fillId="11" borderId="297" xfId="1" applyNumberFormat="1" applyFont="1" applyFill="1" applyBorder="1" applyAlignment="1">
      <alignment horizontal="center" vertical="center"/>
    </xf>
    <xf numFmtId="1" fontId="10" fillId="11" borderId="295" xfId="1" applyNumberFormat="1" applyFont="1" applyFill="1" applyBorder="1" applyAlignment="1">
      <alignment horizontal="center" vertical="center"/>
    </xf>
    <xf numFmtId="1" fontId="10" fillId="11" borderId="296" xfId="1" applyNumberFormat="1" applyFont="1" applyFill="1" applyBorder="1" applyAlignment="1">
      <alignment horizontal="center" vertical="center"/>
    </xf>
    <xf numFmtId="1" fontId="115" fillId="0" borderId="297" xfId="1" applyNumberFormat="1" applyFont="1" applyBorder="1" applyAlignment="1" applyProtection="1">
      <alignment horizontal="center" vertical="center"/>
      <protection locked="0"/>
    </xf>
    <xf numFmtId="1" fontId="15" fillId="2" borderId="297" xfId="1" applyNumberFormat="1" applyFont="1" applyFill="1" applyBorder="1" applyAlignment="1" applyProtection="1">
      <alignment horizontal="right" vertical="center"/>
      <protection locked="0"/>
    </xf>
    <xf numFmtId="1" fontId="15" fillId="2" borderId="296" xfId="1" applyNumberFormat="1" applyFont="1" applyFill="1" applyBorder="1" applyAlignment="1" applyProtection="1">
      <alignment horizontal="right" vertical="center"/>
      <protection locked="0"/>
    </xf>
    <xf numFmtId="1" fontId="9" fillId="11" borderId="297" xfId="1" applyNumberFormat="1" applyFont="1" applyFill="1" applyBorder="1" applyAlignment="1" applyProtection="1">
      <alignment horizontal="right" vertical="center"/>
      <protection hidden="1"/>
    </xf>
    <xf numFmtId="1" fontId="7" fillId="7" borderId="295" xfId="1" applyNumberFormat="1" applyFont="1" applyFill="1" applyBorder="1" applyAlignment="1" applyProtection="1">
      <alignment horizontal="right" vertical="center"/>
      <protection hidden="1"/>
    </xf>
    <xf numFmtId="1" fontId="7" fillId="7" borderId="297" xfId="1" applyNumberFormat="1" applyFont="1" applyFill="1" applyBorder="1" applyAlignment="1" applyProtection="1">
      <alignment horizontal="right" vertical="center"/>
      <protection hidden="1"/>
    </xf>
    <xf numFmtId="0" fontId="1" fillId="21" borderId="297" xfId="1" applyFill="1" applyBorder="1"/>
    <xf numFmtId="0" fontId="8" fillId="9" borderId="296" xfId="1" applyFont="1" applyFill="1" applyBorder="1" applyAlignment="1" applyProtection="1">
      <alignment horizontal="right" vertical="center" indent="1"/>
      <protection hidden="1"/>
    </xf>
    <xf numFmtId="1" fontId="9" fillId="0" borderId="297" xfId="1" applyNumberFormat="1" applyFont="1" applyBorder="1" applyAlignment="1" applyProtection="1">
      <alignment horizontal="right" vertical="center"/>
      <protection locked="0"/>
    </xf>
    <xf numFmtId="1" fontId="9" fillId="0" borderId="295" xfId="1" applyNumberFormat="1" applyFont="1" applyBorder="1" applyAlignment="1" applyProtection="1">
      <alignment horizontal="right" vertical="center"/>
      <protection locked="0"/>
    </xf>
    <xf numFmtId="0" fontId="1" fillId="0" borderId="297" xfId="1" applyBorder="1" applyAlignment="1" applyProtection="1">
      <alignment horizontal="right" vertical="center" indent="1"/>
      <protection locked="0"/>
    </xf>
    <xf numFmtId="1" fontId="1" fillId="0" borderId="297" xfId="1" applyNumberFormat="1" applyBorder="1" applyAlignment="1" applyProtection="1">
      <alignment horizontal="right" vertical="center"/>
      <protection locked="0"/>
    </xf>
    <xf numFmtId="0" fontId="8" fillId="11" borderId="296" xfId="1" applyFont="1" applyFill="1" applyBorder="1" applyAlignment="1" applyProtection="1">
      <alignment horizontal="right" vertical="center" indent="1"/>
      <protection hidden="1"/>
    </xf>
    <xf numFmtId="1" fontId="15" fillId="0" borderId="297" xfId="1" applyNumberFormat="1" applyFont="1" applyBorder="1" applyAlignment="1" applyProtection="1">
      <alignment horizontal="right" vertical="center"/>
      <protection locked="0"/>
    </xf>
    <xf numFmtId="1" fontId="15" fillId="0" borderId="295" xfId="1" applyNumberFormat="1" applyFont="1" applyBorder="1" applyAlignment="1" applyProtection="1">
      <alignment horizontal="right" vertical="center"/>
      <protection locked="0"/>
    </xf>
    <xf numFmtId="0" fontId="7" fillId="9" borderId="296" xfId="1" applyFont="1" applyFill="1" applyBorder="1" applyAlignment="1" applyProtection="1">
      <alignment horizontal="right" vertical="center" wrapText="1" indent="1"/>
      <protection hidden="1"/>
    </xf>
    <xf numFmtId="1" fontId="9" fillId="0" borderId="297" xfId="1" applyNumberFormat="1" applyFont="1" applyBorder="1" applyAlignment="1" applyProtection="1">
      <alignment horizontal="center" vertical="center"/>
      <protection locked="0"/>
    </xf>
    <xf numFmtId="1" fontId="9" fillId="13" borderId="295" xfId="1" applyNumberFormat="1" applyFont="1" applyFill="1" applyBorder="1" applyAlignment="1" applyProtection="1">
      <alignment horizontal="center" vertical="center"/>
      <protection hidden="1"/>
    </xf>
    <xf numFmtId="1" fontId="9" fillId="14" borderId="295" xfId="1" applyNumberFormat="1" applyFont="1" applyFill="1" applyBorder="1" applyAlignment="1" applyProtection="1">
      <alignment horizontal="center" vertical="center"/>
      <protection locked="0" hidden="1"/>
    </xf>
    <xf numFmtId="1" fontId="9" fillId="0" borderId="295" xfId="1" applyNumberFormat="1" applyFont="1" applyBorder="1" applyAlignment="1" applyProtection="1">
      <alignment horizontal="center" vertical="center"/>
      <protection locked="0"/>
    </xf>
    <xf numFmtId="1" fontId="9" fillId="27" borderId="299" xfId="1" applyNumberFormat="1" applyFont="1" applyFill="1" applyBorder="1" applyAlignment="1" applyProtection="1">
      <alignment horizontal="center" vertical="center" wrapText="1" readingOrder="1"/>
      <protection hidden="1"/>
    </xf>
    <xf numFmtId="1" fontId="9" fillId="2" borderId="297" xfId="1" applyNumberFormat="1" applyFont="1" applyFill="1" applyBorder="1" applyAlignment="1" applyProtection="1">
      <alignment horizontal="center" vertical="center"/>
      <protection locked="0"/>
    </xf>
    <xf numFmtId="1" fontId="9" fillId="7" borderId="295" xfId="1" applyNumberFormat="1" applyFont="1" applyFill="1" applyBorder="1" applyAlignment="1" applyProtection="1">
      <alignment horizontal="center" vertical="center"/>
      <protection hidden="1"/>
    </xf>
    <xf numFmtId="1" fontId="9" fillId="2" borderId="295" xfId="1" applyNumberFormat="1" applyFont="1" applyFill="1" applyBorder="1" applyAlignment="1" applyProtection="1">
      <alignment horizontal="center" vertical="center"/>
      <protection locked="0"/>
    </xf>
    <xf numFmtId="1" fontId="9" fillId="29" borderId="299" xfId="1" applyNumberFormat="1" applyFont="1" applyFill="1" applyBorder="1" applyAlignment="1" applyProtection="1">
      <alignment horizontal="center" vertical="center" wrapText="1" readingOrder="1"/>
      <protection hidden="1"/>
    </xf>
    <xf numFmtId="0" fontId="4" fillId="11" borderId="297" xfId="1" applyFont="1" applyFill="1" applyBorder="1" applyAlignment="1">
      <alignment horizontal="center" vertical="center"/>
    </xf>
    <xf numFmtId="168" fontId="66" fillId="13" borderId="297" xfId="1" applyNumberFormat="1" applyFont="1" applyFill="1" applyBorder="1" applyAlignment="1" applyProtection="1">
      <alignment horizontal="right" vertical="center"/>
      <protection hidden="1"/>
    </xf>
    <xf numFmtId="168" fontId="66" fillId="14" borderId="297" xfId="1" applyNumberFormat="1" applyFont="1" applyFill="1" applyBorder="1" applyAlignment="1" applyProtection="1">
      <alignment horizontal="right" vertical="center"/>
      <protection hidden="1"/>
    </xf>
    <xf numFmtId="0" fontId="6" fillId="11" borderId="297" xfId="1" applyFont="1" applyFill="1" applyBorder="1" applyAlignment="1">
      <alignment horizontal="left" vertical="center" wrapText="1" indent="1"/>
    </xf>
    <xf numFmtId="168" fontId="65" fillId="11" borderId="295" xfId="1" applyNumberFormat="1" applyFont="1" applyFill="1" applyBorder="1" applyAlignment="1" applyProtection="1">
      <alignment horizontal="right" vertical="center"/>
      <protection hidden="1"/>
    </xf>
    <xf numFmtId="168" fontId="65" fillId="14" borderId="295" xfId="1" applyNumberFormat="1" applyFont="1" applyFill="1" applyBorder="1" applyAlignment="1" applyProtection="1">
      <alignment horizontal="right" vertical="center"/>
      <protection hidden="1"/>
    </xf>
    <xf numFmtId="168" fontId="6" fillId="13" borderId="297" xfId="1" applyNumberFormat="1" applyFont="1" applyFill="1" applyBorder="1" applyAlignment="1" applyProtection="1">
      <alignment horizontal="right" vertical="center"/>
      <protection hidden="1"/>
    </xf>
    <xf numFmtId="168" fontId="65" fillId="13" borderId="297" xfId="1" applyNumberFormat="1" applyFont="1" applyFill="1" applyBorder="1" applyAlignment="1" applyProtection="1">
      <alignment horizontal="right" vertical="center"/>
      <protection hidden="1"/>
    </xf>
    <xf numFmtId="168" fontId="65" fillId="19" borderId="297" xfId="1" applyNumberFormat="1" applyFont="1" applyFill="1" applyBorder="1" applyAlignment="1" applyProtection="1">
      <alignment horizontal="right" vertical="center"/>
      <protection locked="0" hidden="1"/>
    </xf>
    <xf numFmtId="168" fontId="116" fillId="19" borderId="296" xfId="1" applyNumberFormat="1" applyFont="1" applyFill="1" applyBorder="1" applyAlignment="1" applyProtection="1">
      <alignment horizontal="right" vertical="center"/>
      <protection hidden="1"/>
    </xf>
    <xf numFmtId="168" fontId="63" fillId="19" borderId="297" xfId="1" applyNumberFormat="1" applyFont="1" applyFill="1" applyBorder="1" applyAlignment="1" applyProtection="1">
      <alignment horizontal="right" vertical="center"/>
      <protection hidden="1"/>
    </xf>
    <xf numFmtId="168" fontId="65" fillId="19" borderId="297" xfId="1" applyNumberFormat="1" applyFont="1" applyFill="1" applyBorder="1" applyAlignment="1">
      <alignment horizontal="right" vertical="center"/>
    </xf>
    <xf numFmtId="168" fontId="63" fillId="19" borderId="296" xfId="1" applyNumberFormat="1" applyFont="1" applyFill="1" applyBorder="1" applyAlignment="1" applyProtection="1">
      <alignment horizontal="right" vertical="center"/>
      <protection hidden="1"/>
    </xf>
    <xf numFmtId="0" fontId="121" fillId="0" borderId="296" xfId="1" applyFont="1" applyBorder="1" applyAlignment="1">
      <alignment horizontal="center" vertical="center"/>
    </xf>
    <xf numFmtId="168" fontId="65" fillId="14" borderId="297" xfId="1" applyNumberFormat="1" applyFont="1" applyFill="1" applyBorder="1" applyAlignment="1" applyProtection="1">
      <alignment horizontal="right" vertical="center"/>
      <protection hidden="1"/>
    </xf>
    <xf numFmtId="168" fontId="65" fillId="14" borderId="297" xfId="1" applyNumberFormat="1" applyFont="1" applyFill="1" applyBorder="1" applyAlignment="1">
      <alignment horizontal="right" vertical="center"/>
    </xf>
    <xf numFmtId="0" fontId="4" fillId="14" borderId="297" xfId="1" applyFont="1" applyFill="1" applyBorder="1" applyAlignment="1">
      <alignment horizontal="center" vertical="center"/>
    </xf>
    <xf numFmtId="168" fontId="4" fillId="13" borderId="297" xfId="1" applyNumberFormat="1" applyFont="1" applyFill="1" applyBorder="1" applyAlignment="1" applyProtection="1">
      <alignment horizontal="right" vertical="center"/>
      <protection hidden="1"/>
    </xf>
    <xf numFmtId="0" fontId="4" fillId="11" borderId="295" xfId="1" applyFont="1" applyFill="1" applyBorder="1" applyAlignment="1">
      <alignment horizontal="center" vertical="center"/>
    </xf>
    <xf numFmtId="168" fontId="65" fillId="7" borderId="295" xfId="1" applyNumberFormat="1" applyFont="1" applyFill="1" applyBorder="1" applyAlignment="1" applyProtection="1">
      <alignment horizontal="right" vertical="center"/>
      <protection hidden="1"/>
    </xf>
    <xf numFmtId="0" fontId="1" fillId="35" borderId="2" xfId="1" applyFill="1" applyBorder="1" applyAlignment="1" applyProtection="1">
      <alignment horizontal="left" vertical="center" indent="1"/>
      <protection locked="0" hidden="1"/>
    </xf>
    <xf numFmtId="0" fontId="1" fillId="35" borderId="2" xfId="1" applyFill="1" applyBorder="1" applyAlignment="1" applyProtection="1">
      <alignment horizontal="left" indent="1"/>
      <protection locked="0" hidden="1"/>
    </xf>
    <xf numFmtId="0" fontId="4" fillId="0" borderId="48" xfId="1" applyFont="1" applyBorder="1" applyAlignment="1" applyProtection="1">
      <alignment vertical="center" wrapText="1"/>
      <protection locked="0"/>
    </xf>
    <xf numFmtId="12" fontId="66" fillId="0" borderId="48" xfId="1" applyNumberFormat="1" applyFont="1" applyBorder="1" applyAlignment="1" applyProtection="1">
      <alignment horizontal="left" vertical="center" wrapText="1" indent="1"/>
      <protection locked="0"/>
    </xf>
    <xf numFmtId="0" fontId="4" fillId="0" borderId="48" xfId="1" applyFont="1" applyBorder="1" applyAlignment="1" applyProtection="1">
      <alignment horizontal="center" vertical="center"/>
      <protection locked="0"/>
    </xf>
    <xf numFmtId="0" fontId="62" fillId="0" borderId="48" xfId="1" applyFont="1" applyBorder="1" applyAlignment="1" applyProtection="1">
      <alignment vertical="center" wrapText="1"/>
      <protection locked="0"/>
    </xf>
    <xf numFmtId="12" fontId="69" fillId="0" borderId="48" xfId="1" applyNumberFormat="1" applyFont="1" applyBorder="1" applyAlignment="1" applyProtection="1">
      <alignment horizontal="center" vertical="center"/>
      <protection locked="0"/>
    </xf>
    <xf numFmtId="2" fontId="69" fillId="0" borderId="48" xfId="1" applyNumberFormat="1" applyFont="1" applyBorder="1" applyAlignment="1" applyProtection="1">
      <alignment horizontal="center" vertical="center" wrapText="1"/>
      <protection locked="0"/>
    </xf>
    <xf numFmtId="2" fontId="69" fillId="0" borderId="48" xfId="1" applyNumberFormat="1" applyFont="1" applyBorder="1" applyAlignment="1" applyProtection="1">
      <alignment horizontal="left" vertical="center"/>
      <protection locked="0"/>
    </xf>
    <xf numFmtId="2" fontId="69" fillId="11" borderId="48" xfId="1" applyNumberFormat="1" applyFont="1" applyFill="1" applyBorder="1" applyAlignment="1">
      <alignment horizontal="center" vertical="center" wrapText="1"/>
    </xf>
    <xf numFmtId="12" fontId="69" fillId="9" borderId="48" xfId="1" applyNumberFormat="1" applyFont="1" applyFill="1" applyBorder="1" applyAlignment="1" applyProtection="1">
      <alignment vertical="center" wrapText="1"/>
      <protection hidden="1"/>
    </xf>
    <xf numFmtId="12" fontId="69" fillId="9" borderId="48" xfId="1" applyNumberFormat="1" applyFont="1" applyFill="1" applyBorder="1" applyAlignment="1" applyProtection="1">
      <alignment horizontal="center" vertical="center" wrapText="1"/>
      <protection hidden="1"/>
    </xf>
    <xf numFmtId="0" fontId="7" fillId="4" borderId="66" xfId="1" applyFont="1" applyFill="1" applyBorder="1" applyAlignment="1" applyProtection="1">
      <alignment horizontal="center" vertical="center"/>
      <protection hidden="1"/>
    </xf>
    <xf numFmtId="1" fontId="13" fillId="0" borderId="66" xfId="1" applyNumberFormat="1" applyFont="1" applyBorder="1" applyAlignment="1">
      <alignment horizontal="center" vertical="center"/>
    </xf>
    <xf numFmtId="0" fontId="13" fillId="0" borderId="66" xfId="1" applyFont="1" applyBorder="1" applyAlignment="1">
      <alignment vertical="center"/>
    </xf>
    <xf numFmtId="0" fontId="13" fillId="0" borderId="66" xfId="1" applyFont="1" applyBorder="1"/>
    <xf numFmtId="0" fontId="13" fillId="0" borderId="66" xfId="1" applyFont="1" applyBorder="1" applyAlignment="1" applyProtection="1">
      <alignment vertical="top"/>
      <protection hidden="1"/>
    </xf>
    <xf numFmtId="0" fontId="1" fillId="0" borderId="66" xfId="1" applyBorder="1"/>
    <xf numFmtId="0" fontId="66" fillId="9" borderId="89" xfId="1" applyFont="1" applyFill="1" applyBorder="1" applyAlignment="1" applyProtection="1">
      <alignment horizontal="left" vertical="center"/>
      <protection hidden="1"/>
    </xf>
    <xf numFmtId="2" fontId="49" fillId="6" borderId="301" xfId="1" applyNumberFormat="1" applyFont="1" applyFill="1" applyBorder="1" applyAlignment="1" applyProtection="1">
      <alignment horizontal="right" vertical="center"/>
      <protection hidden="1"/>
    </xf>
    <xf numFmtId="2" fontId="130" fillId="0" borderId="0" xfId="1" applyNumberFormat="1" applyFont="1" applyAlignment="1" applyProtection="1">
      <alignment vertical="center"/>
      <protection hidden="1"/>
    </xf>
    <xf numFmtId="0" fontId="6" fillId="0" borderId="215" xfId="1" applyFont="1" applyBorder="1" applyAlignment="1" applyProtection="1">
      <alignment horizontal="left" vertical="center" indent="1"/>
      <protection locked="0"/>
    </xf>
    <xf numFmtId="0" fontId="6" fillId="0" borderId="40" xfId="1" applyFont="1" applyBorder="1" applyAlignment="1" applyProtection="1">
      <alignment horizontal="left" vertical="center" indent="1"/>
      <protection locked="0"/>
    </xf>
    <xf numFmtId="0" fontId="1" fillId="0" borderId="302" xfId="1" applyBorder="1" applyProtection="1">
      <protection hidden="1"/>
    </xf>
    <xf numFmtId="0" fontId="1" fillId="0" borderId="302" xfId="1" applyBorder="1"/>
    <xf numFmtId="0" fontId="1" fillId="0" borderId="302" xfId="1" applyBorder="1" applyAlignment="1" applyProtection="1">
      <alignment horizontal="left" vertical="center"/>
      <protection hidden="1"/>
    </xf>
    <xf numFmtId="0" fontId="1" fillId="0" borderId="302" xfId="1" applyBorder="1" applyAlignment="1">
      <alignment horizontal="left" indent="1"/>
    </xf>
    <xf numFmtId="0" fontId="50" fillId="11" borderId="303" xfId="1" applyFont="1" applyFill="1" applyBorder="1" applyAlignment="1" applyProtection="1">
      <alignment horizontal="center" vertical="center"/>
      <protection hidden="1"/>
    </xf>
    <xf numFmtId="0" fontId="50" fillId="13" borderId="291" xfId="1" applyFont="1" applyFill="1" applyBorder="1" applyAlignment="1" applyProtection="1">
      <alignment horizontal="center" vertical="center"/>
      <protection hidden="1"/>
    </xf>
    <xf numFmtId="0" fontId="50" fillId="11" borderId="304" xfId="1" applyFont="1" applyFill="1" applyBorder="1" applyAlignment="1" applyProtection="1">
      <alignment horizontal="center" vertical="center"/>
      <protection hidden="1"/>
    </xf>
    <xf numFmtId="0" fontId="1" fillId="0" borderId="303" xfId="1" applyBorder="1"/>
    <xf numFmtId="0" fontId="15" fillId="0" borderId="3" xfId="1" applyFont="1" applyBorder="1" applyAlignment="1" applyProtection="1">
      <alignment horizontal="center" vertical="center"/>
      <protection locked="0"/>
    </xf>
    <xf numFmtId="0" fontId="7" fillId="11" borderId="303" xfId="1" applyFont="1" applyFill="1" applyBorder="1" applyAlignment="1" applyProtection="1">
      <alignment horizontal="center" vertical="center"/>
      <protection locked="0"/>
    </xf>
    <xf numFmtId="0" fontId="50" fillId="11" borderId="305" xfId="1" applyFont="1" applyFill="1" applyBorder="1" applyAlignment="1" applyProtection="1">
      <alignment horizontal="center" vertical="center"/>
      <protection hidden="1"/>
    </xf>
    <xf numFmtId="0" fontId="50" fillId="11" borderId="306" xfId="1" applyFont="1" applyFill="1" applyBorder="1" applyAlignment="1" applyProtection="1">
      <alignment horizontal="center" vertical="center"/>
      <protection hidden="1"/>
    </xf>
    <xf numFmtId="0" fontId="7" fillId="11" borderId="305" xfId="1" applyFont="1" applyFill="1" applyBorder="1" applyAlignment="1" applyProtection="1">
      <alignment horizontal="center" vertical="center"/>
      <protection locked="0"/>
    </xf>
    <xf numFmtId="0" fontId="7" fillId="11" borderId="306" xfId="1" applyFont="1" applyFill="1" applyBorder="1" applyAlignment="1" applyProtection="1">
      <alignment horizontal="center" vertical="center"/>
      <protection locked="0"/>
    </xf>
    <xf numFmtId="0" fontId="15" fillId="0" borderId="307" xfId="1" applyFont="1" applyBorder="1" applyAlignment="1" applyProtection="1">
      <alignment horizontal="center" vertical="center"/>
      <protection locked="0"/>
    </xf>
    <xf numFmtId="0" fontId="15" fillId="0" borderId="306" xfId="1" applyFont="1" applyBorder="1" applyAlignment="1" applyProtection="1">
      <alignment horizontal="center" vertical="center"/>
      <protection locked="0"/>
    </xf>
    <xf numFmtId="1" fontId="8" fillId="7" borderId="308" xfId="1" applyNumberFormat="1" applyFont="1" applyFill="1" applyBorder="1" applyAlignment="1" applyProtection="1">
      <alignment horizontal="right" vertical="center"/>
      <protection hidden="1"/>
    </xf>
    <xf numFmtId="0" fontId="1" fillId="11" borderId="4" xfId="1" applyFill="1" applyBorder="1" applyProtection="1">
      <protection locked="0"/>
    </xf>
    <xf numFmtId="0" fontId="8" fillId="11" borderId="4" xfId="1" applyFont="1" applyFill="1" applyBorder="1" applyAlignment="1" applyProtection="1">
      <alignment horizontal="right" vertical="center" indent="1"/>
      <protection locked="0" hidden="1"/>
    </xf>
    <xf numFmtId="0" fontId="8" fillId="9" borderId="4" xfId="1" applyFont="1" applyFill="1" applyBorder="1" applyAlignment="1" applyProtection="1">
      <alignment horizontal="right" vertical="center" indent="1"/>
      <protection locked="0" hidden="1"/>
    </xf>
    <xf numFmtId="0" fontId="8" fillId="9" borderId="66" xfId="1" applyFont="1" applyFill="1" applyBorder="1" applyAlignment="1" applyProtection="1">
      <alignment horizontal="right" vertical="center" indent="1"/>
      <protection locked="0" hidden="1"/>
    </xf>
    <xf numFmtId="0" fontId="50" fillId="11" borderId="303" xfId="1" applyFont="1" applyFill="1" applyBorder="1" applyAlignment="1" applyProtection="1">
      <alignment horizontal="center" vertical="center"/>
      <protection locked="0" hidden="1"/>
    </xf>
    <xf numFmtId="0" fontId="50" fillId="11" borderId="305" xfId="1" applyFont="1" applyFill="1" applyBorder="1" applyAlignment="1" applyProtection="1">
      <alignment horizontal="center" vertical="center"/>
      <protection locked="0" hidden="1"/>
    </xf>
    <xf numFmtId="0" fontId="50" fillId="11" borderId="306" xfId="1" applyFont="1" applyFill="1" applyBorder="1" applyAlignment="1" applyProtection="1">
      <alignment horizontal="center" vertical="center"/>
      <protection locked="0" hidden="1"/>
    </xf>
    <xf numFmtId="0" fontId="50" fillId="13" borderId="310" xfId="1" applyFont="1" applyFill="1" applyBorder="1" applyAlignment="1" applyProtection="1">
      <alignment horizontal="center" vertical="center"/>
      <protection hidden="1"/>
    </xf>
    <xf numFmtId="0" fontId="50" fillId="13" borderId="311" xfId="1" applyFont="1" applyFill="1" applyBorder="1" applyAlignment="1" applyProtection="1">
      <alignment horizontal="center" vertical="center"/>
      <protection hidden="1"/>
    </xf>
    <xf numFmtId="0" fontId="50" fillId="13" borderId="312" xfId="1" applyFont="1" applyFill="1" applyBorder="1" applyAlignment="1" applyProtection="1">
      <alignment horizontal="center" vertical="center"/>
      <protection hidden="1"/>
    </xf>
    <xf numFmtId="0" fontId="50" fillId="11" borderId="313" xfId="1" applyFont="1" applyFill="1" applyBorder="1" applyAlignment="1" applyProtection="1">
      <alignment horizontal="center" vertical="center"/>
      <protection hidden="1"/>
    </xf>
    <xf numFmtId="0" fontId="50" fillId="11" borderId="314" xfId="1" applyFont="1" applyFill="1" applyBorder="1" applyAlignment="1" applyProtection="1">
      <alignment horizontal="center" vertical="center"/>
      <protection hidden="1"/>
    </xf>
    <xf numFmtId="0" fontId="50" fillId="11" borderId="315" xfId="1" applyFont="1" applyFill="1" applyBorder="1" applyAlignment="1" applyProtection="1">
      <alignment horizontal="center" vertical="center"/>
      <protection hidden="1"/>
    </xf>
    <xf numFmtId="0" fontId="50" fillId="11" borderId="316" xfId="1" applyFont="1" applyFill="1" applyBorder="1" applyAlignment="1" applyProtection="1">
      <alignment horizontal="center" vertical="center"/>
      <protection hidden="1"/>
    </xf>
    <xf numFmtId="0" fontId="50" fillId="11" borderId="317" xfId="1" applyFont="1" applyFill="1" applyBorder="1" applyAlignment="1" applyProtection="1">
      <alignment horizontal="center" vertical="center"/>
      <protection hidden="1"/>
    </xf>
    <xf numFmtId="0" fontId="50" fillId="11" borderId="318" xfId="1" applyFont="1" applyFill="1" applyBorder="1" applyAlignment="1" applyProtection="1">
      <alignment horizontal="center" vertical="center"/>
      <protection hidden="1"/>
    </xf>
    <xf numFmtId="0" fontId="7" fillId="9" borderId="319" xfId="1" applyFont="1" applyFill="1" applyBorder="1" applyAlignment="1" applyProtection="1">
      <alignment horizontal="center" vertical="center"/>
      <protection hidden="1"/>
    </xf>
    <xf numFmtId="0" fontId="7" fillId="9" borderId="320" xfId="1" applyFont="1" applyFill="1" applyBorder="1" applyAlignment="1" applyProtection="1">
      <alignment horizontal="center" vertical="center"/>
      <protection hidden="1"/>
    </xf>
    <xf numFmtId="0" fontId="7" fillId="9" borderId="321" xfId="1" applyFont="1" applyFill="1" applyBorder="1" applyAlignment="1" applyProtection="1">
      <alignment horizontal="center" vertical="center"/>
      <protection hidden="1"/>
    </xf>
    <xf numFmtId="0" fontId="4" fillId="0" borderId="325" xfId="1" applyFont="1" applyBorder="1" applyAlignment="1" applyProtection="1">
      <alignment horizontal="center" vertical="center" wrapText="1"/>
      <protection locked="0"/>
    </xf>
    <xf numFmtId="0" fontId="8" fillId="9" borderId="324" xfId="1" applyFont="1" applyFill="1" applyBorder="1" applyAlignment="1" applyProtection="1">
      <alignment wrapText="1"/>
      <protection hidden="1"/>
    </xf>
    <xf numFmtId="0" fontId="18" fillId="0" borderId="325" xfId="1" applyFont="1" applyBorder="1" applyAlignment="1" applyProtection="1">
      <alignment horizontal="center" vertical="center" wrapText="1"/>
      <protection locked="0" hidden="1"/>
    </xf>
    <xf numFmtId="0" fontId="7" fillId="9" borderId="325" xfId="1" applyFont="1" applyFill="1" applyBorder="1" applyAlignment="1" applyProtection="1">
      <alignment horizontal="center" vertical="center"/>
      <protection hidden="1"/>
    </xf>
    <xf numFmtId="0" fontId="15" fillId="0" borderId="325" xfId="1" applyFont="1" applyBorder="1" applyAlignment="1" applyProtection="1">
      <alignment horizontal="center" vertical="center"/>
      <protection locked="0"/>
    </xf>
    <xf numFmtId="0" fontId="10" fillId="9" borderId="324" xfId="1" applyFont="1" applyFill="1" applyBorder="1" applyAlignment="1" applyProtection="1">
      <alignment vertical="center"/>
      <protection hidden="1"/>
    </xf>
    <xf numFmtId="0" fontId="1" fillId="9" borderId="325" xfId="1" applyFill="1" applyBorder="1" applyAlignment="1" applyProtection="1">
      <alignment horizontal="center" vertical="center"/>
      <protection hidden="1"/>
    </xf>
    <xf numFmtId="1" fontId="10" fillId="11" borderId="325" xfId="1" applyNumberFormat="1" applyFont="1" applyFill="1" applyBorder="1" applyAlignment="1" applyProtection="1">
      <alignment vertical="center"/>
      <protection hidden="1"/>
    </xf>
    <xf numFmtId="0" fontId="1" fillId="7" borderId="324" xfId="1" applyFill="1" applyBorder="1" applyAlignment="1">
      <alignment vertical="center"/>
    </xf>
    <xf numFmtId="1" fontId="10" fillId="11" borderId="325" xfId="1" applyNumberFormat="1" applyFont="1" applyFill="1" applyBorder="1" applyAlignment="1">
      <alignment vertical="center"/>
    </xf>
    <xf numFmtId="1" fontId="7" fillId="0" borderId="325" xfId="1" applyNumberFormat="1" applyFont="1" applyBorder="1" applyAlignment="1" applyProtection="1">
      <alignment horizontal="center" vertical="center"/>
      <protection locked="0" hidden="1"/>
    </xf>
    <xf numFmtId="1" fontId="8" fillId="13" borderId="325" xfId="1" applyNumberFormat="1" applyFont="1" applyFill="1" applyBorder="1" applyAlignment="1" applyProtection="1">
      <alignment horizontal="right" vertical="center"/>
      <protection hidden="1"/>
    </xf>
    <xf numFmtId="1" fontId="8" fillId="7" borderId="325" xfId="1" applyNumberFormat="1" applyFont="1" applyFill="1" applyBorder="1" applyAlignment="1" applyProtection="1">
      <alignment horizontal="right" vertical="center"/>
      <protection hidden="1"/>
    </xf>
    <xf numFmtId="1" fontId="9" fillId="14" borderId="324" xfId="1" applyNumberFormat="1" applyFont="1" applyFill="1" applyBorder="1" applyAlignment="1" applyProtection="1">
      <alignment horizontal="center" vertical="center"/>
      <protection locked="0" hidden="1"/>
    </xf>
    <xf numFmtId="0" fontId="135" fillId="13" borderId="324" xfId="1" applyFont="1" applyFill="1" applyBorder="1" applyProtection="1">
      <protection hidden="1"/>
    </xf>
    <xf numFmtId="0" fontId="92" fillId="9" borderId="324" xfId="1" applyFont="1" applyFill="1" applyBorder="1" applyAlignment="1">
      <alignment vertical="center" wrapText="1"/>
    </xf>
    <xf numFmtId="0" fontId="4" fillId="9" borderId="324" xfId="1" applyFont="1" applyFill="1" applyBorder="1" applyAlignment="1" applyProtection="1">
      <alignment horizontal="center" vertical="center"/>
      <protection hidden="1"/>
    </xf>
    <xf numFmtId="168" fontId="116" fillId="19" borderId="325" xfId="1" applyNumberFormat="1" applyFont="1" applyFill="1" applyBorder="1" applyAlignment="1" applyProtection="1">
      <alignment horizontal="right" vertical="center"/>
      <protection hidden="1"/>
    </xf>
    <xf numFmtId="168" fontId="63" fillId="19" borderId="325" xfId="1" applyNumberFormat="1" applyFont="1" applyFill="1" applyBorder="1" applyAlignment="1" applyProtection="1">
      <alignment horizontal="right" vertical="center"/>
      <protection hidden="1"/>
    </xf>
    <xf numFmtId="0" fontId="6" fillId="0" borderId="5" xfId="1" applyFont="1" applyBorder="1" applyAlignment="1" applyProtection="1">
      <alignment horizontal="left" vertical="center" indent="1"/>
      <protection locked="0"/>
    </xf>
    <xf numFmtId="0" fontId="4" fillId="0" borderId="172" xfId="1" applyFont="1" applyBorder="1" applyAlignment="1" applyProtection="1">
      <alignment vertical="center"/>
      <protection locked="0"/>
    </xf>
    <xf numFmtId="0" fontId="6" fillId="0" borderId="326" xfId="1" applyFont="1" applyBorder="1" applyAlignment="1" applyProtection="1">
      <alignment horizontal="left" vertical="center" indent="1"/>
      <protection locked="0"/>
    </xf>
    <xf numFmtId="168" fontId="4" fillId="0" borderId="327" xfId="1" applyNumberFormat="1" applyFont="1" applyBorder="1" applyAlignment="1" applyProtection="1">
      <alignment horizontal="right" vertical="center"/>
      <protection locked="0"/>
    </xf>
    <xf numFmtId="168" fontId="4" fillId="0" borderId="328" xfId="1" applyNumberFormat="1" applyFont="1" applyBorder="1" applyAlignment="1" applyProtection="1">
      <alignment horizontal="right" vertical="center"/>
      <protection locked="0"/>
    </xf>
    <xf numFmtId="168" fontId="4" fillId="0" borderId="329" xfId="1" applyNumberFormat="1" applyFont="1" applyBorder="1" applyAlignment="1" applyProtection="1">
      <alignment horizontal="right" vertical="center"/>
      <protection locked="0"/>
    </xf>
    <xf numFmtId="168" fontId="136" fillId="9" borderId="330" xfId="1" applyNumberFormat="1" applyFont="1" applyFill="1" applyBorder="1" applyAlignment="1" applyProtection="1">
      <alignment horizontal="right" vertical="center"/>
      <protection hidden="1"/>
    </xf>
    <xf numFmtId="168" fontId="6" fillId="13" borderId="328" xfId="1" applyNumberFormat="1" applyFont="1" applyFill="1" applyBorder="1" applyAlignment="1" applyProtection="1">
      <alignment horizontal="right" vertical="center"/>
      <protection hidden="1"/>
    </xf>
    <xf numFmtId="168" fontId="4" fillId="0" borderId="331" xfId="1" applyNumberFormat="1" applyFont="1" applyBorder="1" applyAlignment="1" applyProtection="1">
      <alignment horizontal="right" vertical="center"/>
      <protection locked="0"/>
    </xf>
    <xf numFmtId="168" fontId="4" fillId="0" borderId="332" xfId="1" applyNumberFormat="1" applyFont="1" applyBorder="1" applyAlignment="1" applyProtection="1">
      <alignment horizontal="right" vertical="center"/>
      <protection locked="0"/>
    </xf>
    <xf numFmtId="168" fontId="136" fillId="9" borderId="333" xfId="1" applyNumberFormat="1" applyFont="1" applyFill="1" applyBorder="1" applyAlignment="1" applyProtection="1">
      <alignment horizontal="right" vertical="center"/>
      <protection hidden="1"/>
    </xf>
    <xf numFmtId="168" fontId="4" fillId="0" borderId="326" xfId="1" applyNumberFormat="1" applyFont="1" applyBorder="1" applyAlignment="1" applyProtection="1">
      <alignment horizontal="right" vertical="center"/>
      <protection locked="0"/>
    </xf>
    <xf numFmtId="168" fontId="6" fillId="13" borderId="331" xfId="1" applyNumberFormat="1" applyFont="1" applyFill="1" applyBorder="1" applyAlignment="1" applyProtection="1">
      <alignment horizontal="right" vertical="center"/>
      <protection hidden="1"/>
    </xf>
    <xf numFmtId="0" fontId="135" fillId="0" borderId="334" xfId="1" applyFont="1" applyBorder="1"/>
    <xf numFmtId="0" fontId="4" fillId="0" borderId="335" xfId="1" applyFont="1" applyBorder="1" applyAlignment="1" applyProtection="1">
      <alignment horizontal="center" vertical="center"/>
      <protection locked="0" hidden="1"/>
    </xf>
    <xf numFmtId="0" fontId="4" fillId="0" borderId="336" xfId="1" applyFont="1" applyBorder="1" applyAlignment="1" applyProtection="1">
      <alignment vertical="center"/>
      <protection locked="0"/>
    </xf>
    <xf numFmtId="0" fontId="4" fillId="0" borderId="337" xfId="1" applyFont="1" applyBorder="1" applyAlignment="1" applyProtection="1">
      <alignment horizontal="center" vertical="center"/>
      <protection locked="0" hidden="1"/>
    </xf>
    <xf numFmtId="0" fontId="152" fillId="0" borderId="336" xfId="1" applyFont="1" applyBorder="1" applyAlignment="1" applyProtection="1">
      <alignment horizontal="left" vertical="center" indent="1"/>
      <protection locked="0"/>
    </xf>
    <xf numFmtId="0" fontId="10" fillId="9" borderId="339" xfId="1" applyFont="1" applyFill="1" applyBorder="1" applyAlignment="1" applyProtection="1">
      <alignment vertical="center"/>
      <protection hidden="1"/>
    </xf>
    <xf numFmtId="0" fontId="10" fillId="9" borderId="338" xfId="1" applyFont="1" applyFill="1" applyBorder="1" applyAlignment="1" applyProtection="1">
      <alignment horizontal="right" vertical="center" indent="1"/>
      <protection hidden="1"/>
    </xf>
    <xf numFmtId="0" fontId="65" fillId="8" borderId="339" xfId="1" applyFont="1" applyFill="1" applyBorder="1" applyAlignment="1" applyProtection="1">
      <alignment horizontal="left" vertical="center" indent="1"/>
      <protection hidden="1"/>
    </xf>
    <xf numFmtId="0" fontId="10" fillId="9" borderId="339" xfId="1" applyFont="1" applyFill="1" applyBorder="1" applyAlignment="1">
      <alignment vertical="center"/>
    </xf>
    <xf numFmtId="0" fontId="10" fillId="9" borderId="338" xfId="1" applyFont="1" applyFill="1" applyBorder="1" applyAlignment="1">
      <alignment horizontal="right" vertical="center" indent="1"/>
    </xf>
    <xf numFmtId="0" fontId="50" fillId="13" borderId="341" xfId="1" applyFont="1" applyFill="1" applyBorder="1" applyAlignment="1" applyProtection="1">
      <alignment horizontal="center" vertical="center" wrapText="1"/>
      <protection hidden="1"/>
    </xf>
    <xf numFmtId="0" fontId="7" fillId="9" borderId="339" xfId="1" applyFont="1" applyFill="1" applyBorder="1" applyAlignment="1" applyProtection="1">
      <alignment horizontal="center" vertical="center" wrapText="1"/>
      <protection hidden="1"/>
    </xf>
    <xf numFmtId="0" fontId="43" fillId="9" borderId="341" xfId="1" applyFont="1" applyFill="1" applyBorder="1" applyAlignment="1" applyProtection="1">
      <alignment horizontal="center" vertical="center"/>
      <protection hidden="1"/>
    </xf>
    <xf numFmtId="0" fontId="43" fillId="9" borderId="342" xfId="1" applyFont="1" applyFill="1" applyBorder="1" applyAlignment="1" applyProtection="1">
      <alignment horizontal="center" vertical="center"/>
      <protection hidden="1"/>
    </xf>
    <xf numFmtId="0" fontId="7" fillId="9" borderId="339" xfId="1" applyFont="1" applyFill="1" applyBorder="1" applyAlignment="1" applyProtection="1">
      <alignment vertical="center" wrapText="1"/>
      <protection hidden="1"/>
    </xf>
    <xf numFmtId="1" fontId="1" fillId="0" borderId="341" xfId="1" applyNumberFormat="1" applyBorder="1" applyAlignment="1" applyProtection="1">
      <alignment horizontal="right" vertical="center"/>
      <protection locked="0"/>
    </xf>
    <xf numFmtId="1" fontId="1" fillId="0" borderId="343" xfId="1" applyNumberFormat="1" applyBorder="1" applyAlignment="1" applyProtection="1">
      <alignment horizontal="right" vertical="center"/>
      <protection locked="0"/>
    </xf>
    <xf numFmtId="168" fontId="6" fillId="13" borderId="341" xfId="1" applyNumberFormat="1" applyFont="1" applyFill="1" applyBorder="1" applyAlignment="1" applyProtection="1">
      <alignment horizontal="right" vertical="center"/>
      <protection hidden="1"/>
    </xf>
    <xf numFmtId="0" fontId="92" fillId="9" borderId="339" xfId="1" applyFont="1" applyFill="1" applyBorder="1" applyAlignment="1" applyProtection="1">
      <alignment vertical="center"/>
      <protection hidden="1"/>
    </xf>
    <xf numFmtId="168" fontId="65" fillId="11" borderId="343" xfId="1" applyNumberFormat="1" applyFont="1" applyFill="1" applyBorder="1" applyAlignment="1" applyProtection="1">
      <alignment horizontal="right" vertical="center"/>
      <protection hidden="1"/>
    </xf>
    <xf numFmtId="168" fontId="65" fillId="11" borderId="344" xfId="1" applyNumberFormat="1" applyFont="1" applyFill="1" applyBorder="1" applyAlignment="1" applyProtection="1">
      <alignment horizontal="right" vertical="center"/>
      <protection hidden="1"/>
    </xf>
    <xf numFmtId="0" fontId="137" fillId="9" borderId="340" xfId="1" applyFont="1" applyFill="1" applyBorder="1" applyAlignment="1" applyProtection="1">
      <alignment horizontal="center" vertical="center"/>
      <protection hidden="1"/>
    </xf>
    <xf numFmtId="168" fontId="65" fillId="14" borderId="343" xfId="1" applyNumberFormat="1" applyFont="1" applyFill="1" applyBorder="1" applyAlignment="1" applyProtection="1">
      <alignment horizontal="right" vertical="center"/>
      <protection hidden="1"/>
    </xf>
    <xf numFmtId="0" fontId="135" fillId="13" borderId="342" xfId="1" applyFont="1" applyFill="1" applyBorder="1" applyProtection="1">
      <protection hidden="1"/>
    </xf>
    <xf numFmtId="0" fontId="92" fillId="9" borderId="338" xfId="1" applyFont="1" applyFill="1" applyBorder="1" applyAlignment="1" applyProtection="1">
      <alignment vertical="center"/>
      <protection hidden="1"/>
    </xf>
    <xf numFmtId="0" fontId="137" fillId="9" borderId="342" xfId="1" applyFont="1" applyFill="1" applyBorder="1" applyAlignment="1" applyProtection="1">
      <alignment horizontal="center" vertical="center"/>
      <protection hidden="1"/>
    </xf>
    <xf numFmtId="0" fontId="92" fillId="19" borderId="338" xfId="1" applyFont="1" applyFill="1" applyBorder="1" applyAlignment="1" applyProtection="1">
      <alignment vertical="center"/>
      <protection hidden="1"/>
    </xf>
    <xf numFmtId="168" fontId="92" fillId="19" borderId="338" xfId="1" applyNumberFormat="1" applyFont="1" applyFill="1" applyBorder="1" applyAlignment="1" applyProtection="1">
      <alignment horizontal="center" vertical="center"/>
      <protection hidden="1"/>
    </xf>
    <xf numFmtId="168" fontId="141" fillId="19" borderId="338" xfId="1" applyNumberFormat="1" applyFont="1" applyFill="1" applyBorder="1" applyAlignment="1" applyProtection="1">
      <alignment horizontal="center" vertical="center"/>
      <protection hidden="1"/>
    </xf>
    <xf numFmtId="0" fontId="4" fillId="19" borderId="345" xfId="1" applyFont="1" applyFill="1" applyBorder="1" applyProtection="1">
      <protection hidden="1"/>
    </xf>
    <xf numFmtId="0" fontId="4" fillId="19" borderId="339" xfId="1" applyFont="1" applyFill="1" applyBorder="1" applyAlignment="1" applyProtection="1">
      <alignment vertical="center"/>
      <protection hidden="1"/>
    </xf>
    <xf numFmtId="0" fontId="4" fillId="19" borderId="340" xfId="1" applyFont="1" applyFill="1" applyBorder="1" applyProtection="1">
      <protection hidden="1"/>
    </xf>
    <xf numFmtId="0" fontId="65" fillId="32" borderId="338" xfId="1" applyFont="1" applyFill="1" applyBorder="1" applyAlignment="1" applyProtection="1">
      <alignment vertical="center"/>
      <protection hidden="1"/>
    </xf>
    <xf numFmtId="0" fontId="65" fillId="32" borderId="346" xfId="1" applyFont="1" applyFill="1" applyBorder="1" applyAlignment="1" applyProtection="1">
      <alignment vertical="center"/>
      <protection hidden="1"/>
    </xf>
    <xf numFmtId="0" fontId="7" fillId="5" borderId="347" xfId="1" applyFont="1" applyFill="1" applyBorder="1" applyAlignment="1" applyProtection="1">
      <alignment horizontal="center" vertical="center" wrapText="1"/>
      <protection hidden="1"/>
    </xf>
    <xf numFmtId="0" fontId="10" fillId="4" borderId="347" xfId="1" applyFont="1" applyFill="1" applyBorder="1" applyProtection="1">
      <protection hidden="1"/>
    </xf>
    <xf numFmtId="0" fontId="7" fillId="4" borderId="349" xfId="1" applyFont="1" applyFill="1" applyBorder="1" applyAlignment="1" applyProtection="1">
      <alignment horizontal="center" vertical="center"/>
      <protection hidden="1"/>
    </xf>
    <xf numFmtId="0" fontId="7" fillId="4" borderId="348" xfId="1" applyFont="1" applyFill="1" applyBorder="1" applyAlignment="1" applyProtection="1">
      <alignment horizontal="center" vertical="center"/>
      <protection hidden="1"/>
    </xf>
    <xf numFmtId="1" fontId="13" fillId="0" borderId="348" xfId="1" applyNumberFormat="1" applyFont="1" applyBorder="1" applyAlignment="1">
      <alignment horizontal="left" vertical="top"/>
    </xf>
    <xf numFmtId="1" fontId="13" fillId="0" borderId="349" xfId="1" applyNumberFormat="1" applyFont="1" applyBorder="1" applyAlignment="1">
      <alignment horizontal="left" vertical="top"/>
    </xf>
    <xf numFmtId="0" fontId="13" fillId="0" borderId="347" xfId="1" applyFont="1" applyBorder="1"/>
    <xf numFmtId="0" fontId="13" fillId="0" borderId="347" xfId="1" applyFont="1" applyBorder="1" applyAlignment="1" applyProtection="1">
      <alignment horizontal="left" vertical="top"/>
      <protection hidden="1"/>
    </xf>
    <xf numFmtId="0" fontId="13" fillId="0" borderId="348" xfId="1" applyFont="1" applyBorder="1" applyAlignment="1" applyProtection="1">
      <alignment horizontal="left" vertical="top"/>
      <protection hidden="1"/>
    </xf>
    <xf numFmtId="1" fontId="13" fillId="0" borderId="349" xfId="1" applyNumberFormat="1" applyFont="1" applyBorder="1" applyAlignment="1">
      <alignment horizontal="center" vertical="center"/>
    </xf>
    <xf numFmtId="0" fontId="13" fillId="0" borderId="349" xfId="1" applyFont="1" applyBorder="1"/>
    <xf numFmtId="0" fontId="13" fillId="0" borderId="348" xfId="1" applyFont="1" applyBorder="1"/>
    <xf numFmtId="0" fontId="13" fillId="0" borderId="349" xfId="1" applyFont="1" applyBorder="1" applyAlignment="1">
      <alignment vertical="center"/>
    </xf>
    <xf numFmtId="0" fontId="13" fillId="0" borderId="348" xfId="1" applyFont="1" applyBorder="1" applyAlignment="1" applyProtection="1">
      <alignment vertical="top"/>
      <protection hidden="1"/>
    </xf>
    <xf numFmtId="0" fontId="13" fillId="0" borderId="349" xfId="1" applyFont="1" applyBorder="1" applyAlignment="1" applyProtection="1">
      <alignment vertical="top"/>
      <protection hidden="1"/>
    </xf>
    <xf numFmtId="0" fontId="1" fillId="0" borderId="349" xfId="1" applyBorder="1"/>
    <xf numFmtId="168" fontId="58" fillId="6" borderId="341" xfId="1" applyNumberFormat="1" applyFont="1" applyFill="1" applyBorder="1" applyAlignment="1" applyProtection="1">
      <alignment horizontal="center" vertical="center" wrapText="1"/>
      <protection hidden="1"/>
    </xf>
    <xf numFmtId="1" fontId="55" fillId="6" borderId="347" xfId="1" applyNumberFormat="1" applyFont="1" applyFill="1" applyBorder="1" applyAlignment="1" applyProtection="1">
      <alignment horizontal="center" vertical="center"/>
      <protection hidden="1"/>
    </xf>
    <xf numFmtId="2" fontId="55" fillId="6" borderId="347" xfId="1" applyNumberFormat="1" applyFont="1" applyFill="1" applyBorder="1" applyAlignment="1" applyProtection="1">
      <alignment horizontal="right" vertical="center"/>
      <protection hidden="1"/>
    </xf>
    <xf numFmtId="2" fontId="50" fillId="6" borderId="348" xfId="1" applyNumberFormat="1" applyFont="1" applyFill="1" applyBorder="1" applyAlignment="1" applyProtection="1">
      <alignment horizontal="right" vertical="center"/>
      <protection hidden="1"/>
    </xf>
    <xf numFmtId="0" fontId="49" fillId="6" borderId="350" xfId="1" applyFont="1" applyFill="1" applyBorder="1" applyAlignment="1" applyProtection="1">
      <alignment horizontal="center" vertical="center"/>
      <protection hidden="1"/>
    </xf>
    <xf numFmtId="2" fontId="49" fillId="6" borderId="343" xfId="1" applyNumberFormat="1" applyFont="1" applyFill="1" applyBorder="1" applyAlignment="1" applyProtection="1">
      <alignment horizontal="right" vertical="center" wrapText="1"/>
      <protection hidden="1"/>
    </xf>
    <xf numFmtId="2" fontId="49" fillId="6" borderId="342" xfId="1" applyNumberFormat="1" applyFont="1" applyFill="1" applyBorder="1" applyAlignment="1" applyProtection="1">
      <alignment horizontal="right" vertical="center" wrapText="1"/>
      <protection hidden="1"/>
    </xf>
    <xf numFmtId="0" fontId="52" fillId="6" borderId="341" xfId="1" applyFont="1" applyFill="1" applyBorder="1" applyAlignment="1" applyProtection="1">
      <alignment horizontal="center" vertical="center" wrapText="1"/>
      <protection hidden="1"/>
    </xf>
    <xf numFmtId="0" fontId="52" fillId="6" borderId="343" xfId="1" applyFont="1" applyFill="1" applyBorder="1" applyAlignment="1" applyProtection="1">
      <alignment horizontal="center" vertical="center" wrapText="1"/>
      <protection hidden="1"/>
    </xf>
    <xf numFmtId="0" fontId="1" fillId="6" borderId="342" xfId="1" applyFill="1" applyBorder="1" applyAlignment="1" applyProtection="1">
      <alignment horizontal="center" vertical="center" wrapText="1"/>
      <protection hidden="1"/>
    </xf>
    <xf numFmtId="2" fontId="10" fillId="6" borderId="352" xfId="1" applyNumberFormat="1" applyFont="1" applyFill="1" applyBorder="1" applyAlignment="1" applyProtection="1">
      <alignment horizontal="center" vertical="center"/>
      <protection hidden="1"/>
    </xf>
    <xf numFmtId="0" fontId="1" fillId="0" borderId="353" xfId="1" applyBorder="1" applyAlignment="1" applyProtection="1">
      <alignment horizontal="center" vertical="center"/>
      <protection hidden="1"/>
    </xf>
    <xf numFmtId="0" fontId="49" fillId="6" borderId="347" xfId="1" applyFont="1" applyFill="1" applyBorder="1" applyAlignment="1" applyProtection="1">
      <alignment horizontal="center" vertical="center"/>
      <protection hidden="1"/>
    </xf>
    <xf numFmtId="2" fontId="49" fillId="6" borderId="347" xfId="1" applyNumberFormat="1" applyFont="1" applyFill="1" applyBorder="1" applyAlignment="1" applyProtection="1">
      <alignment horizontal="right" vertical="center"/>
      <protection hidden="1"/>
    </xf>
    <xf numFmtId="2" fontId="49" fillId="6" borderId="348" xfId="1" applyNumberFormat="1" applyFont="1" applyFill="1" applyBorder="1" applyAlignment="1" applyProtection="1">
      <alignment horizontal="right" vertical="center"/>
      <protection hidden="1"/>
    </xf>
    <xf numFmtId="2" fontId="10" fillId="6" borderId="354" xfId="1" applyNumberFormat="1" applyFont="1" applyFill="1" applyBorder="1" applyAlignment="1" applyProtection="1">
      <alignment horizontal="center" vertical="center"/>
      <protection hidden="1"/>
    </xf>
    <xf numFmtId="0" fontId="1" fillId="6" borderId="355" xfId="1" applyFill="1" applyBorder="1" applyAlignment="1" applyProtection="1">
      <alignment horizontal="center" vertical="center"/>
      <protection hidden="1"/>
    </xf>
    <xf numFmtId="0" fontId="48" fillId="6" borderId="356" xfId="1" applyFont="1" applyFill="1" applyBorder="1" applyAlignment="1" applyProtection="1">
      <alignment horizontal="right" vertical="center"/>
      <protection hidden="1"/>
    </xf>
    <xf numFmtId="0" fontId="44" fillId="6" borderId="356" xfId="1" applyFont="1" applyFill="1" applyBorder="1" applyAlignment="1" applyProtection="1">
      <alignment horizontal="right" vertical="center"/>
      <protection hidden="1"/>
    </xf>
    <xf numFmtId="0" fontId="46" fillId="6" borderId="356" xfId="1" applyFont="1" applyFill="1" applyBorder="1" applyAlignment="1" applyProtection="1">
      <alignment horizontal="right" vertical="center"/>
      <protection hidden="1"/>
    </xf>
    <xf numFmtId="2" fontId="45" fillId="6" borderId="359" xfId="1" applyNumberFormat="1" applyFont="1" applyFill="1" applyBorder="1" applyAlignment="1" applyProtection="1">
      <alignment vertical="center"/>
      <protection hidden="1"/>
    </xf>
    <xf numFmtId="2" fontId="10" fillId="6" borderId="360" xfId="1" applyNumberFormat="1" applyFont="1" applyFill="1" applyBorder="1" applyAlignment="1" applyProtection="1">
      <alignment horizontal="center" vertical="center"/>
      <protection hidden="1"/>
    </xf>
    <xf numFmtId="0" fontId="1" fillId="6" borderId="361" xfId="1" applyFill="1" applyBorder="1" applyAlignment="1" applyProtection="1">
      <alignment horizontal="center" vertical="center"/>
      <protection hidden="1"/>
    </xf>
    <xf numFmtId="0" fontId="45" fillId="6" borderId="362" xfId="1" applyFont="1" applyFill="1" applyBorder="1" applyAlignment="1" applyProtection="1">
      <alignment horizontal="right" vertical="center" indent="1"/>
      <protection hidden="1"/>
    </xf>
    <xf numFmtId="0" fontId="7" fillId="6" borderId="356" xfId="1" applyFont="1" applyFill="1" applyBorder="1" applyAlignment="1" applyProtection="1">
      <alignment horizontal="center" vertical="center"/>
      <protection hidden="1"/>
    </xf>
    <xf numFmtId="0" fontId="41" fillId="6" borderId="322" xfId="1" applyFont="1" applyFill="1" applyBorder="1" applyAlignment="1" applyProtection="1">
      <alignment horizontal="center" vertical="center" wrapText="1"/>
      <protection hidden="1"/>
    </xf>
    <xf numFmtId="1" fontId="41" fillId="6" borderId="341" xfId="1" applyNumberFormat="1" applyFont="1" applyFill="1" applyBorder="1" applyAlignment="1" applyProtection="1">
      <alignment horizontal="center" vertical="center" wrapText="1"/>
      <protection hidden="1"/>
    </xf>
    <xf numFmtId="1" fontId="41" fillId="6" borderId="341" xfId="1" applyNumberFormat="1" applyFont="1" applyFill="1" applyBorder="1" applyAlignment="1" applyProtection="1">
      <alignment horizontal="center" vertical="center"/>
      <protection hidden="1"/>
    </xf>
    <xf numFmtId="1" fontId="41" fillId="6" borderId="342" xfId="1" applyNumberFormat="1" applyFont="1" applyFill="1" applyBorder="1" applyAlignment="1" applyProtection="1">
      <alignment horizontal="center" vertical="center" wrapText="1"/>
      <protection hidden="1"/>
    </xf>
    <xf numFmtId="0" fontId="1" fillId="6" borderId="365" xfId="1" applyFill="1" applyBorder="1" applyProtection="1">
      <protection hidden="1"/>
    </xf>
    <xf numFmtId="0" fontId="1" fillId="6" borderId="366" xfId="1" applyFill="1" applyBorder="1" applyProtection="1">
      <protection hidden="1"/>
    </xf>
    <xf numFmtId="0" fontId="1" fillId="6" borderId="367" xfId="1" applyFill="1" applyBorder="1" applyProtection="1">
      <protection hidden="1"/>
    </xf>
    <xf numFmtId="164" fontId="38" fillId="6" borderId="368" xfId="1" applyNumberFormat="1" applyFont="1" applyFill="1" applyBorder="1" applyAlignment="1" applyProtection="1">
      <alignment horizontal="left" vertical="center" indent="1"/>
      <protection hidden="1"/>
    </xf>
    <xf numFmtId="0" fontId="13" fillId="6" borderId="369" xfId="1" applyFont="1" applyFill="1" applyBorder="1" applyAlignment="1" applyProtection="1">
      <alignment horizontal="right"/>
      <protection hidden="1"/>
    </xf>
    <xf numFmtId="0" fontId="7" fillId="0" borderId="370" xfId="1" applyFont="1" applyBorder="1" applyAlignment="1">
      <alignment horizontal="left" indent="2"/>
    </xf>
    <xf numFmtId="0" fontId="1" fillId="0" borderId="366" xfId="1" applyBorder="1"/>
    <xf numFmtId="0" fontId="1" fillId="0" borderId="367" xfId="1" applyBorder="1"/>
    <xf numFmtId="0" fontId="1" fillId="6" borderId="371" xfId="1" applyFill="1" applyBorder="1" applyProtection="1">
      <protection hidden="1"/>
    </xf>
    <xf numFmtId="0" fontId="92" fillId="13" borderId="379" xfId="1" applyFont="1" applyFill="1" applyBorder="1" applyAlignment="1" applyProtection="1">
      <alignment horizontal="center" vertical="center" wrapText="1"/>
      <protection hidden="1"/>
    </xf>
    <xf numFmtId="0" fontId="66" fillId="13" borderId="377" xfId="1" applyFont="1" applyFill="1" applyBorder="1" applyAlignment="1" applyProtection="1">
      <alignment horizontal="center" vertical="center" textRotation="90" wrapText="1"/>
      <protection hidden="1"/>
    </xf>
    <xf numFmtId="12" fontId="66" fillId="13" borderId="350" xfId="1" applyNumberFormat="1" applyFont="1" applyFill="1" applyBorder="1" applyAlignment="1" applyProtection="1">
      <alignment horizontal="center" vertical="center" wrapText="1"/>
      <protection hidden="1"/>
    </xf>
    <xf numFmtId="0" fontId="65" fillId="13" borderId="350" xfId="1" applyFont="1" applyFill="1" applyBorder="1" applyAlignment="1" applyProtection="1">
      <alignment horizontal="center" vertical="center" textRotation="90" wrapText="1"/>
      <protection hidden="1"/>
    </xf>
    <xf numFmtId="0" fontId="65" fillId="13" borderId="350" xfId="1" applyFont="1" applyFill="1" applyBorder="1" applyAlignment="1" applyProtection="1">
      <alignment horizontal="center" vertical="center" wrapText="1"/>
      <protection hidden="1"/>
    </xf>
    <xf numFmtId="0" fontId="68" fillId="13" borderId="350" xfId="1" applyFont="1" applyFill="1" applyBorder="1" applyAlignment="1" applyProtection="1">
      <alignment horizontal="center" vertical="center" textRotation="90" wrapText="1"/>
      <protection hidden="1"/>
    </xf>
    <xf numFmtId="12" fontId="65" fillId="13" borderId="350" xfId="1" applyNumberFormat="1" applyFont="1" applyFill="1" applyBorder="1" applyAlignment="1" applyProtection="1">
      <alignment horizontal="center" vertical="center" textRotation="90"/>
      <protection hidden="1"/>
    </xf>
    <xf numFmtId="12" fontId="65" fillId="13" borderId="350" xfId="1" applyNumberFormat="1" applyFont="1" applyFill="1" applyBorder="1" applyAlignment="1" applyProtection="1">
      <alignment horizontal="center" vertical="center" textRotation="90" wrapText="1"/>
      <protection hidden="1"/>
    </xf>
    <xf numFmtId="12" fontId="65" fillId="13" borderId="350" xfId="1" applyNumberFormat="1" applyFont="1" applyFill="1" applyBorder="1" applyAlignment="1" applyProtection="1">
      <alignment horizontal="center" vertical="center" wrapText="1"/>
      <protection hidden="1"/>
    </xf>
    <xf numFmtId="12" fontId="95" fillId="13" borderId="350" xfId="1" applyNumberFormat="1" applyFont="1" applyFill="1" applyBorder="1" applyAlignment="1" applyProtection="1">
      <alignment horizontal="center" vertical="center" wrapText="1"/>
      <protection hidden="1"/>
    </xf>
    <xf numFmtId="2" fontId="65" fillId="13" borderId="380" xfId="1" applyNumberFormat="1" applyFont="1" applyFill="1" applyBorder="1" applyAlignment="1" applyProtection="1">
      <alignment horizontal="center" vertical="center" textRotation="90" wrapText="1"/>
      <protection hidden="1"/>
    </xf>
    <xf numFmtId="0" fontId="65" fillId="13" borderId="372" xfId="1" applyFont="1" applyFill="1" applyBorder="1" applyAlignment="1" applyProtection="1">
      <alignment horizontal="center" vertical="center"/>
      <protection hidden="1"/>
    </xf>
    <xf numFmtId="0" fontId="69" fillId="13" borderId="377" xfId="1" applyFont="1" applyFill="1" applyBorder="1" applyAlignment="1" applyProtection="1">
      <alignment horizontal="center" vertical="center" textRotation="90" wrapText="1"/>
      <protection hidden="1"/>
    </xf>
    <xf numFmtId="12" fontId="64" fillId="13" borderId="350" xfId="1" applyNumberFormat="1" applyFont="1" applyFill="1" applyBorder="1" applyAlignment="1" applyProtection="1">
      <alignment horizontal="center" vertical="center" wrapText="1"/>
      <protection hidden="1"/>
    </xf>
    <xf numFmtId="0" fontId="69" fillId="13" borderId="350" xfId="1" applyFont="1" applyFill="1" applyBorder="1" applyAlignment="1" applyProtection="1">
      <alignment horizontal="center" vertical="center" textRotation="90" wrapText="1"/>
      <protection hidden="1"/>
    </xf>
    <xf numFmtId="0" fontId="4" fillId="13" borderId="350" xfId="1" applyFont="1" applyFill="1" applyBorder="1" applyAlignment="1" applyProtection="1">
      <alignment horizontal="center" vertical="center" wrapText="1"/>
      <protection hidden="1"/>
    </xf>
    <xf numFmtId="0" fontId="4" fillId="13" borderId="350" xfId="1" applyFont="1" applyFill="1" applyBorder="1" applyAlignment="1" applyProtection="1">
      <alignment horizontal="center" vertical="center" textRotation="90" wrapText="1"/>
      <protection hidden="1"/>
    </xf>
    <xf numFmtId="12" fontId="4" fillId="13" borderId="350" xfId="1" applyNumberFormat="1" applyFont="1" applyFill="1" applyBorder="1" applyAlignment="1" applyProtection="1">
      <alignment horizontal="center" vertical="center" textRotation="90" wrapText="1"/>
      <protection hidden="1"/>
    </xf>
    <xf numFmtId="2" fontId="4" fillId="13" borderId="380" xfId="1" applyNumberFormat="1" applyFont="1" applyFill="1" applyBorder="1" applyAlignment="1" applyProtection="1">
      <alignment horizontal="center" vertical="center" textRotation="90" wrapText="1"/>
      <protection hidden="1"/>
    </xf>
    <xf numFmtId="0" fontId="4" fillId="13" borderId="372" xfId="1" applyFont="1" applyFill="1" applyBorder="1" applyAlignment="1" applyProtection="1">
      <alignment horizontal="center" vertical="center"/>
      <protection hidden="1"/>
    </xf>
    <xf numFmtId="0" fontId="62" fillId="0" borderId="375" xfId="1" applyFont="1" applyBorder="1" applyAlignment="1" applyProtection="1">
      <alignment horizontal="center" vertical="center" wrapText="1"/>
      <protection locked="0"/>
    </xf>
    <xf numFmtId="0" fontId="43" fillId="11" borderId="338" xfId="1" applyFont="1" applyFill="1" applyBorder="1" applyAlignment="1" applyProtection="1">
      <alignment horizontal="left" vertical="center"/>
      <protection hidden="1"/>
    </xf>
    <xf numFmtId="0" fontId="43" fillId="11" borderId="340" xfId="1" applyFont="1" applyFill="1" applyBorder="1" applyAlignment="1" applyProtection="1">
      <alignment vertical="center"/>
      <protection hidden="1"/>
    </xf>
    <xf numFmtId="0" fontId="9" fillId="14" borderId="375" xfId="1" applyFont="1" applyFill="1" applyBorder="1" applyAlignment="1" applyProtection="1">
      <alignment horizontal="center" vertical="center"/>
      <protection hidden="1"/>
    </xf>
    <xf numFmtId="0" fontId="9" fillId="12" borderId="375" xfId="1" applyFont="1" applyFill="1" applyBorder="1" applyAlignment="1" applyProtection="1">
      <alignment horizontal="center" vertical="center"/>
      <protection hidden="1"/>
    </xf>
    <xf numFmtId="0" fontId="43" fillId="11" borderId="338" xfId="1" applyFont="1" applyFill="1" applyBorder="1" applyAlignment="1" applyProtection="1">
      <alignment vertical="center"/>
      <protection hidden="1"/>
    </xf>
    <xf numFmtId="0" fontId="9" fillId="12" borderId="374" xfId="1" applyFont="1" applyFill="1" applyBorder="1" applyAlignment="1" applyProtection="1">
      <alignment horizontal="center" vertical="center"/>
      <protection hidden="1"/>
    </xf>
    <xf numFmtId="0" fontId="9" fillId="12" borderId="378" xfId="1" applyFont="1" applyFill="1" applyBorder="1" applyAlignment="1" applyProtection="1">
      <alignment horizontal="center" vertical="center"/>
      <protection hidden="1"/>
    </xf>
    <xf numFmtId="167" fontId="1" fillId="16" borderId="375" xfId="1" applyNumberFormat="1" applyFill="1" applyBorder="1" applyAlignment="1" applyProtection="1">
      <alignment horizontal="center" vertical="center"/>
      <protection hidden="1"/>
    </xf>
    <xf numFmtId="167" fontId="1" fillId="16" borderId="378" xfId="1" applyNumberFormat="1" applyFill="1" applyBorder="1" applyAlignment="1" applyProtection="1">
      <alignment horizontal="center" vertical="center"/>
      <protection hidden="1"/>
    </xf>
    <xf numFmtId="0" fontId="7" fillId="9" borderId="379" xfId="1" applyFont="1" applyFill="1" applyBorder="1" applyAlignment="1" applyProtection="1">
      <alignment horizontal="right" vertical="center" indent="1"/>
      <protection hidden="1"/>
    </xf>
    <xf numFmtId="0" fontId="9" fillId="12" borderId="383" xfId="1" applyFont="1" applyFill="1" applyBorder="1" applyAlignment="1" applyProtection="1">
      <alignment horizontal="center" vertical="center"/>
      <protection hidden="1"/>
    </xf>
    <xf numFmtId="0" fontId="14" fillId="13" borderId="376" xfId="1" applyFont="1" applyFill="1" applyBorder="1" applyAlignment="1" applyProtection="1">
      <alignment horizontal="center" vertical="center"/>
      <protection hidden="1"/>
    </xf>
    <xf numFmtId="167" fontId="1" fillId="15" borderId="375" xfId="1" applyNumberFormat="1" applyFill="1" applyBorder="1" applyAlignment="1" applyProtection="1">
      <alignment horizontal="center" vertical="center"/>
      <protection hidden="1"/>
    </xf>
    <xf numFmtId="167" fontId="8" fillId="7" borderId="376" xfId="1" applyNumberFormat="1" applyFont="1" applyFill="1" applyBorder="1" applyAlignment="1" applyProtection="1">
      <alignment horizontal="center" vertical="center"/>
      <protection hidden="1"/>
    </xf>
    <xf numFmtId="0" fontId="18" fillId="9" borderId="374" xfId="1" applyFont="1" applyFill="1" applyBorder="1" applyAlignment="1" applyProtection="1">
      <alignment horizontal="center" vertical="center" wrapText="1"/>
      <protection hidden="1"/>
    </xf>
    <xf numFmtId="0" fontId="7" fillId="0" borderId="371" xfId="1" applyFont="1" applyBorder="1" applyAlignment="1" applyProtection="1">
      <alignment horizontal="right" vertical="center" wrapText="1"/>
      <protection hidden="1"/>
    </xf>
    <xf numFmtId="0" fontId="15" fillId="0" borderId="375" xfId="1" applyFont="1" applyBorder="1" applyAlignment="1" applyProtection="1">
      <alignment horizontal="center" vertical="center"/>
      <protection locked="0"/>
    </xf>
    <xf numFmtId="0" fontId="15" fillId="0" borderId="378" xfId="1" applyFont="1" applyBorder="1" applyAlignment="1" applyProtection="1">
      <alignment horizontal="center" vertical="center"/>
      <protection locked="0"/>
    </xf>
    <xf numFmtId="0" fontId="15" fillId="0" borderId="384" xfId="1" applyFont="1" applyBorder="1" applyAlignment="1" applyProtection="1">
      <alignment horizontal="center" vertical="center"/>
      <protection locked="0"/>
    </xf>
    <xf numFmtId="0" fontId="15" fillId="0" borderId="376" xfId="1" applyFont="1" applyBorder="1" applyAlignment="1" applyProtection="1">
      <alignment horizontal="center" vertical="center"/>
      <protection locked="0"/>
    </xf>
    <xf numFmtId="0" fontId="116" fillId="0" borderId="378" xfId="1" applyFont="1" applyBorder="1" applyAlignment="1" applyProtection="1">
      <alignment horizontal="left" vertical="center" indent="1"/>
      <protection locked="0" hidden="1"/>
    </xf>
    <xf numFmtId="1" fontId="115" fillId="0" borderId="375" xfId="1" applyNumberFormat="1" applyFont="1" applyBorder="1" applyAlignment="1" applyProtection="1">
      <alignment horizontal="center" vertical="center"/>
      <protection locked="0"/>
    </xf>
    <xf numFmtId="1" fontId="115" fillId="0" borderId="376" xfId="1" applyNumberFormat="1" applyFont="1" applyBorder="1" applyAlignment="1" applyProtection="1">
      <alignment horizontal="center" vertical="center"/>
      <protection locked="0"/>
    </xf>
    <xf numFmtId="1" fontId="115" fillId="0" borderId="374" xfId="1" applyNumberFormat="1" applyFont="1" applyBorder="1" applyAlignment="1" applyProtection="1">
      <alignment horizontal="center" vertical="center"/>
      <protection locked="0"/>
    </xf>
    <xf numFmtId="1" fontId="115" fillId="0" borderId="378" xfId="1" applyNumberFormat="1" applyFont="1" applyBorder="1" applyAlignment="1" applyProtection="1">
      <alignment horizontal="center" vertical="center"/>
      <protection locked="0"/>
    </xf>
    <xf numFmtId="1" fontId="115" fillId="0" borderId="373" xfId="1" applyNumberFormat="1" applyFont="1" applyBorder="1" applyAlignment="1" applyProtection="1">
      <alignment horizontal="center" vertical="center"/>
      <protection locked="0"/>
    </xf>
    <xf numFmtId="0" fontId="116" fillId="9" borderId="378" xfId="1" applyFont="1" applyFill="1" applyBorder="1" applyAlignment="1" applyProtection="1">
      <alignment horizontal="left" vertical="center" indent="1"/>
      <protection hidden="1"/>
    </xf>
    <xf numFmtId="0" fontId="50" fillId="13" borderId="309" xfId="1" applyFont="1" applyFill="1" applyBorder="1" applyAlignment="1" applyProtection="1">
      <alignment horizontal="center" vertical="center" wrapText="1"/>
      <protection hidden="1"/>
    </xf>
    <xf numFmtId="1" fontId="15" fillId="2" borderId="375" xfId="1" applyNumberFormat="1" applyFont="1" applyFill="1" applyBorder="1" applyAlignment="1" applyProtection="1">
      <alignment horizontal="right" vertical="center"/>
      <protection locked="0"/>
    </xf>
    <xf numFmtId="1" fontId="15" fillId="2" borderId="378" xfId="1" applyNumberFormat="1" applyFont="1" applyFill="1" applyBorder="1" applyAlignment="1" applyProtection="1">
      <alignment horizontal="right" vertical="center"/>
      <protection locked="0"/>
    </xf>
    <xf numFmtId="1" fontId="15" fillId="2" borderId="374" xfId="1" applyNumberFormat="1" applyFont="1" applyFill="1" applyBorder="1" applyAlignment="1" applyProtection="1">
      <alignment horizontal="right" vertical="center"/>
      <protection locked="0"/>
    </xf>
    <xf numFmtId="1" fontId="15" fillId="14" borderId="375" xfId="1" applyNumberFormat="1" applyFont="1" applyFill="1" applyBorder="1" applyAlignment="1" applyProtection="1">
      <alignment horizontal="right" vertical="center"/>
      <protection locked="0"/>
    </xf>
    <xf numFmtId="1" fontId="7" fillId="7" borderId="378" xfId="1" applyNumberFormat="1" applyFont="1" applyFill="1" applyBorder="1" applyAlignment="1" applyProtection="1">
      <alignment horizontal="right" vertical="center"/>
      <protection hidden="1"/>
    </xf>
    <xf numFmtId="1" fontId="7" fillId="7" borderId="373" xfId="1" applyNumberFormat="1" applyFont="1" applyFill="1" applyBorder="1" applyAlignment="1" applyProtection="1">
      <alignment horizontal="right" vertical="center"/>
      <protection hidden="1"/>
    </xf>
    <xf numFmtId="0" fontId="50" fillId="13" borderId="367" xfId="1" applyFont="1" applyFill="1" applyBorder="1" applyAlignment="1" applyProtection="1">
      <alignment horizontal="center" vertical="center" wrapText="1"/>
      <protection hidden="1"/>
    </xf>
    <xf numFmtId="0" fontId="7" fillId="9" borderId="309" xfId="1" applyFont="1" applyFill="1" applyBorder="1" applyAlignment="1" applyProtection="1">
      <alignment horizontal="right" vertical="center" wrapText="1" indent="1"/>
      <protection hidden="1"/>
    </xf>
    <xf numFmtId="1" fontId="7" fillId="13" borderId="375" xfId="1" applyNumberFormat="1" applyFont="1" applyFill="1" applyBorder="1" applyAlignment="1" applyProtection="1">
      <alignment horizontal="right" vertical="center"/>
      <protection hidden="1"/>
    </xf>
    <xf numFmtId="1" fontId="1" fillId="0" borderId="375" xfId="1" applyNumberFormat="1" applyBorder="1" applyAlignment="1" applyProtection="1">
      <alignment horizontal="right" vertical="center"/>
      <protection locked="0"/>
    </xf>
    <xf numFmtId="1" fontId="1" fillId="0" borderId="376" xfId="1" applyNumberFormat="1" applyBorder="1" applyAlignment="1" applyProtection="1">
      <alignment horizontal="right" vertical="center"/>
      <protection locked="0"/>
    </xf>
    <xf numFmtId="0" fontId="8" fillId="11" borderId="374" xfId="1" applyFont="1" applyFill="1" applyBorder="1" applyAlignment="1" applyProtection="1">
      <alignment horizontal="right" vertical="center" indent="1"/>
      <protection hidden="1"/>
    </xf>
    <xf numFmtId="0" fontId="50" fillId="13" borderId="381" xfId="1" applyFont="1" applyFill="1" applyBorder="1" applyAlignment="1" applyProtection="1">
      <alignment horizontal="center" vertical="center"/>
      <protection hidden="1"/>
    </xf>
    <xf numFmtId="1" fontId="15" fillId="0" borderId="375" xfId="1" applyNumberFormat="1" applyFont="1" applyBorder="1" applyAlignment="1" applyProtection="1">
      <alignment horizontal="right" vertical="center"/>
      <protection locked="0"/>
    </xf>
    <xf numFmtId="1" fontId="15" fillId="0" borderId="378" xfId="1" applyNumberFormat="1" applyFont="1" applyBorder="1" applyAlignment="1" applyProtection="1">
      <alignment horizontal="right" vertical="center"/>
      <protection locked="0"/>
    </xf>
    <xf numFmtId="1" fontId="1" fillId="0" borderId="378" xfId="1" applyNumberFormat="1" applyBorder="1" applyAlignment="1" applyProtection="1">
      <alignment horizontal="right" vertical="center"/>
      <protection locked="0"/>
    </xf>
    <xf numFmtId="1" fontId="9" fillId="0" borderId="375" xfId="1" applyNumberFormat="1" applyFont="1" applyBorder="1" applyAlignment="1" applyProtection="1">
      <alignment horizontal="center" vertical="center"/>
      <protection locked="0"/>
    </xf>
    <xf numFmtId="1" fontId="9" fillId="13" borderId="378" xfId="1" applyNumberFormat="1" applyFont="1" applyFill="1" applyBorder="1" applyAlignment="1" applyProtection="1">
      <alignment horizontal="center" vertical="center"/>
      <protection hidden="1"/>
    </xf>
    <xf numFmtId="1" fontId="9" fillId="14" borderId="373" xfId="1" applyNumberFormat="1" applyFont="1" applyFill="1" applyBorder="1" applyAlignment="1" applyProtection="1">
      <alignment horizontal="center" vertical="center"/>
      <protection locked="0" hidden="1"/>
    </xf>
    <xf numFmtId="1" fontId="9" fillId="14" borderId="378" xfId="1" applyNumberFormat="1" applyFont="1" applyFill="1" applyBorder="1" applyAlignment="1" applyProtection="1">
      <alignment horizontal="center" vertical="center"/>
      <protection locked="0" hidden="1"/>
    </xf>
    <xf numFmtId="1" fontId="9" fillId="0" borderId="378" xfId="1" applyNumberFormat="1" applyFont="1" applyBorder="1" applyAlignment="1" applyProtection="1">
      <alignment horizontal="center" vertical="center"/>
      <protection locked="0"/>
    </xf>
    <xf numFmtId="1" fontId="9" fillId="27" borderId="388" xfId="1" applyNumberFormat="1" applyFont="1" applyFill="1" applyBorder="1" applyAlignment="1" applyProtection="1">
      <alignment horizontal="center" vertical="center" wrapText="1" readingOrder="1"/>
      <protection hidden="1"/>
    </xf>
    <xf numFmtId="1" fontId="9" fillId="2" borderId="375" xfId="1" applyNumberFormat="1" applyFont="1" applyFill="1" applyBorder="1" applyAlignment="1" applyProtection="1">
      <alignment horizontal="center" vertical="center"/>
      <protection locked="0"/>
    </xf>
    <xf numFmtId="1" fontId="9" fillId="7" borderId="378" xfId="1" applyNumberFormat="1" applyFont="1" applyFill="1" applyBorder="1" applyAlignment="1" applyProtection="1">
      <alignment horizontal="center" vertical="center"/>
      <protection hidden="1"/>
    </xf>
    <xf numFmtId="1" fontId="9" fillId="2" borderId="378" xfId="1" applyNumberFormat="1" applyFont="1" applyFill="1" applyBorder="1" applyAlignment="1" applyProtection="1">
      <alignment horizontal="center" vertical="center"/>
      <protection locked="0"/>
    </xf>
    <xf numFmtId="1" fontId="9" fillId="29" borderId="388" xfId="1" applyNumberFormat="1" applyFont="1" applyFill="1" applyBorder="1" applyAlignment="1" applyProtection="1">
      <alignment horizontal="center" vertical="center" wrapText="1" readingOrder="1"/>
      <protection hidden="1"/>
    </xf>
    <xf numFmtId="168" fontId="6" fillId="13" borderId="375" xfId="1" applyNumberFormat="1" applyFont="1" applyFill="1" applyBorder="1" applyAlignment="1" applyProtection="1">
      <alignment horizontal="right" vertical="center"/>
      <protection hidden="1"/>
    </xf>
    <xf numFmtId="168" fontId="142" fillId="13" borderId="391" xfId="1" applyNumberFormat="1" applyFont="1" applyFill="1" applyBorder="1" applyAlignment="1" applyProtection="1">
      <alignment horizontal="right" vertical="center"/>
      <protection hidden="1"/>
    </xf>
    <xf numFmtId="168" fontId="6" fillId="13" borderId="350" xfId="1" applyNumberFormat="1" applyFont="1" applyFill="1" applyBorder="1" applyAlignment="1" applyProtection="1">
      <alignment horizontal="right" vertical="center"/>
      <protection hidden="1"/>
    </xf>
    <xf numFmtId="0" fontId="92" fillId="9" borderId="309" xfId="1" applyFont="1" applyFill="1" applyBorder="1" applyAlignment="1" applyProtection="1">
      <alignment vertical="center"/>
      <protection hidden="1"/>
    </xf>
    <xf numFmtId="168" fontId="136" fillId="11" borderId="390" xfId="1" applyNumberFormat="1" applyFont="1" applyFill="1" applyBorder="1" applyAlignment="1" applyProtection="1">
      <alignment horizontal="right" vertical="center"/>
      <protection locked="0" hidden="1"/>
    </xf>
    <xf numFmtId="0" fontId="4" fillId="0" borderId="370" xfId="1" applyFont="1" applyBorder="1" applyAlignment="1" applyProtection="1">
      <alignment horizontal="centerContinuous"/>
      <protection hidden="1"/>
    </xf>
    <xf numFmtId="49" fontId="146" fillId="0" borderId="366" xfId="1" applyNumberFormat="1" applyFont="1" applyBorder="1" applyAlignment="1" applyProtection="1">
      <alignment vertical="center"/>
      <protection hidden="1"/>
    </xf>
    <xf numFmtId="0" fontId="92" fillId="9" borderId="309" xfId="1" applyFont="1" applyFill="1" applyBorder="1" applyAlignment="1" applyProtection="1">
      <alignment horizontal="left" vertical="center"/>
      <protection hidden="1"/>
    </xf>
    <xf numFmtId="0" fontId="65" fillId="13" borderId="370" xfId="1" applyFont="1" applyFill="1" applyBorder="1" applyAlignment="1" applyProtection="1">
      <alignment horizontal="right" vertical="center"/>
      <protection hidden="1"/>
    </xf>
    <xf numFmtId="168" fontId="158" fillId="13" borderId="392" xfId="1" applyNumberFormat="1" applyFont="1" applyFill="1" applyBorder="1" applyAlignment="1" applyProtection="1">
      <alignment horizontal="right" vertical="center"/>
      <protection hidden="1"/>
    </xf>
    <xf numFmtId="168" fontId="68" fillId="8" borderId="350" xfId="1" applyNumberFormat="1" applyFont="1" applyFill="1" applyBorder="1" applyAlignment="1" applyProtection="1">
      <alignment horizontal="right" vertical="center"/>
      <protection hidden="1"/>
    </xf>
    <xf numFmtId="0" fontId="94" fillId="7" borderId="372" xfId="1" applyFont="1" applyFill="1" applyBorder="1" applyAlignment="1">
      <alignment horizontal="center" vertical="center"/>
    </xf>
    <xf numFmtId="0" fontId="4" fillId="9" borderId="374" xfId="1" applyFont="1" applyFill="1" applyBorder="1" applyAlignment="1" applyProtection="1">
      <alignment horizontal="center" vertical="center"/>
      <protection hidden="1"/>
    </xf>
    <xf numFmtId="0" fontId="62" fillId="0" borderId="366" xfId="1" applyFont="1" applyBorder="1" applyAlignment="1" applyProtection="1">
      <alignment vertical="top" wrapText="1"/>
      <protection locked="0"/>
    </xf>
    <xf numFmtId="0" fontId="62" fillId="0" borderId="366" xfId="1" applyFont="1" applyBorder="1" applyAlignment="1">
      <alignment vertical="top" wrapText="1"/>
    </xf>
    <xf numFmtId="168" fontId="136" fillId="9" borderId="375" xfId="1" applyNumberFormat="1" applyFont="1" applyFill="1" applyBorder="1" applyAlignment="1" applyProtection="1">
      <alignment horizontal="right" vertical="center"/>
      <protection hidden="1"/>
    </xf>
    <xf numFmtId="0" fontId="4" fillId="0" borderId="388" xfId="1" applyFont="1" applyBorder="1" applyAlignment="1" applyProtection="1">
      <alignment vertical="center"/>
      <protection locked="0"/>
    </xf>
    <xf numFmtId="0" fontId="4" fillId="0" borderId="376" xfId="1" applyFont="1" applyBorder="1" applyAlignment="1" applyProtection="1">
      <alignment vertical="center"/>
      <protection locked="0"/>
    </xf>
    <xf numFmtId="0" fontId="69" fillId="0" borderId="366" xfId="1" applyFont="1" applyBorder="1" applyAlignment="1" applyProtection="1">
      <alignment vertical="center" wrapText="1"/>
      <protection locked="0"/>
    </xf>
    <xf numFmtId="0" fontId="69" fillId="0" borderId="366" xfId="1" applyFont="1" applyBorder="1" applyAlignment="1">
      <alignment vertical="top" wrapText="1"/>
    </xf>
    <xf numFmtId="0" fontId="4" fillId="0" borderId="366" xfId="1" applyFont="1" applyBorder="1" applyAlignment="1" applyProtection="1">
      <alignment vertical="center" wrapText="1"/>
      <protection locked="0"/>
    </xf>
    <xf numFmtId="0" fontId="157" fillId="0" borderId="366" xfId="1" applyFont="1" applyBorder="1" applyAlignment="1">
      <alignment vertical="top" wrapText="1"/>
    </xf>
    <xf numFmtId="0" fontId="4" fillId="13" borderId="366" xfId="1" applyFont="1" applyFill="1" applyBorder="1" applyAlignment="1" applyProtection="1">
      <alignment vertical="center"/>
      <protection hidden="1"/>
    </xf>
    <xf numFmtId="0" fontId="65" fillId="13" borderId="366" xfId="1" applyFont="1" applyFill="1" applyBorder="1" applyAlignment="1" applyProtection="1">
      <alignment horizontal="right" vertical="center"/>
      <protection hidden="1"/>
    </xf>
    <xf numFmtId="168" fontId="4" fillId="7" borderId="395" xfId="1" applyNumberFormat="1" applyFont="1" applyFill="1" applyBorder="1" applyAlignment="1" applyProtection="1">
      <alignment horizontal="right" vertical="center"/>
      <protection hidden="1"/>
    </xf>
    <xf numFmtId="168" fontId="4" fillId="7" borderId="394" xfId="1" applyNumberFormat="1" applyFont="1" applyFill="1" applyBorder="1" applyAlignment="1" applyProtection="1">
      <alignment horizontal="right" vertical="center"/>
      <protection hidden="1"/>
    </xf>
    <xf numFmtId="168" fontId="4" fillId="7" borderId="350" xfId="1" applyNumberFormat="1" applyFont="1" applyFill="1" applyBorder="1" applyAlignment="1" applyProtection="1">
      <alignment horizontal="right" vertical="center"/>
      <protection hidden="1"/>
    </xf>
    <xf numFmtId="168" fontId="4" fillId="13" borderId="395" xfId="1" applyNumberFormat="1" applyFont="1" applyFill="1" applyBorder="1" applyAlignment="1" applyProtection="1">
      <alignment horizontal="right" vertical="center"/>
      <protection hidden="1"/>
    </xf>
    <xf numFmtId="168" fontId="65" fillId="13" borderId="392" xfId="1" applyNumberFormat="1" applyFont="1" applyFill="1" applyBorder="1" applyAlignment="1" applyProtection="1">
      <alignment horizontal="right" vertical="center"/>
      <protection hidden="1"/>
    </xf>
    <xf numFmtId="0" fontId="135" fillId="13" borderId="372" xfId="1" applyFont="1" applyFill="1" applyBorder="1" applyProtection="1">
      <protection hidden="1"/>
    </xf>
    <xf numFmtId="168" fontId="135" fillId="14" borderId="375" xfId="1" applyNumberFormat="1" applyFont="1" applyFill="1" applyBorder="1" applyAlignment="1" applyProtection="1">
      <alignment horizontal="right" vertical="center"/>
      <protection locked="0"/>
    </xf>
    <xf numFmtId="168" fontId="135" fillId="0" borderId="378" xfId="1" applyNumberFormat="1" applyFont="1" applyBorder="1" applyAlignment="1" applyProtection="1">
      <alignment horizontal="right" vertical="center"/>
      <protection locked="0"/>
    </xf>
    <xf numFmtId="168" fontId="135" fillId="0" borderId="375" xfId="1" applyNumberFormat="1" applyFont="1" applyBorder="1" applyAlignment="1" applyProtection="1">
      <alignment horizontal="right" vertical="center"/>
      <protection locked="0"/>
    </xf>
    <xf numFmtId="0" fontId="135" fillId="0" borderId="376" xfId="1" applyFont="1" applyBorder="1" applyAlignment="1" applyProtection="1">
      <alignment vertical="center"/>
      <protection locked="0"/>
    </xf>
    <xf numFmtId="168" fontId="4" fillId="13" borderId="394" xfId="1" applyNumberFormat="1" applyFont="1" applyFill="1" applyBorder="1" applyAlignment="1" applyProtection="1">
      <alignment horizontal="right" vertical="center"/>
      <protection hidden="1"/>
    </xf>
    <xf numFmtId="168" fontId="65" fillId="13" borderId="380" xfId="1" applyNumberFormat="1" applyFont="1" applyFill="1" applyBorder="1" applyAlignment="1" applyProtection="1">
      <alignment horizontal="right" vertical="center"/>
      <protection hidden="1"/>
    </xf>
    <xf numFmtId="0" fontId="1" fillId="0" borderId="0" xfId="1" applyAlignment="1">
      <alignment horizontal="right"/>
    </xf>
    <xf numFmtId="14" fontId="1" fillId="0" borderId="0" xfId="1" applyNumberFormat="1"/>
    <xf numFmtId="0" fontId="2" fillId="0" borderId="0" xfId="1" applyFont="1" applyAlignment="1">
      <alignment horizontal="right"/>
    </xf>
    <xf numFmtId="0" fontId="4" fillId="0" borderId="76" xfId="1" applyFont="1" applyBorder="1" applyAlignment="1" applyProtection="1">
      <alignment horizontal="center" vertical="center" wrapText="1"/>
      <protection locked="0"/>
    </xf>
    <xf numFmtId="0" fontId="4" fillId="0" borderId="1" xfId="1" applyFont="1" applyBorder="1" applyAlignment="1" applyProtection="1">
      <alignment horizontal="center" vertical="center" wrapText="1"/>
      <protection locked="0"/>
    </xf>
    <xf numFmtId="0" fontId="4" fillId="0" borderId="71" xfId="1" applyFont="1" applyBorder="1" applyAlignment="1" applyProtection="1">
      <alignment horizontal="center" vertical="center" wrapText="1"/>
      <protection locked="0"/>
    </xf>
    <xf numFmtId="0" fontId="1" fillId="35" borderId="297" xfId="1" applyFill="1" applyBorder="1" applyAlignment="1" applyProtection="1">
      <alignment horizontal="left" vertical="center" indent="1"/>
      <protection locked="0" hidden="1"/>
    </xf>
    <xf numFmtId="0" fontId="7" fillId="5" borderId="375" xfId="1" applyFont="1" applyFill="1" applyBorder="1" applyAlignment="1" applyProtection="1">
      <alignment horizontal="center" vertical="center" wrapText="1"/>
      <protection hidden="1"/>
    </xf>
    <xf numFmtId="0" fontId="1" fillId="2" borderId="1" xfId="1" applyFill="1" applyBorder="1" applyAlignment="1" applyProtection="1">
      <alignment horizontal="left" vertical="center" indent="1"/>
      <protection locked="0" hidden="1"/>
    </xf>
    <xf numFmtId="0" fontId="1" fillId="0" borderId="297" xfId="1" applyBorder="1" applyAlignment="1" applyProtection="1">
      <alignment horizontal="left" vertical="center" indent="1"/>
      <protection hidden="1"/>
    </xf>
    <xf numFmtId="0" fontId="1" fillId="3" borderId="297" xfId="1" applyFill="1" applyBorder="1" applyProtection="1">
      <protection locked="0"/>
    </xf>
    <xf numFmtId="0" fontId="1" fillId="2" borderId="1" xfId="1" applyFill="1" applyBorder="1" applyProtection="1">
      <protection locked="0"/>
    </xf>
    <xf numFmtId="0" fontId="7" fillId="5" borderId="348" xfId="1" applyFont="1" applyFill="1" applyBorder="1" applyAlignment="1" applyProtection="1">
      <alignment horizontal="center" vertical="center" wrapText="1"/>
      <protection hidden="1"/>
    </xf>
    <xf numFmtId="0" fontId="7" fillId="5" borderId="349" xfId="1" applyFont="1" applyFill="1" applyBorder="1" applyAlignment="1" applyProtection="1">
      <alignment horizontal="center" vertical="center" wrapText="1"/>
      <protection hidden="1"/>
    </xf>
    <xf numFmtId="0" fontId="2" fillId="0" borderId="0" xfId="1" applyFont="1" applyAlignment="1" applyProtection="1">
      <alignment horizontal="left" vertical="center" textRotation="90" wrapText="1"/>
      <protection hidden="1"/>
    </xf>
    <xf numFmtId="0" fontId="7" fillId="5" borderId="0" xfId="1" applyFont="1" applyFill="1" applyAlignment="1" applyProtection="1">
      <alignment horizontal="center" vertical="center"/>
      <protection hidden="1"/>
    </xf>
    <xf numFmtId="0" fontId="5" fillId="0" borderId="0" xfId="1" applyFont="1" applyAlignment="1">
      <alignment horizontal="left" vertical="center" textRotation="90" wrapText="1"/>
    </xf>
    <xf numFmtId="0" fontId="10" fillId="4" borderId="1" xfId="1" applyFont="1" applyFill="1" applyBorder="1" applyAlignment="1" applyProtection="1">
      <alignment horizontal="center" vertical="center" wrapText="1"/>
      <protection hidden="1"/>
    </xf>
    <xf numFmtId="0" fontId="10" fillId="4" borderId="347" xfId="1" applyFont="1" applyFill="1" applyBorder="1" applyAlignment="1" applyProtection="1">
      <alignment horizontal="center" vertical="center" wrapText="1"/>
      <protection hidden="1"/>
    </xf>
    <xf numFmtId="0" fontId="10" fillId="4" borderId="347" xfId="1" applyFont="1" applyFill="1" applyBorder="1" applyAlignment="1">
      <alignment horizontal="center" vertical="center"/>
    </xf>
    <xf numFmtId="0" fontId="10" fillId="4" borderId="1" xfId="1" applyFont="1" applyFill="1" applyBorder="1" applyAlignment="1">
      <alignment horizontal="center" vertical="center"/>
    </xf>
    <xf numFmtId="0" fontId="10" fillId="4" borderId="348" xfId="1" applyFont="1" applyFill="1" applyBorder="1" applyAlignment="1" applyProtection="1">
      <alignment horizontal="center" vertical="center"/>
      <protection hidden="1"/>
    </xf>
    <xf numFmtId="0" fontId="10" fillId="4" borderId="349" xfId="1" applyFont="1" applyFill="1" applyBorder="1" applyAlignment="1" applyProtection="1">
      <alignment horizontal="center" vertical="center"/>
      <protection hidden="1"/>
    </xf>
    <xf numFmtId="0" fontId="7" fillId="4" borderId="348" xfId="1" applyFont="1" applyFill="1" applyBorder="1" applyAlignment="1" applyProtection="1">
      <alignment horizontal="center" vertical="center"/>
      <protection hidden="1"/>
    </xf>
    <xf numFmtId="0" fontId="7" fillId="4" borderId="349" xfId="1" applyFont="1" applyFill="1" applyBorder="1" applyAlignment="1" applyProtection="1">
      <alignment horizontal="center" vertical="center"/>
      <protection hidden="1"/>
    </xf>
    <xf numFmtId="0" fontId="7" fillId="4" borderId="6" xfId="1" applyFont="1" applyFill="1" applyBorder="1" applyAlignment="1" applyProtection="1">
      <alignment horizontal="center" vertical="center"/>
      <protection hidden="1"/>
    </xf>
    <xf numFmtId="0" fontId="7" fillId="4" borderId="5" xfId="1" applyFont="1" applyFill="1" applyBorder="1" applyAlignment="1" applyProtection="1">
      <alignment horizontal="center" vertical="center"/>
      <protection hidden="1"/>
    </xf>
    <xf numFmtId="0" fontId="10" fillId="4" borderId="348" xfId="1" applyFont="1" applyFill="1" applyBorder="1" applyAlignment="1" applyProtection="1">
      <alignment horizontal="center"/>
      <protection hidden="1"/>
    </xf>
    <xf numFmtId="0" fontId="10" fillId="4" borderId="349" xfId="1" applyFont="1" applyFill="1" applyBorder="1" applyAlignment="1" applyProtection="1">
      <alignment horizontal="center"/>
      <protection hidden="1"/>
    </xf>
    <xf numFmtId="0" fontId="10" fillId="5" borderId="66" xfId="1" applyFont="1" applyFill="1" applyBorder="1" applyAlignment="1" applyProtection="1">
      <alignment horizontal="center" vertical="center" wrapText="1"/>
      <protection hidden="1"/>
    </xf>
    <xf numFmtId="0" fontId="10" fillId="5" borderId="349" xfId="1" applyFont="1" applyFill="1" applyBorder="1" applyAlignment="1" applyProtection="1">
      <alignment horizontal="center" vertical="center" wrapText="1"/>
      <protection hidden="1"/>
    </xf>
    <xf numFmtId="0" fontId="8" fillId="4" borderId="348" xfId="1" applyFont="1" applyFill="1" applyBorder="1" applyAlignment="1" applyProtection="1">
      <alignment horizontal="center" vertical="center" wrapText="1"/>
      <protection hidden="1"/>
    </xf>
    <xf numFmtId="0" fontId="8" fillId="4" borderId="66" xfId="1" applyFont="1" applyFill="1" applyBorder="1" applyAlignment="1" applyProtection="1">
      <alignment horizontal="center" vertical="center" wrapText="1"/>
      <protection hidden="1"/>
    </xf>
    <xf numFmtId="0" fontId="8" fillId="4" borderId="349" xfId="1" applyFont="1" applyFill="1" applyBorder="1" applyAlignment="1" applyProtection="1">
      <alignment horizontal="center" vertical="center" wrapText="1"/>
      <protection hidden="1"/>
    </xf>
    <xf numFmtId="0" fontId="8" fillId="4" borderId="6" xfId="1" applyFont="1" applyFill="1" applyBorder="1" applyAlignment="1" applyProtection="1">
      <alignment horizontal="center" vertical="center" wrapText="1"/>
      <protection hidden="1"/>
    </xf>
    <xf numFmtId="0" fontId="8" fillId="4" borderId="0" xfId="1" applyFont="1" applyFill="1" applyAlignment="1" applyProtection="1">
      <alignment horizontal="center" vertical="center" wrapText="1"/>
      <protection hidden="1"/>
    </xf>
    <xf numFmtId="0" fontId="8" fillId="4" borderId="5" xfId="1" applyFont="1" applyFill="1" applyBorder="1" applyAlignment="1" applyProtection="1">
      <alignment horizontal="center" vertical="center" wrapText="1"/>
      <protection hidden="1"/>
    </xf>
    <xf numFmtId="0" fontId="7" fillId="4" borderId="348" xfId="1" applyFont="1" applyFill="1" applyBorder="1" applyAlignment="1">
      <alignment horizontal="center" vertical="center"/>
    </xf>
    <xf numFmtId="0" fontId="7" fillId="4" borderId="66" xfId="1" applyFont="1" applyFill="1" applyBorder="1" applyAlignment="1">
      <alignment horizontal="center" vertical="center"/>
    </xf>
    <xf numFmtId="0" fontId="7" fillId="4" borderId="349" xfId="1" applyFont="1" applyFill="1" applyBorder="1" applyAlignment="1">
      <alignment horizontal="center" vertical="center"/>
    </xf>
    <xf numFmtId="0" fontId="7" fillId="4" borderId="6" xfId="1" applyFont="1" applyFill="1" applyBorder="1" applyAlignment="1">
      <alignment horizontal="center" vertical="center"/>
    </xf>
    <xf numFmtId="0" fontId="7" fillId="4" borderId="0" xfId="1" applyFont="1" applyFill="1" applyAlignment="1">
      <alignment horizontal="center" vertical="center"/>
    </xf>
    <xf numFmtId="0" fontId="7" fillId="4" borderId="5" xfId="1" applyFont="1" applyFill="1" applyBorder="1" applyAlignment="1">
      <alignment horizontal="center" vertical="center"/>
    </xf>
    <xf numFmtId="0" fontId="32" fillId="0" borderId="302" xfId="1" applyFont="1" applyBorder="1" applyAlignment="1" applyProtection="1">
      <protection locked="0"/>
    </xf>
    <xf numFmtId="0" fontId="0" fillId="0" borderId="302" xfId="0" applyBorder="1" applyAlignment="1"/>
    <xf numFmtId="0" fontId="1" fillId="0" borderId="40" xfId="1" applyBorder="1" applyAlignment="1" applyProtection="1">
      <alignment horizontal="left" vertical="center" indent="1"/>
      <protection locked="0"/>
    </xf>
    <xf numFmtId="49" fontId="9" fillId="0" borderId="40" xfId="1" applyNumberFormat="1" applyFont="1" applyBorder="1" applyAlignment="1" applyProtection="1">
      <alignment horizontal="center" vertical="center"/>
      <protection locked="0"/>
    </xf>
    <xf numFmtId="0" fontId="33" fillId="0" borderId="0" xfId="1" applyFont="1" applyAlignment="1" applyProtection="1">
      <alignment horizontal="right" vertical="center"/>
      <protection locked="0"/>
    </xf>
    <xf numFmtId="0" fontId="34" fillId="0" borderId="0" xfId="1" applyFont="1" applyAlignment="1" applyProtection="1">
      <alignment horizontal="right" vertical="center"/>
      <protection locked="0"/>
    </xf>
    <xf numFmtId="14" fontId="29" fillId="0" borderId="0" xfId="1" applyNumberFormat="1" applyFont="1" applyAlignment="1" applyProtection="1">
      <alignment horizontal="left"/>
      <protection locked="0" hidden="1"/>
    </xf>
    <xf numFmtId="1" fontId="27" fillId="6" borderId="0" xfId="1" applyNumberFormat="1" applyFont="1" applyFill="1" applyAlignment="1" applyProtection="1">
      <alignment horizontal="center" vertical="center" wrapText="1"/>
      <protection hidden="1"/>
    </xf>
    <xf numFmtId="1" fontId="26" fillId="6" borderId="0" xfId="1" applyNumberFormat="1" applyFont="1" applyFill="1" applyAlignment="1" applyProtection="1">
      <alignment horizontal="center" vertical="center"/>
      <protection hidden="1"/>
    </xf>
    <xf numFmtId="1" fontId="25" fillId="0" borderId="0" xfId="1" applyNumberFormat="1" applyFont="1" applyAlignment="1" applyProtection="1">
      <alignment horizontal="center" vertical="center"/>
      <protection locked="0"/>
    </xf>
    <xf numFmtId="0" fontId="24" fillId="0" borderId="0" xfId="1" applyFont="1" applyAlignment="1" applyProtection="1">
      <protection locked="0"/>
    </xf>
    <xf numFmtId="0" fontId="13" fillId="0" borderId="0" xfId="1" applyFont="1" applyAlignment="1">
      <alignment horizontal="left" vertical="top" wrapText="1"/>
    </xf>
    <xf numFmtId="0" fontId="1" fillId="0" borderId="0" xfId="1" applyAlignment="1">
      <alignment horizontal="left" vertical="top" wrapText="1"/>
    </xf>
    <xf numFmtId="14" fontId="33" fillId="0" borderId="0" xfId="1" quotePrefix="1" applyNumberFormat="1" applyFont="1" applyAlignment="1" applyProtection="1">
      <alignment horizontal="left" vertical="center"/>
      <protection locked="0"/>
    </xf>
    <xf numFmtId="0" fontId="33" fillId="0" borderId="0" xfId="1" applyFont="1" applyAlignment="1" applyProtection="1">
      <alignment horizontal="left" vertical="center"/>
      <protection locked="0"/>
    </xf>
    <xf numFmtId="49" fontId="23" fillId="0" borderId="302" xfId="1" applyNumberFormat="1" applyFont="1" applyBorder="1" applyAlignment="1" applyProtection="1">
      <alignment horizontal="center" vertical="center"/>
      <protection locked="0"/>
    </xf>
    <xf numFmtId="1" fontId="7" fillId="7" borderId="4" xfId="1" applyNumberFormat="1" applyFont="1" applyFill="1" applyBorder="1" applyAlignment="1">
      <alignment horizontal="left" vertical="center"/>
    </xf>
    <xf numFmtId="1" fontId="7" fillId="7" borderId="38" xfId="1" applyNumberFormat="1" applyFont="1" applyFill="1" applyBorder="1" applyAlignment="1">
      <alignment horizontal="left" vertical="center"/>
    </xf>
    <xf numFmtId="1" fontId="7" fillId="7" borderId="3" xfId="1" applyNumberFormat="1" applyFont="1" applyFill="1" applyBorder="1" applyAlignment="1">
      <alignment horizontal="left" vertical="center"/>
    </xf>
    <xf numFmtId="1" fontId="7" fillId="0" borderId="295" xfId="1" applyNumberFormat="1" applyFont="1" applyBorder="1" applyAlignment="1" applyProtection="1">
      <alignment horizontal="center" vertical="center"/>
      <protection locked="0"/>
    </xf>
    <xf numFmtId="1" fontId="7" fillId="0" borderId="296" xfId="1" applyNumberFormat="1" applyFont="1" applyBorder="1" applyAlignment="1" applyProtection="1">
      <alignment horizontal="center" vertical="center"/>
      <protection locked="0"/>
    </xf>
    <xf numFmtId="1" fontId="7" fillId="0" borderId="295" xfId="1" applyNumberFormat="1" applyFont="1" applyBorder="1" applyAlignment="1" applyProtection="1">
      <alignment horizontal="left" vertical="center" indent="2"/>
      <protection locked="0"/>
    </xf>
    <xf numFmtId="1" fontId="7" fillId="0" borderId="302" xfId="1" applyNumberFormat="1" applyFont="1" applyBorder="1" applyAlignment="1" applyProtection="1">
      <alignment horizontal="left" vertical="center" indent="2"/>
      <protection locked="0"/>
    </xf>
    <xf numFmtId="49" fontId="9" fillId="0" borderId="295" xfId="1" applyNumberFormat="1" applyFont="1" applyBorder="1" applyAlignment="1" applyProtection="1">
      <alignment horizontal="left" vertical="center" indent="1"/>
      <protection locked="0"/>
    </xf>
    <xf numFmtId="49" fontId="9" fillId="0" borderId="302" xfId="1" applyNumberFormat="1" applyFont="1" applyBorder="1" applyAlignment="1" applyProtection="1">
      <alignment horizontal="left" vertical="center" indent="1"/>
      <protection locked="0"/>
    </xf>
    <xf numFmtId="49" fontId="9" fillId="0" borderId="296" xfId="1" applyNumberFormat="1" applyFont="1" applyBorder="1" applyAlignment="1" applyProtection="1">
      <alignment horizontal="left" vertical="center" indent="1"/>
      <protection locked="0"/>
    </xf>
    <xf numFmtId="49" fontId="9" fillId="0" borderId="41" xfId="1" applyNumberFormat="1" applyFont="1" applyBorder="1" applyAlignment="1" applyProtection="1">
      <alignment horizontal="center" vertical="center"/>
      <protection locked="0"/>
    </xf>
    <xf numFmtId="165" fontId="9" fillId="0" borderId="295" xfId="1" applyNumberFormat="1" applyFont="1" applyBorder="1" applyAlignment="1" applyProtection="1">
      <alignment horizontal="center" vertical="center"/>
      <protection locked="0"/>
    </xf>
    <xf numFmtId="165" fontId="9" fillId="0" borderId="296" xfId="1" applyNumberFormat="1" applyFont="1" applyBorder="1" applyAlignment="1" applyProtection="1">
      <alignment horizontal="center" vertical="center"/>
      <protection locked="0"/>
    </xf>
    <xf numFmtId="3" fontId="9" fillId="0" borderId="302" xfId="1" applyNumberFormat="1" applyFont="1" applyBorder="1" applyAlignment="1" applyProtection="1">
      <alignment horizontal="center" vertical="center"/>
      <protection locked="0"/>
    </xf>
    <xf numFmtId="3" fontId="9" fillId="0" borderId="296" xfId="1" applyNumberFormat="1" applyFont="1" applyBorder="1" applyAlignment="1" applyProtection="1">
      <alignment horizontal="center" vertical="center"/>
      <protection locked="0"/>
    </xf>
    <xf numFmtId="0" fontId="20" fillId="0" borderId="295" xfId="1" applyFont="1" applyBorder="1" applyAlignment="1" applyProtection="1">
      <protection locked="0" hidden="1"/>
    </xf>
    <xf numFmtId="0" fontId="20" fillId="0" borderId="302" xfId="1" applyFont="1" applyBorder="1" applyAlignment="1" applyProtection="1">
      <protection locked="0" hidden="1"/>
    </xf>
    <xf numFmtId="0" fontId="20" fillId="0" borderId="296" xfId="1" applyFont="1" applyBorder="1" applyAlignment="1" applyProtection="1">
      <protection locked="0" hidden="1"/>
    </xf>
    <xf numFmtId="0" fontId="15" fillId="0" borderId="295" xfId="1" applyFont="1" applyBorder="1" applyAlignment="1" applyProtection="1">
      <alignment horizontal="left" indent="1"/>
      <protection locked="0"/>
    </xf>
    <xf numFmtId="0" fontId="15" fillId="0" borderId="302" xfId="1" applyFont="1" applyBorder="1" applyAlignment="1" applyProtection="1">
      <alignment horizontal="left" indent="1"/>
      <protection locked="0"/>
    </xf>
    <xf numFmtId="0" fontId="15" fillId="0" borderId="296" xfId="1" applyFont="1" applyBorder="1" applyAlignment="1" applyProtection="1">
      <alignment horizontal="left" indent="1"/>
      <protection locked="0"/>
    </xf>
    <xf numFmtId="0" fontId="1" fillId="7" borderId="2" xfId="1" applyFill="1" applyBorder="1" applyAlignment="1">
      <alignment horizontal="left" vertical="center"/>
    </xf>
    <xf numFmtId="0" fontId="13" fillId="0" borderId="0" xfId="1" applyFont="1" applyAlignment="1">
      <alignment horizontal="center" vertical="center"/>
    </xf>
    <xf numFmtId="0" fontId="1" fillId="0" borderId="41" xfId="1" applyBorder="1" applyAlignment="1" applyProtection="1">
      <alignment horizontal="left" vertical="center" indent="1"/>
      <protection locked="0"/>
    </xf>
    <xf numFmtId="0" fontId="1" fillId="0" borderId="39" xfId="1" applyBorder="1" applyAlignment="1" applyProtection="1">
      <alignment horizontal="left" vertical="center" indent="1"/>
      <protection locked="0"/>
    </xf>
    <xf numFmtId="49" fontId="9" fillId="0" borderId="39" xfId="1" applyNumberFormat="1" applyFont="1" applyBorder="1" applyAlignment="1" applyProtection="1">
      <alignment horizontal="center" vertical="center"/>
      <protection locked="0"/>
    </xf>
    <xf numFmtId="0" fontId="15" fillId="0" borderId="295" xfId="1" applyFont="1" applyBorder="1" applyAlignment="1" applyProtection="1">
      <alignment horizontal="left" vertical="center"/>
      <protection locked="0"/>
    </xf>
    <xf numFmtId="0" fontId="15" fillId="0" borderId="296" xfId="1" applyFont="1" applyBorder="1" applyAlignment="1" applyProtection="1">
      <alignment horizontal="left" vertical="center"/>
      <protection locked="0"/>
    </xf>
    <xf numFmtId="0" fontId="17" fillId="0" borderId="295" xfId="2" applyBorder="1" applyAlignment="1" applyProtection="1">
      <alignment horizontal="left" vertical="center"/>
      <protection locked="0"/>
    </xf>
    <xf numFmtId="0" fontId="1" fillId="0" borderId="296" xfId="1" applyBorder="1" applyAlignment="1" applyProtection="1">
      <alignment horizontal="left" vertical="center"/>
      <protection locked="0"/>
    </xf>
    <xf numFmtId="0" fontId="7" fillId="7" borderId="4" xfId="1" applyFont="1" applyFill="1" applyBorder="1" applyAlignment="1">
      <alignment horizontal="left" vertical="center"/>
    </xf>
    <xf numFmtId="0" fontId="7" fillId="7" borderId="38" xfId="1" applyFont="1" applyFill="1" applyBorder="1" applyAlignment="1">
      <alignment horizontal="left" vertical="center"/>
    </xf>
    <xf numFmtId="0" fontId="7" fillId="7" borderId="3" xfId="1" applyFont="1" applyFill="1" applyBorder="1" applyAlignment="1">
      <alignment horizontal="left" vertical="center"/>
    </xf>
    <xf numFmtId="0" fontId="15" fillId="0" borderId="302" xfId="1" applyFont="1" applyBorder="1" applyAlignment="1" applyProtection="1">
      <alignment horizontal="left" vertical="center"/>
      <protection locked="0"/>
    </xf>
    <xf numFmtId="0" fontId="13" fillId="0" borderId="348" xfId="1" applyFont="1" applyBorder="1" applyAlignment="1">
      <alignment horizontal="left" vertical="top"/>
    </xf>
    <xf numFmtId="0" fontId="13" fillId="0" borderId="66" xfId="1" applyFont="1" applyBorder="1" applyAlignment="1">
      <alignment horizontal="left" vertical="top"/>
    </xf>
    <xf numFmtId="0" fontId="13" fillId="0" borderId="349" xfId="1" applyFont="1" applyBorder="1" applyAlignment="1">
      <alignment horizontal="left" vertical="top"/>
    </xf>
    <xf numFmtId="0" fontId="16" fillId="0" borderId="66" xfId="1" applyFont="1" applyBorder="1" applyAlignment="1">
      <alignment horizontal="left" vertical="top" wrapText="1"/>
    </xf>
    <xf numFmtId="0" fontId="16" fillId="0" borderId="349" xfId="1" applyFont="1" applyBorder="1" applyAlignment="1">
      <alignment horizontal="left" vertical="top" wrapText="1"/>
    </xf>
    <xf numFmtId="0" fontId="15" fillId="0" borderId="33" xfId="1" applyFont="1" applyBorder="1" applyAlignment="1" applyProtection="1">
      <alignment horizontal="left" vertical="center" indent="1"/>
      <protection locked="0"/>
    </xf>
    <xf numFmtId="0" fontId="15" fillId="0" borderId="12" xfId="1" applyFont="1" applyBorder="1" applyAlignment="1" applyProtection="1">
      <alignment horizontal="left" vertical="center" indent="1"/>
      <protection locked="0"/>
    </xf>
    <xf numFmtId="0" fontId="15" fillId="0" borderId="21" xfId="1" applyFont="1" applyBorder="1" applyAlignment="1" applyProtection="1">
      <alignment horizontal="left" vertical="center" indent="1"/>
      <protection locked="0"/>
    </xf>
    <xf numFmtId="0" fontId="8" fillId="7" borderId="38" xfId="1" applyFont="1" applyFill="1" applyBorder="1" applyAlignment="1">
      <alignment horizontal="left" vertical="center" indent="1"/>
    </xf>
    <xf numFmtId="0" fontId="1" fillId="0" borderId="27" xfId="1" applyBorder="1" applyAlignment="1" applyProtection="1">
      <alignment horizontal="left" vertical="center" indent="1"/>
      <protection locked="0"/>
    </xf>
    <xf numFmtId="0" fontId="1" fillId="0" borderId="26" xfId="1" applyBorder="1" applyAlignment="1" applyProtection="1">
      <alignment horizontal="left" vertical="center" indent="1"/>
      <protection locked="0"/>
    </xf>
    <xf numFmtId="0" fontId="1" fillId="0" borderId="25" xfId="1" applyBorder="1" applyAlignment="1" applyProtection="1">
      <alignment horizontal="left" vertical="center" indent="1"/>
      <protection locked="0"/>
    </xf>
    <xf numFmtId="0" fontId="14" fillId="0" borderId="6" xfId="1" applyFont="1" applyBorder="1" applyAlignment="1" applyProtection="1">
      <alignment horizontal="center" vertical="center"/>
      <protection locked="0"/>
    </xf>
    <xf numFmtId="0" fontId="14" fillId="0" borderId="5" xfId="1" applyFont="1" applyBorder="1" applyAlignment="1" applyProtection="1">
      <alignment horizontal="center" vertical="center"/>
      <protection locked="0"/>
    </xf>
    <xf numFmtId="0" fontId="14" fillId="0" borderId="295" xfId="1" applyFont="1" applyBorder="1" applyAlignment="1" applyProtection="1">
      <alignment horizontal="center" vertical="center"/>
      <protection locked="0"/>
    </xf>
    <xf numFmtId="0" fontId="14" fillId="0" borderId="296" xfId="1" applyFont="1" applyBorder="1" applyAlignment="1" applyProtection="1">
      <alignment horizontal="center" vertical="center"/>
      <protection locked="0"/>
    </xf>
    <xf numFmtId="0" fontId="1" fillId="0" borderId="23" xfId="1" applyBorder="1" applyAlignment="1" applyProtection="1">
      <alignment horizontal="left" vertical="center" indent="1"/>
      <protection locked="0"/>
    </xf>
    <xf numFmtId="0" fontId="1" fillId="0" borderId="12" xfId="1" applyBorder="1" applyAlignment="1" applyProtection="1">
      <alignment horizontal="left" vertical="center" indent="1"/>
      <protection locked="0"/>
    </xf>
    <xf numFmtId="0" fontId="1" fillId="0" borderId="22" xfId="1" applyBorder="1" applyAlignment="1" applyProtection="1">
      <alignment horizontal="left" vertical="center" indent="1"/>
      <protection locked="0"/>
    </xf>
    <xf numFmtId="0" fontId="1" fillId="0" borderId="20" xfId="1" applyBorder="1" applyAlignment="1" applyProtection="1">
      <alignment horizontal="left" vertical="center" indent="1"/>
      <protection locked="0"/>
    </xf>
    <xf numFmtId="0" fontId="1" fillId="0" borderId="19" xfId="1" applyBorder="1" applyAlignment="1" applyProtection="1">
      <alignment horizontal="left" vertical="center" indent="1"/>
      <protection locked="0"/>
    </xf>
    <xf numFmtId="0" fontId="1" fillId="0" borderId="18" xfId="1" applyBorder="1" applyAlignment="1" applyProtection="1">
      <alignment horizontal="left" vertical="center" indent="1"/>
      <protection locked="0"/>
    </xf>
    <xf numFmtId="0" fontId="13" fillId="0" borderId="30" xfId="1" applyFont="1" applyBorder="1" applyAlignment="1">
      <alignment horizontal="left" vertical="center"/>
    </xf>
    <xf numFmtId="0" fontId="13" fillId="0" borderId="29" xfId="1" applyFont="1" applyBorder="1" applyAlignment="1">
      <alignment horizontal="left" vertical="center"/>
    </xf>
    <xf numFmtId="0" fontId="13" fillId="0" borderId="28" xfId="1" applyFont="1" applyBorder="1" applyAlignment="1">
      <alignment horizontal="left" vertical="center"/>
    </xf>
    <xf numFmtId="0" fontId="15" fillId="0" borderId="32" xfId="1" applyFont="1" applyBorder="1" applyAlignment="1" applyProtection="1">
      <alignment horizontal="left" vertical="center"/>
      <protection locked="0"/>
    </xf>
    <xf numFmtId="0" fontId="15" fillId="0" borderId="31" xfId="1" applyFont="1" applyBorder="1" applyAlignment="1" applyProtection="1">
      <alignment horizontal="left" vertical="center"/>
      <protection locked="0"/>
    </xf>
    <xf numFmtId="0" fontId="15" fillId="0" borderId="17" xfId="1" applyFont="1" applyBorder="1" applyAlignment="1" applyProtection="1">
      <alignment horizontal="left" vertical="center"/>
      <protection locked="0"/>
    </xf>
    <xf numFmtId="0" fontId="15" fillId="0" borderId="37" xfId="1" applyFont="1" applyBorder="1" applyAlignment="1" applyProtection="1">
      <alignment horizontal="left" vertical="center" indent="1"/>
      <protection locked="0"/>
    </xf>
    <xf numFmtId="0" fontId="15" fillId="0" borderId="26" xfId="1" applyFont="1" applyBorder="1" applyAlignment="1" applyProtection="1">
      <alignment horizontal="left" vertical="center" indent="1"/>
      <protection locked="0"/>
    </xf>
    <xf numFmtId="0" fontId="15" fillId="0" borderId="24" xfId="1" applyFont="1" applyBorder="1" applyAlignment="1" applyProtection="1">
      <alignment horizontal="left" vertical="center" indent="1"/>
      <protection locked="0"/>
    </xf>
    <xf numFmtId="0" fontId="13" fillId="0" borderId="66" xfId="1" applyFont="1" applyBorder="1" applyAlignment="1">
      <alignment horizontal="left" vertical="center"/>
    </xf>
    <xf numFmtId="0" fontId="13" fillId="0" borderId="349" xfId="1" applyFont="1" applyBorder="1" applyAlignment="1">
      <alignment horizontal="left" vertical="center"/>
    </xf>
    <xf numFmtId="0" fontId="13" fillId="0" borderId="348" xfId="1" applyFont="1" applyBorder="1" applyAlignment="1">
      <alignment horizontal="left" vertical="center"/>
    </xf>
    <xf numFmtId="0" fontId="1" fillId="0" borderId="66" xfId="1" applyBorder="1" applyAlignment="1">
      <alignment horizontal="left" vertical="center" wrapText="1" indent="1"/>
    </xf>
    <xf numFmtId="0" fontId="1" fillId="0" borderId="0" xfId="1" applyAlignment="1">
      <alignment horizontal="left" vertical="center" wrapText="1" indent="1"/>
    </xf>
    <xf numFmtId="0" fontId="1" fillId="0" borderId="302" xfId="1" applyBorder="1" applyAlignment="1">
      <alignment horizontal="left" vertical="center" wrapText="1" indent="1"/>
    </xf>
    <xf numFmtId="0" fontId="15" fillId="0" borderId="36" xfId="1" applyFont="1" applyBorder="1" applyAlignment="1" applyProtection="1">
      <alignment horizontal="left" vertical="center"/>
      <protection locked="0"/>
    </xf>
    <xf numFmtId="0" fontId="15" fillId="0" borderId="35" xfId="1" applyFont="1" applyBorder="1" applyAlignment="1" applyProtection="1">
      <alignment horizontal="left" vertical="center"/>
      <protection locked="0"/>
    </xf>
    <xf numFmtId="0" fontId="15" fillId="0" borderId="34" xfId="1" applyFont="1" applyBorder="1" applyAlignment="1" applyProtection="1">
      <alignment horizontal="left" vertical="center"/>
      <protection locked="0"/>
    </xf>
    <xf numFmtId="0" fontId="15" fillId="0" borderId="33" xfId="1" applyFont="1" applyBorder="1" applyAlignment="1" applyProtection="1">
      <alignment horizontal="left" vertical="center"/>
      <protection locked="0"/>
    </xf>
    <xf numFmtId="0" fontId="15" fillId="0" borderId="12" xfId="1" applyFont="1" applyBorder="1" applyAlignment="1" applyProtection="1">
      <alignment horizontal="left" vertical="center"/>
      <protection locked="0"/>
    </xf>
    <xf numFmtId="0" fontId="15" fillId="0" borderId="21" xfId="1" applyFont="1" applyBorder="1" applyAlignment="1" applyProtection="1">
      <alignment horizontal="left" vertical="center"/>
      <protection locked="0"/>
    </xf>
    <xf numFmtId="0" fontId="9" fillId="0" borderId="10" xfId="1" applyFont="1" applyBorder="1" applyAlignment="1">
      <alignment horizontal="right" vertical="center" indent="1"/>
    </xf>
    <xf numFmtId="0" fontId="9" fillId="0" borderId="9" xfId="1" applyFont="1" applyBorder="1" applyAlignment="1">
      <alignment horizontal="right" vertical="center" indent="1"/>
    </xf>
    <xf numFmtId="164" fontId="9" fillId="0" borderId="9" xfId="1" applyNumberFormat="1" applyFont="1" applyBorder="1" applyAlignment="1" applyProtection="1">
      <alignment horizontal="left" vertical="center"/>
      <protection locked="0"/>
    </xf>
    <xf numFmtId="164" fontId="9" fillId="0" borderId="8" xfId="1" applyNumberFormat="1" applyFont="1" applyBorder="1" applyAlignment="1" applyProtection="1">
      <alignment horizontal="left" vertical="center"/>
      <protection locked="0"/>
    </xf>
    <xf numFmtId="0" fontId="13" fillId="0" borderId="15" xfId="1" applyFont="1" applyBorder="1" applyAlignment="1">
      <alignment horizontal="center" vertical="top"/>
    </xf>
    <xf numFmtId="0" fontId="13" fillId="0" borderId="14" xfId="1" applyFont="1" applyBorder="1" applyAlignment="1">
      <alignment horizontal="center" vertical="top"/>
    </xf>
    <xf numFmtId="0" fontId="9" fillId="0" borderId="13" xfId="1" applyFont="1" applyBorder="1" applyAlignment="1">
      <alignment horizontal="right" vertical="center" indent="1"/>
    </xf>
    <xf numFmtId="0" fontId="9" fillId="0" borderId="0" xfId="1" applyFont="1" applyAlignment="1">
      <alignment horizontal="right" vertical="center" indent="1"/>
    </xf>
    <xf numFmtId="164" fontId="9" fillId="0" borderId="12" xfId="1" applyNumberFormat="1" applyFont="1" applyBorder="1" applyAlignment="1" applyProtection="1">
      <alignment horizontal="left" vertical="center"/>
      <protection locked="0"/>
    </xf>
    <xf numFmtId="164" fontId="9" fillId="0" borderId="11" xfId="1" applyNumberFormat="1" applyFont="1" applyBorder="1" applyAlignment="1" applyProtection="1">
      <alignment horizontal="left" vertical="center"/>
      <protection locked="0"/>
    </xf>
    <xf numFmtId="0" fontId="42" fillId="0" borderId="343" xfId="1" applyFont="1" applyBorder="1" applyAlignment="1" applyProtection="1">
      <alignment horizontal="center" vertical="center" wrapText="1"/>
      <protection hidden="1"/>
    </xf>
    <xf numFmtId="0" fontId="42" fillId="0" borderId="340" xfId="1" applyFont="1" applyBorder="1" applyAlignment="1" applyProtection="1">
      <alignment horizontal="center" vertical="center" wrapText="1"/>
      <protection hidden="1"/>
    </xf>
    <xf numFmtId="0" fontId="13" fillId="6" borderId="298" xfId="1" applyFont="1" applyFill="1" applyBorder="1" applyAlignment="1" applyProtection="1">
      <alignment horizontal="right"/>
      <protection hidden="1"/>
    </xf>
    <xf numFmtId="0" fontId="1" fillId="0" borderId="349" xfId="1" applyBorder="1" applyAlignment="1" applyProtection="1">
      <protection hidden="1"/>
    </xf>
    <xf numFmtId="0" fontId="10" fillId="9" borderId="363" xfId="1" applyFont="1" applyFill="1" applyBorder="1" applyAlignment="1" applyProtection="1">
      <alignment horizontal="left" vertical="top" indent="2"/>
      <protection locked="0" hidden="1"/>
    </xf>
    <xf numFmtId="0" fontId="1" fillId="0" borderId="364" xfId="1" applyBorder="1" applyAlignment="1" applyProtection="1">
      <protection locked="0" hidden="1"/>
    </xf>
    <xf numFmtId="0" fontId="1" fillId="0" borderId="46" xfId="1" applyBorder="1" applyAlignment="1" applyProtection="1">
      <protection locked="0" hidden="1"/>
    </xf>
    <xf numFmtId="0" fontId="1" fillId="0" borderId="5" xfId="1" applyBorder="1" applyAlignment="1" applyProtection="1">
      <protection locked="0" hidden="1"/>
    </xf>
    <xf numFmtId="0" fontId="45" fillId="6" borderId="357" xfId="1" applyFont="1" applyFill="1" applyBorder="1" applyAlignment="1" applyProtection="1">
      <alignment horizontal="center" vertical="center"/>
      <protection hidden="1"/>
    </xf>
    <xf numFmtId="0" fontId="45" fillId="6" borderId="358" xfId="1" applyFont="1" applyFill="1" applyBorder="1" applyAlignment="1" applyProtection="1">
      <alignment horizontal="center" vertical="center"/>
      <protection hidden="1"/>
    </xf>
    <xf numFmtId="0" fontId="13" fillId="9" borderId="323" xfId="1" applyFont="1" applyFill="1" applyBorder="1" applyAlignment="1" applyProtection="1">
      <alignment horizontal="left" vertical="top"/>
      <protection hidden="1"/>
    </xf>
    <xf numFmtId="0" fontId="1" fillId="0" borderId="296" xfId="1" applyBorder="1" applyAlignment="1" applyProtection="1">
      <protection hidden="1"/>
    </xf>
    <xf numFmtId="0" fontId="10" fillId="6" borderId="341" xfId="1" applyFont="1" applyFill="1" applyBorder="1" applyAlignment="1" applyProtection="1">
      <alignment horizontal="center" vertical="center" wrapText="1"/>
      <protection hidden="1"/>
    </xf>
    <xf numFmtId="0" fontId="7" fillId="6" borderId="58" xfId="1" applyFont="1" applyFill="1" applyBorder="1" applyAlignment="1" applyProtection="1">
      <alignment horizontal="center" vertical="center"/>
      <protection hidden="1"/>
    </xf>
    <xf numFmtId="0" fontId="7" fillId="6" borderId="57" xfId="1" applyFont="1" applyFill="1" applyBorder="1" applyAlignment="1" applyProtection="1">
      <alignment horizontal="center" vertical="center"/>
      <protection hidden="1"/>
    </xf>
    <xf numFmtId="0" fontId="9" fillId="6" borderId="50" xfId="1" applyFont="1" applyFill="1" applyBorder="1" applyAlignment="1" applyProtection="1">
      <alignment horizontal="center" vertical="center"/>
      <protection hidden="1"/>
    </xf>
    <xf numFmtId="0" fontId="9" fillId="6" borderId="49" xfId="1" applyFont="1" applyFill="1" applyBorder="1" applyAlignment="1" applyProtection="1">
      <alignment horizontal="center" vertical="center"/>
      <protection hidden="1"/>
    </xf>
    <xf numFmtId="0" fontId="9" fillId="6" borderId="4" xfId="1" applyFont="1" applyFill="1" applyBorder="1" applyAlignment="1" applyProtection="1">
      <alignment horizontal="center" vertical="center"/>
      <protection hidden="1"/>
    </xf>
    <xf numFmtId="0" fontId="9" fillId="6" borderId="3" xfId="1" applyFont="1" applyFill="1" applyBorder="1" applyAlignment="1" applyProtection="1">
      <alignment horizontal="center" vertical="center"/>
      <protection hidden="1"/>
    </xf>
    <xf numFmtId="0" fontId="45" fillId="6" borderId="351" xfId="1" applyFont="1" applyFill="1" applyBorder="1" applyAlignment="1" applyProtection="1">
      <alignment horizontal="center" vertical="center" wrapText="1"/>
      <protection hidden="1"/>
    </xf>
    <xf numFmtId="0" fontId="53" fillId="0" borderId="0" xfId="1" applyFont="1" applyAlignment="1" applyProtection="1">
      <alignment horizontal="center"/>
      <protection hidden="1"/>
    </xf>
    <xf numFmtId="0" fontId="7" fillId="6" borderId="56" xfId="1" applyFont="1" applyFill="1" applyBorder="1" applyAlignment="1" applyProtection="1">
      <alignment horizontal="center" vertical="center"/>
      <protection hidden="1"/>
    </xf>
    <xf numFmtId="0" fontId="7" fillId="6" borderId="55" xfId="1" applyFont="1" applyFill="1" applyBorder="1" applyAlignment="1" applyProtection="1">
      <alignment horizontal="center" vertical="center"/>
      <protection hidden="1"/>
    </xf>
    <xf numFmtId="0" fontId="42" fillId="6" borderId="343" xfId="1" applyFont="1" applyFill="1" applyBorder="1" applyAlignment="1" applyProtection="1">
      <alignment horizontal="center" vertical="center" wrapText="1"/>
      <protection hidden="1"/>
    </xf>
    <xf numFmtId="0" fontId="42" fillId="6" borderId="309" xfId="1" applyFont="1" applyFill="1" applyBorder="1" applyAlignment="1" applyProtection="1">
      <alignment horizontal="center" vertical="center" wrapText="1"/>
      <protection hidden="1"/>
    </xf>
    <xf numFmtId="2" fontId="7" fillId="0" borderId="58" xfId="1" applyNumberFormat="1" applyFont="1" applyBorder="1" applyAlignment="1" applyProtection="1">
      <alignment horizontal="center" vertical="center"/>
      <protection hidden="1"/>
    </xf>
    <xf numFmtId="0" fontId="7" fillId="0" borderId="57" xfId="1" applyFont="1" applyBorder="1" applyAlignment="1" applyProtection="1">
      <alignment horizontal="center" vertical="center"/>
      <protection hidden="1"/>
    </xf>
    <xf numFmtId="0" fontId="22" fillId="0" borderId="0" xfId="1" applyFont="1" applyAlignment="1" applyProtection="1">
      <alignment horizontal="right" wrapText="1"/>
      <protection hidden="1"/>
    </xf>
    <xf numFmtId="49" fontId="61" fillId="0" borderId="0" xfId="1" applyNumberFormat="1" applyFont="1" applyAlignment="1" applyProtection="1">
      <alignment horizontal="left"/>
      <protection locked="0"/>
    </xf>
    <xf numFmtId="168" fontId="19" fillId="6" borderId="343" xfId="1" applyNumberFormat="1" applyFont="1" applyFill="1" applyBorder="1" applyAlignment="1" applyProtection="1">
      <alignment horizontal="center" vertical="center" wrapText="1"/>
      <protection hidden="1"/>
    </xf>
    <xf numFmtId="168" fontId="19" fillId="6" borderId="4" xfId="1" applyNumberFormat="1" applyFont="1" applyFill="1" applyBorder="1" applyAlignment="1" applyProtection="1">
      <alignment horizontal="center" vertical="center" wrapText="1"/>
      <protection hidden="1"/>
    </xf>
    <xf numFmtId="1" fontId="59" fillId="6" borderId="42" xfId="1" applyNumberFormat="1" applyFont="1" applyFill="1" applyBorder="1" applyAlignment="1" applyProtection="1">
      <alignment horizontal="right" vertical="center"/>
      <protection hidden="1"/>
    </xf>
    <xf numFmtId="0" fontId="7" fillId="6" borderId="54" xfId="1" applyFont="1" applyFill="1" applyBorder="1" applyAlignment="1" applyProtection="1">
      <alignment horizontal="left" vertical="center" wrapText="1" indent="2"/>
      <protection hidden="1"/>
    </xf>
    <xf numFmtId="0" fontId="7" fillId="6" borderId="53" xfId="1" applyFont="1" applyFill="1" applyBorder="1" applyAlignment="1" applyProtection="1">
      <alignment horizontal="left" indent="2"/>
      <protection hidden="1"/>
    </xf>
    <xf numFmtId="0" fontId="60" fillId="0" borderId="0" xfId="1" applyFont="1" applyAlignment="1" applyProtection="1">
      <alignment horizontal="left" vertical="center" wrapText="1"/>
      <protection locked="0" hidden="1"/>
    </xf>
    <xf numFmtId="0" fontId="1" fillId="0" borderId="4" xfId="5" applyFont="1" applyBorder="1" applyAlignment="1">
      <alignment horizontal="center" vertical="center"/>
    </xf>
    <xf numFmtId="0" fontId="1" fillId="0" borderId="38" xfId="5" applyFont="1" applyBorder="1" applyAlignment="1">
      <alignment horizontal="center" vertical="center"/>
    </xf>
    <xf numFmtId="0" fontId="1" fillId="0" borderId="3" xfId="5" applyFont="1" applyBorder="1" applyAlignment="1">
      <alignment horizontal="center" vertical="center"/>
    </xf>
    <xf numFmtId="0" fontId="73" fillId="0" borderId="7" xfId="5" applyFont="1" applyBorder="1" applyAlignment="1">
      <alignment horizontal="center" vertical="center"/>
    </xf>
    <xf numFmtId="0" fontId="0" fillId="0" borderId="0" xfId="5" applyFont="1" applyAlignment="1">
      <alignment horizontal="right" vertical="center"/>
    </xf>
    <xf numFmtId="0" fontId="1" fillId="0" borderId="0" xfId="5" applyFont="1" applyAlignment="1">
      <alignment horizontal="right" vertical="center"/>
    </xf>
    <xf numFmtId="0" fontId="18" fillId="0" borderId="4" xfId="5" applyFont="1" applyBorder="1" applyAlignment="1" applyProtection="1">
      <alignment horizontal="left" vertical="center" indent="1"/>
      <protection locked="0"/>
    </xf>
    <xf numFmtId="0" fontId="18" fillId="0" borderId="38" xfId="5" applyFont="1" applyBorder="1" applyAlignment="1" applyProtection="1">
      <alignment horizontal="left" vertical="center" indent="1"/>
      <protection locked="0"/>
    </xf>
    <xf numFmtId="0" fontId="18" fillId="0" borderId="3" xfId="5" applyFont="1" applyBorder="1" applyAlignment="1" applyProtection="1">
      <alignment horizontal="left" vertical="center" indent="1"/>
      <protection locked="0"/>
    </xf>
    <xf numFmtId="0" fontId="74" fillId="0" borderId="2" xfId="5" applyFont="1" applyBorder="1" applyAlignment="1" applyProtection="1">
      <alignment horizontal="center" vertical="center" wrapText="1"/>
      <protection locked="0"/>
    </xf>
    <xf numFmtId="0" fontId="18" fillId="0" borderId="6" xfId="5" quotePrefix="1" applyFont="1" applyBorder="1" applyAlignment="1">
      <alignment horizontal="left" vertical="center"/>
    </xf>
    <xf numFmtId="0" fontId="18" fillId="0" borderId="0" xfId="5" quotePrefix="1" applyFont="1" applyAlignment="1">
      <alignment horizontal="left" vertical="center"/>
    </xf>
    <xf numFmtId="0" fontId="18" fillId="11" borderId="4" xfId="5" applyFont="1" applyFill="1" applyBorder="1" applyAlignment="1" applyProtection="1">
      <alignment vertical="center"/>
      <protection locked="0"/>
    </xf>
    <xf numFmtId="0" fontId="18" fillId="11" borderId="3" xfId="5" applyFont="1" applyFill="1" applyBorder="1" applyAlignment="1" applyProtection="1">
      <alignment vertical="center"/>
      <protection locked="0"/>
    </xf>
    <xf numFmtId="0" fontId="18" fillId="11" borderId="2" xfId="5" applyFont="1" applyFill="1" applyBorder="1" applyAlignment="1" applyProtection="1">
      <alignment vertical="center" wrapText="1"/>
      <protection locked="0"/>
    </xf>
    <xf numFmtId="0" fontId="1" fillId="0" borderId="2" xfId="5" applyFont="1" applyBorder="1" applyAlignment="1" applyProtection="1">
      <alignment horizontal="center" vertical="center" textRotation="90" wrapText="1"/>
      <protection locked="0"/>
    </xf>
    <xf numFmtId="0" fontId="18" fillId="0" borderId="4" xfId="5" applyFont="1" applyBorder="1" applyAlignment="1" applyProtection="1">
      <alignment vertical="center"/>
      <protection locked="0"/>
    </xf>
    <xf numFmtId="0" fontId="18" fillId="0" borderId="3" xfId="5" applyFont="1" applyBorder="1" applyAlignment="1" applyProtection="1">
      <alignment vertical="center"/>
      <protection locked="0"/>
    </xf>
    <xf numFmtId="0" fontId="18" fillId="0" borderId="4" xfId="5" quotePrefix="1" applyFont="1" applyBorder="1" applyAlignment="1" applyProtection="1">
      <alignment vertical="center"/>
      <protection locked="0"/>
    </xf>
    <xf numFmtId="0" fontId="79" fillId="0" borderId="4" xfId="5" applyFont="1" applyBorder="1" applyAlignment="1">
      <alignment horizontal="center" vertical="center"/>
    </xf>
    <xf numFmtId="0" fontId="79" fillId="0" borderId="38" xfId="5" applyFont="1" applyBorder="1" applyAlignment="1">
      <alignment horizontal="center" vertical="center"/>
    </xf>
    <xf numFmtId="0" fontId="79" fillId="0" borderId="3" xfId="5" applyFont="1" applyBorder="1" applyAlignment="1">
      <alignment horizontal="center" vertical="center"/>
    </xf>
    <xf numFmtId="0" fontId="0" fillId="11" borderId="2" xfId="6" applyFont="1" applyFill="1" applyBorder="1" applyAlignment="1" applyProtection="1">
      <alignment horizontal="left" vertical="center" indent="1"/>
      <protection locked="0"/>
    </xf>
    <xf numFmtId="0" fontId="1" fillId="11" borderId="2" xfId="6" applyFont="1" applyFill="1" applyBorder="1" applyAlignment="1" applyProtection="1">
      <alignment horizontal="left" vertical="center" indent="1"/>
      <protection locked="0"/>
    </xf>
    <xf numFmtId="0" fontId="1" fillId="0" borderId="378" xfId="5" applyFont="1" applyBorder="1" applyAlignment="1">
      <alignment horizontal="left" vertical="center" indent="1"/>
    </xf>
    <xf numFmtId="0" fontId="1" fillId="0" borderId="66" xfId="5" applyFont="1" applyBorder="1" applyAlignment="1">
      <alignment horizontal="left" vertical="center" indent="1"/>
    </xf>
    <xf numFmtId="0" fontId="1" fillId="0" borderId="295" xfId="5" applyFont="1" applyBorder="1" applyAlignment="1">
      <alignment horizontal="left" vertical="center" indent="1"/>
    </xf>
    <xf numFmtId="0" fontId="1" fillId="0" borderId="7" xfId="5" applyFont="1" applyBorder="1" applyAlignment="1">
      <alignment horizontal="left" vertical="center" indent="1"/>
    </xf>
    <xf numFmtId="0" fontId="75" fillId="0" borderId="0" xfId="5" applyFont="1" applyAlignment="1">
      <alignment horizontal="left" vertical="center" wrapText="1"/>
    </xf>
    <xf numFmtId="1" fontId="85" fillId="0" borderId="0" xfId="5" applyNumberFormat="1" applyFont="1" applyAlignment="1">
      <alignment horizontal="center"/>
    </xf>
    <xf numFmtId="0" fontId="10" fillId="0" borderId="2" xfId="5" applyFont="1" applyBorder="1" applyAlignment="1" applyProtection="1">
      <alignment horizontal="center" vertical="center"/>
      <protection locked="0"/>
    </xf>
    <xf numFmtId="0" fontId="1" fillId="11" borderId="2" xfId="5" applyFont="1" applyFill="1" applyBorder="1" applyAlignment="1" applyProtection="1">
      <alignment horizontal="left" vertical="center" indent="1"/>
      <protection locked="0"/>
    </xf>
    <xf numFmtId="14" fontId="1" fillId="11" borderId="2" xfId="6" applyNumberFormat="1" applyFont="1" applyFill="1" applyBorder="1" applyAlignment="1" applyProtection="1">
      <alignment horizontal="left" vertical="center" indent="1"/>
      <protection locked="0"/>
    </xf>
    <xf numFmtId="0" fontId="75" fillId="0" borderId="0" xfId="5" applyFont="1" applyAlignment="1" applyProtection="1">
      <alignment horizontal="center" vertical="center"/>
      <protection locked="0"/>
    </xf>
    <xf numFmtId="0" fontId="1" fillId="11" borderId="378" xfId="6" applyFont="1" applyFill="1" applyBorder="1" applyAlignment="1" applyProtection="1">
      <alignment horizontal="left" vertical="center" indent="1"/>
      <protection locked="0"/>
    </xf>
    <xf numFmtId="0" fontId="1" fillId="11" borderId="66" xfId="6" applyFont="1" applyFill="1" applyBorder="1" applyAlignment="1" applyProtection="1">
      <alignment horizontal="left" vertical="center" indent="1"/>
      <protection locked="0"/>
    </xf>
    <xf numFmtId="0" fontId="1" fillId="11" borderId="374" xfId="6" applyFont="1" applyFill="1" applyBorder="1" applyAlignment="1" applyProtection="1">
      <alignment horizontal="left" vertical="center" indent="1"/>
      <protection locked="0"/>
    </xf>
    <xf numFmtId="0" fontId="1" fillId="0" borderId="4" xfId="6" applyFont="1" applyBorder="1" applyAlignment="1" applyProtection="1">
      <alignment horizontal="left" vertical="center" indent="1"/>
      <protection locked="0"/>
    </xf>
    <xf numFmtId="0" fontId="1" fillId="0" borderId="38" xfId="6" applyFont="1" applyBorder="1" applyAlignment="1" applyProtection="1">
      <alignment horizontal="left" vertical="center" indent="1"/>
      <protection locked="0"/>
    </xf>
    <xf numFmtId="0" fontId="1" fillId="0" borderId="3" xfId="6" applyFont="1" applyBorder="1" applyAlignment="1" applyProtection="1">
      <alignment horizontal="left" vertical="center" indent="1"/>
      <protection locked="0"/>
    </xf>
    <xf numFmtId="0" fontId="89" fillId="0" borderId="0" xfId="5" applyFont="1" applyAlignment="1">
      <alignment horizontal="right" vertical="center"/>
    </xf>
    <xf numFmtId="0" fontId="1" fillId="0" borderId="375" xfId="5" applyFont="1" applyBorder="1" applyAlignment="1">
      <alignment horizontal="center" vertical="center"/>
    </xf>
    <xf numFmtId="0" fontId="1" fillId="0" borderId="297" xfId="5" applyFont="1" applyBorder="1" applyAlignment="1">
      <alignment horizontal="center" vertical="center"/>
    </xf>
    <xf numFmtId="170" fontId="0" fillId="11" borderId="2" xfId="6" applyNumberFormat="1" applyFont="1" applyFill="1" applyBorder="1" applyAlignment="1" applyProtection="1">
      <alignment horizontal="left" vertical="center" indent="1"/>
      <protection locked="0"/>
    </xf>
    <xf numFmtId="170" fontId="1" fillId="11" borderId="2" xfId="6" applyNumberFormat="1" applyFont="1" applyFill="1" applyBorder="1" applyAlignment="1" applyProtection="1">
      <alignment horizontal="left" vertical="center" indent="1"/>
      <protection locked="0"/>
    </xf>
    <xf numFmtId="0" fontId="0" fillId="11" borderId="3" xfId="6" applyFont="1" applyFill="1" applyBorder="1" applyAlignment="1" applyProtection="1">
      <alignment horizontal="left" vertical="center" indent="1"/>
      <protection locked="0"/>
    </xf>
    <xf numFmtId="0" fontId="85" fillId="0" borderId="4" xfId="5" applyFont="1" applyBorder="1" applyAlignment="1">
      <alignment horizontal="center" vertical="center"/>
    </xf>
    <xf numFmtId="0" fontId="85" fillId="0" borderId="38" xfId="5" applyFont="1" applyBorder="1" applyAlignment="1">
      <alignment horizontal="center" vertical="center"/>
    </xf>
    <xf numFmtId="0" fontId="85" fillId="0" borderId="3" xfId="5" applyFont="1" applyBorder="1" applyAlignment="1">
      <alignment horizontal="center" vertical="center"/>
    </xf>
    <xf numFmtId="0" fontId="0" fillId="11" borderId="4" xfId="5" applyFont="1" applyFill="1" applyBorder="1" applyAlignment="1" applyProtection="1">
      <alignment horizontal="left" vertical="center" indent="1"/>
      <protection locked="0"/>
    </xf>
    <xf numFmtId="0" fontId="0" fillId="11" borderId="38" xfId="5" applyFont="1" applyFill="1" applyBorder="1" applyAlignment="1" applyProtection="1">
      <alignment horizontal="left" vertical="center" indent="1"/>
      <protection locked="0"/>
    </xf>
    <xf numFmtId="0" fontId="0" fillId="11" borderId="3" xfId="5" applyFont="1" applyFill="1" applyBorder="1" applyAlignment="1" applyProtection="1">
      <alignment horizontal="left" vertical="center" indent="1"/>
      <protection locked="0"/>
    </xf>
    <xf numFmtId="0" fontId="18" fillId="11" borderId="2" xfId="5" applyFont="1" applyFill="1" applyBorder="1" applyAlignment="1" applyProtection="1">
      <alignment horizontal="left" vertical="center" wrapText="1"/>
      <protection locked="0"/>
    </xf>
    <xf numFmtId="0" fontId="1" fillId="0" borderId="375" xfId="5" applyFont="1" applyBorder="1" applyAlignment="1" applyProtection="1">
      <alignment horizontal="center" vertical="center" textRotation="90" wrapText="1"/>
      <protection locked="0"/>
    </xf>
    <xf numFmtId="0" fontId="1" fillId="0" borderId="1" xfId="5" applyFont="1" applyBorder="1" applyAlignment="1" applyProtection="1">
      <alignment horizontal="center" vertical="center" textRotation="90" wrapText="1"/>
      <protection locked="0"/>
    </xf>
    <xf numFmtId="0" fontId="1" fillId="0" borderId="297" xfId="5" applyFont="1" applyBorder="1" applyAlignment="1" applyProtection="1">
      <alignment horizontal="center" vertical="center" textRotation="90" wrapText="1"/>
      <protection locked="0"/>
    </xf>
    <xf numFmtId="49" fontId="5" fillId="0" borderId="0" xfId="1" applyNumberFormat="1" applyFont="1" applyAlignment="1">
      <alignment horizontal="left"/>
    </xf>
    <xf numFmtId="0" fontId="5" fillId="0" borderId="0" xfId="1" applyFont="1" applyAlignment="1">
      <alignment horizontal="left"/>
    </xf>
    <xf numFmtId="0" fontId="7" fillId="0" borderId="0" xfId="1" applyFont="1" applyAlignment="1">
      <alignment horizontal="right"/>
    </xf>
    <xf numFmtId="0" fontId="92" fillId="0" borderId="84" xfId="1" applyFont="1" applyBorder="1" applyAlignment="1" applyProtection="1">
      <alignment horizontal="center" vertical="center" wrapText="1"/>
      <protection locked="0"/>
    </xf>
    <xf numFmtId="0" fontId="92" fillId="0" borderId="72" xfId="1" applyFont="1" applyBorder="1" applyAlignment="1" applyProtection="1">
      <alignment horizontal="center" vertical="center" wrapText="1"/>
      <protection locked="0"/>
    </xf>
    <xf numFmtId="0" fontId="4" fillId="0" borderId="76" xfId="1" applyFont="1" applyBorder="1" applyAlignment="1" applyProtection="1">
      <alignment horizontal="center" vertical="center" wrapText="1"/>
      <protection locked="0"/>
    </xf>
    <xf numFmtId="0" fontId="4" fillId="0" borderId="1" xfId="1" applyFont="1" applyBorder="1" applyAlignment="1" applyProtection="1">
      <alignment horizontal="center" vertical="center" wrapText="1"/>
      <protection locked="0"/>
    </xf>
    <xf numFmtId="0" fontId="4" fillId="0" borderId="71" xfId="1" applyFont="1" applyBorder="1" applyAlignment="1" applyProtection="1">
      <alignment horizontal="center" vertical="center" wrapText="1"/>
      <protection locked="0"/>
    </xf>
    <xf numFmtId="12" fontId="92" fillId="0" borderId="1" xfId="1" applyNumberFormat="1" applyFont="1" applyBorder="1" applyAlignment="1" applyProtection="1">
      <alignment horizontal="left" vertical="center" wrapText="1" indent="1"/>
      <protection locked="0"/>
    </xf>
    <xf numFmtId="12" fontId="92" fillId="0" borderId="71" xfId="1" applyNumberFormat="1" applyFont="1" applyBorder="1" applyAlignment="1" applyProtection="1">
      <alignment horizontal="left" vertical="center" wrapText="1" indent="1"/>
      <protection locked="0"/>
    </xf>
    <xf numFmtId="0" fontId="64" fillId="0" borderId="1" xfId="1" applyFont="1" applyBorder="1" applyAlignment="1" applyProtection="1">
      <alignment vertical="center" wrapText="1"/>
      <protection locked="0"/>
    </xf>
    <xf numFmtId="0" fontId="64" fillId="0" borderId="71" xfId="1" applyFont="1" applyBorder="1" applyAlignment="1" applyProtection="1">
      <alignment vertical="center" wrapText="1"/>
      <protection locked="0"/>
    </xf>
    <xf numFmtId="0" fontId="4" fillId="0" borderId="76" xfId="1" applyFont="1" applyBorder="1" applyAlignment="1" applyProtection="1">
      <alignment horizontal="center" vertical="center"/>
      <protection locked="0"/>
    </xf>
    <xf numFmtId="0" fontId="4" fillId="0" borderId="1" xfId="1" applyFont="1" applyBorder="1" applyAlignment="1" applyProtection="1">
      <alignment horizontal="center" vertical="center"/>
      <protection locked="0"/>
    </xf>
    <xf numFmtId="0" fontId="4" fillId="0" borderId="71" xfId="1" applyFont="1" applyBorder="1" applyAlignment="1" applyProtection="1">
      <alignment horizontal="center" vertical="center"/>
      <protection locked="0"/>
    </xf>
    <xf numFmtId="0" fontId="65" fillId="0" borderId="76" xfId="1" applyFont="1" applyBorder="1" applyAlignment="1" applyProtection="1">
      <alignment horizontal="center" vertical="center" wrapText="1"/>
      <protection locked="0"/>
    </xf>
    <xf numFmtId="0" fontId="65" fillId="0" borderId="297" xfId="1" applyFont="1" applyBorder="1" applyAlignment="1" applyProtection="1">
      <alignment horizontal="center" vertical="center" wrapText="1"/>
      <protection locked="0"/>
    </xf>
    <xf numFmtId="0" fontId="69" fillId="0" borderId="375" xfId="1" applyFont="1" applyBorder="1" applyAlignment="1" applyProtection="1">
      <alignment horizontal="center" vertical="center" textRotation="90" wrapText="1"/>
      <protection locked="0"/>
    </xf>
    <xf numFmtId="0" fontId="69" fillId="0" borderId="1" xfId="1" applyFont="1" applyBorder="1" applyAlignment="1" applyProtection="1">
      <alignment horizontal="center" vertical="center" textRotation="90" wrapText="1"/>
      <protection locked="0"/>
    </xf>
    <xf numFmtId="0" fontId="69" fillId="0" borderId="71" xfId="1" applyFont="1" applyBorder="1" applyAlignment="1" applyProtection="1">
      <alignment horizontal="center" vertical="center" textRotation="90" wrapText="1"/>
      <protection locked="0"/>
    </xf>
    <xf numFmtId="0" fontId="1" fillId="0" borderId="1" xfId="1" applyBorder="1" applyAlignment="1" applyProtection="1">
      <alignment horizontal="center" vertical="center" wrapText="1"/>
      <protection locked="0"/>
    </xf>
    <xf numFmtId="0" fontId="1" fillId="0" borderId="71" xfId="1" applyBorder="1" applyAlignment="1" applyProtection="1">
      <alignment horizontal="center" vertical="center" wrapText="1"/>
      <protection locked="0"/>
    </xf>
    <xf numFmtId="0" fontId="62" fillId="0" borderId="1" xfId="1" applyFont="1" applyBorder="1" applyAlignment="1" applyProtection="1">
      <alignment vertical="center" wrapText="1"/>
      <protection locked="0"/>
    </xf>
    <xf numFmtId="0" fontId="62" fillId="0" borderId="71" xfId="1" applyFont="1" applyBorder="1" applyAlignment="1" applyProtection="1">
      <alignment vertical="center" wrapText="1"/>
      <protection locked="0"/>
    </xf>
    <xf numFmtId="2" fontId="66" fillId="9" borderId="76" xfId="1" applyNumberFormat="1" applyFont="1" applyFill="1" applyBorder="1" applyAlignment="1" applyProtection="1">
      <alignment horizontal="right" vertical="center" wrapText="1"/>
      <protection hidden="1"/>
    </xf>
    <xf numFmtId="2" fontId="66" fillId="9" borderId="1" xfId="1" applyNumberFormat="1" applyFont="1" applyFill="1" applyBorder="1" applyAlignment="1" applyProtection="1">
      <alignment horizontal="right" vertical="center" wrapText="1"/>
      <protection hidden="1"/>
    </xf>
    <xf numFmtId="2" fontId="66" fillId="9" borderId="71" xfId="1" applyNumberFormat="1" applyFont="1" applyFill="1" applyBorder="1" applyAlignment="1" applyProtection="1">
      <alignment horizontal="right" vertical="center" wrapText="1"/>
      <protection hidden="1"/>
    </xf>
    <xf numFmtId="0" fontId="92" fillId="0" borderId="77" xfId="1" applyFont="1" applyBorder="1" applyAlignment="1" applyProtection="1">
      <alignment horizontal="center" vertical="center" wrapText="1"/>
      <protection locked="0"/>
    </xf>
    <xf numFmtId="0" fontId="4" fillId="0" borderId="75" xfId="1" applyFont="1" applyBorder="1" applyAlignment="1" applyProtection="1">
      <alignment horizontal="center" vertical="center" wrapText="1"/>
      <protection locked="0"/>
    </xf>
    <xf numFmtId="0" fontId="4" fillId="0" borderId="6" xfId="1" applyFont="1" applyBorder="1" applyAlignment="1" applyProtection="1">
      <alignment horizontal="center" vertical="center" wrapText="1"/>
      <protection locked="0"/>
    </xf>
    <xf numFmtId="0" fontId="4" fillId="0" borderId="87" xfId="1" applyFont="1" applyBorder="1" applyAlignment="1" applyProtection="1">
      <alignment horizontal="center" vertical="center" wrapText="1"/>
      <protection locked="0"/>
    </xf>
    <xf numFmtId="2" fontId="66" fillId="9" borderId="76" xfId="1" applyNumberFormat="1" applyFont="1" applyFill="1" applyBorder="1" applyAlignment="1" applyProtection="1">
      <alignment horizontal="right"/>
      <protection hidden="1"/>
    </xf>
    <xf numFmtId="2" fontId="66" fillId="9" borderId="1" xfId="1" applyNumberFormat="1" applyFont="1" applyFill="1" applyBorder="1" applyAlignment="1" applyProtection="1">
      <alignment horizontal="right"/>
      <protection hidden="1"/>
    </xf>
    <xf numFmtId="2" fontId="94" fillId="9" borderId="1" xfId="1" applyNumberFormat="1" applyFont="1" applyFill="1" applyBorder="1" applyAlignment="1" applyProtection="1">
      <alignment horizontal="right" vertical="top"/>
      <protection hidden="1"/>
    </xf>
    <xf numFmtId="2" fontId="94" fillId="9" borderId="71" xfId="1" applyNumberFormat="1" applyFont="1" applyFill="1" applyBorder="1" applyAlignment="1" applyProtection="1">
      <alignment horizontal="right" vertical="top"/>
      <protection hidden="1"/>
    </xf>
    <xf numFmtId="2" fontId="66" fillId="0" borderId="1" xfId="1" applyNumberFormat="1" applyFont="1" applyBorder="1" applyAlignment="1" applyProtection="1">
      <alignment horizontal="right" vertical="center" wrapText="1"/>
      <protection locked="0"/>
    </xf>
    <xf numFmtId="2" fontId="66" fillId="0" borderId="71" xfId="1" applyNumberFormat="1" applyFont="1" applyBorder="1" applyAlignment="1" applyProtection="1">
      <alignment horizontal="right" vertical="center" wrapText="1"/>
      <protection locked="0"/>
    </xf>
    <xf numFmtId="49" fontId="90" fillId="0" borderId="78" xfId="1" applyNumberFormat="1" applyFont="1" applyBorder="1" applyAlignment="1" applyProtection="1">
      <alignment vertical="top" wrapText="1"/>
      <protection locked="0"/>
    </xf>
    <xf numFmtId="2" fontId="91" fillId="9" borderId="76" xfId="1" applyNumberFormat="1" applyFont="1" applyFill="1" applyBorder="1" applyAlignment="1" applyProtection="1">
      <alignment horizontal="center" vertical="center"/>
      <protection hidden="1"/>
    </xf>
    <xf numFmtId="2" fontId="91" fillId="9" borderId="1" xfId="1" applyNumberFormat="1" applyFont="1" applyFill="1" applyBorder="1" applyAlignment="1" applyProtection="1">
      <alignment horizontal="center" vertical="center"/>
      <protection hidden="1"/>
    </xf>
    <xf numFmtId="2" fontId="91" fillId="9" borderId="71" xfId="1" applyNumberFormat="1" applyFont="1" applyFill="1" applyBorder="1" applyAlignment="1" applyProtection="1">
      <alignment horizontal="center" vertical="center"/>
      <protection hidden="1"/>
    </xf>
    <xf numFmtId="2" fontId="91" fillId="9" borderId="82" xfId="1" applyNumberFormat="1" applyFont="1" applyFill="1" applyBorder="1" applyAlignment="1" applyProtection="1">
      <alignment horizontal="right" vertical="center"/>
      <protection hidden="1"/>
    </xf>
    <xf numFmtId="2" fontId="66" fillId="0" borderId="76" xfId="1" applyNumberFormat="1" applyFont="1" applyBorder="1" applyAlignment="1" applyProtection="1">
      <alignment horizontal="right" vertical="center" wrapText="1"/>
      <protection locked="0" hidden="1"/>
    </xf>
    <xf numFmtId="2" fontId="66" fillId="0" borderId="1" xfId="1" applyNumberFormat="1" applyFont="1" applyBorder="1" applyAlignment="1" applyProtection="1">
      <alignment horizontal="right" vertical="center" wrapText="1"/>
      <protection locked="0" hidden="1"/>
    </xf>
    <xf numFmtId="2" fontId="66" fillId="0" borderId="71" xfId="1" applyNumberFormat="1" applyFont="1" applyBorder="1" applyAlignment="1" applyProtection="1">
      <alignment horizontal="right" vertical="center" wrapText="1"/>
      <protection locked="0" hidden="1"/>
    </xf>
    <xf numFmtId="12" fontId="92" fillId="0" borderId="76" xfId="1" applyNumberFormat="1" applyFont="1" applyBorder="1" applyAlignment="1" applyProtection="1">
      <alignment horizontal="left" vertical="center" wrapText="1" indent="1"/>
      <protection locked="0"/>
    </xf>
    <xf numFmtId="0" fontId="62" fillId="0" borderId="1" xfId="1" applyFont="1" applyBorder="1" applyAlignment="1" applyProtection="1">
      <alignment horizontal="center" vertical="center" textRotation="90" wrapText="1"/>
      <protection locked="0"/>
    </xf>
    <xf numFmtId="0" fontId="62" fillId="0" borderId="71" xfId="1" applyFont="1" applyBorder="1" applyAlignment="1" applyProtection="1">
      <alignment horizontal="center" vertical="center" textRotation="90" wrapText="1"/>
      <protection locked="0"/>
    </xf>
    <xf numFmtId="49" fontId="90" fillId="0" borderId="73" xfId="1" applyNumberFormat="1" applyFont="1" applyBorder="1" applyAlignment="1" applyProtection="1">
      <alignment vertical="top" wrapText="1"/>
      <protection locked="0"/>
    </xf>
    <xf numFmtId="49" fontId="90" fillId="0" borderId="65" xfId="1" applyNumberFormat="1" applyFont="1" applyBorder="1" applyAlignment="1" applyProtection="1">
      <alignment vertical="top" wrapText="1"/>
      <protection locked="0"/>
    </xf>
    <xf numFmtId="49" fontId="90" fillId="0" borderId="85" xfId="1" applyNumberFormat="1" applyFont="1" applyBorder="1" applyAlignment="1" applyProtection="1">
      <alignment vertical="top" wrapText="1"/>
      <protection locked="0"/>
    </xf>
    <xf numFmtId="2" fontId="66" fillId="0" borderId="76" xfId="1" applyNumberFormat="1" applyFont="1" applyBorder="1" applyAlignment="1" applyProtection="1">
      <alignment horizontal="right" vertical="center" wrapText="1"/>
      <protection locked="0"/>
    </xf>
    <xf numFmtId="0" fontId="64" fillId="0" borderId="76" xfId="1" applyFont="1" applyBorder="1" applyAlignment="1" applyProtection="1">
      <alignment vertical="center" wrapText="1"/>
      <protection locked="0"/>
    </xf>
    <xf numFmtId="49" fontId="100" fillId="6" borderId="42" xfId="1" applyNumberFormat="1" applyFont="1" applyFill="1" applyBorder="1" applyAlignment="1" applyProtection="1">
      <alignment horizontal="center" vertical="center"/>
      <protection hidden="1"/>
    </xf>
    <xf numFmtId="0" fontId="100" fillId="6" borderId="42" xfId="1" applyFont="1" applyFill="1" applyBorder="1" applyAlignment="1" applyProtection="1">
      <alignment horizontal="center" vertical="center"/>
      <protection hidden="1"/>
    </xf>
    <xf numFmtId="0" fontId="62" fillId="0" borderId="76" xfId="1" applyFont="1" applyBorder="1" applyAlignment="1" applyProtection="1">
      <alignment horizontal="left" vertical="center" wrapText="1"/>
      <protection locked="0"/>
    </xf>
    <xf numFmtId="0" fontId="62" fillId="0" borderId="1" xfId="1" applyFont="1" applyBorder="1" applyAlignment="1" applyProtection="1">
      <alignment horizontal="left" vertical="center" wrapText="1"/>
      <protection locked="0"/>
    </xf>
    <xf numFmtId="0" fontId="62" fillId="0" borderId="71" xfId="1" applyFont="1" applyBorder="1" applyAlignment="1" applyProtection="1">
      <alignment horizontal="left" vertical="center" wrapText="1"/>
      <protection locked="0"/>
    </xf>
    <xf numFmtId="2" fontId="91" fillId="9" borderId="79" xfId="1" applyNumberFormat="1" applyFont="1" applyFill="1" applyBorder="1" applyAlignment="1" applyProtection="1">
      <alignment horizontal="right" vertical="center"/>
      <protection hidden="1"/>
    </xf>
    <xf numFmtId="2" fontId="66" fillId="9" borderId="76" xfId="1" applyNumberFormat="1" applyFont="1" applyFill="1" applyBorder="1" applyAlignment="1" applyProtection="1">
      <alignment horizontal="right" vertical="center"/>
      <protection hidden="1"/>
    </xf>
    <xf numFmtId="2" fontId="66" fillId="9" borderId="1" xfId="1" applyNumberFormat="1" applyFont="1" applyFill="1" applyBorder="1" applyAlignment="1" applyProtection="1">
      <alignment horizontal="right" vertical="center"/>
      <protection hidden="1"/>
    </xf>
    <xf numFmtId="2" fontId="66" fillId="9" borderId="71" xfId="1" applyNumberFormat="1" applyFont="1" applyFill="1" applyBorder="1" applyAlignment="1" applyProtection="1">
      <alignment horizontal="right" vertical="center"/>
      <protection hidden="1"/>
    </xf>
    <xf numFmtId="2" fontId="91" fillId="9" borderId="76" xfId="1" applyNumberFormat="1" applyFont="1" applyFill="1" applyBorder="1" applyAlignment="1" applyProtection="1">
      <alignment horizontal="right" vertical="center"/>
      <protection hidden="1"/>
    </xf>
    <xf numFmtId="2" fontId="91" fillId="9" borderId="1" xfId="1" applyNumberFormat="1" applyFont="1" applyFill="1" applyBorder="1" applyAlignment="1" applyProtection="1">
      <alignment horizontal="right" vertical="center"/>
      <protection hidden="1"/>
    </xf>
    <xf numFmtId="2" fontId="91" fillId="9" borderId="71" xfId="1" applyNumberFormat="1" applyFont="1" applyFill="1" applyBorder="1" applyAlignment="1" applyProtection="1">
      <alignment horizontal="right" vertical="center"/>
      <protection hidden="1"/>
    </xf>
    <xf numFmtId="0" fontId="62" fillId="0" borderId="76" xfId="1" applyFont="1" applyBorder="1" applyAlignment="1" applyProtection="1">
      <alignment vertical="center" wrapText="1"/>
      <protection locked="0"/>
    </xf>
    <xf numFmtId="0" fontId="64" fillId="0" borderId="76" xfId="1" applyFont="1" applyBorder="1" applyAlignment="1" applyProtection="1">
      <alignment horizontal="center" vertical="center" wrapText="1"/>
      <protection locked="0"/>
    </xf>
    <xf numFmtId="0" fontId="64" fillId="0" borderId="1" xfId="1" applyFont="1" applyBorder="1" applyAlignment="1" applyProtection="1">
      <alignment horizontal="center" vertical="center" wrapText="1"/>
      <protection locked="0"/>
    </xf>
    <xf numFmtId="0" fontId="64" fillId="0" borderId="71" xfId="1" applyFont="1" applyBorder="1" applyAlignment="1" applyProtection="1">
      <alignment horizontal="center" vertical="center" wrapText="1"/>
      <protection locked="0"/>
    </xf>
    <xf numFmtId="14" fontId="3" fillId="0" borderId="0" xfId="1" applyNumberFormat="1" applyFont="1" applyAlignment="1" applyProtection="1">
      <alignment horizontal="left" vertical="center"/>
      <protection locked="0" hidden="1"/>
    </xf>
    <xf numFmtId="0" fontId="8" fillId="13" borderId="96" xfId="1" applyFont="1" applyFill="1" applyBorder="1" applyAlignment="1" applyProtection="1">
      <alignment horizontal="center" vertical="center"/>
      <protection hidden="1"/>
    </xf>
    <xf numFmtId="0" fontId="8" fillId="13" borderId="63" xfId="1" applyFont="1" applyFill="1" applyBorder="1" applyAlignment="1" applyProtection="1">
      <alignment horizontal="center" vertical="center"/>
      <protection hidden="1"/>
    </xf>
    <xf numFmtId="0" fontId="7" fillId="12" borderId="4" xfId="1" applyFont="1" applyFill="1" applyBorder="1" applyAlignment="1" applyProtection="1">
      <alignment horizontal="center" vertical="center"/>
      <protection hidden="1"/>
    </xf>
    <xf numFmtId="0" fontId="7" fillId="12" borderId="101" xfId="1" applyFont="1" applyFill="1" applyBorder="1" applyAlignment="1" applyProtection="1">
      <alignment horizontal="center" vertical="center"/>
      <protection hidden="1"/>
    </xf>
    <xf numFmtId="0" fontId="14" fillId="13" borderId="4" xfId="1" applyFont="1" applyFill="1" applyBorder="1" applyAlignment="1" applyProtection="1">
      <alignment horizontal="center" vertical="center"/>
      <protection hidden="1"/>
    </xf>
    <xf numFmtId="0" fontId="14" fillId="13" borderId="101" xfId="1" applyFont="1" applyFill="1" applyBorder="1" applyAlignment="1" applyProtection="1">
      <alignment horizontal="center" vertical="center"/>
      <protection hidden="1"/>
    </xf>
    <xf numFmtId="167" fontId="8" fillId="13" borderId="4" xfId="1" applyNumberFormat="1" applyFont="1" applyFill="1" applyBorder="1" applyAlignment="1" applyProtection="1">
      <alignment horizontal="center" vertical="center"/>
      <protection hidden="1"/>
    </xf>
    <xf numFmtId="167" fontId="8" fillId="13" borderId="101" xfId="1" applyNumberFormat="1" applyFont="1" applyFill="1" applyBorder="1" applyAlignment="1" applyProtection="1">
      <alignment horizontal="center" vertical="center"/>
      <protection hidden="1"/>
    </xf>
    <xf numFmtId="0" fontId="43" fillId="11" borderId="105" xfId="1" applyFont="1" applyFill="1" applyBorder="1" applyAlignment="1" applyProtection="1">
      <alignment horizontal="right" vertical="center"/>
      <protection hidden="1"/>
    </xf>
    <xf numFmtId="0" fontId="43" fillId="11" borderId="338" xfId="1" applyFont="1" applyFill="1" applyBorder="1" applyAlignment="1" applyProtection="1">
      <alignment horizontal="right" vertical="center"/>
      <protection hidden="1"/>
    </xf>
    <xf numFmtId="14" fontId="3" fillId="0" borderId="0" xfId="1" applyNumberFormat="1" applyFont="1" applyAlignment="1" applyProtection="1">
      <alignment horizontal="left" wrapText="1"/>
      <protection locked="0" hidden="1"/>
    </xf>
    <xf numFmtId="0" fontId="1" fillId="0" borderId="0" xfId="1" applyAlignment="1"/>
    <xf numFmtId="0" fontId="60" fillId="0" borderId="42" xfId="1" applyFont="1" applyBorder="1" applyAlignment="1" applyProtection="1">
      <alignment horizontal="center" vertical="center"/>
      <protection hidden="1"/>
    </xf>
    <xf numFmtId="0" fontId="9" fillId="11" borderId="366" xfId="1" applyFont="1" applyFill="1" applyBorder="1" applyAlignment="1" applyProtection="1">
      <alignment horizontal="center" vertical="center" wrapText="1"/>
      <protection hidden="1"/>
    </xf>
    <xf numFmtId="0" fontId="9" fillId="11" borderId="377" xfId="1" applyFont="1" applyFill="1" applyBorder="1" applyAlignment="1" applyProtection="1">
      <alignment horizontal="center" vertical="center" wrapText="1"/>
      <protection hidden="1"/>
    </xf>
    <xf numFmtId="0" fontId="9" fillId="11" borderId="7" xfId="1" applyFont="1" applyFill="1" applyBorder="1" applyAlignment="1" applyProtection="1">
      <alignment horizontal="center" vertical="center" wrapText="1"/>
      <protection hidden="1"/>
    </xf>
    <xf numFmtId="0" fontId="9" fillId="11" borderId="296" xfId="1" applyFont="1" applyFill="1" applyBorder="1" applyAlignment="1" applyProtection="1">
      <alignment horizontal="center" vertical="center" wrapText="1"/>
      <protection hidden="1"/>
    </xf>
    <xf numFmtId="167" fontId="8" fillId="13" borderId="378" xfId="1" applyNumberFormat="1" applyFont="1" applyFill="1" applyBorder="1" applyAlignment="1" applyProtection="1">
      <alignment horizontal="center" vertical="center"/>
      <protection hidden="1"/>
    </xf>
    <xf numFmtId="167" fontId="8" fillId="13" borderId="381" xfId="1" applyNumberFormat="1" applyFont="1" applyFill="1" applyBorder="1" applyAlignment="1" applyProtection="1">
      <alignment horizontal="center" vertical="center"/>
      <protection hidden="1"/>
    </xf>
    <xf numFmtId="167" fontId="8" fillId="7" borderId="2" xfId="1" applyNumberFormat="1" applyFont="1" applyFill="1" applyBorder="1" applyAlignment="1" applyProtection="1">
      <alignment horizontal="center" vertical="center"/>
      <protection hidden="1"/>
    </xf>
    <xf numFmtId="0" fontId="43" fillId="15" borderId="366" xfId="1" applyFont="1" applyFill="1" applyBorder="1" applyAlignment="1" applyProtection="1">
      <alignment horizontal="left" vertical="center"/>
      <protection hidden="1"/>
    </xf>
    <xf numFmtId="0" fontId="43" fillId="15" borderId="367" xfId="1" applyFont="1" applyFill="1" applyBorder="1" applyAlignment="1" applyProtection="1">
      <alignment horizontal="left" vertical="center"/>
      <protection hidden="1"/>
    </xf>
    <xf numFmtId="0" fontId="43" fillId="15" borderId="7" xfId="1" applyFont="1" applyFill="1" applyBorder="1" applyAlignment="1" applyProtection="1">
      <alignment horizontal="left" vertical="center"/>
      <protection hidden="1"/>
    </xf>
    <xf numFmtId="0" fontId="43" fillId="15" borderId="294" xfId="1" applyFont="1" applyFill="1" applyBorder="1" applyAlignment="1" applyProtection="1">
      <alignment horizontal="left" vertical="center"/>
      <protection hidden="1"/>
    </xf>
    <xf numFmtId="0" fontId="9" fillId="9" borderId="367" xfId="1" applyFont="1" applyFill="1" applyBorder="1" applyAlignment="1" applyProtection="1">
      <alignment horizontal="center" vertical="center" wrapText="1"/>
      <protection hidden="1"/>
    </xf>
    <xf numFmtId="0" fontId="9" fillId="9" borderId="68" xfId="1" applyFont="1" applyFill="1" applyBorder="1" applyAlignment="1" applyProtection="1">
      <alignment horizontal="center" vertical="center" wrapText="1"/>
      <protection hidden="1"/>
    </xf>
    <xf numFmtId="0" fontId="43" fillId="11" borderId="339" xfId="1" applyFont="1" applyFill="1" applyBorder="1" applyAlignment="1" applyProtection="1">
      <alignment horizontal="right" vertical="center"/>
      <protection hidden="1"/>
    </xf>
    <xf numFmtId="0" fontId="7" fillId="7" borderId="2" xfId="1" applyFont="1" applyFill="1" applyBorder="1" applyAlignment="1" applyProtection="1">
      <alignment horizontal="center" vertical="center"/>
      <protection hidden="1"/>
    </xf>
    <xf numFmtId="0" fontId="43" fillId="7" borderId="2" xfId="1" applyFont="1" applyFill="1" applyBorder="1" applyAlignment="1" applyProtection="1">
      <alignment horizontal="center" vertical="center"/>
      <protection hidden="1"/>
    </xf>
    <xf numFmtId="0" fontId="43" fillId="15" borderId="382" xfId="1" applyFont="1" applyFill="1" applyBorder="1" applyAlignment="1" applyProtection="1">
      <alignment horizontal="right" vertical="center"/>
      <protection hidden="1"/>
    </xf>
    <xf numFmtId="0" fontId="43" fillId="15" borderId="366" xfId="1" applyFont="1" applyFill="1" applyBorder="1" applyAlignment="1" applyProtection="1">
      <alignment horizontal="right" vertical="center"/>
      <protection hidden="1"/>
    </xf>
    <xf numFmtId="0" fontId="43" fillId="15" borderId="111" xfId="1" applyFont="1" applyFill="1" applyBorder="1" applyAlignment="1" applyProtection="1">
      <alignment horizontal="right" vertical="center"/>
      <protection hidden="1"/>
    </xf>
    <xf numFmtId="0" fontId="43" fillId="15" borderId="7" xfId="1" applyFont="1" applyFill="1" applyBorder="1" applyAlignment="1" applyProtection="1">
      <alignment horizontal="right" vertical="center"/>
      <protection hidden="1"/>
    </xf>
    <xf numFmtId="49" fontId="7" fillId="16" borderId="7" xfId="1" applyNumberFormat="1" applyFont="1" applyFill="1" applyBorder="1" applyAlignment="1" applyProtection="1">
      <alignment horizontal="center" vertical="center"/>
      <protection hidden="1"/>
    </xf>
    <xf numFmtId="49" fontId="7" fillId="16" borderId="112" xfId="1" applyNumberFormat="1" applyFont="1" applyFill="1" applyBorder="1" applyAlignment="1" applyProtection="1">
      <alignment horizontal="center" vertical="center"/>
      <protection hidden="1"/>
    </xf>
    <xf numFmtId="49" fontId="7" fillId="16" borderId="38" xfId="1" applyNumberFormat="1" applyFont="1" applyFill="1" applyBorder="1" applyAlignment="1" applyProtection="1">
      <alignment horizontal="center" vertical="center"/>
      <protection hidden="1"/>
    </xf>
    <xf numFmtId="49" fontId="7" fillId="16" borderId="109" xfId="1" applyNumberFormat="1" applyFont="1" applyFill="1" applyBorder="1" applyAlignment="1" applyProtection="1">
      <alignment horizontal="center" vertical="center"/>
      <protection hidden="1"/>
    </xf>
    <xf numFmtId="0" fontId="8" fillId="7" borderId="2" xfId="1" applyFont="1" applyFill="1" applyBorder="1" applyAlignment="1" applyProtection="1">
      <alignment horizontal="center" vertical="center"/>
      <protection hidden="1"/>
    </xf>
    <xf numFmtId="0" fontId="7" fillId="11" borderId="4" xfId="1" applyFont="1" applyFill="1" applyBorder="1" applyAlignment="1" applyProtection="1">
      <alignment horizontal="center" vertical="center"/>
      <protection hidden="1"/>
    </xf>
    <xf numFmtId="0" fontId="7" fillId="11" borderId="101" xfId="1" applyFont="1" applyFill="1" applyBorder="1" applyAlignment="1" applyProtection="1">
      <alignment horizontal="center" vertical="center"/>
      <protection hidden="1"/>
    </xf>
    <xf numFmtId="0" fontId="9" fillId="17" borderId="2" xfId="1" applyFont="1" applyFill="1" applyBorder="1" applyAlignment="1" applyProtection="1">
      <alignment horizontal="center" vertical="center" wrapText="1"/>
      <protection hidden="1"/>
    </xf>
    <xf numFmtId="0" fontId="9" fillId="11" borderId="2" xfId="1" applyFont="1" applyFill="1" applyBorder="1" applyAlignment="1" applyProtection="1">
      <alignment horizontal="center" vertical="center" wrapText="1"/>
      <protection hidden="1"/>
    </xf>
    <xf numFmtId="0" fontId="7" fillId="11" borderId="2" xfId="1" applyFont="1" applyFill="1" applyBorder="1" applyAlignment="1" applyProtection="1">
      <alignment horizontal="center" vertical="center"/>
      <protection hidden="1"/>
    </xf>
    <xf numFmtId="0" fontId="43" fillId="11" borderId="105" xfId="1" applyFont="1" applyFill="1" applyBorder="1" applyAlignment="1" applyProtection="1">
      <alignment horizontal="center" vertical="center"/>
      <protection hidden="1"/>
    </xf>
    <xf numFmtId="0" fontId="43" fillId="11" borderId="338" xfId="1" applyFont="1" applyFill="1" applyBorder="1" applyAlignment="1" applyProtection="1">
      <alignment horizontal="center" vertical="center"/>
      <protection hidden="1"/>
    </xf>
    <xf numFmtId="0" fontId="43" fillId="0" borderId="7" xfId="1" applyFont="1" applyBorder="1" applyAlignment="1" applyProtection="1">
      <alignment horizontal="center" vertical="center"/>
      <protection hidden="1"/>
    </xf>
    <xf numFmtId="0" fontId="60" fillId="0" borderId="42" xfId="1" applyFont="1" applyBorder="1" applyAlignment="1" applyProtection="1">
      <alignment horizontal="right" vertical="center"/>
      <protection hidden="1"/>
    </xf>
    <xf numFmtId="0" fontId="60" fillId="0" borderId="42" xfId="1" applyFont="1" applyBorder="1" applyAlignment="1" applyProtection="1">
      <alignment horizontal="left" vertical="center"/>
      <protection hidden="1"/>
    </xf>
    <xf numFmtId="0" fontId="8" fillId="9" borderId="291" xfId="1" applyFont="1" applyFill="1" applyBorder="1" applyAlignment="1" applyProtection="1">
      <alignment horizontal="center" vertical="center" textRotation="90" wrapText="1"/>
      <protection hidden="1"/>
    </xf>
    <xf numFmtId="0" fontId="8" fillId="9" borderId="84" xfId="1" applyFont="1" applyFill="1" applyBorder="1" applyAlignment="1" applyProtection="1">
      <alignment horizontal="center" vertical="center" textRotation="90" wrapText="1"/>
      <protection hidden="1"/>
    </xf>
    <xf numFmtId="0" fontId="8" fillId="9" borderId="116" xfId="1" applyFont="1" applyFill="1" applyBorder="1" applyAlignment="1" applyProtection="1">
      <alignment horizontal="center" vertical="center" textRotation="90" wrapText="1"/>
      <protection hidden="1"/>
    </xf>
    <xf numFmtId="0" fontId="111" fillId="0" borderId="0" xfId="1" applyFont="1" applyAlignment="1" applyProtection="1">
      <alignment horizontal="right" vertical="center"/>
      <protection hidden="1"/>
    </xf>
    <xf numFmtId="0" fontId="18" fillId="9" borderId="384" xfId="1" applyFont="1" applyFill="1" applyBorder="1" applyAlignment="1" applyProtection="1">
      <alignment horizontal="center" vertical="center" wrapText="1"/>
      <protection hidden="1"/>
    </xf>
    <xf numFmtId="0" fontId="18" fillId="9" borderId="121" xfId="1" applyFont="1" applyFill="1" applyBorder="1" applyAlignment="1" applyProtection="1">
      <alignment horizontal="center" vertical="center" wrapText="1"/>
      <protection hidden="1"/>
    </xf>
    <xf numFmtId="0" fontId="18" fillId="9" borderId="376" xfId="1" applyFont="1" applyFill="1" applyBorder="1" applyAlignment="1" applyProtection="1">
      <alignment horizontal="center" vertical="center" wrapText="1"/>
      <protection hidden="1"/>
    </xf>
    <xf numFmtId="0" fontId="18" fillId="9" borderId="62" xfId="1" applyFont="1" applyFill="1" applyBorder="1" applyAlignment="1" applyProtection="1">
      <alignment horizontal="center" vertical="center" wrapText="1"/>
      <protection hidden="1"/>
    </xf>
    <xf numFmtId="0" fontId="111" fillId="11" borderId="0" xfId="1" applyFont="1" applyFill="1" applyAlignment="1" applyProtection="1">
      <alignment horizontal="left" vertical="center"/>
      <protection locked="0" hidden="1"/>
    </xf>
    <xf numFmtId="0" fontId="7" fillId="13" borderId="123" xfId="1" applyFont="1" applyFill="1" applyBorder="1" applyAlignment="1" applyProtection="1">
      <alignment horizontal="center" vertical="center"/>
      <protection hidden="1"/>
    </xf>
    <xf numFmtId="0" fontId="7" fillId="13" borderId="122" xfId="1" applyFont="1" applyFill="1" applyBorder="1" applyAlignment="1" applyProtection="1">
      <alignment horizontal="center" vertical="center"/>
      <protection hidden="1"/>
    </xf>
    <xf numFmtId="0" fontId="7" fillId="13" borderId="339" xfId="1" applyFont="1" applyFill="1" applyBorder="1" applyAlignment="1" applyProtection="1">
      <alignment horizontal="center" vertical="center"/>
      <protection hidden="1"/>
    </xf>
    <xf numFmtId="0" fontId="7" fillId="13" borderId="338" xfId="1" applyFont="1" applyFill="1" applyBorder="1" applyAlignment="1" applyProtection="1">
      <alignment horizontal="center" vertical="center"/>
      <protection hidden="1"/>
    </xf>
    <xf numFmtId="0" fontId="7" fillId="13" borderId="124" xfId="1" applyFont="1" applyFill="1" applyBorder="1" applyAlignment="1" applyProtection="1">
      <alignment horizontal="center" vertical="center"/>
      <protection hidden="1"/>
    </xf>
    <xf numFmtId="0" fontId="7" fillId="13" borderId="346" xfId="1" applyFont="1" applyFill="1" applyBorder="1" applyAlignment="1" applyProtection="1">
      <alignment horizontal="center" vertical="center"/>
      <protection hidden="1"/>
    </xf>
    <xf numFmtId="0" fontId="7" fillId="13" borderId="366" xfId="1" applyFont="1" applyFill="1" applyBorder="1" applyAlignment="1" applyProtection="1">
      <alignment horizontal="center" vertical="center"/>
      <protection hidden="1"/>
    </xf>
    <xf numFmtId="0" fontId="7" fillId="13" borderId="7" xfId="1" applyFont="1" applyFill="1" applyBorder="1" applyAlignment="1" applyProtection="1">
      <alignment horizontal="center" vertical="center"/>
      <protection hidden="1"/>
    </xf>
    <xf numFmtId="0" fontId="18" fillId="9" borderId="117" xfId="1" applyFont="1" applyFill="1" applyBorder="1" applyAlignment="1" applyProtection="1">
      <alignment horizontal="center" vertical="center" wrapText="1"/>
      <protection hidden="1"/>
    </xf>
    <xf numFmtId="0" fontId="18" fillId="9" borderId="120" xfId="1" applyFont="1" applyFill="1" applyBorder="1" applyAlignment="1" applyProtection="1">
      <alignment horizontal="center" vertical="center" wrapText="1"/>
      <protection hidden="1"/>
    </xf>
    <xf numFmtId="0" fontId="12" fillId="9" borderId="375" xfId="1" applyFont="1" applyFill="1" applyBorder="1" applyAlignment="1" applyProtection="1">
      <alignment horizontal="center" vertical="center" wrapText="1"/>
      <protection hidden="1"/>
    </xf>
    <xf numFmtId="0" fontId="12" fillId="9" borderId="297" xfId="1" applyFont="1" applyFill="1" applyBorder="1" applyAlignment="1" applyProtection="1">
      <alignment horizontal="center" vertical="center" wrapText="1"/>
      <protection hidden="1"/>
    </xf>
    <xf numFmtId="0" fontId="18" fillId="9" borderId="375" xfId="1" applyFont="1" applyFill="1" applyBorder="1" applyAlignment="1" applyProtection="1">
      <alignment horizontal="center" vertical="center" wrapText="1"/>
      <protection hidden="1"/>
    </xf>
    <xf numFmtId="0" fontId="18" fillId="9" borderId="297" xfId="1" applyFont="1" applyFill="1" applyBorder="1" applyAlignment="1" applyProtection="1">
      <alignment horizontal="center" vertical="center" wrapText="1"/>
      <protection hidden="1"/>
    </xf>
    <xf numFmtId="0" fontId="7" fillId="13" borderId="340" xfId="1" applyFont="1" applyFill="1" applyBorder="1" applyAlignment="1" applyProtection="1">
      <alignment horizontal="center" vertical="center"/>
      <protection hidden="1"/>
    </xf>
    <xf numFmtId="0" fontId="8" fillId="11" borderId="67" xfId="1" applyFont="1" applyFill="1" applyBorder="1" applyAlignment="1" applyProtection="1">
      <alignment horizontal="right" vertical="center" wrapText="1" indent="1"/>
      <protection hidden="1"/>
    </xf>
    <xf numFmtId="0" fontId="8" fillId="11" borderId="38" xfId="1" applyFont="1" applyFill="1" applyBorder="1" applyAlignment="1" applyProtection="1">
      <alignment horizontal="right" vertical="center" wrapText="1" indent="1"/>
      <protection hidden="1"/>
    </xf>
    <xf numFmtId="0" fontId="42" fillId="11" borderId="375" xfId="1" applyFont="1" applyFill="1" applyBorder="1" applyAlignment="1" applyProtection="1">
      <alignment horizontal="center" vertical="center" textRotation="90" wrapText="1"/>
      <protection hidden="1"/>
    </xf>
    <xf numFmtId="0" fontId="42" fillId="11" borderId="1" xfId="1" applyFont="1" applyFill="1" applyBorder="1" applyAlignment="1" applyProtection="1">
      <alignment horizontal="center" vertical="center" textRotation="90" wrapText="1"/>
      <protection hidden="1"/>
    </xf>
    <xf numFmtId="0" fontId="42" fillId="11" borderId="297" xfId="1" applyFont="1" applyFill="1" applyBorder="1" applyAlignment="1" applyProtection="1">
      <alignment horizontal="center" vertical="center" textRotation="90" wrapText="1"/>
      <protection hidden="1"/>
    </xf>
    <xf numFmtId="0" fontId="8" fillId="9" borderId="2" xfId="1" applyFont="1" applyFill="1" applyBorder="1" applyAlignment="1" applyProtection="1">
      <alignment horizontal="center" vertical="center" textRotation="90"/>
      <protection hidden="1"/>
    </xf>
    <xf numFmtId="0" fontId="8" fillId="9" borderId="67" xfId="1" applyFont="1" applyFill="1" applyBorder="1" applyAlignment="1" applyProtection="1">
      <alignment horizontal="right" vertical="center" wrapText="1" indent="1"/>
      <protection hidden="1"/>
    </xf>
    <xf numFmtId="0" fontId="8" fillId="9" borderId="38" xfId="1" applyFont="1" applyFill="1" applyBorder="1" applyAlignment="1" applyProtection="1">
      <alignment horizontal="right" vertical="center" wrapText="1" indent="1"/>
      <protection hidden="1"/>
    </xf>
    <xf numFmtId="0" fontId="8" fillId="11" borderId="375" xfId="1" applyFont="1" applyFill="1" applyBorder="1" applyAlignment="1" applyProtection="1">
      <alignment horizontal="center" vertical="center" textRotation="90" wrapText="1"/>
      <protection hidden="1"/>
    </xf>
    <xf numFmtId="0" fontId="8" fillId="11" borderId="1" xfId="1" applyFont="1" applyFill="1" applyBorder="1" applyAlignment="1" applyProtection="1">
      <alignment horizontal="center" vertical="center" textRotation="90" wrapText="1"/>
      <protection hidden="1"/>
    </xf>
    <xf numFmtId="0" fontId="8" fillId="11" borderId="297" xfId="1" applyFont="1" applyFill="1" applyBorder="1" applyAlignment="1" applyProtection="1">
      <alignment horizontal="center" vertical="center" textRotation="90" wrapText="1"/>
      <protection hidden="1"/>
    </xf>
    <xf numFmtId="1" fontId="10" fillId="12" borderId="38" xfId="1" applyNumberFormat="1" applyFont="1" applyFill="1" applyBorder="1" applyAlignment="1" applyProtection="1">
      <alignment horizontal="center" vertical="center"/>
      <protection hidden="1"/>
    </xf>
    <xf numFmtId="1" fontId="10" fillId="12" borderId="101" xfId="1" applyNumberFormat="1" applyFont="1" applyFill="1" applyBorder="1" applyAlignment="1" applyProtection="1">
      <alignment horizontal="center" vertical="center"/>
      <protection hidden="1"/>
    </xf>
    <xf numFmtId="1" fontId="7" fillId="13" borderId="126" xfId="1" applyNumberFormat="1" applyFont="1" applyFill="1" applyBorder="1" applyAlignment="1" applyProtection="1">
      <alignment horizontal="right" vertical="center" indent="1"/>
      <protection hidden="1"/>
    </xf>
    <xf numFmtId="1" fontId="7" fillId="13" borderId="308" xfId="1" applyNumberFormat="1" applyFont="1" applyFill="1" applyBorder="1" applyAlignment="1" applyProtection="1">
      <alignment horizontal="right" vertical="center" indent="1"/>
      <protection hidden="1"/>
    </xf>
    <xf numFmtId="1" fontId="1" fillId="9" borderId="67" xfId="1" applyNumberFormat="1" applyFill="1" applyBorder="1" applyAlignment="1" applyProtection="1">
      <alignment horizontal="center" vertical="center"/>
      <protection hidden="1"/>
    </xf>
    <xf numFmtId="1" fontId="1" fillId="9" borderId="38" xfId="1" applyNumberFormat="1" applyFill="1" applyBorder="1" applyAlignment="1" applyProtection="1">
      <alignment horizontal="center" vertical="center"/>
      <protection hidden="1"/>
    </xf>
    <xf numFmtId="1" fontId="1" fillId="9" borderId="101" xfId="1" applyNumberFormat="1" applyFill="1" applyBorder="1" applyAlignment="1" applyProtection="1">
      <alignment horizontal="center" vertical="center"/>
      <protection hidden="1"/>
    </xf>
    <xf numFmtId="14" fontId="3" fillId="0" borderId="42" xfId="1" applyNumberFormat="1" applyFont="1" applyBorder="1" applyAlignment="1" applyProtection="1">
      <alignment horizontal="left" vertical="center" wrapText="1"/>
      <protection locked="0" hidden="1"/>
    </xf>
    <xf numFmtId="0" fontId="0" fillId="0" borderId="42" xfId="0" applyBorder="1" applyAlignment="1">
      <alignment vertical="center"/>
    </xf>
    <xf numFmtId="1" fontId="10" fillId="12" borderId="67" xfId="1" applyNumberFormat="1" applyFont="1" applyFill="1" applyBorder="1" applyAlignment="1" applyProtection="1">
      <alignment horizontal="center" vertical="center"/>
      <protection hidden="1"/>
    </xf>
    <xf numFmtId="1" fontId="10" fillId="9" borderId="324" xfId="1" applyNumberFormat="1" applyFont="1" applyFill="1" applyBorder="1" applyAlignment="1" applyProtection="1">
      <alignment horizontal="center" vertical="center"/>
      <protection hidden="1"/>
    </xf>
    <xf numFmtId="1" fontId="10" fillId="9" borderId="7" xfId="1" applyNumberFormat="1" applyFont="1" applyFill="1" applyBorder="1" applyAlignment="1" applyProtection="1">
      <alignment horizontal="center" vertical="center"/>
      <protection hidden="1"/>
    </xf>
    <xf numFmtId="1" fontId="10" fillId="9" borderId="294" xfId="1" applyNumberFormat="1" applyFont="1" applyFill="1" applyBorder="1" applyAlignment="1" applyProtection="1">
      <alignment horizontal="center" vertical="center"/>
      <protection hidden="1"/>
    </xf>
    <xf numFmtId="0" fontId="1" fillId="9" borderId="339" xfId="1" applyFill="1" applyBorder="1" applyAlignment="1" applyProtection="1">
      <alignment horizontal="center" vertical="center"/>
      <protection hidden="1"/>
    </xf>
    <xf numFmtId="0" fontId="1" fillId="9" borderId="338" xfId="1" applyFill="1" applyBorder="1" applyAlignment="1" applyProtection="1">
      <alignment horizontal="center" vertical="center"/>
      <protection hidden="1"/>
    </xf>
    <xf numFmtId="0" fontId="1" fillId="9" borderId="340" xfId="1" applyFill="1" applyBorder="1" applyAlignment="1" applyProtection="1">
      <alignment horizontal="center" vertical="center"/>
      <protection hidden="1"/>
    </xf>
    <xf numFmtId="0" fontId="10" fillId="18" borderId="4" xfId="1" applyFont="1" applyFill="1" applyBorder="1" applyAlignment="1" applyProtection="1">
      <alignment horizontal="center" vertical="center"/>
      <protection hidden="1"/>
    </xf>
    <xf numFmtId="0" fontId="10" fillId="18" borderId="38" xfId="1" applyFont="1" applyFill="1" applyBorder="1" applyAlignment="1" applyProtection="1">
      <alignment horizontal="center" vertical="center"/>
      <protection hidden="1"/>
    </xf>
    <xf numFmtId="0" fontId="10" fillId="18" borderId="66" xfId="1" applyFont="1" applyFill="1" applyBorder="1" applyAlignment="1" applyProtection="1">
      <alignment horizontal="center" vertical="center"/>
      <protection hidden="1"/>
    </xf>
    <xf numFmtId="0" fontId="10" fillId="18" borderId="101" xfId="1" applyFont="1" applyFill="1" applyBorder="1" applyAlignment="1" applyProtection="1">
      <alignment horizontal="center" vertical="center"/>
      <protection hidden="1"/>
    </xf>
    <xf numFmtId="1" fontId="10" fillId="15" borderId="127" xfId="1" applyNumberFormat="1" applyFont="1" applyFill="1" applyBorder="1" applyAlignment="1" applyProtection="1">
      <alignment horizontal="center" vertical="center" wrapText="1"/>
      <protection hidden="1"/>
    </xf>
    <xf numFmtId="1" fontId="10" fillId="15" borderId="126" xfId="1" applyNumberFormat="1" applyFont="1" applyFill="1" applyBorder="1" applyAlignment="1" applyProtection="1">
      <alignment horizontal="center" vertical="center" wrapText="1"/>
      <protection hidden="1"/>
    </xf>
    <xf numFmtId="1" fontId="10" fillId="9" borderId="4" xfId="1" applyNumberFormat="1" applyFont="1" applyFill="1" applyBorder="1" applyAlignment="1" applyProtection="1">
      <alignment horizontal="center" vertical="center"/>
      <protection hidden="1"/>
    </xf>
    <xf numFmtId="1" fontId="10" fillId="9" borderId="38" xfId="1" applyNumberFormat="1" applyFont="1" applyFill="1" applyBorder="1" applyAlignment="1" applyProtection="1">
      <alignment horizontal="center" vertical="center"/>
      <protection hidden="1"/>
    </xf>
    <xf numFmtId="1" fontId="10" fillId="9" borderId="3" xfId="1" applyNumberFormat="1" applyFont="1" applyFill="1" applyBorder="1" applyAlignment="1" applyProtection="1">
      <alignment horizontal="center" vertical="center"/>
      <protection hidden="1"/>
    </xf>
    <xf numFmtId="1" fontId="10" fillId="9" borderId="2" xfId="1" applyNumberFormat="1" applyFont="1" applyFill="1" applyBorder="1" applyAlignment="1" applyProtection="1">
      <alignment horizontal="center" vertical="center"/>
      <protection hidden="1"/>
    </xf>
    <xf numFmtId="1" fontId="10" fillId="9" borderId="67" xfId="1" applyNumberFormat="1" applyFont="1" applyFill="1" applyBorder="1" applyAlignment="1" applyProtection="1">
      <alignment horizontal="center" vertical="center"/>
      <protection hidden="1"/>
    </xf>
    <xf numFmtId="1" fontId="10" fillId="9" borderId="101" xfId="1" applyNumberFormat="1" applyFont="1" applyFill="1" applyBorder="1" applyAlignment="1" applyProtection="1">
      <alignment horizontal="center" vertical="center"/>
      <protection hidden="1"/>
    </xf>
    <xf numFmtId="1" fontId="10" fillId="9" borderId="378" xfId="1" applyNumberFormat="1" applyFont="1" applyFill="1" applyBorder="1" applyAlignment="1" applyProtection="1">
      <alignment horizontal="center" vertical="center" wrapText="1"/>
      <protection hidden="1"/>
    </xf>
    <xf numFmtId="1" fontId="10" fillId="9" borderId="66" xfId="1" applyNumberFormat="1" applyFont="1" applyFill="1" applyBorder="1" applyAlignment="1" applyProtection="1">
      <alignment horizontal="center" vertical="center" wrapText="1"/>
      <protection hidden="1"/>
    </xf>
    <xf numFmtId="1" fontId="10" fillId="9" borderId="374" xfId="1" applyNumberFormat="1" applyFont="1" applyFill="1" applyBorder="1" applyAlignment="1" applyProtection="1">
      <alignment horizontal="center" vertical="center" wrapText="1"/>
      <protection hidden="1"/>
    </xf>
    <xf numFmtId="1" fontId="10" fillId="9" borderId="0" xfId="1" applyNumberFormat="1" applyFont="1" applyFill="1" applyAlignment="1" applyProtection="1">
      <alignment horizontal="center" vertical="center" wrapText="1"/>
      <protection hidden="1"/>
    </xf>
    <xf numFmtId="1" fontId="10" fillId="9" borderId="5" xfId="1" applyNumberFormat="1" applyFont="1" applyFill="1" applyBorder="1" applyAlignment="1" applyProtection="1">
      <alignment horizontal="center" vertical="center" wrapText="1"/>
      <protection hidden="1"/>
    </xf>
    <xf numFmtId="1" fontId="10" fillId="9" borderId="7" xfId="1" applyNumberFormat="1" applyFont="1" applyFill="1" applyBorder="1" applyAlignment="1" applyProtection="1">
      <alignment horizontal="center" vertical="center" wrapText="1"/>
      <protection hidden="1"/>
    </xf>
    <xf numFmtId="1" fontId="10" fillId="9" borderId="296" xfId="1" applyNumberFormat="1" applyFont="1" applyFill="1" applyBorder="1" applyAlignment="1" applyProtection="1">
      <alignment horizontal="center" vertical="center" wrapText="1"/>
      <protection hidden="1"/>
    </xf>
    <xf numFmtId="0" fontId="3" fillId="0" borderId="0" xfId="1" applyFont="1" applyAlignment="1"/>
    <xf numFmtId="0" fontId="174" fillId="0" borderId="0" xfId="0" applyFont="1" applyAlignment="1"/>
    <xf numFmtId="1" fontId="10" fillId="7" borderId="67" xfId="1" applyNumberFormat="1" applyFont="1" applyFill="1" applyBorder="1" applyAlignment="1" applyProtection="1">
      <alignment horizontal="center" vertical="center"/>
      <protection hidden="1"/>
    </xf>
    <xf numFmtId="1" fontId="10" fillId="7" borderId="38" xfId="1" applyNumberFormat="1" applyFont="1" applyFill="1" applyBorder="1" applyAlignment="1" applyProtection="1">
      <alignment horizontal="center" vertical="center"/>
      <protection hidden="1"/>
    </xf>
    <xf numFmtId="1" fontId="10" fillId="7" borderId="101" xfId="1" applyNumberFormat="1" applyFont="1" applyFill="1" applyBorder="1" applyAlignment="1" applyProtection="1">
      <alignment horizontal="center" vertical="center"/>
      <protection hidden="1"/>
    </xf>
    <xf numFmtId="14" fontId="3" fillId="0" borderId="42" xfId="1" applyNumberFormat="1" applyFont="1" applyBorder="1" applyAlignment="1" applyProtection="1">
      <alignment horizontal="left" wrapText="1"/>
      <protection locked="0" hidden="1"/>
    </xf>
    <xf numFmtId="0" fontId="1" fillId="0" borderId="42" xfId="1" applyBorder="1" applyAlignment="1"/>
    <xf numFmtId="0" fontId="65" fillId="7" borderId="67" xfId="1" applyFont="1" applyFill="1" applyBorder="1" applyAlignment="1" applyProtection="1">
      <alignment horizontal="right" vertical="center" indent="1"/>
      <protection hidden="1"/>
    </xf>
    <xf numFmtId="0" fontId="65" fillId="7" borderId="101" xfId="1" applyFont="1" applyFill="1" applyBorder="1" applyAlignment="1" applyProtection="1">
      <alignment horizontal="right" vertical="center" indent="1"/>
      <protection hidden="1"/>
    </xf>
    <xf numFmtId="0" fontId="9" fillId="9" borderId="339" xfId="1" applyFont="1" applyFill="1" applyBorder="1" applyAlignment="1" applyProtection="1">
      <alignment horizontal="center" vertical="center" wrapText="1"/>
      <protection hidden="1"/>
    </xf>
    <xf numFmtId="0" fontId="9" fillId="9" borderId="338" xfId="1" applyFont="1" applyFill="1" applyBorder="1" applyAlignment="1" applyProtection="1">
      <alignment horizontal="center" vertical="center" wrapText="1"/>
      <protection hidden="1"/>
    </xf>
    <xf numFmtId="0" fontId="9" fillId="9" borderId="340" xfId="1" applyFont="1" applyFill="1" applyBorder="1" applyAlignment="1" applyProtection="1">
      <alignment horizontal="center" vertical="center" wrapText="1"/>
      <protection hidden="1"/>
    </xf>
    <xf numFmtId="0" fontId="10" fillId="18" borderId="3" xfId="1" applyFont="1" applyFill="1" applyBorder="1" applyAlignment="1" applyProtection="1">
      <alignment horizontal="center" vertical="center"/>
      <protection hidden="1"/>
    </xf>
    <xf numFmtId="1" fontId="1" fillId="9" borderId="3" xfId="1" applyNumberFormat="1" applyFill="1" applyBorder="1" applyAlignment="1" applyProtection="1">
      <alignment horizontal="center" vertical="center"/>
      <protection hidden="1"/>
    </xf>
    <xf numFmtId="1" fontId="7" fillId="12" borderId="324" xfId="1" applyNumberFormat="1" applyFont="1" applyFill="1" applyBorder="1" applyAlignment="1" applyProtection="1">
      <alignment horizontal="center" vertical="center"/>
      <protection hidden="1"/>
    </xf>
    <xf numFmtId="1" fontId="7" fillId="12" borderId="7" xfId="1" applyNumberFormat="1" applyFont="1" applyFill="1" applyBorder="1" applyAlignment="1" applyProtection="1">
      <alignment horizontal="center" vertical="center"/>
      <protection hidden="1"/>
    </xf>
    <xf numFmtId="1" fontId="7" fillId="12" borderId="294" xfId="1" applyNumberFormat="1" applyFont="1" applyFill="1" applyBorder="1" applyAlignment="1" applyProtection="1">
      <alignment horizontal="center" vertical="center"/>
      <protection hidden="1"/>
    </xf>
    <xf numFmtId="1" fontId="10" fillId="15" borderId="308" xfId="1" applyNumberFormat="1" applyFont="1" applyFill="1" applyBorder="1" applyAlignment="1" applyProtection="1">
      <alignment horizontal="center" vertical="center" wrapText="1"/>
      <protection hidden="1"/>
    </xf>
    <xf numFmtId="1" fontId="14" fillId="13" borderId="44" xfId="1" applyNumberFormat="1" applyFont="1" applyFill="1" applyBorder="1" applyAlignment="1" applyProtection="1">
      <alignment horizontal="right" vertical="center" indent="1"/>
      <protection hidden="1"/>
    </xf>
    <xf numFmtId="1" fontId="14" fillId="13" borderId="294" xfId="1" applyNumberFormat="1" applyFont="1" applyFill="1" applyBorder="1" applyAlignment="1" applyProtection="1">
      <alignment horizontal="right" vertical="center" indent="1"/>
      <protection hidden="1"/>
    </xf>
    <xf numFmtId="1" fontId="41" fillId="7" borderId="67" xfId="1" applyNumberFormat="1" applyFont="1" applyFill="1" applyBorder="1" applyAlignment="1" applyProtection="1">
      <alignment horizontal="center" vertical="center"/>
      <protection hidden="1"/>
    </xf>
    <xf numFmtId="1" fontId="41" fillId="7" borderId="38" xfId="1" applyNumberFormat="1" applyFont="1" applyFill="1" applyBorder="1" applyAlignment="1" applyProtection="1">
      <alignment horizontal="center" vertical="center"/>
      <protection hidden="1"/>
    </xf>
    <xf numFmtId="1" fontId="41" fillId="7" borderId="101" xfId="1" applyNumberFormat="1" applyFont="1" applyFill="1" applyBorder="1" applyAlignment="1" applyProtection="1">
      <alignment horizontal="center" vertical="center"/>
      <protection hidden="1"/>
    </xf>
    <xf numFmtId="1" fontId="4" fillId="7" borderId="339" xfId="1" applyNumberFormat="1" applyFont="1" applyFill="1" applyBorder="1" applyAlignment="1" applyProtection="1">
      <alignment horizontal="center" vertical="center"/>
      <protection hidden="1"/>
    </xf>
    <xf numFmtId="1" fontId="4" fillId="7" borderId="338" xfId="1" applyNumberFormat="1" applyFont="1" applyFill="1" applyBorder="1" applyAlignment="1" applyProtection="1">
      <alignment horizontal="center" vertical="center"/>
      <protection hidden="1"/>
    </xf>
    <xf numFmtId="1" fontId="4" fillId="7" borderId="340" xfId="1" applyNumberFormat="1" applyFont="1" applyFill="1" applyBorder="1" applyAlignment="1" applyProtection="1">
      <alignment horizontal="center" vertical="center"/>
      <protection hidden="1"/>
    </xf>
    <xf numFmtId="1" fontId="10" fillId="11" borderId="45" xfId="1" applyNumberFormat="1" applyFont="1" applyFill="1" applyBorder="1" applyAlignment="1" applyProtection="1">
      <alignment horizontal="center" vertical="center" wrapText="1"/>
      <protection hidden="1"/>
    </xf>
    <xf numFmtId="1" fontId="10" fillId="11" borderId="0" xfId="1" applyNumberFormat="1" applyFont="1" applyFill="1" applyAlignment="1" applyProtection="1">
      <alignment horizontal="center" vertical="center" wrapText="1"/>
      <protection hidden="1"/>
    </xf>
    <xf numFmtId="1" fontId="10" fillId="11" borderId="44" xfId="1" applyNumberFormat="1" applyFont="1" applyFill="1" applyBorder="1" applyAlignment="1" applyProtection="1">
      <alignment horizontal="center" vertical="center" wrapText="1"/>
      <protection hidden="1"/>
    </xf>
    <xf numFmtId="1" fontId="10" fillId="11" borderId="324" xfId="1" applyNumberFormat="1" applyFont="1" applyFill="1" applyBorder="1" applyAlignment="1" applyProtection="1">
      <alignment horizontal="center" vertical="center" wrapText="1"/>
      <protection hidden="1"/>
    </xf>
    <xf numFmtId="1" fontId="10" fillId="11" borderId="7" xfId="1" applyNumberFormat="1" applyFont="1" applyFill="1" applyBorder="1" applyAlignment="1" applyProtection="1">
      <alignment horizontal="center" vertical="center" wrapText="1"/>
      <protection hidden="1"/>
    </xf>
    <xf numFmtId="1" fontId="10" fillId="11" borderId="294" xfId="1" applyNumberFormat="1" applyFont="1" applyFill="1" applyBorder="1" applyAlignment="1" applyProtection="1">
      <alignment horizontal="center" vertical="center" wrapText="1"/>
      <protection hidden="1"/>
    </xf>
    <xf numFmtId="1" fontId="1" fillId="9" borderId="53" xfId="1" applyNumberFormat="1" applyFill="1" applyBorder="1" applyAlignment="1" applyProtection="1">
      <alignment horizontal="center" vertical="center"/>
      <protection hidden="1"/>
    </xf>
    <xf numFmtId="1" fontId="1" fillId="9" borderId="2" xfId="1" applyNumberFormat="1" applyFill="1" applyBorder="1" applyAlignment="1" applyProtection="1">
      <alignment horizontal="center" vertical="center"/>
      <protection hidden="1"/>
    </xf>
    <xf numFmtId="1" fontId="1" fillId="9" borderId="52" xfId="1" applyNumberFormat="1" applyFill="1" applyBorder="1" applyAlignment="1" applyProtection="1">
      <alignment horizontal="center" vertical="center"/>
      <protection hidden="1"/>
    </xf>
    <xf numFmtId="14" fontId="82" fillId="0" borderId="42" xfId="1" applyNumberFormat="1" applyFont="1" applyBorder="1" applyAlignment="1" applyProtection="1">
      <alignment horizontal="left" vertical="center" wrapText="1"/>
      <protection locked="0" hidden="1"/>
    </xf>
    <xf numFmtId="0" fontId="15" fillId="0" borderId="42" xfId="1" applyFont="1" applyBorder="1" applyAlignment="1">
      <alignment horizontal="left" vertical="center" wrapText="1"/>
    </xf>
    <xf numFmtId="1" fontId="10" fillId="9" borderId="325" xfId="1" applyNumberFormat="1" applyFont="1" applyFill="1" applyBorder="1" applyAlignment="1" applyProtection="1">
      <alignment horizontal="center" vertical="center"/>
      <protection hidden="1"/>
    </xf>
    <xf numFmtId="1" fontId="10" fillId="9" borderId="296" xfId="1" applyNumberFormat="1" applyFont="1" applyFill="1" applyBorder="1" applyAlignment="1" applyProtection="1">
      <alignment horizontal="center" vertical="center"/>
      <protection hidden="1"/>
    </xf>
    <xf numFmtId="1" fontId="10" fillId="9" borderId="297" xfId="1" applyNumberFormat="1" applyFont="1" applyFill="1" applyBorder="1" applyAlignment="1" applyProtection="1">
      <alignment horizontal="center" vertical="center"/>
      <protection hidden="1"/>
    </xf>
    <xf numFmtId="1" fontId="10" fillId="9" borderId="62" xfId="1" applyNumberFormat="1" applyFont="1" applyFill="1" applyBorder="1" applyAlignment="1" applyProtection="1">
      <alignment horizontal="center" vertical="center"/>
      <protection hidden="1"/>
    </xf>
    <xf numFmtId="1" fontId="42" fillId="11" borderId="370" xfId="1" applyNumberFormat="1" applyFont="1" applyFill="1" applyBorder="1" applyAlignment="1" applyProtection="1">
      <alignment horizontal="center" vertical="center" wrapText="1"/>
      <protection hidden="1"/>
    </xf>
    <xf numFmtId="1" fontId="42" fillId="11" borderId="366" xfId="1" applyNumberFormat="1" applyFont="1" applyFill="1" applyBorder="1" applyAlignment="1" applyProtection="1">
      <alignment horizontal="center" vertical="center" wrapText="1"/>
      <protection hidden="1"/>
    </xf>
    <xf numFmtId="1" fontId="42" fillId="11" borderId="367" xfId="1" applyNumberFormat="1" applyFont="1" applyFill="1" applyBorder="1" applyAlignment="1" applyProtection="1">
      <alignment horizontal="center" vertical="center" wrapText="1"/>
      <protection hidden="1"/>
    </xf>
    <xf numFmtId="1" fontId="42" fillId="11" borderId="45" xfId="1" applyNumberFormat="1" applyFont="1" applyFill="1" applyBorder="1" applyAlignment="1" applyProtection="1">
      <alignment horizontal="center" vertical="center" wrapText="1"/>
      <protection hidden="1"/>
    </xf>
    <xf numFmtId="1" fontId="42" fillId="11" borderId="0" xfId="1" applyNumberFormat="1" applyFont="1" applyFill="1" applyAlignment="1" applyProtection="1">
      <alignment horizontal="center" vertical="center" wrapText="1"/>
      <protection hidden="1"/>
    </xf>
    <xf numFmtId="1" fontId="42" fillId="11" borderId="44" xfId="1" applyNumberFormat="1" applyFont="1" applyFill="1" applyBorder="1" applyAlignment="1" applyProtection="1">
      <alignment horizontal="center" vertical="center" wrapText="1"/>
      <protection hidden="1"/>
    </xf>
    <xf numFmtId="1" fontId="10" fillId="9" borderId="126" xfId="1" applyNumberFormat="1" applyFont="1" applyFill="1" applyBorder="1" applyAlignment="1" applyProtection="1">
      <alignment horizontal="center" vertical="center" wrapText="1"/>
      <protection hidden="1"/>
    </xf>
    <xf numFmtId="1" fontId="1" fillId="9" borderId="4" xfId="1" applyNumberFormat="1" applyFill="1" applyBorder="1" applyAlignment="1" applyProtection="1">
      <alignment horizontal="center" vertical="center"/>
      <protection hidden="1"/>
    </xf>
    <xf numFmtId="1" fontId="8" fillId="12" borderId="53" xfId="1" applyNumberFormat="1" applyFont="1" applyFill="1" applyBorder="1" applyAlignment="1" applyProtection="1">
      <alignment horizontal="center" vertical="center"/>
      <protection hidden="1"/>
    </xf>
    <xf numFmtId="1" fontId="8" fillId="12" borderId="3" xfId="1" applyNumberFormat="1" applyFont="1" applyFill="1" applyBorder="1" applyAlignment="1" applyProtection="1">
      <alignment horizontal="center" vertical="center"/>
      <protection hidden="1"/>
    </xf>
    <xf numFmtId="1" fontId="8" fillId="12" borderId="2" xfId="1" applyNumberFormat="1" applyFont="1" applyFill="1" applyBorder="1" applyAlignment="1" applyProtection="1">
      <alignment horizontal="center" vertical="center"/>
      <protection hidden="1"/>
    </xf>
    <xf numFmtId="1" fontId="8" fillId="12" borderId="4" xfId="1" applyNumberFormat="1" applyFont="1" applyFill="1" applyBorder="1" applyAlignment="1" applyProtection="1">
      <alignment horizontal="center" vertical="center"/>
      <protection hidden="1"/>
    </xf>
    <xf numFmtId="1" fontId="8" fillId="12" borderId="52" xfId="1" applyNumberFormat="1" applyFont="1" applyFill="1" applyBorder="1" applyAlignment="1" applyProtection="1">
      <alignment horizontal="center" vertical="center"/>
      <protection hidden="1"/>
    </xf>
    <xf numFmtId="1" fontId="7" fillId="12" borderId="381" xfId="1" applyNumberFormat="1" applyFont="1" applyFill="1" applyBorder="1" applyAlignment="1" applyProtection="1">
      <alignment horizontal="center" vertical="center"/>
      <protection hidden="1"/>
    </xf>
    <xf numFmtId="0" fontId="15" fillId="9" borderId="339" xfId="1" applyFont="1" applyFill="1" applyBorder="1" applyAlignment="1" applyProtection="1">
      <alignment horizontal="center" vertical="center"/>
      <protection hidden="1"/>
    </xf>
    <xf numFmtId="0" fontId="15" fillId="9" borderId="338" xfId="1" applyFont="1" applyFill="1" applyBorder="1" applyAlignment="1" applyProtection="1">
      <alignment horizontal="center" vertical="center"/>
      <protection hidden="1"/>
    </xf>
    <xf numFmtId="0" fontId="15" fillId="9" borderId="340" xfId="1" applyFont="1" applyFill="1" applyBorder="1" applyAlignment="1" applyProtection="1">
      <alignment horizontal="center" vertical="center"/>
      <protection hidden="1"/>
    </xf>
    <xf numFmtId="0" fontId="10" fillId="20" borderId="4" xfId="1" applyFont="1" applyFill="1" applyBorder="1" applyAlignment="1" applyProtection="1">
      <alignment horizontal="center" vertical="center"/>
      <protection hidden="1"/>
    </xf>
    <xf numFmtId="0" fontId="10" fillId="20" borderId="38" xfId="1" applyFont="1" applyFill="1" applyBorder="1" applyAlignment="1" applyProtection="1">
      <alignment horizontal="center" vertical="center"/>
      <protection hidden="1"/>
    </xf>
    <xf numFmtId="0" fontId="10" fillId="20" borderId="66" xfId="1" applyFont="1" applyFill="1" applyBorder="1" applyAlignment="1" applyProtection="1">
      <alignment horizontal="center" vertical="center"/>
      <protection hidden="1"/>
    </xf>
    <xf numFmtId="0" fontId="10" fillId="20" borderId="3" xfId="1" applyFont="1" applyFill="1" applyBorder="1" applyAlignment="1" applyProtection="1">
      <alignment horizontal="center" vertical="center"/>
      <protection hidden="1"/>
    </xf>
    <xf numFmtId="1" fontId="10" fillId="9" borderId="295" xfId="1" applyNumberFormat="1" applyFont="1" applyFill="1" applyBorder="1" applyAlignment="1" applyProtection="1">
      <alignment horizontal="center" vertical="center"/>
      <protection hidden="1"/>
    </xf>
    <xf numFmtId="1" fontId="43" fillId="9" borderId="4" xfId="1" applyNumberFormat="1" applyFont="1" applyFill="1" applyBorder="1" applyAlignment="1">
      <alignment horizontal="center" vertical="center"/>
    </xf>
    <xf numFmtId="1" fontId="9" fillId="9" borderId="38" xfId="1" applyNumberFormat="1" applyFont="1" applyFill="1" applyBorder="1" applyAlignment="1">
      <alignment horizontal="center" vertical="center"/>
    </xf>
    <xf numFmtId="1" fontId="9" fillId="9" borderId="3" xfId="1" applyNumberFormat="1" applyFont="1" applyFill="1" applyBorder="1" applyAlignment="1">
      <alignment horizontal="center" vertical="center"/>
    </xf>
    <xf numFmtId="1" fontId="10" fillId="9" borderId="385" xfId="1" applyNumberFormat="1" applyFont="1" applyFill="1" applyBorder="1" applyAlignment="1">
      <alignment horizontal="center" vertical="center" wrapText="1"/>
    </xf>
    <xf numFmtId="1" fontId="10" fillId="9" borderId="126" xfId="1" applyNumberFormat="1" applyFont="1" applyFill="1" applyBorder="1" applyAlignment="1">
      <alignment horizontal="center" vertical="center" wrapText="1"/>
    </xf>
    <xf numFmtId="1" fontId="10" fillId="9" borderId="308" xfId="1" applyNumberFormat="1" applyFont="1" applyFill="1" applyBorder="1" applyAlignment="1">
      <alignment horizontal="center" vertical="center" wrapText="1"/>
    </xf>
    <xf numFmtId="1" fontId="10" fillId="20" borderId="4" xfId="1" applyNumberFormat="1" applyFont="1" applyFill="1" applyBorder="1" applyAlignment="1">
      <alignment horizontal="center" vertical="center"/>
    </xf>
    <xf numFmtId="1" fontId="10" fillId="20" borderId="38" xfId="1" applyNumberFormat="1" applyFont="1" applyFill="1" applyBorder="1" applyAlignment="1">
      <alignment horizontal="center" vertical="center"/>
    </xf>
    <xf numFmtId="1" fontId="10" fillId="20" borderId="374" xfId="1" applyNumberFormat="1" applyFont="1" applyFill="1" applyBorder="1" applyAlignment="1">
      <alignment horizontal="center" vertical="center"/>
    </xf>
    <xf numFmtId="1" fontId="1" fillId="9" borderId="2" xfId="1" applyNumberFormat="1" applyFill="1" applyBorder="1" applyAlignment="1">
      <alignment horizontal="center" vertical="center"/>
    </xf>
    <xf numFmtId="1" fontId="1" fillId="9" borderId="3" xfId="1" applyNumberFormat="1" applyFill="1" applyBorder="1" applyAlignment="1">
      <alignment horizontal="center" vertical="center"/>
    </xf>
    <xf numFmtId="1" fontId="1" fillId="9" borderId="52" xfId="1" applyNumberFormat="1" applyFill="1" applyBorder="1" applyAlignment="1">
      <alignment horizontal="center" vertical="center"/>
    </xf>
    <xf numFmtId="1" fontId="1" fillId="9" borderId="67" xfId="1" applyNumberFormat="1" applyFill="1" applyBorder="1" applyAlignment="1">
      <alignment horizontal="center" vertical="center"/>
    </xf>
    <xf numFmtId="1" fontId="1" fillId="9" borderId="38" xfId="1" applyNumberFormat="1" applyFill="1" applyBorder="1" applyAlignment="1">
      <alignment horizontal="center" vertical="center"/>
    </xf>
    <xf numFmtId="1" fontId="1" fillId="9" borderId="101" xfId="1" applyNumberFormat="1" applyFill="1" applyBorder="1" applyAlignment="1">
      <alignment horizontal="center" vertical="center"/>
    </xf>
    <xf numFmtId="1" fontId="10" fillId="9" borderId="324" xfId="1" applyNumberFormat="1" applyFont="1" applyFill="1" applyBorder="1" applyAlignment="1">
      <alignment horizontal="center" vertical="center"/>
    </xf>
    <xf numFmtId="1" fontId="10" fillId="9" borderId="7" xfId="1" applyNumberFormat="1" applyFont="1" applyFill="1" applyBorder="1" applyAlignment="1">
      <alignment horizontal="center" vertical="center"/>
    </xf>
    <xf numFmtId="1" fontId="10" fillId="9" borderId="294" xfId="1" applyNumberFormat="1" applyFont="1" applyFill="1" applyBorder="1" applyAlignment="1">
      <alignment horizontal="center" vertical="center"/>
    </xf>
    <xf numFmtId="1" fontId="10" fillId="9" borderId="297" xfId="1" applyNumberFormat="1" applyFont="1" applyFill="1" applyBorder="1" applyAlignment="1">
      <alignment horizontal="center" vertical="center"/>
    </xf>
    <xf numFmtId="1" fontId="10" fillId="9" borderId="296" xfId="1" applyNumberFormat="1" applyFont="1" applyFill="1" applyBorder="1" applyAlignment="1">
      <alignment horizontal="center" vertical="center"/>
    </xf>
    <xf numFmtId="1" fontId="10" fillId="9" borderId="62" xfId="1" applyNumberFormat="1" applyFont="1" applyFill="1" applyBorder="1" applyAlignment="1">
      <alignment horizontal="center" vertical="center"/>
    </xf>
    <xf numFmtId="1" fontId="7" fillId="12" borderId="127" xfId="1" applyNumberFormat="1" applyFont="1" applyFill="1" applyBorder="1" applyAlignment="1">
      <alignment horizontal="center" vertical="center"/>
    </xf>
    <xf numFmtId="1" fontId="7" fillId="12" borderId="126" xfId="1" applyNumberFormat="1" applyFont="1" applyFill="1" applyBorder="1" applyAlignment="1">
      <alignment horizontal="center" vertical="center"/>
    </xf>
    <xf numFmtId="1" fontId="7" fillId="12" borderId="308" xfId="1" applyNumberFormat="1" applyFont="1" applyFill="1" applyBorder="1" applyAlignment="1">
      <alignment horizontal="center" vertical="center"/>
    </xf>
    <xf numFmtId="1" fontId="10" fillId="11" borderId="45" xfId="1" applyNumberFormat="1" applyFont="1" applyFill="1" applyBorder="1" applyAlignment="1">
      <alignment horizontal="center" vertical="center" wrapText="1"/>
    </xf>
    <xf numFmtId="1" fontId="10" fillId="11" borderId="0" xfId="1" applyNumberFormat="1" applyFont="1" applyFill="1" applyAlignment="1">
      <alignment horizontal="center" vertical="center" wrapText="1"/>
    </xf>
    <xf numFmtId="1" fontId="10" fillId="11" borderId="324" xfId="1" applyNumberFormat="1" applyFont="1" applyFill="1" applyBorder="1" applyAlignment="1">
      <alignment horizontal="center" vertical="center" wrapText="1"/>
    </xf>
    <xf numFmtId="1" fontId="10" fillId="11" borderId="7" xfId="1" applyNumberFormat="1" applyFont="1" applyFill="1" applyBorder="1" applyAlignment="1">
      <alignment horizontal="center" vertical="center" wrapText="1"/>
    </xf>
    <xf numFmtId="1" fontId="8" fillId="12" borderId="67" xfId="1" applyNumberFormat="1" applyFont="1" applyFill="1" applyBorder="1" applyAlignment="1">
      <alignment horizontal="center" vertical="center"/>
    </xf>
    <xf numFmtId="1" fontId="8" fillId="12" borderId="38" xfId="1" applyNumberFormat="1" applyFont="1" applyFill="1" applyBorder="1" applyAlignment="1">
      <alignment horizontal="center" vertical="center"/>
    </xf>
    <xf numFmtId="1" fontId="8" fillId="12" borderId="101" xfId="1" applyNumberFormat="1" applyFont="1" applyFill="1" applyBorder="1" applyAlignment="1">
      <alignment horizontal="center" vertical="center"/>
    </xf>
    <xf numFmtId="1" fontId="8" fillId="12" borderId="4" xfId="1" applyNumberFormat="1" applyFont="1" applyFill="1" applyBorder="1" applyAlignment="1">
      <alignment horizontal="center" vertical="center"/>
    </xf>
    <xf numFmtId="0" fontId="175" fillId="0" borderId="0" xfId="1" applyFont="1" applyAlignment="1"/>
    <xf numFmtId="0" fontId="0" fillId="0" borderId="0" xfId="0" applyAlignment="1"/>
    <xf numFmtId="1" fontId="10" fillId="11" borderId="375" xfId="1" applyNumberFormat="1" applyFont="1" applyFill="1" applyBorder="1" applyAlignment="1">
      <alignment horizontal="center" vertical="center"/>
    </xf>
    <xf numFmtId="1" fontId="10" fillId="11" borderId="297" xfId="1" applyNumberFormat="1" applyFont="1" applyFill="1" applyBorder="1" applyAlignment="1">
      <alignment horizontal="center" vertical="center"/>
    </xf>
    <xf numFmtId="1" fontId="10" fillId="11" borderId="376" xfId="1" applyNumberFormat="1" applyFont="1" applyFill="1" applyBorder="1" applyAlignment="1">
      <alignment horizontal="center" vertical="center"/>
    </xf>
    <xf numFmtId="1" fontId="10" fillId="11" borderId="62" xfId="1" applyNumberFormat="1" applyFont="1" applyFill="1" applyBorder="1" applyAlignment="1">
      <alignment horizontal="center" vertical="center"/>
    </xf>
    <xf numFmtId="0" fontId="1" fillId="9" borderId="291" xfId="1" applyFill="1" applyBorder="1" applyAlignment="1">
      <alignment horizontal="center" vertical="center"/>
    </xf>
    <xf numFmtId="0" fontId="1" fillId="9" borderId="325" xfId="1" applyFill="1" applyBorder="1" applyAlignment="1">
      <alignment horizontal="center" vertical="center"/>
    </xf>
    <xf numFmtId="0" fontId="10" fillId="9" borderId="375" xfId="1" applyFont="1" applyFill="1" applyBorder="1" applyAlignment="1">
      <alignment horizontal="center" vertical="center"/>
    </xf>
    <xf numFmtId="0" fontId="10" fillId="9" borderId="297" xfId="1" applyFont="1" applyFill="1" applyBorder="1" applyAlignment="1">
      <alignment horizontal="center" vertical="center"/>
    </xf>
    <xf numFmtId="0" fontId="64" fillId="22" borderId="67" xfId="1" applyFont="1" applyFill="1" applyBorder="1" applyAlignment="1" applyProtection="1">
      <alignment horizontal="center" vertical="center"/>
      <protection locked="0"/>
    </xf>
    <xf numFmtId="0" fontId="64" fillId="22" borderId="3" xfId="1" applyFont="1" applyFill="1" applyBorder="1" applyAlignment="1" applyProtection="1">
      <alignment horizontal="center" vertical="center"/>
      <protection locked="0"/>
    </xf>
    <xf numFmtId="0" fontId="1" fillId="11" borderId="51" xfId="1" applyFill="1" applyBorder="1" applyAlignment="1">
      <alignment horizontal="right"/>
    </xf>
    <xf numFmtId="0" fontId="1" fillId="11" borderId="48" xfId="1" applyFill="1" applyBorder="1" applyAlignment="1">
      <alignment horizontal="right"/>
    </xf>
    <xf numFmtId="1" fontId="7" fillId="11" borderId="324" xfId="1" applyNumberFormat="1" applyFont="1" applyFill="1" applyBorder="1" applyAlignment="1" applyProtection="1">
      <alignment horizontal="left" vertical="center"/>
      <protection hidden="1"/>
    </xf>
    <xf numFmtId="1" fontId="9" fillId="11" borderId="7" xfId="1" applyNumberFormat="1" applyFont="1" applyFill="1" applyBorder="1" applyAlignment="1" applyProtection="1">
      <alignment horizontal="left" vertical="center"/>
      <protection hidden="1"/>
    </xf>
    <xf numFmtId="1" fontId="9" fillId="11" borderId="296" xfId="1" applyNumberFormat="1" applyFont="1" applyFill="1" applyBorder="1" applyAlignment="1" applyProtection="1">
      <alignment horizontal="left" vertical="center"/>
      <protection hidden="1"/>
    </xf>
    <xf numFmtId="1" fontId="127" fillId="0" borderId="137" xfId="7" applyNumberFormat="1" applyFont="1" applyFill="1" applyBorder="1" applyAlignment="1" applyProtection="1">
      <alignment horizontal="center" vertical="center"/>
      <protection hidden="1"/>
    </xf>
    <xf numFmtId="1" fontId="127" fillId="0" borderId="136" xfId="7" applyNumberFormat="1" applyFont="1" applyFill="1" applyBorder="1" applyAlignment="1" applyProtection="1">
      <alignment horizontal="center" vertical="center"/>
      <protection hidden="1"/>
    </xf>
    <xf numFmtId="1" fontId="127" fillId="0" borderId="139" xfId="7" applyNumberFormat="1" applyFont="1" applyFill="1" applyBorder="1" applyAlignment="1" applyProtection="1">
      <alignment horizontal="center" vertical="center"/>
      <protection hidden="1"/>
    </xf>
    <xf numFmtId="0" fontId="50" fillId="13" borderId="370" xfId="1" applyFont="1" applyFill="1" applyBorder="1" applyAlignment="1" applyProtection="1">
      <alignment horizontal="center" vertical="center" wrapText="1"/>
      <protection hidden="1"/>
    </xf>
    <xf numFmtId="0" fontId="50" fillId="13" borderId="45" xfId="1" applyFont="1" applyFill="1" applyBorder="1" applyAlignment="1" applyProtection="1">
      <alignment horizontal="center" vertical="center" wrapText="1"/>
      <protection hidden="1"/>
    </xf>
    <xf numFmtId="0" fontId="50" fillId="13" borderId="43" xfId="1" applyFont="1" applyFill="1" applyBorder="1" applyAlignment="1" applyProtection="1">
      <alignment horizontal="center" vertical="center" wrapText="1"/>
      <protection hidden="1"/>
    </xf>
    <xf numFmtId="1" fontId="7" fillId="14" borderId="350" xfId="1" applyNumberFormat="1" applyFont="1" applyFill="1" applyBorder="1" applyAlignment="1" applyProtection="1">
      <alignment horizontal="center" vertical="center"/>
      <protection hidden="1"/>
    </xf>
    <xf numFmtId="1" fontId="7" fillId="14" borderId="69" xfId="1" applyNumberFormat="1" applyFont="1" applyFill="1" applyBorder="1" applyAlignment="1" applyProtection="1">
      <alignment horizontal="center" vertical="center"/>
      <protection hidden="1"/>
    </xf>
    <xf numFmtId="1" fontId="7" fillId="9" borderId="350" xfId="1" applyNumberFormat="1" applyFont="1" applyFill="1" applyBorder="1" applyAlignment="1" applyProtection="1">
      <alignment horizontal="center" vertical="center"/>
      <protection hidden="1"/>
    </xf>
    <xf numFmtId="1" fontId="7" fillId="9" borderId="69" xfId="1" applyNumberFormat="1" applyFont="1" applyFill="1" applyBorder="1" applyAlignment="1" applyProtection="1">
      <alignment horizontal="center" vertical="center"/>
      <protection hidden="1"/>
    </xf>
    <xf numFmtId="0" fontId="50" fillId="13" borderId="137" xfId="1" applyFont="1" applyFill="1" applyBorder="1" applyAlignment="1" applyProtection="1">
      <alignment horizontal="center" vertical="center" wrapText="1"/>
      <protection hidden="1"/>
    </xf>
    <xf numFmtId="0" fontId="1" fillId="0" borderId="136" xfId="1" applyBorder="1" applyAlignment="1">
      <alignment horizontal="center" vertical="center" wrapText="1"/>
    </xf>
    <xf numFmtId="14" fontId="3" fillId="0" borderId="42" xfId="1" applyNumberFormat="1" applyFont="1" applyBorder="1" applyAlignment="1" applyProtection="1">
      <alignment horizontal="left" wrapText="1"/>
      <protection hidden="1"/>
    </xf>
    <xf numFmtId="0" fontId="1" fillId="0" borderId="136" xfId="1" applyBorder="1" applyAlignment="1">
      <alignment horizontal="center" vertical="center"/>
    </xf>
    <xf numFmtId="0" fontId="1" fillId="0" borderId="139" xfId="1" applyBorder="1" applyAlignment="1">
      <alignment horizontal="center" vertical="center"/>
    </xf>
    <xf numFmtId="1" fontId="7" fillId="9" borderId="1" xfId="1" applyNumberFormat="1" applyFont="1" applyFill="1" applyBorder="1" applyAlignment="1" applyProtection="1">
      <alignment horizontal="center" vertical="center"/>
      <protection hidden="1"/>
    </xf>
    <xf numFmtId="1" fontId="50" fillId="9" borderId="65" xfId="1" applyNumberFormat="1" applyFont="1" applyFill="1" applyBorder="1" applyAlignment="1" applyProtection="1">
      <alignment horizontal="center" vertical="center" textRotation="90"/>
      <protection hidden="1"/>
    </xf>
    <xf numFmtId="1" fontId="50" fillId="9" borderId="68" xfId="1" applyNumberFormat="1" applyFont="1" applyFill="1" applyBorder="1" applyAlignment="1" applyProtection="1">
      <alignment horizontal="center" vertical="center" textRotation="90"/>
      <protection hidden="1"/>
    </xf>
    <xf numFmtId="1" fontId="128" fillId="0" borderId="0" xfId="7" applyNumberFormat="1" applyFont="1" applyFill="1" applyBorder="1" applyAlignment="1" applyProtection="1">
      <alignment horizontal="center" vertical="center"/>
      <protection hidden="1"/>
    </xf>
    <xf numFmtId="1" fontId="92" fillId="7" borderId="137" xfId="7" applyNumberFormat="1" applyFont="1" applyFill="1" applyBorder="1" applyAlignment="1" applyProtection="1">
      <alignment horizontal="center" vertical="center"/>
      <protection hidden="1"/>
    </xf>
    <xf numFmtId="1" fontId="92" fillId="7" borderId="139" xfId="7" applyNumberFormat="1" applyFont="1" applyFill="1" applyBorder="1" applyAlignment="1" applyProtection="1">
      <alignment horizontal="center" vertical="center"/>
      <protection hidden="1"/>
    </xf>
    <xf numFmtId="0" fontId="126" fillId="13" borderId="137" xfId="1" applyFont="1" applyFill="1" applyBorder="1" applyAlignment="1" applyProtection="1">
      <alignment horizontal="center" vertical="center"/>
      <protection hidden="1"/>
    </xf>
    <xf numFmtId="0" fontId="126" fillId="13" borderId="136" xfId="1" applyFont="1" applyFill="1" applyBorder="1" applyAlignment="1" applyProtection="1">
      <alignment horizontal="center" vertical="center"/>
      <protection hidden="1"/>
    </xf>
    <xf numFmtId="0" fontId="126" fillId="13" borderId="139" xfId="1" applyFont="1" applyFill="1" applyBorder="1" applyAlignment="1" applyProtection="1">
      <alignment horizontal="center" vertical="center"/>
      <protection hidden="1"/>
    </xf>
    <xf numFmtId="1" fontId="7" fillId="9" borderId="84" xfId="1" applyNumberFormat="1" applyFont="1" applyFill="1" applyBorder="1" applyAlignment="1" applyProtection="1">
      <alignment horizontal="center" vertical="center"/>
      <protection hidden="1"/>
    </xf>
    <xf numFmtId="1" fontId="7" fillId="9" borderId="116" xfId="1" applyNumberFormat="1" applyFont="1" applyFill="1" applyBorder="1" applyAlignment="1" applyProtection="1">
      <alignment horizontal="center" vertical="center"/>
      <protection hidden="1"/>
    </xf>
    <xf numFmtId="0" fontId="50" fillId="13" borderId="385" xfId="1" applyFont="1" applyFill="1" applyBorder="1" applyAlignment="1" applyProtection="1">
      <alignment horizontal="center" vertical="center" wrapText="1"/>
      <protection hidden="1"/>
    </xf>
    <xf numFmtId="0" fontId="50" fillId="13" borderId="126" xfId="1" applyFont="1" applyFill="1" applyBorder="1" applyAlignment="1" applyProtection="1">
      <alignment horizontal="center" vertical="center" wrapText="1"/>
      <protection hidden="1"/>
    </xf>
    <xf numFmtId="0" fontId="50" fillId="13" borderId="138" xfId="1" applyFont="1" applyFill="1" applyBorder="1" applyAlignment="1" applyProtection="1">
      <alignment horizontal="center" vertical="center" wrapText="1"/>
      <protection hidden="1"/>
    </xf>
    <xf numFmtId="1" fontId="50" fillId="9" borderId="372" xfId="1" applyNumberFormat="1" applyFont="1" applyFill="1" applyBorder="1" applyAlignment="1" applyProtection="1">
      <alignment horizontal="center" vertical="center" textRotation="90"/>
      <protection hidden="1"/>
    </xf>
    <xf numFmtId="1" fontId="7" fillId="9" borderId="379" xfId="1" applyNumberFormat="1" applyFont="1" applyFill="1" applyBorder="1" applyAlignment="1" applyProtection="1">
      <alignment horizontal="center" vertical="center"/>
      <protection hidden="1"/>
    </xf>
    <xf numFmtId="0" fontId="1" fillId="11" borderId="53" xfId="1" applyFill="1" applyBorder="1" applyAlignment="1">
      <alignment horizontal="right"/>
    </xf>
    <xf numFmtId="0" fontId="1" fillId="11" borderId="2" xfId="1" applyFill="1" applyBorder="1" applyAlignment="1">
      <alignment horizontal="right"/>
    </xf>
    <xf numFmtId="0" fontId="7" fillId="9" borderId="370" xfId="1" applyFont="1" applyFill="1" applyBorder="1" applyAlignment="1" applyProtection="1">
      <alignment horizontal="center" vertical="center" wrapText="1"/>
      <protection hidden="1"/>
    </xf>
    <xf numFmtId="0" fontId="7" fillId="9" borderId="377" xfId="1" applyFont="1" applyFill="1" applyBorder="1" applyAlignment="1" applyProtection="1">
      <alignment horizontal="center" vertical="center" wrapText="1"/>
      <protection hidden="1"/>
    </xf>
    <xf numFmtId="0" fontId="7" fillId="9" borderId="43" xfId="1" applyFont="1" applyFill="1" applyBorder="1" applyAlignment="1" applyProtection="1">
      <alignment horizontal="center" vertical="center" wrapText="1"/>
      <protection hidden="1"/>
    </xf>
    <xf numFmtId="0" fontId="7" fillId="9" borderId="386" xfId="1" applyFont="1" applyFill="1" applyBorder="1" applyAlignment="1" applyProtection="1">
      <alignment horizontal="center" vertical="center" wrapText="1"/>
      <protection hidden="1"/>
    </xf>
    <xf numFmtId="0" fontId="64" fillId="22" borderId="67" xfId="1" applyFont="1" applyFill="1" applyBorder="1" applyAlignment="1">
      <alignment horizontal="right" vertical="center"/>
    </xf>
    <xf numFmtId="0" fontId="64" fillId="22" borderId="3" xfId="1" applyFont="1" applyFill="1" applyBorder="1" applyAlignment="1">
      <alignment horizontal="right" vertical="center"/>
    </xf>
    <xf numFmtId="1" fontId="50" fillId="13" borderId="385" xfId="1" applyNumberFormat="1" applyFont="1" applyFill="1" applyBorder="1" applyAlignment="1" applyProtection="1">
      <alignment horizontal="center" vertical="center" wrapText="1" readingOrder="1"/>
      <protection hidden="1"/>
    </xf>
    <xf numFmtId="1" fontId="50" fillId="13" borderId="126" xfId="1" applyNumberFormat="1" applyFont="1" applyFill="1" applyBorder="1" applyAlignment="1" applyProtection="1">
      <alignment horizontal="center" vertical="center" wrapText="1" readingOrder="1"/>
      <protection hidden="1"/>
    </xf>
    <xf numFmtId="1" fontId="50" fillId="13" borderId="138" xfId="1" applyNumberFormat="1" applyFont="1" applyFill="1" applyBorder="1" applyAlignment="1" applyProtection="1">
      <alignment horizontal="center" vertical="center" wrapText="1" readingOrder="1"/>
      <protection hidden="1"/>
    </xf>
    <xf numFmtId="1" fontId="50" fillId="9" borderId="342" xfId="1" applyNumberFormat="1" applyFont="1" applyFill="1" applyBorder="1" applyAlignment="1" applyProtection="1">
      <alignment horizontal="center" vertical="center" textRotation="90"/>
      <protection hidden="1"/>
    </xf>
    <xf numFmtId="1" fontId="50" fillId="9" borderId="47" xfId="1" applyNumberFormat="1" applyFont="1" applyFill="1" applyBorder="1" applyAlignment="1" applyProtection="1">
      <alignment horizontal="center" vertical="center" textRotation="90"/>
      <protection hidden="1"/>
    </xf>
    <xf numFmtId="1" fontId="7" fillId="9" borderId="341" xfId="1" applyNumberFormat="1" applyFont="1" applyFill="1" applyBorder="1" applyAlignment="1" applyProtection="1">
      <alignment horizontal="center" vertical="center"/>
      <protection hidden="1"/>
    </xf>
    <xf numFmtId="1" fontId="7" fillId="9" borderId="48" xfId="1" applyNumberFormat="1" applyFont="1" applyFill="1" applyBorder="1" applyAlignment="1" applyProtection="1">
      <alignment horizontal="center" vertical="center"/>
      <protection hidden="1"/>
    </xf>
    <xf numFmtId="0" fontId="175" fillId="0" borderId="366" xfId="1" applyFont="1" applyBorder="1" applyAlignment="1"/>
    <xf numFmtId="0" fontId="176" fillId="0" borderId="366" xfId="0" applyFont="1" applyBorder="1" applyAlignment="1"/>
    <xf numFmtId="1" fontId="7" fillId="9" borderId="54" xfId="1" applyNumberFormat="1" applyFont="1" applyFill="1" applyBorder="1" applyAlignment="1" applyProtection="1">
      <alignment horizontal="center" vertical="center"/>
      <protection hidden="1"/>
    </xf>
    <xf numFmtId="1" fontId="7" fillId="9" borderId="51" xfId="1" applyNumberFormat="1" applyFont="1" applyFill="1" applyBorder="1" applyAlignment="1" applyProtection="1">
      <alignment horizontal="center" vertical="center"/>
      <protection hidden="1"/>
    </xf>
    <xf numFmtId="1" fontId="128" fillId="0" borderId="42" xfId="7" applyNumberFormat="1" applyFont="1" applyFill="1" applyBorder="1" applyAlignment="1" applyProtection="1">
      <alignment horizontal="center" vertical="center"/>
      <protection locked="0" hidden="1"/>
    </xf>
    <xf numFmtId="1" fontId="128" fillId="0" borderId="371" xfId="7" applyNumberFormat="1" applyFont="1" applyFill="1" applyBorder="1" applyAlignment="1" applyProtection="1">
      <alignment horizontal="center" vertical="center"/>
      <protection locked="0" hidden="1"/>
    </xf>
    <xf numFmtId="0" fontId="64" fillId="0" borderId="67" xfId="1" applyFont="1" applyBorder="1" applyAlignment="1" applyProtection="1">
      <alignment horizontal="right" vertical="center" indent="1"/>
      <protection locked="0"/>
    </xf>
    <xf numFmtId="0" fontId="64" fillId="0" borderId="3" xfId="1" applyFont="1" applyBorder="1" applyAlignment="1" applyProtection="1">
      <alignment horizontal="right" vertical="center" indent="1"/>
      <protection locked="0"/>
    </xf>
    <xf numFmtId="0" fontId="7" fillId="11" borderId="58" xfId="1" applyFont="1" applyFill="1" applyBorder="1" applyAlignment="1" applyProtection="1">
      <alignment horizontal="right" vertical="center" indent="1"/>
      <protection hidden="1"/>
    </xf>
    <xf numFmtId="0" fontId="7" fillId="11" borderId="49" xfId="1" applyFont="1" applyFill="1" applyBorder="1" applyAlignment="1" applyProtection="1">
      <alignment horizontal="right" vertical="center" indent="1"/>
      <protection hidden="1"/>
    </xf>
    <xf numFmtId="0" fontId="64" fillId="11" borderId="67" xfId="1" applyFont="1" applyFill="1" applyBorder="1" applyAlignment="1">
      <alignment horizontal="right" vertical="center" indent="1"/>
    </xf>
    <xf numFmtId="0" fontId="64" fillId="11" borderId="3" xfId="1" applyFont="1" applyFill="1" applyBorder="1" applyAlignment="1">
      <alignment horizontal="right" vertical="center" indent="1"/>
    </xf>
    <xf numFmtId="0" fontId="7" fillId="11" borderId="385" xfId="1" applyFont="1" applyFill="1" applyBorder="1" applyAlignment="1" applyProtection="1">
      <alignment horizontal="center" vertical="center" wrapText="1"/>
      <protection hidden="1"/>
    </xf>
    <xf numFmtId="0" fontId="7" fillId="11" borderId="308" xfId="1" applyFont="1" applyFill="1" applyBorder="1" applyAlignment="1" applyProtection="1">
      <alignment horizontal="center" vertical="center" wrapText="1"/>
      <protection hidden="1"/>
    </xf>
    <xf numFmtId="0" fontId="7" fillId="25" borderId="324" xfId="1" applyFont="1" applyFill="1" applyBorder="1" applyAlignment="1" applyProtection="1">
      <alignment horizontal="right" vertical="center" indent="2"/>
      <protection hidden="1"/>
    </xf>
    <xf numFmtId="0" fontId="7" fillId="25" borderId="296" xfId="1" applyFont="1" applyFill="1" applyBorder="1" applyAlignment="1" applyProtection="1">
      <alignment horizontal="right" vertical="center" indent="2"/>
      <protection hidden="1"/>
    </xf>
    <xf numFmtId="0" fontId="79" fillId="9" borderId="379" xfId="1" applyFont="1" applyFill="1" applyBorder="1" applyAlignment="1" applyProtection="1">
      <alignment horizontal="center" vertical="center" wrapText="1"/>
      <protection hidden="1"/>
    </xf>
    <xf numFmtId="0" fontId="79" fillId="9" borderId="325" xfId="1" applyFont="1" applyFill="1" applyBorder="1" applyAlignment="1" applyProtection="1">
      <alignment horizontal="center" vertical="center" wrapText="1"/>
      <protection hidden="1"/>
    </xf>
    <xf numFmtId="0" fontId="1" fillId="0" borderId="42" xfId="1" applyBorder="1" applyAlignment="1">
      <alignment horizontal="center" vertical="center"/>
    </xf>
    <xf numFmtId="0" fontId="1" fillId="0" borderId="42" xfId="1" applyBorder="1" applyAlignment="1">
      <alignment wrapText="1"/>
    </xf>
    <xf numFmtId="0" fontId="126" fillId="13" borderId="339" xfId="1" applyFont="1" applyFill="1" applyBorder="1" applyAlignment="1" applyProtection="1">
      <alignment horizontal="center" vertical="center"/>
      <protection hidden="1"/>
    </xf>
    <xf numFmtId="0" fontId="126" fillId="13" borderId="338" xfId="1" applyFont="1" applyFill="1" applyBorder="1" applyAlignment="1" applyProtection="1">
      <alignment horizontal="center" vertical="center"/>
      <protection hidden="1"/>
    </xf>
    <xf numFmtId="0" fontId="126" fillId="13" borderId="340" xfId="1" applyFont="1" applyFill="1" applyBorder="1" applyAlignment="1" applyProtection="1">
      <alignment horizontal="center" vertical="center"/>
      <protection hidden="1"/>
    </xf>
    <xf numFmtId="1" fontId="7" fillId="9" borderId="375" xfId="1" applyNumberFormat="1" applyFont="1" applyFill="1" applyBorder="1" applyAlignment="1" applyProtection="1">
      <alignment horizontal="center" vertical="center"/>
      <protection hidden="1"/>
    </xf>
    <xf numFmtId="1" fontId="7" fillId="9" borderId="297" xfId="1" applyNumberFormat="1" applyFont="1" applyFill="1" applyBorder="1" applyAlignment="1" applyProtection="1">
      <alignment horizontal="center" vertical="center"/>
      <protection hidden="1"/>
    </xf>
    <xf numFmtId="1" fontId="50" fillId="9" borderId="376" xfId="1" applyNumberFormat="1" applyFont="1" applyFill="1" applyBorder="1" applyAlignment="1" applyProtection="1">
      <alignment horizontal="center" vertical="center" textRotation="90"/>
      <protection hidden="1"/>
    </xf>
    <xf numFmtId="1" fontId="50" fillId="9" borderId="62" xfId="1" applyNumberFormat="1" applyFont="1" applyFill="1" applyBorder="1" applyAlignment="1" applyProtection="1">
      <alignment horizontal="center" vertical="center" textRotation="90"/>
      <protection hidden="1"/>
    </xf>
    <xf numFmtId="1" fontId="7" fillId="9" borderId="374" xfId="1" applyNumberFormat="1" applyFont="1" applyFill="1" applyBorder="1" applyAlignment="1" applyProtection="1">
      <alignment horizontal="center" vertical="center"/>
      <protection hidden="1"/>
    </xf>
    <xf numFmtId="1" fontId="7" fillId="9" borderId="296" xfId="1" applyNumberFormat="1" applyFont="1" applyFill="1" applyBorder="1" applyAlignment="1" applyProtection="1">
      <alignment horizontal="center" vertical="center"/>
      <protection hidden="1"/>
    </xf>
    <xf numFmtId="1" fontId="7" fillId="25" borderId="295" xfId="1" applyNumberFormat="1" applyFont="1" applyFill="1" applyBorder="1" applyAlignment="1" applyProtection="1">
      <alignment horizontal="right" vertical="center"/>
      <protection hidden="1"/>
    </xf>
    <xf numFmtId="1" fontId="7" fillId="25" borderId="7" xfId="1" applyNumberFormat="1" applyFont="1" applyFill="1" applyBorder="1" applyAlignment="1" applyProtection="1">
      <alignment horizontal="right" vertical="center"/>
      <protection hidden="1"/>
    </xf>
    <xf numFmtId="1" fontId="7" fillId="25" borderId="44" xfId="1" applyNumberFormat="1" applyFont="1" applyFill="1" applyBorder="1" applyAlignment="1" applyProtection="1">
      <alignment horizontal="right" vertical="center"/>
      <protection hidden="1"/>
    </xf>
    <xf numFmtId="0" fontId="14" fillId="9" borderId="1" xfId="1" applyFont="1" applyFill="1" applyBorder="1" applyAlignment="1" applyProtection="1">
      <alignment horizontal="center" vertical="center" textRotation="90" wrapText="1"/>
      <protection hidden="1"/>
    </xf>
    <xf numFmtId="0" fontId="14" fillId="9" borderId="297" xfId="1" applyFont="1" applyFill="1" applyBorder="1" applyAlignment="1" applyProtection="1">
      <alignment horizontal="center" vertical="center" textRotation="90" wrapText="1"/>
      <protection hidden="1"/>
    </xf>
    <xf numFmtId="0" fontId="7" fillId="11" borderId="137" xfId="1" applyFont="1" applyFill="1" applyBorder="1" applyAlignment="1" applyProtection="1">
      <alignment horizontal="right" vertical="center" wrapText="1" indent="1"/>
      <protection hidden="1"/>
    </xf>
    <xf numFmtId="0" fontId="7" fillId="11" borderId="142" xfId="1" applyFont="1" applyFill="1" applyBorder="1" applyAlignment="1" applyProtection="1">
      <alignment horizontal="right" vertical="center" wrapText="1" indent="1"/>
      <protection hidden="1"/>
    </xf>
    <xf numFmtId="0" fontId="7" fillId="11" borderId="143" xfId="1" applyFont="1" applyFill="1" applyBorder="1" applyAlignment="1" applyProtection="1">
      <alignment horizontal="right" vertical="center" wrapText="1" indent="1"/>
      <protection hidden="1"/>
    </xf>
    <xf numFmtId="0" fontId="7" fillId="11" borderId="387" xfId="1" applyFont="1" applyFill="1" applyBorder="1" applyAlignment="1" applyProtection="1">
      <alignment horizontal="right" vertical="center" wrapText="1" indent="1"/>
      <protection hidden="1"/>
    </xf>
    <xf numFmtId="0" fontId="7" fillId="13" borderId="373" xfId="1" applyFont="1" applyFill="1" applyBorder="1" applyAlignment="1" applyProtection="1">
      <alignment horizontal="right" vertical="center" wrapText="1"/>
      <protection hidden="1"/>
    </xf>
    <xf numFmtId="0" fontId="7" fillId="13" borderId="374" xfId="1" applyFont="1" applyFill="1" applyBorder="1" applyAlignment="1" applyProtection="1">
      <alignment horizontal="right" vertical="center" wrapText="1"/>
      <protection hidden="1"/>
    </xf>
    <xf numFmtId="0" fontId="7" fillId="11" borderId="43" xfId="1" applyFont="1" applyFill="1" applyBorder="1" applyAlignment="1" applyProtection="1">
      <alignment horizontal="right" vertical="center" wrapText="1" indent="1"/>
      <protection hidden="1"/>
    </xf>
    <xf numFmtId="0" fontId="7" fillId="9" borderId="84" xfId="1" applyFont="1" applyFill="1" applyBorder="1" applyAlignment="1" applyProtection="1">
      <alignment horizontal="center" vertical="center" textRotation="90" wrapText="1"/>
      <protection hidden="1"/>
    </xf>
    <xf numFmtId="0" fontId="7" fillId="9" borderId="116" xfId="1" applyFont="1" applyFill="1" applyBorder="1" applyAlignment="1" applyProtection="1">
      <alignment horizontal="center" vertical="center" textRotation="90" wrapText="1"/>
      <protection hidden="1"/>
    </xf>
    <xf numFmtId="0" fontId="19" fillId="9" borderId="1" xfId="1" applyFont="1" applyFill="1" applyBorder="1" applyAlignment="1" applyProtection="1">
      <alignment horizontal="center" vertical="center" textRotation="90" wrapText="1"/>
      <protection hidden="1"/>
    </xf>
    <xf numFmtId="0" fontId="8" fillId="9" borderId="3" xfId="1" applyFont="1" applyFill="1" applyBorder="1" applyAlignment="1" applyProtection="1">
      <alignment horizontal="right" vertical="center" wrapText="1" indent="1"/>
      <protection hidden="1"/>
    </xf>
    <xf numFmtId="0" fontId="14" fillId="13" borderId="339" xfId="1" applyFont="1" applyFill="1" applyBorder="1" applyAlignment="1" applyProtection="1">
      <alignment horizontal="center" vertical="center"/>
      <protection hidden="1"/>
    </xf>
    <xf numFmtId="0" fontId="14" fillId="13" borderId="338" xfId="1" applyFont="1" applyFill="1" applyBorder="1" applyAlignment="1" applyProtection="1">
      <alignment horizontal="center" vertical="center"/>
      <protection hidden="1"/>
    </xf>
    <xf numFmtId="0" fontId="124" fillId="0" borderId="42" xfId="1" applyFont="1" applyBorder="1" applyAlignment="1" applyProtection="1">
      <alignment horizontal="center" vertical="center"/>
      <protection hidden="1"/>
    </xf>
    <xf numFmtId="0" fontId="124" fillId="0" borderId="371" xfId="1" applyFont="1" applyBorder="1" applyAlignment="1" applyProtection="1">
      <alignment horizontal="center" vertical="center"/>
      <protection hidden="1"/>
    </xf>
    <xf numFmtId="0" fontId="14" fillId="9" borderId="291" xfId="1" applyFont="1" applyFill="1" applyBorder="1" applyAlignment="1" applyProtection="1">
      <alignment horizontal="center" vertical="center" textRotation="90" wrapText="1"/>
      <protection hidden="1"/>
    </xf>
    <xf numFmtId="0" fontId="14" fillId="9" borderId="84" xfId="1" applyFont="1" applyFill="1" applyBorder="1" applyAlignment="1" applyProtection="1">
      <alignment horizontal="center" vertical="center" textRotation="90" wrapText="1"/>
      <protection hidden="1"/>
    </xf>
    <xf numFmtId="0" fontId="133" fillId="0" borderId="0" xfId="1" applyFont="1" applyAlignment="1" applyProtection="1">
      <alignment horizontal="center"/>
      <protection hidden="1"/>
    </xf>
    <xf numFmtId="0" fontId="7" fillId="9" borderId="148" xfId="1" applyFont="1" applyFill="1" applyBorder="1" applyAlignment="1" applyProtection="1">
      <alignment horizontal="right" vertical="center" wrapText="1" indent="1"/>
      <protection hidden="1"/>
    </xf>
    <xf numFmtId="0" fontId="7" fillId="9" borderId="142" xfId="1" applyFont="1" applyFill="1" applyBorder="1" applyAlignment="1" applyProtection="1">
      <alignment horizontal="right" vertical="center" wrapText="1" indent="1"/>
      <protection hidden="1"/>
    </xf>
    <xf numFmtId="0" fontId="7" fillId="11" borderId="147" xfId="1" applyFont="1" applyFill="1" applyBorder="1" applyAlignment="1">
      <alignment horizontal="right" vertical="center" indent="1"/>
    </xf>
    <xf numFmtId="0" fontId="7" fillId="11" borderId="60" xfId="1" applyFont="1" applyFill="1" applyBorder="1" applyAlignment="1">
      <alignment horizontal="right" vertical="center" indent="1"/>
    </xf>
    <xf numFmtId="0" fontId="19" fillId="11" borderId="144" xfId="1" applyFont="1" applyFill="1" applyBorder="1" applyAlignment="1">
      <alignment horizontal="center" vertical="center" textRotation="90" wrapText="1"/>
    </xf>
    <xf numFmtId="0" fontId="50" fillId="29" borderId="388" xfId="1" applyFont="1" applyFill="1" applyBorder="1" applyAlignment="1" applyProtection="1">
      <alignment horizontal="center" vertical="center" wrapText="1"/>
      <protection hidden="1"/>
    </xf>
    <xf numFmtId="0" fontId="50" fillId="29" borderId="299" xfId="1" applyFont="1" applyFill="1" applyBorder="1" applyAlignment="1" applyProtection="1">
      <alignment horizontal="center" vertical="center" wrapText="1"/>
      <protection hidden="1"/>
    </xf>
    <xf numFmtId="0" fontId="14" fillId="13" borderId="154" xfId="1" applyFont="1" applyFill="1" applyBorder="1" applyAlignment="1" applyProtection="1">
      <alignment horizontal="center" vertical="center"/>
      <protection hidden="1"/>
    </xf>
    <xf numFmtId="0" fontId="14" fillId="13" borderId="153" xfId="1" applyFont="1" applyFill="1" applyBorder="1" applyAlignment="1" applyProtection="1">
      <alignment horizontal="center" vertical="center"/>
      <protection hidden="1"/>
    </xf>
    <xf numFmtId="0" fontId="7" fillId="11" borderId="144" xfId="1" applyFont="1" applyFill="1" applyBorder="1" applyAlignment="1">
      <alignment horizontal="center" vertical="center" textRotation="90"/>
    </xf>
    <xf numFmtId="0" fontId="14" fillId="13" borderId="38" xfId="1" applyFont="1" applyFill="1" applyBorder="1" applyAlignment="1" applyProtection="1">
      <alignment horizontal="center" vertical="center"/>
      <protection hidden="1"/>
    </xf>
    <xf numFmtId="0" fontId="7" fillId="11" borderId="144" xfId="1" applyFont="1" applyFill="1" applyBorder="1" applyAlignment="1" applyProtection="1">
      <alignment horizontal="center" vertical="center" textRotation="90" wrapText="1"/>
      <protection hidden="1"/>
    </xf>
    <xf numFmtId="0" fontId="124" fillId="0" borderId="0" xfId="1" applyFont="1" applyAlignment="1" applyProtection="1">
      <alignment horizontal="center" vertical="center"/>
      <protection hidden="1"/>
    </xf>
    <xf numFmtId="0" fontId="124" fillId="0" borderId="155" xfId="1" applyFont="1" applyBorder="1" applyAlignment="1" applyProtection="1">
      <alignment horizontal="center" vertical="center"/>
      <protection hidden="1"/>
    </xf>
    <xf numFmtId="0" fontId="124" fillId="0" borderId="152" xfId="1" applyFont="1" applyBorder="1" applyAlignment="1" applyProtection="1">
      <alignment horizontal="center" vertical="center"/>
      <protection hidden="1"/>
    </xf>
    <xf numFmtId="0" fontId="124" fillId="0" borderId="151" xfId="1" applyFont="1" applyBorder="1" applyAlignment="1" applyProtection="1">
      <alignment horizontal="center" vertical="center"/>
      <protection hidden="1"/>
    </xf>
    <xf numFmtId="0" fontId="14" fillId="13" borderId="53" xfId="1" applyFont="1" applyFill="1" applyBorder="1" applyAlignment="1" applyProtection="1">
      <alignment horizontal="center" vertical="center"/>
      <protection hidden="1"/>
    </xf>
    <xf numFmtId="0" fontId="14" fillId="13" borderId="2" xfId="1" applyFont="1" applyFill="1" applyBorder="1" applyAlignment="1" applyProtection="1">
      <alignment horizontal="center" vertical="center"/>
      <protection hidden="1"/>
    </xf>
    <xf numFmtId="0" fontId="14" fillId="13" borderId="52" xfId="1" applyFont="1" applyFill="1" applyBorder="1" applyAlignment="1" applyProtection="1">
      <alignment horizontal="center" vertical="center"/>
      <protection hidden="1"/>
    </xf>
    <xf numFmtId="0" fontId="8" fillId="9" borderId="150" xfId="1" applyFont="1" applyFill="1" applyBorder="1" applyAlignment="1" applyProtection="1">
      <alignment horizontal="center" vertical="center" wrapText="1"/>
      <protection hidden="1"/>
    </xf>
    <xf numFmtId="0" fontId="8" fillId="9" borderId="49" xfId="1" applyFont="1" applyFill="1" applyBorder="1" applyAlignment="1" applyProtection="1">
      <alignment horizontal="center" vertical="center" wrapText="1"/>
      <protection hidden="1"/>
    </xf>
    <xf numFmtId="0" fontId="7" fillId="11" borderId="148" xfId="1" applyFont="1" applyFill="1" applyBorder="1" applyAlignment="1" applyProtection="1">
      <alignment horizontal="right" vertical="center" wrapText="1" indent="1"/>
      <protection hidden="1"/>
    </xf>
    <xf numFmtId="0" fontId="4" fillId="9" borderId="38" xfId="1" applyFont="1" applyFill="1" applyBorder="1" applyAlignment="1" applyProtection="1">
      <alignment horizontal="center" vertical="center"/>
      <protection hidden="1"/>
    </xf>
    <xf numFmtId="0" fontId="4" fillId="9" borderId="3" xfId="1" applyFont="1" applyFill="1" applyBorder="1" applyAlignment="1" applyProtection="1">
      <alignment horizontal="center" vertical="center"/>
      <protection hidden="1"/>
    </xf>
    <xf numFmtId="0" fontId="4" fillId="9" borderId="64" xfId="1" applyFont="1" applyFill="1" applyBorder="1" applyAlignment="1" applyProtection="1">
      <alignment horizontal="center" vertical="center"/>
      <protection hidden="1"/>
    </xf>
    <xf numFmtId="0" fontId="4" fillId="9" borderId="49" xfId="1" applyFont="1" applyFill="1" applyBorder="1" applyAlignment="1" applyProtection="1">
      <alignment horizontal="center" vertical="center"/>
      <protection hidden="1"/>
    </xf>
    <xf numFmtId="0" fontId="92" fillId="9" borderId="67" xfId="1" applyFont="1" applyFill="1" applyBorder="1" applyAlignment="1">
      <alignment horizontal="left" vertical="center" wrapText="1" indent="2"/>
    </xf>
    <xf numFmtId="0" fontId="92" fillId="9" borderId="3" xfId="1" applyFont="1" applyFill="1" applyBorder="1" applyAlignment="1">
      <alignment horizontal="left" vertical="center" wrapText="1" indent="2"/>
    </xf>
    <xf numFmtId="0" fontId="92" fillId="9" borderId="324" xfId="1" applyFont="1" applyFill="1" applyBorder="1" applyAlignment="1" applyProtection="1">
      <alignment horizontal="left" vertical="center" indent="2"/>
      <protection hidden="1"/>
    </xf>
    <xf numFmtId="0" fontId="92" fillId="9" borderId="296" xfId="1" applyFont="1" applyFill="1" applyBorder="1" applyAlignment="1" applyProtection="1">
      <alignment horizontal="left" vertical="center" indent="2"/>
      <protection hidden="1"/>
    </xf>
    <xf numFmtId="0" fontId="67" fillId="9" borderId="350" xfId="1" applyFont="1" applyFill="1" applyBorder="1" applyAlignment="1" applyProtection="1">
      <alignment horizontal="center" vertical="center" textRotation="90" wrapText="1"/>
      <protection hidden="1"/>
    </xf>
    <xf numFmtId="0" fontId="67" fillId="9" borderId="1" xfId="1" applyFont="1" applyFill="1" applyBorder="1" applyAlignment="1" applyProtection="1">
      <alignment horizontal="center" vertical="center" textRotation="90" wrapText="1"/>
      <protection hidden="1"/>
    </xf>
    <xf numFmtId="0" fontId="67" fillId="9" borderId="69" xfId="1" applyFont="1" applyFill="1" applyBorder="1" applyAlignment="1" applyProtection="1">
      <alignment horizontal="center" vertical="center" textRotation="90" wrapText="1"/>
      <protection hidden="1"/>
    </xf>
    <xf numFmtId="0" fontId="92" fillId="9" borderId="67" xfId="1" applyFont="1" applyFill="1" applyBorder="1" applyAlignment="1" applyProtection="1">
      <alignment horizontal="left" vertical="center" indent="2"/>
      <protection hidden="1"/>
    </xf>
    <xf numFmtId="0" fontId="92" fillId="9" borderId="3" xfId="1" applyFont="1" applyFill="1" applyBorder="1" applyAlignment="1" applyProtection="1">
      <alignment horizontal="left" vertical="center" indent="2"/>
      <protection hidden="1"/>
    </xf>
    <xf numFmtId="14" fontId="137" fillId="0" borderId="0" xfId="1" applyNumberFormat="1" applyFont="1" applyAlignment="1" applyProtection="1">
      <alignment horizontal="left"/>
      <protection hidden="1"/>
    </xf>
    <xf numFmtId="0" fontId="137" fillId="0" borderId="0" xfId="1" applyFont="1" applyAlignment="1" applyProtection="1">
      <alignment horizontal="left"/>
      <protection hidden="1"/>
    </xf>
    <xf numFmtId="0" fontId="98" fillId="0" borderId="0" xfId="1" applyFont="1" applyAlignment="1" applyProtection="1">
      <alignment horizontal="right" vertical="center"/>
      <protection hidden="1"/>
    </xf>
    <xf numFmtId="1" fontId="144" fillId="0" borderId="0" xfId="1" applyNumberFormat="1" applyFont="1" applyAlignment="1" applyProtection="1">
      <alignment horizontal="center" vertical="center"/>
      <protection hidden="1"/>
    </xf>
    <xf numFmtId="0" fontId="144" fillId="0" borderId="0" xfId="1" applyFont="1" applyAlignment="1" applyProtection="1">
      <alignment horizontal="center" vertical="center"/>
      <protection hidden="1"/>
    </xf>
    <xf numFmtId="0" fontId="92" fillId="11" borderId="370" xfId="1" applyFont="1" applyFill="1" applyBorder="1" applyAlignment="1" applyProtection="1">
      <alignment horizontal="center" vertical="center" wrapText="1"/>
      <protection hidden="1"/>
    </xf>
    <xf numFmtId="0" fontId="92" fillId="11" borderId="377" xfId="1" applyFont="1" applyFill="1" applyBorder="1" applyAlignment="1" applyProtection="1">
      <alignment horizontal="center" vertical="center" wrapText="1"/>
      <protection hidden="1"/>
    </xf>
    <xf numFmtId="0" fontId="92" fillId="11" borderId="45" xfId="1" applyFont="1" applyFill="1" applyBorder="1" applyAlignment="1" applyProtection="1">
      <alignment horizontal="center" vertical="center" wrapText="1"/>
      <protection hidden="1"/>
    </xf>
    <xf numFmtId="0" fontId="92" fillId="11" borderId="5" xfId="1" applyFont="1" applyFill="1" applyBorder="1" applyAlignment="1" applyProtection="1">
      <alignment horizontal="center" vertical="center" wrapText="1"/>
      <protection hidden="1"/>
    </xf>
    <xf numFmtId="0" fontId="92" fillId="11" borderId="43" xfId="1" applyFont="1" applyFill="1" applyBorder="1" applyAlignment="1" applyProtection="1">
      <alignment horizontal="center" vertical="center" wrapText="1"/>
      <protection hidden="1"/>
    </xf>
    <xf numFmtId="0" fontId="92" fillId="11" borderId="386" xfId="1" applyFont="1" applyFill="1" applyBorder="1" applyAlignment="1" applyProtection="1">
      <alignment horizontal="center" vertical="center" wrapText="1"/>
      <protection hidden="1"/>
    </xf>
    <xf numFmtId="0" fontId="65" fillId="9" borderId="366" xfId="1" applyFont="1" applyFill="1" applyBorder="1" applyAlignment="1" applyProtection="1">
      <alignment horizontal="center" vertical="center"/>
      <protection hidden="1"/>
    </xf>
    <xf numFmtId="0" fontId="65" fillId="9" borderId="389" xfId="1" applyFont="1" applyFill="1" applyBorder="1" applyAlignment="1" applyProtection="1">
      <alignment horizontal="center" vertical="center"/>
      <protection hidden="1"/>
    </xf>
    <xf numFmtId="0" fontId="67" fillId="9" borderId="372" xfId="1" applyFont="1" applyFill="1" applyBorder="1" applyAlignment="1" applyProtection="1">
      <alignment horizontal="center" vertical="center" textRotation="90"/>
      <protection hidden="1"/>
    </xf>
    <xf numFmtId="0" fontId="67" fillId="9" borderId="65" xfId="1" applyFont="1" applyFill="1" applyBorder="1" applyAlignment="1" applyProtection="1">
      <alignment horizontal="center" vertical="center" textRotation="90"/>
      <protection hidden="1"/>
    </xf>
    <xf numFmtId="0" fontId="67" fillId="9" borderId="62" xfId="1" applyFont="1" applyFill="1" applyBorder="1" applyAlignment="1" applyProtection="1">
      <alignment horizontal="center" vertical="center" textRotation="90"/>
      <protection hidden="1"/>
    </xf>
    <xf numFmtId="0" fontId="65" fillId="30" borderId="66" xfId="1" applyFont="1" applyFill="1" applyBorder="1" applyAlignment="1" applyProtection="1">
      <alignment horizontal="center" vertical="center"/>
      <protection hidden="1"/>
    </xf>
    <xf numFmtId="0" fontId="65" fillId="30" borderId="390" xfId="1" applyFont="1" applyFill="1" applyBorder="1" applyAlignment="1" applyProtection="1">
      <alignment horizontal="center" vertical="center"/>
      <protection hidden="1"/>
    </xf>
    <xf numFmtId="0" fontId="68" fillId="9" borderId="38" xfId="1" applyFont="1" applyFill="1" applyBorder="1" applyAlignment="1" applyProtection="1">
      <alignment horizontal="center" vertical="center" wrapText="1"/>
      <protection hidden="1"/>
    </xf>
    <xf numFmtId="0" fontId="68" fillId="13" borderId="375" xfId="1" applyFont="1" applyFill="1" applyBorder="1" applyAlignment="1" applyProtection="1">
      <alignment horizontal="center" vertical="center" textRotation="90" wrapText="1"/>
      <protection hidden="1"/>
    </xf>
    <xf numFmtId="0" fontId="68" fillId="13" borderId="1" xfId="1" applyFont="1" applyFill="1" applyBorder="1" applyAlignment="1" applyProtection="1">
      <alignment horizontal="center" vertical="center" textRotation="90" wrapText="1"/>
      <protection hidden="1"/>
    </xf>
    <xf numFmtId="0" fontId="68" fillId="13" borderId="297" xfId="1" applyFont="1" applyFill="1" applyBorder="1" applyAlignment="1" applyProtection="1">
      <alignment horizontal="center" vertical="center" textRotation="90" wrapText="1"/>
      <protection hidden="1"/>
    </xf>
    <xf numFmtId="0" fontId="68" fillId="9" borderId="38" xfId="1" applyFont="1" applyFill="1" applyBorder="1" applyAlignment="1" applyProtection="1">
      <alignment horizontal="center" vertical="center"/>
      <protection hidden="1"/>
    </xf>
    <xf numFmtId="0" fontId="68" fillId="13" borderId="384" xfId="1" applyFont="1" applyFill="1" applyBorder="1" applyAlignment="1" applyProtection="1">
      <alignment horizontal="center" vertical="center" textRotation="90" wrapText="1"/>
      <protection hidden="1"/>
    </xf>
    <xf numFmtId="0" fontId="68" fillId="13" borderId="179" xfId="1" applyFont="1" applyFill="1" applyBorder="1" applyAlignment="1" applyProtection="1">
      <alignment horizontal="center" vertical="center" textRotation="90" wrapText="1"/>
      <protection hidden="1"/>
    </xf>
    <xf numFmtId="0" fontId="68" fillId="13" borderId="121" xfId="1" applyFont="1" applyFill="1" applyBorder="1" applyAlignment="1" applyProtection="1">
      <alignment horizontal="center" vertical="center" textRotation="90" wrapText="1"/>
      <protection hidden="1"/>
    </xf>
    <xf numFmtId="14" fontId="1" fillId="0" borderId="0" xfId="1" applyNumberFormat="1" applyAlignment="1"/>
    <xf numFmtId="0" fontId="4" fillId="11" borderId="64" xfId="1" applyFont="1" applyFill="1" applyBorder="1" applyAlignment="1" applyProtection="1">
      <alignment horizontal="center" vertical="center"/>
      <protection hidden="1"/>
    </xf>
    <xf numFmtId="0" fontId="4" fillId="11" borderId="49" xfId="1" applyFont="1" applyFill="1" applyBorder="1" applyAlignment="1" applyProtection="1">
      <alignment horizontal="center" vertical="center"/>
      <protection hidden="1"/>
    </xf>
    <xf numFmtId="0" fontId="92" fillId="9" borderId="370" xfId="1" applyFont="1" applyFill="1" applyBorder="1" applyAlignment="1" applyProtection="1">
      <alignment horizontal="center" vertical="center" wrapText="1"/>
      <protection hidden="1"/>
    </xf>
    <xf numFmtId="0" fontId="92" fillId="9" borderId="377" xfId="1" applyFont="1" applyFill="1" applyBorder="1" applyAlignment="1" applyProtection="1">
      <alignment horizontal="center" vertical="center" wrapText="1"/>
      <protection hidden="1"/>
    </xf>
    <xf numFmtId="0" fontId="92" fillId="9" borderId="45" xfId="1" applyFont="1" applyFill="1" applyBorder="1" applyAlignment="1" applyProtection="1">
      <alignment horizontal="center" vertical="center" wrapText="1"/>
      <protection hidden="1"/>
    </xf>
    <xf numFmtId="0" fontId="92" fillId="9" borderId="5" xfId="1" applyFont="1" applyFill="1" applyBorder="1" applyAlignment="1" applyProtection="1">
      <alignment horizontal="center" vertical="center" wrapText="1"/>
      <protection hidden="1"/>
    </xf>
    <xf numFmtId="0" fontId="92" fillId="9" borderId="43" xfId="1" applyFont="1" applyFill="1" applyBorder="1" applyAlignment="1" applyProtection="1">
      <alignment horizontal="center" vertical="center" wrapText="1"/>
      <protection hidden="1"/>
    </xf>
    <xf numFmtId="0" fontId="92" fillId="9" borderId="386" xfId="1" applyFont="1" applyFill="1" applyBorder="1" applyAlignment="1" applyProtection="1">
      <alignment horizontal="center" vertical="center" wrapText="1"/>
      <protection hidden="1"/>
    </xf>
    <xf numFmtId="0" fontId="67" fillId="9" borderId="377" xfId="1" applyFont="1" applyFill="1" applyBorder="1" applyAlignment="1" applyProtection="1">
      <alignment horizontal="center" vertical="center" textRotation="90" wrapText="1"/>
      <protection hidden="1"/>
    </xf>
    <xf numFmtId="0" fontId="67" fillId="9" borderId="5" xfId="1" applyFont="1" applyFill="1" applyBorder="1" applyAlignment="1" applyProtection="1">
      <alignment horizontal="center" vertical="center" textRotation="90" wrapText="1"/>
      <protection hidden="1"/>
    </xf>
    <xf numFmtId="0" fontId="67" fillId="9" borderId="386" xfId="1" applyFont="1" applyFill="1" applyBorder="1" applyAlignment="1" applyProtection="1">
      <alignment horizontal="center" vertical="center" textRotation="90" wrapText="1"/>
      <protection hidden="1"/>
    </xf>
    <xf numFmtId="0" fontId="67" fillId="9" borderId="68" xfId="1" applyFont="1" applyFill="1" applyBorder="1" applyAlignment="1" applyProtection="1">
      <alignment horizontal="center" vertical="center" textRotation="90"/>
      <protection hidden="1"/>
    </xf>
    <xf numFmtId="0" fontId="68" fillId="13" borderId="202" xfId="1" applyFont="1" applyFill="1" applyBorder="1" applyAlignment="1" applyProtection="1">
      <alignment horizontal="center" vertical="center" textRotation="90" wrapText="1"/>
      <protection hidden="1"/>
    </xf>
    <xf numFmtId="0" fontId="62" fillId="9" borderId="38" xfId="1" applyFont="1" applyFill="1" applyBorder="1" applyAlignment="1" applyProtection="1">
      <alignment horizontal="center" vertical="center"/>
      <protection hidden="1"/>
    </xf>
    <xf numFmtId="0" fontId="62" fillId="11" borderId="64" xfId="1" applyFont="1" applyFill="1" applyBorder="1" applyAlignment="1" applyProtection="1">
      <alignment horizontal="center" vertical="center" wrapText="1"/>
      <protection hidden="1"/>
    </xf>
    <xf numFmtId="0" fontId="65" fillId="9" borderId="380" xfId="1" applyFont="1" applyFill="1" applyBorder="1" applyAlignment="1" applyProtection="1">
      <alignment horizontal="center" vertical="center"/>
      <protection hidden="1"/>
    </xf>
    <xf numFmtId="0" fontId="65" fillId="30" borderId="378" xfId="1" applyFont="1" applyFill="1" applyBorder="1" applyAlignment="1" applyProtection="1">
      <alignment horizontal="center" vertical="center"/>
      <protection hidden="1"/>
    </xf>
    <xf numFmtId="0" fontId="68" fillId="9" borderId="4" xfId="1" applyFont="1" applyFill="1" applyBorder="1" applyAlignment="1" applyProtection="1">
      <alignment horizontal="center" vertical="center" wrapText="1"/>
      <protection hidden="1"/>
    </xf>
    <xf numFmtId="0" fontId="68" fillId="13" borderId="69" xfId="1" applyFont="1" applyFill="1" applyBorder="1" applyAlignment="1" applyProtection="1">
      <alignment horizontal="center" vertical="center" textRotation="90" wrapText="1"/>
      <protection hidden="1"/>
    </xf>
    <xf numFmtId="0" fontId="4" fillId="9" borderId="4" xfId="1" applyFont="1" applyFill="1" applyBorder="1" applyAlignment="1" applyProtection="1">
      <alignment horizontal="center" vertical="center"/>
      <protection hidden="1"/>
    </xf>
    <xf numFmtId="0" fontId="4" fillId="9" borderId="50" xfId="1" applyFont="1" applyFill="1" applyBorder="1" applyAlignment="1" applyProtection="1">
      <alignment horizontal="center" vertical="center"/>
      <protection hidden="1"/>
    </xf>
    <xf numFmtId="1" fontId="161" fillId="0" borderId="0" xfId="1" applyNumberFormat="1" applyFont="1" applyAlignment="1" applyProtection="1">
      <alignment horizontal="center" vertical="center"/>
      <protection hidden="1"/>
    </xf>
    <xf numFmtId="0" fontId="68" fillId="9" borderId="366" xfId="1" applyFont="1" applyFill="1" applyBorder="1" applyAlignment="1" applyProtection="1">
      <alignment horizontal="center" vertical="center"/>
      <protection hidden="1"/>
    </xf>
    <xf numFmtId="0" fontId="67" fillId="9" borderId="392" xfId="1" applyFont="1" applyFill="1" applyBorder="1" applyAlignment="1" applyProtection="1">
      <alignment horizontal="center" vertical="center" textRotation="90" wrapText="1"/>
      <protection hidden="1"/>
    </xf>
    <xf numFmtId="0" fontId="67" fillId="9" borderId="234" xfId="1" applyFont="1" applyFill="1" applyBorder="1" applyAlignment="1" applyProtection="1">
      <alignment horizontal="center" vertical="center" textRotation="90" wrapText="1"/>
      <protection hidden="1"/>
    </xf>
    <xf numFmtId="0" fontId="67" fillId="9" borderId="236" xfId="1" applyFont="1" applyFill="1" applyBorder="1" applyAlignment="1" applyProtection="1">
      <alignment horizontal="center" vertical="center" textRotation="90" wrapText="1"/>
      <protection hidden="1"/>
    </xf>
    <xf numFmtId="0" fontId="65" fillId="8" borderId="366" xfId="1" applyFont="1" applyFill="1" applyBorder="1" applyAlignment="1" applyProtection="1">
      <alignment horizontal="center" vertical="center" wrapText="1"/>
      <protection hidden="1"/>
    </xf>
    <xf numFmtId="0" fontId="65" fillId="8" borderId="377" xfId="1" applyFont="1" applyFill="1" applyBorder="1" applyAlignment="1" applyProtection="1">
      <alignment horizontal="center" vertical="center" wrapText="1"/>
      <protection hidden="1"/>
    </xf>
    <xf numFmtId="0" fontId="65" fillId="8" borderId="0" xfId="1" applyFont="1" applyFill="1" applyAlignment="1" applyProtection="1">
      <alignment horizontal="center" vertical="center" wrapText="1"/>
      <protection hidden="1"/>
    </xf>
    <xf numFmtId="0" fontId="65" fillId="8" borderId="5" xfId="1" applyFont="1" applyFill="1" applyBorder="1" applyAlignment="1" applyProtection="1">
      <alignment horizontal="center" vertical="center" wrapText="1"/>
      <protection hidden="1"/>
    </xf>
    <xf numFmtId="0" fontId="92" fillId="11" borderId="366" xfId="1" applyFont="1" applyFill="1" applyBorder="1" applyAlignment="1" applyProtection="1">
      <alignment horizontal="center" vertical="center" wrapText="1"/>
      <protection hidden="1"/>
    </xf>
    <xf numFmtId="0" fontId="92" fillId="11" borderId="0" xfId="1" applyFont="1" applyFill="1" applyAlignment="1" applyProtection="1">
      <alignment horizontal="center" vertical="center" wrapText="1"/>
      <protection hidden="1"/>
    </xf>
    <xf numFmtId="0" fontId="92" fillId="11" borderId="42" xfId="1" applyFont="1" applyFill="1" applyBorder="1" applyAlignment="1" applyProtection="1">
      <alignment horizontal="center" vertical="center" wrapText="1"/>
      <protection hidden="1"/>
    </xf>
    <xf numFmtId="0" fontId="66" fillId="19" borderId="223" xfId="1" applyFont="1" applyFill="1" applyBorder="1" applyAlignment="1" applyProtection="1">
      <alignment horizontal="center" vertical="center"/>
      <protection hidden="1"/>
    </xf>
    <xf numFmtId="0" fontId="66" fillId="19" borderId="222" xfId="1" applyFont="1" applyFill="1" applyBorder="1" applyAlignment="1" applyProtection="1">
      <alignment horizontal="center" vertical="center"/>
      <protection hidden="1"/>
    </xf>
    <xf numFmtId="0" fontId="66" fillId="19" borderId="88" xfId="1" applyFont="1" applyFill="1" applyBorder="1" applyAlignment="1" applyProtection="1">
      <alignment horizontal="center" vertical="center"/>
      <protection hidden="1"/>
    </xf>
    <xf numFmtId="0" fontId="68" fillId="8" borderId="374" xfId="1" applyFont="1" applyFill="1" applyBorder="1" applyAlignment="1" applyProtection="1">
      <alignment horizontal="center" vertical="center" wrapText="1"/>
      <protection hidden="1"/>
    </xf>
    <xf numFmtId="0" fontId="68" fillId="8" borderId="5" xfId="1" applyFont="1" applyFill="1" applyBorder="1" applyAlignment="1" applyProtection="1">
      <alignment horizontal="center" vertical="center" wrapText="1"/>
      <protection hidden="1"/>
    </xf>
    <xf numFmtId="0" fontId="68" fillId="8" borderId="296" xfId="1" applyFont="1" applyFill="1" applyBorder="1" applyAlignment="1" applyProtection="1">
      <alignment horizontal="center" vertical="center" wrapText="1"/>
      <protection hidden="1"/>
    </xf>
    <xf numFmtId="0" fontId="68" fillId="8" borderId="375" xfId="1" applyFont="1" applyFill="1" applyBorder="1" applyAlignment="1" applyProtection="1">
      <alignment horizontal="center" vertical="center" wrapText="1"/>
      <protection hidden="1"/>
    </xf>
    <xf numFmtId="0" fontId="68" fillId="8" borderId="1" xfId="1" applyFont="1" applyFill="1" applyBorder="1" applyAlignment="1" applyProtection="1">
      <alignment horizontal="center" vertical="center" wrapText="1"/>
      <protection hidden="1"/>
    </xf>
    <xf numFmtId="0" fontId="68" fillId="8" borderId="69" xfId="1" applyFont="1" applyFill="1" applyBorder="1" applyAlignment="1" applyProtection="1">
      <alignment horizontal="center" vertical="center" wrapText="1"/>
      <protection hidden="1"/>
    </xf>
    <xf numFmtId="0" fontId="66" fillId="8" borderId="375" xfId="1" applyFont="1" applyFill="1" applyBorder="1" applyAlignment="1" applyProtection="1">
      <alignment horizontal="center" vertical="center" wrapText="1"/>
      <protection hidden="1"/>
    </xf>
    <xf numFmtId="0" fontId="66" fillId="8" borderId="1" xfId="1" applyFont="1" applyFill="1" applyBorder="1" applyAlignment="1" applyProtection="1">
      <alignment horizontal="center" vertical="center" wrapText="1"/>
      <protection hidden="1"/>
    </xf>
    <xf numFmtId="0" fontId="66" fillId="8" borderId="69" xfId="1" applyFont="1" applyFill="1" applyBorder="1" applyAlignment="1" applyProtection="1">
      <alignment horizontal="center" vertical="center" wrapText="1"/>
      <protection hidden="1"/>
    </xf>
    <xf numFmtId="0" fontId="92" fillId="19" borderId="67" xfId="1" applyFont="1" applyFill="1" applyBorder="1" applyAlignment="1" applyProtection="1">
      <alignment horizontal="center" vertical="center"/>
      <protection hidden="1"/>
    </xf>
    <xf numFmtId="0" fontId="92" fillId="19" borderId="38" xfId="1" applyFont="1" applyFill="1" applyBorder="1" applyAlignment="1" applyProtection="1">
      <alignment horizontal="center" vertical="center"/>
      <protection hidden="1"/>
    </xf>
    <xf numFmtId="0" fontId="92" fillId="31" borderId="137" xfId="1" applyFont="1" applyFill="1" applyBorder="1" applyAlignment="1" applyProtection="1">
      <alignment horizontal="center" vertical="center"/>
      <protection hidden="1"/>
    </xf>
    <xf numFmtId="0" fontId="92" fillId="31" borderId="136" xfId="1" applyFont="1" applyFill="1" applyBorder="1" applyAlignment="1" applyProtection="1">
      <alignment horizontal="center" vertical="center"/>
      <protection hidden="1"/>
    </xf>
    <xf numFmtId="0" fontId="92" fillId="31" borderId="142" xfId="1" applyFont="1" applyFill="1" applyBorder="1" applyAlignment="1" applyProtection="1">
      <alignment horizontal="center" vertical="center"/>
      <protection hidden="1"/>
    </xf>
    <xf numFmtId="0" fontId="65" fillId="13" borderId="324" xfId="1" applyFont="1" applyFill="1" applyBorder="1" applyAlignment="1" applyProtection="1">
      <alignment horizontal="right" vertical="center"/>
      <protection hidden="1"/>
    </xf>
    <xf numFmtId="0" fontId="65" fillId="13" borderId="7" xfId="1" applyFont="1" applyFill="1" applyBorder="1" applyAlignment="1" applyProtection="1">
      <alignment horizontal="right" vertical="center"/>
      <protection hidden="1"/>
    </xf>
    <xf numFmtId="0" fontId="65" fillId="13" borderId="296" xfId="1" applyFont="1" applyFill="1" applyBorder="1" applyAlignment="1" applyProtection="1">
      <alignment horizontal="right" vertical="center"/>
      <protection hidden="1"/>
    </xf>
    <xf numFmtId="0" fontId="154" fillId="11" borderId="291" xfId="1" applyFont="1" applyFill="1" applyBorder="1" applyAlignment="1">
      <alignment horizontal="center" vertical="center" textRotation="90" wrapText="1"/>
    </xf>
    <xf numFmtId="0" fontId="154" fillId="11" borderId="84" xfId="1" applyFont="1" applyFill="1" applyBorder="1" applyAlignment="1">
      <alignment horizontal="center" vertical="center" textRotation="90" wrapText="1"/>
    </xf>
    <xf numFmtId="0" fontId="154" fillId="11" borderId="72" xfId="1" applyFont="1" applyFill="1" applyBorder="1" applyAlignment="1">
      <alignment horizontal="center" vertical="center" textRotation="90" wrapText="1"/>
    </xf>
    <xf numFmtId="0" fontId="154" fillId="11" borderId="84" xfId="1" applyFont="1" applyFill="1" applyBorder="1" applyAlignment="1">
      <alignment horizontal="center" vertical="center" textRotation="90"/>
    </xf>
    <xf numFmtId="0" fontId="154" fillId="11" borderId="72" xfId="1" applyFont="1" applyFill="1" applyBorder="1" applyAlignment="1">
      <alignment horizontal="center" vertical="center" textRotation="90"/>
    </xf>
    <xf numFmtId="0" fontId="8" fillId="19" borderId="223" xfId="1" applyFont="1" applyFill="1" applyBorder="1" applyAlignment="1" applyProtection="1">
      <alignment horizontal="center" vertical="center"/>
      <protection hidden="1"/>
    </xf>
    <xf numFmtId="0" fontId="8" fillId="19" borderId="222" xfId="1" applyFont="1" applyFill="1" applyBorder="1" applyAlignment="1" applyProtection="1">
      <alignment horizontal="center" vertical="center"/>
      <protection hidden="1"/>
    </xf>
    <xf numFmtId="0" fontId="8" fillId="19" borderId="88" xfId="1" applyFont="1" applyFill="1" applyBorder="1" applyAlignment="1" applyProtection="1">
      <alignment horizontal="center" vertical="center"/>
      <protection hidden="1"/>
    </xf>
    <xf numFmtId="0" fontId="6" fillId="11" borderId="207" xfId="1" applyFont="1" applyFill="1" applyBorder="1" applyAlignment="1">
      <alignment horizontal="left" vertical="center" indent="1"/>
    </xf>
    <xf numFmtId="0" fontId="6" fillId="11" borderId="206" xfId="1" applyFont="1" applyFill="1" applyBorder="1" applyAlignment="1">
      <alignment horizontal="left" vertical="center" indent="1"/>
    </xf>
    <xf numFmtId="0" fontId="6" fillId="11" borderId="160" xfId="1" applyFont="1" applyFill="1" applyBorder="1" applyAlignment="1">
      <alignment horizontal="left" vertical="center" indent="1"/>
    </xf>
    <xf numFmtId="0" fontId="6" fillId="11" borderId="181" xfId="1" applyFont="1" applyFill="1" applyBorder="1" applyAlignment="1">
      <alignment horizontal="left" vertical="center" indent="1"/>
    </xf>
    <xf numFmtId="0" fontId="6" fillId="11" borderId="12" xfId="1" applyFont="1" applyFill="1" applyBorder="1" applyAlignment="1">
      <alignment horizontal="left" vertical="center" indent="1"/>
    </xf>
    <xf numFmtId="0" fontId="6" fillId="11" borderId="21" xfId="1" applyFont="1" applyFill="1" applyBorder="1" applyAlignment="1">
      <alignment horizontal="left" vertical="center" indent="1"/>
    </xf>
    <xf numFmtId="0" fontId="6" fillId="11" borderId="213" xfId="1" applyFont="1" applyFill="1" applyBorder="1" applyAlignment="1">
      <alignment horizontal="left" vertical="center" indent="1"/>
    </xf>
    <xf numFmtId="0" fontId="6" fillId="11" borderId="212" xfId="1" applyFont="1" applyFill="1" applyBorder="1" applyAlignment="1">
      <alignment horizontal="left" vertical="center" indent="1"/>
    </xf>
    <xf numFmtId="0" fontId="6" fillId="11" borderId="211" xfId="1" applyFont="1" applyFill="1" applyBorder="1" applyAlignment="1">
      <alignment horizontal="left" vertical="center" indent="1"/>
    </xf>
    <xf numFmtId="0" fontId="154" fillId="11" borderId="77" xfId="1" applyFont="1" applyFill="1" applyBorder="1" applyAlignment="1">
      <alignment horizontal="center" vertical="center" textRotation="90"/>
    </xf>
    <xf numFmtId="0" fontId="65" fillId="9" borderId="103" xfId="1" applyFont="1" applyFill="1" applyBorder="1" applyAlignment="1" applyProtection="1">
      <alignment horizontal="center" vertical="center" textRotation="90"/>
      <protection hidden="1"/>
    </xf>
    <xf numFmtId="0" fontId="65" fillId="9" borderId="144" xfId="1" applyFont="1" applyFill="1" applyBorder="1" applyAlignment="1" applyProtection="1">
      <alignment horizontal="center" vertical="center" textRotation="90"/>
      <protection hidden="1"/>
    </xf>
    <xf numFmtId="0" fontId="4" fillId="0" borderId="0" xfId="1" applyFont="1" applyAlignment="1" applyProtection="1">
      <alignment horizontal="left" vertical="center" wrapText="1"/>
      <protection locked="0"/>
    </xf>
    <xf numFmtId="0" fontId="4" fillId="9" borderId="268" xfId="1" applyFont="1" applyFill="1" applyBorder="1" applyAlignment="1" applyProtection="1">
      <alignment horizontal="center" vertical="center"/>
      <protection hidden="1"/>
    </xf>
    <xf numFmtId="0" fontId="98" fillId="0" borderId="0" xfId="1" applyFont="1" applyAlignment="1" applyProtection="1">
      <alignment horizontal="center" vertical="center"/>
      <protection hidden="1"/>
    </xf>
    <xf numFmtId="0" fontId="92" fillId="11" borderId="273" xfId="1" applyFont="1" applyFill="1" applyBorder="1" applyAlignment="1" applyProtection="1">
      <alignment horizontal="center" vertical="center" wrapText="1"/>
      <protection hidden="1"/>
    </xf>
    <xf numFmtId="0" fontId="92" fillId="11" borderId="154" xfId="1" applyFont="1" applyFill="1" applyBorder="1" applyAlignment="1" applyProtection="1">
      <alignment horizontal="center" vertical="center" wrapText="1"/>
      <protection hidden="1"/>
    </xf>
    <xf numFmtId="0" fontId="92" fillId="11" borderId="262" xfId="1" applyFont="1" applyFill="1" applyBorder="1" applyAlignment="1" applyProtection="1">
      <alignment horizontal="center" vertical="center" wrapText="1"/>
      <protection hidden="1"/>
    </xf>
    <xf numFmtId="0" fontId="92" fillId="11" borderId="266" xfId="1" applyFont="1" applyFill="1" applyBorder="1" applyAlignment="1" applyProtection="1">
      <alignment horizontal="center" vertical="center" wrapText="1"/>
      <protection hidden="1"/>
    </xf>
    <xf numFmtId="0" fontId="65" fillId="11" borderId="272" xfId="1" applyFont="1" applyFill="1" applyBorder="1" applyAlignment="1" applyProtection="1">
      <alignment horizontal="center" vertical="center"/>
      <protection hidden="1"/>
    </xf>
    <xf numFmtId="0" fontId="65" fillId="11" borderId="271" xfId="1" applyFont="1" applyFill="1" applyBorder="1" applyAlignment="1" applyProtection="1">
      <alignment horizontal="center" vertical="center"/>
      <protection hidden="1"/>
    </xf>
    <xf numFmtId="0" fontId="65" fillId="11" borderId="270" xfId="1" applyFont="1" applyFill="1" applyBorder="1" applyAlignment="1" applyProtection="1">
      <alignment horizontal="center" vertical="center"/>
      <protection hidden="1"/>
    </xf>
    <xf numFmtId="0" fontId="65" fillId="9" borderId="269" xfId="1" applyFont="1" applyFill="1" applyBorder="1" applyAlignment="1" applyProtection="1">
      <alignment horizontal="center" vertical="center"/>
      <protection hidden="1"/>
    </xf>
    <xf numFmtId="0" fontId="65" fillId="9" borderId="267" xfId="1" applyFont="1" applyFill="1" applyBorder="1" applyAlignment="1" applyProtection="1">
      <alignment horizontal="center" vertical="center"/>
      <protection hidden="1"/>
    </xf>
    <xf numFmtId="0" fontId="65" fillId="9" borderId="264" xfId="1" applyFont="1" applyFill="1" applyBorder="1" applyAlignment="1" applyProtection="1">
      <alignment horizontal="center" vertical="center"/>
      <protection hidden="1"/>
    </xf>
    <xf numFmtId="0" fontId="136" fillId="9" borderId="384" xfId="1" applyFont="1" applyFill="1" applyBorder="1" applyAlignment="1" applyProtection="1">
      <alignment horizontal="center" vertical="center" textRotation="90"/>
      <protection hidden="1"/>
    </xf>
    <xf numFmtId="0" fontId="136" fillId="9" borderId="179" xfId="1" applyFont="1" applyFill="1" applyBorder="1" applyAlignment="1" applyProtection="1">
      <alignment horizontal="center" vertical="center" textRotation="90"/>
      <protection hidden="1"/>
    </xf>
    <xf numFmtId="0" fontId="136" fillId="9" borderId="202" xfId="1" applyFont="1" applyFill="1" applyBorder="1" applyAlignment="1" applyProtection="1">
      <alignment horizontal="center" vertical="center" textRotation="90"/>
      <protection hidden="1"/>
    </xf>
    <xf numFmtId="0" fontId="68" fillId="31" borderId="4" xfId="1" applyFont="1" applyFill="1" applyBorder="1" applyAlignment="1" applyProtection="1">
      <alignment horizontal="center" vertical="center"/>
      <protection hidden="1"/>
    </xf>
    <xf numFmtId="0" fontId="68" fillId="31" borderId="38" xfId="1" applyFont="1" applyFill="1" applyBorder="1" applyAlignment="1" applyProtection="1">
      <alignment horizontal="center" vertical="center"/>
      <protection hidden="1"/>
    </xf>
    <xf numFmtId="0" fontId="68" fillId="31" borderId="268" xfId="1" applyFont="1" applyFill="1" applyBorder="1" applyAlignment="1" applyProtection="1">
      <alignment horizontal="center" vertical="center"/>
      <protection hidden="1"/>
    </xf>
    <xf numFmtId="0" fontId="70" fillId="9" borderId="50" xfId="1" applyFont="1" applyFill="1" applyBorder="1" applyAlignment="1" applyProtection="1">
      <alignment horizontal="center" vertical="center"/>
      <protection hidden="1"/>
    </xf>
    <xf numFmtId="0" fontId="70" fillId="9" borderId="64" xfId="1" applyFont="1" applyFill="1" applyBorder="1" applyAlignment="1" applyProtection="1">
      <alignment horizontal="center" vertical="center"/>
      <protection hidden="1"/>
    </xf>
    <xf numFmtId="0" fontId="70" fillId="9" borderId="265" xfId="1" applyFont="1" applyFill="1" applyBorder="1" applyAlignment="1" applyProtection="1">
      <alignment horizontal="center" vertical="center"/>
      <protection hidden="1"/>
    </xf>
    <xf numFmtId="0" fontId="65" fillId="0" borderId="393" xfId="1" applyFont="1" applyBorder="1" applyAlignment="1" applyProtection="1">
      <alignment horizontal="center"/>
      <protection locked="0" hidden="1"/>
    </xf>
    <xf numFmtId="0" fontId="65" fillId="0" borderId="263" xfId="1" applyFont="1" applyBorder="1" applyAlignment="1" applyProtection="1">
      <alignment horizontal="center"/>
      <protection locked="0" hidden="1"/>
    </xf>
    <xf numFmtId="0" fontId="65" fillId="0" borderId="261" xfId="1" applyFont="1" applyBorder="1" applyAlignment="1" applyProtection="1">
      <alignment horizontal="center"/>
      <protection locked="0" hidden="1"/>
    </xf>
    <xf numFmtId="0" fontId="65" fillId="9" borderId="104" xfId="1" applyFont="1" applyFill="1" applyBorder="1" applyAlignment="1" applyProtection="1">
      <alignment horizontal="center" vertical="center" textRotation="90"/>
      <protection hidden="1"/>
    </xf>
    <xf numFmtId="0" fontId="65" fillId="9" borderId="291" xfId="1" applyFont="1" applyFill="1" applyBorder="1" applyAlignment="1" applyProtection="1">
      <alignment horizontal="center" vertical="center" textRotation="90"/>
      <protection hidden="1"/>
    </xf>
    <xf numFmtId="0" fontId="65" fillId="9" borderId="84" xfId="1" applyFont="1" applyFill="1" applyBorder="1" applyAlignment="1" applyProtection="1">
      <alignment horizontal="center" vertical="center" textRotation="90"/>
      <protection hidden="1"/>
    </xf>
    <xf numFmtId="0" fontId="65" fillId="9" borderId="325" xfId="1" applyFont="1" applyFill="1" applyBorder="1" applyAlignment="1" applyProtection="1">
      <alignment horizontal="center" vertical="center" textRotation="90"/>
      <protection hidden="1"/>
    </xf>
    <xf numFmtId="0" fontId="4" fillId="0" borderId="366" xfId="1" applyFont="1" applyBorder="1" applyAlignment="1" applyProtection="1">
      <alignment horizontal="left" vertical="center" wrapText="1"/>
      <protection locked="0"/>
    </xf>
    <xf numFmtId="0" fontId="65" fillId="9" borderId="372" xfId="1" applyFont="1" applyFill="1" applyBorder="1" applyAlignment="1" applyProtection="1">
      <alignment horizontal="center" vertical="center"/>
      <protection hidden="1"/>
    </xf>
    <xf numFmtId="0" fontId="65" fillId="9" borderId="65" xfId="1" applyFont="1" applyFill="1" applyBorder="1" applyAlignment="1" applyProtection="1">
      <alignment horizontal="center" vertical="center"/>
      <protection hidden="1"/>
    </xf>
    <xf numFmtId="0" fontId="65" fillId="9" borderId="62" xfId="1" applyFont="1" applyFill="1" applyBorder="1" applyAlignment="1" applyProtection="1">
      <alignment horizontal="center" vertical="center"/>
      <protection hidden="1"/>
    </xf>
    <xf numFmtId="0" fontId="65" fillId="11" borderId="2" xfId="1" applyFont="1" applyFill="1" applyBorder="1" applyAlignment="1" applyProtection="1">
      <alignment horizontal="center" vertical="center"/>
      <protection hidden="1"/>
    </xf>
    <xf numFmtId="0" fontId="65" fillId="11" borderId="118" xfId="1" applyFont="1" applyFill="1" applyBorder="1" applyAlignment="1" applyProtection="1">
      <alignment horizontal="center" vertical="center"/>
      <protection hidden="1"/>
    </xf>
    <xf numFmtId="0" fontId="65" fillId="0" borderId="372" xfId="1" applyFont="1" applyBorder="1" applyAlignment="1" applyProtection="1">
      <alignment horizontal="center"/>
      <protection locked="0" hidden="1"/>
    </xf>
    <xf numFmtId="0" fontId="65" fillId="0" borderId="65" xfId="1" applyFont="1" applyBorder="1" applyAlignment="1" applyProtection="1">
      <alignment horizontal="center"/>
      <protection locked="0" hidden="1"/>
    </xf>
    <xf numFmtId="0" fontId="65" fillId="0" borderId="68" xfId="1" applyFont="1" applyBorder="1" applyAlignment="1" applyProtection="1">
      <alignment horizontal="center"/>
      <protection locked="0" hidden="1"/>
    </xf>
    <xf numFmtId="0" fontId="68" fillId="11" borderId="4" xfId="1" applyFont="1" applyFill="1" applyBorder="1" applyAlignment="1" applyProtection="1">
      <alignment horizontal="center" vertical="center"/>
      <protection hidden="1"/>
    </xf>
    <xf numFmtId="0" fontId="68" fillId="11" borderId="38" xfId="1" applyFont="1" applyFill="1" applyBorder="1" applyAlignment="1" applyProtection="1">
      <alignment horizontal="center" vertical="center"/>
      <protection hidden="1"/>
    </xf>
    <xf numFmtId="0" fontId="68" fillId="11" borderId="268" xfId="1" applyFont="1" applyFill="1" applyBorder="1" applyAlignment="1" applyProtection="1">
      <alignment horizontal="center" vertical="center"/>
      <protection hidden="1"/>
    </xf>
    <xf numFmtId="0" fontId="163" fillId="0" borderId="42" xfId="1" applyFont="1" applyBorder="1" applyAlignment="1" applyProtection="1">
      <alignment horizontal="left" vertical="center"/>
      <protection locked="0" hidden="1"/>
    </xf>
    <xf numFmtId="0" fontId="65" fillId="32" borderId="343" xfId="1" applyFont="1" applyFill="1" applyBorder="1" applyAlignment="1" applyProtection="1">
      <alignment horizontal="center" vertical="center"/>
      <protection hidden="1"/>
    </xf>
    <xf numFmtId="0" fontId="65" fillId="32" borderId="338" xfId="1" applyFont="1" applyFill="1" applyBorder="1" applyAlignment="1" applyProtection="1">
      <alignment horizontal="center" vertical="center"/>
      <protection hidden="1"/>
    </xf>
    <xf numFmtId="0" fontId="65" fillId="32" borderId="346" xfId="1" applyFont="1" applyFill="1" applyBorder="1" applyAlignment="1" applyProtection="1">
      <alignment horizontal="center" vertical="center"/>
      <protection hidden="1"/>
    </xf>
    <xf numFmtId="0" fontId="166" fillId="9" borderId="392" xfId="1" applyFont="1" applyFill="1" applyBorder="1" applyAlignment="1" applyProtection="1">
      <alignment horizontal="center" vertical="center" textRotation="90" wrapText="1"/>
      <protection hidden="1"/>
    </xf>
    <xf numFmtId="0" fontId="166" fillId="9" borderId="234" xfId="1" applyFont="1" applyFill="1" applyBorder="1" applyAlignment="1" applyProtection="1">
      <alignment horizontal="center" vertical="center" textRotation="90" wrapText="1"/>
      <protection hidden="1"/>
    </xf>
    <xf numFmtId="0" fontId="166" fillId="9" borderId="236" xfId="1" applyFont="1" applyFill="1" applyBorder="1" applyAlignment="1" applyProtection="1">
      <alignment horizontal="center" vertical="center" textRotation="90" wrapText="1"/>
      <protection hidden="1"/>
    </xf>
    <xf numFmtId="0" fontId="136" fillId="9" borderId="117" xfId="1" applyFont="1" applyFill="1" applyBorder="1" applyAlignment="1" applyProtection="1">
      <alignment horizontal="center" textRotation="90"/>
      <protection hidden="1"/>
    </xf>
    <xf numFmtId="0" fontId="136" fillId="9" borderId="208" xfId="1" applyFont="1" applyFill="1" applyBorder="1" applyAlignment="1" applyProtection="1">
      <alignment horizontal="center" textRotation="90"/>
      <protection hidden="1"/>
    </xf>
    <xf numFmtId="0" fontId="136" fillId="9" borderId="286" xfId="1" applyFont="1" applyFill="1" applyBorder="1" applyAlignment="1" applyProtection="1">
      <alignment horizontal="center" textRotation="90"/>
      <protection hidden="1"/>
    </xf>
    <xf numFmtId="0" fontId="136" fillId="9" borderId="384" xfId="1" applyFont="1" applyFill="1" applyBorder="1" applyAlignment="1" applyProtection="1">
      <alignment horizontal="center" textRotation="90"/>
      <protection hidden="1"/>
    </xf>
    <xf numFmtId="0" fontId="136" fillId="9" borderId="179" xfId="1" applyFont="1" applyFill="1" applyBorder="1" applyAlignment="1" applyProtection="1">
      <alignment horizontal="center" textRotation="90"/>
      <protection hidden="1"/>
    </xf>
    <xf numFmtId="0" fontId="136" fillId="9" borderId="202" xfId="1" applyFont="1" applyFill="1" applyBorder="1" applyAlignment="1" applyProtection="1">
      <alignment horizontal="center" textRotation="90"/>
      <protection hidden="1"/>
    </xf>
    <xf numFmtId="0" fontId="136" fillId="9" borderId="394" xfId="1" applyFont="1" applyFill="1" applyBorder="1" applyAlignment="1" applyProtection="1">
      <alignment horizontal="center" vertical="center"/>
      <protection hidden="1"/>
    </xf>
    <xf numFmtId="0" fontId="136" fillId="9" borderId="389" xfId="1" applyFont="1" applyFill="1" applyBorder="1" applyAlignment="1" applyProtection="1">
      <alignment horizontal="center" vertical="center"/>
      <protection hidden="1"/>
    </xf>
    <xf numFmtId="0" fontId="136" fillId="9" borderId="287" xfId="1" applyFont="1" applyFill="1" applyBorder="1" applyAlignment="1" applyProtection="1">
      <alignment horizontal="center" vertical="center"/>
      <protection hidden="1"/>
    </xf>
    <xf numFmtId="0" fontId="136" fillId="9" borderId="300" xfId="1" applyFont="1" applyFill="1" applyBorder="1" applyAlignment="1" applyProtection="1">
      <alignment horizontal="center" vertical="center"/>
      <protection hidden="1"/>
    </xf>
    <xf numFmtId="0" fontId="65" fillId="11" borderId="343" xfId="1" applyFont="1" applyFill="1" applyBorder="1" applyAlignment="1" applyProtection="1">
      <alignment horizontal="center" vertical="center"/>
      <protection hidden="1"/>
    </xf>
    <xf numFmtId="0" fontId="65" fillId="11" borderId="338" xfId="1" applyFont="1" applyFill="1" applyBorder="1" applyAlignment="1" applyProtection="1">
      <alignment horizontal="center" vertical="center"/>
      <protection hidden="1"/>
    </xf>
    <xf numFmtId="0" fontId="65" fillId="11" borderId="346" xfId="1" applyFont="1" applyFill="1" applyBorder="1" applyAlignment="1" applyProtection="1">
      <alignment horizontal="center" vertical="center"/>
      <protection hidden="1"/>
    </xf>
    <xf numFmtId="0" fontId="4" fillId="9" borderId="265" xfId="1" applyFont="1" applyFill="1" applyBorder="1" applyAlignment="1" applyProtection="1">
      <alignment horizontal="center" vertical="center"/>
      <protection hidden="1"/>
    </xf>
    <xf numFmtId="0" fontId="69" fillId="0" borderId="0" xfId="1" applyFont="1" applyAlignment="1" applyProtection="1">
      <alignment vertical="top" wrapText="1"/>
      <protection locked="0"/>
    </xf>
    <xf numFmtId="0" fontId="69" fillId="0" borderId="0" xfId="1" applyFont="1" applyAlignment="1">
      <alignment vertical="top" wrapText="1"/>
    </xf>
    <xf numFmtId="0" fontId="69" fillId="0" borderId="0" xfId="1" applyFont="1" applyAlignment="1">
      <alignment vertical="top"/>
    </xf>
    <xf numFmtId="0" fontId="68" fillId="9" borderId="4" xfId="1" applyFont="1" applyFill="1" applyBorder="1" applyAlignment="1" applyProtection="1">
      <alignment horizontal="center" vertical="center"/>
      <protection hidden="1"/>
    </xf>
    <xf numFmtId="0" fontId="68" fillId="9" borderId="3" xfId="1" applyFont="1" applyFill="1" applyBorder="1" applyAlignment="1" applyProtection="1">
      <alignment horizontal="center" vertical="center"/>
      <protection hidden="1"/>
    </xf>
    <xf numFmtId="0" fontId="65" fillId="11" borderId="4" xfId="1" applyFont="1" applyFill="1" applyBorder="1" applyAlignment="1" applyProtection="1">
      <alignment horizontal="center" vertical="center"/>
      <protection hidden="1"/>
    </xf>
    <xf numFmtId="0" fontId="65" fillId="11" borderId="38" xfId="1" applyFont="1" applyFill="1" applyBorder="1" applyAlignment="1" applyProtection="1">
      <alignment horizontal="center" vertical="center"/>
      <protection hidden="1"/>
    </xf>
    <xf numFmtId="0" fontId="65" fillId="11" borderId="268" xfId="1" applyFont="1" applyFill="1" applyBorder="1" applyAlignment="1" applyProtection="1">
      <alignment horizontal="center" vertical="center"/>
      <protection hidden="1"/>
    </xf>
    <xf numFmtId="0" fontId="65" fillId="9" borderId="291" xfId="1" applyFont="1" applyFill="1" applyBorder="1" applyAlignment="1" applyProtection="1">
      <alignment horizontal="center" vertical="center" textRotation="90" wrapText="1"/>
      <protection hidden="1"/>
    </xf>
    <xf numFmtId="0" fontId="65" fillId="9" borderId="84" xfId="1" applyFont="1" applyFill="1" applyBorder="1" applyAlignment="1" applyProtection="1">
      <alignment horizontal="center" vertical="center" textRotation="90" wrapText="1"/>
      <protection hidden="1"/>
    </xf>
    <xf numFmtId="0" fontId="65" fillId="9" borderId="325" xfId="1" applyFont="1" applyFill="1" applyBorder="1" applyAlignment="1" applyProtection="1">
      <alignment horizontal="center" vertical="center" textRotation="90" wrapText="1"/>
      <protection hidden="1"/>
    </xf>
    <xf numFmtId="0" fontId="92" fillId="9" borderId="291" xfId="1" applyFont="1" applyFill="1" applyBorder="1" applyAlignment="1" applyProtection="1">
      <alignment horizontal="center" vertical="center" textRotation="90" wrapText="1"/>
      <protection hidden="1"/>
    </xf>
    <xf numFmtId="0" fontId="92" fillId="9" borderId="84" xfId="1" applyFont="1" applyFill="1" applyBorder="1" applyAlignment="1" applyProtection="1">
      <alignment horizontal="center" vertical="center" textRotation="90" wrapText="1"/>
      <protection hidden="1"/>
    </xf>
    <xf numFmtId="0" fontId="92" fillId="9" borderId="116" xfId="1" applyFont="1" applyFill="1" applyBorder="1" applyAlignment="1" applyProtection="1">
      <alignment horizontal="center" vertical="center" textRotation="90" wrapText="1"/>
      <protection hidden="1"/>
    </xf>
    <xf numFmtId="0" fontId="65" fillId="34" borderId="2" xfId="1" applyFont="1" applyFill="1" applyBorder="1" applyAlignment="1" applyProtection="1">
      <alignment horizontal="center" vertical="center"/>
      <protection hidden="1"/>
    </xf>
    <xf numFmtId="0" fontId="65" fillId="34" borderId="4" xfId="1" applyFont="1" applyFill="1" applyBorder="1" applyAlignment="1" applyProtection="1">
      <alignment horizontal="center" vertical="center"/>
      <protection hidden="1"/>
    </xf>
    <xf numFmtId="1" fontId="145" fillId="0" borderId="0" xfId="1" applyNumberFormat="1" applyFont="1" applyAlignment="1" applyProtection="1">
      <alignment horizontal="center" vertical="center"/>
      <protection hidden="1"/>
    </xf>
    <xf numFmtId="0" fontId="92" fillId="9" borderId="0" xfId="1" applyFont="1" applyFill="1" applyAlignment="1" applyProtection="1">
      <alignment horizontal="center" vertical="center" wrapText="1"/>
      <protection hidden="1"/>
    </xf>
    <xf numFmtId="0" fontId="92" fillId="9" borderId="42" xfId="1" applyFont="1" applyFill="1" applyBorder="1" applyAlignment="1" applyProtection="1">
      <alignment horizontal="center" vertical="center" wrapText="1"/>
      <protection hidden="1"/>
    </xf>
    <xf numFmtId="0" fontId="65" fillId="9" borderId="343" xfId="1" applyFont="1" applyFill="1" applyBorder="1" applyAlignment="1" applyProtection="1">
      <alignment horizontal="center" vertical="center"/>
      <protection hidden="1"/>
    </xf>
    <xf numFmtId="0" fontId="65" fillId="9" borderId="338" xfId="1" applyFont="1" applyFill="1" applyBorder="1" applyAlignment="1" applyProtection="1">
      <alignment horizontal="center" vertical="center"/>
      <protection hidden="1"/>
    </xf>
    <xf numFmtId="0" fontId="65" fillId="9" borderId="346" xfId="1" applyFont="1" applyFill="1" applyBorder="1" applyAlignment="1" applyProtection="1">
      <alignment horizontal="center" vertical="center"/>
      <protection hidden="1"/>
    </xf>
    <xf numFmtId="0" fontId="92" fillId="9" borderId="325" xfId="1" applyFont="1" applyFill="1" applyBorder="1" applyAlignment="1" applyProtection="1">
      <alignment horizontal="center" vertical="center" textRotation="90" wrapText="1"/>
      <protection hidden="1"/>
    </xf>
    <xf numFmtId="0" fontId="65" fillId="9" borderId="367" xfId="1" applyFont="1" applyFill="1" applyBorder="1" applyAlignment="1" applyProtection="1">
      <alignment horizontal="center" vertical="center"/>
      <protection hidden="1"/>
    </xf>
    <xf numFmtId="0" fontId="65" fillId="9" borderId="44" xfId="1" applyFont="1" applyFill="1" applyBorder="1" applyAlignment="1" applyProtection="1">
      <alignment horizontal="center" vertical="center"/>
      <protection hidden="1"/>
    </xf>
    <xf numFmtId="0" fontId="65" fillId="9" borderId="294" xfId="1" applyFont="1" applyFill="1" applyBorder="1" applyAlignment="1" applyProtection="1">
      <alignment horizontal="center" vertical="center"/>
      <protection hidden="1"/>
    </xf>
    <xf numFmtId="0" fontId="166" fillId="9" borderId="350" xfId="1" applyFont="1" applyFill="1" applyBorder="1" applyAlignment="1" applyProtection="1">
      <alignment horizontal="center" vertical="center" textRotation="90" wrapText="1"/>
      <protection hidden="1"/>
    </xf>
    <xf numFmtId="0" fontId="166" fillId="9" borderId="1" xfId="1" applyFont="1" applyFill="1" applyBorder="1" applyAlignment="1" applyProtection="1">
      <alignment horizontal="center" vertical="center" textRotation="90" wrapText="1"/>
      <protection hidden="1"/>
    </xf>
    <xf numFmtId="0" fontId="166" fillId="9" borderId="69" xfId="1" applyFont="1" applyFill="1" applyBorder="1" applyAlignment="1" applyProtection="1">
      <alignment horizontal="center" vertical="center" textRotation="90" wrapText="1"/>
      <protection hidden="1"/>
    </xf>
    <xf numFmtId="0" fontId="127" fillId="0" borderId="137" xfId="1" applyFont="1" applyBorder="1" applyAlignment="1">
      <alignment horizontal="center" vertical="center"/>
    </xf>
    <xf numFmtId="1" fontId="177" fillId="23" borderId="385" xfId="7" applyNumberFormat="1" applyFont="1" applyFill="1" applyBorder="1" applyAlignment="1" applyProtection="1">
      <alignment horizontal="center" vertical="center" wrapText="1"/>
      <protection hidden="1"/>
    </xf>
    <xf numFmtId="0" fontId="178" fillId="23" borderId="126" xfId="1" applyFont="1" applyFill="1" applyBorder="1" applyAlignment="1">
      <alignment horizontal="center" vertical="center" wrapText="1"/>
    </xf>
    <xf numFmtId="0" fontId="178" fillId="23" borderId="138" xfId="1" applyFont="1" applyFill="1" applyBorder="1" applyAlignment="1">
      <alignment horizontal="center" vertical="center" wrapText="1"/>
    </xf>
  </cellXfs>
  <cellStyles count="8">
    <cellStyle name="Hiperłącze" xfId="2" builtinId="8"/>
    <cellStyle name="Normalny" xfId="0" builtinId="0"/>
    <cellStyle name="Normalny 2" xfId="1" xr:uid="{E7649C94-2F3F-4092-8A8B-8A226DD9AE72}"/>
    <cellStyle name="Normalny 2 2" xfId="3" xr:uid="{EA710EE0-301D-48DF-B41D-3B1020F2C0CE}"/>
    <cellStyle name="Normalny 8" xfId="5" xr:uid="{5C0EAB83-DA67-4706-B92E-58EF01598345}"/>
    <cellStyle name="Normalny 8 3" xfId="6" xr:uid="{3C45A1A8-2A6D-4FBA-A1A8-9852A1B190F6}"/>
    <cellStyle name="Uwaga 2" xfId="7" xr:uid="{E7A2583E-69D9-48FE-A1F0-2B97309AE824}"/>
    <cellStyle name="Walutowy 2 2" xfId="4" xr:uid="{AB1F547E-6ABE-4102-8449-BDCF96A57CA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styles" Target="styles.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264584</xdr:colOff>
      <xdr:row>0</xdr:row>
      <xdr:rowOff>1185124</xdr:rowOff>
    </xdr:from>
    <xdr:ext cx="1835571" cy="1194546"/>
    <xdr:pic>
      <xdr:nvPicPr>
        <xdr:cNvPr id="3" name="Obraz 2">
          <a:extLst>
            <a:ext uri="{FF2B5EF4-FFF2-40B4-BE49-F238E27FC236}">
              <a16:creationId xmlns:a16="http://schemas.microsoft.com/office/drawing/2014/main" id="{D0855635-4617-4B2E-A738-CCB88F0E7CEB}"/>
            </a:ext>
          </a:extLst>
        </xdr:cNvPr>
        <xdr:cNvPicPr>
          <a:picLocks noChangeAspect="1"/>
        </xdr:cNvPicPr>
      </xdr:nvPicPr>
      <xdr:blipFill>
        <a:blip xmlns:r="http://schemas.openxmlformats.org/officeDocument/2006/relationships" r:embed="rId1"/>
        <a:stretch>
          <a:fillRect/>
        </a:stretch>
      </xdr:blipFill>
      <xdr:spPr>
        <a:xfrm>
          <a:off x="874184" y="165949"/>
          <a:ext cx="1835571" cy="1194546"/>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ZSP/Organizacja%20roku%20szkolnego/OrganizacjaZSP%202016-17/kal.terminarz%202016-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lendarz"/>
      <sheetName val="Kalendarz (2)"/>
      <sheetName val="terminarz"/>
      <sheetName val="terminarz kl I"/>
      <sheetName val="term.gimnaz"/>
      <sheetName val="term matura"/>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28D486-7E9B-4AD3-B2B1-4EB8C4954ED5}">
  <dimension ref="A1:Q185"/>
  <sheetViews>
    <sheetView view="pageBreakPreview" zoomScaleNormal="100" zoomScaleSheetLayoutView="100" workbookViewId="0">
      <selection activeCell="E85" sqref="E85"/>
    </sheetView>
  </sheetViews>
  <sheetFormatPr defaultColWidth="9.140625" defaultRowHeight="12.75" x14ac:dyDescent="0.2"/>
  <cols>
    <col min="1" max="1" width="30.28515625" style="1" customWidth="1"/>
    <col min="2" max="2" width="2.85546875" style="1" customWidth="1"/>
    <col min="3" max="3" width="21.7109375" style="1" customWidth="1"/>
    <col min="4" max="4" width="3.85546875" style="1" customWidth="1"/>
    <col min="5" max="5" width="26.85546875" style="1" customWidth="1"/>
    <col min="6" max="6" width="7.7109375" style="1" customWidth="1"/>
    <col min="7" max="7" width="2.85546875" style="1" customWidth="1"/>
    <col min="8" max="8" width="15.140625" style="1" customWidth="1"/>
    <col min="9" max="9" width="13.42578125" style="1" customWidth="1"/>
    <col min="10" max="10" width="39.85546875" style="1" customWidth="1"/>
    <col min="11" max="11" width="15.28515625" style="1" customWidth="1"/>
    <col min="12" max="12" width="3.85546875" style="1" customWidth="1"/>
    <col min="13" max="13" width="11.140625" style="1" customWidth="1"/>
    <col min="14" max="14" width="4.140625" style="1" customWidth="1"/>
    <col min="15" max="15" width="4.5703125" style="1" customWidth="1"/>
    <col min="16" max="16" width="11.42578125" style="1" customWidth="1"/>
    <col min="17" max="17" width="3.42578125" style="1" customWidth="1"/>
    <col min="18" max="16384" width="9.140625" style="1"/>
  </cols>
  <sheetData>
    <row r="1" spans="1:17" s="61" customFormat="1" ht="32.25" customHeight="1" x14ac:dyDescent="0.25">
      <c r="A1" s="2045" t="s">
        <v>0</v>
      </c>
      <c r="B1" s="62"/>
      <c r="C1" s="2045" t="s">
        <v>1</v>
      </c>
      <c r="D1" s="62"/>
      <c r="E1" s="2050" t="s">
        <v>2</v>
      </c>
      <c r="F1" s="2051"/>
      <c r="G1" s="62"/>
      <c r="H1" s="1873" t="s">
        <v>3</v>
      </c>
      <c r="I1" s="63"/>
      <c r="J1" s="2050" t="s">
        <v>4</v>
      </c>
      <c r="K1" s="2051"/>
      <c r="L1" s="62"/>
      <c r="O1" s="62"/>
    </row>
    <row r="2" spans="1:17" ht="15.75" customHeight="1" x14ac:dyDescent="0.2">
      <c r="A2" s="3"/>
      <c r="B2" s="23"/>
      <c r="C2" s="3"/>
      <c r="D2" s="23"/>
      <c r="E2" s="26"/>
      <c r="F2" s="47"/>
      <c r="G2" s="23"/>
      <c r="H2" s="3"/>
      <c r="I2" s="23"/>
      <c r="J2" s="26"/>
      <c r="K2" s="47"/>
      <c r="L2" s="23"/>
      <c r="O2" s="23"/>
    </row>
    <row r="3" spans="1:17" ht="12.75" customHeight="1" x14ac:dyDescent="0.2">
      <c r="A3" s="3" t="s">
        <v>5</v>
      </c>
      <c r="B3" s="23"/>
      <c r="C3" s="46" t="s">
        <v>6</v>
      </c>
      <c r="D3" s="23"/>
      <c r="E3" s="26" t="s">
        <v>7</v>
      </c>
      <c r="F3" s="60" t="s">
        <v>8</v>
      </c>
      <c r="G3" s="23"/>
      <c r="H3" s="3" t="s">
        <v>9</v>
      </c>
      <c r="I3" s="23"/>
      <c r="J3" s="26" t="s">
        <v>10</v>
      </c>
      <c r="K3" s="55" t="s">
        <v>11</v>
      </c>
      <c r="L3" s="23"/>
      <c r="O3" s="23"/>
    </row>
    <row r="4" spans="1:17" ht="12.75" customHeight="1" x14ac:dyDescent="0.2">
      <c r="A4" s="5" t="s">
        <v>12</v>
      </c>
      <c r="B4" s="23"/>
      <c r="C4" s="46" t="s">
        <v>13</v>
      </c>
      <c r="D4" s="23"/>
      <c r="E4" s="26" t="s">
        <v>14</v>
      </c>
      <c r="F4" s="59" t="s">
        <v>15</v>
      </c>
      <c r="G4" s="23"/>
      <c r="H4" s="3" t="s">
        <v>16</v>
      </c>
      <c r="I4" s="23"/>
      <c r="J4" s="26" t="s">
        <v>17</v>
      </c>
      <c r="K4" s="55" t="s">
        <v>18</v>
      </c>
      <c r="L4" s="23"/>
      <c r="O4" s="23"/>
    </row>
    <row r="5" spans="1:17" ht="12.75" customHeight="1" x14ac:dyDescent="0.2">
      <c r="A5" s="5" t="s">
        <v>19</v>
      </c>
      <c r="B5" s="23"/>
      <c r="C5" s="46" t="s">
        <v>20</v>
      </c>
      <c r="D5" s="23"/>
      <c r="E5" s="26" t="s">
        <v>21</v>
      </c>
      <c r="F5" s="59" t="s">
        <v>22</v>
      </c>
      <c r="G5" s="23"/>
      <c r="H5" s="3" t="s">
        <v>23</v>
      </c>
      <c r="I5" s="23"/>
      <c r="J5" s="26" t="s">
        <v>24</v>
      </c>
      <c r="K5" s="55" t="s">
        <v>25</v>
      </c>
      <c r="L5" s="23"/>
      <c r="O5" s="23"/>
    </row>
    <row r="6" spans="1:17" ht="12.75" customHeight="1" x14ac:dyDescent="0.2">
      <c r="A6" s="8" t="s">
        <v>26</v>
      </c>
      <c r="B6" s="23"/>
      <c r="C6" s="46" t="s">
        <v>27</v>
      </c>
      <c r="D6" s="23"/>
      <c r="E6" s="26" t="s">
        <v>28</v>
      </c>
      <c r="F6" s="59" t="s">
        <v>29</v>
      </c>
      <c r="G6" s="23"/>
      <c r="H6" s="3" t="s">
        <v>30</v>
      </c>
      <c r="I6" s="23"/>
      <c r="J6" s="26" t="s">
        <v>31</v>
      </c>
      <c r="K6" s="55" t="s">
        <v>32</v>
      </c>
      <c r="L6" s="23"/>
      <c r="M6" s="23"/>
      <c r="N6" s="23"/>
      <c r="O6" s="23"/>
    </row>
    <row r="7" spans="1:17" ht="12.75" customHeight="1" x14ac:dyDescent="0.2">
      <c r="A7" s="8" t="s">
        <v>33</v>
      </c>
      <c r="B7" s="23"/>
      <c r="C7" s="2046" t="s">
        <v>907</v>
      </c>
      <c r="D7" s="23"/>
      <c r="E7" s="26" t="s">
        <v>35</v>
      </c>
      <c r="F7" s="59" t="s">
        <v>36</v>
      </c>
      <c r="G7" s="23"/>
      <c r="H7" s="3" t="s">
        <v>37</v>
      </c>
      <c r="I7" s="2052"/>
      <c r="J7" s="38"/>
      <c r="K7" s="37"/>
      <c r="L7" s="23"/>
      <c r="N7" s="23"/>
      <c r="O7" s="23"/>
    </row>
    <row r="8" spans="1:17" ht="15" customHeight="1" x14ac:dyDescent="0.2">
      <c r="A8" s="8" t="s">
        <v>38</v>
      </c>
      <c r="B8" s="23"/>
      <c r="C8" s="46" t="s">
        <v>34</v>
      </c>
      <c r="D8" s="23"/>
      <c r="E8" s="26" t="s">
        <v>40</v>
      </c>
      <c r="F8" s="59" t="s">
        <v>41</v>
      </c>
      <c r="G8" s="23"/>
      <c r="H8" s="3" t="s">
        <v>42</v>
      </c>
      <c r="I8" s="2052"/>
      <c r="J8" s="2050" t="s">
        <v>43</v>
      </c>
      <c r="K8" s="2051"/>
      <c r="L8" s="23"/>
      <c r="N8" s="23"/>
      <c r="O8" s="23"/>
      <c r="P8" s="23"/>
      <c r="Q8" s="23"/>
    </row>
    <row r="9" spans="1:17" x14ac:dyDescent="0.2">
      <c r="A9" s="8" t="s">
        <v>44</v>
      </c>
      <c r="B9" s="23"/>
      <c r="C9" s="46" t="s">
        <v>39</v>
      </c>
      <c r="D9" s="23"/>
      <c r="E9" s="26" t="s">
        <v>46</v>
      </c>
      <c r="F9" s="59" t="s">
        <v>47</v>
      </c>
      <c r="G9" s="23"/>
      <c r="H9" s="3" t="s">
        <v>48</v>
      </c>
      <c r="I9" s="2052"/>
      <c r="J9" s="26"/>
      <c r="K9" s="47"/>
      <c r="L9" s="23"/>
      <c r="N9" s="23"/>
      <c r="O9" s="23"/>
      <c r="P9" s="23"/>
      <c r="Q9" s="23"/>
    </row>
    <row r="10" spans="1:17" x14ac:dyDescent="0.2">
      <c r="A10" s="8" t="s">
        <v>49</v>
      </c>
      <c r="B10" s="23"/>
      <c r="C10" s="46" t="s">
        <v>45</v>
      </c>
      <c r="D10" s="23"/>
      <c r="E10" s="26" t="s">
        <v>51</v>
      </c>
      <c r="F10" s="59" t="s">
        <v>52</v>
      </c>
      <c r="G10" s="23"/>
      <c r="H10" s="3" t="s">
        <v>53</v>
      </c>
      <c r="I10" s="2052"/>
      <c r="J10" s="26" t="s">
        <v>54</v>
      </c>
      <c r="K10" s="55" t="s">
        <v>55</v>
      </c>
      <c r="L10" s="23"/>
      <c r="N10" s="23"/>
      <c r="O10" s="23"/>
      <c r="P10" s="23"/>
      <c r="Q10" s="23"/>
    </row>
    <row r="11" spans="1:17" ht="13.5" customHeight="1" x14ac:dyDescent="0.2">
      <c r="A11" s="5" t="s">
        <v>56</v>
      </c>
      <c r="B11" s="23"/>
      <c r="C11" s="46" t="s">
        <v>50</v>
      </c>
      <c r="D11" s="23"/>
      <c r="E11" s="26" t="s">
        <v>58</v>
      </c>
      <c r="F11" s="59" t="s">
        <v>59</v>
      </c>
      <c r="G11" s="23"/>
      <c r="H11" s="3" t="s">
        <v>60</v>
      </c>
      <c r="I11" s="2052"/>
      <c r="J11" s="26" t="s">
        <v>905</v>
      </c>
      <c r="K11" s="55" t="s">
        <v>906</v>
      </c>
      <c r="L11" s="23"/>
      <c r="N11" s="58"/>
      <c r="O11" s="23"/>
      <c r="P11" s="23"/>
      <c r="Q11" s="23"/>
    </row>
    <row r="12" spans="1:17" x14ac:dyDescent="0.2">
      <c r="A12" s="5" t="s">
        <v>61</v>
      </c>
      <c r="B12" s="23"/>
      <c r="C12" s="46" t="s">
        <v>57</v>
      </c>
      <c r="D12" s="23"/>
      <c r="E12" s="1660"/>
      <c r="F12" s="1661"/>
      <c r="G12" s="23"/>
      <c r="H12" s="3" t="s">
        <v>63</v>
      </c>
      <c r="I12" s="2052"/>
      <c r="J12" s="1660"/>
      <c r="K12" s="1661"/>
      <c r="L12" s="23"/>
      <c r="N12" s="58"/>
      <c r="O12" s="23"/>
      <c r="P12" s="23"/>
      <c r="Q12" s="23"/>
    </row>
    <row r="13" spans="1:17" ht="13.5" customHeight="1" x14ac:dyDescent="0.2">
      <c r="A13" s="8" t="s">
        <v>64</v>
      </c>
      <c r="B13" s="23"/>
      <c r="C13" s="46" t="s">
        <v>62</v>
      </c>
      <c r="D13" s="23"/>
      <c r="E13" s="23"/>
      <c r="F13" s="23"/>
      <c r="G13" s="23"/>
      <c r="H13" s="3" t="s">
        <v>66</v>
      </c>
      <c r="I13" s="2052"/>
      <c r="L13" s="23"/>
      <c r="N13" s="58"/>
      <c r="O13" s="23"/>
      <c r="Q13" s="23"/>
    </row>
    <row r="14" spans="1:17" ht="12.75" customHeight="1" x14ac:dyDescent="0.2">
      <c r="A14" s="5" t="s">
        <v>67</v>
      </c>
      <c r="B14" s="23"/>
      <c r="C14" s="46" t="s">
        <v>65</v>
      </c>
      <c r="D14" s="23"/>
      <c r="E14" s="23"/>
      <c r="F14" s="23"/>
      <c r="G14" s="23"/>
      <c r="H14" s="3" t="s">
        <v>69</v>
      </c>
      <c r="I14" s="2052"/>
      <c r="J14" s="2050" t="s">
        <v>70</v>
      </c>
      <c r="K14" s="2051"/>
      <c r="L14" s="23"/>
      <c r="N14" s="58"/>
      <c r="O14" s="23"/>
      <c r="Q14" s="23"/>
    </row>
    <row r="15" spans="1:17" ht="12.75" customHeight="1" x14ac:dyDescent="0.2">
      <c r="A15" s="5" t="s">
        <v>71</v>
      </c>
      <c r="B15" s="23"/>
      <c r="C15" s="46" t="s">
        <v>68</v>
      </c>
      <c r="D15" s="23"/>
      <c r="E15" s="23"/>
      <c r="F15" s="23"/>
      <c r="G15" s="23"/>
      <c r="H15" s="56"/>
      <c r="I15" s="2052"/>
      <c r="J15" s="26"/>
      <c r="K15" s="47"/>
      <c r="L15" s="23"/>
      <c r="N15" s="23"/>
      <c r="O15" s="23"/>
      <c r="Q15" s="23"/>
    </row>
    <row r="16" spans="1:17" x14ac:dyDescent="0.2">
      <c r="A16" s="8" t="s">
        <v>73</v>
      </c>
      <c r="B16" s="23"/>
      <c r="C16" s="57" t="s">
        <v>72</v>
      </c>
      <c r="D16" s="23"/>
      <c r="E16" s="2053" t="s">
        <v>75</v>
      </c>
      <c r="F16" s="2053"/>
      <c r="G16" s="23"/>
      <c r="H16" s="56"/>
      <c r="I16" s="2052"/>
      <c r="J16" s="26" t="s">
        <v>76</v>
      </c>
      <c r="K16" s="55" t="s">
        <v>77</v>
      </c>
      <c r="L16" s="23"/>
      <c r="M16" s="23"/>
      <c r="N16" s="23"/>
      <c r="O16" s="23"/>
      <c r="Q16" s="23"/>
    </row>
    <row r="17" spans="1:17" x14ac:dyDescent="0.2">
      <c r="A17" s="5" t="s">
        <v>78</v>
      </c>
      <c r="B17" s="23"/>
      <c r="C17" s="46" t="s">
        <v>74</v>
      </c>
      <c r="D17" s="23"/>
      <c r="E17" s="2053"/>
      <c r="F17" s="2053"/>
      <c r="G17" s="23"/>
      <c r="H17" s="1662"/>
      <c r="I17" s="2052"/>
      <c r="J17" s="26" t="s">
        <v>80</v>
      </c>
      <c r="K17" s="55" t="s">
        <v>81</v>
      </c>
      <c r="L17" s="23"/>
      <c r="O17" s="23"/>
      <c r="P17" s="23"/>
      <c r="Q17" s="23"/>
    </row>
    <row r="18" spans="1:17" x14ac:dyDescent="0.2">
      <c r="A18" s="8" t="s">
        <v>82</v>
      </c>
      <c r="B18" s="23"/>
      <c r="C18" s="46" t="s">
        <v>79</v>
      </c>
      <c r="D18" s="23"/>
      <c r="E18" s="26"/>
      <c r="F18" s="47"/>
      <c r="G18" s="23"/>
      <c r="H18" s="23"/>
      <c r="I18" s="54"/>
      <c r="J18" s="26" t="s">
        <v>84</v>
      </c>
      <c r="K18" s="55" t="s">
        <v>85</v>
      </c>
      <c r="L18" s="23"/>
      <c r="O18" s="23"/>
    </row>
    <row r="19" spans="1:17" x14ac:dyDescent="0.2">
      <c r="A19" s="8" t="s">
        <v>86</v>
      </c>
      <c r="B19" s="23"/>
      <c r="C19" s="46" t="s">
        <v>83</v>
      </c>
      <c r="D19" s="23"/>
      <c r="E19" s="26" t="s">
        <v>88</v>
      </c>
      <c r="F19" s="47" t="s">
        <v>89</v>
      </c>
      <c r="G19" s="23"/>
      <c r="H19" s="1874" t="s">
        <v>90</v>
      </c>
      <c r="I19" s="54"/>
      <c r="J19" s="26" t="s">
        <v>91</v>
      </c>
      <c r="K19" s="55" t="s">
        <v>92</v>
      </c>
      <c r="L19" s="23"/>
      <c r="O19" s="23"/>
    </row>
    <row r="20" spans="1:17" x14ac:dyDescent="0.2">
      <c r="A20" s="8" t="s">
        <v>93</v>
      </c>
      <c r="B20" s="23"/>
      <c r="C20" s="46" t="s">
        <v>87</v>
      </c>
      <c r="D20" s="23"/>
      <c r="E20" s="26" t="s">
        <v>95</v>
      </c>
      <c r="F20" s="47" t="s">
        <v>77</v>
      </c>
      <c r="G20" s="23"/>
      <c r="H20" s="3"/>
      <c r="I20" s="54"/>
      <c r="J20" s="1660"/>
      <c r="K20" s="1661"/>
      <c r="L20" s="23"/>
      <c r="O20" s="23"/>
    </row>
    <row r="21" spans="1:17" x14ac:dyDescent="0.2">
      <c r="A21" s="8" t="s">
        <v>96</v>
      </c>
      <c r="B21" s="23"/>
      <c r="C21" s="46" t="s">
        <v>94</v>
      </c>
      <c r="D21" s="23"/>
      <c r="E21" s="1663"/>
      <c r="F21" s="1664"/>
      <c r="G21" s="23"/>
      <c r="H21" s="3" t="s">
        <v>98</v>
      </c>
      <c r="I21" s="54"/>
      <c r="L21" s="23"/>
      <c r="O21" s="23"/>
    </row>
    <row r="22" spans="1:17" ht="14.25" customHeight="1" x14ac:dyDescent="0.2">
      <c r="A22" s="8" t="s">
        <v>99</v>
      </c>
      <c r="B22" s="23"/>
      <c r="C22" s="46" t="s">
        <v>97</v>
      </c>
      <c r="D22" s="23"/>
      <c r="E22" s="23"/>
      <c r="F22" s="23"/>
      <c r="G22" s="23"/>
      <c r="H22" s="3" t="s">
        <v>101</v>
      </c>
      <c r="I22" s="54"/>
      <c r="J22" s="2059" t="s">
        <v>102</v>
      </c>
      <c r="K22" s="2060"/>
      <c r="L22" s="23"/>
      <c r="O22" s="23"/>
    </row>
    <row r="23" spans="1:17" ht="12.95" customHeight="1" x14ac:dyDescent="0.2">
      <c r="A23" s="8" t="s">
        <v>103</v>
      </c>
      <c r="B23" s="23"/>
      <c r="C23" s="46" t="s">
        <v>100</v>
      </c>
      <c r="D23" s="23"/>
      <c r="E23" s="2061" t="s">
        <v>105</v>
      </c>
      <c r="F23" s="2062"/>
      <c r="G23" s="23"/>
      <c r="H23" s="3" t="s">
        <v>106</v>
      </c>
      <c r="I23" s="52"/>
      <c r="J23" s="26"/>
      <c r="K23" s="37"/>
      <c r="L23" s="23"/>
      <c r="O23" s="23"/>
    </row>
    <row r="24" spans="1:17" ht="12.6" customHeight="1" x14ac:dyDescent="0.2">
      <c r="A24" s="8" t="s">
        <v>107</v>
      </c>
      <c r="B24" s="23"/>
      <c r="C24" s="46" t="s">
        <v>104</v>
      </c>
      <c r="D24" s="23"/>
      <c r="E24" s="2063"/>
      <c r="F24" s="2064"/>
      <c r="G24" s="23"/>
      <c r="H24" s="3" t="s">
        <v>109</v>
      </c>
      <c r="I24" s="23"/>
      <c r="J24" s="26" t="s">
        <v>110</v>
      </c>
      <c r="K24" s="47" t="s">
        <v>111</v>
      </c>
      <c r="L24" s="23"/>
      <c r="O24" s="23"/>
    </row>
    <row r="25" spans="1:17" x14ac:dyDescent="0.2">
      <c r="A25" s="8" t="s">
        <v>112</v>
      </c>
      <c r="B25" s="23"/>
      <c r="C25" s="46" t="s">
        <v>108</v>
      </c>
      <c r="D25" s="23"/>
      <c r="E25" s="26"/>
      <c r="F25" s="47"/>
      <c r="G25" s="23"/>
      <c r="H25" s="3" t="s">
        <v>114</v>
      </c>
      <c r="I25" s="23"/>
      <c r="J25" s="26" t="s">
        <v>115</v>
      </c>
      <c r="K25" s="47" t="s">
        <v>116</v>
      </c>
      <c r="L25" s="53"/>
      <c r="O25" s="23"/>
    </row>
    <row r="26" spans="1:17" x14ac:dyDescent="0.2">
      <c r="A26" s="8" t="s">
        <v>117</v>
      </c>
      <c r="B26" s="23"/>
      <c r="C26" s="46" t="s">
        <v>113</v>
      </c>
      <c r="D26" s="23"/>
      <c r="E26" s="26" t="s">
        <v>119</v>
      </c>
      <c r="F26" s="47"/>
      <c r="G26" s="23"/>
      <c r="H26" s="3" t="s">
        <v>120</v>
      </c>
      <c r="I26" s="23"/>
      <c r="J26" s="26" t="s">
        <v>121</v>
      </c>
      <c r="K26" s="47" t="s">
        <v>122</v>
      </c>
      <c r="L26" s="53"/>
      <c r="M26" s="23"/>
      <c r="N26" s="23"/>
      <c r="O26" s="23"/>
    </row>
    <row r="27" spans="1:17" x14ac:dyDescent="0.2">
      <c r="A27" s="5" t="s">
        <v>123</v>
      </c>
      <c r="B27" s="23"/>
      <c r="C27" s="46" t="s">
        <v>118</v>
      </c>
      <c r="D27" s="23"/>
      <c r="E27" s="26" t="s">
        <v>125</v>
      </c>
      <c r="F27" s="47"/>
      <c r="G27" s="23"/>
      <c r="H27" s="1665"/>
      <c r="I27" s="23"/>
      <c r="J27" s="1660"/>
      <c r="K27" s="1661"/>
      <c r="L27" s="36"/>
      <c r="M27" s="23"/>
      <c r="N27" s="23"/>
      <c r="O27" s="23"/>
      <c r="P27" s="23"/>
      <c r="Q27" s="23"/>
    </row>
    <row r="28" spans="1:17" ht="12.75" customHeight="1" x14ac:dyDescent="0.2">
      <c r="A28" s="8" t="s">
        <v>126</v>
      </c>
      <c r="B28" s="23"/>
      <c r="C28" s="46" t="s">
        <v>124</v>
      </c>
      <c r="D28" s="23"/>
      <c r="E28" s="1660"/>
      <c r="F28" s="1661"/>
      <c r="G28" s="23"/>
      <c r="H28" s="23"/>
      <c r="I28" s="23"/>
      <c r="J28" s="36"/>
      <c r="K28" s="36"/>
      <c r="L28" s="36"/>
      <c r="M28" s="23"/>
      <c r="N28" s="23"/>
      <c r="O28" s="23"/>
      <c r="P28" s="23"/>
      <c r="Q28" s="23"/>
    </row>
    <row r="29" spans="1:17" ht="12.75" customHeight="1" x14ac:dyDescent="0.2">
      <c r="A29" s="8" t="s">
        <v>128</v>
      </c>
      <c r="B29" s="23"/>
      <c r="C29" s="46" t="s">
        <v>127</v>
      </c>
      <c r="E29" s="23"/>
      <c r="F29" s="23"/>
      <c r="G29" s="52"/>
      <c r="H29" s="2065" t="s">
        <v>130</v>
      </c>
      <c r="I29" s="2066"/>
      <c r="J29" s="2067" t="s">
        <v>131</v>
      </c>
      <c r="K29" s="2068"/>
      <c r="L29" s="36"/>
      <c r="P29" s="23"/>
      <c r="Q29" s="23"/>
    </row>
    <row r="30" spans="1:17" ht="12.75" customHeight="1" x14ac:dyDescent="0.2">
      <c r="A30" s="8" t="s">
        <v>132</v>
      </c>
      <c r="B30" s="23"/>
      <c r="C30" s="46" t="s">
        <v>129</v>
      </c>
      <c r="E30" s="2061" t="s">
        <v>134</v>
      </c>
      <c r="F30" s="2062"/>
      <c r="H30" s="38"/>
      <c r="I30" s="47"/>
      <c r="J30" s="23"/>
      <c r="K30" s="47"/>
      <c r="L30" s="36"/>
      <c r="Q30" s="23"/>
    </row>
    <row r="31" spans="1:17" ht="12.75" customHeight="1" x14ac:dyDescent="0.2">
      <c r="A31" s="8" t="s">
        <v>135</v>
      </c>
      <c r="B31" s="23"/>
      <c r="C31" s="46" t="s">
        <v>133</v>
      </c>
      <c r="E31" s="2063"/>
      <c r="F31" s="2064"/>
      <c r="H31" s="26" t="s">
        <v>137</v>
      </c>
      <c r="I31" s="47" t="s">
        <v>138</v>
      </c>
      <c r="J31" s="23" t="s">
        <v>139</v>
      </c>
      <c r="K31" s="51" t="s">
        <v>140</v>
      </c>
      <c r="L31" s="36"/>
      <c r="Q31" s="23"/>
    </row>
    <row r="32" spans="1:17" ht="12" customHeight="1" x14ac:dyDescent="0.2">
      <c r="A32" s="8" t="s">
        <v>141</v>
      </c>
      <c r="B32" s="23"/>
      <c r="C32" s="46" t="s">
        <v>136</v>
      </c>
      <c r="E32" s="38"/>
      <c r="F32" s="37"/>
      <c r="H32" s="26" t="s">
        <v>143</v>
      </c>
      <c r="I32" s="47" t="s">
        <v>144</v>
      </c>
      <c r="J32" s="23" t="s">
        <v>145</v>
      </c>
      <c r="K32" s="51" t="s">
        <v>146</v>
      </c>
      <c r="L32" s="36"/>
      <c r="Q32" s="23"/>
    </row>
    <row r="33" spans="1:17" ht="11.25" customHeight="1" x14ac:dyDescent="0.2">
      <c r="A33" s="5" t="s">
        <v>147</v>
      </c>
      <c r="B33" s="23"/>
      <c r="C33" s="46" t="s">
        <v>142</v>
      </c>
      <c r="E33" s="38" t="s">
        <v>149</v>
      </c>
      <c r="F33" s="50" t="s">
        <v>150</v>
      </c>
      <c r="H33" s="26" t="s">
        <v>151</v>
      </c>
      <c r="I33" s="47" t="s">
        <v>152</v>
      </c>
      <c r="J33" s="1771"/>
      <c r="K33" s="1664"/>
      <c r="L33" s="36"/>
      <c r="Q33" s="23"/>
    </row>
    <row r="34" spans="1:17" x14ac:dyDescent="0.2">
      <c r="A34" s="5" t="s">
        <v>153</v>
      </c>
      <c r="B34" s="23"/>
      <c r="C34" s="46" t="s">
        <v>148</v>
      </c>
      <c r="E34" s="38" t="s">
        <v>155</v>
      </c>
      <c r="F34" s="37" t="s">
        <v>156</v>
      </c>
      <c r="H34" s="26" t="s">
        <v>157</v>
      </c>
      <c r="I34" s="47" t="s">
        <v>158</v>
      </c>
      <c r="J34" s="49"/>
      <c r="K34" s="36"/>
      <c r="L34" s="36"/>
      <c r="Q34" s="23"/>
    </row>
    <row r="35" spans="1:17" ht="12.75" customHeight="1" x14ac:dyDescent="0.2">
      <c r="A35" s="5" t="s">
        <v>159</v>
      </c>
      <c r="C35" s="46" t="s">
        <v>154</v>
      </c>
      <c r="E35" s="38" t="s">
        <v>161</v>
      </c>
      <c r="F35" s="37" t="s">
        <v>162</v>
      </c>
      <c r="H35" s="26" t="s">
        <v>163</v>
      </c>
      <c r="I35" s="47" t="s">
        <v>164</v>
      </c>
      <c r="J35" s="49"/>
      <c r="K35" s="36"/>
      <c r="L35" s="36"/>
      <c r="Q35" s="23"/>
    </row>
    <row r="36" spans="1:17" ht="12.75" customHeight="1" x14ac:dyDescent="0.2">
      <c r="A36" s="17" t="s">
        <v>165</v>
      </c>
      <c r="C36" s="46" t="s">
        <v>160</v>
      </c>
      <c r="E36" s="38" t="s">
        <v>167</v>
      </c>
      <c r="F36" s="37" t="s">
        <v>168</v>
      </c>
      <c r="H36" s="26" t="s">
        <v>169</v>
      </c>
      <c r="I36" s="47" t="s">
        <v>170</v>
      </c>
      <c r="J36" s="48"/>
      <c r="K36" s="23"/>
    </row>
    <row r="37" spans="1:17" ht="12.75" customHeight="1" x14ac:dyDescent="0.2">
      <c r="A37" s="5" t="s">
        <v>171</v>
      </c>
      <c r="C37" s="46" t="s">
        <v>166</v>
      </c>
      <c r="E37" s="38" t="s">
        <v>173</v>
      </c>
      <c r="F37" s="37" t="s">
        <v>174</v>
      </c>
      <c r="H37" s="26" t="s">
        <v>175</v>
      </c>
      <c r="I37" s="47" t="s">
        <v>176</v>
      </c>
      <c r="J37" s="23"/>
      <c r="K37" s="23"/>
      <c r="L37" s="23"/>
    </row>
    <row r="38" spans="1:17" x14ac:dyDescent="0.2">
      <c r="A38" s="5" t="s">
        <v>177</v>
      </c>
      <c r="C38" s="2047" t="s">
        <v>172</v>
      </c>
      <c r="E38" s="38" t="s">
        <v>178</v>
      </c>
      <c r="F38" s="37" t="s">
        <v>179</v>
      </c>
      <c r="H38" s="1660"/>
      <c r="I38" s="1661"/>
      <c r="L38" s="23"/>
    </row>
    <row r="39" spans="1:17" x14ac:dyDescent="0.2">
      <c r="A39" s="8" t="s">
        <v>180</v>
      </c>
      <c r="C39" s="2044"/>
      <c r="E39" s="38" t="s">
        <v>181</v>
      </c>
      <c r="F39" s="37" t="s">
        <v>182</v>
      </c>
      <c r="L39" s="23"/>
    </row>
    <row r="40" spans="1:17" ht="13.5" customHeight="1" x14ac:dyDescent="0.2">
      <c r="A40" s="8" t="s">
        <v>183</v>
      </c>
      <c r="C40" s="1748"/>
      <c r="E40" s="1660" t="s">
        <v>184</v>
      </c>
      <c r="F40" s="1661" t="s">
        <v>185</v>
      </c>
      <c r="H40" s="2075" t="s">
        <v>186</v>
      </c>
      <c r="I40" s="2076"/>
      <c r="J40" s="2077"/>
      <c r="L40" s="23"/>
    </row>
    <row r="41" spans="1:17" ht="14.25" customHeight="1" x14ac:dyDescent="0.2">
      <c r="A41" s="8" t="s">
        <v>187</v>
      </c>
      <c r="C41" s="1748"/>
      <c r="H41" s="2078"/>
      <c r="I41" s="2079"/>
      <c r="J41" s="2080"/>
      <c r="L41" s="23"/>
    </row>
    <row r="42" spans="1:17" x14ac:dyDescent="0.2">
      <c r="A42" s="8" t="s">
        <v>188</v>
      </c>
      <c r="C42" s="1748"/>
      <c r="H42" s="38"/>
      <c r="J42" s="37"/>
      <c r="L42" s="23"/>
    </row>
    <row r="43" spans="1:17" x14ac:dyDescent="0.2">
      <c r="A43" s="5" t="s">
        <v>189</v>
      </c>
      <c r="C43" s="1748"/>
      <c r="G43" s="23"/>
      <c r="H43" s="39" t="s">
        <v>190</v>
      </c>
      <c r="J43" s="37"/>
      <c r="L43" s="23"/>
    </row>
    <row r="44" spans="1:17" x14ac:dyDescent="0.2">
      <c r="A44" s="8" t="s">
        <v>191</v>
      </c>
      <c r="C44" s="1748"/>
      <c r="E44" s="45" t="s">
        <v>825</v>
      </c>
      <c r="G44" s="23"/>
      <c r="H44" s="39" t="s">
        <v>192</v>
      </c>
      <c r="J44" s="37"/>
      <c r="L44" s="23"/>
    </row>
    <row r="45" spans="1:17" x14ac:dyDescent="0.2">
      <c r="A45" s="8" t="s">
        <v>193</v>
      </c>
      <c r="C45" s="1748"/>
      <c r="E45" s="44" t="s">
        <v>194</v>
      </c>
      <c r="G45" s="23"/>
      <c r="H45" s="39" t="s">
        <v>195</v>
      </c>
      <c r="J45" s="37"/>
      <c r="L45" s="23"/>
    </row>
    <row r="46" spans="1:17" x14ac:dyDescent="0.2">
      <c r="A46" s="5" t="s">
        <v>196</v>
      </c>
      <c r="C46" s="1748"/>
      <c r="G46" s="23"/>
      <c r="H46" s="39" t="s">
        <v>197</v>
      </c>
      <c r="J46" s="37"/>
      <c r="L46" s="23"/>
    </row>
    <row r="47" spans="1:17" x14ac:dyDescent="0.2">
      <c r="A47" s="8" t="s">
        <v>198</v>
      </c>
      <c r="C47" s="1748"/>
      <c r="E47" s="23"/>
      <c r="G47" s="23"/>
      <c r="H47" s="39" t="s">
        <v>199</v>
      </c>
      <c r="J47" s="37"/>
      <c r="L47" s="23"/>
    </row>
    <row r="48" spans="1:17" ht="12.95" customHeight="1" x14ac:dyDescent="0.2">
      <c r="A48" s="5" t="s">
        <v>200</v>
      </c>
      <c r="C48" s="1748"/>
      <c r="E48" s="2056" t="s">
        <v>201</v>
      </c>
      <c r="H48" s="39" t="s">
        <v>202</v>
      </c>
      <c r="J48" s="37"/>
    </row>
    <row r="49" spans="1:14" ht="12.95" customHeight="1" x14ac:dyDescent="0.2">
      <c r="A49" s="8" t="s">
        <v>203</v>
      </c>
      <c r="C49" s="1748"/>
      <c r="E49" s="2055"/>
      <c r="H49" s="39" t="s">
        <v>204</v>
      </c>
      <c r="J49" s="37"/>
    </row>
    <row r="50" spans="1:14" ht="12.75" customHeight="1" x14ac:dyDescent="0.2">
      <c r="A50" s="8" t="s">
        <v>205</v>
      </c>
      <c r="C50" s="1748"/>
      <c r="D50" s="23"/>
      <c r="E50" s="3"/>
      <c r="H50" s="39" t="s">
        <v>206</v>
      </c>
      <c r="J50" s="37"/>
    </row>
    <row r="51" spans="1:14" ht="12.75" customHeight="1" x14ac:dyDescent="0.2">
      <c r="A51" s="8" t="s">
        <v>207</v>
      </c>
      <c r="B51" s="2"/>
      <c r="C51" s="1748"/>
      <c r="D51" s="23"/>
      <c r="E51" s="41" t="s">
        <v>208</v>
      </c>
      <c r="H51" s="39" t="s">
        <v>209</v>
      </c>
      <c r="J51" s="37"/>
    </row>
    <row r="52" spans="1:14" ht="13.5" customHeight="1" x14ac:dyDescent="0.2">
      <c r="A52" s="8" t="s">
        <v>210</v>
      </c>
      <c r="C52" s="1748"/>
      <c r="D52" s="28"/>
      <c r="E52" s="41" t="s">
        <v>211</v>
      </c>
      <c r="H52" s="39" t="s">
        <v>212</v>
      </c>
      <c r="J52" s="37"/>
    </row>
    <row r="53" spans="1:14" ht="14.25" customHeight="1" x14ac:dyDescent="0.2">
      <c r="A53" s="8" t="s">
        <v>213</v>
      </c>
      <c r="C53" s="1748"/>
      <c r="D53" s="28"/>
      <c r="E53" s="5" t="s">
        <v>214</v>
      </c>
      <c r="H53" s="39" t="s">
        <v>215</v>
      </c>
      <c r="J53" s="37"/>
    </row>
    <row r="54" spans="1:14" x14ac:dyDescent="0.2">
      <c r="A54" s="17" t="s">
        <v>216</v>
      </c>
      <c r="C54" s="1748"/>
      <c r="D54" s="23"/>
      <c r="E54" s="5" t="s">
        <v>217</v>
      </c>
      <c r="H54" s="39" t="s">
        <v>218</v>
      </c>
      <c r="J54" s="37"/>
    </row>
    <row r="55" spans="1:14" ht="13.5" customHeight="1" x14ac:dyDescent="0.2">
      <c r="A55" s="8" t="s">
        <v>219</v>
      </c>
      <c r="C55" s="1748"/>
      <c r="D55" s="40"/>
      <c r="E55" s="5" t="s">
        <v>220</v>
      </c>
      <c r="F55" s="28"/>
      <c r="H55" s="39" t="s">
        <v>221</v>
      </c>
      <c r="J55" s="37"/>
      <c r="N55" s="23"/>
    </row>
    <row r="56" spans="1:14" ht="12.75" customHeight="1" x14ac:dyDescent="0.2">
      <c r="A56" s="5" t="s">
        <v>222</v>
      </c>
      <c r="C56" s="1748"/>
      <c r="D56" s="36"/>
      <c r="E56" s="1666"/>
      <c r="F56" s="28"/>
      <c r="H56" s="38" t="s">
        <v>223</v>
      </c>
      <c r="J56" s="37"/>
      <c r="N56" s="23"/>
    </row>
    <row r="57" spans="1:14" x14ac:dyDescent="0.2">
      <c r="A57" s="5" t="s">
        <v>224</v>
      </c>
      <c r="C57" s="1748"/>
      <c r="D57" s="36"/>
      <c r="E57" s="35"/>
      <c r="H57" s="1660"/>
      <c r="I57" s="1772"/>
      <c r="J57" s="1661"/>
      <c r="N57" s="23"/>
    </row>
    <row r="58" spans="1:14" ht="12.75" customHeight="1" x14ac:dyDescent="0.2">
      <c r="A58" s="8" t="s">
        <v>225</v>
      </c>
      <c r="C58" s="1748"/>
      <c r="E58" s="34"/>
      <c r="N58" s="23"/>
    </row>
    <row r="59" spans="1:14" ht="12.75" customHeight="1" x14ac:dyDescent="0.2">
      <c r="A59" s="8" t="s">
        <v>226</v>
      </c>
      <c r="C59" s="1748"/>
      <c r="D59" s="33"/>
      <c r="E59" s="15"/>
    </row>
    <row r="60" spans="1:14" ht="12.75" customHeight="1" x14ac:dyDescent="0.2">
      <c r="A60" s="5" t="s">
        <v>227</v>
      </c>
      <c r="C60" s="1748"/>
      <c r="D60" s="33"/>
      <c r="E60" s="15"/>
      <c r="H60" s="2069" t="s">
        <v>228</v>
      </c>
      <c r="I60" s="2070"/>
      <c r="J60" s="2071"/>
    </row>
    <row r="61" spans="1:14" x14ac:dyDescent="0.2">
      <c r="A61" s="8" t="s">
        <v>229</v>
      </c>
      <c r="C61" s="1748"/>
      <c r="H61" s="2072"/>
      <c r="I61" s="2073"/>
      <c r="J61" s="2074"/>
    </row>
    <row r="62" spans="1:14" ht="15.75" x14ac:dyDescent="0.2">
      <c r="A62" s="5" t="s">
        <v>230</v>
      </c>
      <c r="C62" s="1748"/>
      <c r="H62" s="32"/>
      <c r="I62" s="31"/>
      <c r="J62" s="30"/>
    </row>
    <row r="63" spans="1:14" x14ac:dyDescent="0.2">
      <c r="A63" s="8" t="s">
        <v>231</v>
      </c>
      <c r="C63" s="1748"/>
      <c r="H63" s="20" t="s">
        <v>38</v>
      </c>
      <c r="J63" s="13"/>
    </row>
    <row r="64" spans="1:14" x14ac:dyDescent="0.2">
      <c r="A64" s="8" t="s">
        <v>232</v>
      </c>
      <c r="C64" s="1748"/>
      <c r="H64" s="20" t="s">
        <v>44</v>
      </c>
      <c r="J64" s="13"/>
    </row>
    <row r="65" spans="1:10" x14ac:dyDescent="0.2">
      <c r="A65" s="8" t="s">
        <v>233</v>
      </c>
      <c r="C65" s="1748"/>
      <c r="H65" s="20" t="s">
        <v>49</v>
      </c>
      <c r="J65" s="13"/>
    </row>
    <row r="66" spans="1:10" ht="12.75" customHeight="1" x14ac:dyDescent="0.2">
      <c r="A66" s="8" t="s">
        <v>234</v>
      </c>
      <c r="C66" s="1748"/>
      <c r="D66" s="1760"/>
      <c r="E66" s="1760"/>
      <c r="F66" s="1875"/>
      <c r="H66" s="20" t="s">
        <v>132</v>
      </c>
      <c r="J66" s="13"/>
    </row>
    <row r="67" spans="1:10" ht="12.75" customHeight="1" x14ac:dyDescent="0.2">
      <c r="A67" s="8" t="s">
        <v>235</v>
      </c>
      <c r="C67" s="1749"/>
      <c r="D67" s="1658"/>
      <c r="E67" s="1658"/>
      <c r="F67" s="1657"/>
      <c r="H67" s="20" t="s">
        <v>135</v>
      </c>
      <c r="J67" s="13"/>
    </row>
    <row r="68" spans="1:10" ht="13.5" customHeight="1" x14ac:dyDescent="0.2">
      <c r="A68" s="8" t="s">
        <v>236</v>
      </c>
      <c r="C68" s="43"/>
      <c r="D68" s="28"/>
      <c r="E68" s="28"/>
      <c r="F68" s="27"/>
      <c r="H68" s="20" t="s">
        <v>180</v>
      </c>
      <c r="J68" s="13"/>
    </row>
    <row r="69" spans="1:10" x14ac:dyDescent="0.2">
      <c r="A69" s="5" t="s">
        <v>237</v>
      </c>
      <c r="C69" s="43"/>
      <c r="D69" s="18"/>
      <c r="E69" s="18"/>
      <c r="F69" s="25"/>
      <c r="H69" s="20" t="s">
        <v>191</v>
      </c>
      <c r="J69" s="13"/>
    </row>
    <row r="70" spans="1:10" x14ac:dyDescent="0.2">
      <c r="A70" s="5" t="s">
        <v>238</v>
      </c>
      <c r="C70" s="43"/>
      <c r="D70" s="1773"/>
      <c r="E70" s="1773"/>
      <c r="F70" s="1667"/>
      <c r="H70" s="20" t="s">
        <v>198</v>
      </c>
      <c r="J70" s="13"/>
    </row>
    <row r="71" spans="1:10" x14ac:dyDescent="0.2">
      <c r="A71" s="5" t="s">
        <v>239</v>
      </c>
      <c r="C71" s="43"/>
      <c r="D71" s="18"/>
      <c r="E71" s="18"/>
      <c r="F71" s="18"/>
      <c r="H71" s="20" t="s">
        <v>240</v>
      </c>
      <c r="J71" s="13"/>
    </row>
    <row r="72" spans="1:10" x14ac:dyDescent="0.2">
      <c r="A72" s="24" t="s">
        <v>241</v>
      </c>
      <c r="C72" s="43"/>
      <c r="D72" s="18"/>
      <c r="E72" s="18"/>
      <c r="F72" s="18"/>
      <c r="H72" s="20" t="s">
        <v>207</v>
      </c>
      <c r="J72" s="22"/>
    </row>
    <row r="73" spans="1:10" ht="12.75" customHeight="1" x14ac:dyDescent="0.2">
      <c r="A73" s="8" t="s">
        <v>242</v>
      </c>
      <c r="C73" s="43"/>
      <c r="D73" s="1659"/>
      <c r="E73" s="1659"/>
      <c r="F73" s="1659"/>
      <c r="H73" s="20" t="s">
        <v>219</v>
      </c>
      <c r="J73" s="13"/>
    </row>
    <row r="74" spans="1:10" ht="15.75" customHeight="1" x14ac:dyDescent="0.2">
      <c r="A74" s="8" t="s">
        <v>161</v>
      </c>
      <c r="C74" s="43"/>
      <c r="D74" s="1659"/>
      <c r="E74" s="1659"/>
      <c r="F74" s="1659"/>
      <c r="H74" s="20" t="s">
        <v>243</v>
      </c>
      <c r="J74" s="13"/>
    </row>
    <row r="75" spans="1:10" x14ac:dyDescent="0.2">
      <c r="A75" s="8" t="s">
        <v>244</v>
      </c>
      <c r="C75" s="2055" t="s">
        <v>245</v>
      </c>
      <c r="F75" s="18"/>
      <c r="H75" s="20" t="s">
        <v>246</v>
      </c>
      <c r="J75" s="13"/>
    </row>
    <row r="76" spans="1:10" x14ac:dyDescent="0.2">
      <c r="A76" s="8" t="s">
        <v>247</v>
      </c>
      <c r="C76" s="2055"/>
      <c r="F76" s="18"/>
      <c r="H76" s="20" t="s">
        <v>248</v>
      </c>
      <c r="J76" s="13"/>
    </row>
    <row r="77" spans="1:10" x14ac:dyDescent="0.2">
      <c r="A77" s="8" t="s">
        <v>249</v>
      </c>
      <c r="C77" s="3"/>
      <c r="D77" s="18"/>
      <c r="E77" s="18"/>
      <c r="F77" s="18"/>
      <c r="H77" s="20" t="s">
        <v>250</v>
      </c>
      <c r="J77" s="13"/>
    </row>
    <row r="78" spans="1:10" x14ac:dyDescent="0.2">
      <c r="A78" s="8" t="s">
        <v>251</v>
      </c>
      <c r="C78" s="42" t="s">
        <v>252</v>
      </c>
      <c r="D78" s="18"/>
      <c r="E78" s="18"/>
      <c r="F78" s="18"/>
      <c r="H78" s="20" t="s">
        <v>253</v>
      </c>
      <c r="J78" s="13"/>
    </row>
    <row r="79" spans="1:10" x14ac:dyDescent="0.2">
      <c r="A79" s="8" t="s">
        <v>271</v>
      </c>
      <c r="C79" s="41" t="s">
        <v>255</v>
      </c>
      <c r="D79" s="18"/>
      <c r="E79" s="18"/>
      <c r="F79" s="18"/>
      <c r="H79" s="20" t="s">
        <v>256</v>
      </c>
      <c r="J79" s="13"/>
    </row>
    <row r="80" spans="1:10" x14ac:dyDescent="0.2">
      <c r="A80" s="8" t="s">
        <v>272</v>
      </c>
      <c r="C80" s="1666"/>
      <c r="D80" s="18"/>
      <c r="E80" s="18"/>
      <c r="F80" s="18"/>
      <c r="H80" s="20" t="s">
        <v>244</v>
      </c>
      <c r="J80" s="13"/>
    </row>
    <row r="81" spans="1:10" x14ac:dyDescent="0.2">
      <c r="A81" s="8" t="s">
        <v>273</v>
      </c>
      <c r="D81" s="18"/>
      <c r="E81" s="18"/>
      <c r="F81" s="18"/>
      <c r="H81" s="20" t="s">
        <v>259</v>
      </c>
      <c r="J81" s="13"/>
    </row>
    <row r="82" spans="1:10" x14ac:dyDescent="0.2">
      <c r="A82" s="2049" t="s">
        <v>908</v>
      </c>
      <c r="C82" s="2057" t="s">
        <v>260</v>
      </c>
      <c r="D82" s="18"/>
      <c r="E82" s="18"/>
      <c r="F82" s="18"/>
      <c r="H82" s="19"/>
      <c r="I82" s="10"/>
      <c r="J82" s="13"/>
    </row>
    <row r="83" spans="1:10" x14ac:dyDescent="0.2">
      <c r="A83" s="8" t="s">
        <v>274</v>
      </c>
      <c r="C83" s="2058"/>
      <c r="D83" s="18"/>
      <c r="E83" s="18"/>
      <c r="F83" s="18"/>
      <c r="H83" s="14"/>
      <c r="I83" s="10"/>
      <c r="J83" s="13"/>
    </row>
    <row r="84" spans="1:10" x14ac:dyDescent="0.2">
      <c r="A84" s="8" t="s">
        <v>276</v>
      </c>
      <c r="C84" s="5"/>
      <c r="D84" s="18"/>
      <c r="E84" s="18"/>
      <c r="F84" s="18"/>
      <c r="H84" s="14"/>
      <c r="I84" s="10"/>
      <c r="J84" s="13"/>
    </row>
    <row r="85" spans="1:10" x14ac:dyDescent="0.2">
      <c r="A85" s="8" t="s">
        <v>277</v>
      </c>
      <c r="C85" s="5" t="s">
        <v>264</v>
      </c>
      <c r="D85" s="16"/>
      <c r="E85" s="16"/>
      <c r="F85" s="15"/>
      <c r="H85" s="14"/>
      <c r="I85" s="10"/>
      <c r="J85" s="13"/>
    </row>
    <row r="86" spans="1:10" x14ac:dyDescent="0.2">
      <c r="A86" s="8" t="s">
        <v>278</v>
      </c>
      <c r="C86" s="5" t="s">
        <v>266</v>
      </c>
      <c r="H86" s="11"/>
      <c r="I86" s="10"/>
      <c r="J86" s="12"/>
    </row>
    <row r="87" spans="1:10" x14ac:dyDescent="0.2">
      <c r="A87" s="8" t="s">
        <v>280</v>
      </c>
      <c r="C87" s="5" t="s">
        <v>268</v>
      </c>
      <c r="H87" s="11"/>
      <c r="I87" s="10"/>
      <c r="J87" s="1668"/>
    </row>
    <row r="88" spans="1:10" x14ac:dyDescent="0.2">
      <c r="A88" s="8" t="s">
        <v>281</v>
      </c>
      <c r="C88" s="5" t="s">
        <v>29</v>
      </c>
    </row>
    <row r="89" spans="1:10" x14ac:dyDescent="0.2">
      <c r="A89" s="8" t="s">
        <v>282</v>
      </c>
      <c r="C89" s="1666"/>
    </row>
    <row r="90" spans="1:10" x14ac:dyDescent="0.2">
      <c r="A90" s="8" t="s">
        <v>283</v>
      </c>
    </row>
    <row r="91" spans="1:10" x14ac:dyDescent="0.2">
      <c r="A91" s="8" t="s">
        <v>284</v>
      </c>
    </row>
    <row r="92" spans="1:10" x14ac:dyDescent="0.2">
      <c r="A92" s="8" t="s">
        <v>285</v>
      </c>
    </row>
    <row r="93" spans="1:10" ht="15.75" x14ac:dyDescent="0.2">
      <c r="A93" s="8" t="s">
        <v>286</v>
      </c>
      <c r="C93" s="1876" t="s">
        <v>275</v>
      </c>
    </row>
    <row r="94" spans="1:10" ht="15.75" x14ac:dyDescent="0.2">
      <c r="A94" s="8" t="s">
        <v>287</v>
      </c>
      <c r="C94" s="1656"/>
    </row>
    <row r="95" spans="1:10" ht="15.75" x14ac:dyDescent="0.2">
      <c r="A95" s="8" t="s">
        <v>288</v>
      </c>
      <c r="C95" s="29"/>
    </row>
    <row r="96" spans="1:10" x14ac:dyDescent="0.2">
      <c r="A96" s="8" t="s">
        <v>289</v>
      </c>
      <c r="C96" s="26" t="s">
        <v>279</v>
      </c>
    </row>
    <row r="97" spans="1:3" x14ac:dyDescent="0.2">
      <c r="A97" s="8" t="s">
        <v>290</v>
      </c>
      <c r="C97" s="1660"/>
    </row>
    <row r="98" spans="1:3" x14ac:dyDescent="0.2">
      <c r="A98" s="8" t="s">
        <v>291</v>
      </c>
      <c r="C98" s="23"/>
    </row>
    <row r="99" spans="1:3" x14ac:dyDescent="0.2">
      <c r="A99" s="8" t="s">
        <v>292</v>
      </c>
      <c r="C99" s="23"/>
    </row>
    <row r="100" spans="1:3" ht="15.75" x14ac:dyDescent="0.2">
      <c r="A100" s="8" t="s">
        <v>293</v>
      </c>
      <c r="C100" s="1659"/>
    </row>
    <row r="101" spans="1:3" ht="15.75" x14ac:dyDescent="0.2">
      <c r="A101" s="5" t="s">
        <v>254</v>
      </c>
      <c r="C101" s="1659"/>
    </row>
    <row r="102" spans="1:3" x14ac:dyDescent="0.2">
      <c r="A102" s="21" t="s">
        <v>257</v>
      </c>
    </row>
    <row r="103" spans="1:3" x14ac:dyDescent="0.2">
      <c r="A103" s="5" t="s">
        <v>258</v>
      </c>
    </row>
    <row r="104" spans="1:3" x14ac:dyDescent="0.2">
      <c r="A104" s="5" t="s">
        <v>166</v>
      </c>
    </row>
    <row r="105" spans="1:3" x14ac:dyDescent="0.2">
      <c r="A105" s="5" t="s">
        <v>261</v>
      </c>
    </row>
    <row r="106" spans="1:3" x14ac:dyDescent="0.2">
      <c r="A106" s="5" t="s">
        <v>262</v>
      </c>
    </row>
    <row r="107" spans="1:3" x14ac:dyDescent="0.2">
      <c r="A107" s="17" t="s">
        <v>263</v>
      </c>
    </row>
    <row r="108" spans="1:3" x14ac:dyDescent="0.2">
      <c r="A108" s="5" t="s">
        <v>265</v>
      </c>
    </row>
    <row r="109" spans="1:3" x14ac:dyDescent="0.2">
      <c r="A109" s="5" t="s">
        <v>267</v>
      </c>
    </row>
    <row r="110" spans="1:3" x14ac:dyDescent="0.2">
      <c r="A110" s="5" t="s">
        <v>269</v>
      </c>
    </row>
    <row r="111" spans="1:3" x14ac:dyDescent="0.2">
      <c r="A111" s="5" t="s">
        <v>270</v>
      </c>
    </row>
    <row r="112" spans="1:3" x14ac:dyDescent="0.2">
      <c r="A112" s="8" t="s">
        <v>294</v>
      </c>
    </row>
    <row r="113" spans="1:1" x14ac:dyDescent="0.2">
      <c r="A113" s="8" t="s">
        <v>295</v>
      </c>
    </row>
    <row r="114" spans="1:1" x14ac:dyDescent="0.2">
      <c r="A114" s="8" t="s">
        <v>296</v>
      </c>
    </row>
    <row r="115" spans="1:1" x14ac:dyDescent="0.2">
      <c r="A115" s="8" t="s">
        <v>297</v>
      </c>
    </row>
    <row r="116" spans="1:1" x14ac:dyDescent="0.2">
      <c r="A116" s="8" t="s">
        <v>298</v>
      </c>
    </row>
    <row r="117" spans="1:1" x14ac:dyDescent="0.2">
      <c r="A117" s="5" t="s">
        <v>299</v>
      </c>
    </row>
    <row r="118" spans="1:1" x14ac:dyDescent="0.2">
      <c r="A118" s="8" t="s">
        <v>300</v>
      </c>
    </row>
    <row r="119" spans="1:1" x14ac:dyDescent="0.2">
      <c r="A119" s="8" t="s">
        <v>301</v>
      </c>
    </row>
    <row r="120" spans="1:1" x14ac:dyDescent="0.2">
      <c r="A120" s="8" t="s">
        <v>302</v>
      </c>
    </row>
    <row r="121" spans="1:1" x14ac:dyDescent="0.2">
      <c r="A121" s="8" t="s">
        <v>303</v>
      </c>
    </row>
    <row r="122" spans="1:1" x14ac:dyDescent="0.2">
      <c r="A122" s="8" t="s">
        <v>304</v>
      </c>
    </row>
    <row r="123" spans="1:1" x14ac:dyDescent="0.2">
      <c r="A123" s="8" t="s">
        <v>305</v>
      </c>
    </row>
    <row r="124" spans="1:1" x14ac:dyDescent="0.2">
      <c r="A124" s="8" t="s">
        <v>306</v>
      </c>
    </row>
    <row r="125" spans="1:1" x14ac:dyDescent="0.2">
      <c r="A125" s="8" t="s">
        <v>307</v>
      </c>
    </row>
    <row r="126" spans="1:1" x14ac:dyDescent="0.2">
      <c r="A126" s="8" t="s">
        <v>308</v>
      </c>
    </row>
    <row r="127" spans="1:1" x14ac:dyDescent="0.2">
      <c r="A127" s="8" t="s">
        <v>309</v>
      </c>
    </row>
    <row r="128" spans="1:1" x14ac:dyDescent="0.2">
      <c r="A128" s="8" t="s">
        <v>259</v>
      </c>
    </row>
    <row r="129" spans="1:1" x14ac:dyDescent="0.2">
      <c r="A129" s="8" t="s">
        <v>310</v>
      </c>
    </row>
    <row r="130" spans="1:1" x14ac:dyDescent="0.2">
      <c r="A130" s="8" t="s">
        <v>311</v>
      </c>
    </row>
    <row r="131" spans="1:1" x14ac:dyDescent="0.2">
      <c r="A131" s="8" t="s">
        <v>312</v>
      </c>
    </row>
    <row r="132" spans="1:1" x14ac:dyDescent="0.2">
      <c r="A132" s="8" t="s">
        <v>313</v>
      </c>
    </row>
    <row r="133" spans="1:1" x14ac:dyDescent="0.2">
      <c r="A133" s="8" t="s">
        <v>314</v>
      </c>
    </row>
    <row r="134" spans="1:1" x14ac:dyDescent="0.2">
      <c r="A134" s="8" t="s">
        <v>315</v>
      </c>
    </row>
    <row r="135" spans="1:1" x14ac:dyDescent="0.2">
      <c r="A135" s="8" t="s">
        <v>316</v>
      </c>
    </row>
    <row r="136" spans="1:1" x14ac:dyDescent="0.2">
      <c r="A136" s="8" t="s">
        <v>317</v>
      </c>
    </row>
    <row r="137" spans="1:1" x14ac:dyDescent="0.2">
      <c r="A137" s="9" t="s">
        <v>318</v>
      </c>
    </row>
    <row r="138" spans="1:1" x14ac:dyDescent="0.2">
      <c r="A138" s="8" t="s">
        <v>319</v>
      </c>
    </row>
    <row r="139" spans="1:1" x14ac:dyDescent="0.2">
      <c r="A139" s="5" t="s">
        <v>320</v>
      </c>
    </row>
    <row r="140" spans="1:1" x14ac:dyDescent="0.2">
      <c r="A140" s="5" t="s">
        <v>321</v>
      </c>
    </row>
    <row r="141" spans="1:1" x14ac:dyDescent="0.2">
      <c r="A141" s="8" t="s">
        <v>322</v>
      </c>
    </row>
    <row r="142" spans="1:1" x14ac:dyDescent="0.2">
      <c r="A142" s="8" t="s">
        <v>323</v>
      </c>
    </row>
    <row r="143" spans="1:1" x14ac:dyDescent="0.2">
      <c r="A143" s="5" t="s">
        <v>324</v>
      </c>
    </row>
    <row r="144" spans="1:1" x14ac:dyDescent="0.2">
      <c r="A144" s="5" t="s">
        <v>325</v>
      </c>
    </row>
    <row r="145" spans="1:3" x14ac:dyDescent="0.2">
      <c r="A145" s="1666" t="s">
        <v>326</v>
      </c>
    </row>
    <row r="146" spans="1:3" x14ac:dyDescent="0.2">
      <c r="A146" s="2048"/>
    </row>
    <row r="147" spans="1:3" x14ac:dyDescent="0.2">
      <c r="A147" s="6"/>
    </row>
    <row r="148" spans="1:3" x14ac:dyDescent="0.2">
      <c r="A148" s="6"/>
    </row>
    <row r="149" spans="1:3" x14ac:dyDescent="0.2">
      <c r="A149" s="6"/>
    </row>
    <row r="150" spans="1:3" x14ac:dyDescent="0.2">
      <c r="A150" s="6"/>
      <c r="C150" s="2054"/>
    </row>
    <row r="151" spans="1:3" x14ac:dyDescent="0.2">
      <c r="A151" s="6"/>
      <c r="C151" s="2054"/>
    </row>
    <row r="152" spans="1:3" x14ac:dyDescent="0.2">
      <c r="A152" s="6"/>
      <c r="C152" s="2054"/>
    </row>
    <row r="153" spans="1:3" x14ac:dyDescent="0.2">
      <c r="A153" s="6"/>
      <c r="C153" s="2054"/>
    </row>
    <row r="154" spans="1:3" x14ac:dyDescent="0.2">
      <c r="A154" s="6"/>
      <c r="C154" s="7"/>
    </row>
    <row r="155" spans="1:3" x14ac:dyDescent="0.2">
      <c r="A155" s="6"/>
      <c r="C155" s="7"/>
    </row>
    <row r="156" spans="1:3" ht="12" customHeight="1" x14ac:dyDescent="0.2">
      <c r="A156" s="6"/>
      <c r="C156" s="7"/>
    </row>
    <row r="157" spans="1:3" hidden="1" x14ac:dyDescent="0.2">
      <c r="A157" s="6"/>
      <c r="C157" s="7"/>
    </row>
    <row r="158" spans="1:3" x14ac:dyDescent="0.2">
      <c r="A158" s="6"/>
      <c r="C158" s="7"/>
    </row>
    <row r="159" spans="1:3" x14ac:dyDescent="0.2">
      <c r="A159" s="6"/>
      <c r="C159" s="7"/>
    </row>
    <row r="160" spans="1:3" x14ac:dyDescent="0.2">
      <c r="A160" s="6"/>
      <c r="C160" s="7"/>
    </row>
    <row r="161" spans="1:3" x14ac:dyDescent="0.2">
      <c r="A161" s="6"/>
      <c r="C161" s="7"/>
    </row>
    <row r="162" spans="1:3" x14ac:dyDescent="0.2">
      <c r="A162" s="6"/>
      <c r="C162" s="7"/>
    </row>
    <row r="163" spans="1:3" x14ac:dyDescent="0.2">
      <c r="A163" s="6"/>
      <c r="C163" s="7"/>
    </row>
    <row r="164" spans="1:3" x14ac:dyDescent="0.2">
      <c r="A164" s="6"/>
      <c r="C164" s="7"/>
    </row>
    <row r="165" spans="1:3" x14ac:dyDescent="0.2">
      <c r="A165" s="6"/>
      <c r="C165" s="7"/>
    </row>
    <row r="166" spans="1:3" x14ac:dyDescent="0.2">
      <c r="A166" s="5" t="s">
        <v>327</v>
      </c>
      <c r="C166" s="7"/>
    </row>
    <row r="167" spans="1:3" x14ac:dyDescent="0.2">
      <c r="A167" s="3" t="s">
        <v>328</v>
      </c>
      <c r="C167" s="7"/>
    </row>
    <row r="168" spans="1:3" x14ac:dyDescent="0.2">
      <c r="A168" s="3" t="s">
        <v>329</v>
      </c>
      <c r="C168" s="7"/>
    </row>
    <row r="169" spans="1:3" x14ac:dyDescent="0.2">
      <c r="A169" s="3" t="s">
        <v>330</v>
      </c>
      <c r="C169" s="7"/>
    </row>
    <row r="170" spans="1:3" x14ac:dyDescent="0.2">
      <c r="A170" s="4" t="s">
        <v>331</v>
      </c>
      <c r="C170" s="7"/>
    </row>
    <row r="171" spans="1:3" x14ac:dyDescent="0.2">
      <c r="A171" s="3" t="s">
        <v>332</v>
      </c>
      <c r="C171" s="7"/>
    </row>
    <row r="172" spans="1:3" x14ac:dyDescent="0.2">
      <c r="A172" s="3" t="s">
        <v>333</v>
      </c>
      <c r="C172" s="7"/>
    </row>
    <row r="173" spans="1:3" x14ac:dyDescent="0.2">
      <c r="A173" s="3" t="s">
        <v>334</v>
      </c>
      <c r="C173" s="7"/>
    </row>
    <row r="174" spans="1:3" x14ac:dyDescent="0.2">
      <c r="A174" s="3" t="s">
        <v>335</v>
      </c>
      <c r="C174" s="7"/>
    </row>
    <row r="175" spans="1:3" x14ac:dyDescent="0.2">
      <c r="A175" s="1665" t="s">
        <v>336</v>
      </c>
      <c r="C175" s="7"/>
    </row>
    <row r="176" spans="1:3" x14ac:dyDescent="0.2">
      <c r="A176" s="2" t="s">
        <v>337</v>
      </c>
      <c r="C176" s="7"/>
    </row>
    <row r="177" spans="3:3" x14ac:dyDescent="0.2">
      <c r="C177" s="7"/>
    </row>
    <row r="178" spans="3:3" x14ac:dyDescent="0.2">
      <c r="C178" s="7"/>
    </row>
    <row r="179" spans="3:3" x14ac:dyDescent="0.2">
      <c r="C179" s="7"/>
    </row>
    <row r="180" spans="3:3" x14ac:dyDescent="0.2">
      <c r="C180" s="7"/>
    </row>
    <row r="181" spans="3:3" x14ac:dyDescent="0.2">
      <c r="C181" s="7"/>
    </row>
    <row r="182" spans="3:3" x14ac:dyDescent="0.2">
      <c r="C182" s="7"/>
    </row>
    <row r="183" spans="3:3" x14ac:dyDescent="0.2">
      <c r="C183" s="7"/>
    </row>
    <row r="184" spans="3:3" x14ac:dyDescent="0.2">
      <c r="C184" s="7"/>
    </row>
    <row r="185" spans="3:3" x14ac:dyDescent="0.2">
      <c r="C185" s="7"/>
    </row>
  </sheetData>
  <sheetProtection algorithmName="SHA-512" hashValue="e7ttNi+BSrd/pmAXwlDxnnNHMpPx8pl+or7AwmhAE8eHgEGXnDO+Ss+QhwI1rqLL5w+XBbMYRute9OJmYTWGKg==" saltValue="QlMWJ6T89ekDKFMtmgyyyg==" spinCount="100000" sheet="1" objects="1" scenarios="1"/>
  <sortState ref="A3:A145">
    <sortCondition ref="A145"/>
  </sortState>
  <mergeCells count="17">
    <mergeCell ref="C150:C153"/>
    <mergeCell ref="C75:C76"/>
    <mergeCell ref="E48:E49"/>
    <mergeCell ref="C82:C83"/>
    <mergeCell ref="J22:K22"/>
    <mergeCell ref="E23:F24"/>
    <mergeCell ref="H29:I29"/>
    <mergeCell ref="J29:K29"/>
    <mergeCell ref="H60:J61"/>
    <mergeCell ref="H40:J41"/>
    <mergeCell ref="E30:F31"/>
    <mergeCell ref="E1:F1"/>
    <mergeCell ref="J1:K1"/>
    <mergeCell ref="I7:I17"/>
    <mergeCell ref="J8:K8"/>
    <mergeCell ref="J14:K14"/>
    <mergeCell ref="E16:F17"/>
  </mergeCells>
  <pageMargins left="0.7" right="0.7" top="0.75" bottom="0.75" header="0.3" footer="0.3"/>
  <pageSetup paperSize="9" scale="37"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F2EC94-7E7B-4D3E-BFF4-8C1341073586}">
  <sheetPr>
    <tabColor rgb="FFFFFF00"/>
    <pageSetUpPr fitToPage="1"/>
  </sheetPr>
  <dimension ref="A1:M54"/>
  <sheetViews>
    <sheetView showGridLines="0" view="pageBreakPreview" zoomScale="80" zoomScaleNormal="80" zoomScaleSheetLayoutView="80" workbookViewId="0">
      <selection activeCell="B7" sqref="B7"/>
    </sheetView>
  </sheetViews>
  <sheetFormatPr defaultColWidth="9.140625" defaultRowHeight="12.75" x14ac:dyDescent="0.2"/>
  <cols>
    <col min="1" max="1" width="4.7109375" style="1" customWidth="1"/>
    <col min="2" max="9" width="15.7109375" style="1" customWidth="1"/>
    <col min="10" max="10" width="8.28515625" style="1" customWidth="1"/>
    <col min="11" max="13" width="13.7109375" style="1" customWidth="1"/>
    <col min="14" max="16384" width="9.140625" style="1"/>
  </cols>
  <sheetData>
    <row r="1" spans="1:13" ht="106.5" customHeight="1" x14ac:dyDescent="0.2">
      <c r="A1" s="114" t="s">
        <v>338</v>
      </c>
      <c r="B1" s="2085" t="s">
        <v>825</v>
      </c>
      <c r="C1" s="2086"/>
      <c r="D1" s="2094" t="s">
        <v>825</v>
      </c>
      <c r="E1" s="2095"/>
      <c r="G1" s="261"/>
      <c r="H1" s="2092" t="s">
        <v>339</v>
      </c>
      <c r="I1" s="2093"/>
    </row>
    <row r="2" spans="1:13" ht="104.45" customHeight="1" x14ac:dyDescent="0.4">
      <c r="B2" s="113"/>
      <c r="C2" s="112"/>
      <c r="G2" s="111" t="s">
        <v>340</v>
      </c>
      <c r="H2" s="2081"/>
      <c r="I2" s="2082"/>
    </row>
    <row r="3" spans="1:13" ht="29.25" customHeight="1" x14ac:dyDescent="0.4">
      <c r="A3" s="66"/>
      <c r="B3" s="110" t="s">
        <v>341</v>
      </c>
      <c r="C3" s="109" t="s">
        <v>342</v>
      </c>
      <c r="D3" s="108" t="s">
        <v>343</v>
      </c>
      <c r="E3" s="2087" t="s">
        <v>342</v>
      </c>
      <c r="F3" s="2087"/>
      <c r="G3" s="107" t="s">
        <v>344</v>
      </c>
      <c r="H3" s="106" t="s">
        <v>345</v>
      </c>
      <c r="J3" s="101"/>
      <c r="K3" s="102"/>
    </row>
    <row r="4" spans="1:13" ht="9.75" customHeight="1" x14ac:dyDescent="0.2">
      <c r="A4" s="66"/>
      <c r="B4" s="2088"/>
      <c r="C4" s="2088"/>
      <c r="D4" s="2088"/>
      <c r="E4" s="2088"/>
      <c r="F4" s="2088"/>
      <c r="G4" s="2088"/>
      <c r="H4" s="2088"/>
      <c r="I4" s="66"/>
      <c r="J4" s="66"/>
      <c r="K4" s="102"/>
    </row>
    <row r="5" spans="1:13" ht="53.25" customHeight="1" x14ac:dyDescent="0.2">
      <c r="A5" s="66"/>
      <c r="B5" s="2089" t="s">
        <v>346</v>
      </c>
      <c r="C5" s="2089"/>
      <c r="D5" s="2089"/>
      <c r="E5" s="2089"/>
      <c r="F5" s="2089"/>
      <c r="G5" s="2089"/>
      <c r="H5" s="2089"/>
      <c r="I5" s="2089"/>
      <c r="J5" s="23"/>
      <c r="K5" s="102"/>
    </row>
    <row r="6" spans="1:13" ht="33.75" customHeight="1" x14ac:dyDescent="0.35">
      <c r="A6" s="66"/>
      <c r="B6" s="2090" t="s">
        <v>342</v>
      </c>
      <c r="C6" s="2090"/>
      <c r="D6" s="2090"/>
      <c r="E6" s="2090"/>
      <c r="F6" s="2090"/>
      <c r="G6" s="2090"/>
      <c r="H6" s="2090"/>
      <c r="I6" s="2091"/>
      <c r="J6" s="66"/>
      <c r="K6" s="102"/>
      <c r="M6" s="1" t="s">
        <v>347</v>
      </c>
    </row>
    <row r="7" spans="1:13" ht="9" customHeight="1" x14ac:dyDescent="0.35">
      <c r="A7" s="66"/>
      <c r="B7" s="105" t="s">
        <v>348</v>
      </c>
      <c r="C7" s="104"/>
      <c r="D7" s="104"/>
      <c r="E7" s="104"/>
      <c r="F7" s="104"/>
      <c r="G7" s="104"/>
      <c r="H7" s="104"/>
      <c r="I7" s="103"/>
      <c r="J7" s="66"/>
      <c r="K7" s="102"/>
    </row>
    <row r="8" spans="1:13" ht="20.25" customHeight="1" x14ac:dyDescent="0.2">
      <c r="A8" s="23"/>
      <c r="B8" s="2096" t="s">
        <v>342</v>
      </c>
      <c r="C8" s="2096"/>
      <c r="D8" s="2096"/>
      <c r="E8" s="2096"/>
      <c r="F8" s="2096"/>
      <c r="G8" s="2096"/>
      <c r="H8" s="2096"/>
      <c r="I8" s="2096"/>
      <c r="J8" s="101"/>
    </row>
    <row r="9" spans="1:13" ht="24.95" customHeight="1" x14ac:dyDescent="0.2">
      <c r="A9" s="23"/>
      <c r="B9" s="1543"/>
      <c r="C9" s="1543"/>
      <c r="D9" s="1543"/>
      <c r="E9" s="1543"/>
      <c r="F9" s="1543"/>
      <c r="G9" s="1543"/>
      <c r="H9" s="1543"/>
      <c r="J9" s="23"/>
    </row>
    <row r="10" spans="1:13" s="36" customFormat="1" ht="20.100000000000001" customHeight="1" x14ac:dyDescent="0.25">
      <c r="A10" s="40"/>
      <c r="B10" s="2097" t="s">
        <v>349</v>
      </c>
      <c r="C10" s="2098"/>
      <c r="D10" s="2098"/>
      <c r="E10" s="2098"/>
      <c r="F10" s="2098"/>
      <c r="G10" s="2098"/>
      <c r="H10" s="2098"/>
      <c r="I10" s="2099"/>
      <c r="J10" s="40"/>
    </row>
    <row r="11" spans="1:13" s="99" customFormat="1" ht="12.95" customHeight="1" x14ac:dyDescent="0.2">
      <c r="A11" s="100"/>
      <c r="B11" s="1877" t="s">
        <v>350</v>
      </c>
      <c r="C11" s="1878"/>
      <c r="D11" s="1877" t="s">
        <v>351</v>
      </c>
      <c r="E11" s="1761"/>
      <c r="F11" s="1761"/>
      <c r="G11" s="1761"/>
      <c r="H11" s="1761"/>
      <c r="I11" s="1879" t="s">
        <v>352</v>
      </c>
      <c r="J11" s="100"/>
    </row>
    <row r="12" spans="1:13" s="73" customFormat="1" ht="15" customHeight="1" x14ac:dyDescent="0.2">
      <c r="A12" s="97"/>
      <c r="B12" s="2100"/>
      <c r="C12" s="2101"/>
      <c r="D12" s="2102"/>
      <c r="E12" s="2103"/>
      <c r="F12" s="2103"/>
      <c r="G12" s="2103"/>
      <c r="H12" s="2103"/>
      <c r="I12" s="1669"/>
      <c r="J12" s="97"/>
    </row>
    <row r="13" spans="1:13" s="99" customFormat="1" ht="12.95" customHeight="1" x14ac:dyDescent="0.2">
      <c r="A13" s="100"/>
      <c r="B13" s="1880" t="s">
        <v>353</v>
      </c>
      <c r="C13" s="1881" t="s">
        <v>354</v>
      </c>
      <c r="D13" s="1761"/>
      <c r="E13" s="1882"/>
      <c r="F13" s="1881" t="s">
        <v>355</v>
      </c>
      <c r="G13" s="1761"/>
      <c r="H13" s="1761"/>
      <c r="I13" s="1883"/>
      <c r="J13" s="100"/>
    </row>
    <row r="14" spans="1:13" s="73" customFormat="1" ht="15" customHeight="1" x14ac:dyDescent="0.2">
      <c r="A14" s="97"/>
      <c r="B14" s="1670"/>
      <c r="C14" s="2104"/>
      <c r="D14" s="2105"/>
      <c r="E14" s="2106"/>
      <c r="F14" s="2104"/>
      <c r="G14" s="2105"/>
      <c r="H14" s="2105"/>
      <c r="I14" s="2106"/>
      <c r="J14" s="97"/>
    </row>
    <row r="15" spans="1:13" s="91" customFormat="1" ht="12.95" customHeight="1" x14ac:dyDescent="0.2">
      <c r="A15" s="98"/>
      <c r="B15" s="1884" t="s">
        <v>356</v>
      </c>
      <c r="C15" s="1885"/>
      <c r="D15" s="1881" t="s">
        <v>357</v>
      </c>
      <c r="E15" s="1762"/>
      <c r="F15" s="1763"/>
      <c r="G15" s="1762"/>
      <c r="H15" s="1762" t="s">
        <v>358</v>
      </c>
      <c r="I15" s="1885"/>
      <c r="J15" s="98"/>
    </row>
    <row r="16" spans="1:13" s="73" customFormat="1" ht="15" customHeight="1" x14ac:dyDescent="0.2">
      <c r="A16" s="97"/>
      <c r="B16" s="2108"/>
      <c r="C16" s="2109"/>
      <c r="D16" s="2108"/>
      <c r="E16" s="2109"/>
      <c r="F16" s="2108"/>
      <c r="G16" s="2109"/>
      <c r="H16" s="2110"/>
      <c r="I16" s="2111"/>
      <c r="J16" s="97"/>
    </row>
    <row r="17" spans="1:11" s="91" customFormat="1" ht="12.95" customHeight="1" x14ac:dyDescent="0.2">
      <c r="A17" s="93"/>
      <c r="B17" s="1886" t="s">
        <v>359</v>
      </c>
      <c r="C17" s="1764"/>
      <c r="D17" s="1887"/>
      <c r="E17" s="96" t="s">
        <v>360</v>
      </c>
      <c r="G17" s="95"/>
      <c r="H17" s="95"/>
      <c r="I17" s="94"/>
      <c r="J17" s="93"/>
      <c r="K17" s="92"/>
    </row>
    <row r="18" spans="1:11" s="73" customFormat="1" ht="15" customHeight="1" x14ac:dyDescent="0.2">
      <c r="A18" s="74"/>
      <c r="B18" s="2112"/>
      <c r="C18" s="2113"/>
      <c r="D18" s="2114"/>
      <c r="E18" s="2115"/>
      <c r="F18" s="2116"/>
      <c r="G18" s="2116"/>
      <c r="H18" s="2116"/>
      <c r="I18" s="2117"/>
    </row>
    <row r="19" spans="1:11" ht="24.95" customHeight="1" x14ac:dyDescent="0.2">
      <c r="A19" s="66"/>
    </row>
    <row r="20" spans="1:11" s="36" customFormat="1" ht="20.100000000000001" customHeight="1" x14ac:dyDescent="0.25">
      <c r="A20" s="80"/>
      <c r="B20" s="2118" t="s">
        <v>361</v>
      </c>
      <c r="C20" s="2118"/>
      <c r="D20" s="2118"/>
      <c r="E20" s="2118"/>
      <c r="F20" s="2118"/>
      <c r="G20" s="2118"/>
      <c r="H20" s="2118"/>
      <c r="I20" s="2118"/>
    </row>
    <row r="21" spans="1:11" s="86" customFormat="1" ht="12.95" customHeight="1" x14ac:dyDescent="0.2">
      <c r="A21" s="90"/>
      <c r="B21" s="89" t="s">
        <v>362</v>
      </c>
      <c r="C21" s="88"/>
      <c r="D21" s="88"/>
      <c r="E21" s="88"/>
      <c r="F21" s="88" t="s">
        <v>363</v>
      </c>
      <c r="G21" s="2119" t="s">
        <v>364</v>
      </c>
      <c r="H21" s="2119"/>
      <c r="I21" s="87" t="s">
        <v>352</v>
      </c>
    </row>
    <row r="22" spans="1:11" s="81" customFormat="1" ht="15" customHeight="1" x14ac:dyDescent="0.2">
      <c r="A22" s="83"/>
      <c r="B22" s="2120" t="s">
        <v>365</v>
      </c>
      <c r="C22" s="2120"/>
      <c r="D22" s="2120"/>
      <c r="E22" s="2120"/>
      <c r="F22" s="85"/>
      <c r="G22" s="2107"/>
      <c r="H22" s="2107"/>
      <c r="I22" s="85"/>
    </row>
    <row r="23" spans="1:11" s="81" customFormat="1" ht="15" customHeight="1" x14ac:dyDescent="0.2">
      <c r="A23" s="83"/>
      <c r="B23" s="2083" t="s">
        <v>366</v>
      </c>
      <c r="C23" s="2083"/>
      <c r="D23" s="2083"/>
      <c r="E23" s="2083"/>
      <c r="F23" s="84"/>
      <c r="G23" s="2084"/>
      <c r="H23" s="2084"/>
      <c r="I23" s="84"/>
    </row>
    <row r="24" spans="1:11" s="81" customFormat="1" ht="15" customHeight="1" x14ac:dyDescent="0.2">
      <c r="A24" s="83"/>
      <c r="B24" s="2083" t="s">
        <v>367</v>
      </c>
      <c r="C24" s="2083"/>
      <c r="D24" s="2083"/>
      <c r="E24" s="2083"/>
      <c r="F24" s="84"/>
      <c r="G24" s="2084"/>
      <c r="H24" s="2084"/>
      <c r="I24" s="84"/>
    </row>
    <row r="25" spans="1:11" s="81" customFormat="1" ht="15" customHeight="1" x14ac:dyDescent="0.2">
      <c r="A25" s="83"/>
      <c r="B25" s="2121" t="s">
        <v>368</v>
      </c>
      <c r="C25" s="2121"/>
      <c r="D25" s="2121"/>
      <c r="E25" s="2121"/>
      <c r="F25" s="82"/>
      <c r="G25" s="2122"/>
      <c r="H25" s="2122"/>
      <c r="I25" s="82"/>
    </row>
    <row r="26" spans="1:11" ht="24.95" customHeight="1" x14ac:dyDescent="0.2">
      <c r="A26" s="66"/>
    </row>
    <row r="27" spans="1:11" s="36" customFormat="1" ht="20.100000000000001" customHeight="1" x14ac:dyDescent="0.25">
      <c r="A27" s="80"/>
      <c r="B27" s="2127" t="s">
        <v>369</v>
      </c>
      <c r="C27" s="2128"/>
      <c r="D27" s="2128"/>
      <c r="E27" s="2128"/>
      <c r="F27" s="2128"/>
      <c r="G27" s="2128"/>
      <c r="H27" s="2128"/>
      <c r="I27" s="2129"/>
    </row>
    <row r="28" spans="1:11" ht="12.95" customHeight="1" x14ac:dyDescent="0.2">
      <c r="A28" s="66"/>
      <c r="B28" s="1879" t="s">
        <v>370</v>
      </c>
      <c r="C28" s="1884" t="s">
        <v>371</v>
      </c>
      <c r="D28" s="1765"/>
      <c r="E28" s="1765"/>
      <c r="F28" s="1765"/>
      <c r="G28" s="1765"/>
      <c r="H28" s="1765"/>
      <c r="I28" s="1888"/>
    </row>
    <row r="29" spans="1:11" s="73" customFormat="1" ht="15" customHeight="1" x14ac:dyDescent="0.2">
      <c r="A29" s="74"/>
      <c r="B29" s="1671"/>
      <c r="C29" s="2123"/>
      <c r="D29" s="2130"/>
      <c r="E29" s="2130"/>
      <c r="F29" s="2130"/>
      <c r="G29" s="2130"/>
      <c r="H29" s="2130"/>
      <c r="I29" s="2124"/>
    </row>
    <row r="30" spans="1:11" ht="12.95" customHeight="1" x14ac:dyDescent="0.2">
      <c r="A30" s="66"/>
      <c r="B30" s="1879" t="s">
        <v>372</v>
      </c>
      <c r="C30" s="1884" t="s">
        <v>354</v>
      </c>
      <c r="D30" s="1883"/>
      <c r="E30" s="1884" t="s">
        <v>373</v>
      </c>
      <c r="F30" s="1883"/>
      <c r="G30" s="1879" t="s">
        <v>374</v>
      </c>
      <c r="H30" s="1884" t="s">
        <v>359</v>
      </c>
      <c r="I30" s="1888"/>
    </row>
    <row r="31" spans="1:11" s="73" customFormat="1" ht="15" customHeight="1" x14ac:dyDescent="0.2">
      <c r="A31" s="74"/>
      <c r="B31" s="1672"/>
      <c r="C31" s="2123"/>
      <c r="D31" s="2124"/>
      <c r="E31" s="2123"/>
      <c r="F31" s="2124"/>
      <c r="G31" s="1673"/>
      <c r="H31" s="2125"/>
      <c r="I31" s="2126"/>
    </row>
    <row r="32" spans="1:11" ht="24.95" customHeight="1" x14ac:dyDescent="0.2">
      <c r="A32" s="66"/>
    </row>
    <row r="33" spans="1:9" s="36" customFormat="1" ht="20.100000000000001" customHeight="1" x14ac:dyDescent="0.25">
      <c r="A33" s="80"/>
      <c r="B33" s="79" t="s">
        <v>375</v>
      </c>
      <c r="C33" s="77"/>
      <c r="D33" s="77"/>
      <c r="E33" s="77"/>
      <c r="F33" s="77"/>
      <c r="G33" s="78"/>
      <c r="H33" s="77"/>
      <c r="I33" s="76"/>
    </row>
    <row r="34" spans="1:9" ht="12.95" customHeight="1" x14ac:dyDescent="0.2">
      <c r="A34" s="66"/>
      <c r="B34" s="2131" t="s">
        <v>376</v>
      </c>
      <c r="C34" s="2132"/>
      <c r="D34" s="2132"/>
      <c r="E34" s="2133"/>
      <c r="F34" s="2139" t="s">
        <v>377</v>
      </c>
      <c r="G34" s="2139"/>
      <c r="H34" s="2139"/>
      <c r="I34" s="75" t="s">
        <v>342</v>
      </c>
    </row>
    <row r="35" spans="1:9" s="73" customFormat="1" ht="15" customHeight="1" x14ac:dyDescent="0.2">
      <c r="A35" s="74"/>
      <c r="B35" s="2159"/>
      <c r="C35" s="2160"/>
      <c r="D35" s="2160"/>
      <c r="E35" s="2161"/>
      <c r="F35" s="2134" t="s">
        <v>378</v>
      </c>
      <c r="G35" s="2134"/>
      <c r="H35" s="2134"/>
      <c r="I35" s="2135"/>
    </row>
    <row r="36" spans="1:9" ht="12.95" customHeight="1" x14ac:dyDescent="0.2">
      <c r="A36" s="66"/>
      <c r="B36" s="2136"/>
      <c r="C36" s="2137"/>
      <c r="D36" s="2137"/>
      <c r="E36" s="2138"/>
      <c r="F36" s="1674"/>
      <c r="G36" s="1674" t="s">
        <v>379</v>
      </c>
      <c r="H36" s="1675" t="s">
        <v>380</v>
      </c>
      <c r="I36" s="1675" t="s">
        <v>381</v>
      </c>
    </row>
    <row r="37" spans="1:9" ht="14.1" customHeight="1" x14ac:dyDescent="0.2">
      <c r="A37" s="66"/>
      <c r="B37" s="2136"/>
      <c r="C37" s="2137"/>
      <c r="D37" s="2137"/>
      <c r="E37" s="2138"/>
      <c r="F37" s="2165" t="s">
        <v>382</v>
      </c>
      <c r="G37" s="2168"/>
      <c r="H37" s="2169"/>
      <c r="I37" s="2170"/>
    </row>
    <row r="38" spans="1:9" ht="14.1" customHeight="1" x14ac:dyDescent="0.2">
      <c r="A38" s="66"/>
      <c r="B38" s="2136"/>
      <c r="C38" s="2137"/>
      <c r="D38" s="2137"/>
      <c r="E38" s="2138"/>
      <c r="F38" s="2166"/>
      <c r="G38" s="2171"/>
      <c r="H38" s="2172"/>
      <c r="I38" s="2173"/>
    </row>
    <row r="39" spans="1:9" ht="14.1" customHeight="1" x14ac:dyDescent="0.2">
      <c r="A39" s="66"/>
      <c r="B39" s="2136"/>
      <c r="C39" s="2137"/>
      <c r="D39" s="2137"/>
      <c r="E39" s="2138"/>
      <c r="F39" s="2167"/>
      <c r="G39" s="2156"/>
      <c r="H39" s="2157"/>
      <c r="I39" s="2158"/>
    </row>
    <row r="40" spans="1:9" ht="12.95" customHeight="1" thickBot="1" x14ac:dyDescent="0.25">
      <c r="A40" s="66"/>
    </row>
    <row r="41" spans="1:9" ht="12.95" customHeight="1" x14ac:dyDescent="0.2">
      <c r="A41" s="66"/>
      <c r="B41" s="2153" t="s">
        <v>383</v>
      </c>
      <c r="C41" s="2154"/>
      <c r="D41" s="2154"/>
      <c r="E41" s="2155"/>
      <c r="F41" s="2162" t="s">
        <v>384</v>
      </c>
      <c r="G41" s="2163"/>
      <c r="H41" s="2164" t="s">
        <v>385</v>
      </c>
      <c r="I41" s="2163"/>
    </row>
    <row r="42" spans="1:9" ht="12.95" customHeight="1" x14ac:dyDescent="0.2">
      <c r="A42" s="66"/>
      <c r="B42" s="2140" t="s">
        <v>365</v>
      </c>
      <c r="C42" s="2141"/>
      <c r="D42" s="2141"/>
      <c r="E42" s="2142"/>
      <c r="F42" s="71" t="s">
        <v>386</v>
      </c>
      <c r="G42" s="72" t="s">
        <v>342</v>
      </c>
      <c r="H42" s="2143" t="s">
        <v>342</v>
      </c>
      <c r="I42" s="2144"/>
    </row>
    <row r="43" spans="1:9" ht="12.95" customHeight="1" x14ac:dyDescent="0.2">
      <c r="A43" s="66"/>
      <c r="B43" s="2147" t="s">
        <v>366</v>
      </c>
      <c r="C43" s="2148"/>
      <c r="D43" s="2148"/>
      <c r="E43" s="2149"/>
      <c r="F43" s="71" t="s">
        <v>387</v>
      </c>
      <c r="G43" s="70" t="s">
        <v>342</v>
      </c>
      <c r="H43" s="2143"/>
      <c r="I43" s="2144"/>
    </row>
    <row r="44" spans="1:9" ht="12.95" customHeight="1" thickBot="1" x14ac:dyDescent="0.25">
      <c r="A44" s="66"/>
      <c r="B44" s="2150" t="s">
        <v>367</v>
      </c>
      <c r="C44" s="2151"/>
      <c r="D44" s="2151"/>
      <c r="E44" s="2152"/>
      <c r="F44" s="1774" t="s">
        <v>388</v>
      </c>
      <c r="G44" s="69" t="s">
        <v>342</v>
      </c>
      <c r="H44" s="2145"/>
      <c r="I44" s="2146"/>
    </row>
    <row r="45" spans="1:9" ht="6.75" customHeight="1" thickBot="1" x14ac:dyDescent="0.25">
      <c r="A45" s="66"/>
    </row>
    <row r="46" spans="1:9" ht="17.25" customHeight="1" x14ac:dyDescent="0.2">
      <c r="A46" s="23"/>
      <c r="B46" s="68" t="s">
        <v>389</v>
      </c>
      <c r="C46" s="67"/>
      <c r="D46" s="2178" t="s">
        <v>390</v>
      </c>
      <c r="E46" s="2179"/>
    </row>
    <row r="47" spans="1:9" ht="15" x14ac:dyDescent="0.2">
      <c r="A47" s="66"/>
      <c r="B47" s="2180" t="s">
        <v>391</v>
      </c>
      <c r="C47" s="2181"/>
      <c r="D47" s="2182"/>
      <c r="E47" s="2183"/>
    </row>
    <row r="48" spans="1:9" ht="15.75" thickBot="1" x14ac:dyDescent="0.25">
      <c r="A48" s="66"/>
      <c r="B48" s="2174"/>
      <c r="C48" s="2175"/>
      <c r="D48" s="2176"/>
      <c r="E48" s="2177"/>
    </row>
    <row r="49" spans="1:2" ht="12.95" customHeight="1" x14ac:dyDescent="0.2">
      <c r="A49" s="65"/>
      <c r="B49" s="64"/>
    </row>
    <row r="50" spans="1:2" ht="12.95" customHeight="1" x14ac:dyDescent="0.2"/>
    <row r="51" spans="1:2" ht="12.95" customHeight="1" x14ac:dyDescent="0.2"/>
    <row r="52" spans="1:2" ht="12.95" customHeight="1" x14ac:dyDescent="0.2"/>
    <row r="53" spans="1:2" ht="12.95" customHeight="1" x14ac:dyDescent="0.2"/>
    <row r="54" spans="1:2" ht="12.95" customHeight="1" x14ac:dyDescent="0.2"/>
  </sheetData>
  <sheetProtection algorithmName="SHA-512" hashValue="H9FNUpih5O0juBLfq74KiYjCMeH6YelWoNsoCm8c6HpSoSX38PVyj3s61zY+ZPgNpGTciV+W5r3xtCS6uwB/qA==" saltValue="K/jqNEEx48gt05DhPAxS0A==" spinCount="100000" sheet="1" scenarios="1"/>
  <mergeCells count="59">
    <mergeCell ref="G37:I37"/>
    <mergeCell ref="B38:E38"/>
    <mergeCell ref="G38:I38"/>
    <mergeCell ref="B48:C48"/>
    <mergeCell ref="D48:E48"/>
    <mergeCell ref="D46:E46"/>
    <mergeCell ref="B47:C47"/>
    <mergeCell ref="D47:E47"/>
    <mergeCell ref="B34:E34"/>
    <mergeCell ref="F35:I35"/>
    <mergeCell ref="B36:E36"/>
    <mergeCell ref="F34:H34"/>
    <mergeCell ref="B42:E42"/>
    <mergeCell ref="H42:I44"/>
    <mergeCell ref="B43:E43"/>
    <mergeCell ref="B44:E44"/>
    <mergeCell ref="B41:E41"/>
    <mergeCell ref="B39:E39"/>
    <mergeCell ref="G39:I39"/>
    <mergeCell ref="B35:E35"/>
    <mergeCell ref="F41:G41"/>
    <mergeCell ref="H41:I41"/>
    <mergeCell ref="B37:E37"/>
    <mergeCell ref="F37:F39"/>
    <mergeCell ref="G24:H24"/>
    <mergeCell ref="B25:E25"/>
    <mergeCell ref="G25:H25"/>
    <mergeCell ref="E31:F31"/>
    <mergeCell ref="H31:I31"/>
    <mergeCell ref="B27:I27"/>
    <mergeCell ref="C29:I29"/>
    <mergeCell ref="C31:D31"/>
    <mergeCell ref="F14:I14"/>
    <mergeCell ref="G22:H22"/>
    <mergeCell ref="B16:C16"/>
    <mergeCell ref="D16:E16"/>
    <mergeCell ref="F16:G16"/>
    <mergeCell ref="H16:I16"/>
    <mergeCell ref="B18:D18"/>
    <mergeCell ref="E18:I18"/>
    <mergeCell ref="B20:I20"/>
    <mergeCell ref="G21:H21"/>
    <mergeCell ref="B22:E22"/>
    <mergeCell ref="H2:I2"/>
    <mergeCell ref="B23:E23"/>
    <mergeCell ref="G23:H23"/>
    <mergeCell ref="B24:E24"/>
    <mergeCell ref="B1:C1"/>
    <mergeCell ref="E3:F3"/>
    <mergeCell ref="B4:H4"/>
    <mergeCell ref="B5:I5"/>
    <mergeCell ref="B6:I6"/>
    <mergeCell ref="H1:I1"/>
    <mergeCell ref="D1:E1"/>
    <mergeCell ref="B8:I8"/>
    <mergeCell ref="B10:I10"/>
    <mergeCell ref="B12:C12"/>
    <mergeCell ref="D12:H12"/>
    <mergeCell ref="C14:E14"/>
  </mergeCells>
  <dataValidations count="1">
    <dataValidation type="list" allowBlank="1" showInputMessage="1" showErrorMessage="1" sqref="B35:E35" xr:uid="{0C982A90-EB78-4459-A448-FD01B519ACAB}">
      <formula1>#REF!</formula1>
    </dataValidation>
  </dataValidations>
  <printOptions horizontalCentered="1"/>
  <pageMargins left="0.98425196850393704" right="0.23622047244094491" top="0.94488188976377963" bottom="0.82677165354330717" header="0.51181102362204722" footer="0.31496062992125984"/>
  <pageSetup paperSize="9" scale="64" orientation="portrait" horizontalDpi="360" verticalDpi="360" r:id="rId1"/>
  <headerFooter alignWithMargins="0"/>
  <drawing r:id="rId2"/>
  <legacyDrawing r:id="rId3"/>
  <extLst>
    <ext xmlns:x14="http://schemas.microsoft.com/office/spreadsheetml/2009/9/main" uri="{CCE6A557-97BC-4b89-ADB6-D9C93CAAB3DF}">
      <x14:dataValidations xmlns:xm="http://schemas.microsoft.com/office/excel/2006/main" count="8">
        <x14:dataValidation type="list" allowBlank="1" showInputMessage="1" showErrorMessage="1" xr:uid="{5E4BEC9C-D1B4-4987-92B4-4D4BDAC3DADB}">
          <x14:formula1>
            <xm:f>słownik!$H$42:$H$56</xm:f>
          </x14:formula1>
          <xm:sqref>D12:H12</xm:sqref>
        </x14:dataValidation>
        <x14:dataValidation type="list" allowBlank="1" showInputMessage="1" showErrorMessage="1" xr:uid="{36A76CB4-464E-4BBA-A7A7-0C21A1483851}">
          <x14:formula1>
            <xm:f>słownik!$C$84:$C$88</xm:f>
          </x14:formula1>
          <xm:sqref>B29</xm:sqref>
        </x14:dataValidation>
        <x14:dataValidation type="list" allowBlank="1" showInputMessage="1" showErrorMessage="1" xr:uid="{D9826C99-3823-474D-ADB7-811B587ABC6C}">
          <x14:formula1>
            <xm:f>słownik!$C$95:$C$97</xm:f>
          </x14:formula1>
          <xm:sqref>B36:E39</xm:sqref>
        </x14:dataValidation>
        <x14:dataValidation type="list" allowBlank="1" showInputMessage="1" showErrorMessage="1" xr:uid="{A613BD3F-FA5E-4608-8074-832FC583B4A2}">
          <x14:formula1>
            <xm:f>słownik!$C$77:$C$79</xm:f>
          </x14:formula1>
          <xm:sqref>G37:I39</xm:sqref>
        </x14:dataValidation>
        <x14:dataValidation type="list" allowBlank="1" showInputMessage="1" showErrorMessage="1" xr:uid="{BD0AE715-FAC9-4A0E-B511-12AA4C2ABC21}">
          <x14:formula1>
            <xm:f>słownik!$E$44:$E$45</xm:f>
          </x14:formula1>
          <xm:sqref>B1:C1</xm:sqref>
        </x14:dataValidation>
        <x14:dataValidation type="list" allowBlank="1" showInputMessage="1" showErrorMessage="1" xr:uid="{43CF6C9D-8720-42A8-91B0-2D66DEF065B1}">
          <x14:formula1>
            <xm:f>słownik!$K$31:$K$32</xm:f>
          </x14:formula1>
          <xm:sqref>G42:I44</xm:sqref>
        </x14:dataValidation>
        <x14:dataValidation type="list" allowBlank="1" showInputMessage="1" showErrorMessage="1" xr:uid="{3AB4E459-57AD-439A-93CB-AF69E30D0C08}">
          <x14:formula1>
            <xm:f>słownik!$E$25:$E$27</xm:f>
          </x14:formula1>
          <xm:sqref>H2</xm:sqref>
        </x14:dataValidation>
        <x14:dataValidation type="list" allowBlank="1" showInputMessage="1" showErrorMessage="1" xr:uid="{E04C092A-8853-43F1-9E93-3419F91C4CB5}">
          <x14:formula1>
            <xm:f>słownik!$J$30:$J$32</xm:f>
          </x14:formula1>
          <xm:sqref>I34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D35E5B-0A74-447C-AA45-270FEF4D605B}">
  <sheetPr>
    <tabColor rgb="FFFFFF00"/>
    <pageSetUpPr fitToPage="1"/>
  </sheetPr>
  <dimension ref="A1:L42"/>
  <sheetViews>
    <sheetView showGridLines="0" view="pageBreakPreview" topLeftCell="A21" zoomScale="80" zoomScaleNormal="80" zoomScaleSheetLayoutView="80" zoomScalePageLayoutView="200" workbookViewId="0">
      <selection activeCell="H31" sqref="H31"/>
    </sheetView>
  </sheetViews>
  <sheetFormatPr defaultColWidth="9.140625" defaultRowHeight="12.75" x14ac:dyDescent="0.2"/>
  <cols>
    <col min="1" max="1" width="5.28515625" style="1" customWidth="1"/>
    <col min="2" max="2" width="52.140625" style="1" customWidth="1"/>
    <col min="3" max="3" width="10.42578125" style="1" customWidth="1"/>
    <col min="4" max="4" width="9.28515625" style="1" customWidth="1"/>
    <col min="5" max="5" width="12.5703125" style="1" customWidth="1"/>
    <col min="6" max="6" width="14.140625" style="1" customWidth="1"/>
    <col min="7" max="7" width="15.140625" style="1" customWidth="1"/>
    <col min="8" max="10" width="14.85546875" style="1" customWidth="1"/>
    <col min="11" max="11" width="11" style="1" customWidth="1"/>
    <col min="12" max="16384" width="9.140625" style="1"/>
  </cols>
  <sheetData>
    <row r="1" spans="1:11" ht="29.25" customHeight="1" x14ac:dyDescent="0.3">
      <c r="A1" s="66"/>
      <c r="B1" s="190" t="s">
        <v>341</v>
      </c>
      <c r="C1" s="2212" t="str">
        <f>wizyt!C3</f>
        <v>??</v>
      </c>
      <c r="D1" s="2212"/>
      <c r="E1" s="2211"/>
      <c r="F1" s="2211"/>
      <c r="G1" s="189"/>
      <c r="H1" s="188" t="str">
        <f>IF(wizyt!$B$1&lt;&gt;0,wizyt!$B$1," ")</f>
        <v xml:space="preserve"> </v>
      </c>
      <c r="I1" s="187" t="str">
        <f>IF(wizyt!$D$1&lt;&gt;0,wizyt!$D$1," ")</f>
        <v xml:space="preserve"> </v>
      </c>
      <c r="J1" s="186"/>
      <c r="K1" s="102"/>
    </row>
    <row r="2" spans="1:11" ht="9" customHeight="1" x14ac:dyDescent="0.2">
      <c r="A2" s="66"/>
      <c r="B2" s="95"/>
      <c r="C2" s="185"/>
      <c r="D2" s="185"/>
      <c r="E2" s="185"/>
      <c r="F2" s="185"/>
      <c r="G2" s="185"/>
      <c r="H2" s="185"/>
      <c r="I2" s="90"/>
      <c r="J2" s="66"/>
      <c r="K2" s="102"/>
    </row>
    <row r="3" spans="1:11" ht="34.5" customHeight="1" thickBot="1" x14ac:dyDescent="0.25">
      <c r="A3" s="66"/>
      <c r="B3" s="2215" t="s">
        <v>392</v>
      </c>
      <c r="C3" s="2215"/>
      <c r="D3" s="2215"/>
      <c r="E3" s="2215"/>
      <c r="F3" s="2215"/>
      <c r="G3" s="2218" t="str">
        <f>wizyt!H3</f>
        <v>2023/2024</v>
      </c>
      <c r="H3" s="2218"/>
      <c r="I3" s="1619"/>
      <c r="J3" s="66"/>
      <c r="K3" s="102"/>
    </row>
    <row r="4" spans="1:11" ht="20.100000000000001" customHeight="1" x14ac:dyDescent="0.2">
      <c r="A4" s="66"/>
      <c r="B4" s="2216" t="s">
        <v>393</v>
      </c>
      <c r="C4" s="2196" t="s">
        <v>394</v>
      </c>
      <c r="D4" s="2196"/>
      <c r="E4" s="2196" t="s">
        <v>395</v>
      </c>
      <c r="F4" s="2196"/>
      <c r="G4" s="1889" t="s">
        <v>396</v>
      </c>
      <c r="H4" s="2213" t="s">
        <v>397</v>
      </c>
      <c r="I4" s="2184" t="s">
        <v>398</v>
      </c>
      <c r="J4" s="2185"/>
      <c r="K4" s="102"/>
    </row>
    <row r="5" spans="1:11" ht="24" customHeight="1" x14ac:dyDescent="0.2">
      <c r="A5" s="66"/>
      <c r="B5" s="2217"/>
      <c r="C5" s="184" t="s">
        <v>395</v>
      </c>
      <c r="D5" s="184" t="s">
        <v>399</v>
      </c>
      <c r="E5" s="184" t="s">
        <v>400</v>
      </c>
      <c r="F5" s="183" t="s">
        <v>401</v>
      </c>
      <c r="G5" s="182" t="s">
        <v>400</v>
      </c>
      <c r="H5" s="2214"/>
      <c r="I5" s="1676" t="s">
        <v>395</v>
      </c>
      <c r="J5" s="181" t="s">
        <v>396</v>
      </c>
      <c r="K5" s="102"/>
    </row>
    <row r="6" spans="1:11" ht="30" customHeight="1" x14ac:dyDescent="0.2">
      <c r="A6" s="66"/>
      <c r="B6" s="161" t="s">
        <v>402</v>
      </c>
      <c r="C6" s="178">
        <f>IF(pedag!AF6=1,1,0)</f>
        <v>0</v>
      </c>
      <c r="D6" s="178">
        <f>IF(pedag!AG6="ne",1,0)</f>
        <v>0</v>
      </c>
      <c r="E6" s="176">
        <f>SUMIF(pedag!AF6,"=1",pedag!AD6)</f>
        <v>0</v>
      </c>
      <c r="F6" s="176">
        <f>SUMIF(pedag!AF6,"=1",pedag!AE6)</f>
        <v>0</v>
      </c>
      <c r="G6" s="176">
        <f>SUMIF(pedag!AF6,"&lt;1",pedag!AC6)</f>
        <v>0</v>
      </c>
      <c r="H6" s="177">
        <f t="shared" ref="H6:H16" si="0">SUM(E6:G6)</f>
        <v>0</v>
      </c>
      <c r="I6" s="176">
        <f>SUMIF(pedag!AG6,"=pe",pedag!AF6)</f>
        <v>0</v>
      </c>
      <c r="J6" s="175">
        <f>SUMIF(pedag!AG6,"=ne",pedag!AF6)</f>
        <v>0</v>
      </c>
      <c r="K6" s="131"/>
    </row>
    <row r="7" spans="1:11" ht="30" customHeight="1" x14ac:dyDescent="0.2">
      <c r="A7" s="66"/>
      <c r="B7" s="161" t="s">
        <v>403</v>
      </c>
      <c r="C7" s="178">
        <f>COUNTIF(pedag!AF15:AF62,"=1")</f>
        <v>0</v>
      </c>
      <c r="D7" s="178">
        <f>COUNTIF(pedag!AF15:AF62,"&lt;1")-COUNTIF(pedag!AF15:AF62,"=0")</f>
        <v>0</v>
      </c>
      <c r="E7" s="176">
        <f>SUMIF(pedag!AF15:AF62,"=1",pedag!AD15:AD62)</f>
        <v>0</v>
      </c>
      <c r="F7" s="176">
        <f>SUMIF(pedag!AF15:AF62,"=1",pedag!AE15:AE62)</f>
        <v>0</v>
      </c>
      <c r="G7" s="176">
        <f>SUMIF(pedag!AF15:AF62,"&lt;1",pedag!AC15:AC62)</f>
        <v>0</v>
      </c>
      <c r="H7" s="177">
        <f t="shared" si="0"/>
        <v>0</v>
      </c>
      <c r="I7" s="176">
        <f>SUMIF(pedag!AG15:AG62,"=pe",pedag!AF15:AF62)</f>
        <v>0</v>
      </c>
      <c r="J7" s="175">
        <f>SUMIF(pedag!AG15:AG62,"=ne",pedag!AF15:AF62)</f>
        <v>0</v>
      </c>
      <c r="K7" s="131"/>
    </row>
    <row r="8" spans="1:11" ht="30" customHeight="1" x14ac:dyDescent="0.2">
      <c r="A8" s="66"/>
      <c r="B8" s="161" t="s">
        <v>404</v>
      </c>
      <c r="C8" s="178">
        <f>COUNTIF(pedag!AF64:AF173,"=1")</f>
        <v>0</v>
      </c>
      <c r="D8" s="178">
        <f>COUNTIF(pedag!AF64:AF173,"&lt;1")-COUNTIF(pedag!AF64:AF173,"=0")</f>
        <v>0</v>
      </c>
      <c r="E8" s="176">
        <f>SUMIF(pedag!AF64:AF173,"=1",pedag!AD64:AD173)</f>
        <v>0</v>
      </c>
      <c r="F8" s="176">
        <f>SUMIF(pedag!AF64:AF173,"=1",pedag!AE64:AE173)</f>
        <v>0</v>
      </c>
      <c r="G8" s="176">
        <f>SUMIF(pedag!AF64:AF173,"&lt;1",pedag!AC64:AC173)</f>
        <v>0</v>
      </c>
      <c r="H8" s="177">
        <f t="shared" si="0"/>
        <v>0</v>
      </c>
      <c r="I8" s="176">
        <f>SUMIF(pedag!AG64:AG173,"=pe",pedag!AF64:AF173)</f>
        <v>0</v>
      </c>
      <c r="J8" s="175">
        <f>SUMIF(pedag!AG64:AG173,"=ne",pedag!AF64:AF173)</f>
        <v>0</v>
      </c>
      <c r="K8" s="131"/>
    </row>
    <row r="9" spans="1:11" ht="30" customHeight="1" x14ac:dyDescent="0.2">
      <c r="A9" s="66"/>
      <c r="B9" s="161" t="s">
        <v>405</v>
      </c>
      <c r="C9" s="178">
        <f>COUNTIF(pedag!AF175:AF3024,"=1")</f>
        <v>0</v>
      </c>
      <c r="D9" s="178">
        <f>COUNTIF(pedag!AF175:AF3024,"&lt;1")-COUNTIF(pedag!AF175:AF3024,"=0")</f>
        <v>0</v>
      </c>
      <c r="E9" s="176">
        <f>SUMIF(pedag!AF175:AF3024,"=1",pedag!AD175:AD3024)</f>
        <v>0</v>
      </c>
      <c r="F9" s="176">
        <f>SUMIF(pedag!AF175:AF3024,"=1",pedag!AE175:AE3024)</f>
        <v>0</v>
      </c>
      <c r="G9" s="176">
        <f>SUMIF(pedag!AF175:AF3024,"&lt;1",pedag!AC175:AC3024)</f>
        <v>0</v>
      </c>
      <c r="H9" s="177">
        <f t="shared" si="0"/>
        <v>0</v>
      </c>
      <c r="I9" s="176">
        <f>SUMIF(pedag!AG175:AG3024,"=pe",pedag!AF175:AF3024)</f>
        <v>0</v>
      </c>
      <c r="J9" s="175">
        <f>SUMIF(pedag!AG175:AG3024,"=ne",pedag!AF175:AF3024)</f>
        <v>0</v>
      </c>
      <c r="K9" s="131"/>
    </row>
    <row r="10" spans="1:11" ht="38.25" customHeight="1" x14ac:dyDescent="0.2">
      <c r="A10" s="66"/>
      <c r="B10" s="161" t="s">
        <v>406</v>
      </c>
      <c r="C10" s="178">
        <f>COUNTIF(pedag!AF3026:AF3040,"=1")</f>
        <v>0</v>
      </c>
      <c r="D10" s="178">
        <f>COUNTIF(pedag!AF3026:AF3040,"&lt;1")-COUNTIF(pedag!AF3026:AF3040,"=0")</f>
        <v>0</v>
      </c>
      <c r="E10" s="176">
        <f>SUMIF(pedag!AG3026:AG3040,"pe",pedag!AD3026:AD3040)</f>
        <v>0</v>
      </c>
      <c r="F10" s="176">
        <f>SUMIF(pedag!AG3026:AG3040,"pe",pedag!AE3026:AE3040)</f>
        <v>0</v>
      </c>
      <c r="G10" s="176">
        <f>SUMIF(pedag!AG3026:AG3040,"ne",pedag!AC3026:AC3040)</f>
        <v>0</v>
      </c>
      <c r="H10" s="177">
        <f t="shared" si="0"/>
        <v>0</v>
      </c>
      <c r="I10" s="176">
        <f>SUMIF(pedag!AG3026:AG3040,"=pe",pedag!AF3026:AF3040)</f>
        <v>0</v>
      </c>
      <c r="J10" s="175">
        <f>SUMIF(pedag!AG3026:AG3040,"=ne",pedag!AF3026:AF3040)</f>
        <v>0</v>
      </c>
      <c r="K10" s="131"/>
    </row>
    <row r="11" spans="1:11" ht="30" customHeight="1" x14ac:dyDescent="0.2">
      <c r="A11" s="66"/>
      <c r="B11" s="161" t="s">
        <v>407</v>
      </c>
      <c r="C11" s="178">
        <f>COUNTIF(pedag!AF3042:AF3145,"=1")</f>
        <v>0</v>
      </c>
      <c r="D11" s="178">
        <f>COUNTIF(pedag!AF3042:AF3145,"&lt;1")-COUNTIF(pedag!AF3042:AF3145,"=0")</f>
        <v>0</v>
      </c>
      <c r="E11" s="176">
        <f>SUMIF(pedag!AG3042:AG3145,"pe",pedag!AD3042:AD3145)</f>
        <v>0</v>
      </c>
      <c r="F11" s="176">
        <f>SUMIF(pedag!AG3042:AG3145,"pe",pedag!AE3042:AE3145)</f>
        <v>0</v>
      </c>
      <c r="G11" s="176">
        <f>SUMIF(pedag!AG3042:AG3145,"ne",pedag!AC3042:AC3145)</f>
        <v>0</v>
      </c>
      <c r="H11" s="177">
        <f t="shared" si="0"/>
        <v>0</v>
      </c>
      <c r="I11" s="176">
        <f>SUMIF(pedag!AG3042:AG3145,"=pe",pedag!AF3042:AF3145)</f>
        <v>0</v>
      </c>
      <c r="J11" s="175">
        <f>SUMIF(pedag!AG3042:AG3145,"=ne",pedag!AF3042:AF3145)</f>
        <v>0</v>
      </c>
      <c r="K11" s="131"/>
    </row>
    <row r="12" spans="1:11" ht="30" customHeight="1" x14ac:dyDescent="0.2">
      <c r="A12" s="66"/>
      <c r="B12" s="161" t="s">
        <v>408</v>
      </c>
      <c r="C12" s="178">
        <f>COUNTIF(pedag!AF3147:AF3168,"=1")</f>
        <v>0</v>
      </c>
      <c r="D12" s="178">
        <f>COUNTIF(pedag!AF3147:AF3168,"&lt;1")-COUNTIF(pedag!AF3147:AF3168,"=0")</f>
        <v>0</v>
      </c>
      <c r="E12" s="176">
        <f>SUMIF(pedag!AG3147:AG3168,"pe",pedag!AD3147:AD3168)</f>
        <v>0</v>
      </c>
      <c r="F12" s="176">
        <f>SUMIF(pedag!AG3147:AG3168,"pe",pedag!AE3147:AE3168)</f>
        <v>0</v>
      </c>
      <c r="G12" s="176">
        <f>SUMIF(pedag!AG3147:AG3168,"ne",pedag!AC3147:AC3168)</f>
        <v>0</v>
      </c>
      <c r="H12" s="177">
        <f t="shared" si="0"/>
        <v>0</v>
      </c>
      <c r="I12" s="176">
        <f>SUMIF(pedag!AG3147:AG3168,"=pe",pedag!AF3147:AF3168)</f>
        <v>0</v>
      </c>
      <c r="J12" s="175">
        <f>SUMIF(pedag!AG3147:AG3168,"=ne",pedag!AF3147:AF3168)</f>
        <v>0</v>
      </c>
      <c r="K12" s="131"/>
    </row>
    <row r="13" spans="1:11" ht="30" customHeight="1" x14ac:dyDescent="0.2">
      <c r="A13" s="66"/>
      <c r="B13" s="180" t="s">
        <v>409</v>
      </c>
      <c r="C13" s="178">
        <f>COUNTIF(pedag!AF3170:AF3190,"=1")</f>
        <v>0</v>
      </c>
      <c r="D13" s="178">
        <f>COUNTIF(pedag!AF3170:AF3190,"&lt;1")-COUNTIF(pedag!AF3170:AF3190,"=0")</f>
        <v>0</v>
      </c>
      <c r="E13" s="176">
        <f>SUMIF(pedag!AG3170:AG3190,"pe",pedag!AD3170:AD3190)</f>
        <v>0</v>
      </c>
      <c r="F13" s="176">
        <f>SUMIF(pedag!AG3170:AG3190,"pe",pedag!AE3170:AE3190)</f>
        <v>0</v>
      </c>
      <c r="G13" s="176">
        <f>SUMIF(pedag!AG3170:AG3190,"ne",pedag!AC3170:AC3190)</f>
        <v>0</v>
      </c>
      <c r="H13" s="177">
        <f t="shared" si="0"/>
        <v>0</v>
      </c>
      <c r="I13" s="176">
        <f>SUMIF(pedag!AG3170:AG3190,"=pe",pedag!AF3170:AF3190)</f>
        <v>0</v>
      </c>
      <c r="J13" s="175">
        <f>SUMIF(pedag!AG3170:AG3190,"=ne",pedag!AF3170:AF3190)</f>
        <v>0</v>
      </c>
      <c r="K13" s="131"/>
    </row>
    <row r="14" spans="1:11" ht="36.75" customHeight="1" x14ac:dyDescent="0.2">
      <c r="A14" s="66"/>
      <c r="B14" s="179" t="s">
        <v>410</v>
      </c>
      <c r="C14" s="178">
        <f>COUNTIF(pedag!AF3192:AF3291,"=1")</f>
        <v>0</v>
      </c>
      <c r="D14" s="178">
        <f>COUNTIF(pedag!AF3192:AF3291,"&lt;1")-COUNTIF(pedag!AF3192:AF3291,"=0")</f>
        <v>0</v>
      </c>
      <c r="E14" s="176">
        <f>SUMIF(pedag!AG3192:AG3291,"pe",pedag!AD3192:AD3291)</f>
        <v>0</v>
      </c>
      <c r="F14" s="176">
        <f>SUMIF(pedag!AG3192:AG3291,"pe",pedag!AE3192:AE3291)</f>
        <v>0</v>
      </c>
      <c r="G14" s="176">
        <f>SUMIF(pedag!AG3192:AG3291,"ne",pedag!AC3192:AC3291)</f>
        <v>0</v>
      </c>
      <c r="H14" s="177">
        <f t="shared" si="0"/>
        <v>0</v>
      </c>
      <c r="I14" s="176">
        <f>SUMIF(pedag!AG3192:AG3291,"=pe",pedag!AF3192:AF3291)</f>
        <v>0</v>
      </c>
      <c r="J14" s="175">
        <f>SUMIF(pedag!AG3192:AG3291,"=ne",pedag!AF3192:AF3291)</f>
        <v>0</v>
      </c>
      <c r="K14" s="131"/>
    </row>
    <row r="15" spans="1:11" ht="30" customHeight="1" x14ac:dyDescent="0.2">
      <c r="A15" s="66"/>
      <c r="B15" s="161" t="s">
        <v>411</v>
      </c>
      <c r="C15" s="178">
        <f>COUNTIF(pedag!AF3293:AF3316,"=1")</f>
        <v>0</v>
      </c>
      <c r="D15" s="178">
        <f>COUNTIF(pedag!AF3293:AF3316,"&lt;1")-COUNTIF(pedag!AF3293:AF3316,"=0")</f>
        <v>0</v>
      </c>
      <c r="E15" s="176">
        <f>SUMIF(pedag!AG3293:AG3316,"pe",pedag!AD3293:AD3316)</f>
        <v>0</v>
      </c>
      <c r="F15" s="176">
        <f>SUMIF(pedag!AG3293:AG3316,"pe",pedag!AE3293:AE3316)</f>
        <v>0</v>
      </c>
      <c r="G15" s="176">
        <f>SUMIF(pedag!AG3293:AG3316,"ne",pedag!AC3293:AC3316)</f>
        <v>0</v>
      </c>
      <c r="H15" s="177">
        <f t="shared" si="0"/>
        <v>0</v>
      </c>
      <c r="I15" s="176">
        <f>SUMIF(pedag!AG3293:AG3316,"=pe",pedag!AF3293:AF3316)</f>
        <v>0</v>
      </c>
      <c r="J15" s="175">
        <f>SUMIF(pedag!AG3293:AG3316,"=ne",pedag!AF3293:AF3316)</f>
        <v>0</v>
      </c>
      <c r="K15" s="131"/>
    </row>
    <row r="16" spans="1:11" ht="30" customHeight="1" thickBot="1" x14ac:dyDescent="0.25">
      <c r="A16" s="66"/>
      <c r="B16" s="1649" t="s">
        <v>412</v>
      </c>
      <c r="C16" s="1890">
        <f>COUNTIF(pedag!AF3318:AF3335,"=1")</f>
        <v>0</v>
      </c>
      <c r="D16" s="1890">
        <f>COUNTIF(pedag!AF3318:AF3335,"&lt;1")-COUNTIF(pedag!AF3318:AF3335,"=0")</f>
        <v>0</v>
      </c>
      <c r="E16" s="1891">
        <f>SUMIF(pedag!AG3318:AG3335,"pe",pedag!AD3318:AD3335)</f>
        <v>0</v>
      </c>
      <c r="F16" s="1891">
        <f>SUMIF(pedag!AG3318:AG3335,"pe",pedag!AE3318:AE3335)</f>
        <v>0</v>
      </c>
      <c r="G16" s="1891">
        <f>SUMIF(pedag!AG3318:AG3335,"ne",pedag!AC3318:AC3335)</f>
        <v>0</v>
      </c>
      <c r="H16" s="1892">
        <f t="shared" si="0"/>
        <v>0</v>
      </c>
      <c r="I16" s="1891">
        <f>SUMIF(pedag!AG3318:AG3335,"=pe",pedag!AF3318:AF3335)</f>
        <v>0</v>
      </c>
      <c r="J16" s="174">
        <f>SUMIF(pedag!AG3318:AG3335,"=ne",pedag!AF3318:AF3335)</f>
        <v>0</v>
      </c>
      <c r="K16" s="131"/>
    </row>
    <row r="17" spans="1:12" ht="24" customHeight="1" thickBot="1" x14ac:dyDescent="0.25">
      <c r="A17" s="66"/>
      <c r="B17" s="173" t="s">
        <v>413</v>
      </c>
      <c r="C17" s="1893">
        <f t="shared" ref="C17:J17" si="1">SUM(C6:C16)</f>
        <v>0</v>
      </c>
      <c r="D17" s="1893">
        <f t="shared" si="1"/>
        <v>0</v>
      </c>
      <c r="E17" s="172">
        <f t="shared" si="1"/>
        <v>0</v>
      </c>
      <c r="F17" s="172">
        <f t="shared" si="1"/>
        <v>0</v>
      </c>
      <c r="G17" s="172">
        <f t="shared" si="1"/>
        <v>0</v>
      </c>
      <c r="H17" s="171">
        <f t="shared" si="1"/>
        <v>0</v>
      </c>
      <c r="I17" s="1894">
        <f t="shared" si="1"/>
        <v>0</v>
      </c>
      <c r="J17" s="1895">
        <f t="shared" si="1"/>
        <v>0</v>
      </c>
      <c r="K17" s="131"/>
    </row>
    <row r="18" spans="1:12" ht="20.25" customHeight="1" thickBot="1" x14ac:dyDescent="0.5">
      <c r="A18" s="66"/>
      <c r="B18" s="165"/>
      <c r="C18" s="2197">
        <f>SUM(C17:D17)</f>
        <v>0</v>
      </c>
      <c r="D18" s="2198"/>
      <c r="E18" s="168"/>
      <c r="F18" s="169"/>
      <c r="G18" s="168"/>
      <c r="H18" s="167"/>
      <c r="I18" s="2209">
        <f>SUM(I17:J17)</f>
        <v>0</v>
      </c>
      <c r="J18" s="2210"/>
      <c r="K18" s="131"/>
    </row>
    <row r="19" spans="1:12" ht="9" customHeight="1" x14ac:dyDescent="0.45">
      <c r="A19" s="66"/>
      <c r="B19" s="165"/>
      <c r="C19" s="170"/>
      <c r="D19" s="170"/>
      <c r="E19" s="168"/>
      <c r="F19" s="169"/>
      <c r="G19" s="168"/>
      <c r="H19" s="167"/>
      <c r="I19" s="166"/>
      <c r="J19" s="31"/>
      <c r="K19" s="131"/>
    </row>
    <row r="20" spans="1:12" ht="21.75" customHeight="1" thickBot="1" x14ac:dyDescent="0.5">
      <c r="A20" s="66"/>
      <c r="B20" s="165"/>
      <c r="C20" s="165"/>
      <c r="D20" s="165"/>
      <c r="E20" s="165"/>
      <c r="F20" s="164"/>
      <c r="G20" s="162"/>
      <c r="H20" s="162"/>
      <c r="I20" s="2204" t="s">
        <v>414</v>
      </c>
      <c r="J20" s="2204"/>
      <c r="K20" s="131"/>
    </row>
    <row r="21" spans="1:12" ht="29.25" customHeight="1" thickBot="1" x14ac:dyDescent="0.25">
      <c r="A21" s="66"/>
      <c r="B21" s="163" t="s">
        <v>415</v>
      </c>
      <c r="C21" s="1896" t="s">
        <v>416</v>
      </c>
      <c r="D21" s="1896" t="s">
        <v>417</v>
      </c>
      <c r="E21" s="1896" t="s">
        <v>418</v>
      </c>
      <c r="F21" s="1897" t="s">
        <v>401</v>
      </c>
      <c r="G21" s="1898" t="s">
        <v>419</v>
      </c>
      <c r="H21" s="162"/>
      <c r="I21" s="2205">
        <f>liczbaucz!R5+'liczbaucz dotychc'!I5:J5</f>
        <v>0</v>
      </c>
      <c r="J21" s="2206"/>
      <c r="K21" s="131"/>
    </row>
    <row r="22" spans="1:12" ht="27.95" customHeight="1" thickBot="1" x14ac:dyDescent="0.25">
      <c r="A22" s="66"/>
      <c r="B22" s="161" t="s">
        <v>420</v>
      </c>
      <c r="C22" s="160">
        <f>COUNTIF('adm.i obs.'!L6:L30,"=1")</f>
        <v>0</v>
      </c>
      <c r="D22" s="159">
        <f>COUNTIF('adm.i obs.'!L6:L30,"&lt;1")-COUNTIF('adm.i obs.'!L6:L30,"=0")</f>
        <v>0</v>
      </c>
      <c r="E22" s="158">
        <f>'adm.i obs.'!J5-'adm.i obs.'!K5</f>
        <v>0</v>
      </c>
      <c r="F22" s="158">
        <f>'adm.i obs.'!K5</f>
        <v>0</v>
      </c>
      <c r="G22" s="157">
        <f>SUM('adm.i obs.'!L6:L30)</f>
        <v>0</v>
      </c>
      <c r="H22" s="162"/>
      <c r="I22" s="2203" t="s">
        <v>421</v>
      </c>
      <c r="J22" s="2203"/>
      <c r="K22" s="131"/>
    </row>
    <row r="23" spans="1:12" ht="27.95" customHeight="1" x14ac:dyDescent="0.2">
      <c r="A23" s="66"/>
      <c r="B23" s="161" t="s">
        <v>422</v>
      </c>
      <c r="C23" s="160">
        <f>COUNTIF('adm.i obs.'!L32:L87,"=1")</f>
        <v>0</v>
      </c>
      <c r="D23" s="159">
        <f>COUNTIF('adm.i obs.'!L32:L87,"&lt;1")-COUNTIF('adm.i obs.'!L32:L87,"=0")</f>
        <v>0</v>
      </c>
      <c r="E23" s="158">
        <f>'adm.i obs.'!J31-'adm.i obs.'!K31</f>
        <v>0</v>
      </c>
      <c r="F23" s="158">
        <f>'adm.i obs.'!K31</f>
        <v>0</v>
      </c>
      <c r="G23" s="157">
        <f>SUM('adm.i obs.'!L32:L87)</f>
        <v>0</v>
      </c>
      <c r="H23" s="146"/>
      <c r="I23" s="1899" t="s">
        <v>9</v>
      </c>
      <c r="J23" s="1900">
        <f>liczbaucz!I13</f>
        <v>0</v>
      </c>
      <c r="K23" s="131"/>
    </row>
    <row r="24" spans="1:12" ht="27.95" customHeight="1" x14ac:dyDescent="0.2">
      <c r="A24" s="66"/>
      <c r="B24" s="161" t="s">
        <v>423</v>
      </c>
      <c r="C24" s="160">
        <f>COUNTIF('adm.i obs.'!L89:L108,"=1")</f>
        <v>0</v>
      </c>
      <c r="D24" s="159">
        <f>COUNTIF('adm.i obs.'!L89:L108,"&lt;1")-COUNTIF('adm.i obs.'!L89:L108,"=0")</f>
        <v>0</v>
      </c>
      <c r="E24" s="158">
        <f>'adm.i obs.'!J88-'adm.i obs.'!K88</f>
        <v>0</v>
      </c>
      <c r="F24" s="158">
        <f>'adm.i obs.'!K88</f>
        <v>0</v>
      </c>
      <c r="G24" s="157">
        <f>SUM('adm.i obs.'!L89:L108)</f>
        <v>0</v>
      </c>
      <c r="H24" s="156"/>
      <c r="I24" s="1650" t="s">
        <v>16</v>
      </c>
      <c r="J24" s="1651">
        <f>liczbaucz!P13</f>
        <v>0</v>
      </c>
      <c r="K24" s="131"/>
    </row>
    <row r="25" spans="1:12" ht="26.25" customHeight="1" thickBot="1" x14ac:dyDescent="0.25">
      <c r="A25" s="66"/>
      <c r="B25" s="1652" t="s">
        <v>413</v>
      </c>
      <c r="C25" s="1901">
        <f>SUM(C22:C24)</f>
        <v>0</v>
      </c>
      <c r="D25" s="1901">
        <f>SUM(D22:D24)</f>
        <v>0</v>
      </c>
      <c r="E25" s="1902">
        <f>SUM(E22:E24)</f>
        <v>0</v>
      </c>
      <c r="F25" s="1903">
        <f>SUM(F22:F24)</f>
        <v>0</v>
      </c>
      <c r="G25" s="1767">
        <f>SUM(G22:G24)</f>
        <v>0</v>
      </c>
      <c r="H25" s="156"/>
      <c r="I25" s="1904" t="s">
        <v>23</v>
      </c>
      <c r="J25" s="1905">
        <f>liczbaucz!F3</f>
        <v>0</v>
      </c>
      <c r="K25" s="131"/>
    </row>
    <row r="26" spans="1:12" ht="33.75" customHeight="1" thickBot="1" x14ac:dyDescent="0.25">
      <c r="A26" s="66"/>
      <c r="B26" s="1906" t="s">
        <v>424</v>
      </c>
      <c r="C26" s="2192">
        <f>SUM(C18,C25,D25)</f>
        <v>0</v>
      </c>
      <c r="D26" s="2193"/>
      <c r="E26" s="1907"/>
      <c r="F26" s="1908" t="s">
        <v>425</v>
      </c>
      <c r="G26" s="1909">
        <f>SUM(G25,I18)</f>
        <v>0</v>
      </c>
      <c r="H26" s="156"/>
      <c r="I26" s="1910" t="s">
        <v>30</v>
      </c>
      <c r="J26" s="1911">
        <f>liczbaucz!N3+'liczbaucz dotychc'!G3</f>
        <v>0</v>
      </c>
      <c r="K26" s="131"/>
    </row>
    <row r="27" spans="1:12" ht="24.75" customHeight="1" thickBot="1" x14ac:dyDescent="0.25">
      <c r="A27" s="66"/>
      <c r="B27" s="151"/>
      <c r="C27" s="154"/>
      <c r="D27" s="153"/>
      <c r="E27" s="155"/>
      <c r="F27" s="154"/>
      <c r="G27" s="153"/>
      <c r="H27" s="152"/>
      <c r="I27" s="1912" t="s">
        <v>426</v>
      </c>
      <c r="J27" s="1913">
        <f>SUM(J23:J26)</f>
        <v>0</v>
      </c>
      <c r="K27" s="131"/>
    </row>
    <row r="28" spans="1:12" ht="8.25" customHeight="1" thickBot="1" x14ac:dyDescent="0.25">
      <c r="A28" s="66"/>
      <c r="B28" s="151"/>
      <c r="C28" s="150"/>
      <c r="D28" s="149"/>
      <c r="E28" s="148"/>
      <c r="F28" s="147"/>
      <c r="G28" s="146"/>
      <c r="H28" s="145"/>
      <c r="I28" s="31"/>
      <c r="J28" s="66"/>
      <c r="K28" s="131"/>
    </row>
    <row r="29" spans="1:12" ht="88.5" customHeight="1" x14ac:dyDescent="0.2">
      <c r="A29" s="66"/>
      <c r="B29" s="144" t="s">
        <v>427</v>
      </c>
      <c r="C29" s="2207" t="s">
        <v>902</v>
      </c>
      <c r="D29" s="2208"/>
      <c r="E29" s="1914" t="s">
        <v>428</v>
      </c>
      <c r="F29" s="1915" t="s">
        <v>429</v>
      </c>
      <c r="G29" s="1916" t="s">
        <v>430</v>
      </c>
      <c r="H29" s="1915" t="s">
        <v>431</v>
      </c>
      <c r="I29" s="1917" t="s">
        <v>432</v>
      </c>
      <c r="J29" s="143"/>
      <c r="K29" s="142"/>
      <c r="L29" s="131"/>
    </row>
    <row r="30" spans="1:12" ht="27.95" customHeight="1" x14ac:dyDescent="0.2">
      <c r="A30" s="66"/>
      <c r="B30" s="141" t="s">
        <v>433</v>
      </c>
      <c r="C30" s="2201">
        <f>COUNTIF(pedag!K6:K4675,"=NP &gt;1/2")</f>
        <v>0</v>
      </c>
      <c r="D30" s="2202"/>
      <c r="E30" s="139">
        <f>COUNTIF(pedag!K6:K4675,"=NP.")</f>
        <v>0</v>
      </c>
      <c r="F30" s="139">
        <f>COUNTIF(pedag!J6:J4675,"=NP1")</f>
        <v>0</v>
      </c>
      <c r="G30" s="140">
        <f>COUNTIF(pedag!J6:J4675,"=M")</f>
        <v>0</v>
      </c>
      <c r="H30" s="139">
        <f>COUNTIF(pedag!J6:J4675,"=M1")</f>
        <v>0</v>
      </c>
      <c r="I30" s="138">
        <f>COUNTIF(pedag!J6:J4675,"=D")</f>
        <v>0</v>
      </c>
      <c r="J30" s="132" t="str">
        <f>IF(SUM(C30,E30,F30,G30,H30,I30)=C18,"","Błąd")</f>
        <v/>
      </c>
      <c r="K30" s="137"/>
      <c r="L30" s="131"/>
    </row>
    <row r="31" spans="1:12" ht="27.95" customHeight="1" thickBot="1" x14ac:dyDescent="0.25">
      <c r="A31" s="66"/>
      <c r="B31" s="136" t="s">
        <v>434</v>
      </c>
      <c r="C31" s="2199">
        <f>ROUND(SUMIF(pedag!K6:K4675,"NP &gt;1/2",pedag!AF6:AF4675),2)</f>
        <v>0</v>
      </c>
      <c r="D31" s="2200"/>
      <c r="E31" s="134">
        <f>ROUND(SUMIF(pedag!K6:K4675,"NP.",pedag!AF6:AF4675),2)</f>
        <v>0</v>
      </c>
      <c r="F31" s="134">
        <f>ROUND(SUMIF(pedag!J6:J4675,"NP1",pedag!AF6:AF4675),2)</f>
        <v>0</v>
      </c>
      <c r="G31" s="135">
        <f>ROUND(SUMIF(pedag!J6:J4675,"M",pedag!AF6:AF4675),2)</f>
        <v>0</v>
      </c>
      <c r="H31" s="134">
        <f>ROUND(SUMIF(pedag!J6:J4675,"M1",pedag!AF6:AF4675),2)</f>
        <v>0</v>
      </c>
      <c r="I31" s="133">
        <f>ROUND(SUMIF(pedag!J6:J4675,"D",pedag!AF6:AF4675),2)</f>
        <v>0</v>
      </c>
      <c r="J31" s="132"/>
      <c r="K31" s="66"/>
      <c r="L31" s="131"/>
    </row>
    <row r="32" spans="1:12" ht="12" customHeight="1" thickBot="1" x14ac:dyDescent="0.25">
      <c r="A32" s="23"/>
      <c r="B32" s="66"/>
      <c r="C32" s="66"/>
      <c r="D32" s="66"/>
      <c r="E32" s="66"/>
      <c r="F32" s="66"/>
      <c r="G32" s="66"/>
      <c r="H32" s="66"/>
      <c r="I32" s="66"/>
      <c r="J32" s="66"/>
      <c r="K32" s="131"/>
    </row>
    <row r="33" spans="1:11" x14ac:dyDescent="0.2">
      <c r="A33" s="66"/>
      <c r="B33" s="2188"/>
      <c r="C33" s="2189"/>
      <c r="D33" s="1918"/>
      <c r="E33" s="1918"/>
      <c r="F33" s="1918"/>
      <c r="G33" s="1918"/>
      <c r="H33" s="1918"/>
      <c r="I33" s="1919"/>
      <c r="J33" s="1920"/>
      <c r="K33" s="102"/>
    </row>
    <row r="34" spans="1:11" ht="24" customHeight="1" x14ac:dyDescent="0.2">
      <c r="A34" s="66"/>
      <c r="B34" s="2190"/>
      <c r="C34" s="2191"/>
      <c r="D34" s="130" t="s">
        <v>435</v>
      </c>
      <c r="E34" s="66"/>
      <c r="F34" s="66"/>
      <c r="G34" s="66"/>
      <c r="H34" s="66"/>
      <c r="I34" s="66"/>
      <c r="J34" s="125"/>
      <c r="K34" s="102"/>
    </row>
    <row r="35" spans="1:11" ht="11.25" customHeight="1" x14ac:dyDescent="0.2">
      <c r="A35" s="66"/>
      <c r="B35" s="2194" t="s">
        <v>436</v>
      </c>
      <c r="C35" s="2195"/>
      <c r="D35" s="129"/>
      <c r="E35" s="66"/>
      <c r="F35" s="66"/>
      <c r="G35" s="66"/>
      <c r="H35" s="66"/>
      <c r="I35" s="66"/>
      <c r="J35" s="125"/>
      <c r="K35" s="102"/>
    </row>
    <row r="36" spans="1:11" ht="48" customHeight="1" x14ac:dyDescent="0.2">
      <c r="A36" s="66"/>
      <c r="B36" s="2186" t="s">
        <v>437</v>
      </c>
      <c r="C36" s="2187"/>
      <c r="D36" s="128"/>
      <c r="E36" s="66"/>
      <c r="F36" s="66"/>
      <c r="G36" s="66"/>
      <c r="H36" s="66"/>
      <c r="I36" s="66"/>
      <c r="J36" s="125"/>
      <c r="K36" s="102"/>
    </row>
    <row r="37" spans="1:11" ht="20.25" customHeight="1" thickBot="1" x14ac:dyDescent="0.25">
      <c r="A37" s="65"/>
      <c r="B37" s="1921" t="s">
        <v>390</v>
      </c>
      <c r="C37" s="1922"/>
      <c r="D37" s="93" t="s">
        <v>438</v>
      </c>
      <c r="E37" s="66"/>
      <c r="F37" s="66"/>
      <c r="G37" s="93"/>
      <c r="H37" s="127"/>
      <c r="I37" s="126" t="s">
        <v>439</v>
      </c>
      <c r="J37" s="125"/>
      <c r="K37" s="102"/>
    </row>
    <row r="38" spans="1:11" ht="36" customHeight="1" x14ac:dyDescent="0.25">
      <c r="A38" s="124" t="s">
        <v>440</v>
      </c>
      <c r="B38" s="123">
        <f ca="1">NOW()</f>
        <v>45064.477858101855</v>
      </c>
      <c r="D38" s="1923" t="s">
        <v>441</v>
      </c>
      <c r="E38" s="1924"/>
      <c r="F38" s="1924"/>
      <c r="G38" s="1924"/>
      <c r="H38" s="1924"/>
      <c r="I38" s="1924"/>
      <c r="J38" s="1925"/>
      <c r="K38" s="102"/>
    </row>
    <row r="39" spans="1:11" x14ac:dyDescent="0.2">
      <c r="D39" s="122" t="s">
        <v>442</v>
      </c>
      <c r="J39" s="120"/>
    </row>
    <row r="40" spans="1:11" x14ac:dyDescent="0.2">
      <c r="D40" s="121"/>
      <c r="J40" s="120"/>
    </row>
    <row r="41" spans="1:11" ht="66" customHeight="1" thickBot="1" x14ac:dyDescent="0.25">
      <c r="D41" s="119" t="s">
        <v>438</v>
      </c>
      <c r="E41" s="118"/>
      <c r="F41" s="118"/>
      <c r="G41" s="117"/>
      <c r="H41" s="116"/>
      <c r="I41" s="115" t="s">
        <v>443</v>
      </c>
      <c r="J41" s="1926"/>
    </row>
    <row r="42" spans="1:11" x14ac:dyDescent="0.2">
      <c r="D42" s="86" t="s">
        <v>444</v>
      </c>
    </row>
  </sheetData>
  <sheetProtection algorithmName="SHA-512" hashValue="dYcpAalXMrwohcIaeOJ0ZUzZvbvnMVpz/k474p3sVz/2XfthMTq5aEQuEE3pB7gPzIFVeWyh+ZjEdsAwYp2NOg==" saltValue="1DpGU91uzRbtthCsj9fXyQ==" spinCount="100000" sheet="1" objects="1" scenarios="1"/>
  <mergeCells count="21">
    <mergeCell ref="E1:F1"/>
    <mergeCell ref="C1:D1"/>
    <mergeCell ref="H4:H5"/>
    <mergeCell ref="E4:F4"/>
    <mergeCell ref="B3:F3"/>
    <mergeCell ref="B4:B5"/>
    <mergeCell ref="G3:H3"/>
    <mergeCell ref="I4:J4"/>
    <mergeCell ref="B36:C36"/>
    <mergeCell ref="B33:C34"/>
    <mergeCell ref="C26:D26"/>
    <mergeCell ref="B35:C35"/>
    <mergeCell ref="C4:D4"/>
    <mergeCell ref="C18:D18"/>
    <mergeCell ref="C31:D31"/>
    <mergeCell ref="C30:D30"/>
    <mergeCell ref="I22:J22"/>
    <mergeCell ref="I20:J20"/>
    <mergeCell ref="I21:J21"/>
    <mergeCell ref="C29:D29"/>
    <mergeCell ref="I18:J18"/>
  </mergeCells>
  <printOptions horizontalCentered="1"/>
  <pageMargins left="0.78740157480314965" right="0.43307086614173229" top="0.98425196850393704" bottom="0.82677165354330717" header="0.51181102362204722" footer="0.31496062992125984"/>
  <pageSetup paperSize="9" scale="54" orientation="portrait"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BFBBCFC2-B007-4CFE-BDB9-64FF181C21A0}">
          <x14:formula1>
            <xm:f>słownik!$C$84:$C$88</xm:f>
          </x14:formula1>
          <xm:sqref>B33:C34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C51E65-0C9B-4D55-AE43-C233143BE906}">
  <sheetPr>
    <tabColor rgb="FFFFFF00"/>
  </sheetPr>
  <dimension ref="A1:L61"/>
  <sheetViews>
    <sheetView view="pageBreakPreview" zoomScaleNormal="100" zoomScaleSheetLayoutView="100" workbookViewId="0">
      <selection activeCell="F20" sqref="F20"/>
    </sheetView>
  </sheetViews>
  <sheetFormatPr defaultColWidth="10" defaultRowHeight="14.25" x14ac:dyDescent="0.25"/>
  <cols>
    <col min="1" max="1" width="1.5703125" style="191" customWidth="1"/>
    <col min="2" max="2" width="4.140625" style="191" customWidth="1"/>
    <col min="3" max="3" width="10" style="191" customWidth="1"/>
    <col min="4" max="4" width="18.85546875" style="191" customWidth="1"/>
    <col min="5" max="5" width="24.42578125" style="191" customWidth="1"/>
    <col min="6" max="6" width="8.85546875" style="191" customWidth="1"/>
    <col min="7" max="7" width="23.28515625" style="191" customWidth="1"/>
    <col min="8" max="16384" width="10" style="191"/>
  </cols>
  <sheetData>
    <row r="1" spans="1:12" s="225" customFormat="1" ht="13.5" customHeight="1" x14ac:dyDescent="0.2">
      <c r="A1" s="194"/>
      <c r="B1" s="2248" t="str">
        <f>wizyt!B6</f>
        <v>??</v>
      </c>
      <c r="C1" s="2248"/>
      <c r="D1" s="2248"/>
      <c r="E1" s="2248"/>
      <c r="F1" s="2248"/>
      <c r="G1" s="2248"/>
    </row>
    <row r="2" spans="1:12" ht="24.75" customHeight="1" x14ac:dyDescent="0.25">
      <c r="A2" s="192"/>
      <c r="B2" s="2259" t="s">
        <v>445</v>
      </c>
      <c r="C2" s="2259"/>
      <c r="D2" s="2259"/>
      <c r="E2" s="2259"/>
      <c r="F2" s="2259"/>
      <c r="G2" s="260" t="str">
        <f>wizyt!H3</f>
        <v>2023/2024</v>
      </c>
    </row>
    <row r="3" spans="1:12" ht="13.5" customHeight="1" x14ac:dyDescent="0.25">
      <c r="B3" s="259"/>
      <c r="C3" s="258" t="str">
        <f>IF(wizyt!$B$1&lt;&gt;0,wizyt!$B$1," ")</f>
        <v xml:space="preserve"> </v>
      </c>
      <c r="D3" s="187" t="str">
        <f>IF(wizyt!$D$1&lt;&gt;0,wizyt!$D$1," ")</f>
        <v xml:space="preserve"> </v>
      </c>
      <c r="E3" s="1677"/>
      <c r="F3" s="2249" t="s">
        <v>446</v>
      </c>
      <c r="G3" s="2249"/>
    </row>
    <row r="4" spans="1:12" ht="14.1" customHeight="1" x14ac:dyDescent="0.25">
      <c r="B4" s="248">
        <v>1</v>
      </c>
      <c r="C4" s="256" t="s">
        <v>447</v>
      </c>
      <c r="D4" s="255"/>
      <c r="E4" s="254"/>
      <c r="F4" s="2241" t="s">
        <v>448</v>
      </c>
      <c r="G4" s="2242"/>
    </row>
    <row r="5" spans="1:12" ht="14.1" customHeight="1" x14ac:dyDescent="0.25">
      <c r="B5" s="248">
        <v>2</v>
      </c>
      <c r="C5" s="256" t="s">
        <v>449</v>
      </c>
      <c r="D5" s="255"/>
      <c r="E5" s="254"/>
      <c r="F5" s="2241" t="s">
        <v>448</v>
      </c>
      <c r="G5" s="2242"/>
    </row>
    <row r="6" spans="1:12" ht="14.1" customHeight="1" x14ac:dyDescent="0.25">
      <c r="B6" s="2260">
        <v>3</v>
      </c>
      <c r="C6" s="2243" t="s">
        <v>450</v>
      </c>
      <c r="D6" s="2244"/>
      <c r="E6" s="257" t="s">
        <v>451</v>
      </c>
      <c r="F6" s="2241" t="s">
        <v>452</v>
      </c>
      <c r="G6" s="2242"/>
    </row>
    <row r="7" spans="1:12" ht="14.1" customHeight="1" x14ac:dyDescent="0.25">
      <c r="B7" s="2261"/>
      <c r="C7" s="2245"/>
      <c r="D7" s="2246"/>
      <c r="E7" s="257" t="s">
        <v>453</v>
      </c>
      <c r="F7" s="2241" t="s">
        <v>454</v>
      </c>
      <c r="G7" s="2242"/>
    </row>
    <row r="8" spans="1:12" ht="14.1" customHeight="1" x14ac:dyDescent="0.25">
      <c r="B8" s="2260">
        <v>4</v>
      </c>
      <c r="C8" s="2243" t="s">
        <v>455</v>
      </c>
      <c r="D8" s="2244"/>
      <c r="E8" s="257" t="s">
        <v>456</v>
      </c>
      <c r="F8" s="2241" t="s">
        <v>457</v>
      </c>
      <c r="G8" s="2242"/>
    </row>
    <row r="9" spans="1:12" ht="14.1" customHeight="1" x14ac:dyDescent="0.25">
      <c r="B9" s="2261"/>
      <c r="C9" s="2245"/>
      <c r="D9" s="2246"/>
      <c r="E9" s="257" t="s">
        <v>458</v>
      </c>
      <c r="F9" s="2241" t="s">
        <v>459</v>
      </c>
      <c r="G9" s="2242"/>
    </row>
    <row r="10" spans="1:12" ht="14.1" customHeight="1" x14ac:dyDescent="0.25">
      <c r="B10" s="248">
        <v>5</v>
      </c>
      <c r="C10" s="256" t="s">
        <v>460</v>
      </c>
      <c r="D10" s="255"/>
      <c r="E10" s="254"/>
      <c r="F10" s="2241" t="s">
        <v>457</v>
      </c>
      <c r="G10" s="2242"/>
    </row>
    <row r="11" spans="1:12" ht="14.1" customHeight="1" x14ac:dyDescent="0.25">
      <c r="B11" s="248">
        <v>6</v>
      </c>
      <c r="C11" s="2256" t="s">
        <v>461</v>
      </c>
      <c r="D11" s="2257"/>
      <c r="E11" s="2258"/>
      <c r="F11" s="2241" t="s">
        <v>457</v>
      </c>
      <c r="G11" s="2242"/>
    </row>
    <row r="12" spans="1:12" ht="14.1" customHeight="1" x14ac:dyDescent="0.25">
      <c r="B12" s="248">
        <v>7</v>
      </c>
      <c r="C12" s="2253" t="s">
        <v>462</v>
      </c>
      <c r="D12" s="2254"/>
      <c r="E12" s="2255"/>
      <c r="F12" s="2262" t="s">
        <v>457</v>
      </c>
      <c r="G12" s="2263"/>
    </row>
    <row r="13" spans="1:12" ht="14.1" customHeight="1" x14ac:dyDescent="0.25">
      <c r="B13" s="253">
        <v>8</v>
      </c>
      <c r="C13" s="252" t="s">
        <v>252</v>
      </c>
      <c r="D13" s="251"/>
      <c r="E13" s="250"/>
      <c r="F13" s="2264"/>
      <c r="G13" s="2242"/>
      <c r="J13" s="249"/>
      <c r="K13" s="249"/>
    </row>
    <row r="14" spans="1:12" ht="14.1" customHeight="1" x14ac:dyDescent="0.25">
      <c r="B14" s="248">
        <v>9</v>
      </c>
      <c r="C14" s="247" t="s">
        <v>463</v>
      </c>
      <c r="D14" s="246"/>
      <c r="E14" s="246"/>
      <c r="F14" s="2251"/>
      <c r="G14" s="2251"/>
    </row>
    <row r="15" spans="1:12" ht="14.1" customHeight="1" x14ac:dyDescent="0.25">
      <c r="B15" s="245">
        <v>10</v>
      </c>
      <c r="C15" s="244" t="s">
        <v>464</v>
      </c>
      <c r="D15" s="243"/>
      <c r="E15" s="242"/>
      <c r="F15" s="2250"/>
      <c r="G15" s="2250"/>
    </row>
    <row r="16" spans="1:12" s="238" customFormat="1" ht="24.75" customHeight="1" x14ac:dyDescent="0.25">
      <c r="B16" s="2252" t="s">
        <v>465</v>
      </c>
      <c r="C16" s="2252"/>
      <c r="D16" s="2252"/>
      <c r="E16" s="2252"/>
      <c r="F16" s="2252"/>
      <c r="G16" s="2252"/>
      <c r="L16" s="239"/>
    </row>
    <row r="17" spans="2:12" s="238" customFormat="1" ht="19.5" customHeight="1" x14ac:dyDescent="0.25">
      <c r="B17" s="2265" t="s">
        <v>466</v>
      </c>
      <c r="C17" s="2266"/>
      <c r="D17" s="2266"/>
      <c r="E17" s="2267"/>
      <c r="F17" s="241" t="s">
        <v>467</v>
      </c>
      <c r="G17" s="240" t="s">
        <v>468</v>
      </c>
      <c r="L17" s="239"/>
    </row>
    <row r="18" spans="2:12" ht="15" x14ac:dyDescent="0.25">
      <c r="B18" s="2238" t="s">
        <v>469</v>
      </c>
      <c r="C18" s="2239"/>
      <c r="D18" s="2240"/>
      <c r="E18" s="234" t="s">
        <v>470</v>
      </c>
      <c r="F18" s="233">
        <f>SUM(F19:F21)</f>
        <v>5</v>
      </c>
      <c r="G18" s="226"/>
    </row>
    <row r="19" spans="2:12" ht="12.95" customHeight="1" x14ac:dyDescent="0.25">
      <c r="B19" s="2272" t="s">
        <v>471</v>
      </c>
      <c r="C19" s="2235" t="s">
        <v>472</v>
      </c>
      <c r="D19" s="2236"/>
      <c r="E19" s="232" t="s">
        <v>342</v>
      </c>
      <c r="F19" s="237">
        <v>3</v>
      </c>
      <c r="G19" s="226"/>
    </row>
    <row r="20" spans="2:12" ht="12.95" customHeight="1" x14ac:dyDescent="0.25">
      <c r="B20" s="2273"/>
      <c r="C20" s="2231" t="s">
        <v>220</v>
      </c>
      <c r="D20" s="2232"/>
      <c r="E20" s="234"/>
      <c r="F20" s="236">
        <v>2</v>
      </c>
      <c r="G20" s="226"/>
    </row>
    <row r="21" spans="2:12" ht="12.95" customHeight="1" x14ac:dyDescent="0.25">
      <c r="B21" s="2274"/>
      <c r="C21" s="2231"/>
      <c r="D21" s="2232"/>
      <c r="E21" s="234"/>
      <c r="F21" s="235"/>
      <c r="G21" s="226"/>
    </row>
    <row r="22" spans="2:12" ht="18.75" customHeight="1" x14ac:dyDescent="0.25">
      <c r="B22" s="2238" t="s">
        <v>473</v>
      </c>
      <c r="C22" s="2239"/>
      <c r="D22" s="2240"/>
      <c r="E22" s="234" t="s">
        <v>342</v>
      </c>
      <c r="F22" s="233">
        <f>SUM(F23:F29)-F24</f>
        <v>22</v>
      </c>
      <c r="G22" s="226"/>
    </row>
    <row r="23" spans="2:12" ht="12.95" customHeight="1" x14ac:dyDescent="0.25">
      <c r="B23" s="2234" t="s">
        <v>474</v>
      </c>
      <c r="C23" s="2235" t="s">
        <v>472</v>
      </c>
      <c r="D23" s="2236"/>
      <c r="E23" s="232" t="s">
        <v>342</v>
      </c>
      <c r="F23" s="227">
        <v>22</v>
      </c>
      <c r="G23" s="226"/>
    </row>
    <row r="24" spans="2:12" ht="12.95" customHeight="1" x14ac:dyDescent="0.25">
      <c r="B24" s="2234"/>
      <c r="C24" s="2237" t="s">
        <v>475</v>
      </c>
      <c r="D24" s="2236"/>
      <c r="E24" s="232" t="s">
        <v>342</v>
      </c>
      <c r="F24" s="230">
        <v>6</v>
      </c>
      <c r="G24" s="226"/>
    </row>
    <row r="25" spans="2:12" ht="12.95" customHeight="1" x14ac:dyDescent="0.25">
      <c r="B25" s="2234"/>
      <c r="C25" s="2233" t="s">
        <v>220</v>
      </c>
      <c r="D25" s="2233"/>
      <c r="E25" s="232" t="s">
        <v>342</v>
      </c>
      <c r="F25" s="230"/>
      <c r="G25" s="226"/>
    </row>
    <row r="26" spans="2:12" ht="12.95" customHeight="1" x14ac:dyDescent="0.25">
      <c r="B26" s="2234"/>
      <c r="C26" s="2233"/>
      <c r="D26" s="2233"/>
      <c r="E26" s="232"/>
      <c r="F26" s="230"/>
      <c r="G26" s="226"/>
    </row>
    <row r="27" spans="2:12" ht="12.95" customHeight="1" x14ac:dyDescent="0.25">
      <c r="B27" s="2234"/>
      <c r="C27" s="2233"/>
      <c r="D27" s="2233"/>
      <c r="E27" s="231"/>
      <c r="F27" s="230"/>
      <c r="G27" s="226"/>
      <c r="H27" s="229"/>
    </row>
    <row r="28" spans="2:12" ht="12.95" customHeight="1" x14ac:dyDescent="0.25">
      <c r="B28" s="2234"/>
      <c r="C28" s="2271"/>
      <c r="D28" s="2271"/>
      <c r="E28" s="228"/>
      <c r="F28" s="227"/>
      <c r="G28" s="226"/>
    </row>
    <row r="29" spans="2:12" ht="12.95" customHeight="1" x14ac:dyDescent="0.25">
      <c r="B29" s="2234"/>
      <c r="C29" s="2271"/>
      <c r="D29" s="2271"/>
      <c r="E29" s="228"/>
      <c r="F29" s="227"/>
      <c r="G29" s="226"/>
    </row>
    <row r="30" spans="2:12" ht="21.95" customHeight="1" x14ac:dyDescent="0.25">
      <c r="B30" s="225"/>
      <c r="C30" s="224"/>
      <c r="D30" s="223"/>
      <c r="E30" s="222" t="s">
        <v>476</v>
      </c>
      <c r="F30" s="221">
        <f>F18+F22</f>
        <v>27</v>
      </c>
      <c r="G30" s="220" t="s">
        <v>477</v>
      </c>
    </row>
    <row r="31" spans="2:12" ht="15" customHeight="1" x14ac:dyDescent="0.25">
      <c r="C31" s="2223" t="s">
        <v>478</v>
      </c>
      <c r="D31" s="2224"/>
      <c r="E31" s="2224"/>
      <c r="F31" s="219">
        <f>IF(F10="","",F24+F18)</f>
        <v>11</v>
      </c>
      <c r="G31" s="218" t="s">
        <v>477</v>
      </c>
    </row>
    <row r="32" spans="2:12" ht="15" customHeight="1" x14ac:dyDescent="0.25">
      <c r="B32" s="217" t="s">
        <v>479</v>
      </c>
      <c r="C32" s="216" t="s">
        <v>480</v>
      </c>
      <c r="D32" s="192"/>
      <c r="E32" s="192"/>
      <c r="F32" s="215"/>
      <c r="G32" s="214"/>
    </row>
    <row r="33" spans="1:7" ht="28.5" customHeight="1" x14ac:dyDescent="0.25">
      <c r="A33" s="213"/>
      <c r="B33" s="2247" t="s">
        <v>481</v>
      </c>
      <c r="C33" s="2247"/>
      <c r="D33" s="2247"/>
      <c r="E33" s="2247"/>
      <c r="F33" s="2247"/>
      <c r="G33" s="2247"/>
    </row>
    <row r="34" spans="1:7" ht="15" customHeight="1" x14ac:dyDescent="0.2">
      <c r="A34" s="213"/>
      <c r="B34" s="2228" t="s">
        <v>482</v>
      </c>
      <c r="C34" s="2228"/>
      <c r="D34" s="2228"/>
      <c r="E34" s="212" t="s">
        <v>483</v>
      </c>
      <c r="F34" s="211"/>
      <c r="G34" s="211"/>
    </row>
    <row r="35" spans="1:7" s="207" customFormat="1" ht="12.95" customHeight="1" x14ac:dyDescent="0.25">
      <c r="B35" s="2225" t="s">
        <v>484</v>
      </c>
      <c r="C35" s="2226"/>
      <c r="D35" s="2227"/>
      <c r="E35" s="208">
        <f>$F$30*3</f>
        <v>81</v>
      </c>
      <c r="F35" s="2229"/>
      <c r="G35" s="2230"/>
    </row>
    <row r="36" spans="1:7" s="207" customFormat="1" ht="12.95" customHeight="1" x14ac:dyDescent="0.25">
      <c r="B36" s="2225" t="s">
        <v>485</v>
      </c>
      <c r="C36" s="2226"/>
      <c r="D36" s="2227"/>
      <c r="E36" s="208">
        <f>$F$30*7</f>
        <v>189</v>
      </c>
      <c r="F36" s="2229"/>
      <c r="G36" s="2230"/>
    </row>
    <row r="37" spans="1:7" s="207" customFormat="1" ht="12.95" customHeight="1" x14ac:dyDescent="0.25">
      <c r="B37" s="2225" t="s">
        <v>486</v>
      </c>
      <c r="C37" s="2226"/>
      <c r="D37" s="2227"/>
      <c r="E37" s="208">
        <f>$F$30*10</f>
        <v>270</v>
      </c>
      <c r="F37" s="210"/>
      <c r="G37" s="209"/>
    </row>
    <row r="38" spans="1:7" s="207" customFormat="1" ht="12.95" customHeight="1" x14ac:dyDescent="0.25">
      <c r="B38" s="2225" t="s">
        <v>487</v>
      </c>
      <c r="C38" s="2226"/>
      <c r="D38" s="2227"/>
      <c r="E38" s="208">
        <f>$F$30*12</f>
        <v>324</v>
      </c>
      <c r="F38" s="210"/>
      <c r="G38" s="209"/>
    </row>
    <row r="39" spans="1:7" s="207" customFormat="1" ht="12.95" customHeight="1" x14ac:dyDescent="0.25">
      <c r="B39" s="2225" t="s">
        <v>488</v>
      </c>
      <c r="C39" s="2226"/>
      <c r="D39" s="2227"/>
      <c r="E39" s="208">
        <f>$F$30*14</f>
        <v>378</v>
      </c>
      <c r="F39" s="210"/>
      <c r="G39" s="209"/>
    </row>
    <row r="40" spans="1:7" s="207" customFormat="1" ht="12.95" customHeight="1" x14ac:dyDescent="0.25">
      <c r="B40" s="2225" t="s">
        <v>489</v>
      </c>
      <c r="C40" s="2226"/>
      <c r="D40" s="2227"/>
      <c r="E40" s="208">
        <f>$F$30*15</f>
        <v>405</v>
      </c>
      <c r="F40" s="2229"/>
      <c r="G40" s="2230"/>
    </row>
    <row r="41" spans="1:7" s="207" customFormat="1" ht="12.95" customHeight="1" x14ac:dyDescent="0.25">
      <c r="B41" s="2225" t="s">
        <v>490</v>
      </c>
      <c r="C41" s="2226"/>
      <c r="D41" s="2227"/>
      <c r="E41" s="208">
        <f>$F$30*18</f>
        <v>486</v>
      </c>
      <c r="F41" s="2229"/>
      <c r="G41" s="2230"/>
    </row>
    <row r="42" spans="1:7" s="207" customFormat="1" ht="12.95" customHeight="1" x14ac:dyDescent="0.25">
      <c r="B42" s="2225" t="s">
        <v>491</v>
      </c>
      <c r="C42" s="2226"/>
      <c r="D42" s="2227"/>
      <c r="E42" s="208">
        <f>$F$30*20</f>
        <v>540</v>
      </c>
      <c r="F42" s="2229"/>
      <c r="G42" s="2230"/>
    </row>
    <row r="43" spans="1:7" s="207" customFormat="1" ht="12.95" customHeight="1" x14ac:dyDescent="0.25">
      <c r="B43" s="2225" t="s">
        <v>492</v>
      </c>
      <c r="C43" s="2226"/>
      <c r="D43" s="2227"/>
      <c r="E43" s="208">
        <f>$F$30*22</f>
        <v>594</v>
      </c>
      <c r="F43" s="2229"/>
      <c r="G43" s="2230"/>
    </row>
    <row r="44" spans="1:7" s="207" customFormat="1" ht="12.95" customHeight="1" x14ac:dyDescent="0.25">
      <c r="B44" s="2225" t="s">
        <v>493</v>
      </c>
      <c r="C44" s="2226"/>
      <c r="D44" s="2227"/>
      <c r="E44" s="208">
        <f>$F$30*30</f>
        <v>810</v>
      </c>
      <c r="F44" s="2229"/>
      <c r="G44" s="2230"/>
    </row>
    <row r="45" spans="1:7" ht="8.25" customHeight="1" x14ac:dyDescent="0.25">
      <c r="B45" s="192"/>
      <c r="C45" s="192"/>
      <c r="D45" s="192"/>
      <c r="E45" s="192"/>
      <c r="F45" s="192"/>
      <c r="G45" s="192"/>
    </row>
    <row r="46" spans="1:7" ht="15" customHeight="1" x14ac:dyDescent="0.25">
      <c r="B46" s="2222" t="s">
        <v>494</v>
      </c>
      <c r="C46" s="2222"/>
      <c r="D46" s="2222"/>
      <c r="E46" s="2222"/>
      <c r="F46" s="2222"/>
      <c r="G46" s="2222"/>
    </row>
    <row r="47" spans="1:7" ht="15" customHeight="1" x14ac:dyDescent="0.25">
      <c r="B47" s="2219" t="s">
        <v>495</v>
      </c>
      <c r="C47" s="2220"/>
      <c r="D47" s="2220"/>
      <c r="E47" s="2221"/>
      <c r="F47" s="206" t="s">
        <v>496</v>
      </c>
      <c r="G47" s="205" t="s">
        <v>497</v>
      </c>
    </row>
    <row r="48" spans="1:7" ht="12.95" customHeight="1" x14ac:dyDescent="0.25">
      <c r="B48" s="200">
        <v>1</v>
      </c>
      <c r="C48" s="2268"/>
      <c r="D48" s="2269"/>
      <c r="E48" s="2270"/>
      <c r="F48" s="202"/>
      <c r="G48" s="204"/>
    </row>
    <row r="49" spans="2:7" ht="12.95" customHeight="1" x14ac:dyDescent="0.25">
      <c r="B49" s="200">
        <v>2</v>
      </c>
      <c r="C49" s="2268"/>
      <c r="D49" s="2269"/>
      <c r="E49" s="2270"/>
      <c r="F49" s="202"/>
      <c r="G49" s="204"/>
    </row>
    <row r="50" spans="2:7" ht="12.95" customHeight="1" x14ac:dyDescent="0.25">
      <c r="B50" s="200">
        <v>3</v>
      </c>
      <c r="C50" s="2268"/>
      <c r="D50" s="2269"/>
      <c r="E50" s="2270"/>
      <c r="F50" s="202"/>
      <c r="G50" s="204"/>
    </row>
    <row r="51" spans="2:7" ht="12.95" customHeight="1" x14ac:dyDescent="0.25">
      <c r="B51" s="200">
        <v>4</v>
      </c>
      <c r="C51" s="2268"/>
      <c r="D51" s="2269"/>
      <c r="E51" s="2270"/>
      <c r="F51" s="202"/>
      <c r="G51" s="203"/>
    </row>
    <row r="52" spans="2:7" ht="12.95" customHeight="1" x14ac:dyDescent="0.25">
      <c r="B52" s="200"/>
      <c r="C52" s="2268"/>
      <c r="D52" s="2269"/>
      <c r="E52" s="2270"/>
      <c r="F52" s="202"/>
      <c r="G52" s="201"/>
    </row>
    <row r="53" spans="2:7" ht="12.95" customHeight="1" x14ac:dyDescent="0.25">
      <c r="B53" s="200"/>
      <c r="C53" s="2268"/>
      <c r="D53" s="2269"/>
      <c r="E53" s="2270"/>
      <c r="F53" s="199"/>
      <c r="G53" s="198"/>
    </row>
    <row r="54" spans="2:7" ht="12.95" customHeight="1" x14ac:dyDescent="0.25">
      <c r="B54" s="200"/>
      <c r="C54" s="2268"/>
      <c r="D54" s="2269"/>
      <c r="E54" s="2270"/>
      <c r="F54" s="202"/>
      <c r="G54" s="201"/>
    </row>
    <row r="55" spans="2:7" ht="12.95" customHeight="1" x14ac:dyDescent="0.25">
      <c r="B55" s="200"/>
      <c r="C55" s="2268"/>
      <c r="D55" s="2269"/>
      <c r="E55" s="2270"/>
      <c r="F55" s="199"/>
      <c r="G55" s="198"/>
    </row>
    <row r="56" spans="2:7" ht="15" x14ac:dyDescent="0.2">
      <c r="B56" s="197" t="s">
        <v>479</v>
      </c>
      <c r="C56" s="196" t="s">
        <v>498</v>
      </c>
      <c r="D56" s="192"/>
      <c r="E56" s="192"/>
      <c r="F56" s="195">
        <f>SUM(F48:F55)</f>
        <v>0</v>
      </c>
      <c r="G56" s="192" t="s">
        <v>499</v>
      </c>
    </row>
    <row r="57" spans="2:7" x14ac:dyDescent="0.25">
      <c r="B57" s="194"/>
      <c r="C57" s="193"/>
      <c r="D57" s="192"/>
      <c r="E57" s="192"/>
      <c r="F57" s="192"/>
      <c r="G57" s="192"/>
    </row>
    <row r="58" spans="2:7" ht="3.75" customHeight="1" x14ac:dyDescent="0.25">
      <c r="B58" s="192"/>
      <c r="C58" s="192"/>
      <c r="D58" s="192"/>
      <c r="E58" s="192"/>
      <c r="F58" s="192"/>
      <c r="G58" s="192"/>
    </row>
    <row r="59" spans="2:7" hidden="1" x14ac:dyDescent="0.25">
      <c r="B59" s="192"/>
      <c r="C59" s="192"/>
      <c r="D59" s="192"/>
      <c r="E59" s="192"/>
      <c r="F59" s="192"/>
      <c r="G59" s="192"/>
    </row>
    <row r="60" spans="2:7" hidden="1" x14ac:dyDescent="0.25">
      <c r="B60" s="192"/>
      <c r="C60" s="192"/>
      <c r="D60" s="192"/>
      <c r="E60" s="192"/>
      <c r="F60" s="192"/>
      <c r="G60" s="192"/>
    </row>
    <row r="61" spans="2:7" x14ac:dyDescent="0.25">
      <c r="B61" s="192"/>
      <c r="C61" s="192"/>
      <c r="D61" s="192"/>
      <c r="E61" s="192"/>
      <c r="F61" s="192"/>
      <c r="G61" s="192"/>
    </row>
  </sheetData>
  <sheetProtection algorithmName="SHA-512" hashValue="oD0cX7PAHbdz6usznbcwoOwGMPR4a4jpkmePYxmKOOjfgelPbXdnvKSXaGv6n3rn9RIbFCEW+GfTonpW5so2oA==" saltValue="+TNXhO9mkOhuirEDCCgyog==" spinCount="100000" sheet="1" objects="1" scenarios="1"/>
  <mergeCells count="67">
    <mergeCell ref="F13:G13"/>
    <mergeCell ref="B17:E17"/>
    <mergeCell ref="B18:D18"/>
    <mergeCell ref="C55:E55"/>
    <mergeCell ref="C54:E54"/>
    <mergeCell ref="C53:E53"/>
    <mergeCell ref="C52:E52"/>
    <mergeCell ref="C51:E51"/>
    <mergeCell ref="C27:D27"/>
    <mergeCell ref="C28:D28"/>
    <mergeCell ref="C29:D29"/>
    <mergeCell ref="B19:B21"/>
    <mergeCell ref="C50:E50"/>
    <mergeCell ref="C49:E49"/>
    <mergeCell ref="C48:E48"/>
    <mergeCell ref="B41:D41"/>
    <mergeCell ref="C8:D9"/>
    <mergeCell ref="B6:B7"/>
    <mergeCell ref="B8:B9"/>
    <mergeCell ref="F11:G11"/>
    <mergeCell ref="F12:G12"/>
    <mergeCell ref="B40:D40"/>
    <mergeCell ref="B39:D39"/>
    <mergeCell ref="B33:G33"/>
    <mergeCell ref="B1:G1"/>
    <mergeCell ref="F3:G3"/>
    <mergeCell ref="F15:G15"/>
    <mergeCell ref="C19:D19"/>
    <mergeCell ref="C20:D20"/>
    <mergeCell ref="F14:G14"/>
    <mergeCell ref="B16:G16"/>
    <mergeCell ref="C12:E12"/>
    <mergeCell ref="C11:E11"/>
    <mergeCell ref="F8:G8"/>
    <mergeCell ref="F10:G10"/>
    <mergeCell ref="F9:G9"/>
    <mergeCell ref="B2:F2"/>
    <mergeCell ref="F4:G4"/>
    <mergeCell ref="F5:G5"/>
    <mergeCell ref="F6:G6"/>
    <mergeCell ref="F7:G7"/>
    <mergeCell ref="C6:D7"/>
    <mergeCell ref="C21:D21"/>
    <mergeCell ref="C25:D25"/>
    <mergeCell ref="B38:D38"/>
    <mergeCell ref="B23:B29"/>
    <mergeCell ref="C23:D23"/>
    <mergeCell ref="C24:D24"/>
    <mergeCell ref="C26:D26"/>
    <mergeCell ref="B22:D22"/>
    <mergeCell ref="B37:D37"/>
    <mergeCell ref="B47:E47"/>
    <mergeCell ref="B46:G46"/>
    <mergeCell ref="C31:E31"/>
    <mergeCell ref="B36:D36"/>
    <mergeCell ref="B35:D35"/>
    <mergeCell ref="B34:D34"/>
    <mergeCell ref="F44:G44"/>
    <mergeCell ref="F43:G43"/>
    <mergeCell ref="F42:G42"/>
    <mergeCell ref="F41:G41"/>
    <mergeCell ref="F40:G40"/>
    <mergeCell ref="F36:G36"/>
    <mergeCell ref="F35:G35"/>
    <mergeCell ref="B44:D44"/>
    <mergeCell ref="B43:D43"/>
    <mergeCell ref="B42:D42"/>
  </mergeCells>
  <dataValidations count="2">
    <dataValidation type="list" allowBlank="1" showInputMessage="1" showErrorMessage="1" sqref="C25:D29" xr:uid="{C683E96D-3812-4645-B01D-FD46B600F912}">
      <formula1>#REF!</formula1>
    </dataValidation>
    <dataValidation type="list" allowBlank="1" showInputMessage="1" showErrorMessage="1" sqref="C20:D21" xr:uid="{69174073-C048-4C2F-9DB2-3DEDA7D5E70A}">
      <formula1>$E$50:$E$60</formula1>
    </dataValidation>
  </dataValidations>
  <printOptions horizontalCentered="1"/>
  <pageMargins left="0.9055118110236221" right="0.39370078740157483" top="0.98425196850393704" bottom="0.98425196850393704" header="0.51181102362204722" footer="0.51181102362204722"/>
  <pageSetup paperSize="9" scale="82" orientation="portrait"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DABBCD-E550-49AF-B6EF-D1B2C574AF54}">
  <sheetPr>
    <tabColor rgb="FFFFCC99"/>
  </sheetPr>
  <dimension ref="B1:H11"/>
  <sheetViews>
    <sheetView showGridLines="0" view="pageBreakPreview" zoomScaleNormal="100" zoomScaleSheetLayoutView="100" workbookViewId="0">
      <selection activeCell="F22" sqref="F22"/>
    </sheetView>
  </sheetViews>
  <sheetFormatPr defaultColWidth="9.140625" defaultRowHeight="12.75" x14ac:dyDescent="0.2"/>
  <cols>
    <col min="1" max="1" width="3.5703125" style="1" customWidth="1"/>
    <col min="2" max="2" width="4.7109375" style="1" customWidth="1"/>
    <col min="3" max="3" width="16.28515625" style="1" customWidth="1"/>
    <col min="4" max="4" width="14.7109375" style="1" customWidth="1"/>
    <col min="5" max="5" width="59.28515625" style="1" customWidth="1"/>
    <col min="6" max="7" width="9.140625" style="1"/>
    <col min="8" max="8" width="18.42578125" style="1" customWidth="1"/>
    <col min="9" max="16384" width="9.140625" style="1"/>
  </cols>
  <sheetData>
    <row r="1" spans="2:8" ht="15.75" x14ac:dyDescent="0.25">
      <c r="G1" s="188" t="str">
        <f>IF(wizyt!$B$1&lt;&gt;0,wizyt!$B$1," ")</f>
        <v xml:space="preserve"> </v>
      </c>
      <c r="H1" s="187" t="str">
        <f>IF(wizyt!$D$1&lt;&gt;0,wizyt!$D$1," ")</f>
        <v xml:space="preserve"> </v>
      </c>
    </row>
    <row r="2" spans="2:8" ht="15.75" x14ac:dyDescent="0.2">
      <c r="B2" s="2275" t="str">
        <f>wizyt!C3</f>
        <v>??</v>
      </c>
      <c r="C2" s="2276"/>
      <c r="E2" s="269" t="s">
        <v>500</v>
      </c>
    </row>
    <row r="3" spans="2:8" ht="15.75" x14ac:dyDescent="0.25">
      <c r="B3" s="268"/>
      <c r="C3" s="2277" t="s">
        <v>501</v>
      </c>
      <c r="D3" s="2277"/>
      <c r="E3" s="2277"/>
      <c r="F3" s="2277"/>
      <c r="G3" s="268" t="str">
        <f>wizyt!H3</f>
        <v>2023/2024</v>
      </c>
      <c r="H3" s="268"/>
    </row>
    <row r="5" spans="2:8" ht="31.5" customHeight="1" x14ac:dyDescent="0.2">
      <c r="B5" s="267" t="s">
        <v>502</v>
      </c>
      <c r="C5" s="267" t="s">
        <v>497</v>
      </c>
      <c r="D5" s="267" t="s">
        <v>503</v>
      </c>
      <c r="E5" s="267" t="s">
        <v>504</v>
      </c>
      <c r="F5" s="267" t="s">
        <v>505</v>
      </c>
      <c r="G5" s="267" t="s">
        <v>506</v>
      </c>
      <c r="H5" s="267" t="s">
        <v>507</v>
      </c>
    </row>
    <row r="6" spans="2:8" s="261" customFormat="1" ht="66" customHeight="1" x14ac:dyDescent="0.2">
      <c r="B6" s="263"/>
      <c r="C6" s="266"/>
      <c r="D6" s="265"/>
      <c r="E6" s="264"/>
      <c r="F6" s="263"/>
      <c r="G6" s="263"/>
      <c r="H6" s="262"/>
    </row>
    <row r="7" spans="2:8" s="261" customFormat="1" ht="66" customHeight="1" x14ac:dyDescent="0.2">
      <c r="B7" s="263"/>
      <c r="C7" s="266"/>
      <c r="D7" s="265"/>
      <c r="E7" s="264"/>
      <c r="F7" s="263"/>
      <c r="G7" s="263"/>
      <c r="H7" s="262"/>
    </row>
    <row r="8" spans="2:8" s="261" customFormat="1" ht="66" customHeight="1" x14ac:dyDescent="0.2">
      <c r="B8" s="263"/>
      <c r="C8" s="266"/>
      <c r="D8" s="265"/>
      <c r="E8" s="264"/>
      <c r="F8" s="263"/>
      <c r="G8" s="263"/>
      <c r="H8" s="262"/>
    </row>
    <row r="9" spans="2:8" s="261" customFormat="1" ht="66" customHeight="1" x14ac:dyDescent="0.2">
      <c r="B9" s="263"/>
      <c r="C9" s="266"/>
      <c r="D9" s="265"/>
      <c r="E9" s="264"/>
      <c r="F9" s="263"/>
      <c r="G9" s="263"/>
      <c r="H9" s="262"/>
    </row>
    <row r="10" spans="2:8" s="261" customFormat="1" ht="66" customHeight="1" x14ac:dyDescent="0.2">
      <c r="B10" s="263"/>
      <c r="C10" s="266"/>
      <c r="D10" s="265"/>
      <c r="E10" s="264"/>
      <c r="F10" s="263"/>
      <c r="G10" s="263"/>
      <c r="H10" s="262"/>
    </row>
    <row r="11" spans="2:8" s="261" customFormat="1" ht="66" customHeight="1" x14ac:dyDescent="0.2">
      <c r="B11" s="263"/>
      <c r="C11" s="266"/>
      <c r="D11" s="265"/>
      <c r="E11" s="264"/>
      <c r="F11" s="263"/>
      <c r="G11" s="263"/>
      <c r="H11" s="262"/>
    </row>
  </sheetData>
  <sheetProtection algorithmName="SHA-512" hashValue="DONv3lGsOjhDZTP4tNROapscaL68XcejGC3oIGJFbdjeeWpCB/7cyufw2rM9M+uQKjP8JnrwidLoOrRyR1QJ6Q==" saltValue="ZgrhnvS6lctzdLdKkAu6fg==" spinCount="100000" sheet="1" formatRows="0" insertRows="0" deleteRows="0"/>
  <mergeCells count="2">
    <mergeCell ref="B2:C2"/>
    <mergeCell ref="C3:F3"/>
  </mergeCells>
  <printOptions horizontalCentered="1"/>
  <pageMargins left="0.51181102362204722" right="0.51181102362204722" top="0.74803149606299213" bottom="0.74803149606299213" header="0.31496062992125984" footer="0.31496062992125984"/>
  <pageSetup paperSize="9" scale="99" orientation="landscape" horizontalDpi="4294967292" verticalDpi="300" r:id="rId1"/>
  <extLst>
    <ext xmlns:x14="http://schemas.microsoft.com/office/spreadsheetml/2009/9/main" uri="{CCE6A557-97BC-4b89-ADB6-D9C93CAAB3DF}">
      <x14:dataValidations xmlns:xm="http://schemas.microsoft.com/office/excel/2006/main" count="1">
        <x14:dataValidation type="list" allowBlank="1" showInputMessage="1" showErrorMessage="1" xr:uid="{D1A1DAAF-919C-4CDD-B807-2D282E069FE6}">
          <x14:formula1>
            <xm:f>słownik!$E$50:$E$56</xm:f>
          </x14:formula1>
          <xm:sqref>D6:D11</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8D9CE4-74BF-4CBA-ABBC-F1DBAC416A40}">
  <sheetPr>
    <tabColor indexed="13"/>
  </sheetPr>
  <dimension ref="A1:AN3852"/>
  <sheetViews>
    <sheetView showGridLines="0" view="pageBreakPreview" zoomScale="90" zoomScaleNormal="90" zoomScaleSheetLayoutView="90" workbookViewId="0">
      <selection activeCell="H15" sqref="H15:H22"/>
    </sheetView>
  </sheetViews>
  <sheetFormatPr defaultColWidth="9.28515625" defaultRowHeight="15" x14ac:dyDescent="0.25"/>
  <cols>
    <col min="1" max="1" width="7.140625" style="270" customWidth="1"/>
    <col min="2" max="2" width="5.85546875" style="270" customWidth="1"/>
    <col min="3" max="3" width="23.85546875" style="277" customWidth="1"/>
    <col min="4" max="4" width="6.140625" style="270" customWidth="1"/>
    <col min="5" max="5" width="3.7109375" style="270" customWidth="1"/>
    <col min="6" max="6" width="3.7109375" style="276" customWidth="1"/>
    <col min="7" max="7" width="5.140625" style="276" customWidth="1"/>
    <col min="8" max="8" width="23.5703125" style="270" customWidth="1"/>
    <col min="9" max="9" width="6.140625" style="270" customWidth="1"/>
    <col min="10" max="10" width="3.7109375" style="276" customWidth="1"/>
    <col min="11" max="11" width="5.140625" style="276" customWidth="1"/>
    <col min="12" max="12" width="3.7109375" style="270" customWidth="1"/>
    <col min="13" max="13" width="12.85546875" style="276" customWidth="1"/>
    <col min="14" max="14" width="5.85546875" style="270" customWidth="1"/>
    <col min="15" max="15" width="8.7109375" style="270" customWidth="1"/>
    <col min="16" max="16" width="24.85546875" style="270" customWidth="1"/>
    <col min="17" max="17" width="17" style="270" customWidth="1"/>
    <col min="18" max="19" width="5.28515625" style="276" customWidth="1"/>
    <col min="20" max="27" width="5.7109375" style="270" customWidth="1"/>
    <col min="28" max="28" width="5.7109375" style="276" customWidth="1"/>
    <col min="29" max="30" width="9.28515625" style="275" customWidth="1"/>
    <col min="31" max="31" width="9.28515625" style="270" customWidth="1"/>
    <col min="32" max="32" width="7.42578125" style="274" customWidth="1"/>
    <col min="33" max="33" width="4.5703125" style="273" customWidth="1"/>
    <col min="34" max="34" width="21.7109375" style="272" customWidth="1"/>
    <col min="35" max="35" width="6.140625" style="271" hidden="1" customWidth="1"/>
    <col min="36" max="36" width="5.140625" style="271" hidden="1" customWidth="1"/>
    <col min="37" max="37" width="7.5703125" style="271" hidden="1" customWidth="1"/>
    <col min="38" max="38" width="5.42578125" style="270" hidden="1" customWidth="1"/>
    <col min="39" max="39" width="7.28515625" style="270" hidden="1" customWidth="1"/>
    <col min="40" max="40" width="9.28515625" style="270" customWidth="1"/>
    <col min="41" max="16384" width="9.28515625" style="270"/>
  </cols>
  <sheetData>
    <row r="1" spans="1:39" ht="15.75" x14ac:dyDescent="0.25">
      <c r="AE1" s="188"/>
      <c r="AF1" s="432"/>
      <c r="AG1" s="188" t="str">
        <f>IF(wizyt!$B$1&lt;&gt;0,wizyt!$B$1," ")</f>
        <v xml:space="preserve"> </v>
      </c>
      <c r="AH1" s="187" t="str">
        <f>IF(wizyt!$D$1&lt;&gt;0,wizyt!$D$1," ")</f>
        <v xml:space="preserve"> </v>
      </c>
    </row>
    <row r="2" spans="1:39" ht="36" customHeight="1" x14ac:dyDescent="0.4">
      <c r="A2" s="431"/>
      <c r="B2" s="431"/>
      <c r="C2" s="2328" t="str">
        <f>wizyt!$C$3</f>
        <v>??</v>
      </c>
      <c r="D2" s="2329"/>
      <c r="E2" s="430"/>
      <c r="F2" s="429"/>
      <c r="G2" s="429"/>
      <c r="H2" s="1620"/>
      <c r="I2" s="1621"/>
      <c r="J2" s="1621"/>
      <c r="K2" s="1621"/>
      <c r="L2" s="1621"/>
      <c r="M2" s="1621"/>
      <c r="N2" s="1621"/>
      <c r="O2" s="1621"/>
      <c r="P2" s="1621"/>
      <c r="Q2" s="1621"/>
      <c r="R2" s="1622"/>
      <c r="S2" s="1622"/>
      <c r="T2" s="1621"/>
      <c r="U2" s="1621"/>
      <c r="V2" s="1621"/>
      <c r="W2" s="1621"/>
      <c r="X2" s="1621"/>
      <c r="Y2" s="1621"/>
      <c r="Z2" s="1621"/>
      <c r="AA2" s="1623"/>
      <c r="AB2" s="1623"/>
      <c r="AC2" s="1623"/>
      <c r="AD2" s="1624" t="s">
        <v>508</v>
      </c>
      <c r="AE2" s="1623" t="str">
        <f>wizyt!H3</f>
        <v>2023/2024</v>
      </c>
      <c r="AF2" s="1625"/>
      <c r="AG2" s="279"/>
      <c r="AH2" s="278"/>
    </row>
    <row r="3" spans="1:39" ht="106.5" customHeight="1" x14ac:dyDescent="0.2">
      <c r="A3" s="1927" t="s">
        <v>509</v>
      </c>
      <c r="B3" s="1928" t="s">
        <v>130</v>
      </c>
      <c r="C3" s="1929" t="s">
        <v>510</v>
      </c>
      <c r="D3" s="1930" t="s">
        <v>511</v>
      </c>
      <c r="E3" s="1930" t="s">
        <v>75</v>
      </c>
      <c r="F3" s="1930" t="s">
        <v>512</v>
      </c>
      <c r="G3" s="1930" t="s">
        <v>513</v>
      </c>
      <c r="H3" s="1931" t="s">
        <v>514</v>
      </c>
      <c r="I3" s="1932" t="s">
        <v>515</v>
      </c>
      <c r="J3" s="1930" t="s">
        <v>4</v>
      </c>
      <c r="K3" s="1930" t="s">
        <v>516</v>
      </c>
      <c r="L3" s="1930" t="s">
        <v>70</v>
      </c>
      <c r="M3" s="1933" t="s">
        <v>517</v>
      </c>
      <c r="N3" s="1934" t="s">
        <v>518</v>
      </c>
      <c r="O3" s="1934" t="s">
        <v>134</v>
      </c>
      <c r="P3" s="1935" t="s">
        <v>519</v>
      </c>
      <c r="Q3" s="1935" t="s">
        <v>520</v>
      </c>
      <c r="R3" s="1934" t="s">
        <v>521</v>
      </c>
      <c r="S3" s="1934" t="s">
        <v>522</v>
      </c>
      <c r="T3" s="1936" t="s">
        <v>523</v>
      </c>
      <c r="U3" s="1936" t="s">
        <v>524</v>
      </c>
      <c r="V3" s="1936" t="s">
        <v>525</v>
      </c>
      <c r="W3" s="1936" t="s">
        <v>526</v>
      </c>
      <c r="X3" s="1936" t="s">
        <v>527</v>
      </c>
      <c r="Y3" s="1936" t="s">
        <v>528</v>
      </c>
      <c r="Z3" s="1936" t="s">
        <v>529</v>
      </c>
      <c r="AA3" s="1936" t="s">
        <v>530</v>
      </c>
      <c r="AB3" s="1934" t="s">
        <v>531</v>
      </c>
      <c r="AC3" s="1934" t="s">
        <v>532</v>
      </c>
      <c r="AD3" s="1934" t="s">
        <v>533</v>
      </c>
      <c r="AE3" s="1934" t="s">
        <v>534</v>
      </c>
      <c r="AF3" s="1937" t="s">
        <v>535</v>
      </c>
      <c r="AG3" s="1937" t="s">
        <v>536</v>
      </c>
      <c r="AH3" s="1938" t="s">
        <v>537</v>
      </c>
    </row>
    <row r="4" spans="1:39" s="330" customFormat="1" ht="12.75" x14ac:dyDescent="0.25">
      <c r="A4" s="427">
        <v>1</v>
      </c>
      <c r="B4" s="428">
        <v>2</v>
      </c>
      <c r="C4" s="427">
        <v>3</v>
      </c>
      <c r="D4" s="427">
        <v>4</v>
      </c>
      <c r="E4" s="428">
        <v>5</v>
      </c>
      <c r="F4" s="427">
        <v>6</v>
      </c>
      <c r="G4" s="427">
        <v>7</v>
      </c>
      <c r="H4" s="428">
        <v>8</v>
      </c>
      <c r="I4" s="427">
        <v>9</v>
      </c>
      <c r="J4" s="427">
        <v>10</v>
      </c>
      <c r="K4" s="428">
        <v>11</v>
      </c>
      <c r="L4" s="427">
        <v>12</v>
      </c>
      <c r="M4" s="427">
        <v>13</v>
      </c>
      <c r="N4" s="428">
        <v>14</v>
      </c>
      <c r="O4" s="427">
        <v>15</v>
      </c>
      <c r="P4" s="427">
        <v>16</v>
      </c>
      <c r="Q4" s="427">
        <v>17</v>
      </c>
      <c r="R4" s="427">
        <v>18</v>
      </c>
      <c r="S4" s="427">
        <v>19</v>
      </c>
      <c r="T4" s="427">
        <v>20</v>
      </c>
      <c r="U4" s="427">
        <v>21</v>
      </c>
      <c r="V4" s="427">
        <v>22</v>
      </c>
      <c r="W4" s="427">
        <v>23</v>
      </c>
      <c r="X4" s="427">
        <v>24</v>
      </c>
      <c r="Y4" s="427">
        <v>25</v>
      </c>
      <c r="Z4" s="427">
        <v>26</v>
      </c>
      <c r="AA4" s="427">
        <v>27</v>
      </c>
      <c r="AB4" s="427">
        <v>28</v>
      </c>
      <c r="AC4" s="427">
        <v>29</v>
      </c>
      <c r="AD4" s="427">
        <v>30</v>
      </c>
      <c r="AE4" s="427">
        <v>31</v>
      </c>
      <c r="AF4" s="427">
        <v>32</v>
      </c>
      <c r="AG4" s="427">
        <v>33</v>
      </c>
      <c r="AH4" s="427">
        <v>34</v>
      </c>
      <c r="AI4" s="426" t="s">
        <v>538</v>
      </c>
      <c r="AJ4" s="331"/>
      <c r="AK4" s="331"/>
      <c r="AL4" s="425" t="s">
        <v>150</v>
      </c>
      <c r="AM4" s="330" t="s">
        <v>539</v>
      </c>
    </row>
    <row r="5" spans="1:39" ht="17.100000000000001" customHeight="1" thickTop="1" thickBot="1" x14ac:dyDescent="0.35">
      <c r="A5" s="424"/>
      <c r="B5" s="423"/>
      <c r="C5" s="422" t="s">
        <v>402</v>
      </c>
      <c r="D5" s="420"/>
      <c r="E5" s="420"/>
      <c r="F5" s="420"/>
      <c r="G5" s="420"/>
      <c r="H5" s="420"/>
      <c r="I5" s="420"/>
      <c r="J5" s="420"/>
      <c r="K5" s="420"/>
      <c r="L5" s="420"/>
      <c r="M5" s="420"/>
      <c r="N5" s="420"/>
      <c r="O5" s="420"/>
      <c r="P5" s="420"/>
      <c r="Q5" s="1647"/>
      <c r="R5" s="421"/>
      <c r="S5" s="421"/>
      <c r="T5" s="420"/>
      <c r="U5" s="420"/>
      <c r="V5" s="420"/>
      <c r="W5" s="420"/>
      <c r="X5" s="420"/>
      <c r="Y5" s="420"/>
      <c r="Z5" s="420"/>
      <c r="AA5" s="420"/>
      <c r="AB5" s="420"/>
      <c r="AC5" s="418">
        <f>SUM(AC6:AC13)</f>
        <v>0</v>
      </c>
      <c r="AD5" s="418"/>
      <c r="AE5" s="419">
        <f>SUM(AE6:AE13)</f>
        <v>0</v>
      </c>
      <c r="AF5" s="418">
        <f>SUM(AF6:AF13)</f>
        <v>0</v>
      </c>
      <c r="AG5" s="359"/>
      <c r="AH5" s="349" t="s">
        <v>540</v>
      </c>
    </row>
    <row r="6" spans="1:39" ht="14.1" customHeight="1" thickTop="1" x14ac:dyDescent="0.2">
      <c r="A6" s="2302"/>
      <c r="B6" s="2280"/>
      <c r="C6" s="2320"/>
      <c r="D6" s="2327"/>
      <c r="E6" s="2287"/>
      <c r="F6" s="2281"/>
      <c r="G6" s="2280"/>
      <c r="H6" s="2330"/>
      <c r="I6" s="390" t="s">
        <v>140</v>
      </c>
      <c r="J6" s="2281"/>
      <c r="K6" s="2280"/>
      <c r="L6" s="2303"/>
      <c r="M6" s="389"/>
      <c r="N6" s="385"/>
      <c r="O6" s="385"/>
      <c r="P6" s="388"/>
      <c r="Q6" s="388"/>
      <c r="R6" s="385"/>
      <c r="S6" s="385"/>
      <c r="T6" s="387"/>
      <c r="U6" s="386"/>
      <c r="V6" s="386"/>
      <c r="W6" s="386"/>
      <c r="X6" s="386"/>
      <c r="Y6" s="386"/>
      <c r="Z6" s="386"/>
      <c r="AA6" s="386"/>
      <c r="AB6" s="385"/>
      <c r="AC6" s="2299">
        <f>SUM(T6:AB13)</f>
        <v>0</v>
      </c>
      <c r="AD6" s="2326"/>
      <c r="AE6" s="2334">
        <f>IF((AC6-AD6)&gt;=0,AC6-AD6,0)</f>
        <v>0</v>
      </c>
      <c r="AF6" s="2313">
        <f>IF(AC6=0,0,IF(AC6&gt;=AD6,1,(AC6+(18-AD6))/18))</f>
        <v>0</v>
      </c>
      <c r="AG6" s="2313" t="str">
        <f>IF(AF6=1,"pe",IF(AF6&gt;0,"ne",""))</f>
        <v/>
      </c>
      <c r="AH6" s="2323"/>
      <c r="AI6" s="271">
        <v>1</v>
      </c>
      <c r="AJ6" s="271" t="s">
        <v>541</v>
      </c>
      <c r="AK6" s="271" t="str">
        <f t="shared" ref="AK6:AK69" si="0">$C$2</f>
        <v>??</v>
      </c>
      <c r="AL6" s="271">
        <v>1</v>
      </c>
      <c r="AM6" s="354">
        <f>C6</f>
        <v>0</v>
      </c>
    </row>
    <row r="7" spans="1:39" ht="14.1" customHeight="1" x14ac:dyDescent="0.2">
      <c r="A7" s="2278"/>
      <c r="B7" s="2281"/>
      <c r="C7" s="2283"/>
      <c r="D7" s="2285"/>
      <c r="E7" s="2288"/>
      <c r="F7" s="2281"/>
      <c r="G7" s="2295"/>
      <c r="H7" s="2331"/>
      <c r="I7" s="2321"/>
      <c r="J7" s="2281"/>
      <c r="K7" s="2295"/>
      <c r="L7" s="2304"/>
      <c r="M7" s="310"/>
      <c r="N7" s="1678"/>
      <c r="O7" s="1678"/>
      <c r="P7" s="309"/>
      <c r="Q7" s="309"/>
      <c r="R7" s="308"/>
      <c r="S7" s="308"/>
      <c r="T7" s="358"/>
      <c r="U7" s="357"/>
      <c r="V7" s="357"/>
      <c r="W7" s="357"/>
      <c r="X7" s="357"/>
      <c r="Y7" s="357"/>
      <c r="Z7" s="357"/>
      <c r="AA7" s="357"/>
      <c r="AB7" s="308"/>
      <c r="AC7" s="2300"/>
      <c r="AD7" s="2310"/>
      <c r="AE7" s="2335"/>
      <c r="AF7" s="2314"/>
      <c r="AG7" s="2314"/>
      <c r="AH7" s="2324"/>
      <c r="AI7" s="271">
        <f>IF(P7=P6,0,1)</f>
        <v>0</v>
      </c>
      <c r="AJ7" s="271" t="s">
        <v>541</v>
      </c>
      <c r="AK7" s="271" t="str">
        <f t="shared" si="0"/>
        <v>??</v>
      </c>
      <c r="AL7" s="271" t="e">
        <f>IF(#REF!=#REF!,0,1)</f>
        <v>#REF!</v>
      </c>
      <c r="AM7" s="354">
        <f t="shared" ref="AM7:AM13" si="1">AM6</f>
        <v>0</v>
      </c>
    </row>
    <row r="8" spans="1:39" ht="14.1" customHeight="1" x14ac:dyDescent="0.2">
      <c r="A8" s="2278"/>
      <c r="B8" s="2281"/>
      <c r="C8" s="2283"/>
      <c r="D8" s="2285"/>
      <c r="E8" s="2288"/>
      <c r="F8" s="2281"/>
      <c r="G8" s="2295"/>
      <c r="H8" s="2331"/>
      <c r="I8" s="2321"/>
      <c r="J8" s="2281"/>
      <c r="K8" s="2295"/>
      <c r="L8" s="2304"/>
      <c r="M8" s="310"/>
      <c r="N8" s="1678"/>
      <c r="O8" s="1678"/>
      <c r="P8" s="309"/>
      <c r="Q8" s="309"/>
      <c r="R8" s="308"/>
      <c r="S8" s="308"/>
      <c r="T8" s="358"/>
      <c r="U8" s="357"/>
      <c r="V8" s="357"/>
      <c r="W8" s="357"/>
      <c r="X8" s="357"/>
      <c r="Y8" s="357"/>
      <c r="Z8" s="357"/>
      <c r="AA8" s="357"/>
      <c r="AB8" s="308"/>
      <c r="AC8" s="2300"/>
      <c r="AD8" s="2310"/>
      <c r="AE8" s="2335"/>
      <c r="AF8" s="2314"/>
      <c r="AG8" s="2314"/>
      <c r="AH8" s="2324"/>
      <c r="AI8" s="271">
        <f>IF(P8=P7,0,IF(P8=P6,0,1))</f>
        <v>0</v>
      </c>
      <c r="AJ8" s="271" t="s">
        <v>541</v>
      </c>
      <c r="AK8" s="271" t="str">
        <f t="shared" si="0"/>
        <v>??</v>
      </c>
      <c r="AL8" s="271" t="e">
        <f>IF(#REF!=#REF!,0,IF(#REF!=#REF!,0,1))</f>
        <v>#REF!</v>
      </c>
      <c r="AM8" s="354">
        <f t="shared" si="1"/>
        <v>0</v>
      </c>
    </row>
    <row r="9" spans="1:39" ht="14.1" customHeight="1" x14ac:dyDescent="0.2">
      <c r="A9" s="2278"/>
      <c r="B9" s="2281"/>
      <c r="C9" s="2283"/>
      <c r="D9" s="2285"/>
      <c r="E9" s="2288"/>
      <c r="F9" s="2281"/>
      <c r="G9" s="2295"/>
      <c r="H9" s="2331"/>
      <c r="I9" s="2321"/>
      <c r="J9" s="2281"/>
      <c r="K9" s="2295"/>
      <c r="L9" s="2304"/>
      <c r="M9" s="310"/>
      <c r="N9" s="1678"/>
      <c r="O9" s="1678"/>
      <c r="P9" s="309"/>
      <c r="Q9" s="309"/>
      <c r="R9" s="308"/>
      <c r="S9" s="308"/>
      <c r="T9" s="358"/>
      <c r="U9" s="357"/>
      <c r="V9" s="357"/>
      <c r="W9" s="357"/>
      <c r="X9" s="357"/>
      <c r="Y9" s="357"/>
      <c r="Z9" s="357"/>
      <c r="AA9" s="357"/>
      <c r="AB9" s="308"/>
      <c r="AC9" s="2300"/>
      <c r="AD9" s="2310"/>
      <c r="AE9" s="2335"/>
      <c r="AF9" s="2314"/>
      <c r="AG9" s="2314"/>
      <c r="AH9" s="2324"/>
      <c r="AI9" s="271">
        <f>IF(P9=P8,0,IF(P9=P7,0,IF(P9=P6,0,1)))</f>
        <v>0</v>
      </c>
      <c r="AJ9" s="271" t="s">
        <v>541</v>
      </c>
      <c r="AK9" s="271" t="str">
        <f t="shared" si="0"/>
        <v>??</v>
      </c>
      <c r="AL9" s="271" t="e">
        <f>IF(#REF!=#REF!,0,IF(#REF!=#REF!,0,IF(#REF!=#REF!,0,1)))</f>
        <v>#REF!</v>
      </c>
      <c r="AM9" s="354">
        <f t="shared" si="1"/>
        <v>0</v>
      </c>
    </row>
    <row r="10" spans="1:39" ht="14.1" customHeight="1" x14ac:dyDescent="0.2">
      <c r="A10" s="2278"/>
      <c r="B10" s="2281"/>
      <c r="C10" s="2283"/>
      <c r="D10" s="2285"/>
      <c r="E10" s="2288"/>
      <c r="F10" s="2281"/>
      <c r="G10" s="2295"/>
      <c r="H10" s="2331"/>
      <c r="I10" s="2321"/>
      <c r="J10" s="2281"/>
      <c r="K10" s="2295"/>
      <c r="L10" s="2304"/>
      <c r="M10" s="310"/>
      <c r="N10" s="1678"/>
      <c r="O10" s="1678"/>
      <c r="P10" s="309"/>
      <c r="Q10" s="309"/>
      <c r="R10" s="308"/>
      <c r="S10" s="308"/>
      <c r="T10" s="358"/>
      <c r="U10" s="357"/>
      <c r="V10" s="357"/>
      <c r="W10" s="357"/>
      <c r="X10" s="357"/>
      <c r="Y10" s="357"/>
      <c r="Z10" s="357"/>
      <c r="AA10" s="357"/>
      <c r="AB10" s="308"/>
      <c r="AC10" s="2300"/>
      <c r="AD10" s="2310"/>
      <c r="AE10" s="2335"/>
      <c r="AF10" s="2314"/>
      <c r="AG10" s="2314"/>
      <c r="AH10" s="2324"/>
      <c r="AI10" s="271">
        <f>IF(P10=P9,0,IF(P10=P8,0,IF(P10=P7,0,IF(P10=P6,0,1))))</f>
        <v>0</v>
      </c>
      <c r="AJ10" s="271" t="s">
        <v>541</v>
      </c>
      <c r="AK10" s="271" t="str">
        <f t="shared" si="0"/>
        <v>??</v>
      </c>
      <c r="AL10" s="271" t="e">
        <f>IF(#REF!=#REF!,0,IF(#REF!=#REF!,0,IF(#REF!=#REF!,0,IF(#REF!=#REF!,0,1))))</f>
        <v>#REF!</v>
      </c>
      <c r="AM10" s="354">
        <f t="shared" si="1"/>
        <v>0</v>
      </c>
    </row>
    <row r="11" spans="1:39" ht="14.1" customHeight="1" x14ac:dyDescent="0.2">
      <c r="A11" s="2278"/>
      <c r="B11" s="2281"/>
      <c r="C11" s="2283"/>
      <c r="D11" s="2285"/>
      <c r="E11" s="2288"/>
      <c r="F11" s="2281"/>
      <c r="G11" s="2295"/>
      <c r="H11" s="2331"/>
      <c r="I11" s="2321"/>
      <c r="J11" s="2281"/>
      <c r="K11" s="2295"/>
      <c r="L11" s="2304"/>
      <c r="M11" s="310"/>
      <c r="N11" s="1678"/>
      <c r="O11" s="1678"/>
      <c r="P11" s="309"/>
      <c r="Q11" s="309"/>
      <c r="R11" s="308"/>
      <c r="S11" s="308"/>
      <c r="T11" s="358"/>
      <c r="U11" s="357"/>
      <c r="V11" s="357"/>
      <c r="W11" s="357"/>
      <c r="X11" s="357"/>
      <c r="Y11" s="357"/>
      <c r="Z11" s="357"/>
      <c r="AA11" s="357"/>
      <c r="AB11" s="308"/>
      <c r="AC11" s="2300"/>
      <c r="AD11" s="2310"/>
      <c r="AE11" s="2335"/>
      <c r="AF11" s="2314"/>
      <c r="AG11" s="2314"/>
      <c r="AH11" s="2324"/>
      <c r="AI11" s="271">
        <f>IF(P11=P10,0,IF(P11=P9,0,IF(P11=P8,0,IF(P11=P7,0,IF(P11=P6,0,1)))))</f>
        <v>0</v>
      </c>
      <c r="AJ11" s="271" t="s">
        <v>541</v>
      </c>
      <c r="AK11" s="271" t="str">
        <f t="shared" si="0"/>
        <v>??</v>
      </c>
      <c r="AL11" s="271" t="e">
        <f>IF(#REF!=#REF!,0,IF(#REF!=#REF!,0,IF(#REF!=#REF!,0,IF(#REF!=#REF!,0,IF(#REF!=#REF!,0,1)))))</f>
        <v>#REF!</v>
      </c>
      <c r="AM11" s="354">
        <f t="shared" si="1"/>
        <v>0</v>
      </c>
    </row>
    <row r="12" spans="1:39" ht="14.1" customHeight="1" x14ac:dyDescent="0.2">
      <c r="A12" s="2278"/>
      <c r="B12" s="2281"/>
      <c r="C12" s="2283"/>
      <c r="D12" s="2285"/>
      <c r="E12" s="2288"/>
      <c r="F12" s="2281"/>
      <c r="G12" s="2295"/>
      <c r="H12" s="2331"/>
      <c r="I12" s="2321"/>
      <c r="J12" s="2281"/>
      <c r="K12" s="2295"/>
      <c r="L12" s="2304"/>
      <c r="M12" s="310"/>
      <c r="N12" s="1678"/>
      <c r="O12" s="1678"/>
      <c r="P12" s="309"/>
      <c r="Q12" s="309"/>
      <c r="R12" s="308"/>
      <c r="S12" s="308"/>
      <c r="T12" s="358"/>
      <c r="U12" s="357"/>
      <c r="V12" s="357"/>
      <c r="W12" s="357"/>
      <c r="X12" s="357"/>
      <c r="Y12" s="357"/>
      <c r="Z12" s="357"/>
      <c r="AA12" s="357"/>
      <c r="AB12" s="308"/>
      <c r="AC12" s="2300"/>
      <c r="AD12" s="2310"/>
      <c r="AE12" s="2335"/>
      <c r="AF12" s="2314"/>
      <c r="AG12" s="2314"/>
      <c r="AH12" s="2324"/>
      <c r="AI12" s="271">
        <f>IF(P12=P11,0,IF(P12=P10,0,IF(P12=P9,0,IF(P12=P8,0,IF(P12=P7,0,IF(P12=P6,0,1))))))</f>
        <v>0</v>
      </c>
      <c r="AJ12" s="271" t="s">
        <v>541</v>
      </c>
      <c r="AK12" s="271" t="str">
        <f t="shared" si="0"/>
        <v>??</v>
      </c>
      <c r="AL12" s="271" t="e">
        <f>IF(#REF!=#REF!,0,IF(#REF!=#REF!,0,IF(#REF!=#REF!,0,IF(#REF!=#REF!,0,IF(#REF!=#REF!,0,IF(#REF!=#REF!,0,1))))))</f>
        <v>#REF!</v>
      </c>
      <c r="AM12" s="354">
        <f t="shared" si="1"/>
        <v>0</v>
      </c>
    </row>
    <row r="13" spans="1:39" ht="14.1" customHeight="1" thickBot="1" x14ac:dyDescent="0.25">
      <c r="A13" s="2279"/>
      <c r="B13" s="2282"/>
      <c r="C13" s="2284"/>
      <c r="D13" s="2286"/>
      <c r="E13" s="2289"/>
      <c r="F13" s="2282"/>
      <c r="G13" s="2296"/>
      <c r="H13" s="2332"/>
      <c r="I13" s="2322"/>
      <c r="J13" s="2282"/>
      <c r="K13" s="2296"/>
      <c r="L13" s="2305"/>
      <c r="M13" s="292"/>
      <c r="N13" s="1678"/>
      <c r="O13" s="1678"/>
      <c r="P13" s="291"/>
      <c r="Q13" s="291"/>
      <c r="R13" s="290"/>
      <c r="S13" s="290"/>
      <c r="T13" s="356"/>
      <c r="U13" s="355"/>
      <c r="V13" s="355"/>
      <c r="W13" s="355"/>
      <c r="X13" s="355"/>
      <c r="Y13" s="355"/>
      <c r="Z13" s="355"/>
      <c r="AA13" s="355"/>
      <c r="AB13" s="290"/>
      <c r="AC13" s="2301"/>
      <c r="AD13" s="2311"/>
      <c r="AE13" s="2336"/>
      <c r="AF13" s="2315"/>
      <c r="AG13" s="2315"/>
      <c r="AH13" s="2325"/>
      <c r="AI13" s="271">
        <f>IF(P13=P12,0,IF(P13=P11,0,IF(P13=P10,0,IF(P13=P9,0,IF(P13=P8,0,IF(P13=P7,0,IF(P13=P6,0,1)))))))</f>
        <v>0</v>
      </c>
      <c r="AJ13" s="271" t="s">
        <v>541</v>
      </c>
      <c r="AK13" s="271" t="str">
        <f t="shared" si="0"/>
        <v>??</v>
      </c>
      <c r="AL13" s="271" t="e">
        <f>IF(#REF!=#REF!,0,IF(#REF!=#REF!,0,IF(#REF!=#REF!,0,IF(#REF!=#REF!,0,IF(#REF!=#REF!,0,IF(#REF!=#REF!,0,IF(#REF!=#REF!,0,1)))))))</f>
        <v>#REF!</v>
      </c>
      <c r="AM13" s="354">
        <f t="shared" si="1"/>
        <v>0</v>
      </c>
    </row>
    <row r="14" spans="1:39" ht="17.100000000000001" customHeight="1" thickTop="1" thickBot="1" x14ac:dyDescent="0.35">
      <c r="A14" s="343"/>
      <c r="B14" s="337"/>
      <c r="C14" s="409" t="s">
        <v>542</v>
      </c>
      <c r="D14" s="341"/>
      <c r="E14" s="417"/>
      <c r="F14" s="417"/>
      <c r="G14" s="417"/>
      <c r="H14" s="415"/>
      <c r="I14" s="417"/>
      <c r="J14" s="417"/>
      <c r="K14" s="417"/>
      <c r="L14" s="417"/>
      <c r="M14" s="416"/>
      <c r="N14" s="415"/>
      <c r="O14" s="415"/>
      <c r="P14" s="415"/>
      <c r="Q14" s="1648"/>
      <c r="R14" s="414"/>
      <c r="S14" s="414"/>
      <c r="T14" s="337"/>
      <c r="U14" s="337"/>
      <c r="V14" s="337"/>
      <c r="W14" s="337"/>
      <c r="X14" s="337"/>
      <c r="Y14" s="337"/>
      <c r="Z14" s="337"/>
      <c r="AA14" s="337"/>
      <c r="AB14" s="337"/>
      <c r="AC14" s="410">
        <f>SUM(AC15:AC62)</f>
        <v>0</v>
      </c>
      <c r="AD14" s="410"/>
      <c r="AE14" s="411">
        <f>SUM(AE15:AE62)</f>
        <v>0</v>
      </c>
      <c r="AF14" s="410">
        <f>SUM(AF15:AF62)</f>
        <v>0</v>
      </c>
      <c r="AG14" s="413"/>
      <c r="AH14" s="412" t="s">
        <v>540</v>
      </c>
      <c r="AK14" s="271" t="str">
        <f t="shared" si="0"/>
        <v>??</v>
      </c>
    </row>
    <row r="15" spans="1:39" ht="14.1" customHeight="1" thickTop="1" thickBot="1" x14ac:dyDescent="0.25">
      <c r="A15" s="2302"/>
      <c r="B15" s="2280"/>
      <c r="C15" s="2320"/>
      <c r="D15" s="2327"/>
      <c r="E15" s="2287"/>
      <c r="F15" s="2281"/>
      <c r="G15" s="2280"/>
      <c r="H15" s="2330"/>
      <c r="I15" s="390" t="s">
        <v>140</v>
      </c>
      <c r="J15" s="2281"/>
      <c r="K15" s="2280"/>
      <c r="L15" s="2303"/>
      <c r="M15" s="389"/>
      <c r="N15" s="385"/>
      <c r="O15" s="385"/>
      <c r="P15" s="388"/>
      <c r="Q15" s="388"/>
      <c r="R15" s="385"/>
      <c r="S15" s="385"/>
      <c r="T15" s="387"/>
      <c r="U15" s="386"/>
      <c r="V15" s="386"/>
      <c r="W15" s="386"/>
      <c r="X15" s="386"/>
      <c r="Y15" s="386"/>
      <c r="Z15" s="386"/>
      <c r="AA15" s="386"/>
      <c r="AB15" s="385"/>
      <c r="AC15" s="2300">
        <f>SUM(T15:AB22)</f>
        <v>0</v>
      </c>
      <c r="AD15" s="2310"/>
      <c r="AE15" s="2306">
        <f>IF((AC15-AD15)&gt;=0,AC15-AD15,0)</f>
        <v>0</v>
      </c>
      <c r="AF15" s="2333">
        <f>IF(AC15=0,0,IF(AC15&gt;=AD15,1,(AC15+(18-AD15))/18))</f>
        <v>0</v>
      </c>
      <c r="AG15" s="2313" t="str">
        <f>IF(AF15=1,"pe",IF(AF15&gt;0,"ne",""))</f>
        <v/>
      </c>
      <c r="AH15" s="2312"/>
      <c r="AI15" s="271">
        <v>1</v>
      </c>
      <c r="AJ15" s="271" t="s">
        <v>543</v>
      </c>
      <c r="AK15" s="271" t="str">
        <f t="shared" si="0"/>
        <v>??</v>
      </c>
      <c r="AL15" s="271">
        <v>1</v>
      </c>
      <c r="AM15" s="354">
        <f>C15</f>
        <v>0</v>
      </c>
    </row>
    <row r="16" spans="1:39" ht="14.1" customHeight="1" thickTop="1" thickBot="1" x14ac:dyDescent="0.25">
      <c r="A16" s="2278"/>
      <c r="B16" s="2281"/>
      <c r="C16" s="2283"/>
      <c r="D16" s="2285"/>
      <c r="E16" s="2288"/>
      <c r="F16" s="2281"/>
      <c r="G16" s="2295"/>
      <c r="H16" s="2331"/>
      <c r="I16" s="2321"/>
      <c r="J16" s="2281"/>
      <c r="K16" s="2295"/>
      <c r="L16" s="2304"/>
      <c r="M16" s="310"/>
      <c r="N16" s="1678"/>
      <c r="O16" s="1678"/>
      <c r="P16" s="309"/>
      <c r="Q16" s="309"/>
      <c r="R16" s="308"/>
      <c r="S16" s="308"/>
      <c r="T16" s="358"/>
      <c r="U16" s="357"/>
      <c r="V16" s="357"/>
      <c r="W16" s="357"/>
      <c r="X16" s="357"/>
      <c r="Y16" s="357"/>
      <c r="Z16" s="357"/>
      <c r="AA16" s="357"/>
      <c r="AB16" s="308"/>
      <c r="AC16" s="2300"/>
      <c r="AD16" s="2310"/>
      <c r="AE16" s="2307"/>
      <c r="AF16" s="2333"/>
      <c r="AG16" s="2314"/>
      <c r="AH16" s="2312"/>
      <c r="AI16" s="271">
        <f>IF(P16=P15,0,1)</f>
        <v>0</v>
      </c>
      <c r="AJ16" s="271" t="s">
        <v>543</v>
      </c>
      <c r="AK16" s="271" t="str">
        <f t="shared" si="0"/>
        <v>??</v>
      </c>
      <c r="AL16" s="271" t="e">
        <f>IF(#REF!=#REF!,0,1)</f>
        <v>#REF!</v>
      </c>
      <c r="AM16" s="354">
        <f t="shared" ref="AM16:AM22" si="2">AM15</f>
        <v>0</v>
      </c>
    </row>
    <row r="17" spans="1:39" ht="14.1" customHeight="1" thickTop="1" thickBot="1" x14ac:dyDescent="0.25">
      <c r="A17" s="2278"/>
      <c r="B17" s="2281"/>
      <c r="C17" s="2283"/>
      <c r="D17" s="2285"/>
      <c r="E17" s="2288"/>
      <c r="F17" s="2281"/>
      <c r="G17" s="2295"/>
      <c r="H17" s="2331"/>
      <c r="I17" s="2321"/>
      <c r="J17" s="2281"/>
      <c r="K17" s="2295"/>
      <c r="L17" s="2304"/>
      <c r="M17" s="310"/>
      <c r="N17" s="1678"/>
      <c r="O17" s="1678"/>
      <c r="P17" s="309"/>
      <c r="Q17" s="309"/>
      <c r="R17" s="308"/>
      <c r="S17" s="308"/>
      <c r="T17" s="358"/>
      <c r="U17" s="357"/>
      <c r="V17" s="357"/>
      <c r="W17" s="357"/>
      <c r="X17" s="357"/>
      <c r="Y17" s="357"/>
      <c r="Z17" s="357"/>
      <c r="AA17" s="357"/>
      <c r="AB17" s="308"/>
      <c r="AC17" s="2300"/>
      <c r="AD17" s="2310"/>
      <c r="AE17" s="2307"/>
      <c r="AF17" s="2333"/>
      <c r="AG17" s="2314"/>
      <c r="AH17" s="2312"/>
      <c r="AI17" s="271">
        <f>IF(P17=P16,0,IF(P17=P15,0,1))</f>
        <v>0</v>
      </c>
      <c r="AJ17" s="271" t="s">
        <v>543</v>
      </c>
      <c r="AK17" s="271" t="str">
        <f t="shared" si="0"/>
        <v>??</v>
      </c>
      <c r="AL17" s="271" t="e">
        <f>IF(#REF!=#REF!,0,IF(#REF!=#REF!,0,1))</f>
        <v>#REF!</v>
      </c>
      <c r="AM17" s="354">
        <f t="shared" si="2"/>
        <v>0</v>
      </c>
    </row>
    <row r="18" spans="1:39" ht="14.1" customHeight="1" thickTop="1" thickBot="1" x14ac:dyDescent="0.25">
      <c r="A18" s="2278"/>
      <c r="B18" s="2281"/>
      <c r="C18" s="2283"/>
      <c r="D18" s="2285"/>
      <c r="E18" s="2288"/>
      <c r="F18" s="2281"/>
      <c r="G18" s="2295"/>
      <c r="H18" s="2331"/>
      <c r="I18" s="2321"/>
      <c r="J18" s="2281"/>
      <c r="K18" s="2295"/>
      <c r="L18" s="2304"/>
      <c r="M18" s="310"/>
      <c r="N18" s="1678"/>
      <c r="O18" s="1678"/>
      <c r="P18" s="309"/>
      <c r="Q18" s="309"/>
      <c r="R18" s="308"/>
      <c r="S18" s="308"/>
      <c r="T18" s="358"/>
      <c r="U18" s="357"/>
      <c r="V18" s="357"/>
      <c r="W18" s="357"/>
      <c r="X18" s="357"/>
      <c r="Y18" s="357"/>
      <c r="Z18" s="357"/>
      <c r="AA18" s="357"/>
      <c r="AB18" s="308"/>
      <c r="AC18" s="2300"/>
      <c r="AD18" s="2310"/>
      <c r="AE18" s="2307"/>
      <c r="AF18" s="2333"/>
      <c r="AG18" s="2314"/>
      <c r="AH18" s="2312"/>
      <c r="AI18" s="271">
        <f>IF(P18=P17,0,IF(P18=P16,0,IF(P18=P15,0,1)))</f>
        <v>0</v>
      </c>
      <c r="AJ18" s="271" t="s">
        <v>543</v>
      </c>
      <c r="AK18" s="271" t="str">
        <f t="shared" si="0"/>
        <v>??</v>
      </c>
      <c r="AL18" s="271" t="e">
        <f>IF(#REF!=#REF!,0,IF(#REF!=#REF!,0,IF(#REF!=#REF!,0,1)))</f>
        <v>#REF!</v>
      </c>
      <c r="AM18" s="354">
        <f t="shared" si="2"/>
        <v>0</v>
      </c>
    </row>
    <row r="19" spans="1:39" ht="14.1" customHeight="1" thickTop="1" thickBot="1" x14ac:dyDescent="0.25">
      <c r="A19" s="2278"/>
      <c r="B19" s="2281"/>
      <c r="C19" s="2283"/>
      <c r="D19" s="2285"/>
      <c r="E19" s="2288"/>
      <c r="F19" s="2281"/>
      <c r="G19" s="2295"/>
      <c r="H19" s="2331"/>
      <c r="I19" s="2321"/>
      <c r="J19" s="2281"/>
      <c r="K19" s="2295"/>
      <c r="L19" s="2304"/>
      <c r="M19" s="310"/>
      <c r="N19" s="1678"/>
      <c r="O19" s="1678"/>
      <c r="P19" s="309"/>
      <c r="Q19" s="309"/>
      <c r="R19" s="308"/>
      <c r="S19" s="308"/>
      <c r="T19" s="358"/>
      <c r="U19" s="357"/>
      <c r="V19" s="357"/>
      <c r="W19" s="357"/>
      <c r="X19" s="357"/>
      <c r="Y19" s="357"/>
      <c r="Z19" s="357"/>
      <c r="AA19" s="357"/>
      <c r="AB19" s="308"/>
      <c r="AC19" s="2300"/>
      <c r="AD19" s="2310"/>
      <c r="AE19" s="2307"/>
      <c r="AF19" s="2333"/>
      <c r="AG19" s="2314"/>
      <c r="AH19" s="2312"/>
      <c r="AI19" s="271">
        <f>IF(P19=P18,0,IF(P19=P17,0,IF(P19=P16,0,IF(P19=P15,0,1))))</f>
        <v>0</v>
      </c>
      <c r="AJ19" s="271" t="s">
        <v>543</v>
      </c>
      <c r="AK19" s="271" t="str">
        <f t="shared" si="0"/>
        <v>??</v>
      </c>
      <c r="AL19" s="271" t="e">
        <f>IF(#REF!=#REF!,0,IF(#REF!=#REF!,0,IF(#REF!=#REF!,0,IF(#REF!=#REF!,0,1))))</f>
        <v>#REF!</v>
      </c>
      <c r="AM19" s="354">
        <f t="shared" si="2"/>
        <v>0</v>
      </c>
    </row>
    <row r="20" spans="1:39" ht="14.1" customHeight="1" thickTop="1" thickBot="1" x14ac:dyDescent="0.25">
      <c r="A20" s="2278"/>
      <c r="B20" s="2281"/>
      <c r="C20" s="2283"/>
      <c r="D20" s="2285"/>
      <c r="E20" s="2288"/>
      <c r="F20" s="2281"/>
      <c r="G20" s="2295"/>
      <c r="H20" s="2331"/>
      <c r="I20" s="2321"/>
      <c r="J20" s="2281"/>
      <c r="K20" s="2295"/>
      <c r="L20" s="2304"/>
      <c r="M20" s="310"/>
      <c r="N20" s="1678"/>
      <c r="O20" s="1678"/>
      <c r="P20" s="309"/>
      <c r="Q20" s="309"/>
      <c r="R20" s="308"/>
      <c r="S20" s="308"/>
      <c r="T20" s="358"/>
      <c r="U20" s="357"/>
      <c r="V20" s="357"/>
      <c r="W20" s="357"/>
      <c r="X20" s="357"/>
      <c r="Y20" s="357"/>
      <c r="Z20" s="357"/>
      <c r="AA20" s="357"/>
      <c r="AB20" s="308"/>
      <c r="AC20" s="2300"/>
      <c r="AD20" s="2310"/>
      <c r="AE20" s="2308" t="str">
        <f>IF(AE15&gt;9,"Błąd","")</f>
        <v/>
      </c>
      <c r="AF20" s="2333"/>
      <c r="AG20" s="2314"/>
      <c r="AH20" s="2312"/>
      <c r="AI20" s="271">
        <f>IF(P20=P19,0,IF(P20=P18,0,IF(P20=P17,0,IF(P20=P16,0,IF(P20=P15,0,1)))))</f>
        <v>0</v>
      </c>
      <c r="AJ20" s="271" t="s">
        <v>543</v>
      </c>
      <c r="AK20" s="271" t="str">
        <f t="shared" si="0"/>
        <v>??</v>
      </c>
      <c r="AL20" s="271" t="e">
        <f>IF(#REF!=#REF!,0,IF(#REF!=#REF!,0,IF(#REF!=#REF!,0,IF(#REF!=#REF!,0,IF(#REF!=#REF!,0,1)))))</f>
        <v>#REF!</v>
      </c>
      <c r="AM20" s="354">
        <f t="shared" si="2"/>
        <v>0</v>
      </c>
    </row>
    <row r="21" spans="1:39" ht="14.1" customHeight="1" thickTop="1" thickBot="1" x14ac:dyDescent="0.25">
      <c r="A21" s="2278"/>
      <c r="B21" s="2281"/>
      <c r="C21" s="2283"/>
      <c r="D21" s="2285"/>
      <c r="E21" s="2288"/>
      <c r="F21" s="2281"/>
      <c r="G21" s="2295"/>
      <c r="H21" s="2331"/>
      <c r="I21" s="2321"/>
      <c r="J21" s="2281"/>
      <c r="K21" s="2295"/>
      <c r="L21" s="2304"/>
      <c r="M21" s="310"/>
      <c r="N21" s="1678"/>
      <c r="O21" s="1678"/>
      <c r="P21" s="309"/>
      <c r="Q21" s="309"/>
      <c r="R21" s="308"/>
      <c r="S21" s="308"/>
      <c r="T21" s="358"/>
      <c r="U21" s="357"/>
      <c r="V21" s="357"/>
      <c r="W21" s="357"/>
      <c r="X21" s="357"/>
      <c r="Y21" s="357"/>
      <c r="Z21" s="357"/>
      <c r="AA21" s="357"/>
      <c r="AB21" s="308"/>
      <c r="AC21" s="2300"/>
      <c r="AD21" s="2310"/>
      <c r="AE21" s="2308"/>
      <c r="AF21" s="2333"/>
      <c r="AG21" s="2314"/>
      <c r="AH21" s="2312"/>
      <c r="AI21" s="271">
        <f>IF(P21=P20,0,IF(P21=P19,0,IF(P21=P18,0,IF(P21=P17,0,IF(P21=P16,0,IF(P21=P15,0,1))))))</f>
        <v>0</v>
      </c>
      <c r="AJ21" s="271" t="s">
        <v>543</v>
      </c>
      <c r="AK21" s="271" t="str">
        <f t="shared" si="0"/>
        <v>??</v>
      </c>
      <c r="AL21" s="271" t="e">
        <f>IF(#REF!=#REF!,0,IF(#REF!=#REF!,0,IF(#REF!=#REF!,0,IF(#REF!=#REF!,0,IF(#REF!=#REF!,0,IF(#REF!=#REF!,0,1))))))</f>
        <v>#REF!</v>
      </c>
      <c r="AM21" s="354">
        <f t="shared" si="2"/>
        <v>0</v>
      </c>
    </row>
    <row r="22" spans="1:39" ht="14.1" customHeight="1" thickTop="1" thickBot="1" x14ac:dyDescent="0.25">
      <c r="A22" s="2279"/>
      <c r="B22" s="2282"/>
      <c r="C22" s="2284"/>
      <c r="D22" s="2286"/>
      <c r="E22" s="2289"/>
      <c r="F22" s="2282"/>
      <c r="G22" s="2296"/>
      <c r="H22" s="2332"/>
      <c r="I22" s="2322"/>
      <c r="J22" s="2282"/>
      <c r="K22" s="2296"/>
      <c r="L22" s="2305"/>
      <c r="M22" s="292"/>
      <c r="N22" s="1678"/>
      <c r="O22" s="1678"/>
      <c r="P22" s="291"/>
      <c r="Q22" s="291"/>
      <c r="R22" s="308"/>
      <c r="S22" s="308"/>
      <c r="T22" s="356"/>
      <c r="U22" s="355"/>
      <c r="V22" s="355"/>
      <c r="W22" s="355"/>
      <c r="X22" s="355"/>
      <c r="Y22" s="355"/>
      <c r="Z22" s="355"/>
      <c r="AA22" s="355"/>
      <c r="AB22" s="290"/>
      <c r="AC22" s="2301"/>
      <c r="AD22" s="2311"/>
      <c r="AE22" s="2309"/>
      <c r="AF22" s="2333"/>
      <c r="AG22" s="2315"/>
      <c r="AH22" s="2312"/>
      <c r="AI22" s="271">
        <f>IF(P22=P21,0,IF(P22=P20,0,IF(P22=P19,0,IF(P22=P18,0,IF(P22=P17,0,IF(P22=P16,0,IF(P22=P15,0,1)))))))</f>
        <v>0</v>
      </c>
      <c r="AJ22" s="271" t="s">
        <v>543</v>
      </c>
      <c r="AK22" s="271" t="str">
        <f t="shared" si="0"/>
        <v>??</v>
      </c>
      <c r="AL22" s="271" t="e">
        <f>IF(#REF!=#REF!,0,IF(#REF!=#REF!,0,IF(#REF!=#REF!,0,IF(#REF!=#REF!,0,IF(#REF!=#REF!,0,IF(#REF!=#REF!,0,IF(#REF!=#REF!,0,1)))))))</f>
        <v>#REF!</v>
      </c>
      <c r="AM22" s="354">
        <f t="shared" si="2"/>
        <v>0</v>
      </c>
    </row>
    <row r="23" spans="1:39" ht="14.1" customHeight="1" thickTop="1" thickBot="1" x14ac:dyDescent="0.25">
      <c r="A23" s="2302"/>
      <c r="B23" s="2280"/>
      <c r="C23" s="2320"/>
      <c r="D23" s="2327"/>
      <c r="E23" s="2287"/>
      <c r="F23" s="2281"/>
      <c r="G23" s="2280"/>
      <c r="H23" s="2330"/>
      <c r="I23" s="390" t="s">
        <v>140</v>
      </c>
      <c r="J23" s="2281"/>
      <c r="K23" s="2280"/>
      <c r="L23" s="2303"/>
      <c r="M23" s="389"/>
      <c r="N23" s="385"/>
      <c r="O23" s="385"/>
      <c r="P23" s="388"/>
      <c r="Q23" s="388"/>
      <c r="R23" s="385"/>
      <c r="S23" s="385"/>
      <c r="T23" s="387"/>
      <c r="U23" s="386"/>
      <c r="V23" s="386"/>
      <c r="W23" s="386"/>
      <c r="X23" s="386"/>
      <c r="Y23" s="386"/>
      <c r="Z23" s="386"/>
      <c r="AA23" s="386"/>
      <c r="AB23" s="385"/>
      <c r="AC23" s="2299">
        <f t="shared" ref="AC23" si="3">SUM(T23:AB30)</f>
        <v>0</v>
      </c>
      <c r="AD23" s="2326"/>
      <c r="AE23" s="2306">
        <f t="shared" ref="AE23" si="4">IF((AC23-AD23)&gt;=0,AC23-AD23,0)</f>
        <v>0</v>
      </c>
      <c r="AF23" s="2313">
        <f t="shared" ref="AF23" si="5">IF(AC23=0,0,IF(AC23&gt;=AD23,1,(AC23+(18-AD23))/18))</f>
        <v>0</v>
      </c>
      <c r="AG23" s="2313" t="str">
        <f t="shared" ref="AG23" si="6">IF(AF23=1,"pe",IF(AF23&gt;0,"ne",""))</f>
        <v/>
      </c>
      <c r="AH23" s="2312"/>
      <c r="AI23" s="271">
        <v>1</v>
      </c>
      <c r="AJ23" s="271" t="s">
        <v>543</v>
      </c>
      <c r="AK23" s="271" t="str">
        <f t="shared" si="0"/>
        <v>??</v>
      </c>
      <c r="AL23" s="271">
        <v>1</v>
      </c>
      <c r="AM23" s="354">
        <f t="shared" ref="AM23" si="7">C23</f>
        <v>0</v>
      </c>
    </row>
    <row r="24" spans="1:39" ht="14.1" customHeight="1" thickTop="1" thickBot="1" x14ac:dyDescent="0.25">
      <c r="A24" s="2278"/>
      <c r="B24" s="2281"/>
      <c r="C24" s="2283"/>
      <c r="D24" s="2285"/>
      <c r="E24" s="2288"/>
      <c r="F24" s="2281"/>
      <c r="G24" s="2295"/>
      <c r="H24" s="2331"/>
      <c r="I24" s="2321"/>
      <c r="J24" s="2281"/>
      <c r="K24" s="2295"/>
      <c r="L24" s="2304"/>
      <c r="M24" s="310"/>
      <c r="N24" s="1678"/>
      <c r="O24" s="1678"/>
      <c r="P24" s="309"/>
      <c r="Q24" s="309"/>
      <c r="R24" s="308"/>
      <c r="S24" s="308"/>
      <c r="T24" s="358"/>
      <c r="U24" s="357"/>
      <c r="V24" s="357"/>
      <c r="W24" s="357"/>
      <c r="X24" s="357"/>
      <c r="Y24" s="357"/>
      <c r="Z24" s="357"/>
      <c r="AA24" s="357"/>
      <c r="AB24" s="308"/>
      <c r="AC24" s="2300"/>
      <c r="AD24" s="2310"/>
      <c r="AE24" s="2307"/>
      <c r="AF24" s="2314"/>
      <c r="AG24" s="2314"/>
      <c r="AH24" s="2312"/>
      <c r="AI24" s="271">
        <f t="shared" ref="AI24" si="8">IF(P24=P23,0,1)</f>
        <v>0</v>
      </c>
      <c r="AJ24" s="271" t="s">
        <v>543</v>
      </c>
      <c r="AK24" s="271" t="str">
        <f t="shared" si="0"/>
        <v>??</v>
      </c>
      <c r="AL24" s="271" t="e">
        <f>IF(#REF!=#REF!,0,1)</f>
        <v>#REF!</v>
      </c>
      <c r="AM24" s="354">
        <f t="shared" ref="AM24:AM54" si="9">AM23</f>
        <v>0</v>
      </c>
    </row>
    <row r="25" spans="1:39" ht="14.1" customHeight="1" thickTop="1" thickBot="1" x14ac:dyDescent="0.25">
      <c r="A25" s="2278"/>
      <c r="B25" s="2281"/>
      <c r="C25" s="2283"/>
      <c r="D25" s="2285"/>
      <c r="E25" s="2288"/>
      <c r="F25" s="2281"/>
      <c r="G25" s="2295"/>
      <c r="H25" s="2331"/>
      <c r="I25" s="2321"/>
      <c r="J25" s="2281"/>
      <c r="K25" s="2295"/>
      <c r="L25" s="2304"/>
      <c r="M25" s="310"/>
      <c r="N25" s="1678"/>
      <c r="O25" s="1678"/>
      <c r="P25" s="309"/>
      <c r="Q25" s="309"/>
      <c r="R25" s="308"/>
      <c r="S25" s="308"/>
      <c r="T25" s="358"/>
      <c r="U25" s="357"/>
      <c r="V25" s="357"/>
      <c r="W25" s="357"/>
      <c r="X25" s="357"/>
      <c r="Y25" s="357"/>
      <c r="Z25" s="357"/>
      <c r="AA25" s="357"/>
      <c r="AB25" s="308"/>
      <c r="AC25" s="2300"/>
      <c r="AD25" s="2310"/>
      <c r="AE25" s="2307"/>
      <c r="AF25" s="2314"/>
      <c r="AG25" s="2314"/>
      <c r="AH25" s="2312"/>
      <c r="AI25" s="271">
        <f t="shared" ref="AI25" si="10">IF(P25=P24,0,IF(P25=P23,0,1))</f>
        <v>0</v>
      </c>
      <c r="AJ25" s="271" t="s">
        <v>543</v>
      </c>
      <c r="AK25" s="271" t="str">
        <f t="shared" si="0"/>
        <v>??</v>
      </c>
      <c r="AL25" s="271" t="e">
        <f>IF(#REF!=#REF!,0,IF(#REF!=#REF!,0,1))</f>
        <v>#REF!</v>
      </c>
      <c r="AM25" s="354">
        <f t="shared" si="9"/>
        <v>0</v>
      </c>
    </row>
    <row r="26" spans="1:39" ht="14.1" customHeight="1" thickTop="1" thickBot="1" x14ac:dyDescent="0.25">
      <c r="A26" s="2278"/>
      <c r="B26" s="2281"/>
      <c r="C26" s="2283"/>
      <c r="D26" s="2285"/>
      <c r="E26" s="2288"/>
      <c r="F26" s="2281"/>
      <c r="G26" s="2295"/>
      <c r="H26" s="2331"/>
      <c r="I26" s="2321"/>
      <c r="J26" s="2281"/>
      <c r="K26" s="2295"/>
      <c r="L26" s="2304"/>
      <c r="M26" s="310"/>
      <c r="N26" s="1678"/>
      <c r="O26" s="1678"/>
      <c r="P26" s="309"/>
      <c r="Q26" s="309"/>
      <c r="R26" s="308"/>
      <c r="S26" s="308"/>
      <c r="T26" s="358"/>
      <c r="U26" s="357"/>
      <c r="V26" s="357"/>
      <c r="W26" s="357"/>
      <c r="X26" s="357"/>
      <c r="Y26" s="357"/>
      <c r="Z26" s="357"/>
      <c r="AA26" s="357"/>
      <c r="AB26" s="308"/>
      <c r="AC26" s="2300"/>
      <c r="AD26" s="2310"/>
      <c r="AE26" s="2307"/>
      <c r="AF26" s="2314"/>
      <c r="AG26" s="2314"/>
      <c r="AH26" s="2312"/>
      <c r="AI26" s="271">
        <f t="shared" ref="AI26" si="11">IF(P26=P25,0,IF(P26=P24,0,IF(P26=P23,0,1)))</f>
        <v>0</v>
      </c>
      <c r="AJ26" s="271" t="s">
        <v>543</v>
      </c>
      <c r="AK26" s="271" t="str">
        <f t="shared" si="0"/>
        <v>??</v>
      </c>
      <c r="AL26" s="271" t="e">
        <f>IF(#REF!=#REF!,0,IF(#REF!=#REF!,0,IF(#REF!=#REF!,0,1)))</f>
        <v>#REF!</v>
      </c>
      <c r="AM26" s="354">
        <f t="shared" si="9"/>
        <v>0</v>
      </c>
    </row>
    <row r="27" spans="1:39" ht="14.1" customHeight="1" thickTop="1" thickBot="1" x14ac:dyDescent="0.25">
      <c r="A27" s="2278"/>
      <c r="B27" s="2281"/>
      <c r="C27" s="2283"/>
      <c r="D27" s="2285"/>
      <c r="E27" s="2288"/>
      <c r="F27" s="2281"/>
      <c r="G27" s="2295"/>
      <c r="H27" s="2331"/>
      <c r="I27" s="2321"/>
      <c r="J27" s="2281"/>
      <c r="K27" s="2295"/>
      <c r="L27" s="2304"/>
      <c r="M27" s="310"/>
      <c r="N27" s="1678"/>
      <c r="O27" s="1678"/>
      <c r="P27" s="309"/>
      <c r="Q27" s="309"/>
      <c r="R27" s="308"/>
      <c r="S27" s="308"/>
      <c r="T27" s="358"/>
      <c r="U27" s="357"/>
      <c r="V27" s="357"/>
      <c r="W27" s="357"/>
      <c r="X27" s="357"/>
      <c r="Y27" s="357"/>
      <c r="Z27" s="357"/>
      <c r="AA27" s="357"/>
      <c r="AB27" s="308"/>
      <c r="AC27" s="2300"/>
      <c r="AD27" s="2310"/>
      <c r="AE27" s="2307"/>
      <c r="AF27" s="2314"/>
      <c r="AG27" s="2314"/>
      <c r="AH27" s="2312"/>
      <c r="AI27" s="271">
        <f t="shared" ref="AI27" si="12">IF(P27=P26,0,IF(P27=P25,0,IF(P27=P24,0,IF(P27=P23,0,1))))</f>
        <v>0</v>
      </c>
      <c r="AJ27" s="271" t="s">
        <v>543</v>
      </c>
      <c r="AK27" s="271" t="str">
        <f t="shared" si="0"/>
        <v>??</v>
      </c>
      <c r="AL27" s="271" t="e">
        <f>IF(#REF!=#REF!,0,IF(#REF!=#REF!,0,IF(#REF!=#REF!,0,IF(#REF!=#REF!,0,1))))</f>
        <v>#REF!</v>
      </c>
      <c r="AM27" s="354">
        <f t="shared" si="9"/>
        <v>0</v>
      </c>
    </row>
    <row r="28" spans="1:39" ht="14.1" customHeight="1" thickTop="1" thickBot="1" x14ac:dyDescent="0.25">
      <c r="A28" s="2278"/>
      <c r="B28" s="2281"/>
      <c r="C28" s="2283"/>
      <c r="D28" s="2285"/>
      <c r="E28" s="2288"/>
      <c r="F28" s="2281"/>
      <c r="G28" s="2295"/>
      <c r="H28" s="2331"/>
      <c r="I28" s="2321"/>
      <c r="J28" s="2281"/>
      <c r="K28" s="2295"/>
      <c r="L28" s="2304"/>
      <c r="M28" s="310"/>
      <c r="N28" s="1678"/>
      <c r="O28" s="1678"/>
      <c r="P28" s="309"/>
      <c r="Q28" s="309"/>
      <c r="R28" s="308"/>
      <c r="S28" s="308"/>
      <c r="T28" s="358"/>
      <c r="U28" s="357"/>
      <c r="V28" s="357"/>
      <c r="W28" s="357"/>
      <c r="X28" s="357"/>
      <c r="Y28" s="357"/>
      <c r="Z28" s="357"/>
      <c r="AA28" s="357"/>
      <c r="AB28" s="308"/>
      <c r="AC28" s="2300"/>
      <c r="AD28" s="2310"/>
      <c r="AE28" s="2308" t="str">
        <f t="shared" ref="AE28" si="13">IF(AE23&gt;9,"Błąd","")</f>
        <v/>
      </c>
      <c r="AF28" s="2314"/>
      <c r="AG28" s="2314"/>
      <c r="AH28" s="2312"/>
      <c r="AI28" s="271">
        <f t="shared" ref="AI28" si="14">IF(P28=P27,0,IF(P28=P26,0,IF(P28=P25,0,IF(P28=P24,0,IF(P28=P23,0,1)))))</f>
        <v>0</v>
      </c>
      <c r="AJ28" s="271" t="s">
        <v>543</v>
      </c>
      <c r="AK28" s="271" t="str">
        <f t="shared" si="0"/>
        <v>??</v>
      </c>
      <c r="AL28" s="271" t="e">
        <f>IF(#REF!=#REF!,0,IF(#REF!=#REF!,0,IF(#REF!=#REF!,0,IF(#REF!=#REF!,0,IF(#REF!=#REF!,0,1)))))</f>
        <v>#REF!</v>
      </c>
      <c r="AM28" s="354">
        <f t="shared" si="9"/>
        <v>0</v>
      </c>
    </row>
    <row r="29" spans="1:39" ht="14.1" customHeight="1" thickTop="1" thickBot="1" x14ac:dyDescent="0.25">
      <c r="A29" s="2278"/>
      <c r="B29" s="2281"/>
      <c r="C29" s="2283"/>
      <c r="D29" s="2285"/>
      <c r="E29" s="2288"/>
      <c r="F29" s="2281"/>
      <c r="G29" s="2295"/>
      <c r="H29" s="2331"/>
      <c r="I29" s="2321"/>
      <c r="J29" s="2281"/>
      <c r="K29" s="2295"/>
      <c r="L29" s="2304"/>
      <c r="M29" s="310"/>
      <c r="N29" s="1678"/>
      <c r="O29" s="1678"/>
      <c r="P29" s="309"/>
      <c r="Q29" s="309"/>
      <c r="R29" s="308"/>
      <c r="S29" s="308"/>
      <c r="T29" s="358"/>
      <c r="U29" s="357"/>
      <c r="V29" s="357"/>
      <c r="W29" s="357"/>
      <c r="X29" s="357"/>
      <c r="Y29" s="357"/>
      <c r="Z29" s="357"/>
      <c r="AA29" s="357"/>
      <c r="AB29" s="308"/>
      <c r="AC29" s="2300"/>
      <c r="AD29" s="2310"/>
      <c r="AE29" s="2308"/>
      <c r="AF29" s="2314"/>
      <c r="AG29" s="2314"/>
      <c r="AH29" s="2312"/>
      <c r="AI29" s="271">
        <f t="shared" ref="AI29" si="15">IF(P29=P28,0,IF(P29=P27,0,IF(P29=P26,0,IF(P29=P25,0,IF(P29=P24,0,IF(P29=P23,0,1))))))</f>
        <v>0</v>
      </c>
      <c r="AJ29" s="271" t="s">
        <v>543</v>
      </c>
      <c r="AK29" s="271" t="str">
        <f t="shared" si="0"/>
        <v>??</v>
      </c>
      <c r="AL29" s="271" t="e">
        <f>IF(#REF!=#REF!,0,IF(#REF!=#REF!,0,IF(#REF!=#REF!,0,IF(#REF!=#REF!,0,IF(#REF!=#REF!,0,IF(#REF!=#REF!,0,1))))))</f>
        <v>#REF!</v>
      </c>
      <c r="AM29" s="354">
        <f t="shared" si="9"/>
        <v>0</v>
      </c>
    </row>
    <row r="30" spans="1:39" ht="14.1" customHeight="1" thickTop="1" thickBot="1" x14ac:dyDescent="0.25">
      <c r="A30" s="2279"/>
      <c r="B30" s="2282"/>
      <c r="C30" s="2284"/>
      <c r="D30" s="2286"/>
      <c r="E30" s="2289"/>
      <c r="F30" s="2282"/>
      <c r="G30" s="2296"/>
      <c r="H30" s="2332"/>
      <c r="I30" s="2322"/>
      <c r="J30" s="2282"/>
      <c r="K30" s="2296"/>
      <c r="L30" s="2305"/>
      <c r="M30" s="292"/>
      <c r="N30" s="1678"/>
      <c r="O30" s="1678"/>
      <c r="P30" s="291"/>
      <c r="Q30" s="291"/>
      <c r="R30" s="308"/>
      <c r="S30" s="308"/>
      <c r="T30" s="356"/>
      <c r="U30" s="355"/>
      <c r="V30" s="355"/>
      <c r="W30" s="355"/>
      <c r="X30" s="355"/>
      <c r="Y30" s="355"/>
      <c r="Z30" s="355"/>
      <c r="AA30" s="355"/>
      <c r="AB30" s="290"/>
      <c r="AC30" s="2301"/>
      <c r="AD30" s="2311"/>
      <c r="AE30" s="2309"/>
      <c r="AF30" s="2315"/>
      <c r="AG30" s="2315"/>
      <c r="AH30" s="2312"/>
      <c r="AI30" s="271">
        <f t="shared" ref="AI30" si="16">IF(P30=P29,0,IF(P30=P28,0,IF(P30=P27,0,IF(P30=P26,0,IF(P30=P25,0,IF(P30=P24,0,IF(P30=P23,0,1)))))))</f>
        <v>0</v>
      </c>
      <c r="AJ30" s="271" t="s">
        <v>543</v>
      </c>
      <c r="AK30" s="271" t="str">
        <f t="shared" si="0"/>
        <v>??</v>
      </c>
      <c r="AL30" s="271" t="e">
        <f>IF(#REF!=#REF!,0,IF(#REF!=#REF!,0,IF(#REF!=#REF!,0,IF(#REF!=#REF!,0,IF(#REF!=#REF!,0,IF(#REF!=#REF!,0,IF(#REF!=#REF!,0,1)))))))</f>
        <v>#REF!</v>
      </c>
      <c r="AM30" s="354">
        <f t="shared" si="9"/>
        <v>0</v>
      </c>
    </row>
    <row r="31" spans="1:39" ht="14.1" customHeight="1" thickTop="1" thickBot="1" x14ac:dyDescent="0.25">
      <c r="A31" s="2302"/>
      <c r="B31" s="2280"/>
      <c r="C31" s="2320"/>
      <c r="D31" s="2327"/>
      <c r="E31" s="2287"/>
      <c r="F31" s="2281"/>
      <c r="G31" s="2280"/>
      <c r="H31" s="2330"/>
      <c r="I31" s="390" t="s">
        <v>140</v>
      </c>
      <c r="J31" s="2281"/>
      <c r="K31" s="2280"/>
      <c r="L31" s="2303"/>
      <c r="M31" s="389"/>
      <c r="N31" s="385"/>
      <c r="O31" s="385"/>
      <c r="P31" s="388"/>
      <c r="Q31" s="388"/>
      <c r="R31" s="385"/>
      <c r="S31" s="385"/>
      <c r="T31" s="387"/>
      <c r="U31" s="386"/>
      <c r="V31" s="386"/>
      <c r="W31" s="386"/>
      <c r="X31" s="386"/>
      <c r="Y31" s="386"/>
      <c r="Z31" s="386"/>
      <c r="AA31" s="386"/>
      <c r="AB31" s="385"/>
      <c r="AC31" s="2299">
        <f t="shared" ref="AC31" si="17">SUM(T31:AB38)</f>
        <v>0</v>
      </c>
      <c r="AD31" s="2326"/>
      <c r="AE31" s="2306">
        <f t="shared" ref="AE31" si="18">IF((AC31-AD31)&gt;=0,AC31-AD31,0)</f>
        <v>0</v>
      </c>
      <c r="AF31" s="2313">
        <f t="shared" ref="AF31" si="19">IF(AC31=0,0,IF(AC31&gt;=AD31,1,(AC31+(18-AD31))/18))</f>
        <v>0</v>
      </c>
      <c r="AG31" s="2313" t="str">
        <f t="shared" ref="AG31" si="20">IF(AF31=1,"pe",IF(AF31&gt;0,"ne",""))</f>
        <v/>
      </c>
      <c r="AH31" s="2312"/>
      <c r="AI31" s="271">
        <v>1</v>
      </c>
      <c r="AJ31" s="271" t="s">
        <v>543</v>
      </c>
      <c r="AK31" s="271" t="str">
        <f t="shared" si="0"/>
        <v>??</v>
      </c>
      <c r="AL31" s="271">
        <v>1</v>
      </c>
      <c r="AM31" s="354">
        <f t="shared" ref="AM31" si="21">C31</f>
        <v>0</v>
      </c>
    </row>
    <row r="32" spans="1:39" ht="14.1" customHeight="1" thickTop="1" thickBot="1" x14ac:dyDescent="0.25">
      <c r="A32" s="2278"/>
      <c r="B32" s="2281"/>
      <c r="C32" s="2283"/>
      <c r="D32" s="2285"/>
      <c r="E32" s="2288"/>
      <c r="F32" s="2281"/>
      <c r="G32" s="2295"/>
      <c r="H32" s="2331"/>
      <c r="I32" s="2321"/>
      <c r="J32" s="2281"/>
      <c r="K32" s="2295"/>
      <c r="L32" s="2304"/>
      <c r="M32" s="310"/>
      <c r="N32" s="1678"/>
      <c r="O32" s="1678"/>
      <c r="P32" s="309"/>
      <c r="Q32" s="309"/>
      <c r="R32" s="308"/>
      <c r="S32" s="308"/>
      <c r="T32" s="358"/>
      <c r="U32" s="357"/>
      <c r="V32" s="357"/>
      <c r="W32" s="357"/>
      <c r="X32" s="357"/>
      <c r="Y32" s="357"/>
      <c r="Z32" s="357"/>
      <c r="AA32" s="357"/>
      <c r="AB32" s="308"/>
      <c r="AC32" s="2300"/>
      <c r="AD32" s="2310"/>
      <c r="AE32" s="2307"/>
      <c r="AF32" s="2314"/>
      <c r="AG32" s="2314"/>
      <c r="AH32" s="2312"/>
      <c r="AI32" s="271">
        <f t="shared" ref="AI32" si="22">IF(P32=P31,0,1)</f>
        <v>0</v>
      </c>
      <c r="AJ32" s="271" t="s">
        <v>543</v>
      </c>
      <c r="AK32" s="271" t="str">
        <f t="shared" si="0"/>
        <v>??</v>
      </c>
      <c r="AL32" s="271" t="e">
        <f>IF(#REF!=#REF!,0,1)</f>
        <v>#REF!</v>
      </c>
      <c r="AM32" s="354">
        <f t="shared" si="9"/>
        <v>0</v>
      </c>
    </row>
    <row r="33" spans="1:39" ht="14.1" customHeight="1" thickTop="1" thickBot="1" x14ac:dyDescent="0.25">
      <c r="A33" s="2278"/>
      <c r="B33" s="2281"/>
      <c r="C33" s="2283"/>
      <c r="D33" s="2285"/>
      <c r="E33" s="2288"/>
      <c r="F33" s="2281"/>
      <c r="G33" s="2295"/>
      <c r="H33" s="2331"/>
      <c r="I33" s="2321"/>
      <c r="J33" s="2281"/>
      <c r="K33" s="2295"/>
      <c r="L33" s="2304"/>
      <c r="M33" s="310"/>
      <c r="N33" s="1678"/>
      <c r="O33" s="1678"/>
      <c r="P33" s="309"/>
      <c r="Q33" s="309"/>
      <c r="R33" s="308"/>
      <c r="S33" s="308"/>
      <c r="T33" s="358"/>
      <c r="U33" s="357"/>
      <c r="V33" s="357"/>
      <c r="W33" s="357"/>
      <c r="X33" s="357"/>
      <c r="Y33" s="357"/>
      <c r="Z33" s="357"/>
      <c r="AA33" s="357"/>
      <c r="AB33" s="308"/>
      <c r="AC33" s="2300"/>
      <c r="AD33" s="2310"/>
      <c r="AE33" s="2307"/>
      <c r="AF33" s="2314"/>
      <c r="AG33" s="2314"/>
      <c r="AH33" s="2312"/>
      <c r="AI33" s="271">
        <f t="shared" ref="AI33" si="23">IF(P33=P32,0,IF(P33=P31,0,1))</f>
        <v>0</v>
      </c>
      <c r="AJ33" s="271" t="s">
        <v>543</v>
      </c>
      <c r="AK33" s="271" t="str">
        <f t="shared" si="0"/>
        <v>??</v>
      </c>
      <c r="AL33" s="271" t="e">
        <f>IF(#REF!=#REF!,0,IF(#REF!=#REF!,0,1))</f>
        <v>#REF!</v>
      </c>
      <c r="AM33" s="354">
        <f t="shared" si="9"/>
        <v>0</v>
      </c>
    </row>
    <row r="34" spans="1:39" ht="14.1" customHeight="1" thickTop="1" thickBot="1" x14ac:dyDescent="0.25">
      <c r="A34" s="2278"/>
      <c r="B34" s="2281"/>
      <c r="C34" s="2283"/>
      <c r="D34" s="2285"/>
      <c r="E34" s="2288"/>
      <c r="F34" s="2281"/>
      <c r="G34" s="2295"/>
      <c r="H34" s="2331"/>
      <c r="I34" s="2321"/>
      <c r="J34" s="2281"/>
      <c r="K34" s="2295"/>
      <c r="L34" s="2304"/>
      <c r="M34" s="310"/>
      <c r="N34" s="1678"/>
      <c r="O34" s="1678"/>
      <c r="P34" s="309"/>
      <c r="Q34" s="309"/>
      <c r="R34" s="308"/>
      <c r="S34" s="308"/>
      <c r="T34" s="358"/>
      <c r="U34" s="357"/>
      <c r="V34" s="357"/>
      <c r="W34" s="357"/>
      <c r="X34" s="357"/>
      <c r="Y34" s="357"/>
      <c r="Z34" s="357"/>
      <c r="AA34" s="357"/>
      <c r="AB34" s="308"/>
      <c r="AC34" s="2300"/>
      <c r="AD34" s="2310"/>
      <c r="AE34" s="2307"/>
      <c r="AF34" s="2314"/>
      <c r="AG34" s="2314"/>
      <c r="AH34" s="2312"/>
      <c r="AI34" s="271">
        <f t="shared" ref="AI34" si="24">IF(P34=P33,0,IF(P34=P32,0,IF(P34=P31,0,1)))</f>
        <v>0</v>
      </c>
      <c r="AJ34" s="271" t="s">
        <v>543</v>
      </c>
      <c r="AK34" s="271" t="str">
        <f t="shared" si="0"/>
        <v>??</v>
      </c>
      <c r="AL34" s="271" t="e">
        <f>IF(#REF!=#REF!,0,IF(#REF!=#REF!,0,IF(#REF!=#REF!,0,1)))</f>
        <v>#REF!</v>
      </c>
      <c r="AM34" s="354">
        <f t="shared" si="9"/>
        <v>0</v>
      </c>
    </row>
    <row r="35" spans="1:39" ht="14.1" customHeight="1" thickTop="1" thickBot="1" x14ac:dyDescent="0.25">
      <c r="A35" s="2278"/>
      <c r="B35" s="2281"/>
      <c r="C35" s="2283"/>
      <c r="D35" s="2285"/>
      <c r="E35" s="2288"/>
      <c r="F35" s="2281"/>
      <c r="G35" s="2295"/>
      <c r="H35" s="2331"/>
      <c r="I35" s="2321"/>
      <c r="J35" s="2281"/>
      <c r="K35" s="2295"/>
      <c r="L35" s="2304"/>
      <c r="M35" s="310"/>
      <c r="N35" s="1678"/>
      <c r="O35" s="1678"/>
      <c r="P35" s="309"/>
      <c r="Q35" s="309"/>
      <c r="R35" s="308"/>
      <c r="S35" s="308"/>
      <c r="T35" s="358"/>
      <c r="U35" s="357"/>
      <c r="V35" s="357"/>
      <c r="W35" s="357"/>
      <c r="X35" s="357"/>
      <c r="Y35" s="357"/>
      <c r="Z35" s="357"/>
      <c r="AA35" s="357"/>
      <c r="AB35" s="308"/>
      <c r="AC35" s="2300"/>
      <c r="AD35" s="2310"/>
      <c r="AE35" s="2307"/>
      <c r="AF35" s="2314"/>
      <c r="AG35" s="2314"/>
      <c r="AH35" s="2312"/>
      <c r="AI35" s="271">
        <f t="shared" ref="AI35" si="25">IF(P35=P34,0,IF(P35=P33,0,IF(P35=P32,0,IF(P35=P31,0,1))))</f>
        <v>0</v>
      </c>
      <c r="AJ35" s="271" t="s">
        <v>543</v>
      </c>
      <c r="AK35" s="271" t="str">
        <f t="shared" si="0"/>
        <v>??</v>
      </c>
      <c r="AL35" s="271" t="e">
        <f>IF(#REF!=#REF!,0,IF(#REF!=#REF!,0,IF(#REF!=#REF!,0,IF(#REF!=#REF!,0,1))))</f>
        <v>#REF!</v>
      </c>
      <c r="AM35" s="354">
        <f t="shared" si="9"/>
        <v>0</v>
      </c>
    </row>
    <row r="36" spans="1:39" ht="14.1" customHeight="1" thickTop="1" thickBot="1" x14ac:dyDescent="0.25">
      <c r="A36" s="2278"/>
      <c r="B36" s="2281"/>
      <c r="C36" s="2283"/>
      <c r="D36" s="2285"/>
      <c r="E36" s="2288"/>
      <c r="F36" s="2281"/>
      <c r="G36" s="2295"/>
      <c r="H36" s="2331"/>
      <c r="I36" s="2321"/>
      <c r="J36" s="2281"/>
      <c r="K36" s="2295"/>
      <c r="L36" s="2304"/>
      <c r="M36" s="310"/>
      <c r="N36" s="1678"/>
      <c r="O36" s="1678"/>
      <c r="P36" s="309"/>
      <c r="Q36" s="309"/>
      <c r="R36" s="308"/>
      <c r="S36" s="308"/>
      <c r="T36" s="358"/>
      <c r="U36" s="357"/>
      <c r="V36" s="357"/>
      <c r="W36" s="357"/>
      <c r="X36" s="357"/>
      <c r="Y36" s="357"/>
      <c r="Z36" s="357"/>
      <c r="AA36" s="357"/>
      <c r="AB36" s="308"/>
      <c r="AC36" s="2300"/>
      <c r="AD36" s="2310"/>
      <c r="AE36" s="2308" t="str">
        <f t="shared" ref="AE36" si="26">IF(AE31&gt;9,"Błąd","")</f>
        <v/>
      </c>
      <c r="AF36" s="2314"/>
      <c r="AG36" s="2314"/>
      <c r="AH36" s="2312"/>
      <c r="AI36" s="271">
        <f t="shared" ref="AI36" si="27">IF(P36=P35,0,IF(P36=P34,0,IF(P36=P33,0,IF(P36=P32,0,IF(P36=P31,0,1)))))</f>
        <v>0</v>
      </c>
      <c r="AJ36" s="271" t="s">
        <v>543</v>
      </c>
      <c r="AK36" s="271" t="str">
        <f t="shared" si="0"/>
        <v>??</v>
      </c>
      <c r="AL36" s="271" t="e">
        <f>IF(#REF!=#REF!,0,IF(#REF!=#REF!,0,IF(#REF!=#REF!,0,IF(#REF!=#REF!,0,IF(#REF!=#REF!,0,1)))))</f>
        <v>#REF!</v>
      </c>
      <c r="AM36" s="354">
        <f t="shared" si="9"/>
        <v>0</v>
      </c>
    </row>
    <row r="37" spans="1:39" ht="14.1" customHeight="1" thickTop="1" thickBot="1" x14ac:dyDescent="0.25">
      <c r="A37" s="2278"/>
      <c r="B37" s="2281"/>
      <c r="C37" s="2283"/>
      <c r="D37" s="2285"/>
      <c r="E37" s="2288"/>
      <c r="F37" s="2281"/>
      <c r="G37" s="2295"/>
      <c r="H37" s="2331"/>
      <c r="I37" s="2321"/>
      <c r="J37" s="2281"/>
      <c r="K37" s="2295"/>
      <c r="L37" s="2304"/>
      <c r="M37" s="310"/>
      <c r="N37" s="1678"/>
      <c r="O37" s="1678"/>
      <c r="P37" s="309"/>
      <c r="Q37" s="309"/>
      <c r="R37" s="308"/>
      <c r="S37" s="308"/>
      <c r="T37" s="358"/>
      <c r="U37" s="357"/>
      <c r="V37" s="357"/>
      <c r="W37" s="357"/>
      <c r="X37" s="357"/>
      <c r="Y37" s="357"/>
      <c r="Z37" s="357"/>
      <c r="AA37" s="357"/>
      <c r="AB37" s="308"/>
      <c r="AC37" s="2300"/>
      <c r="AD37" s="2310"/>
      <c r="AE37" s="2308"/>
      <c r="AF37" s="2314"/>
      <c r="AG37" s="2314"/>
      <c r="AH37" s="2312"/>
      <c r="AI37" s="271">
        <f t="shared" ref="AI37" si="28">IF(P37=P36,0,IF(P37=P35,0,IF(P37=P34,0,IF(P37=P33,0,IF(P37=P32,0,IF(P37=P31,0,1))))))</f>
        <v>0</v>
      </c>
      <c r="AJ37" s="271" t="s">
        <v>543</v>
      </c>
      <c r="AK37" s="271" t="str">
        <f t="shared" si="0"/>
        <v>??</v>
      </c>
      <c r="AL37" s="271" t="e">
        <f>IF(#REF!=#REF!,0,IF(#REF!=#REF!,0,IF(#REF!=#REF!,0,IF(#REF!=#REF!,0,IF(#REF!=#REF!,0,IF(#REF!=#REF!,0,1))))))</f>
        <v>#REF!</v>
      </c>
      <c r="AM37" s="354">
        <f t="shared" si="9"/>
        <v>0</v>
      </c>
    </row>
    <row r="38" spans="1:39" ht="14.1" customHeight="1" thickTop="1" thickBot="1" x14ac:dyDescent="0.25">
      <c r="A38" s="2279"/>
      <c r="B38" s="2282"/>
      <c r="C38" s="2284"/>
      <c r="D38" s="2286"/>
      <c r="E38" s="2289"/>
      <c r="F38" s="2282"/>
      <c r="G38" s="2296"/>
      <c r="H38" s="2332"/>
      <c r="I38" s="2322"/>
      <c r="J38" s="2282"/>
      <c r="K38" s="2296"/>
      <c r="L38" s="2305"/>
      <c r="M38" s="292"/>
      <c r="N38" s="1678"/>
      <c r="O38" s="1678"/>
      <c r="P38" s="291"/>
      <c r="Q38" s="291"/>
      <c r="R38" s="308"/>
      <c r="S38" s="308"/>
      <c r="T38" s="356"/>
      <c r="U38" s="355"/>
      <c r="V38" s="355"/>
      <c r="W38" s="355"/>
      <c r="X38" s="355"/>
      <c r="Y38" s="355"/>
      <c r="Z38" s="355"/>
      <c r="AA38" s="355"/>
      <c r="AB38" s="290"/>
      <c r="AC38" s="2301"/>
      <c r="AD38" s="2311"/>
      <c r="AE38" s="2309"/>
      <c r="AF38" s="2315"/>
      <c r="AG38" s="2315"/>
      <c r="AH38" s="2312"/>
      <c r="AI38" s="271">
        <f t="shared" ref="AI38" si="29">IF(P38=P37,0,IF(P38=P36,0,IF(P38=P35,0,IF(P38=P34,0,IF(P38=P33,0,IF(P38=P32,0,IF(P38=P31,0,1)))))))</f>
        <v>0</v>
      </c>
      <c r="AJ38" s="271" t="s">
        <v>543</v>
      </c>
      <c r="AK38" s="271" t="str">
        <f t="shared" si="0"/>
        <v>??</v>
      </c>
      <c r="AL38" s="271" t="e">
        <f>IF(#REF!=#REF!,0,IF(#REF!=#REF!,0,IF(#REF!=#REF!,0,IF(#REF!=#REF!,0,IF(#REF!=#REF!,0,IF(#REF!=#REF!,0,IF(#REF!=#REF!,0,1)))))))</f>
        <v>#REF!</v>
      </c>
      <c r="AM38" s="354">
        <f t="shared" si="9"/>
        <v>0</v>
      </c>
    </row>
    <row r="39" spans="1:39" ht="14.1" customHeight="1" thickTop="1" thickBot="1" x14ac:dyDescent="0.25">
      <c r="A39" s="2302"/>
      <c r="B39" s="2280"/>
      <c r="C39" s="2320"/>
      <c r="D39" s="2327"/>
      <c r="E39" s="2287"/>
      <c r="F39" s="2281"/>
      <c r="G39" s="2280"/>
      <c r="H39" s="2330"/>
      <c r="I39" s="390" t="s">
        <v>140</v>
      </c>
      <c r="J39" s="2281"/>
      <c r="K39" s="2280"/>
      <c r="L39" s="2303"/>
      <c r="M39" s="389"/>
      <c r="N39" s="385"/>
      <c r="O39" s="385"/>
      <c r="P39" s="388"/>
      <c r="Q39" s="388"/>
      <c r="R39" s="385"/>
      <c r="S39" s="385"/>
      <c r="T39" s="387"/>
      <c r="U39" s="386"/>
      <c r="V39" s="386"/>
      <c r="W39" s="386"/>
      <c r="X39" s="386"/>
      <c r="Y39" s="386"/>
      <c r="Z39" s="386"/>
      <c r="AA39" s="386"/>
      <c r="AB39" s="385"/>
      <c r="AC39" s="2299">
        <f t="shared" ref="AC39" si="30">SUM(T39:AB46)</f>
        <v>0</v>
      </c>
      <c r="AD39" s="2326"/>
      <c r="AE39" s="2306">
        <f t="shared" ref="AE39" si="31">IF((AC39-AD39)&gt;=0,AC39-AD39,0)</f>
        <v>0</v>
      </c>
      <c r="AF39" s="2313">
        <f t="shared" ref="AF39" si="32">IF(AC39=0,0,IF(AC39&gt;=AD39,1,(AC39+(18-AD39))/18))</f>
        <v>0</v>
      </c>
      <c r="AG39" s="2313" t="str">
        <f t="shared" ref="AG39" si="33">IF(AF39=1,"pe",IF(AF39&gt;0,"ne",""))</f>
        <v/>
      </c>
      <c r="AH39" s="2312"/>
      <c r="AI39" s="271">
        <v>1</v>
      </c>
      <c r="AJ39" s="271" t="s">
        <v>543</v>
      </c>
      <c r="AK39" s="271" t="str">
        <f t="shared" si="0"/>
        <v>??</v>
      </c>
      <c r="AL39" s="271">
        <v>1</v>
      </c>
      <c r="AM39" s="354">
        <f t="shared" ref="AM39" si="34">C39</f>
        <v>0</v>
      </c>
    </row>
    <row r="40" spans="1:39" ht="14.1" customHeight="1" thickTop="1" thickBot="1" x14ac:dyDescent="0.25">
      <c r="A40" s="2278"/>
      <c r="B40" s="2281"/>
      <c r="C40" s="2283"/>
      <c r="D40" s="2285"/>
      <c r="E40" s="2288"/>
      <c r="F40" s="2281"/>
      <c r="G40" s="2295"/>
      <c r="H40" s="2331"/>
      <c r="I40" s="2321"/>
      <c r="J40" s="2281"/>
      <c r="K40" s="2295"/>
      <c r="L40" s="2304"/>
      <c r="M40" s="310"/>
      <c r="N40" s="1678"/>
      <c r="O40" s="1678"/>
      <c r="P40" s="309"/>
      <c r="Q40" s="309"/>
      <c r="R40" s="308"/>
      <c r="S40" s="308"/>
      <c r="T40" s="358"/>
      <c r="U40" s="357"/>
      <c r="V40" s="357"/>
      <c r="W40" s="357"/>
      <c r="X40" s="357"/>
      <c r="Y40" s="357"/>
      <c r="Z40" s="357"/>
      <c r="AA40" s="357"/>
      <c r="AB40" s="308"/>
      <c r="AC40" s="2300"/>
      <c r="AD40" s="2310"/>
      <c r="AE40" s="2307"/>
      <c r="AF40" s="2314"/>
      <c r="AG40" s="2314"/>
      <c r="AH40" s="2312"/>
      <c r="AI40" s="271">
        <f t="shared" ref="AI40" si="35">IF(P40=P39,0,1)</f>
        <v>0</v>
      </c>
      <c r="AJ40" s="271" t="s">
        <v>543</v>
      </c>
      <c r="AK40" s="271" t="str">
        <f t="shared" si="0"/>
        <v>??</v>
      </c>
      <c r="AL40" s="271" t="e">
        <f>IF(#REF!=#REF!,0,1)</f>
        <v>#REF!</v>
      </c>
      <c r="AM40" s="354">
        <f t="shared" si="9"/>
        <v>0</v>
      </c>
    </row>
    <row r="41" spans="1:39" ht="14.1" customHeight="1" thickTop="1" thickBot="1" x14ac:dyDescent="0.25">
      <c r="A41" s="2278"/>
      <c r="B41" s="2281"/>
      <c r="C41" s="2283"/>
      <c r="D41" s="2285"/>
      <c r="E41" s="2288"/>
      <c r="F41" s="2281"/>
      <c r="G41" s="2295"/>
      <c r="H41" s="2331"/>
      <c r="I41" s="2321"/>
      <c r="J41" s="2281"/>
      <c r="K41" s="2295"/>
      <c r="L41" s="2304"/>
      <c r="M41" s="310"/>
      <c r="N41" s="1678"/>
      <c r="O41" s="1678"/>
      <c r="P41" s="309"/>
      <c r="Q41" s="309"/>
      <c r="R41" s="308"/>
      <c r="S41" s="308"/>
      <c r="T41" s="358"/>
      <c r="U41" s="357"/>
      <c r="V41" s="357"/>
      <c r="W41" s="357"/>
      <c r="X41" s="357"/>
      <c r="Y41" s="357"/>
      <c r="Z41" s="357"/>
      <c r="AA41" s="357"/>
      <c r="AB41" s="308"/>
      <c r="AC41" s="2300"/>
      <c r="AD41" s="2310"/>
      <c r="AE41" s="2307"/>
      <c r="AF41" s="2314"/>
      <c r="AG41" s="2314"/>
      <c r="AH41" s="2312"/>
      <c r="AI41" s="271">
        <f t="shared" ref="AI41" si="36">IF(P41=P40,0,IF(P41=P39,0,1))</f>
        <v>0</v>
      </c>
      <c r="AJ41" s="271" t="s">
        <v>543</v>
      </c>
      <c r="AK41" s="271" t="str">
        <f t="shared" si="0"/>
        <v>??</v>
      </c>
      <c r="AL41" s="271" t="e">
        <f>IF(#REF!=#REF!,0,IF(#REF!=#REF!,0,1))</f>
        <v>#REF!</v>
      </c>
      <c r="AM41" s="354">
        <f t="shared" si="9"/>
        <v>0</v>
      </c>
    </row>
    <row r="42" spans="1:39" ht="14.1" customHeight="1" thickTop="1" thickBot="1" x14ac:dyDescent="0.25">
      <c r="A42" s="2278"/>
      <c r="B42" s="2281"/>
      <c r="C42" s="2283"/>
      <c r="D42" s="2285"/>
      <c r="E42" s="2288"/>
      <c r="F42" s="2281"/>
      <c r="G42" s="2295"/>
      <c r="H42" s="2331"/>
      <c r="I42" s="2321"/>
      <c r="J42" s="2281"/>
      <c r="K42" s="2295"/>
      <c r="L42" s="2304"/>
      <c r="M42" s="310"/>
      <c r="N42" s="1678"/>
      <c r="O42" s="1678"/>
      <c r="P42" s="309"/>
      <c r="Q42" s="309"/>
      <c r="R42" s="308"/>
      <c r="S42" s="308"/>
      <c r="T42" s="358"/>
      <c r="U42" s="357"/>
      <c r="V42" s="357"/>
      <c r="W42" s="357"/>
      <c r="X42" s="357"/>
      <c r="Y42" s="357"/>
      <c r="Z42" s="357"/>
      <c r="AA42" s="357"/>
      <c r="AB42" s="308"/>
      <c r="AC42" s="2300"/>
      <c r="AD42" s="2310"/>
      <c r="AE42" s="2307"/>
      <c r="AF42" s="2314"/>
      <c r="AG42" s="2314"/>
      <c r="AH42" s="2312"/>
      <c r="AI42" s="271">
        <f t="shared" ref="AI42" si="37">IF(P42=P41,0,IF(P42=P40,0,IF(P42=P39,0,1)))</f>
        <v>0</v>
      </c>
      <c r="AJ42" s="271" t="s">
        <v>543</v>
      </c>
      <c r="AK42" s="271" t="str">
        <f t="shared" si="0"/>
        <v>??</v>
      </c>
      <c r="AL42" s="271" t="e">
        <f>IF(#REF!=#REF!,0,IF(#REF!=#REF!,0,IF(#REF!=#REF!,0,1)))</f>
        <v>#REF!</v>
      </c>
      <c r="AM42" s="354">
        <f t="shared" si="9"/>
        <v>0</v>
      </c>
    </row>
    <row r="43" spans="1:39" ht="14.1" customHeight="1" thickTop="1" thickBot="1" x14ac:dyDescent="0.25">
      <c r="A43" s="2278"/>
      <c r="B43" s="2281"/>
      <c r="C43" s="2283"/>
      <c r="D43" s="2285"/>
      <c r="E43" s="2288"/>
      <c r="F43" s="2281"/>
      <c r="G43" s="2295"/>
      <c r="H43" s="2331"/>
      <c r="I43" s="2321"/>
      <c r="J43" s="2281"/>
      <c r="K43" s="2295"/>
      <c r="L43" s="2304"/>
      <c r="M43" s="310"/>
      <c r="N43" s="1678"/>
      <c r="O43" s="1678"/>
      <c r="P43" s="309"/>
      <c r="Q43" s="309"/>
      <c r="R43" s="308"/>
      <c r="S43" s="308"/>
      <c r="T43" s="358"/>
      <c r="U43" s="357"/>
      <c r="V43" s="357"/>
      <c r="W43" s="357"/>
      <c r="X43" s="357"/>
      <c r="Y43" s="357"/>
      <c r="Z43" s="357"/>
      <c r="AA43" s="357"/>
      <c r="AB43" s="308"/>
      <c r="AC43" s="2300"/>
      <c r="AD43" s="2310"/>
      <c r="AE43" s="2307"/>
      <c r="AF43" s="2314"/>
      <c r="AG43" s="2314"/>
      <c r="AH43" s="2312"/>
      <c r="AI43" s="271">
        <f t="shared" ref="AI43" si="38">IF(P43=P42,0,IF(P43=P41,0,IF(P43=P40,0,IF(P43=P39,0,1))))</f>
        <v>0</v>
      </c>
      <c r="AJ43" s="271" t="s">
        <v>543</v>
      </c>
      <c r="AK43" s="271" t="str">
        <f t="shared" si="0"/>
        <v>??</v>
      </c>
      <c r="AL43" s="271" t="e">
        <f>IF(#REF!=#REF!,0,IF(#REF!=#REF!,0,IF(#REF!=#REF!,0,IF(#REF!=#REF!,0,1))))</f>
        <v>#REF!</v>
      </c>
      <c r="AM43" s="354">
        <f t="shared" si="9"/>
        <v>0</v>
      </c>
    </row>
    <row r="44" spans="1:39" ht="14.1" customHeight="1" thickTop="1" thickBot="1" x14ac:dyDescent="0.25">
      <c r="A44" s="2278"/>
      <c r="B44" s="2281"/>
      <c r="C44" s="2283"/>
      <c r="D44" s="2285"/>
      <c r="E44" s="2288"/>
      <c r="F44" s="2281"/>
      <c r="G44" s="2295"/>
      <c r="H44" s="2331"/>
      <c r="I44" s="2321"/>
      <c r="J44" s="2281"/>
      <c r="K44" s="2295"/>
      <c r="L44" s="2304"/>
      <c r="M44" s="310"/>
      <c r="N44" s="1678"/>
      <c r="O44" s="1678"/>
      <c r="P44" s="309"/>
      <c r="Q44" s="309"/>
      <c r="R44" s="308"/>
      <c r="S44" s="308"/>
      <c r="T44" s="358"/>
      <c r="U44" s="357"/>
      <c r="V44" s="357"/>
      <c r="W44" s="357"/>
      <c r="X44" s="357"/>
      <c r="Y44" s="357"/>
      <c r="Z44" s="357"/>
      <c r="AA44" s="357"/>
      <c r="AB44" s="308"/>
      <c r="AC44" s="2300"/>
      <c r="AD44" s="2310"/>
      <c r="AE44" s="2308" t="str">
        <f t="shared" ref="AE44" si="39">IF(AE39&gt;9,"Błąd","")</f>
        <v/>
      </c>
      <c r="AF44" s="2314"/>
      <c r="AG44" s="2314"/>
      <c r="AH44" s="2312"/>
      <c r="AI44" s="271">
        <f t="shared" ref="AI44" si="40">IF(P44=P43,0,IF(P44=P42,0,IF(P44=P41,0,IF(P44=P40,0,IF(P44=P39,0,1)))))</f>
        <v>0</v>
      </c>
      <c r="AJ44" s="271" t="s">
        <v>543</v>
      </c>
      <c r="AK44" s="271" t="str">
        <f t="shared" si="0"/>
        <v>??</v>
      </c>
      <c r="AL44" s="271" t="e">
        <f>IF(#REF!=#REF!,0,IF(#REF!=#REF!,0,IF(#REF!=#REF!,0,IF(#REF!=#REF!,0,IF(#REF!=#REF!,0,1)))))</f>
        <v>#REF!</v>
      </c>
      <c r="AM44" s="354">
        <f t="shared" si="9"/>
        <v>0</v>
      </c>
    </row>
    <row r="45" spans="1:39" ht="14.1" customHeight="1" thickTop="1" thickBot="1" x14ac:dyDescent="0.25">
      <c r="A45" s="2278"/>
      <c r="B45" s="2281"/>
      <c r="C45" s="2283"/>
      <c r="D45" s="2285"/>
      <c r="E45" s="2288"/>
      <c r="F45" s="2281"/>
      <c r="G45" s="2295"/>
      <c r="H45" s="2331"/>
      <c r="I45" s="2321"/>
      <c r="J45" s="2281"/>
      <c r="K45" s="2295"/>
      <c r="L45" s="2304"/>
      <c r="M45" s="310"/>
      <c r="N45" s="1678"/>
      <c r="O45" s="1678"/>
      <c r="P45" s="309"/>
      <c r="Q45" s="309"/>
      <c r="R45" s="308"/>
      <c r="S45" s="308"/>
      <c r="T45" s="358"/>
      <c r="U45" s="357"/>
      <c r="V45" s="357"/>
      <c r="W45" s="357"/>
      <c r="X45" s="357"/>
      <c r="Y45" s="357"/>
      <c r="Z45" s="357"/>
      <c r="AA45" s="357"/>
      <c r="AB45" s="308"/>
      <c r="AC45" s="2300"/>
      <c r="AD45" s="2310"/>
      <c r="AE45" s="2308"/>
      <c r="AF45" s="2314"/>
      <c r="AG45" s="2314"/>
      <c r="AH45" s="2312"/>
      <c r="AI45" s="271">
        <f t="shared" ref="AI45" si="41">IF(P45=P44,0,IF(P45=P43,0,IF(P45=P42,0,IF(P45=P41,0,IF(P45=P40,0,IF(P45=P39,0,1))))))</f>
        <v>0</v>
      </c>
      <c r="AJ45" s="271" t="s">
        <v>543</v>
      </c>
      <c r="AK45" s="271" t="str">
        <f t="shared" si="0"/>
        <v>??</v>
      </c>
      <c r="AL45" s="271" t="e">
        <f>IF(#REF!=#REF!,0,IF(#REF!=#REF!,0,IF(#REF!=#REF!,0,IF(#REF!=#REF!,0,IF(#REF!=#REF!,0,IF(#REF!=#REF!,0,1))))))</f>
        <v>#REF!</v>
      </c>
      <c r="AM45" s="354">
        <f t="shared" si="9"/>
        <v>0</v>
      </c>
    </row>
    <row r="46" spans="1:39" ht="14.1" customHeight="1" thickTop="1" thickBot="1" x14ac:dyDescent="0.25">
      <c r="A46" s="2279"/>
      <c r="B46" s="2282"/>
      <c r="C46" s="2284"/>
      <c r="D46" s="2286"/>
      <c r="E46" s="2289"/>
      <c r="F46" s="2282"/>
      <c r="G46" s="2296"/>
      <c r="H46" s="2332"/>
      <c r="I46" s="2322"/>
      <c r="J46" s="2282"/>
      <c r="K46" s="2296"/>
      <c r="L46" s="2305"/>
      <c r="M46" s="292"/>
      <c r="N46" s="1678"/>
      <c r="O46" s="1678"/>
      <c r="P46" s="291"/>
      <c r="Q46" s="291"/>
      <c r="R46" s="308"/>
      <c r="S46" s="308"/>
      <c r="T46" s="356"/>
      <c r="U46" s="355"/>
      <c r="V46" s="355"/>
      <c r="W46" s="355"/>
      <c r="X46" s="355"/>
      <c r="Y46" s="355"/>
      <c r="Z46" s="355"/>
      <c r="AA46" s="355"/>
      <c r="AB46" s="290"/>
      <c r="AC46" s="2301"/>
      <c r="AD46" s="2311"/>
      <c r="AE46" s="2309"/>
      <c r="AF46" s="2315"/>
      <c r="AG46" s="2315"/>
      <c r="AH46" s="2312"/>
      <c r="AI46" s="271">
        <f t="shared" ref="AI46" si="42">IF(P46=P45,0,IF(P46=P44,0,IF(P46=P43,0,IF(P46=P42,0,IF(P46=P41,0,IF(P46=P40,0,IF(P46=P39,0,1)))))))</f>
        <v>0</v>
      </c>
      <c r="AJ46" s="271" t="s">
        <v>543</v>
      </c>
      <c r="AK46" s="271" t="str">
        <f t="shared" si="0"/>
        <v>??</v>
      </c>
      <c r="AL46" s="271" t="e">
        <f>IF(#REF!=#REF!,0,IF(#REF!=#REF!,0,IF(#REF!=#REF!,0,IF(#REF!=#REF!,0,IF(#REF!=#REF!,0,IF(#REF!=#REF!,0,IF(#REF!=#REF!,0,1)))))))</f>
        <v>#REF!</v>
      </c>
      <c r="AM46" s="354">
        <f t="shared" si="9"/>
        <v>0</v>
      </c>
    </row>
    <row r="47" spans="1:39" ht="14.1" customHeight="1" thickTop="1" thickBot="1" x14ac:dyDescent="0.25">
      <c r="A47" s="2302"/>
      <c r="B47" s="2280"/>
      <c r="C47" s="2320"/>
      <c r="D47" s="2327"/>
      <c r="E47" s="2287"/>
      <c r="F47" s="2281"/>
      <c r="G47" s="2280"/>
      <c r="H47" s="2330"/>
      <c r="I47" s="390" t="s">
        <v>140</v>
      </c>
      <c r="J47" s="2281"/>
      <c r="K47" s="2280"/>
      <c r="L47" s="2303"/>
      <c r="M47" s="389"/>
      <c r="N47" s="385"/>
      <c r="O47" s="385"/>
      <c r="P47" s="388"/>
      <c r="Q47" s="388"/>
      <c r="R47" s="385"/>
      <c r="S47" s="385"/>
      <c r="T47" s="387"/>
      <c r="U47" s="386"/>
      <c r="V47" s="386"/>
      <c r="W47" s="386"/>
      <c r="X47" s="386"/>
      <c r="Y47" s="386"/>
      <c r="Z47" s="386"/>
      <c r="AA47" s="386"/>
      <c r="AB47" s="385"/>
      <c r="AC47" s="2299">
        <f t="shared" ref="AC47" si="43">SUM(T47:AB54)</f>
        <v>0</v>
      </c>
      <c r="AD47" s="2326"/>
      <c r="AE47" s="2306">
        <f t="shared" ref="AE47" si="44">IF((AC47-AD47)&gt;=0,AC47-AD47,0)</f>
        <v>0</v>
      </c>
      <c r="AF47" s="2313">
        <f t="shared" ref="AF47" si="45">IF(AC47=0,0,IF(AC47&gt;=AD47,1,(AC47+(18-AD47))/18))</f>
        <v>0</v>
      </c>
      <c r="AG47" s="2313" t="str">
        <f t="shared" ref="AG47" si="46">IF(AF47=1,"pe",IF(AF47&gt;0,"ne",""))</f>
        <v/>
      </c>
      <c r="AH47" s="2312"/>
      <c r="AI47" s="271">
        <v>1</v>
      </c>
      <c r="AJ47" s="271" t="s">
        <v>543</v>
      </c>
      <c r="AK47" s="271" t="str">
        <f t="shared" si="0"/>
        <v>??</v>
      </c>
      <c r="AL47" s="271">
        <v>1</v>
      </c>
      <c r="AM47" s="354">
        <f t="shared" ref="AM47" si="47">C47</f>
        <v>0</v>
      </c>
    </row>
    <row r="48" spans="1:39" ht="14.1" customHeight="1" thickTop="1" thickBot="1" x14ac:dyDescent="0.25">
      <c r="A48" s="2278"/>
      <c r="B48" s="2281"/>
      <c r="C48" s="2283"/>
      <c r="D48" s="2285"/>
      <c r="E48" s="2288"/>
      <c r="F48" s="2281"/>
      <c r="G48" s="2295"/>
      <c r="H48" s="2331"/>
      <c r="I48" s="2321"/>
      <c r="J48" s="2281"/>
      <c r="K48" s="2295"/>
      <c r="L48" s="2304"/>
      <c r="M48" s="310"/>
      <c r="N48" s="1678"/>
      <c r="O48" s="1678"/>
      <c r="P48" s="309"/>
      <c r="Q48" s="309"/>
      <c r="R48" s="308"/>
      <c r="S48" s="308"/>
      <c r="T48" s="358"/>
      <c r="U48" s="357"/>
      <c r="V48" s="357"/>
      <c r="W48" s="357"/>
      <c r="X48" s="357"/>
      <c r="Y48" s="357"/>
      <c r="Z48" s="357"/>
      <c r="AA48" s="357"/>
      <c r="AB48" s="308"/>
      <c r="AC48" s="2300"/>
      <c r="AD48" s="2310"/>
      <c r="AE48" s="2307"/>
      <c r="AF48" s="2314"/>
      <c r="AG48" s="2314"/>
      <c r="AH48" s="2312"/>
      <c r="AI48" s="271">
        <f t="shared" ref="AI48" si="48">IF(P48=P47,0,1)</f>
        <v>0</v>
      </c>
      <c r="AJ48" s="271" t="s">
        <v>543</v>
      </c>
      <c r="AK48" s="271" t="str">
        <f t="shared" si="0"/>
        <v>??</v>
      </c>
      <c r="AL48" s="271" t="e">
        <f>IF(#REF!=#REF!,0,1)</f>
        <v>#REF!</v>
      </c>
      <c r="AM48" s="354">
        <f t="shared" si="9"/>
        <v>0</v>
      </c>
    </row>
    <row r="49" spans="1:39" ht="14.1" customHeight="1" thickTop="1" thickBot="1" x14ac:dyDescent="0.25">
      <c r="A49" s="2278"/>
      <c r="B49" s="2281"/>
      <c r="C49" s="2283"/>
      <c r="D49" s="2285"/>
      <c r="E49" s="2288"/>
      <c r="F49" s="2281"/>
      <c r="G49" s="2295"/>
      <c r="H49" s="2331"/>
      <c r="I49" s="2321"/>
      <c r="J49" s="2281"/>
      <c r="K49" s="2295"/>
      <c r="L49" s="2304"/>
      <c r="M49" s="310"/>
      <c r="N49" s="1678"/>
      <c r="O49" s="1678"/>
      <c r="P49" s="309"/>
      <c r="Q49" s="309"/>
      <c r="R49" s="308"/>
      <c r="S49" s="308"/>
      <c r="T49" s="358"/>
      <c r="U49" s="357"/>
      <c r="V49" s="357"/>
      <c r="W49" s="357"/>
      <c r="X49" s="357"/>
      <c r="Y49" s="357"/>
      <c r="Z49" s="357"/>
      <c r="AA49" s="357"/>
      <c r="AB49" s="308"/>
      <c r="AC49" s="2300"/>
      <c r="AD49" s="2310"/>
      <c r="AE49" s="2307"/>
      <c r="AF49" s="2314"/>
      <c r="AG49" s="2314"/>
      <c r="AH49" s="2312"/>
      <c r="AI49" s="271">
        <f t="shared" ref="AI49" si="49">IF(P49=P48,0,IF(P49=P47,0,1))</f>
        <v>0</v>
      </c>
      <c r="AJ49" s="271" t="s">
        <v>543</v>
      </c>
      <c r="AK49" s="271" t="str">
        <f t="shared" si="0"/>
        <v>??</v>
      </c>
      <c r="AL49" s="271" t="e">
        <f>IF(#REF!=#REF!,0,IF(#REF!=#REF!,0,1))</f>
        <v>#REF!</v>
      </c>
      <c r="AM49" s="354">
        <f t="shared" si="9"/>
        <v>0</v>
      </c>
    </row>
    <row r="50" spans="1:39" ht="14.1" customHeight="1" thickTop="1" thickBot="1" x14ac:dyDescent="0.25">
      <c r="A50" s="2278"/>
      <c r="B50" s="2281"/>
      <c r="C50" s="2283"/>
      <c r="D50" s="2285"/>
      <c r="E50" s="2288"/>
      <c r="F50" s="2281"/>
      <c r="G50" s="2295"/>
      <c r="H50" s="2331"/>
      <c r="I50" s="2321"/>
      <c r="J50" s="2281"/>
      <c r="K50" s="2295"/>
      <c r="L50" s="2304"/>
      <c r="M50" s="310"/>
      <c r="N50" s="1678"/>
      <c r="O50" s="1678"/>
      <c r="P50" s="309"/>
      <c r="Q50" s="309"/>
      <c r="R50" s="308"/>
      <c r="S50" s="308"/>
      <c r="T50" s="358"/>
      <c r="U50" s="357"/>
      <c r="V50" s="357"/>
      <c r="W50" s="357"/>
      <c r="X50" s="357"/>
      <c r="Y50" s="357"/>
      <c r="Z50" s="357"/>
      <c r="AA50" s="357"/>
      <c r="AB50" s="308"/>
      <c r="AC50" s="2300"/>
      <c r="AD50" s="2310"/>
      <c r="AE50" s="2307"/>
      <c r="AF50" s="2314"/>
      <c r="AG50" s="2314"/>
      <c r="AH50" s="2312"/>
      <c r="AI50" s="271">
        <f t="shared" ref="AI50" si="50">IF(P50=P49,0,IF(P50=P48,0,IF(P50=P47,0,1)))</f>
        <v>0</v>
      </c>
      <c r="AJ50" s="271" t="s">
        <v>543</v>
      </c>
      <c r="AK50" s="271" t="str">
        <f t="shared" si="0"/>
        <v>??</v>
      </c>
      <c r="AL50" s="271" t="e">
        <f>IF(#REF!=#REF!,0,IF(#REF!=#REF!,0,IF(#REF!=#REF!,0,1)))</f>
        <v>#REF!</v>
      </c>
      <c r="AM50" s="354">
        <f t="shared" si="9"/>
        <v>0</v>
      </c>
    </row>
    <row r="51" spans="1:39" ht="14.1" customHeight="1" thickTop="1" thickBot="1" x14ac:dyDescent="0.25">
      <c r="A51" s="2278"/>
      <c r="B51" s="2281"/>
      <c r="C51" s="2283"/>
      <c r="D51" s="2285"/>
      <c r="E51" s="2288"/>
      <c r="F51" s="2281"/>
      <c r="G51" s="2295"/>
      <c r="H51" s="2331"/>
      <c r="I51" s="2321"/>
      <c r="J51" s="2281"/>
      <c r="K51" s="2295"/>
      <c r="L51" s="2304"/>
      <c r="M51" s="310"/>
      <c r="N51" s="1678"/>
      <c r="O51" s="1678"/>
      <c r="P51" s="309"/>
      <c r="Q51" s="309"/>
      <c r="R51" s="308"/>
      <c r="S51" s="308"/>
      <c r="T51" s="358"/>
      <c r="U51" s="357"/>
      <c r="V51" s="357"/>
      <c r="W51" s="357"/>
      <c r="X51" s="357"/>
      <c r="Y51" s="357"/>
      <c r="Z51" s="357"/>
      <c r="AA51" s="357"/>
      <c r="AB51" s="308"/>
      <c r="AC51" s="2300"/>
      <c r="AD51" s="2310"/>
      <c r="AE51" s="2307"/>
      <c r="AF51" s="2314"/>
      <c r="AG51" s="2314"/>
      <c r="AH51" s="2312"/>
      <c r="AI51" s="271">
        <f t="shared" ref="AI51" si="51">IF(P51=P50,0,IF(P51=P49,0,IF(P51=P48,0,IF(P51=P47,0,1))))</f>
        <v>0</v>
      </c>
      <c r="AJ51" s="271" t="s">
        <v>543</v>
      </c>
      <c r="AK51" s="271" t="str">
        <f t="shared" si="0"/>
        <v>??</v>
      </c>
      <c r="AL51" s="271" t="e">
        <f>IF(#REF!=#REF!,0,IF(#REF!=#REF!,0,IF(#REF!=#REF!,0,IF(#REF!=#REF!,0,1))))</f>
        <v>#REF!</v>
      </c>
      <c r="AM51" s="354">
        <f t="shared" si="9"/>
        <v>0</v>
      </c>
    </row>
    <row r="52" spans="1:39" ht="14.1" customHeight="1" thickTop="1" thickBot="1" x14ac:dyDescent="0.25">
      <c r="A52" s="2278"/>
      <c r="B52" s="2281"/>
      <c r="C52" s="2283"/>
      <c r="D52" s="2285"/>
      <c r="E52" s="2288"/>
      <c r="F52" s="2281"/>
      <c r="G52" s="2295"/>
      <c r="H52" s="2331"/>
      <c r="I52" s="2321"/>
      <c r="J52" s="2281"/>
      <c r="K52" s="2295"/>
      <c r="L52" s="2304"/>
      <c r="M52" s="310"/>
      <c r="N52" s="1678"/>
      <c r="O52" s="1678"/>
      <c r="P52" s="309"/>
      <c r="Q52" s="309"/>
      <c r="R52" s="308"/>
      <c r="S52" s="308"/>
      <c r="T52" s="358"/>
      <c r="U52" s="357"/>
      <c r="V52" s="357"/>
      <c r="W52" s="357"/>
      <c r="X52" s="357"/>
      <c r="Y52" s="357"/>
      <c r="Z52" s="357"/>
      <c r="AA52" s="357"/>
      <c r="AB52" s="308"/>
      <c r="AC52" s="2300"/>
      <c r="AD52" s="2310"/>
      <c r="AE52" s="2308" t="str">
        <f t="shared" ref="AE52" si="52">IF(AE47&gt;9,"Błąd","")</f>
        <v/>
      </c>
      <c r="AF52" s="2314"/>
      <c r="AG52" s="2314"/>
      <c r="AH52" s="2312"/>
      <c r="AI52" s="271">
        <f t="shared" ref="AI52" si="53">IF(P52=P51,0,IF(P52=P50,0,IF(P52=P49,0,IF(P52=P48,0,IF(P52=P47,0,1)))))</f>
        <v>0</v>
      </c>
      <c r="AJ52" s="271" t="s">
        <v>543</v>
      </c>
      <c r="AK52" s="271" t="str">
        <f t="shared" si="0"/>
        <v>??</v>
      </c>
      <c r="AL52" s="271" t="e">
        <f>IF(#REF!=#REF!,0,IF(#REF!=#REF!,0,IF(#REF!=#REF!,0,IF(#REF!=#REF!,0,IF(#REF!=#REF!,0,1)))))</f>
        <v>#REF!</v>
      </c>
      <c r="AM52" s="354">
        <f t="shared" si="9"/>
        <v>0</v>
      </c>
    </row>
    <row r="53" spans="1:39" ht="14.1" customHeight="1" thickTop="1" thickBot="1" x14ac:dyDescent="0.25">
      <c r="A53" s="2278"/>
      <c r="B53" s="2281"/>
      <c r="C53" s="2283"/>
      <c r="D53" s="2285"/>
      <c r="E53" s="2288"/>
      <c r="F53" s="2281"/>
      <c r="G53" s="2295"/>
      <c r="H53" s="2331"/>
      <c r="I53" s="2321"/>
      <c r="J53" s="2281"/>
      <c r="K53" s="2295"/>
      <c r="L53" s="2304"/>
      <c r="M53" s="310"/>
      <c r="N53" s="1678"/>
      <c r="O53" s="1678"/>
      <c r="P53" s="309"/>
      <c r="Q53" s="309"/>
      <c r="R53" s="308"/>
      <c r="S53" s="308"/>
      <c r="T53" s="358"/>
      <c r="U53" s="357"/>
      <c r="V53" s="357"/>
      <c r="W53" s="357"/>
      <c r="X53" s="357"/>
      <c r="Y53" s="357"/>
      <c r="Z53" s="357"/>
      <c r="AA53" s="357"/>
      <c r="AB53" s="308"/>
      <c r="AC53" s="2300"/>
      <c r="AD53" s="2310"/>
      <c r="AE53" s="2308"/>
      <c r="AF53" s="2314"/>
      <c r="AG53" s="2314"/>
      <c r="AH53" s="2312"/>
      <c r="AI53" s="271">
        <f t="shared" ref="AI53" si="54">IF(P53=P52,0,IF(P53=P51,0,IF(P53=P50,0,IF(P53=P49,0,IF(P53=P48,0,IF(P53=P47,0,1))))))</f>
        <v>0</v>
      </c>
      <c r="AJ53" s="271" t="s">
        <v>543</v>
      </c>
      <c r="AK53" s="271" t="str">
        <f t="shared" si="0"/>
        <v>??</v>
      </c>
      <c r="AL53" s="271" t="e">
        <f>IF(#REF!=#REF!,0,IF(#REF!=#REF!,0,IF(#REF!=#REF!,0,IF(#REF!=#REF!,0,IF(#REF!=#REF!,0,IF(#REF!=#REF!,0,1))))))</f>
        <v>#REF!</v>
      </c>
      <c r="AM53" s="354">
        <f t="shared" si="9"/>
        <v>0</v>
      </c>
    </row>
    <row r="54" spans="1:39" ht="14.1" customHeight="1" thickTop="1" thickBot="1" x14ac:dyDescent="0.25">
      <c r="A54" s="2279"/>
      <c r="B54" s="2282"/>
      <c r="C54" s="2284"/>
      <c r="D54" s="2286"/>
      <c r="E54" s="2289"/>
      <c r="F54" s="2282"/>
      <c r="G54" s="2296"/>
      <c r="H54" s="2332"/>
      <c r="I54" s="2322"/>
      <c r="J54" s="2282"/>
      <c r="K54" s="2296"/>
      <c r="L54" s="2305"/>
      <c r="M54" s="292"/>
      <c r="N54" s="1678"/>
      <c r="O54" s="1678"/>
      <c r="P54" s="291"/>
      <c r="Q54" s="291"/>
      <c r="R54" s="308"/>
      <c r="S54" s="308"/>
      <c r="T54" s="356"/>
      <c r="U54" s="355"/>
      <c r="V54" s="355"/>
      <c r="W54" s="355"/>
      <c r="X54" s="355"/>
      <c r="Y54" s="355"/>
      <c r="Z54" s="355"/>
      <c r="AA54" s="355"/>
      <c r="AB54" s="290"/>
      <c r="AC54" s="2301"/>
      <c r="AD54" s="2311"/>
      <c r="AE54" s="2309"/>
      <c r="AF54" s="2315"/>
      <c r="AG54" s="2315"/>
      <c r="AH54" s="2312"/>
      <c r="AI54" s="271">
        <f t="shared" ref="AI54" si="55">IF(P54=P53,0,IF(P54=P52,0,IF(P54=P51,0,IF(P54=P50,0,IF(P54=P49,0,IF(P54=P48,0,IF(P54=P47,0,1)))))))</f>
        <v>0</v>
      </c>
      <c r="AJ54" s="271" t="s">
        <v>543</v>
      </c>
      <c r="AK54" s="271" t="str">
        <f t="shared" si="0"/>
        <v>??</v>
      </c>
      <c r="AL54" s="271" t="e">
        <f>IF(#REF!=#REF!,0,IF(#REF!=#REF!,0,IF(#REF!=#REF!,0,IF(#REF!=#REF!,0,IF(#REF!=#REF!,0,IF(#REF!=#REF!,0,IF(#REF!=#REF!,0,1)))))))</f>
        <v>#REF!</v>
      </c>
      <c r="AM54" s="354">
        <f t="shared" si="9"/>
        <v>0</v>
      </c>
    </row>
    <row r="55" spans="1:39" ht="14.1" customHeight="1" thickTop="1" thickBot="1" x14ac:dyDescent="0.25">
      <c r="A55" s="2302"/>
      <c r="B55" s="2280"/>
      <c r="C55" s="2320"/>
      <c r="D55" s="2327"/>
      <c r="E55" s="2287"/>
      <c r="F55" s="2281"/>
      <c r="G55" s="2280"/>
      <c r="H55" s="2330"/>
      <c r="I55" s="390" t="s">
        <v>140</v>
      </c>
      <c r="J55" s="2281"/>
      <c r="K55" s="2280"/>
      <c r="L55" s="2303"/>
      <c r="M55" s="389"/>
      <c r="N55" s="385"/>
      <c r="O55" s="385"/>
      <c r="P55" s="388"/>
      <c r="Q55" s="388"/>
      <c r="R55" s="385"/>
      <c r="S55" s="385"/>
      <c r="T55" s="387"/>
      <c r="U55" s="386"/>
      <c r="V55" s="386"/>
      <c r="W55" s="386"/>
      <c r="X55" s="386"/>
      <c r="Y55" s="386"/>
      <c r="Z55" s="386"/>
      <c r="AA55" s="386"/>
      <c r="AB55" s="385"/>
      <c r="AC55" s="2299">
        <f>SUM(T55:AB62)</f>
        <v>0</v>
      </c>
      <c r="AD55" s="2326"/>
      <c r="AE55" s="2306">
        <f>IF((AC55-AD55)&gt;=0,AC55-AD55,0)</f>
        <v>0</v>
      </c>
      <c r="AF55" s="2313">
        <f>IF(AC55=0,0,IF(AC55&gt;=AD55,1,(AC55+(18-AD55))/18))</f>
        <v>0</v>
      </c>
      <c r="AG55" s="2313" t="str">
        <f>IF(AF55=1,"pe",IF(AF55&gt;0,"ne",""))</f>
        <v/>
      </c>
      <c r="AH55" s="2312"/>
      <c r="AI55" s="271">
        <v>1</v>
      </c>
      <c r="AJ55" s="271" t="s">
        <v>543</v>
      </c>
      <c r="AK55" s="271" t="str">
        <f t="shared" si="0"/>
        <v>??</v>
      </c>
      <c r="AL55" s="271">
        <v>1</v>
      </c>
      <c r="AM55" s="354">
        <f>C55</f>
        <v>0</v>
      </c>
    </row>
    <row r="56" spans="1:39" ht="14.1" customHeight="1" thickTop="1" thickBot="1" x14ac:dyDescent="0.25">
      <c r="A56" s="2278"/>
      <c r="B56" s="2281"/>
      <c r="C56" s="2283"/>
      <c r="D56" s="2285"/>
      <c r="E56" s="2288"/>
      <c r="F56" s="2281"/>
      <c r="G56" s="2295"/>
      <c r="H56" s="2331"/>
      <c r="I56" s="2321"/>
      <c r="J56" s="2281"/>
      <c r="K56" s="2295"/>
      <c r="L56" s="2304"/>
      <c r="M56" s="310"/>
      <c r="N56" s="1678"/>
      <c r="O56" s="1678"/>
      <c r="P56" s="309"/>
      <c r="Q56" s="309"/>
      <c r="R56" s="308"/>
      <c r="S56" s="308"/>
      <c r="T56" s="358"/>
      <c r="U56" s="357"/>
      <c r="V56" s="357"/>
      <c r="W56" s="357"/>
      <c r="X56" s="357"/>
      <c r="Y56" s="357"/>
      <c r="Z56" s="357"/>
      <c r="AA56" s="357"/>
      <c r="AB56" s="308"/>
      <c r="AC56" s="2300"/>
      <c r="AD56" s="2310"/>
      <c r="AE56" s="2307"/>
      <c r="AF56" s="2314"/>
      <c r="AG56" s="2314"/>
      <c r="AH56" s="2312"/>
      <c r="AI56" s="271">
        <f>IF(P56=P55,0,1)</f>
        <v>0</v>
      </c>
      <c r="AJ56" s="271" t="s">
        <v>543</v>
      </c>
      <c r="AK56" s="271" t="str">
        <f t="shared" si="0"/>
        <v>??</v>
      </c>
      <c r="AL56" s="271" t="e">
        <f>IF(#REF!=#REF!,0,1)</f>
        <v>#REF!</v>
      </c>
      <c r="AM56" s="354">
        <f t="shared" ref="AM56:AM62" si="56">AM55</f>
        <v>0</v>
      </c>
    </row>
    <row r="57" spans="1:39" ht="14.1" customHeight="1" thickTop="1" thickBot="1" x14ac:dyDescent="0.25">
      <c r="A57" s="2278"/>
      <c r="B57" s="2281"/>
      <c r="C57" s="2283"/>
      <c r="D57" s="2285"/>
      <c r="E57" s="2288"/>
      <c r="F57" s="2281"/>
      <c r="G57" s="2295"/>
      <c r="H57" s="2331"/>
      <c r="I57" s="2321"/>
      <c r="J57" s="2281"/>
      <c r="K57" s="2295"/>
      <c r="L57" s="2304"/>
      <c r="M57" s="310"/>
      <c r="N57" s="1678"/>
      <c r="O57" s="1678"/>
      <c r="P57" s="309"/>
      <c r="Q57" s="309"/>
      <c r="R57" s="308"/>
      <c r="S57" s="308"/>
      <c r="T57" s="358"/>
      <c r="U57" s="357"/>
      <c r="V57" s="357"/>
      <c r="W57" s="357"/>
      <c r="X57" s="357"/>
      <c r="Y57" s="357"/>
      <c r="Z57" s="357"/>
      <c r="AA57" s="357"/>
      <c r="AB57" s="308"/>
      <c r="AC57" s="2300"/>
      <c r="AD57" s="2310"/>
      <c r="AE57" s="2307"/>
      <c r="AF57" s="2314"/>
      <c r="AG57" s="2314"/>
      <c r="AH57" s="2312"/>
      <c r="AI57" s="271">
        <f>IF(P57=P56,0,IF(P57=P55,0,1))</f>
        <v>0</v>
      </c>
      <c r="AJ57" s="271" t="s">
        <v>543</v>
      </c>
      <c r="AK57" s="271" t="str">
        <f t="shared" si="0"/>
        <v>??</v>
      </c>
      <c r="AL57" s="271" t="e">
        <f>IF(#REF!=#REF!,0,IF(#REF!=#REF!,0,1))</f>
        <v>#REF!</v>
      </c>
      <c r="AM57" s="354">
        <f t="shared" si="56"/>
        <v>0</v>
      </c>
    </row>
    <row r="58" spans="1:39" ht="14.1" customHeight="1" thickTop="1" thickBot="1" x14ac:dyDescent="0.25">
      <c r="A58" s="2278"/>
      <c r="B58" s="2281"/>
      <c r="C58" s="2283"/>
      <c r="D58" s="2285"/>
      <c r="E58" s="2288"/>
      <c r="F58" s="2281"/>
      <c r="G58" s="2295"/>
      <c r="H58" s="2331"/>
      <c r="I58" s="2321"/>
      <c r="J58" s="2281"/>
      <c r="K58" s="2295"/>
      <c r="L58" s="2304"/>
      <c r="M58" s="310"/>
      <c r="N58" s="1678"/>
      <c r="O58" s="1678"/>
      <c r="P58" s="309"/>
      <c r="Q58" s="309"/>
      <c r="R58" s="308"/>
      <c r="S58" s="308"/>
      <c r="T58" s="358"/>
      <c r="U58" s="357"/>
      <c r="V58" s="357"/>
      <c r="W58" s="357"/>
      <c r="X58" s="357"/>
      <c r="Y58" s="357"/>
      <c r="Z58" s="357"/>
      <c r="AA58" s="357"/>
      <c r="AB58" s="308"/>
      <c r="AC58" s="2300"/>
      <c r="AD58" s="2310"/>
      <c r="AE58" s="2307"/>
      <c r="AF58" s="2314"/>
      <c r="AG58" s="2314"/>
      <c r="AH58" s="2312"/>
      <c r="AI58" s="271">
        <f>IF(P58=P57,0,IF(P58=P56,0,IF(P58=P55,0,1)))</f>
        <v>0</v>
      </c>
      <c r="AJ58" s="271" t="s">
        <v>543</v>
      </c>
      <c r="AK58" s="271" t="str">
        <f t="shared" si="0"/>
        <v>??</v>
      </c>
      <c r="AL58" s="271" t="e">
        <f>IF(#REF!=#REF!,0,IF(#REF!=#REF!,0,IF(#REF!=#REF!,0,1)))</f>
        <v>#REF!</v>
      </c>
      <c r="AM58" s="354">
        <f t="shared" si="56"/>
        <v>0</v>
      </c>
    </row>
    <row r="59" spans="1:39" ht="14.1" customHeight="1" thickTop="1" thickBot="1" x14ac:dyDescent="0.25">
      <c r="A59" s="2278"/>
      <c r="B59" s="2281"/>
      <c r="C59" s="2283"/>
      <c r="D59" s="2285"/>
      <c r="E59" s="2288"/>
      <c r="F59" s="2281"/>
      <c r="G59" s="2295"/>
      <c r="H59" s="2331"/>
      <c r="I59" s="2321"/>
      <c r="J59" s="2281"/>
      <c r="K59" s="2295"/>
      <c r="L59" s="2304"/>
      <c r="M59" s="310"/>
      <c r="N59" s="1678"/>
      <c r="O59" s="1678"/>
      <c r="P59" s="309"/>
      <c r="Q59" s="309"/>
      <c r="R59" s="308"/>
      <c r="S59" s="308"/>
      <c r="T59" s="358"/>
      <c r="U59" s="357"/>
      <c r="V59" s="357"/>
      <c r="W59" s="357"/>
      <c r="X59" s="357"/>
      <c r="Y59" s="357"/>
      <c r="Z59" s="357"/>
      <c r="AA59" s="357"/>
      <c r="AB59" s="308"/>
      <c r="AC59" s="2300"/>
      <c r="AD59" s="2310"/>
      <c r="AE59" s="2307"/>
      <c r="AF59" s="2314"/>
      <c r="AG59" s="2314"/>
      <c r="AH59" s="2312"/>
      <c r="AI59" s="271">
        <f>IF(P59=P58,0,IF(P59=P57,0,IF(P59=P56,0,IF(P59=P55,0,1))))</f>
        <v>0</v>
      </c>
      <c r="AJ59" s="271" t="s">
        <v>543</v>
      </c>
      <c r="AK59" s="271" t="str">
        <f t="shared" si="0"/>
        <v>??</v>
      </c>
      <c r="AL59" s="271" t="e">
        <f>IF(#REF!=#REF!,0,IF(#REF!=#REF!,0,IF(#REF!=#REF!,0,IF(#REF!=#REF!,0,1))))</f>
        <v>#REF!</v>
      </c>
      <c r="AM59" s="354">
        <f t="shared" si="56"/>
        <v>0</v>
      </c>
    </row>
    <row r="60" spans="1:39" ht="14.1" customHeight="1" thickTop="1" thickBot="1" x14ac:dyDescent="0.25">
      <c r="A60" s="2278"/>
      <c r="B60" s="2281"/>
      <c r="C60" s="2283"/>
      <c r="D60" s="2285"/>
      <c r="E60" s="2288"/>
      <c r="F60" s="2281"/>
      <c r="G60" s="2295"/>
      <c r="H60" s="2331"/>
      <c r="I60" s="2321"/>
      <c r="J60" s="2281"/>
      <c r="K60" s="2295"/>
      <c r="L60" s="2304"/>
      <c r="M60" s="310"/>
      <c r="N60" s="1678"/>
      <c r="O60" s="1678"/>
      <c r="P60" s="309"/>
      <c r="Q60" s="309"/>
      <c r="R60" s="308"/>
      <c r="S60" s="308"/>
      <c r="T60" s="358"/>
      <c r="U60" s="357"/>
      <c r="V60" s="357"/>
      <c r="W60" s="357"/>
      <c r="X60" s="357"/>
      <c r="Y60" s="357"/>
      <c r="Z60" s="357"/>
      <c r="AA60" s="357"/>
      <c r="AB60" s="308"/>
      <c r="AC60" s="2300"/>
      <c r="AD60" s="2310"/>
      <c r="AE60" s="2308" t="str">
        <f>IF(AE55&gt;9,"Błąd","")</f>
        <v/>
      </c>
      <c r="AF60" s="2314"/>
      <c r="AG60" s="2314"/>
      <c r="AH60" s="2312"/>
      <c r="AI60" s="271">
        <f>IF(P60=P59,0,IF(P60=P58,0,IF(P60=P57,0,IF(P60=P56,0,IF(P60=P55,0,1)))))</f>
        <v>0</v>
      </c>
      <c r="AJ60" s="271" t="s">
        <v>543</v>
      </c>
      <c r="AK60" s="271" t="str">
        <f t="shared" si="0"/>
        <v>??</v>
      </c>
      <c r="AL60" s="271" t="e">
        <f>IF(#REF!=#REF!,0,IF(#REF!=#REF!,0,IF(#REF!=#REF!,0,IF(#REF!=#REF!,0,IF(#REF!=#REF!,0,1)))))</f>
        <v>#REF!</v>
      </c>
      <c r="AM60" s="354">
        <f t="shared" si="56"/>
        <v>0</v>
      </c>
    </row>
    <row r="61" spans="1:39" ht="14.1" customHeight="1" thickTop="1" thickBot="1" x14ac:dyDescent="0.25">
      <c r="A61" s="2278"/>
      <c r="B61" s="2281"/>
      <c r="C61" s="2283"/>
      <c r="D61" s="2285"/>
      <c r="E61" s="2288"/>
      <c r="F61" s="2281"/>
      <c r="G61" s="2295"/>
      <c r="H61" s="2331"/>
      <c r="I61" s="2321"/>
      <c r="J61" s="2281"/>
      <c r="K61" s="2295"/>
      <c r="L61" s="2304"/>
      <c r="M61" s="310"/>
      <c r="N61" s="1678"/>
      <c r="O61" s="1678"/>
      <c r="P61" s="309"/>
      <c r="Q61" s="309"/>
      <c r="R61" s="308"/>
      <c r="S61" s="308"/>
      <c r="T61" s="358"/>
      <c r="U61" s="357"/>
      <c r="V61" s="357"/>
      <c r="W61" s="357"/>
      <c r="X61" s="357"/>
      <c r="Y61" s="357"/>
      <c r="Z61" s="357"/>
      <c r="AA61" s="357"/>
      <c r="AB61" s="308"/>
      <c r="AC61" s="2300"/>
      <c r="AD61" s="2310"/>
      <c r="AE61" s="2308"/>
      <c r="AF61" s="2314"/>
      <c r="AG61" s="2314"/>
      <c r="AH61" s="2312"/>
      <c r="AI61" s="271">
        <f>IF(P61=P60,0,IF(P61=P59,0,IF(P61=P58,0,IF(P61=P57,0,IF(P61=P56,0,IF(P61=P55,0,1))))))</f>
        <v>0</v>
      </c>
      <c r="AJ61" s="271" t="s">
        <v>543</v>
      </c>
      <c r="AK61" s="271" t="str">
        <f t="shared" si="0"/>
        <v>??</v>
      </c>
      <c r="AL61" s="271" t="e">
        <f>IF(#REF!=#REF!,0,IF(#REF!=#REF!,0,IF(#REF!=#REF!,0,IF(#REF!=#REF!,0,IF(#REF!=#REF!,0,IF(#REF!=#REF!,0,1))))))</f>
        <v>#REF!</v>
      </c>
      <c r="AM61" s="354">
        <f t="shared" si="56"/>
        <v>0</v>
      </c>
    </row>
    <row r="62" spans="1:39" ht="14.1" customHeight="1" thickTop="1" thickBot="1" x14ac:dyDescent="0.25">
      <c r="A62" s="2279"/>
      <c r="B62" s="2282"/>
      <c r="C62" s="2284"/>
      <c r="D62" s="2286"/>
      <c r="E62" s="2289"/>
      <c r="F62" s="2282"/>
      <c r="G62" s="2296"/>
      <c r="H62" s="2332"/>
      <c r="I62" s="2322"/>
      <c r="J62" s="2282"/>
      <c r="K62" s="2296"/>
      <c r="L62" s="2305"/>
      <c r="M62" s="292"/>
      <c r="N62" s="1678"/>
      <c r="O62" s="1678"/>
      <c r="P62" s="291"/>
      <c r="Q62" s="291"/>
      <c r="R62" s="308"/>
      <c r="S62" s="308"/>
      <c r="T62" s="356"/>
      <c r="U62" s="355"/>
      <c r="V62" s="355"/>
      <c r="W62" s="355"/>
      <c r="X62" s="355"/>
      <c r="Y62" s="355"/>
      <c r="Z62" s="355"/>
      <c r="AA62" s="355"/>
      <c r="AB62" s="290"/>
      <c r="AC62" s="2301"/>
      <c r="AD62" s="2311"/>
      <c r="AE62" s="2309"/>
      <c r="AF62" s="2315"/>
      <c r="AG62" s="2315"/>
      <c r="AH62" s="2312"/>
      <c r="AI62" s="271">
        <f>IF(P62=P61,0,IF(P62=P60,0,IF(P62=P59,0,IF(P62=P58,0,IF(P62=P57,0,IF(P62=P56,0,IF(P62=P55,0,1)))))))</f>
        <v>0</v>
      </c>
      <c r="AJ62" s="271" t="s">
        <v>543</v>
      </c>
      <c r="AK62" s="271" t="str">
        <f t="shared" si="0"/>
        <v>??</v>
      </c>
      <c r="AL62" s="271" t="e">
        <f>IF(#REF!=#REF!,0,IF(#REF!=#REF!,0,IF(#REF!=#REF!,0,IF(#REF!=#REF!,0,IF(#REF!=#REF!,0,IF(#REF!=#REF!,0,IF(#REF!=#REF!,0,1)))))))</f>
        <v>#REF!</v>
      </c>
      <c r="AM62" s="354">
        <f t="shared" si="56"/>
        <v>0</v>
      </c>
    </row>
    <row r="63" spans="1:39" ht="17.100000000000001" customHeight="1" thickTop="1" thickBot="1" x14ac:dyDescent="0.35">
      <c r="A63" s="343"/>
      <c r="B63" s="337"/>
      <c r="C63" s="409" t="s">
        <v>544</v>
      </c>
      <c r="D63" s="341"/>
      <c r="E63" s="341"/>
      <c r="F63" s="341"/>
      <c r="G63" s="341"/>
      <c r="H63" s="337"/>
      <c r="I63" s="341"/>
      <c r="J63" s="341"/>
      <c r="K63" s="341"/>
      <c r="L63" s="341"/>
      <c r="M63" s="408"/>
      <c r="N63" s="337"/>
      <c r="O63" s="337"/>
      <c r="P63" s="337"/>
      <c r="Q63" s="337"/>
      <c r="R63" s="337"/>
      <c r="S63" s="337"/>
      <c r="T63" s="337"/>
      <c r="U63" s="337"/>
      <c r="V63" s="337"/>
      <c r="W63" s="337"/>
      <c r="X63" s="337"/>
      <c r="Y63" s="337"/>
      <c r="Z63" s="337"/>
      <c r="AA63" s="337"/>
      <c r="AB63" s="384"/>
      <c r="AC63" s="410">
        <f>SUM(AC64:AC173)</f>
        <v>0</v>
      </c>
      <c r="AD63" s="410"/>
      <c r="AE63" s="411">
        <f>SUM(AE64:AE173)</f>
        <v>0</v>
      </c>
      <c r="AF63" s="410">
        <f>SUM(AF64:AF173)</f>
        <v>0</v>
      </c>
      <c r="AG63" s="391"/>
      <c r="AH63" s="349" t="s">
        <v>540</v>
      </c>
      <c r="AK63" s="271" t="str">
        <f t="shared" si="0"/>
        <v>??</v>
      </c>
    </row>
    <row r="64" spans="1:39" ht="14.1" customHeight="1" thickTop="1" thickBot="1" x14ac:dyDescent="0.25">
      <c r="A64" s="2278"/>
      <c r="B64" s="2280"/>
      <c r="C64" s="2283"/>
      <c r="D64" s="2285"/>
      <c r="E64" s="2287"/>
      <c r="F64" s="2280"/>
      <c r="G64" s="2280"/>
      <c r="H64" s="2297"/>
      <c r="I64" s="2290" t="s">
        <v>140</v>
      </c>
      <c r="J64" s="2281"/>
      <c r="K64" s="2280"/>
      <c r="L64" s="2281"/>
      <c r="M64" s="310"/>
      <c r="N64" s="1678"/>
      <c r="O64" s="1678"/>
      <c r="P64" s="388"/>
      <c r="Q64" s="388"/>
      <c r="R64" s="308"/>
      <c r="S64" s="308"/>
      <c r="T64" s="358"/>
      <c r="U64" s="357"/>
      <c r="V64" s="357"/>
      <c r="W64" s="357"/>
      <c r="X64" s="357"/>
      <c r="Y64" s="357"/>
      <c r="Z64" s="357"/>
      <c r="AA64" s="357"/>
      <c r="AB64" s="308"/>
      <c r="AC64" s="2300">
        <f>SUM(T64:AB73)</f>
        <v>0</v>
      </c>
      <c r="AD64" s="2310"/>
      <c r="AE64" s="2306">
        <f>IF((AC64-AD64)&gt;=0,AC64-AD64,0)</f>
        <v>0</v>
      </c>
      <c r="AF64" s="2313">
        <f>IF(AC64=0,0,IF(AC64&gt;=AD64,1,(AC64+(18-AD64))/18))</f>
        <v>0</v>
      </c>
      <c r="AG64" s="2313" t="str">
        <f>IF(AF64=1,"pe",IF(AF64&gt;0,"ne",""))</f>
        <v/>
      </c>
      <c r="AH64" s="2312"/>
      <c r="AI64" s="271">
        <v>1</v>
      </c>
      <c r="AJ64" s="271" t="s">
        <v>545</v>
      </c>
      <c r="AK64" s="271" t="str">
        <f t="shared" si="0"/>
        <v>??</v>
      </c>
      <c r="AL64" s="271">
        <v>1</v>
      </c>
      <c r="AM64" s="354">
        <f>C64</f>
        <v>0</v>
      </c>
    </row>
    <row r="65" spans="1:39" ht="14.1" customHeight="1" thickTop="1" thickBot="1" x14ac:dyDescent="0.25">
      <c r="A65" s="2278"/>
      <c r="B65" s="2281"/>
      <c r="C65" s="2283"/>
      <c r="D65" s="2285"/>
      <c r="E65" s="2288"/>
      <c r="F65" s="2281"/>
      <c r="G65" s="2295"/>
      <c r="H65" s="2297"/>
      <c r="I65" s="2291"/>
      <c r="J65" s="2281"/>
      <c r="K65" s="2295"/>
      <c r="L65" s="2281"/>
      <c r="M65" s="310"/>
      <c r="N65" s="1678"/>
      <c r="O65" s="1678"/>
      <c r="P65" s="309"/>
      <c r="Q65" s="309"/>
      <c r="R65" s="308"/>
      <c r="S65" s="308"/>
      <c r="T65" s="358"/>
      <c r="U65" s="357"/>
      <c r="V65" s="357"/>
      <c r="W65" s="357"/>
      <c r="X65" s="357"/>
      <c r="Y65" s="357"/>
      <c r="Z65" s="357"/>
      <c r="AA65" s="357"/>
      <c r="AB65" s="308"/>
      <c r="AC65" s="2300"/>
      <c r="AD65" s="2310"/>
      <c r="AE65" s="2307"/>
      <c r="AF65" s="2314"/>
      <c r="AG65" s="2314"/>
      <c r="AH65" s="2312"/>
      <c r="AI65" s="271">
        <f>IF(P65=P64,0,1)</f>
        <v>0</v>
      </c>
      <c r="AJ65" s="271" t="s">
        <v>545</v>
      </c>
      <c r="AK65" s="271" t="str">
        <f t="shared" si="0"/>
        <v>??</v>
      </c>
      <c r="AL65" s="271" t="e">
        <f>IF(#REF!=#REF!,0,1)</f>
        <v>#REF!</v>
      </c>
      <c r="AM65" s="354">
        <f t="shared" ref="AM65:AM73" si="57">AM64</f>
        <v>0</v>
      </c>
    </row>
    <row r="66" spans="1:39" ht="14.1" customHeight="1" thickTop="1" thickBot="1" x14ac:dyDescent="0.25">
      <c r="A66" s="2278"/>
      <c r="B66" s="2281"/>
      <c r="C66" s="2283"/>
      <c r="D66" s="2285"/>
      <c r="E66" s="2288"/>
      <c r="F66" s="2281"/>
      <c r="G66" s="2295"/>
      <c r="H66" s="2297"/>
      <c r="I66" s="2292"/>
      <c r="J66" s="2281"/>
      <c r="K66" s="2295"/>
      <c r="L66" s="2281"/>
      <c r="M66" s="310"/>
      <c r="N66" s="1678"/>
      <c r="O66" s="1678"/>
      <c r="P66" s="309"/>
      <c r="Q66" s="309"/>
      <c r="R66" s="308"/>
      <c r="S66" s="308"/>
      <c r="T66" s="358"/>
      <c r="U66" s="357"/>
      <c r="V66" s="357"/>
      <c r="W66" s="357"/>
      <c r="X66" s="357"/>
      <c r="Y66" s="357"/>
      <c r="Z66" s="357"/>
      <c r="AA66" s="357"/>
      <c r="AB66" s="308"/>
      <c r="AC66" s="2300"/>
      <c r="AD66" s="2310"/>
      <c r="AE66" s="2307"/>
      <c r="AF66" s="2314"/>
      <c r="AG66" s="2314"/>
      <c r="AH66" s="2312"/>
      <c r="AI66" s="271">
        <f>IF(P66=P65,0,IF(P66=P64,0,1))</f>
        <v>0</v>
      </c>
      <c r="AJ66" s="271" t="s">
        <v>545</v>
      </c>
      <c r="AK66" s="271" t="str">
        <f t="shared" si="0"/>
        <v>??</v>
      </c>
      <c r="AL66" s="271" t="e">
        <f>IF(#REF!=#REF!,0,IF(#REF!=#REF!,0,1))</f>
        <v>#REF!</v>
      </c>
      <c r="AM66" s="354">
        <f t="shared" si="57"/>
        <v>0</v>
      </c>
    </row>
    <row r="67" spans="1:39" ht="14.1" customHeight="1" thickTop="1" thickBot="1" x14ac:dyDescent="0.25">
      <c r="A67" s="2278"/>
      <c r="B67" s="2281"/>
      <c r="C67" s="2283"/>
      <c r="D67" s="2285"/>
      <c r="E67" s="2288"/>
      <c r="F67" s="2281"/>
      <c r="G67" s="2295"/>
      <c r="H67" s="2297"/>
      <c r="I67" s="2293"/>
      <c r="J67" s="2281"/>
      <c r="K67" s="2295"/>
      <c r="L67" s="2281"/>
      <c r="M67" s="310"/>
      <c r="N67" s="1678"/>
      <c r="O67" s="1678"/>
      <c r="P67" s="309"/>
      <c r="Q67" s="309"/>
      <c r="R67" s="308"/>
      <c r="S67" s="308"/>
      <c r="T67" s="358"/>
      <c r="U67" s="357"/>
      <c r="V67" s="357"/>
      <c r="W67" s="357"/>
      <c r="X67" s="357"/>
      <c r="Y67" s="357"/>
      <c r="Z67" s="357"/>
      <c r="AA67" s="357"/>
      <c r="AB67" s="308"/>
      <c r="AC67" s="2300"/>
      <c r="AD67" s="2310"/>
      <c r="AE67" s="2307"/>
      <c r="AF67" s="2314"/>
      <c r="AG67" s="2314"/>
      <c r="AH67" s="2312"/>
      <c r="AI67" s="271">
        <f>IF(P67=P66,0,IF(P67=P65,0,IF(P67=P64,0,1)))</f>
        <v>0</v>
      </c>
      <c r="AJ67" s="271" t="s">
        <v>545</v>
      </c>
      <c r="AK67" s="271" t="str">
        <f t="shared" si="0"/>
        <v>??</v>
      </c>
      <c r="AL67" s="271" t="e">
        <f>IF(#REF!=#REF!,0,IF(#REF!=#REF!,0,IF(#REF!=#REF!,0,1)))</f>
        <v>#REF!</v>
      </c>
      <c r="AM67" s="354">
        <f t="shared" si="57"/>
        <v>0</v>
      </c>
    </row>
    <row r="68" spans="1:39" ht="14.1" customHeight="1" thickTop="1" thickBot="1" x14ac:dyDescent="0.25">
      <c r="A68" s="2278"/>
      <c r="B68" s="2281"/>
      <c r="C68" s="2283"/>
      <c r="D68" s="2285"/>
      <c r="E68" s="2288"/>
      <c r="F68" s="2281"/>
      <c r="G68" s="2295"/>
      <c r="H68" s="2297"/>
      <c r="I68" s="2293"/>
      <c r="J68" s="2281"/>
      <c r="K68" s="2295"/>
      <c r="L68" s="2281"/>
      <c r="M68" s="310"/>
      <c r="N68" s="1678"/>
      <c r="O68" s="1678"/>
      <c r="P68" s="309"/>
      <c r="Q68" s="309"/>
      <c r="R68" s="308"/>
      <c r="S68" s="308"/>
      <c r="T68" s="358"/>
      <c r="U68" s="357"/>
      <c r="V68" s="357"/>
      <c r="W68" s="357"/>
      <c r="X68" s="357"/>
      <c r="Y68" s="357"/>
      <c r="Z68" s="357"/>
      <c r="AA68" s="357"/>
      <c r="AB68" s="308"/>
      <c r="AC68" s="2300"/>
      <c r="AD68" s="2310"/>
      <c r="AE68" s="2307"/>
      <c r="AF68" s="2314"/>
      <c r="AG68" s="2314"/>
      <c r="AH68" s="2312"/>
      <c r="AI68" s="271">
        <f>IF(P68=P67,0,IF(P68=P66,0,IF(P68=P65,0,IF(P68=P64,0,1))))</f>
        <v>0</v>
      </c>
      <c r="AJ68" s="271" t="s">
        <v>545</v>
      </c>
      <c r="AK68" s="271" t="str">
        <f t="shared" si="0"/>
        <v>??</v>
      </c>
      <c r="AL68" s="271" t="e">
        <f>IF(#REF!=#REF!,0,IF(#REF!=#REF!,0,IF(#REF!=#REF!,0,IF(#REF!=#REF!,0,1))))</f>
        <v>#REF!</v>
      </c>
      <c r="AM68" s="354">
        <f t="shared" si="57"/>
        <v>0</v>
      </c>
    </row>
    <row r="69" spans="1:39" ht="14.1" customHeight="1" thickTop="1" thickBot="1" x14ac:dyDescent="0.25">
      <c r="A69" s="2278"/>
      <c r="B69" s="2281"/>
      <c r="C69" s="2283"/>
      <c r="D69" s="2285"/>
      <c r="E69" s="2288"/>
      <c r="F69" s="2281"/>
      <c r="G69" s="2295"/>
      <c r="H69" s="2297"/>
      <c r="I69" s="2293"/>
      <c r="J69" s="2281"/>
      <c r="K69" s="2295"/>
      <c r="L69" s="2281"/>
      <c r="M69" s="310"/>
      <c r="N69" s="1678"/>
      <c r="O69" s="1678"/>
      <c r="P69" s="309"/>
      <c r="Q69" s="309"/>
      <c r="R69" s="308"/>
      <c r="S69" s="308"/>
      <c r="T69" s="358"/>
      <c r="U69" s="357"/>
      <c r="V69" s="357"/>
      <c r="W69" s="357"/>
      <c r="X69" s="357"/>
      <c r="Y69" s="357"/>
      <c r="Z69" s="357"/>
      <c r="AA69" s="357"/>
      <c r="AB69" s="308"/>
      <c r="AC69" s="2300"/>
      <c r="AD69" s="2310"/>
      <c r="AE69" s="2307"/>
      <c r="AF69" s="2314"/>
      <c r="AG69" s="2314"/>
      <c r="AH69" s="2312"/>
      <c r="AI69" s="271">
        <f>IF(P69=P68,0,IF(P69=P67,0,IF(P69=P66,0,IF(P69=P65,0,IF(P69=P64,0,1)))))</f>
        <v>0</v>
      </c>
      <c r="AJ69" s="271" t="s">
        <v>545</v>
      </c>
      <c r="AK69" s="271" t="str">
        <f t="shared" si="0"/>
        <v>??</v>
      </c>
      <c r="AL69" s="271" t="e">
        <f>IF(#REF!=#REF!,0,IF(#REF!=#REF!,0,IF(#REF!=#REF!,0,IF(#REF!=#REF!,0,IF(#REF!=#REF!,0,1)))))</f>
        <v>#REF!</v>
      </c>
      <c r="AM69" s="354">
        <f t="shared" si="57"/>
        <v>0</v>
      </c>
    </row>
    <row r="70" spans="1:39" ht="14.1" customHeight="1" thickTop="1" thickBot="1" x14ac:dyDescent="0.25">
      <c r="A70" s="2278"/>
      <c r="B70" s="2281"/>
      <c r="C70" s="2283"/>
      <c r="D70" s="2285"/>
      <c r="E70" s="2288"/>
      <c r="F70" s="2281"/>
      <c r="G70" s="2295"/>
      <c r="H70" s="2297"/>
      <c r="I70" s="2293"/>
      <c r="J70" s="2281"/>
      <c r="K70" s="2295"/>
      <c r="L70" s="2281"/>
      <c r="M70" s="310"/>
      <c r="N70" s="1678"/>
      <c r="O70" s="1678"/>
      <c r="P70" s="309"/>
      <c r="Q70" s="309"/>
      <c r="R70" s="308"/>
      <c r="S70" s="308"/>
      <c r="T70" s="358"/>
      <c r="U70" s="357"/>
      <c r="V70" s="357"/>
      <c r="W70" s="357"/>
      <c r="X70" s="357"/>
      <c r="Y70" s="357"/>
      <c r="Z70" s="357"/>
      <c r="AA70" s="357"/>
      <c r="AB70" s="308"/>
      <c r="AC70" s="2300"/>
      <c r="AD70" s="2310"/>
      <c r="AE70" s="2308" t="str">
        <f>IF(AE64&gt;9,"błąd","")</f>
        <v/>
      </c>
      <c r="AF70" s="2314"/>
      <c r="AG70" s="2314"/>
      <c r="AH70" s="2312"/>
      <c r="AI70" s="271">
        <f>IF(P70=P69,0,IF(P70=P68,0,IF(P70=P67,0,IF(P70=P66,0,IF(P70=P65,0,IF(P70=P64,0,1))))))</f>
        <v>0</v>
      </c>
      <c r="AJ70" s="271" t="s">
        <v>545</v>
      </c>
      <c r="AK70" s="271" t="str">
        <f t="shared" ref="AK70:AK101" si="58">$C$2</f>
        <v>??</v>
      </c>
      <c r="AL70" s="271" t="e">
        <f>IF(#REF!=#REF!,0,IF(#REF!=#REF!,0,IF(#REF!=#REF!,0,IF(#REF!=#REF!,0,IF(#REF!=#REF!,0,IF(#REF!=#REF!,0,1))))))</f>
        <v>#REF!</v>
      </c>
      <c r="AM70" s="354">
        <f t="shared" si="57"/>
        <v>0</v>
      </c>
    </row>
    <row r="71" spans="1:39" ht="14.1" customHeight="1" thickTop="1" thickBot="1" x14ac:dyDescent="0.25">
      <c r="A71" s="2278"/>
      <c r="B71" s="2281"/>
      <c r="C71" s="2283"/>
      <c r="D71" s="2285"/>
      <c r="E71" s="2288"/>
      <c r="F71" s="2281"/>
      <c r="G71" s="2295"/>
      <c r="H71" s="2297"/>
      <c r="I71" s="2293"/>
      <c r="J71" s="2281"/>
      <c r="K71" s="2295"/>
      <c r="L71" s="2281"/>
      <c r="M71" s="310"/>
      <c r="N71" s="1678"/>
      <c r="O71" s="1678"/>
      <c r="P71" s="309"/>
      <c r="Q71" s="309"/>
      <c r="R71" s="308"/>
      <c r="S71" s="308"/>
      <c r="T71" s="358"/>
      <c r="U71" s="357"/>
      <c r="V71" s="357"/>
      <c r="W71" s="357"/>
      <c r="X71" s="357"/>
      <c r="Y71" s="357"/>
      <c r="Z71" s="357"/>
      <c r="AA71" s="357"/>
      <c r="AB71" s="308"/>
      <c r="AC71" s="2300"/>
      <c r="AD71" s="2310"/>
      <c r="AE71" s="2308"/>
      <c r="AF71" s="2314"/>
      <c r="AG71" s="2314"/>
      <c r="AH71" s="2312"/>
      <c r="AI71" s="271">
        <f>IF(P71=P70,0,IF(P71=P69,0,IF(P71=P68,0,IF(P71=P67,0,IF(P71=P66,0,IF(P71=P65,0,IF(P71=P64,0,1)))))))</f>
        <v>0</v>
      </c>
      <c r="AJ71" s="271" t="s">
        <v>545</v>
      </c>
      <c r="AK71" s="271" t="str">
        <f t="shared" si="58"/>
        <v>??</v>
      </c>
      <c r="AL71" s="271" t="e">
        <f>IF(#REF!=#REF!,0,IF(#REF!=#REF!,0,IF(#REF!=#REF!,0,IF(#REF!=#REF!,0,IF(#REF!=#REF!,0,IF(#REF!=#REF!,0,IF(#REF!=#REF!,0,1)))))))</f>
        <v>#REF!</v>
      </c>
      <c r="AM71" s="354">
        <f t="shared" si="57"/>
        <v>0</v>
      </c>
    </row>
    <row r="72" spans="1:39" ht="14.1" customHeight="1" thickTop="1" thickBot="1" x14ac:dyDescent="0.25">
      <c r="A72" s="2278"/>
      <c r="B72" s="2281"/>
      <c r="C72" s="2283"/>
      <c r="D72" s="2285"/>
      <c r="E72" s="2288"/>
      <c r="F72" s="2281"/>
      <c r="G72" s="2295"/>
      <c r="H72" s="2297"/>
      <c r="I72" s="2293"/>
      <c r="J72" s="2281"/>
      <c r="K72" s="2295"/>
      <c r="L72" s="2281"/>
      <c r="M72" s="310"/>
      <c r="N72" s="1678"/>
      <c r="O72" s="1678"/>
      <c r="P72" s="309"/>
      <c r="Q72" s="309"/>
      <c r="R72" s="308"/>
      <c r="S72" s="308"/>
      <c r="T72" s="358"/>
      <c r="U72" s="357"/>
      <c r="V72" s="357"/>
      <c r="W72" s="357"/>
      <c r="X72" s="357"/>
      <c r="Y72" s="357"/>
      <c r="Z72" s="357"/>
      <c r="AA72" s="357"/>
      <c r="AB72" s="308"/>
      <c r="AC72" s="2300"/>
      <c r="AD72" s="2310"/>
      <c r="AE72" s="2308"/>
      <c r="AF72" s="2314"/>
      <c r="AG72" s="2314"/>
      <c r="AH72" s="2312"/>
      <c r="AI72" s="271">
        <f>IF(P72=P71,0,IF(P72=P70,0,IF(P72=P69,0,IF(P72=P68,0,IF(P72=P67,0,IF(P72=P66,0,IF(P72=P65,0,IF(P72=P64,0,1))))))))</f>
        <v>0</v>
      </c>
      <c r="AJ72" s="271" t="s">
        <v>545</v>
      </c>
      <c r="AK72" s="271" t="str">
        <f t="shared" si="58"/>
        <v>??</v>
      </c>
      <c r="AL72" s="271" t="e">
        <f>IF(#REF!=#REF!,0,IF(#REF!=#REF!,0,IF(#REF!=#REF!,0,IF(#REF!=#REF!,0,IF(#REF!=#REF!,0,IF(#REF!=#REF!,0,IF(#REF!=#REF!,0,IF(#REF!=#REF!,0,1))))))))</f>
        <v>#REF!</v>
      </c>
      <c r="AM72" s="354">
        <f t="shared" si="57"/>
        <v>0</v>
      </c>
    </row>
    <row r="73" spans="1:39" ht="14.1" customHeight="1" thickTop="1" thickBot="1" x14ac:dyDescent="0.25">
      <c r="A73" s="2279"/>
      <c r="B73" s="2282"/>
      <c r="C73" s="2284"/>
      <c r="D73" s="2286"/>
      <c r="E73" s="2289"/>
      <c r="F73" s="2282"/>
      <c r="G73" s="2296"/>
      <c r="H73" s="2298"/>
      <c r="I73" s="2294"/>
      <c r="J73" s="2282"/>
      <c r="K73" s="2296"/>
      <c r="L73" s="2282"/>
      <c r="M73" s="292"/>
      <c r="N73" s="290"/>
      <c r="O73" s="290"/>
      <c r="P73" s="291"/>
      <c r="Q73" s="291"/>
      <c r="R73" s="290"/>
      <c r="S73" s="290"/>
      <c r="T73" s="356"/>
      <c r="U73" s="355"/>
      <c r="V73" s="355"/>
      <c r="W73" s="355"/>
      <c r="X73" s="355"/>
      <c r="Y73" s="355"/>
      <c r="Z73" s="355"/>
      <c r="AA73" s="355"/>
      <c r="AB73" s="290"/>
      <c r="AC73" s="2301"/>
      <c r="AD73" s="2311"/>
      <c r="AE73" s="2309"/>
      <c r="AF73" s="2315"/>
      <c r="AG73" s="2315"/>
      <c r="AH73" s="2312"/>
      <c r="AI73" s="271">
        <f>IF(P73=P72,0,IF(P73=P71,0,IF(P73=P70,0,IF(P73=P69,0,IF(P73=P68,0,IF(P73=P67,0,IF(P73=P66,0,IF(P73=P65,0,IF(P73=P64,0,1)))))))))</f>
        <v>0</v>
      </c>
      <c r="AJ73" s="271" t="s">
        <v>545</v>
      </c>
      <c r="AK73" s="271" t="str">
        <f t="shared" si="58"/>
        <v>??</v>
      </c>
      <c r="AL73" s="271" t="e">
        <f>IF(#REF!=#REF!,0,IF(#REF!=#REF!,0,IF(#REF!=#REF!,0,IF(#REF!=#REF!,0,IF(#REF!=#REF!,0,IF(#REF!=#REF!,0,IF(#REF!=#REF!,0,IF(#REF!=#REF!,0,IF(#REF!=#REF!,0,1)))))))))</f>
        <v>#REF!</v>
      </c>
      <c r="AM73" s="354">
        <f t="shared" si="57"/>
        <v>0</v>
      </c>
    </row>
    <row r="74" spans="1:39" ht="14.1" customHeight="1" thickTop="1" thickBot="1" x14ac:dyDescent="0.25">
      <c r="A74" s="2278"/>
      <c r="B74" s="2280"/>
      <c r="C74" s="2283"/>
      <c r="D74" s="2285"/>
      <c r="E74" s="2287"/>
      <c r="F74" s="2280"/>
      <c r="G74" s="2280"/>
      <c r="H74" s="2297"/>
      <c r="I74" s="2290" t="s">
        <v>140</v>
      </c>
      <c r="J74" s="2281"/>
      <c r="K74" s="2280"/>
      <c r="L74" s="2281"/>
      <c r="M74" s="310"/>
      <c r="N74" s="1678"/>
      <c r="O74" s="1678"/>
      <c r="P74" s="388"/>
      <c r="Q74" s="388"/>
      <c r="R74" s="308"/>
      <c r="S74" s="308"/>
      <c r="T74" s="358"/>
      <c r="U74" s="357"/>
      <c r="V74" s="357"/>
      <c r="W74" s="357"/>
      <c r="X74" s="357"/>
      <c r="Y74" s="357"/>
      <c r="Z74" s="357"/>
      <c r="AA74" s="357"/>
      <c r="AB74" s="308"/>
      <c r="AC74" s="2300">
        <f>SUM(T74:AB83)</f>
        <v>0</v>
      </c>
      <c r="AD74" s="2310"/>
      <c r="AE74" s="2306">
        <f>IF((AC74-AD74)&gt;=0,AC74-AD74,0)</f>
        <v>0</v>
      </c>
      <c r="AF74" s="2313">
        <f>IF(AC74=0,0,IF(AC74&gt;=AD74,1,(AC74+(18-AD74))/18))</f>
        <v>0</v>
      </c>
      <c r="AG74" s="2313" t="str">
        <f>IF(AF74=1,"pe",IF(AF74&gt;0,"ne",""))</f>
        <v/>
      </c>
      <c r="AH74" s="2312"/>
      <c r="AI74" s="271">
        <v>1</v>
      </c>
      <c r="AJ74" s="271" t="s">
        <v>545</v>
      </c>
      <c r="AK74" s="271" t="str">
        <f t="shared" si="58"/>
        <v>??</v>
      </c>
      <c r="AL74" s="271">
        <v>1</v>
      </c>
      <c r="AM74" s="354">
        <f>C74</f>
        <v>0</v>
      </c>
    </row>
    <row r="75" spans="1:39" ht="14.1" customHeight="1" thickTop="1" thickBot="1" x14ac:dyDescent="0.25">
      <c r="A75" s="2278"/>
      <c r="B75" s="2281"/>
      <c r="C75" s="2283"/>
      <c r="D75" s="2285"/>
      <c r="E75" s="2288"/>
      <c r="F75" s="2281"/>
      <c r="G75" s="2295"/>
      <c r="H75" s="2297"/>
      <c r="I75" s="2291"/>
      <c r="J75" s="2281"/>
      <c r="K75" s="2295"/>
      <c r="L75" s="2281"/>
      <c r="M75" s="310"/>
      <c r="N75" s="1678"/>
      <c r="O75" s="1678"/>
      <c r="P75" s="309"/>
      <c r="Q75" s="309"/>
      <c r="R75" s="308"/>
      <c r="S75" s="308"/>
      <c r="T75" s="358"/>
      <c r="U75" s="357"/>
      <c r="V75" s="357"/>
      <c r="W75" s="357"/>
      <c r="X75" s="357"/>
      <c r="Y75" s="357"/>
      <c r="Z75" s="357"/>
      <c r="AA75" s="357"/>
      <c r="AB75" s="308"/>
      <c r="AC75" s="2300"/>
      <c r="AD75" s="2310"/>
      <c r="AE75" s="2307"/>
      <c r="AF75" s="2314"/>
      <c r="AG75" s="2314"/>
      <c r="AH75" s="2312"/>
      <c r="AI75" s="271">
        <f>IF(P75=P74,0,1)</f>
        <v>0</v>
      </c>
      <c r="AJ75" s="271" t="s">
        <v>545</v>
      </c>
      <c r="AK75" s="271" t="str">
        <f t="shared" si="58"/>
        <v>??</v>
      </c>
      <c r="AL75" s="271" t="e">
        <f>IF(#REF!=#REF!,0,1)</f>
        <v>#REF!</v>
      </c>
      <c r="AM75" s="354">
        <f t="shared" ref="AM75:AM83" si="59">AM74</f>
        <v>0</v>
      </c>
    </row>
    <row r="76" spans="1:39" ht="14.1" customHeight="1" thickTop="1" thickBot="1" x14ac:dyDescent="0.25">
      <c r="A76" s="2278"/>
      <c r="B76" s="2281"/>
      <c r="C76" s="2283"/>
      <c r="D76" s="2285"/>
      <c r="E76" s="2288"/>
      <c r="F76" s="2281"/>
      <c r="G76" s="2295"/>
      <c r="H76" s="2297"/>
      <c r="I76" s="2292"/>
      <c r="J76" s="2281"/>
      <c r="K76" s="2295"/>
      <c r="L76" s="2281"/>
      <c r="M76" s="310"/>
      <c r="N76" s="1678"/>
      <c r="O76" s="1678"/>
      <c r="P76" s="309"/>
      <c r="Q76" s="309"/>
      <c r="R76" s="308"/>
      <c r="S76" s="308"/>
      <c r="T76" s="358"/>
      <c r="U76" s="357"/>
      <c r="V76" s="357"/>
      <c r="W76" s="357"/>
      <c r="X76" s="357"/>
      <c r="Y76" s="357"/>
      <c r="Z76" s="357"/>
      <c r="AA76" s="357"/>
      <c r="AB76" s="308"/>
      <c r="AC76" s="2300"/>
      <c r="AD76" s="2310"/>
      <c r="AE76" s="2307"/>
      <c r="AF76" s="2314"/>
      <c r="AG76" s="2314"/>
      <c r="AH76" s="2312"/>
      <c r="AI76" s="271">
        <f>IF(P76=P75,0,IF(P76=P74,0,1))</f>
        <v>0</v>
      </c>
      <c r="AJ76" s="271" t="s">
        <v>545</v>
      </c>
      <c r="AK76" s="271" t="str">
        <f t="shared" si="58"/>
        <v>??</v>
      </c>
      <c r="AL76" s="271" t="e">
        <f>IF(#REF!=#REF!,0,IF(#REF!=#REF!,0,1))</f>
        <v>#REF!</v>
      </c>
      <c r="AM76" s="354">
        <f t="shared" si="59"/>
        <v>0</v>
      </c>
    </row>
    <row r="77" spans="1:39" ht="14.1" customHeight="1" thickTop="1" thickBot="1" x14ac:dyDescent="0.25">
      <c r="A77" s="2278"/>
      <c r="B77" s="2281"/>
      <c r="C77" s="2283"/>
      <c r="D77" s="2285"/>
      <c r="E77" s="2288"/>
      <c r="F77" s="2281"/>
      <c r="G77" s="2295"/>
      <c r="H77" s="2297"/>
      <c r="I77" s="2293"/>
      <c r="J77" s="2281"/>
      <c r="K77" s="2295"/>
      <c r="L77" s="2281"/>
      <c r="M77" s="310"/>
      <c r="N77" s="1678"/>
      <c r="O77" s="1678"/>
      <c r="P77" s="309"/>
      <c r="Q77" s="309"/>
      <c r="R77" s="308"/>
      <c r="S77" s="308"/>
      <c r="T77" s="358"/>
      <c r="U77" s="357"/>
      <c r="V77" s="357"/>
      <c r="W77" s="357"/>
      <c r="X77" s="357"/>
      <c r="Y77" s="357"/>
      <c r="Z77" s="357"/>
      <c r="AA77" s="357"/>
      <c r="AB77" s="308"/>
      <c r="AC77" s="2300"/>
      <c r="AD77" s="2310"/>
      <c r="AE77" s="2307"/>
      <c r="AF77" s="2314"/>
      <c r="AG77" s="2314"/>
      <c r="AH77" s="2312"/>
      <c r="AI77" s="271">
        <f>IF(P77=P76,0,IF(P77=P75,0,IF(P77=P74,0,1)))</f>
        <v>0</v>
      </c>
      <c r="AJ77" s="271" t="s">
        <v>545</v>
      </c>
      <c r="AK77" s="271" t="str">
        <f t="shared" si="58"/>
        <v>??</v>
      </c>
      <c r="AL77" s="271" t="e">
        <f>IF(#REF!=#REF!,0,IF(#REF!=#REF!,0,IF(#REF!=#REF!,0,1)))</f>
        <v>#REF!</v>
      </c>
      <c r="AM77" s="354">
        <f t="shared" si="59"/>
        <v>0</v>
      </c>
    </row>
    <row r="78" spans="1:39" ht="14.1" customHeight="1" thickTop="1" thickBot="1" x14ac:dyDescent="0.25">
      <c r="A78" s="2278"/>
      <c r="B78" s="2281"/>
      <c r="C78" s="2283"/>
      <c r="D78" s="2285"/>
      <c r="E78" s="2288"/>
      <c r="F78" s="2281"/>
      <c r="G78" s="2295"/>
      <c r="H78" s="2297"/>
      <c r="I78" s="2293"/>
      <c r="J78" s="2281"/>
      <c r="K78" s="2295"/>
      <c r="L78" s="2281"/>
      <c r="M78" s="310"/>
      <c r="N78" s="1678"/>
      <c r="O78" s="1678"/>
      <c r="P78" s="309"/>
      <c r="Q78" s="309"/>
      <c r="R78" s="308"/>
      <c r="S78" s="308"/>
      <c r="T78" s="358"/>
      <c r="U78" s="357"/>
      <c r="V78" s="357"/>
      <c r="W78" s="357"/>
      <c r="X78" s="357"/>
      <c r="Y78" s="357"/>
      <c r="Z78" s="357"/>
      <c r="AA78" s="357"/>
      <c r="AB78" s="308"/>
      <c r="AC78" s="2300"/>
      <c r="AD78" s="2310"/>
      <c r="AE78" s="2307"/>
      <c r="AF78" s="2314"/>
      <c r="AG78" s="2314"/>
      <c r="AH78" s="2312"/>
      <c r="AI78" s="271">
        <f>IF(P78=P77,0,IF(P78=P76,0,IF(P78=P75,0,IF(P78=P74,0,1))))</f>
        <v>0</v>
      </c>
      <c r="AJ78" s="271" t="s">
        <v>545</v>
      </c>
      <c r="AK78" s="271" t="str">
        <f t="shared" si="58"/>
        <v>??</v>
      </c>
      <c r="AL78" s="271" t="e">
        <f>IF(#REF!=#REF!,0,IF(#REF!=#REF!,0,IF(#REF!=#REF!,0,IF(#REF!=#REF!,0,1))))</f>
        <v>#REF!</v>
      </c>
      <c r="AM78" s="354">
        <f t="shared" si="59"/>
        <v>0</v>
      </c>
    </row>
    <row r="79" spans="1:39" ht="14.1" customHeight="1" thickTop="1" thickBot="1" x14ac:dyDescent="0.25">
      <c r="A79" s="2278"/>
      <c r="B79" s="2281"/>
      <c r="C79" s="2283"/>
      <c r="D79" s="2285"/>
      <c r="E79" s="2288"/>
      <c r="F79" s="2281"/>
      <c r="G79" s="2295"/>
      <c r="H79" s="2297"/>
      <c r="I79" s="2293"/>
      <c r="J79" s="2281"/>
      <c r="K79" s="2295"/>
      <c r="L79" s="2281"/>
      <c r="M79" s="310"/>
      <c r="N79" s="1678"/>
      <c r="O79" s="1678"/>
      <c r="P79" s="309"/>
      <c r="Q79" s="309"/>
      <c r="R79" s="308"/>
      <c r="S79" s="308"/>
      <c r="T79" s="358"/>
      <c r="U79" s="357"/>
      <c r="V79" s="357"/>
      <c r="W79" s="357"/>
      <c r="X79" s="357"/>
      <c r="Y79" s="357"/>
      <c r="Z79" s="357"/>
      <c r="AA79" s="357"/>
      <c r="AB79" s="308"/>
      <c r="AC79" s="2300"/>
      <c r="AD79" s="2310"/>
      <c r="AE79" s="2307"/>
      <c r="AF79" s="2314"/>
      <c r="AG79" s="2314"/>
      <c r="AH79" s="2312"/>
      <c r="AI79" s="271">
        <f>IF(P79=P78,0,IF(P79=P77,0,IF(P79=P76,0,IF(P79=P75,0,IF(P79=P74,0,1)))))</f>
        <v>0</v>
      </c>
      <c r="AJ79" s="271" t="s">
        <v>545</v>
      </c>
      <c r="AK79" s="271" t="str">
        <f t="shared" si="58"/>
        <v>??</v>
      </c>
      <c r="AL79" s="271" t="e">
        <f>IF(#REF!=#REF!,0,IF(#REF!=#REF!,0,IF(#REF!=#REF!,0,IF(#REF!=#REF!,0,IF(#REF!=#REF!,0,1)))))</f>
        <v>#REF!</v>
      </c>
      <c r="AM79" s="354">
        <f t="shared" si="59"/>
        <v>0</v>
      </c>
    </row>
    <row r="80" spans="1:39" ht="14.1" customHeight="1" thickTop="1" thickBot="1" x14ac:dyDescent="0.25">
      <c r="A80" s="2278"/>
      <c r="B80" s="2281"/>
      <c r="C80" s="2283"/>
      <c r="D80" s="2285"/>
      <c r="E80" s="2288"/>
      <c r="F80" s="2281"/>
      <c r="G80" s="2295"/>
      <c r="H80" s="2297"/>
      <c r="I80" s="2293"/>
      <c r="J80" s="2281"/>
      <c r="K80" s="2295"/>
      <c r="L80" s="2281"/>
      <c r="M80" s="310"/>
      <c r="N80" s="1678"/>
      <c r="O80" s="1678"/>
      <c r="P80" s="309"/>
      <c r="Q80" s="309"/>
      <c r="R80" s="308"/>
      <c r="S80" s="308"/>
      <c r="T80" s="358"/>
      <c r="U80" s="357"/>
      <c r="V80" s="357"/>
      <c r="W80" s="357"/>
      <c r="X80" s="357"/>
      <c r="Y80" s="357"/>
      <c r="Z80" s="357"/>
      <c r="AA80" s="357"/>
      <c r="AB80" s="308"/>
      <c r="AC80" s="2300"/>
      <c r="AD80" s="2310"/>
      <c r="AE80" s="2308" t="str">
        <f>IF(AE74&gt;9,"błąd","")</f>
        <v/>
      </c>
      <c r="AF80" s="2314"/>
      <c r="AG80" s="2314"/>
      <c r="AH80" s="2312"/>
      <c r="AI80" s="271">
        <f>IF(P80=P79,0,IF(P80=P78,0,IF(P80=P77,0,IF(P80=P76,0,IF(P80=P75,0,IF(P80=P74,0,1))))))</f>
        <v>0</v>
      </c>
      <c r="AJ80" s="271" t="s">
        <v>545</v>
      </c>
      <c r="AK80" s="271" t="str">
        <f t="shared" si="58"/>
        <v>??</v>
      </c>
      <c r="AL80" s="271" t="e">
        <f>IF(#REF!=#REF!,0,IF(#REF!=#REF!,0,IF(#REF!=#REF!,0,IF(#REF!=#REF!,0,IF(#REF!=#REF!,0,IF(#REF!=#REF!,0,1))))))</f>
        <v>#REF!</v>
      </c>
      <c r="AM80" s="354">
        <f t="shared" si="59"/>
        <v>0</v>
      </c>
    </row>
    <row r="81" spans="1:39" ht="14.1" customHeight="1" thickTop="1" thickBot="1" x14ac:dyDescent="0.25">
      <c r="A81" s="2278"/>
      <c r="B81" s="2281"/>
      <c r="C81" s="2283"/>
      <c r="D81" s="2285"/>
      <c r="E81" s="2288"/>
      <c r="F81" s="2281"/>
      <c r="G81" s="2295"/>
      <c r="H81" s="2297"/>
      <c r="I81" s="2293"/>
      <c r="J81" s="2281"/>
      <c r="K81" s="2295"/>
      <c r="L81" s="2281"/>
      <c r="M81" s="310"/>
      <c r="N81" s="1678"/>
      <c r="O81" s="1678"/>
      <c r="P81" s="309"/>
      <c r="Q81" s="309"/>
      <c r="R81" s="308"/>
      <c r="S81" s="308"/>
      <c r="T81" s="358"/>
      <c r="U81" s="357"/>
      <c r="V81" s="357"/>
      <c r="W81" s="357"/>
      <c r="X81" s="357"/>
      <c r="Y81" s="357"/>
      <c r="Z81" s="357"/>
      <c r="AA81" s="357"/>
      <c r="AB81" s="308"/>
      <c r="AC81" s="2300"/>
      <c r="AD81" s="2310"/>
      <c r="AE81" s="2308"/>
      <c r="AF81" s="2314"/>
      <c r="AG81" s="2314"/>
      <c r="AH81" s="2312"/>
      <c r="AI81" s="271">
        <f>IF(P81=P80,0,IF(P81=P79,0,IF(P81=P78,0,IF(P81=P77,0,IF(P81=P76,0,IF(P81=P75,0,IF(P81=P74,0,1)))))))</f>
        <v>0</v>
      </c>
      <c r="AJ81" s="271" t="s">
        <v>545</v>
      </c>
      <c r="AK81" s="271" t="str">
        <f t="shared" si="58"/>
        <v>??</v>
      </c>
      <c r="AL81" s="271" t="e">
        <f>IF(#REF!=#REF!,0,IF(#REF!=#REF!,0,IF(#REF!=#REF!,0,IF(#REF!=#REF!,0,IF(#REF!=#REF!,0,IF(#REF!=#REF!,0,IF(#REF!=#REF!,0,1)))))))</f>
        <v>#REF!</v>
      </c>
      <c r="AM81" s="354">
        <f t="shared" si="59"/>
        <v>0</v>
      </c>
    </row>
    <row r="82" spans="1:39" ht="14.1" customHeight="1" thickTop="1" thickBot="1" x14ac:dyDescent="0.25">
      <c r="A82" s="2278"/>
      <c r="B82" s="2281"/>
      <c r="C82" s="2283"/>
      <c r="D82" s="2285"/>
      <c r="E82" s="2288"/>
      <c r="F82" s="2281"/>
      <c r="G82" s="2295"/>
      <c r="H82" s="2297"/>
      <c r="I82" s="2293"/>
      <c r="J82" s="2281"/>
      <c r="K82" s="2295"/>
      <c r="L82" s="2281"/>
      <c r="M82" s="310"/>
      <c r="N82" s="1678"/>
      <c r="O82" s="1678"/>
      <c r="P82" s="309"/>
      <c r="Q82" s="309"/>
      <c r="R82" s="308"/>
      <c r="S82" s="308"/>
      <c r="T82" s="358"/>
      <c r="U82" s="357"/>
      <c r="V82" s="357"/>
      <c r="W82" s="357"/>
      <c r="X82" s="357"/>
      <c r="Y82" s="357"/>
      <c r="Z82" s="357"/>
      <c r="AA82" s="357"/>
      <c r="AB82" s="308"/>
      <c r="AC82" s="2300"/>
      <c r="AD82" s="2310"/>
      <c r="AE82" s="2308"/>
      <c r="AF82" s="2314"/>
      <c r="AG82" s="2314"/>
      <c r="AH82" s="2312"/>
      <c r="AI82" s="271">
        <f>IF(P82=P81,0,IF(P82=P80,0,IF(P82=P79,0,IF(P82=P78,0,IF(P82=P77,0,IF(P82=P76,0,IF(P82=P75,0,IF(P82=P74,0,1))))))))</f>
        <v>0</v>
      </c>
      <c r="AJ82" s="271" t="s">
        <v>545</v>
      </c>
      <c r="AK82" s="271" t="str">
        <f t="shared" si="58"/>
        <v>??</v>
      </c>
      <c r="AL82" s="271" t="e">
        <f>IF(#REF!=#REF!,0,IF(#REF!=#REF!,0,IF(#REF!=#REF!,0,IF(#REF!=#REF!,0,IF(#REF!=#REF!,0,IF(#REF!=#REF!,0,IF(#REF!=#REF!,0,IF(#REF!=#REF!,0,1))))))))</f>
        <v>#REF!</v>
      </c>
      <c r="AM82" s="354">
        <f t="shared" si="59"/>
        <v>0</v>
      </c>
    </row>
    <row r="83" spans="1:39" ht="14.1" customHeight="1" thickTop="1" thickBot="1" x14ac:dyDescent="0.25">
      <c r="A83" s="2279"/>
      <c r="B83" s="2282"/>
      <c r="C83" s="2284"/>
      <c r="D83" s="2286"/>
      <c r="E83" s="2289"/>
      <c r="F83" s="2282"/>
      <c r="G83" s="2296"/>
      <c r="H83" s="2298"/>
      <c r="I83" s="2294"/>
      <c r="J83" s="2282"/>
      <c r="K83" s="2296"/>
      <c r="L83" s="2282"/>
      <c r="M83" s="292"/>
      <c r="N83" s="290"/>
      <c r="O83" s="290"/>
      <c r="P83" s="291"/>
      <c r="Q83" s="291"/>
      <c r="R83" s="290"/>
      <c r="S83" s="290"/>
      <c r="T83" s="356"/>
      <c r="U83" s="355"/>
      <c r="V83" s="355"/>
      <c r="W83" s="355"/>
      <c r="X83" s="355"/>
      <c r="Y83" s="355"/>
      <c r="Z83" s="355"/>
      <c r="AA83" s="355"/>
      <c r="AB83" s="290"/>
      <c r="AC83" s="2301"/>
      <c r="AD83" s="2311"/>
      <c r="AE83" s="2309"/>
      <c r="AF83" s="2315"/>
      <c r="AG83" s="2315"/>
      <c r="AH83" s="2312"/>
      <c r="AI83" s="271">
        <f>IF(P83=P82,0,IF(P83=P81,0,IF(P83=P80,0,IF(P83=P79,0,IF(P83=P78,0,IF(P83=P77,0,IF(P83=P76,0,IF(P83=P75,0,IF(P83=P74,0,1)))))))))</f>
        <v>0</v>
      </c>
      <c r="AJ83" s="271" t="s">
        <v>545</v>
      </c>
      <c r="AK83" s="271" t="str">
        <f t="shared" si="58"/>
        <v>??</v>
      </c>
      <c r="AL83" s="271" t="e">
        <f>IF(#REF!=#REF!,0,IF(#REF!=#REF!,0,IF(#REF!=#REF!,0,IF(#REF!=#REF!,0,IF(#REF!=#REF!,0,IF(#REF!=#REF!,0,IF(#REF!=#REF!,0,IF(#REF!=#REF!,0,IF(#REF!=#REF!,0,1)))))))))</f>
        <v>#REF!</v>
      </c>
      <c r="AM83" s="354">
        <f t="shared" si="59"/>
        <v>0</v>
      </c>
    </row>
    <row r="84" spans="1:39" ht="14.1" customHeight="1" thickTop="1" thickBot="1" x14ac:dyDescent="0.25">
      <c r="A84" s="2278"/>
      <c r="B84" s="2280"/>
      <c r="C84" s="2283"/>
      <c r="D84" s="2285"/>
      <c r="E84" s="2287"/>
      <c r="F84" s="2280"/>
      <c r="G84" s="2280"/>
      <c r="H84" s="2297"/>
      <c r="I84" s="2290" t="s">
        <v>140</v>
      </c>
      <c r="J84" s="2281"/>
      <c r="K84" s="2280"/>
      <c r="L84" s="2281"/>
      <c r="M84" s="310"/>
      <c r="N84" s="1678"/>
      <c r="O84" s="1678"/>
      <c r="P84" s="388"/>
      <c r="Q84" s="388"/>
      <c r="R84" s="308"/>
      <c r="S84" s="308"/>
      <c r="T84" s="358"/>
      <c r="U84" s="357"/>
      <c r="V84" s="357"/>
      <c r="W84" s="357"/>
      <c r="X84" s="357"/>
      <c r="Y84" s="357"/>
      <c r="Z84" s="357"/>
      <c r="AA84" s="357"/>
      <c r="AB84" s="308"/>
      <c r="AC84" s="2300">
        <f>SUM(T84:AB93)</f>
        <v>0</v>
      </c>
      <c r="AD84" s="2310"/>
      <c r="AE84" s="2306">
        <f>IF((AC84-AD84)&gt;=0,AC84-AD84,0)</f>
        <v>0</v>
      </c>
      <c r="AF84" s="2313">
        <f>IF(AC84=0,0,IF(AC84&gt;=AD84,1,(AC84+(18-AD84))/18))</f>
        <v>0</v>
      </c>
      <c r="AG84" s="2313" t="str">
        <f>IF(AF84=1,"pe",IF(AF84&gt;0,"ne",""))</f>
        <v/>
      </c>
      <c r="AH84" s="2312"/>
      <c r="AI84" s="271">
        <v>1</v>
      </c>
      <c r="AJ84" s="271" t="s">
        <v>545</v>
      </c>
      <c r="AK84" s="271" t="str">
        <f t="shared" si="58"/>
        <v>??</v>
      </c>
      <c r="AL84" s="271">
        <v>1</v>
      </c>
      <c r="AM84" s="354">
        <f>C84</f>
        <v>0</v>
      </c>
    </row>
    <row r="85" spans="1:39" ht="14.1" customHeight="1" thickTop="1" thickBot="1" x14ac:dyDescent="0.25">
      <c r="A85" s="2278"/>
      <c r="B85" s="2281"/>
      <c r="C85" s="2283"/>
      <c r="D85" s="2285"/>
      <c r="E85" s="2288"/>
      <c r="F85" s="2281"/>
      <c r="G85" s="2295"/>
      <c r="H85" s="2297"/>
      <c r="I85" s="2291"/>
      <c r="J85" s="2281"/>
      <c r="K85" s="2295"/>
      <c r="L85" s="2281"/>
      <c r="M85" s="310"/>
      <c r="N85" s="1678"/>
      <c r="O85" s="1678"/>
      <c r="P85" s="309"/>
      <c r="Q85" s="309"/>
      <c r="R85" s="308"/>
      <c r="S85" s="308"/>
      <c r="T85" s="358"/>
      <c r="U85" s="357"/>
      <c r="V85" s="357"/>
      <c r="W85" s="357"/>
      <c r="X85" s="357"/>
      <c r="Y85" s="357"/>
      <c r="Z85" s="357"/>
      <c r="AA85" s="357"/>
      <c r="AB85" s="308"/>
      <c r="AC85" s="2300"/>
      <c r="AD85" s="2310"/>
      <c r="AE85" s="2307"/>
      <c r="AF85" s="2314"/>
      <c r="AG85" s="2314"/>
      <c r="AH85" s="2312"/>
      <c r="AI85" s="271">
        <f>IF(P85=P84,0,1)</f>
        <v>0</v>
      </c>
      <c r="AJ85" s="271" t="s">
        <v>545</v>
      </c>
      <c r="AK85" s="271" t="str">
        <f t="shared" si="58"/>
        <v>??</v>
      </c>
      <c r="AL85" s="271" t="e">
        <f>IF(#REF!=#REF!,0,1)</f>
        <v>#REF!</v>
      </c>
      <c r="AM85" s="354">
        <f t="shared" ref="AM85:AM93" si="60">AM84</f>
        <v>0</v>
      </c>
    </row>
    <row r="86" spans="1:39" ht="14.1" customHeight="1" thickTop="1" thickBot="1" x14ac:dyDescent="0.25">
      <c r="A86" s="2278"/>
      <c r="B86" s="2281"/>
      <c r="C86" s="2283"/>
      <c r="D86" s="2285"/>
      <c r="E86" s="2288"/>
      <c r="F86" s="2281"/>
      <c r="G86" s="2295"/>
      <c r="H86" s="2297"/>
      <c r="I86" s="2292"/>
      <c r="J86" s="2281"/>
      <c r="K86" s="2295"/>
      <c r="L86" s="2281"/>
      <c r="M86" s="310"/>
      <c r="N86" s="1678"/>
      <c r="O86" s="1678"/>
      <c r="P86" s="309"/>
      <c r="Q86" s="309"/>
      <c r="R86" s="308"/>
      <c r="S86" s="308"/>
      <c r="T86" s="358"/>
      <c r="U86" s="357"/>
      <c r="V86" s="357"/>
      <c r="W86" s="357"/>
      <c r="X86" s="357"/>
      <c r="Y86" s="357"/>
      <c r="Z86" s="357"/>
      <c r="AA86" s="357"/>
      <c r="AB86" s="308"/>
      <c r="AC86" s="2300"/>
      <c r="AD86" s="2310"/>
      <c r="AE86" s="2307"/>
      <c r="AF86" s="2314"/>
      <c r="AG86" s="2314"/>
      <c r="AH86" s="2312"/>
      <c r="AI86" s="271">
        <f>IF(P86=P85,0,IF(P86=P84,0,1))</f>
        <v>0</v>
      </c>
      <c r="AJ86" s="271" t="s">
        <v>545</v>
      </c>
      <c r="AK86" s="271" t="str">
        <f t="shared" si="58"/>
        <v>??</v>
      </c>
      <c r="AL86" s="271" t="e">
        <f>IF(#REF!=#REF!,0,IF(#REF!=#REF!,0,1))</f>
        <v>#REF!</v>
      </c>
      <c r="AM86" s="354">
        <f t="shared" si="60"/>
        <v>0</v>
      </c>
    </row>
    <row r="87" spans="1:39" ht="14.1" customHeight="1" thickTop="1" thickBot="1" x14ac:dyDescent="0.25">
      <c r="A87" s="2278"/>
      <c r="B87" s="2281"/>
      <c r="C87" s="2283"/>
      <c r="D87" s="2285"/>
      <c r="E87" s="2288"/>
      <c r="F87" s="2281"/>
      <c r="G87" s="2295"/>
      <c r="H87" s="2297"/>
      <c r="I87" s="2293"/>
      <c r="J87" s="2281"/>
      <c r="K87" s="2295"/>
      <c r="L87" s="2281"/>
      <c r="M87" s="310"/>
      <c r="N87" s="1678"/>
      <c r="O87" s="1678"/>
      <c r="P87" s="309"/>
      <c r="Q87" s="309"/>
      <c r="R87" s="308"/>
      <c r="S87" s="308"/>
      <c r="T87" s="358"/>
      <c r="U87" s="357"/>
      <c r="V87" s="357"/>
      <c r="W87" s="357"/>
      <c r="X87" s="357"/>
      <c r="Y87" s="357"/>
      <c r="Z87" s="357"/>
      <c r="AA87" s="357"/>
      <c r="AB87" s="308"/>
      <c r="AC87" s="2300"/>
      <c r="AD87" s="2310"/>
      <c r="AE87" s="2307"/>
      <c r="AF87" s="2314"/>
      <c r="AG87" s="2314"/>
      <c r="AH87" s="2312"/>
      <c r="AI87" s="271">
        <f>IF(P87=P86,0,IF(P87=P85,0,IF(P87=P84,0,1)))</f>
        <v>0</v>
      </c>
      <c r="AJ87" s="271" t="s">
        <v>545</v>
      </c>
      <c r="AK87" s="271" t="str">
        <f t="shared" si="58"/>
        <v>??</v>
      </c>
      <c r="AL87" s="271" t="e">
        <f>IF(#REF!=#REF!,0,IF(#REF!=#REF!,0,IF(#REF!=#REF!,0,1)))</f>
        <v>#REF!</v>
      </c>
      <c r="AM87" s="354">
        <f t="shared" si="60"/>
        <v>0</v>
      </c>
    </row>
    <row r="88" spans="1:39" ht="14.1" customHeight="1" thickTop="1" thickBot="1" x14ac:dyDescent="0.25">
      <c r="A88" s="2278"/>
      <c r="B88" s="2281"/>
      <c r="C88" s="2283"/>
      <c r="D88" s="2285"/>
      <c r="E88" s="2288"/>
      <c r="F88" s="2281"/>
      <c r="G88" s="2295"/>
      <c r="H88" s="2297"/>
      <c r="I88" s="2293"/>
      <c r="J88" s="2281"/>
      <c r="K88" s="2295"/>
      <c r="L88" s="2281"/>
      <c r="M88" s="310"/>
      <c r="N88" s="1678"/>
      <c r="O88" s="1678"/>
      <c r="P88" s="309"/>
      <c r="Q88" s="309"/>
      <c r="R88" s="308"/>
      <c r="S88" s="308"/>
      <c r="T88" s="358"/>
      <c r="U88" s="357"/>
      <c r="V88" s="357"/>
      <c r="W88" s="357"/>
      <c r="X88" s="357"/>
      <c r="Y88" s="357"/>
      <c r="Z88" s="357"/>
      <c r="AA88" s="357"/>
      <c r="AB88" s="308"/>
      <c r="AC88" s="2300"/>
      <c r="AD88" s="2310"/>
      <c r="AE88" s="2307"/>
      <c r="AF88" s="2314"/>
      <c r="AG88" s="2314"/>
      <c r="AH88" s="2312"/>
      <c r="AI88" s="271">
        <f>IF(P88=P87,0,IF(P88=P86,0,IF(P88=P85,0,IF(P88=P84,0,1))))</f>
        <v>0</v>
      </c>
      <c r="AJ88" s="271" t="s">
        <v>545</v>
      </c>
      <c r="AK88" s="271" t="str">
        <f t="shared" si="58"/>
        <v>??</v>
      </c>
      <c r="AL88" s="271" t="e">
        <f>IF(#REF!=#REF!,0,IF(#REF!=#REF!,0,IF(#REF!=#REF!,0,IF(#REF!=#REF!,0,1))))</f>
        <v>#REF!</v>
      </c>
      <c r="AM88" s="354">
        <f t="shared" si="60"/>
        <v>0</v>
      </c>
    </row>
    <row r="89" spans="1:39" ht="14.1" customHeight="1" thickTop="1" thickBot="1" x14ac:dyDescent="0.25">
      <c r="A89" s="2278"/>
      <c r="B89" s="2281"/>
      <c r="C89" s="2283"/>
      <c r="D89" s="2285"/>
      <c r="E89" s="2288"/>
      <c r="F89" s="2281"/>
      <c r="G89" s="2295"/>
      <c r="H89" s="2297"/>
      <c r="I89" s="2293"/>
      <c r="J89" s="2281"/>
      <c r="K89" s="2295"/>
      <c r="L89" s="2281"/>
      <c r="M89" s="310"/>
      <c r="N89" s="1678"/>
      <c r="O89" s="1678"/>
      <c r="P89" s="309"/>
      <c r="Q89" s="309"/>
      <c r="R89" s="308"/>
      <c r="S89" s="308"/>
      <c r="T89" s="358"/>
      <c r="U89" s="357"/>
      <c r="V89" s="357"/>
      <c r="W89" s="357"/>
      <c r="X89" s="357"/>
      <c r="Y89" s="357"/>
      <c r="Z89" s="357"/>
      <c r="AA89" s="357"/>
      <c r="AB89" s="308"/>
      <c r="AC89" s="2300"/>
      <c r="AD89" s="2310"/>
      <c r="AE89" s="2307"/>
      <c r="AF89" s="2314"/>
      <c r="AG89" s="2314"/>
      <c r="AH89" s="2312"/>
      <c r="AI89" s="271">
        <f>IF(P89=P88,0,IF(P89=P87,0,IF(P89=P86,0,IF(P89=P85,0,IF(P89=P84,0,1)))))</f>
        <v>0</v>
      </c>
      <c r="AJ89" s="271" t="s">
        <v>545</v>
      </c>
      <c r="AK89" s="271" t="str">
        <f t="shared" si="58"/>
        <v>??</v>
      </c>
      <c r="AL89" s="271" t="e">
        <f>IF(#REF!=#REF!,0,IF(#REF!=#REF!,0,IF(#REF!=#REF!,0,IF(#REF!=#REF!,0,IF(#REF!=#REF!,0,1)))))</f>
        <v>#REF!</v>
      </c>
      <c r="AM89" s="354">
        <f t="shared" si="60"/>
        <v>0</v>
      </c>
    </row>
    <row r="90" spans="1:39" ht="14.1" customHeight="1" thickTop="1" thickBot="1" x14ac:dyDescent="0.25">
      <c r="A90" s="2278"/>
      <c r="B90" s="2281"/>
      <c r="C90" s="2283"/>
      <c r="D90" s="2285"/>
      <c r="E90" s="2288"/>
      <c r="F90" s="2281"/>
      <c r="G90" s="2295"/>
      <c r="H90" s="2297"/>
      <c r="I90" s="2293"/>
      <c r="J90" s="2281"/>
      <c r="K90" s="2295"/>
      <c r="L90" s="2281"/>
      <c r="M90" s="310"/>
      <c r="N90" s="1678"/>
      <c r="O90" s="1678"/>
      <c r="P90" s="309"/>
      <c r="Q90" s="309"/>
      <c r="R90" s="308"/>
      <c r="S90" s="308"/>
      <c r="T90" s="358"/>
      <c r="U90" s="357"/>
      <c r="V90" s="357"/>
      <c r="W90" s="357"/>
      <c r="X90" s="357"/>
      <c r="Y90" s="357"/>
      <c r="Z90" s="357"/>
      <c r="AA90" s="357"/>
      <c r="AB90" s="308"/>
      <c r="AC90" s="2300"/>
      <c r="AD90" s="2310"/>
      <c r="AE90" s="2308" t="str">
        <f>IF(AE84&gt;9,"błąd","")</f>
        <v/>
      </c>
      <c r="AF90" s="2314"/>
      <c r="AG90" s="2314"/>
      <c r="AH90" s="2312"/>
      <c r="AI90" s="271">
        <f>IF(P90=P89,0,IF(P90=P88,0,IF(P90=P87,0,IF(P90=P86,0,IF(P90=P85,0,IF(P90=P84,0,1))))))</f>
        <v>0</v>
      </c>
      <c r="AJ90" s="271" t="s">
        <v>545</v>
      </c>
      <c r="AK90" s="271" t="str">
        <f t="shared" si="58"/>
        <v>??</v>
      </c>
      <c r="AL90" s="271" t="e">
        <f>IF(#REF!=#REF!,0,IF(#REF!=#REF!,0,IF(#REF!=#REF!,0,IF(#REF!=#REF!,0,IF(#REF!=#REF!,0,IF(#REF!=#REF!,0,1))))))</f>
        <v>#REF!</v>
      </c>
      <c r="AM90" s="354">
        <f t="shared" si="60"/>
        <v>0</v>
      </c>
    </row>
    <row r="91" spans="1:39" ht="14.1" customHeight="1" thickTop="1" thickBot="1" x14ac:dyDescent="0.25">
      <c r="A91" s="2278"/>
      <c r="B91" s="2281"/>
      <c r="C91" s="2283"/>
      <c r="D91" s="2285"/>
      <c r="E91" s="2288"/>
      <c r="F91" s="2281"/>
      <c r="G91" s="2295"/>
      <c r="H91" s="2297"/>
      <c r="I91" s="2293"/>
      <c r="J91" s="2281"/>
      <c r="K91" s="2295"/>
      <c r="L91" s="2281"/>
      <c r="M91" s="310"/>
      <c r="N91" s="1678"/>
      <c r="O91" s="1678"/>
      <c r="P91" s="309"/>
      <c r="Q91" s="309"/>
      <c r="R91" s="308"/>
      <c r="S91" s="308"/>
      <c r="T91" s="358"/>
      <c r="U91" s="357"/>
      <c r="V91" s="357"/>
      <c r="W91" s="357"/>
      <c r="X91" s="357"/>
      <c r="Y91" s="357"/>
      <c r="Z91" s="357"/>
      <c r="AA91" s="357"/>
      <c r="AB91" s="308"/>
      <c r="AC91" s="2300"/>
      <c r="AD91" s="2310"/>
      <c r="AE91" s="2308"/>
      <c r="AF91" s="2314"/>
      <c r="AG91" s="2314"/>
      <c r="AH91" s="2312"/>
      <c r="AI91" s="271">
        <f>IF(P91=P90,0,IF(P91=P89,0,IF(P91=P88,0,IF(P91=P87,0,IF(P91=P86,0,IF(P91=P85,0,IF(P91=P84,0,1)))))))</f>
        <v>0</v>
      </c>
      <c r="AJ91" s="271" t="s">
        <v>545</v>
      </c>
      <c r="AK91" s="271" t="str">
        <f t="shared" si="58"/>
        <v>??</v>
      </c>
      <c r="AL91" s="271" t="e">
        <f>IF(#REF!=#REF!,0,IF(#REF!=#REF!,0,IF(#REF!=#REF!,0,IF(#REF!=#REF!,0,IF(#REF!=#REF!,0,IF(#REF!=#REF!,0,IF(#REF!=#REF!,0,1)))))))</f>
        <v>#REF!</v>
      </c>
      <c r="AM91" s="354">
        <f t="shared" si="60"/>
        <v>0</v>
      </c>
    </row>
    <row r="92" spans="1:39" ht="14.1" customHeight="1" thickTop="1" thickBot="1" x14ac:dyDescent="0.25">
      <c r="A92" s="2278"/>
      <c r="B92" s="2281"/>
      <c r="C92" s="2283"/>
      <c r="D92" s="2285"/>
      <c r="E92" s="2288"/>
      <c r="F92" s="2281"/>
      <c r="G92" s="2295"/>
      <c r="H92" s="2297"/>
      <c r="I92" s="2293"/>
      <c r="J92" s="2281"/>
      <c r="K92" s="2295"/>
      <c r="L92" s="2281"/>
      <c r="M92" s="310"/>
      <c r="N92" s="1678"/>
      <c r="O92" s="1678"/>
      <c r="P92" s="309"/>
      <c r="Q92" s="309"/>
      <c r="R92" s="308"/>
      <c r="S92" s="308"/>
      <c r="T92" s="358"/>
      <c r="U92" s="357"/>
      <c r="V92" s="357"/>
      <c r="W92" s="357"/>
      <c r="X92" s="357"/>
      <c r="Y92" s="357"/>
      <c r="Z92" s="357"/>
      <c r="AA92" s="357"/>
      <c r="AB92" s="308"/>
      <c r="AC92" s="2300"/>
      <c r="AD92" s="2310"/>
      <c r="AE92" s="2308"/>
      <c r="AF92" s="2314"/>
      <c r="AG92" s="2314"/>
      <c r="AH92" s="2312"/>
      <c r="AI92" s="271">
        <f>IF(P92=P91,0,IF(P92=P90,0,IF(P92=P89,0,IF(P92=P88,0,IF(P92=P87,0,IF(P92=P86,0,IF(P92=P85,0,IF(P92=P84,0,1))))))))</f>
        <v>0</v>
      </c>
      <c r="AJ92" s="271" t="s">
        <v>545</v>
      </c>
      <c r="AK92" s="271" t="str">
        <f t="shared" si="58"/>
        <v>??</v>
      </c>
      <c r="AL92" s="271" t="e">
        <f>IF(#REF!=#REF!,0,IF(#REF!=#REF!,0,IF(#REF!=#REF!,0,IF(#REF!=#REF!,0,IF(#REF!=#REF!,0,IF(#REF!=#REF!,0,IF(#REF!=#REF!,0,IF(#REF!=#REF!,0,1))))))))</f>
        <v>#REF!</v>
      </c>
      <c r="AM92" s="354">
        <f t="shared" si="60"/>
        <v>0</v>
      </c>
    </row>
    <row r="93" spans="1:39" ht="14.1" customHeight="1" thickTop="1" thickBot="1" x14ac:dyDescent="0.25">
      <c r="A93" s="2279"/>
      <c r="B93" s="2282"/>
      <c r="C93" s="2284"/>
      <c r="D93" s="2286"/>
      <c r="E93" s="2289"/>
      <c r="F93" s="2282"/>
      <c r="G93" s="2296"/>
      <c r="H93" s="2298"/>
      <c r="I93" s="2294"/>
      <c r="J93" s="2282"/>
      <c r="K93" s="2296"/>
      <c r="L93" s="2282"/>
      <c r="M93" s="292"/>
      <c r="N93" s="290"/>
      <c r="O93" s="290"/>
      <c r="P93" s="291"/>
      <c r="Q93" s="291"/>
      <c r="R93" s="290"/>
      <c r="S93" s="290"/>
      <c r="T93" s="356"/>
      <c r="U93" s="355"/>
      <c r="V93" s="355"/>
      <c r="W93" s="355"/>
      <c r="X93" s="355"/>
      <c r="Y93" s="355"/>
      <c r="Z93" s="355"/>
      <c r="AA93" s="355"/>
      <c r="AB93" s="290"/>
      <c r="AC93" s="2301"/>
      <c r="AD93" s="2311"/>
      <c r="AE93" s="2309"/>
      <c r="AF93" s="2315"/>
      <c r="AG93" s="2315"/>
      <c r="AH93" s="2312"/>
      <c r="AI93" s="271">
        <f>IF(P93=P92,0,IF(P93=P91,0,IF(P93=P90,0,IF(P93=P89,0,IF(P93=P88,0,IF(P93=P87,0,IF(P93=P86,0,IF(P93=P85,0,IF(P93=P84,0,1)))))))))</f>
        <v>0</v>
      </c>
      <c r="AJ93" s="271" t="s">
        <v>545</v>
      </c>
      <c r="AK93" s="271" t="str">
        <f t="shared" si="58"/>
        <v>??</v>
      </c>
      <c r="AL93" s="271" t="e">
        <f>IF(#REF!=#REF!,0,IF(#REF!=#REF!,0,IF(#REF!=#REF!,0,IF(#REF!=#REF!,0,IF(#REF!=#REF!,0,IF(#REF!=#REF!,0,IF(#REF!=#REF!,0,IF(#REF!=#REF!,0,IF(#REF!=#REF!,0,1)))))))))</f>
        <v>#REF!</v>
      </c>
      <c r="AM93" s="354">
        <f t="shared" si="60"/>
        <v>0</v>
      </c>
    </row>
    <row r="94" spans="1:39" ht="14.1" customHeight="1" thickTop="1" thickBot="1" x14ac:dyDescent="0.25">
      <c r="A94" s="2278"/>
      <c r="B94" s="2280"/>
      <c r="C94" s="2283"/>
      <c r="D94" s="2285"/>
      <c r="E94" s="2287"/>
      <c r="F94" s="2280"/>
      <c r="G94" s="2280"/>
      <c r="H94" s="2297"/>
      <c r="I94" s="2290" t="s">
        <v>140</v>
      </c>
      <c r="J94" s="2281"/>
      <c r="K94" s="2280"/>
      <c r="L94" s="2281"/>
      <c r="M94" s="310"/>
      <c r="N94" s="1678"/>
      <c r="O94" s="1678"/>
      <c r="P94" s="388"/>
      <c r="Q94" s="388"/>
      <c r="R94" s="308"/>
      <c r="S94" s="308"/>
      <c r="T94" s="358"/>
      <c r="U94" s="357"/>
      <c r="V94" s="357"/>
      <c r="W94" s="357"/>
      <c r="X94" s="357"/>
      <c r="Y94" s="357"/>
      <c r="Z94" s="357"/>
      <c r="AA94" s="357"/>
      <c r="AB94" s="308"/>
      <c r="AC94" s="2300">
        <f>SUM(T94:AB103)</f>
        <v>0</v>
      </c>
      <c r="AD94" s="2310"/>
      <c r="AE94" s="2306">
        <f>IF((AC94-AD94)&gt;=0,AC94-AD94,0)</f>
        <v>0</v>
      </c>
      <c r="AF94" s="2313">
        <f>IF(AC94=0,0,IF(AC94&gt;=AD94,1,(AC94+(18-AD94))/18))</f>
        <v>0</v>
      </c>
      <c r="AG94" s="2313" t="str">
        <f>IF(AF94=1,"pe",IF(AF94&gt;0,"ne",""))</f>
        <v/>
      </c>
      <c r="AH94" s="2312"/>
      <c r="AI94" s="271">
        <v>1</v>
      </c>
      <c r="AJ94" s="271" t="s">
        <v>545</v>
      </c>
      <c r="AK94" s="271" t="str">
        <f t="shared" si="58"/>
        <v>??</v>
      </c>
      <c r="AL94" s="271">
        <v>1</v>
      </c>
      <c r="AM94" s="354">
        <f>C94</f>
        <v>0</v>
      </c>
    </row>
    <row r="95" spans="1:39" ht="14.1" customHeight="1" thickTop="1" thickBot="1" x14ac:dyDescent="0.25">
      <c r="A95" s="2278"/>
      <c r="B95" s="2281"/>
      <c r="C95" s="2283"/>
      <c r="D95" s="2285"/>
      <c r="E95" s="2288"/>
      <c r="F95" s="2281"/>
      <c r="G95" s="2295"/>
      <c r="H95" s="2297"/>
      <c r="I95" s="2291"/>
      <c r="J95" s="2281"/>
      <c r="K95" s="2295"/>
      <c r="L95" s="2281"/>
      <c r="M95" s="310"/>
      <c r="N95" s="1678"/>
      <c r="O95" s="1678"/>
      <c r="P95" s="309"/>
      <c r="Q95" s="309"/>
      <c r="R95" s="308"/>
      <c r="S95" s="308"/>
      <c r="T95" s="358"/>
      <c r="U95" s="357"/>
      <c r="V95" s="357"/>
      <c r="W95" s="357"/>
      <c r="X95" s="357"/>
      <c r="Y95" s="357"/>
      <c r="Z95" s="357"/>
      <c r="AA95" s="357"/>
      <c r="AB95" s="308"/>
      <c r="AC95" s="2300"/>
      <c r="AD95" s="2310"/>
      <c r="AE95" s="2307"/>
      <c r="AF95" s="2314"/>
      <c r="AG95" s="2314"/>
      <c r="AH95" s="2312"/>
      <c r="AI95" s="271">
        <f>IF(P95=P94,0,1)</f>
        <v>0</v>
      </c>
      <c r="AJ95" s="271" t="s">
        <v>545</v>
      </c>
      <c r="AK95" s="271" t="str">
        <f t="shared" si="58"/>
        <v>??</v>
      </c>
      <c r="AL95" s="271" t="e">
        <f>IF(#REF!=#REF!,0,1)</f>
        <v>#REF!</v>
      </c>
      <c r="AM95" s="354">
        <f t="shared" ref="AM95:AM103" si="61">AM94</f>
        <v>0</v>
      </c>
    </row>
    <row r="96" spans="1:39" ht="14.1" customHeight="1" thickTop="1" thickBot="1" x14ac:dyDescent="0.25">
      <c r="A96" s="2278"/>
      <c r="B96" s="2281"/>
      <c r="C96" s="2283"/>
      <c r="D96" s="2285"/>
      <c r="E96" s="2288"/>
      <c r="F96" s="2281"/>
      <c r="G96" s="2295"/>
      <c r="H96" s="2297"/>
      <c r="I96" s="2292"/>
      <c r="J96" s="2281"/>
      <c r="K96" s="2295"/>
      <c r="L96" s="2281"/>
      <c r="M96" s="310"/>
      <c r="N96" s="1678"/>
      <c r="O96" s="1678"/>
      <c r="P96" s="309"/>
      <c r="Q96" s="309"/>
      <c r="R96" s="308"/>
      <c r="S96" s="308"/>
      <c r="T96" s="358"/>
      <c r="U96" s="357"/>
      <c r="V96" s="357"/>
      <c r="W96" s="357"/>
      <c r="X96" s="357"/>
      <c r="Y96" s="357"/>
      <c r="Z96" s="357"/>
      <c r="AA96" s="357"/>
      <c r="AB96" s="308"/>
      <c r="AC96" s="2300"/>
      <c r="AD96" s="2310"/>
      <c r="AE96" s="2307"/>
      <c r="AF96" s="2314"/>
      <c r="AG96" s="2314"/>
      <c r="AH96" s="2312"/>
      <c r="AI96" s="271">
        <f>IF(P96=P95,0,IF(P96=P94,0,1))</f>
        <v>0</v>
      </c>
      <c r="AJ96" s="271" t="s">
        <v>545</v>
      </c>
      <c r="AK96" s="271" t="str">
        <f t="shared" si="58"/>
        <v>??</v>
      </c>
      <c r="AL96" s="271" t="e">
        <f>IF(#REF!=#REF!,0,IF(#REF!=#REF!,0,1))</f>
        <v>#REF!</v>
      </c>
      <c r="AM96" s="354">
        <f t="shared" si="61"/>
        <v>0</v>
      </c>
    </row>
    <row r="97" spans="1:39" ht="14.1" customHeight="1" thickTop="1" thickBot="1" x14ac:dyDescent="0.25">
      <c r="A97" s="2278"/>
      <c r="B97" s="2281"/>
      <c r="C97" s="2283"/>
      <c r="D97" s="2285"/>
      <c r="E97" s="2288"/>
      <c r="F97" s="2281"/>
      <c r="G97" s="2295"/>
      <c r="H97" s="2297"/>
      <c r="I97" s="2293"/>
      <c r="J97" s="2281"/>
      <c r="K97" s="2295"/>
      <c r="L97" s="2281"/>
      <c r="M97" s="310"/>
      <c r="N97" s="1678"/>
      <c r="O97" s="1678"/>
      <c r="P97" s="309"/>
      <c r="Q97" s="309"/>
      <c r="R97" s="308"/>
      <c r="S97" s="308"/>
      <c r="T97" s="358"/>
      <c r="U97" s="357"/>
      <c r="V97" s="357"/>
      <c r="W97" s="357"/>
      <c r="X97" s="357"/>
      <c r="Y97" s="357"/>
      <c r="Z97" s="357"/>
      <c r="AA97" s="357"/>
      <c r="AB97" s="308"/>
      <c r="AC97" s="2300"/>
      <c r="AD97" s="2310"/>
      <c r="AE97" s="2307"/>
      <c r="AF97" s="2314"/>
      <c r="AG97" s="2314"/>
      <c r="AH97" s="2312"/>
      <c r="AI97" s="271">
        <f>IF(P97=P96,0,IF(P97=P95,0,IF(P97=P94,0,1)))</f>
        <v>0</v>
      </c>
      <c r="AJ97" s="271" t="s">
        <v>545</v>
      </c>
      <c r="AK97" s="271" t="str">
        <f t="shared" si="58"/>
        <v>??</v>
      </c>
      <c r="AL97" s="271" t="e">
        <f>IF(#REF!=#REF!,0,IF(#REF!=#REF!,0,IF(#REF!=#REF!,0,1)))</f>
        <v>#REF!</v>
      </c>
      <c r="AM97" s="354">
        <f t="shared" si="61"/>
        <v>0</v>
      </c>
    </row>
    <row r="98" spans="1:39" ht="14.1" customHeight="1" thickTop="1" thickBot="1" x14ac:dyDescent="0.25">
      <c r="A98" s="2278"/>
      <c r="B98" s="2281"/>
      <c r="C98" s="2283"/>
      <c r="D98" s="2285"/>
      <c r="E98" s="2288"/>
      <c r="F98" s="2281"/>
      <c r="G98" s="2295"/>
      <c r="H98" s="2297"/>
      <c r="I98" s="2293"/>
      <c r="J98" s="2281"/>
      <c r="K98" s="2295"/>
      <c r="L98" s="2281"/>
      <c r="M98" s="310"/>
      <c r="N98" s="1678"/>
      <c r="O98" s="1678"/>
      <c r="P98" s="309"/>
      <c r="Q98" s="309"/>
      <c r="R98" s="308"/>
      <c r="S98" s="308"/>
      <c r="T98" s="358"/>
      <c r="U98" s="357"/>
      <c r="V98" s="357"/>
      <c r="W98" s="357"/>
      <c r="X98" s="357"/>
      <c r="Y98" s="357"/>
      <c r="Z98" s="357"/>
      <c r="AA98" s="357"/>
      <c r="AB98" s="308"/>
      <c r="AC98" s="2300"/>
      <c r="AD98" s="2310"/>
      <c r="AE98" s="2307"/>
      <c r="AF98" s="2314"/>
      <c r="AG98" s="2314"/>
      <c r="AH98" s="2312"/>
      <c r="AI98" s="271">
        <f>IF(P98=P97,0,IF(P98=P96,0,IF(P98=P95,0,IF(P98=P94,0,1))))</f>
        <v>0</v>
      </c>
      <c r="AJ98" s="271" t="s">
        <v>545</v>
      </c>
      <c r="AK98" s="271" t="str">
        <f t="shared" si="58"/>
        <v>??</v>
      </c>
      <c r="AL98" s="271" t="e">
        <f>IF(#REF!=#REF!,0,IF(#REF!=#REF!,0,IF(#REF!=#REF!,0,IF(#REF!=#REF!,0,1))))</f>
        <v>#REF!</v>
      </c>
      <c r="AM98" s="354">
        <f t="shared" si="61"/>
        <v>0</v>
      </c>
    </row>
    <row r="99" spans="1:39" ht="14.1" customHeight="1" thickTop="1" thickBot="1" x14ac:dyDescent="0.25">
      <c r="A99" s="2278"/>
      <c r="B99" s="2281"/>
      <c r="C99" s="2283"/>
      <c r="D99" s="2285"/>
      <c r="E99" s="2288"/>
      <c r="F99" s="2281"/>
      <c r="G99" s="2295"/>
      <c r="H99" s="2297"/>
      <c r="I99" s="2293"/>
      <c r="J99" s="2281"/>
      <c r="K99" s="2295"/>
      <c r="L99" s="2281"/>
      <c r="M99" s="310"/>
      <c r="N99" s="1678"/>
      <c r="O99" s="1678"/>
      <c r="P99" s="309"/>
      <c r="Q99" s="309"/>
      <c r="R99" s="308"/>
      <c r="S99" s="308"/>
      <c r="T99" s="358"/>
      <c r="U99" s="357"/>
      <c r="V99" s="357"/>
      <c r="W99" s="357"/>
      <c r="X99" s="357"/>
      <c r="Y99" s="357"/>
      <c r="Z99" s="357"/>
      <c r="AA99" s="357"/>
      <c r="AB99" s="308"/>
      <c r="AC99" s="2300"/>
      <c r="AD99" s="2310"/>
      <c r="AE99" s="2307"/>
      <c r="AF99" s="2314"/>
      <c r="AG99" s="2314"/>
      <c r="AH99" s="2312"/>
      <c r="AI99" s="271">
        <f>IF(P99=P98,0,IF(P99=P97,0,IF(P99=P96,0,IF(P99=P95,0,IF(P99=P94,0,1)))))</f>
        <v>0</v>
      </c>
      <c r="AJ99" s="271" t="s">
        <v>545</v>
      </c>
      <c r="AK99" s="271" t="str">
        <f t="shared" si="58"/>
        <v>??</v>
      </c>
      <c r="AL99" s="271" t="e">
        <f>IF(#REF!=#REF!,0,IF(#REF!=#REF!,0,IF(#REF!=#REF!,0,IF(#REF!=#REF!,0,IF(#REF!=#REF!,0,1)))))</f>
        <v>#REF!</v>
      </c>
      <c r="AM99" s="354">
        <f t="shared" si="61"/>
        <v>0</v>
      </c>
    </row>
    <row r="100" spans="1:39" ht="14.1" customHeight="1" thickTop="1" thickBot="1" x14ac:dyDescent="0.25">
      <c r="A100" s="2278"/>
      <c r="B100" s="2281"/>
      <c r="C100" s="2283"/>
      <c r="D100" s="2285"/>
      <c r="E100" s="2288"/>
      <c r="F100" s="2281"/>
      <c r="G100" s="2295"/>
      <c r="H100" s="2297"/>
      <c r="I100" s="2293"/>
      <c r="J100" s="2281"/>
      <c r="K100" s="2295"/>
      <c r="L100" s="2281"/>
      <c r="M100" s="310"/>
      <c r="N100" s="1678"/>
      <c r="O100" s="1678"/>
      <c r="P100" s="309"/>
      <c r="Q100" s="309"/>
      <c r="R100" s="308"/>
      <c r="S100" s="308"/>
      <c r="T100" s="358"/>
      <c r="U100" s="357"/>
      <c r="V100" s="357"/>
      <c r="W100" s="357"/>
      <c r="X100" s="357"/>
      <c r="Y100" s="357"/>
      <c r="Z100" s="357"/>
      <c r="AA100" s="357"/>
      <c r="AB100" s="308"/>
      <c r="AC100" s="2300"/>
      <c r="AD100" s="2310"/>
      <c r="AE100" s="2308" t="str">
        <f>IF(AE94&gt;9,"błąd","")</f>
        <v/>
      </c>
      <c r="AF100" s="2314"/>
      <c r="AG100" s="2314"/>
      <c r="AH100" s="2312"/>
      <c r="AI100" s="271">
        <f>IF(P100=P99,0,IF(P100=P98,0,IF(P100=P97,0,IF(P100=P96,0,IF(P100=P95,0,IF(P100=P94,0,1))))))</f>
        <v>0</v>
      </c>
      <c r="AJ100" s="271" t="s">
        <v>545</v>
      </c>
      <c r="AK100" s="271" t="str">
        <f t="shared" si="58"/>
        <v>??</v>
      </c>
      <c r="AL100" s="271" t="e">
        <f>IF(#REF!=#REF!,0,IF(#REF!=#REF!,0,IF(#REF!=#REF!,0,IF(#REF!=#REF!,0,IF(#REF!=#REF!,0,IF(#REF!=#REF!,0,1))))))</f>
        <v>#REF!</v>
      </c>
      <c r="AM100" s="354">
        <f t="shared" si="61"/>
        <v>0</v>
      </c>
    </row>
    <row r="101" spans="1:39" ht="14.1" customHeight="1" thickTop="1" thickBot="1" x14ac:dyDescent="0.25">
      <c r="A101" s="2278"/>
      <c r="B101" s="2281"/>
      <c r="C101" s="2283"/>
      <c r="D101" s="2285"/>
      <c r="E101" s="2288"/>
      <c r="F101" s="2281"/>
      <c r="G101" s="2295"/>
      <c r="H101" s="2297"/>
      <c r="I101" s="2293"/>
      <c r="J101" s="2281"/>
      <c r="K101" s="2295"/>
      <c r="L101" s="2281"/>
      <c r="M101" s="310"/>
      <c r="N101" s="1678"/>
      <c r="O101" s="1678"/>
      <c r="P101" s="309"/>
      <c r="Q101" s="309"/>
      <c r="R101" s="308"/>
      <c r="S101" s="308"/>
      <c r="T101" s="358"/>
      <c r="U101" s="357"/>
      <c r="V101" s="357"/>
      <c r="W101" s="357"/>
      <c r="X101" s="357"/>
      <c r="Y101" s="357"/>
      <c r="Z101" s="357"/>
      <c r="AA101" s="357"/>
      <c r="AB101" s="308"/>
      <c r="AC101" s="2300"/>
      <c r="AD101" s="2310"/>
      <c r="AE101" s="2308"/>
      <c r="AF101" s="2314"/>
      <c r="AG101" s="2314"/>
      <c r="AH101" s="2312"/>
      <c r="AI101" s="271">
        <f>IF(P101=P100,0,IF(P101=P99,0,IF(P101=P98,0,IF(P101=P97,0,IF(P101=P96,0,IF(P101=P95,0,IF(P101=P94,0,1)))))))</f>
        <v>0</v>
      </c>
      <c r="AJ101" s="271" t="s">
        <v>545</v>
      </c>
      <c r="AK101" s="271" t="str">
        <f t="shared" si="58"/>
        <v>??</v>
      </c>
      <c r="AL101" s="271" t="e">
        <f>IF(#REF!=#REF!,0,IF(#REF!=#REF!,0,IF(#REF!=#REF!,0,IF(#REF!=#REF!,0,IF(#REF!=#REF!,0,IF(#REF!=#REF!,0,IF(#REF!=#REF!,0,1)))))))</f>
        <v>#REF!</v>
      </c>
      <c r="AM101" s="354">
        <f t="shared" si="61"/>
        <v>0</v>
      </c>
    </row>
    <row r="102" spans="1:39" ht="14.1" customHeight="1" thickTop="1" thickBot="1" x14ac:dyDescent="0.25">
      <c r="A102" s="2278"/>
      <c r="B102" s="2281"/>
      <c r="C102" s="2283"/>
      <c r="D102" s="2285"/>
      <c r="E102" s="2288"/>
      <c r="F102" s="2281"/>
      <c r="G102" s="2295"/>
      <c r="H102" s="2297"/>
      <c r="I102" s="2293"/>
      <c r="J102" s="2281"/>
      <c r="K102" s="2295"/>
      <c r="L102" s="2281"/>
      <c r="M102" s="310"/>
      <c r="N102" s="1678"/>
      <c r="O102" s="1678"/>
      <c r="P102" s="309"/>
      <c r="Q102" s="309"/>
      <c r="R102" s="308"/>
      <c r="S102" s="308"/>
      <c r="T102" s="358"/>
      <c r="U102" s="357"/>
      <c r="V102" s="357"/>
      <c r="W102" s="357"/>
      <c r="X102" s="357"/>
      <c r="Y102" s="357"/>
      <c r="Z102" s="357"/>
      <c r="AA102" s="357"/>
      <c r="AB102" s="308"/>
      <c r="AC102" s="2300"/>
      <c r="AD102" s="2310"/>
      <c r="AE102" s="2308"/>
      <c r="AF102" s="2314"/>
      <c r="AG102" s="2314"/>
      <c r="AH102" s="2312"/>
      <c r="AI102" s="271">
        <f>IF(P102=P101,0,IF(P102=P100,0,IF(P102=P99,0,IF(P102=P98,0,IF(P102=P97,0,IF(P102=P96,0,IF(P102=P95,0,IF(P102=P94,0,1))))))))</f>
        <v>0</v>
      </c>
      <c r="AJ102" s="271" t="s">
        <v>545</v>
      </c>
      <c r="AK102" s="271" t="str">
        <f t="shared" ref="AK102:AK153" si="62">$C$2</f>
        <v>??</v>
      </c>
      <c r="AL102" s="271" t="e">
        <f>IF(#REF!=#REF!,0,IF(#REF!=#REF!,0,IF(#REF!=#REF!,0,IF(#REF!=#REF!,0,IF(#REF!=#REF!,0,IF(#REF!=#REF!,0,IF(#REF!=#REF!,0,IF(#REF!=#REF!,0,1))))))))</f>
        <v>#REF!</v>
      </c>
      <c r="AM102" s="354">
        <f t="shared" si="61"/>
        <v>0</v>
      </c>
    </row>
    <row r="103" spans="1:39" ht="14.1" customHeight="1" thickTop="1" thickBot="1" x14ac:dyDescent="0.25">
      <c r="A103" s="2279"/>
      <c r="B103" s="2282"/>
      <c r="C103" s="2284"/>
      <c r="D103" s="2286"/>
      <c r="E103" s="2289"/>
      <c r="F103" s="2282"/>
      <c r="G103" s="2296"/>
      <c r="H103" s="2298"/>
      <c r="I103" s="2294"/>
      <c r="J103" s="2282"/>
      <c r="K103" s="2296"/>
      <c r="L103" s="2282"/>
      <c r="M103" s="292"/>
      <c r="N103" s="290"/>
      <c r="O103" s="290"/>
      <c r="P103" s="291"/>
      <c r="Q103" s="291"/>
      <c r="R103" s="290"/>
      <c r="S103" s="290"/>
      <c r="T103" s="356"/>
      <c r="U103" s="355"/>
      <c r="V103" s="355"/>
      <c r="W103" s="355"/>
      <c r="X103" s="355"/>
      <c r="Y103" s="355"/>
      <c r="Z103" s="355"/>
      <c r="AA103" s="355"/>
      <c r="AB103" s="290"/>
      <c r="AC103" s="2301"/>
      <c r="AD103" s="2311"/>
      <c r="AE103" s="2309"/>
      <c r="AF103" s="2315"/>
      <c r="AG103" s="2315"/>
      <c r="AH103" s="2312"/>
      <c r="AI103" s="271">
        <f>IF(P103=P102,0,IF(P103=P101,0,IF(P103=P100,0,IF(P103=P99,0,IF(P103=P98,0,IF(P103=P97,0,IF(P103=P96,0,IF(P103=P95,0,IF(P103=P94,0,1)))))))))</f>
        <v>0</v>
      </c>
      <c r="AJ103" s="271" t="s">
        <v>545</v>
      </c>
      <c r="AK103" s="271" t="str">
        <f t="shared" si="62"/>
        <v>??</v>
      </c>
      <c r="AL103" s="271" t="e">
        <f>IF(#REF!=#REF!,0,IF(#REF!=#REF!,0,IF(#REF!=#REF!,0,IF(#REF!=#REF!,0,IF(#REF!=#REF!,0,IF(#REF!=#REF!,0,IF(#REF!=#REF!,0,IF(#REF!=#REF!,0,IF(#REF!=#REF!,0,1)))))))))</f>
        <v>#REF!</v>
      </c>
      <c r="AM103" s="354">
        <f t="shared" si="61"/>
        <v>0</v>
      </c>
    </row>
    <row r="104" spans="1:39" ht="14.1" customHeight="1" thickTop="1" thickBot="1" x14ac:dyDescent="0.25">
      <c r="A104" s="2278"/>
      <c r="B104" s="2280"/>
      <c r="C104" s="2283"/>
      <c r="D104" s="2285"/>
      <c r="E104" s="2287"/>
      <c r="F104" s="2280"/>
      <c r="G104" s="2280"/>
      <c r="H104" s="2297"/>
      <c r="I104" s="2290" t="s">
        <v>140</v>
      </c>
      <c r="J104" s="2281"/>
      <c r="K104" s="2280"/>
      <c r="L104" s="2281"/>
      <c r="M104" s="310"/>
      <c r="N104" s="1678"/>
      <c r="O104" s="1678"/>
      <c r="P104" s="388"/>
      <c r="Q104" s="388"/>
      <c r="R104" s="308"/>
      <c r="S104" s="308"/>
      <c r="T104" s="358"/>
      <c r="U104" s="357"/>
      <c r="V104" s="357"/>
      <c r="W104" s="357"/>
      <c r="X104" s="357"/>
      <c r="Y104" s="357"/>
      <c r="Z104" s="357"/>
      <c r="AA104" s="357"/>
      <c r="AB104" s="308"/>
      <c r="AC104" s="2300">
        <f>SUM(T104:AB113)</f>
        <v>0</v>
      </c>
      <c r="AD104" s="2310"/>
      <c r="AE104" s="2306">
        <f>IF((AC104-AD104)&gt;=0,AC104-AD104,0)</f>
        <v>0</v>
      </c>
      <c r="AF104" s="2313">
        <f>IF(AC104=0,0,IF(AC104&gt;=AD104,1,(AC104+(18-AD104))/18))</f>
        <v>0</v>
      </c>
      <c r="AG104" s="2313" t="str">
        <f>IF(AF104=1,"pe",IF(AF104&gt;0,"ne",""))</f>
        <v/>
      </c>
      <c r="AH104" s="2312"/>
      <c r="AI104" s="271">
        <v>1</v>
      </c>
      <c r="AJ104" s="271" t="s">
        <v>545</v>
      </c>
      <c r="AK104" s="271" t="str">
        <f t="shared" si="62"/>
        <v>??</v>
      </c>
      <c r="AL104" s="271">
        <v>1</v>
      </c>
      <c r="AM104" s="354">
        <f>C104</f>
        <v>0</v>
      </c>
    </row>
    <row r="105" spans="1:39" ht="14.1" customHeight="1" thickTop="1" thickBot="1" x14ac:dyDescent="0.25">
      <c r="A105" s="2278"/>
      <c r="B105" s="2281"/>
      <c r="C105" s="2283"/>
      <c r="D105" s="2285"/>
      <c r="E105" s="2288"/>
      <c r="F105" s="2281"/>
      <c r="G105" s="2295"/>
      <c r="H105" s="2297"/>
      <c r="I105" s="2291"/>
      <c r="J105" s="2281"/>
      <c r="K105" s="2295"/>
      <c r="L105" s="2281"/>
      <c r="M105" s="310"/>
      <c r="N105" s="1678"/>
      <c r="O105" s="1678"/>
      <c r="P105" s="309"/>
      <c r="Q105" s="309"/>
      <c r="R105" s="308"/>
      <c r="S105" s="308"/>
      <c r="T105" s="358"/>
      <c r="U105" s="357"/>
      <c r="V105" s="357"/>
      <c r="W105" s="357"/>
      <c r="X105" s="357"/>
      <c r="Y105" s="357"/>
      <c r="Z105" s="357"/>
      <c r="AA105" s="357"/>
      <c r="AB105" s="308"/>
      <c r="AC105" s="2300"/>
      <c r="AD105" s="2310"/>
      <c r="AE105" s="2307"/>
      <c r="AF105" s="2314"/>
      <c r="AG105" s="2314"/>
      <c r="AH105" s="2312"/>
      <c r="AI105" s="271">
        <f>IF(P105=P104,0,1)</f>
        <v>0</v>
      </c>
      <c r="AJ105" s="271" t="s">
        <v>545</v>
      </c>
      <c r="AK105" s="271" t="str">
        <f t="shared" si="62"/>
        <v>??</v>
      </c>
      <c r="AL105" s="271" t="e">
        <f>IF(#REF!=#REF!,0,1)</f>
        <v>#REF!</v>
      </c>
      <c r="AM105" s="354">
        <f t="shared" ref="AM105:AM113" si="63">AM104</f>
        <v>0</v>
      </c>
    </row>
    <row r="106" spans="1:39" ht="14.1" customHeight="1" thickTop="1" thickBot="1" x14ac:dyDescent="0.25">
      <c r="A106" s="2278"/>
      <c r="B106" s="2281"/>
      <c r="C106" s="2283"/>
      <c r="D106" s="2285"/>
      <c r="E106" s="2288"/>
      <c r="F106" s="2281"/>
      <c r="G106" s="2295"/>
      <c r="H106" s="2297"/>
      <c r="I106" s="2292"/>
      <c r="J106" s="2281"/>
      <c r="K106" s="2295"/>
      <c r="L106" s="2281"/>
      <c r="M106" s="310"/>
      <c r="N106" s="1678"/>
      <c r="O106" s="1678"/>
      <c r="P106" s="309"/>
      <c r="Q106" s="309"/>
      <c r="R106" s="308"/>
      <c r="S106" s="308"/>
      <c r="T106" s="358"/>
      <c r="U106" s="357"/>
      <c r="V106" s="357"/>
      <c r="W106" s="357"/>
      <c r="X106" s="357"/>
      <c r="Y106" s="357"/>
      <c r="Z106" s="357"/>
      <c r="AA106" s="357"/>
      <c r="AB106" s="308"/>
      <c r="AC106" s="2300"/>
      <c r="AD106" s="2310"/>
      <c r="AE106" s="2307"/>
      <c r="AF106" s="2314"/>
      <c r="AG106" s="2314"/>
      <c r="AH106" s="2312"/>
      <c r="AI106" s="271">
        <f>IF(P106=P105,0,IF(P106=P104,0,1))</f>
        <v>0</v>
      </c>
      <c r="AJ106" s="271" t="s">
        <v>545</v>
      </c>
      <c r="AK106" s="271" t="str">
        <f t="shared" si="62"/>
        <v>??</v>
      </c>
      <c r="AL106" s="271" t="e">
        <f>IF(#REF!=#REF!,0,IF(#REF!=#REF!,0,1))</f>
        <v>#REF!</v>
      </c>
      <c r="AM106" s="354">
        <f t="shared" si="63"/>
        <v>0</v>
      </c>
    </row>
    <row r="107" spans="1:39" ht="14.1" customHeight="1" thickTop="1" thickBot="1" x14ac:dyDescent="0.25">
      <c r="A107" s="2278"/>
      <c r="B107" s="2281"/>
      <c r="C107" s="2283"/>
      <c r="D107" s="2285"/>
      <c r="E107" s="2288"/>
      <c r="F107" s="2281"/>
      <c r="G107" s="2295"/>
      <c r="H107" s="2297"/>
      <c r="I107" s="2293"/>
      <c r="J107" s="2281"/>
      <c r="K107" s="2295"/>
      <c r="L107" s="2281"/>
      <c r="M107" s="310"/>
      <c r="N107" s="1678"/>
      <c r="O107" s="1678"/>
      <c r="P107" s="309"/>
      <c r="Q107" s="309"/>
      <c r="R107" s="308"/>
      <c r="S107" s="308"/>
      <c r="T107" s="358"/>
      <c r="U107" s="357"/>
      <c r="V107" s="357"/>
      <c r="W107" s="357"/>
      <c r="X107" s="357"/>
      <c r="Y107" s="357"/>
      <c r="Z107" s="357"/>
      <c r="AA107" s="357"/>
      <c r="AB107" s="308"/>
      <c r="AC107" s="2300"/>
      <c r="AD107" s="2310"/>
      <c r="AE107" s="2307"/>
      <c r="AF107" s="2314"/>
      <c r="AG107" s="2314"/>
      <c r="AH107" s="2312"/>
      <c r="AI107" s="271">
        <f>IF(P107=P106,0,IF(P107=P105,0,IF(P107=P104,0,1)))</f>
        <v>0</v>
      </c>
      <c r="AJ107" s="271" t="s">
        <v>545</v>
      </c>
      <c r="AK107" s="271" t="str">
        <f t="shared" si="62"/>
        <v>??</v>
      </c>
      <c r="AL107" s="271" t="e">
        <f>IF(#REF!=#REF!,0,IF(#REF!=#REF!,0,IF(#REF!=#REF!,0,1)))</f>
        <v>#REF!</v>
      </c>
      <c r="AM107" s="354">
        <f t="shared" si="63"/>
        <v>0</v>
      </c>
    </row>
    <row r="108" spans="1:39" ht="14.1" customHeight="1" thickTop="1" thickBot="1" x14ac:dyDescent="0.25">
      <c r="A108" s="2278"/>
      <c r="B108" s="2281"/>
      <c r="C108" s="2283"/>
      <c r="D108" s="2285"/>
      <c r="E108" s="2288"/>
      <c r="F108" s="2281"/>
      <c r="G108" s="2295"/>
      <c r="H108" s="2297"/>
      <c r="I108" s="2293"/>
      <c r="J108" s="2281"/>
      <c r="K108" s="2295"/>
      <c r="L108" s="2281"/>
      <c r="M108" s="310"/>
      <c r="N108" s="1678"/>
      <c r="O108" s="1678"/>
      <c r="P108" s="309"/>
      <c r="Q108" s="309"/>
      <c r="R108" s="308"/>
      <c r="S108" s="308"/>
      <c r="T108" s="358"/>
      <c r="U108" s="357"/>
      <c r="V108" s="357"/>
      <c r="W108" s="357"/>
      <c r="X108" s="357"/>
      <c r="Y108" s="357"/>
      <c r="Z108" s="357"/>
      <c r="AA108" s="357"/>
      <c r="AB108" s="308"/>
      <c r="AC108" s="2300"/>
      <c r="AD108" s="2310"/>
      <c r="AE108" s="2307"/>
      <c r="AF108" s="2314"/>
      <c r="AG108" s="2314"/>
      <c r="AH108" s="2312"/>
      <c r="AI108" s="271">
        <f>IF(P108=P107,0,IF(P108=P106,0,IF(P108=P105,0,IF(P108=P104,0,1))))</f>
        <v>0</v>
      </c>
      <c r="AJ108" s="271" t="s">
        <v>545</v>
      </c>
      <c r="AK108" s="271" t="str">
        <f t="shared" si="62"/>
        <v>??</v>
      </c>
      <c r="AL108" s="271" t="e">
        <f>IF(#REF!=#REF!,0,IF(#REF!=#REF!,0,IF(#REF!=#REF!,0,IF(#REF!=#REF!,0,1))))</f>
        <v>#REF!</v>
      </c>
      <c r="AM108" s="354">
        <f t="shared" si="63"/>
        <v>0</v>
      </c>
    </row>
    <row r="109" spans="1:39" ht="14.1" customHeight="1" thickTop="1" thickBot="1" x14ac:dyDescent="0.25">
      <c r="A109" s="2278"/>
      <c r="B109" s="2281"/>
      <c r="C109" s="2283"/>
      <c r="D109" s="2285"/>
      <c r="E109" s="2288"/>
      <c r="F109" s="2281"/>
      <c r="G109" s="2295"/>
      <c r="H109" s="2297"/>
      <c r="I109" s="2293"/>
      <c r="J109" s="2281"/>
      <c r="K109" s="2295"/>
      <c r="L109" s="2281"/>
      <c r="M109" s="310"/>
      <c r="N109" s="1678"/>
      <c r="O109" s="1678"/>
      <c r="P109" s="309"/>
      <c r="Q109" s="309"/>
      <c r="R109" s="308"/>
      <c r="S109" s="308"/>
      <c r="T109" s="358"/>
      <c r="U109" s="357"/>
      <c r="V109" s="357"/>
      <c r="W109" s="357"/>
      <c r="X109" s="357"/>
      <c r="Y109" s="357"/>
      <c r="Z109" s="357"/>
      <c r="AA109" s="357"/>
      <c r="AB109" s="308"/>
      <c r="AC109" s="2300"/>
      <c r="AD109" s="2310"/>
      <c r="AE109" s="2307"/>
      <c r="AF109" s="2314"/>
      <c r="AG109" s="2314"/>
      <c r="AH109" s="2312"/>
      <c r="AI109" s="271">
        <f>IF(P109=P108,0,IF(P109=P107,0,IF(P109=P106,0,IF(P109=P105,0,IF(P109=P104,0,1)))))</f>
        <v>0</v>
      </c>
      <c r="AJ109" s="271" t="s">
        <v>545</v>
      </c>
      <c r="AK109" s="271" t="str">
        <f t="shared" si="62"/>
        <v>??</v>
      </c>
      <c r="AL109" s="271" t="e">
        <f>IF(#REF!=#REF!,0,IF(#REF!=#REF!,0,IF(#REF!=#REF!,0,IF(#REF!=#REF!,0,IF(#REF!=#REF!,0,1)))))</f>
        <v>#REF!</v>
      </c>
      <c r="AM109" s="354">
        <f t="shared" si="63"/>
        <v>0</v>
      </c>
    </row>
    <row r="110" spans="1:39" ht="14.1" customHeight="1" thickTop="1" thickBot="1" x14ac:dyDescent="0.25">
      <c r="A110" s="2278"/>
      <c r="B110" s="2281"/>
      <c r="C110" s="2283"/>
      <c r="D110" s="2285"/>
      <c r="E110" s="2288"/>
      <c r="F110" s="2281"/>
      <c r="G110" s="2295"/>
      <c r="H110" s="2297"/>
      <c r="I110" s="2293"/>
      <c r="J110" s="2281"/>
      <c r="K110" s="2295"/>
      <c r="L110" s="2281"/>
      <c r="M110" s="310"/>
      <c r="N110" s="1678"/>
      <c r="O110" s="1678"/>
      <c r="P110" s="309"/>
      <c r="Q110" s="309"/>
      <c r="R110" s="308"/>
      <c r="S110" s="308"/>
      <c r="T110" s="358"/>
      <c r="U110" s="357"/>
      <c r="V110" s="357"/>
      <c r="W110" s="357"/>
      <c r="X110" s="357"/>
      <c r="Y110" s="357"/>
      <c r="Z110" s="357"/>
      <c r="AA110" s="357"/>
      <c r="AB110" s="308"/>
      <c r="AC110" s="2300"/>
      <c r="AD110" s="2310"/>
      <c r="AE110" s="2308" t="str">
        <f>IF(AE104&gt;9,"błąd","")</f>
        <v/>
      </c>
      <c r="AF110" s="2314"/>
      <c r="AG110" s="2314"/>
      <c r="AH110" s="2312"/>
      <c r="AI110" s="271">
        <f>IF(P110=P109,0,IF(P110=P108,0,IF(P110=P107,0,IF(P110=P106,0,IF(P110=P105,0,IF(P110=P104,0,1))))))</f>
        <v>0</v>
      </c>
      <c r="AJ110" s="271" t="s">
        <v>545</v>
      </c>
      <c r="AK110" s="271" t="str">
        <f t="shared" si="62"/>
        <v>??</v>
      </c>
      <c r="AL110" s="271" t="e">
        <f>IF(#REF!=#REF!,0,IF(#REF!=#REF!,0,IF(#REF!=#REF!,0,IF(#REF!=#REF!,0,IF(#REF!=#REF!,0,IF(#REF!=#REF!,0,1))))))</f>
        <v>#REF!</v>
      </c>
      <c r="AM110" s="354">
        <f t="shared" si="63"/>
        <v>0</v>
      </c>
    </row>
    <row r="111" spans="1:39" ht="14.1" customHeight="1" thickTop="1" thickBot="1" x14ac:dyDescent="0.25">
      <c r="A111" s="2278"/>
      <c r="B111" s="2281"/>
      <c r="C111" s="2283"/>
      <c r="D111" s="2285"/>
      <c r="E111" s="2288"/>
      <c r="F111" s="2281"/>
      <c r="G111" s="2295"/>
      <c r="H111" s="2297"/>
      <c r="I111" s="2293"/>
      <c r="J111" s="2281"/>
      <c r="K111" s="2295"/>
      <c r="L111" s="2281"/>
      <c r="M111" s="310"/>
      <c r="N111" s="1678"/>
      <c r="O111" s="1678"/>
      <c r="P111" s="309"/>
      <c r="Q111" s="309"/>
      <c r="R111" s="308"/>
      <c r="S111" s="308"/>
      <c r="T111" s="358"/>
      <c r="U111" s="357"/>
      <c r="V111" s="357"/>
      <c r="W111" s="357"/>
      <c r="X111" s="357"/>
      <c r="Y111" s="357"/>
      <c r="Z111" s="357"/>
      <c r="AA111" s="357"/>
      <c r="AB111" s="308"/>
      <c r="AC111" s="2300"/>
      <c r="AD111" s="2310"/>
      <c r="AE111" s="2308"/>
      <c r="AF111" s="2314"/>
      <c r="AG111" s="2314"/>
      <c r="AH111" s="2312"/>
      <c r="AI111" s="271">
        <f>IF(P111=P110,0,IF(P111=P109,0,IF(P111=P108,0,IF(P111=P107,0,IF(P111=P106,0,IF(P111=P105,0,IF(P111=P104,0,1)))))))</f>
        <v>0</v>
      </c>
      <c r="AJ111" s="271" t="s">
        <v>545</v>
      </c>
      <c r="AK111" s="271" t="str">
        <f t="shared" si="62"/>
        <v>??</v>
      </c>
      <c r="AL111" s="271" t="e">
        <f>IF(#REF!=#REF!,0,IF(#REF!=#REF!,0,IF(#REF!=#REF!,0,IF(#REF!=#REF!,0,IF(#REF!=#REF!,0,IF(#REF!=#REF!,0,IF(#REF!=#REF!,0,1)))))))</f>
        <v>#REF!</v>
      </c>
      <c r="AM111" s="354">
        <f t="shared" si="63"/>
        <v>0</v>
      </c>
    </row>
    <row r="112" spans="1:39" ht="14.1" customHeight="1" thickTop="1" thickBot="1" x14ac:dyDescent="0.25">
      <c r="A112" s="2278"/>
      <c r="B112" s="2281"/>
      <c r="C112" s="2283"/>
      <c r="D112" s="2285"/>
      <c r="E112" s="2288"/>
      <c r="F112" s="2281"/>
      <c r="G112" s="2295"/>
      <c r="H112" s="2297"/>
      <c r="I112" s="2293"/>
      <c r="J112" s="2281"/>
      <c r="K112" s="2295"/>
      <c r="L112" s="2281"/>
      <c r="M112" s="310"/>
      <c r="N112" s="1678"/>
      <c r="O112" s="1678"/>
      <c r="P112" s="309"/>
      <c r="Q112" s="309"/>
      <c r="R112" s="308"/>
      <c r="S112" s="308"/>
      <c r="T112" s="358"/>
      <c r="U112" s="357"/>
      <c r="V112" s="357"/>
      <c r="W112" s="357"/>
      <c r="X112" s="357"/>
      <c r="Y112" s="357"/>
      <c r="Z112" s="357"/>
      <c r="AA112" s="357"/>
      <c r="AB112" s="308"/>
      <c r="AC112" s="2300"/>
      <c r="AD112" s="2310"/>
      <c r="AE112" s="2308"/>
      <c r="AF112" s="2314"/>
      <c r="AG112" s="2314"/>
      <c r="AH112" s="2312"/>
      <c r="AI112" s="271">
        <f>IF(P112=P111,0,IF(P112=P110,0,IF(P112=P109,0,IF(P112=P108,0,IF(P112=P107,0,IF(P112=P106,0,IF(P112=P105,0,IF(P112=P104,0,1))))))))</f>
        <v>0</v>
      </c>
      <c r="AJ112" s="271" t="s">
        <v>545</v>
      </c>
      <c r="AK112" s="271" t="str">
        <f t="shared" si="62"/>
        <v>??</v>
      </c>
      <c r="AL112" s="271" t="e">
        <f>IF(#REF!=#REF!,0,IF(#REF!=#REF!,0,IF(#REF!=#REF!,0,IF(#REF!=#REF!,0,IF(#REF!=#REF!,0,IF(#REF!=#REF!,0,IF(#REF!=#REF!,0,IF(#REF!=#REF!,0,1))))))))</f>
        <v>#REF!</v>
      </c>
      <c r="AM112" s="354">
        <f t="shared" si="63"/>
        <v>0</v>
      </c>
    </row>
    <row r="113" spans="1:39" ht="14.1" customHeight="1" thickTop="1" thickBot="1" x14ac:dyDescent="0.25">
      <c r="A113" s="2279"/>
      <c r="B113" s="2282"/>
      <c r="C113" s="2284"/>
      <c r="D113" s="2286"/>
      <c r="E113" s="2289"/>
      <c r="F113" s="2282"/>
      <c r="G113" s="2296"/>
      <c r="H113" s="2298"/>
      <c r="I113" s="2294"/>
      <c r="J113" s="2282"/>
      <c r="K113" s="2296"/>
      <c r="L113" s="2282"/>
      <c r="M113" s="292"/>
      <c r="N113" s="290"/>
      <c r="O113" s="290"/>
      <c r="P113" s="291"/>
      <c r="Q113" s="291"/>
      <c r="R113" s="290"/>
      <c r="S113" s="290"/>
      <c r="T113" s="356"/>
      <c r="U113" s="355"/>
      <c r="V113" s="355"/>
      <c r="W113" s="355"/>
      <c r="X113" s="355"/>
      <c r="Y113" s="355"/>
      <c r="Z113" s="355"/>
      <c r="AA113" s="355"/>
      <c r="AB113" s="290"/>
      <c r="AC113" s="2301"/>
      <c r="AD113" s="2311"/>
      <c r="AE113" s="2309"/>
      <c r="AF113" s="2315"/>
      <c r="AG113" s="2315"/>
      <c r="AH113" s="2312"/>
      <c r="AI113" s="271">
        <f>IF(P113=P112,0,IF(P113=P111,0,IF(P113=P110,0,IF(P113=P109,0,IF(P113=P108,0,IF(P113=P107,0,IF(P113=P106,0,IF(P113=P105,0,IF(P113=P104,0,1)))))))))</f>
        <v>0</v>
      </c>
      <c r="AJ113" s="271" t="s">
        <v>545</v>
      </c>
      <c r="AK113" s="271" t="str">
        <f t="shared" si="62"/>
        <v>??</v>
      </c>
      <c r="AL113" s="271" t="e">
        <f>IF(#REF!=#REF!,0,IF(#REF!=#REF!,0,IF(#REF!=#REF!,0,IF(#REF!=#REF!,0,IF(#REF!=#REF!,0,IF(#REF!=#REF!,0,IF(#REF!=#REF!,0,IF(#REF!=#REF!,0,IF(#REF!=#REF!,0,1)))))))))</f>
        <v>#REF!</v>
      </c>
      <c r="AM113" s="354">
        <f t="shared" si="63"/>
        <v>0</v>
      </c>
    </row>
    <row r="114" spans="1:39" ht="14.1" customHeight="1" thickTop="1" thickBot="1" x14ac:dyDescent="0.25">
      <c r="A114" s="2278"/>
      <c r="B114" s="2280"/>
      <c r="C114" s="2283"/>
      <c r="D114" s="2285"/>
      <c r="E114" s="2287"/>
      <c r="F114" s="2280"/>
      <c r="G114" s="2280"/>
      <c r="H114" s="2297"/>
      <c r="I114" s="2290" t="s">
        <v>140</v>
      </c>
      <c r="J114" s="2281"/>
      <c r="K114" s="2280"/>
      <c r="L114" s="2281"/>
      <c r="M114" s="310"/>
      <c r="N114" s="1678"/>
      <c r="O114" s="1678"/>
      <c r="P114" s="388"/>
      <c r="Q114" s="388"/>
      <c r="R114" s="308"/>
      <c r="S114" s="308"/>
      <c r="T114" s="358"/>
      <c r="U114" s="357"/>
      <c r="V114" s="357"/>
      <c r="W114" s="357"/>
      <c r="X114" s="357"/>
      <c r="Y114" s="357"/>
      <c r="Z114" s="357"/>
      <c r="AA114" s="357"/>
      <c r="AB114" s="308"/>
      <c r="AC114" s="2300">
        <f t="shared" ref="AC114" si="64">SUM(T114:AB123)</f>
        <v>0</v>
      </c>
      <c r="AD114" s="2310"/>
      <c r="AE114" s="2306">
        <f t="shared" ref="AE114" si="65">IF((AC114-AD114)&gt;=0,AC114-AD114,0)</f>
        <v>0</v>
      </c>
      <c r="AF114" s="2313">
        <f t="shared" ref="AF114" si="66">IF(AC114=0,0,IF(AC114&gt;=AD114,1,(AC114+(18-AD114))/18))</f>
        <v>0</v>
      </c>
      <c r="AG114" s="2313" t="str">
        <f t="shared" ref="AG114" si="67">IF(AF114=1,"pe",IF(AF114&gt;0,"ne",""))</f>
        <v/>
      </c>
      <c r="AH114" s="2312"/>
      <c r="AI114" s="271">
        <v>1</v>
      </c>
      <c r="AJ114" s="271" t="s">
        <v>545</v>
      </c>
      <c r="AK114" s="271" t="str">
        <f t="shared" si="62"/>
        <v>??</v>
      </c>
      <c r="AL114" s="271">
        <v>1</v>
      </c>
      <c r="AM114" s="354">
        <f t="shared" ref="AM114" si="68">C114</f>
        <v>0</v>
      </c>
    </row>
    <row r="115" spans="1:39" ht="14.1" customHeight="1" thickTop="1" thickBot="1" x14ac:dyDescent="0.25">
      <c r="A115" s="2278"/>
      <c r="B115" s="2281"/>
      <c r="C115" s="2283"/>
      <c r="D115" s="2285"/>
      <c r="E115" s="2288"/>
      <c r="F115" s="2281"/>
      <c r="G115" s="2295"/>
      <c r="H115" s="2297"/>
      <c r="I115" s="2291"/>
      <c r="J115" s="2281"/>
      <c r="K115" s="2295"/>
      <c r="L115" s="2281"/>
      <c r="M115" s="310"/>
      <c r="N115" s="1678"/>
      <c r="O115" s="1678"/>
      <c r="P115" s="309"/>
      <c r="Q115" s="309"/>
      <c r="R115" s="308"/>
      <c r="S115" s="308"/>
      <c r="T115" s="358"/>
      <c r="U115" s="357"/>
      <c r="V115" s="357"/>
      <c r="W115" s="357"/>
      <c r="X115" s="357"/>
      <c r="Y115" s="357"/>
      <c r="Z115" s="357"/>
      <c r="AA115" s="357"/>
      <c r="AB115" s="308"/>
      <c r="AC115" s="2300"/>
      <c r="AD115" s="2310"/>
      <c r="AE115" s="2307"/>
      <c r="AF115" s="2314"/>
      <c r="AG115" s="2314"/>
      <c r="AH115" s="2312"/>
      <c r="AI115" s="271">
        <f t="shared" ref="AI115" si="69">IF(P115=P114,0,1)</f>
        <v>0</v>
      </c>
      <c r="AJ115" s="271" t="s">
        <v>545</v>
      </c>
      <c r="AK115" s="271" t="str">
        <f t="shared" si="62"/>
        <v>??</v>
      </c>
      <c r="AL115" s="271" t="e">
        <f>IF(#REF!=#REF!,0,1)</f>
        <v>#REF!</v>
      </c>
      <c r="AM115" s="354">
        <f t="shared" ref="AM115:AM153" si="70">AM114</f>
        <v>0</v>
      </c>
    </row>
    <row r="116" spans="1:39" ht="14.1" customHeight="1" thickTop="1" thickBot="1" x14ac:dyDescent="0.25">
      <c r="A116" s="2278"/>
      <c r="B116" s="2281"/>
      <c r="C116" s="2283"/>
      <c r="D116" s="2285"/>
      <c r="E116" s="2288"/>
      <c r="F116" s="2281"/>
      <c r="G116" s="2295"/>
      <c r="H116" s="2297"/>
      <c r="I116" s="2292"/>
      <c r="J116" s="2281"/>
      <c r="K116" s="2295"/>
      <c r="L116" s="2281"/>
      <c r="M116" s="310"/>
      <c r="N116" s="1678"/>
      <c r="O116" s="1678"/>
      <c r="P116" s="309"/>
      <c r="Q116" s="309"/>
      <c r="R116" s="308"/>
      <c r="S116" s="308"/>
      <c r="T116" s="358"/>
      <c r="U116" s="357"/>
      <c r="V116" s="357"/>
      <c r="W116" s="357"/>
      <c r="X116" s="357"/>
      <c r="Y116" s="357"/>
      <c r="Z116" s="357"/>
      <c r="AA116" s="357"/>
      <c r="AB116" s="308"/>
      <c r="AC116" s="2300"/>
      <c r="AD116" s="2310"/>
      <c r="AE116" s="2307"/>
      <c r="AF116" s="2314"/>
      <c r="AG116" s="2314"/>
      <c r="AH116" s="2312"/>
      <c r="AI116" s="271">
        <f t="shared" ref="AI116" si="71">IF(P116=P115,0,IF(P116=P114,0,1))</f>
        <v>0</v>
      </c>
      <c r="AJ116" s="271" t="s">
        <v>545</v>
      </c>
      <c r="AK116" s="271" t="str">
        <f t="shared" si="62"/>
        <v>??</v>
      </c>
      <c r="AL116" s="271" t="e">
        <f>IF(#REF!=#REF!,0,IF(#REF!=#REF!,0,1))</f>
        <v>#REF!</v>
      </c>
      <c r="AM116" s="354">
        <f t="shared" si="70"/>
        <v>0</v>
      </c>
    </row>
    <row r="117" spans="1:39" ht="14.1" customHeight="1" thickTop="1" thickBot="1" x14ac:dyDescent="0.25">
      <c r="A117" s="2278"/>
      <c r="B117" s="2281"/>
      <c r="C117" s="2283"/>
      <c r="D117" s="2285"/>
      <c r="E117" s="2288"/>
      <c r="F117" s="2281"/>
      <c r="G117" s="2295"/>
      <c r="H117" s="2297"/>
      <c r="I117" s="2293"/>
      <c r="J117" s="2281"/>
      <c r="K117" s="2295"/>
      <c r="L117" s="2281"/>
      <c r="M117" s="310"/>
      <c r="N117" s="1678"/>
      <c r="O117" s="1678"/>
      <c r="P117" s="309"/>
      <c r="Q117" s="309"/>
      <c r="R117" s="308"/>
      <c r="S117" s="308"/>
      <c r="T117" s="358"/>
      <c r="U117" s="357"/>
      <c r="V117" s="357"/>
      <c r="W117" s="357"/>
      <c r="X117" s="357"/>
      <c r="Y117" s="357"/>
      <c r="Z117" s="357"/>
      <c r="AA117" s="357"/>
      <c r="AB117" s="308"/>
      <c r="AC117" s="2300"/>
      <c r="AD117" s="2310"/>
      <c r="AE117" s="2307"/>
      <c r="AF117" s="2314"/>
      <c r="AG117" s="2314"/>
      <c r="AH117" s="2312"/>
      <c r="AI117" s="271">
        <f t="shared" ref="AI117" si="72">IF(P117=P116,0,IF(P117=P115,0,IF(P117=P114,0,1)))</f>
        <v>0</v>
      </c>
      <c r="AJ117" s="271" t="s">
        <v>545</v>
      </c>
      <c r="AK117" s="271" t="str">
        <f t="shared" si="62"/>
        <v>??</v>
      </c>
      <c r="AL117" s="271" t="e">
        <f>IF(#REF!=#REF!,0,IF(#REF!=#REF!,0,IF(#REF!=#REF!,0,1)))</f>
        <v>#REF!</v>
      </c>
      <c r="AM117" s="354">
        <f t="shared" si="70"/>
        <v>0</v>
      </c>
    </row>
    <row r="118" spans="1:39" ht="14.1" customHeight="1" thickTop="1" thickBot="1" x14ac:dyDescent="0.25">
      <c r="A118" s="2278"/>
      <c r="B118" s="2281"/>
      <c r="C118" s="2283"/>
      <c r="D118" s="2285"/>
      <c r="E118" s="2288"/>
      <c r="F118" s="2281"/>
      <c r="G118" s="2295"/>
      <c r="H118" s="2297"/>
      <c r="I118" s="2293"/>
      <c r="J118" s="2281"/>
      <c r="K118" s="2295"/>
      <c r="L118" s="2281"/>
      <c r="M118" s="310"/>
      <c r="N118" s="1678"/>
      <c r="O118" s="1678"/>
      <c r="P118" s="309"/>
      <c r="Q118" s="309"/>
      <c r="R118" s="308"/>
      <c r="S118" s="308"/>
      <c r="T118" s="358"/>
      <c r="U118" s="357"/>
      <c r="V118" s="357"/>
      <c r="W118" s="357"/>
      <c r="X118" s="357"/>
      <c r="Y118" s="357"/>
      <c r="Z118" s="357"/>
      <c r="AA118" s="357"/>
      <c r="AB118" s="308"/>
      <c r="AC118" s="2300"/>
      <c r="AD118" s="2310"/>
      <c r="AE118" s="2307"/>
      <c r="AF118" s="2314"/>
      <c r="AG118" s="2314"/>
      <c r="AH118" s="2312"/>
      <c r="AI118" s="271">
        <f t="shared" ref="AI118" si="73">IF(P118=P117,0,IF(P118=P116,0,IF(P118=P115,0,IF(P118=P114,0,1))))</f>
        <v>0</v>
      </c>
      <c r="AJ118" s="271" t="s">
        <v>545</v>
      </c>
      <c r="AK118" s="271" t="str">
        <f t="shared" si="62"/>
        <v>??</v>
      </c>
      <c r="AL118" s="271" t="e">
        <f>IF(#REF!=#REF!,0,IF(#REF!=#REF!,0,IF(#REF!=#REF!,0,IF(#REF!=#REF!,0,1))))</f>
        <v>#REF!</v>
      </c>
      <c r="AM118" s="354">
        <f t="shared" si="70"/>
        <v>0</v>
      </c>
    </row>
    <row r="119" spans="1:39" ht="14.1" customHeight="1" thickTop="1" thickBot="1" x14ac:dyDescent="0.25">
      <c r="A119" s="2278"/>
      <c r="B119" s="2281"/>
      <c r="C119" s="2283"/>
      <c r="D119" s="2285"/>
      <c r="E119" s="2288"/>
      <c r="F119" s="2281"/>
      <c r="G119" s="2295"/>
      <c r="H119" s="2297"/>
      <c r="I119" s="2293"/>
      <c r="J119" s="2281"/>
      <c r="K119" s="2295"/>
      <c r="L119" s="2281"/>
      <c r="M119" s="310"/>
      <c r="N119" s="1678"/>
      <c r="O119" s="1678"/>
      <c r="P119" s="309"/>
      <c r="Q119" s="309"/>
      <c r="R119" s="308"/>
      <c r="S119" s="308"/>
      <c r="T119" s="358"/>
      <c r="U119" s="357"/>
      <c r="V119" s="357"/>
      <c r="W119" s="357"/>
      <c r="X119" s="357"/>
      <c r="Y119" s="357"/>
      <c r="Z119" s="357"/>
      <c r="AA119" s="357"/>
      <c r="AB119" s="308"/>
      <c r="AC119" s="2300"/>
      <c r="AD119" s="2310"/>
      <c r="AE119" s="2307"/>
      <c r="AF119" s="2314"/>
      <c r="AG119" s="2314"/>
      <c r="AH119" s="2312"/>
      <c r="AI119" s="271">
        <f t="shared" ref="AI119" si="74">IF(P119=P118,0,IF(P119=P117,0,IF(P119=P116,0,IF(P119=P115,0,IF(P119=P114,0,1)))))</f>
        <v>0</v>
      </c>
      <c r="AJ119" s="271" t="s">
        <v>545</v>
      </c>
      <c r="AK119" s="271" t="str">
        <f t="shared" si="62"/>
        <v>??</v>
      </c>
      <c r="AL119" s="271" t="e">
        <f>IF(#REF!=#REF!,0,IF(#REF!=#REF!,0,IF(#REF!=#REF!,0,IF(#REF!=#REF!,0,IF(#REF!=#REF!,0,1)))))</f>
        <v>#REF!</v>
      </c>
      <c r="AM119" s="354">
        <f t="shared" si="70"/>
        <v>0</v>
      </c>
    </row>
    <row r="120" spans="1:39" ht="14.1" customHeight="1" thickTop="1" thickBot="1" x14ac:dyDescent="0.25">
      <c r="A120" s="2278"/>
      <c r="B120" s="2281"/>
      <c r="C120" s="2283"/>
      <c r="D120" s="2285"/>
      <c r="E120" s="2288"/>
      <c r="F120" s="2281"/>
      <c r="G120" s="2295"/>
      <c r="H120" s="2297"/>
      <c r="I120" s="2293"/>
      <c r="J120" s="2281"/>
      <c r="K120" s="2295"/>
      <c r="L120" s="2281"/>
      <c r="M120" s="310"/>
      <c r="N120" s="1678"/>
      <c r="O120" s="1678"/>
      <c r="P120" s="309"/>
      <c r="Q120" s="309"/>
      <c r="R120" s="308"/>
      <c r="S120" s="308"/>
      <c r="T120" s="358"/>
      <c r="U120" s="357"/>
      <c r="V120" s="357"/>
      <c r="W120" s="357"/>
      <c r="X120" s="357"/>
      <c r="Y120" s="357"/>
      <c r="Z120" s="357"/>
      <c r="AA120" s="357"/>
      <c r="AB120" s="308"/>
      <c r="AC120" s="2300"/>
      <c r="AD120" s="2310"/>
      <c r="AE120" s="2308" t="str">
        <f t="shared" ref="AE120" si="75">IF(AE114&gt;9,"błąd","")</f>
        <v/>
      </c>
      <c r="AF120" s="2314"/>
      <c r="AG120" s="2314"/>
      <c r="AH120" s="2312"/>
      <c r="AI120" s="271">
        <f t="shared" ref="AI120" si="76">IF(P120=P119,0,IF(P120=P118,0,IF(P120=P117,0,IF(P120=P116,0,IF(P120=P115,0,IF(P120=P114,0,1))))))</f>
        <v>0</v>
      </c>
      <c r="AJ120" s="271" t="s">
        <v>545</v>
      </c>
      <c r="AK120" s="271" t="str">
        <f t="shared" si="62"/>
        <v>??</v>
      </c>
      <c r="AL120" s="271" t="e">
        <f>IF(#REF!=#REF!,0,IF(#REF!=#REF!,0,IF(#REF!=#REF!,0,IF(#REF!=#REF!,0,IF(#REF!=#REF!,0,IF(#REF!=#REF!,0,1))))))</f>
        <v>#REF!</v>
      </c>
      <c r="AM120" s="354">
        <f t="shared" si="70"/>
        <v>0</v>
      </c>
    </row>
    <row r="121" spans="1:39" ht="14.1" customHeight="1" thickTop="1" thickBot="1" x14ac:dyDescent="0.25">
      <c r="A121" s="2278"/>
      <c r="B121" s="2281"/>
      <c r="C121" s="2283"/>
      <c r="D121" s="2285"/>
      <c r="E121" s="2288"/>
      <c r="F121" s="2281"/>
      <c r="G121" s="2295"/>
      <c r="H121" s="2297"/>
      <c r="I121" s="2293"/>
      <c r="J121" s="2281"/>
      <c r="K121" s="2295"/>
      <c r="L121" s="2281"/>
      <c r="M121" s="310"/>
      <c r="N121" s="1678"/>
      <c r="O121" s="1678"/>
      <c r="P121" s="309"/>
      <c r="Q121" s="309"/>
      <c r="R121" s="308"/>
      <c r="S121" s="308"/>
      <c r="T121" s="358"/>
      <c r="U121" s="357"/>
      <c r="V121" s="357"/>
      <c r="W121" s="357"/>
      <c r="X121" s="357"/>
      <c r="Y121" s="357"/>
      <c r="Z121" s="357"/>
      <c r="AA121" s="357"/>
      <c r="AB121" s="308"/>
      <c r="AC121" s="2300"/>
      <c r="AD121" s="2310"/>
      <c r="AE121" s="2308"/>
      <c r="AF121" s="2314"/>
      <c r="AG121" s="2314"/>
      <c r="AH121" s="2312"/>
      <c r="AI121" s="271">
        <f t="shared" ref="AI121" si="77">IF(P121=P120,0,IF(P121=P119,0,IF(P121=P118,0,IF(P121=P117,0,IF(P121=P116,0,IF(P121=P115,0,IF(P121=P114,0,1)))))))</f>
        <v>0</v>
      </c>
      <c r="AJ121" s="271" t="s">
        <v>545</v>
      </c>
      <c r="AK121" s="271" t="str">
        <f t="shared" si="62"/>
        <v>??</v>
      </c>
      <c r="AL121" s="271" t="e">
        <f>IF(#REF!=#REF!,0,IF(#REF!=#REF!,0,IF(#REF!=#REF!,0,IF(#REF!=#REF!,0,IF(#REF!=#REF!,0,IF(#REF!=#REF!,0,IF(#REF!=#REF!,0,1)))))))</f>
        <v>#REF!</v>
      </c>
      <c r="AM121" s="354">
        <f t="shared" si="70"/>
        <v>0</v>
      </c>
    </row>
    <row r="122" spans="1:39" ht="14.1" customHeight="1" thickTop="1" thickBot="1" x14ac:dyDescent="0.25">
      <c r="A122" s="2278"/>
      <c r="B122" s="2281"/>
      <c r="C122" s="2283"/>
      <c r="D122" s="2285"/>
      <c r="E122" s="2288"/>
      <c r="F122" s="2281"/>
      <c r="G122" s="2295"/>
      <c r="H122" s="2297"/>
      <c r="I122" s="2293"/>
      <c r="J122" s="2281"/>
      <c r="K122" s="2295"/>
      <c r="L122" s="2281"/>
      <c r="M122" s="310"/>
      <c r="N122" s="1678"/>
      <c r="O122" s="1678"/>
      <c r="P122" s="309"/>
      <c r="Q122" s="309"/>
      <c r="R122" s="308"/>
      <c r="S122" s="308"/>
      <c r="T122" s="358"/>
      <c r="U122" s="357"/>
      <c r="V122" s="357"/>
      <c r="W122" s="357"/>
      <c r="X122" s="357"/>
      <c r="Y122" s="357"/>
      <c r="Z122" s="357"/>
      <c r="AA122" s="357"/>
      <c r="AB122" s="308"/>
      <c r="AC122" s="2300"/>
      <c r="AD122" s="2310"/>
      <c r="AE122" s="2308"/>
      <c r="AF122" s="2314"/>
      <c r="AG122" s="2314"/>
      <c r="AH122" s="2312"/>
      <c r="AI122" s="271">
        <f t="shared" ref="AI122" si="78">IF(P122=P121,0,IF(P122=P120,0,IF(P122=P119,0,IF(P122=P118,0,IF(P122=P117,0,IF(P122=P116,0,IF(P122=P115,0,IF(P122=P114,0,1))))))))</f>
        <v>0</v>
      </c>
      <c r="AJ122" s="271" t="s">
        <v>545</v>
      </c>
      <c r="AK122" s="271" t="str">
        <f t="shared" si="62"/>
        <v>??</v>
      </c>
      <c r="AL122" s="271" t="e">
        <f>IF(#REF!=#REF!,0,IF(#REF!=#REF!,0,IF(#REF!=#REF!,0,IF(#REF!=#REF!,0,IF(#REF!=#REF!,0,IF(#REF!=#REF!,0,IF(#REF!=#REF!,0,IF(#REF!=#REF!,0,1))))))))</f>
        <v>#REF!</v>
      </c>
      <c r="AM122" s="354">
        <f t="shared" si="70"/>
        <v>0</v>
      </c>
    </row>
    <row r="123" spans="1:39" ht="14.1" customHeight="1" thickTop="1" thickBot="1" x14ac:dyDescent="0.25">
      <c r="A123" s="2279"/>
      <c r="B123" s="2282"/>
      <c r="C123" s="2284"/>
      <c r="D123" s="2286"/>
      <c r="E123" s="2289"/>
      <c r="F123" s="2282"/>
      <c r="G123" s="2296"/>
      <c r="H123" s="2298"/>
      <c r="I123" s="2294"/>
      <c r="J123" s="2282"/>
      <c r="K123" s="2296"/>
      <c r="L123" s="2282"/>
      <c r="M123" s="292"/>
      <c r="N123" s="290"/>
      <c r="O123" s="290"/>
      <c r="P123" s="291"/>
      <c r="Q123" s="291"/>
      <c r="R123" s="290"/>
      <c r="S123" s="290"/>
      <c r="T123" s="356"/>
      <c r="U123" s="355"/>
      <c r="V123" s="355"/>
      <c r="W123" s="355"/>
      <c r="X123" s="355"/>
      <c r="Y123" s="355"/>
      <c r="Z123" s="355"/>
      <c r="AA123" s="355"/>
      <c r="AB123" s="290"/>
      <c r="AC123" s="2301"/>
      <c r="AD123" s="2311"/>
      <c r="AE123" s="2309"/>
      <c r="AF123" s="2315"/>
      <c r="AG123" s="2315"/>
      <c r="AH123" s="2312"/>
      <c r="AI123" s="271">
        <f t="shared" ref="AI123" si="79">IF(P123=P122,0,IF(P123=P121,0,IF(P123=P120,0,IF(P123=P119,0,IF(P123=P118,0,IF(P123=P117,0,IF(P123=P116,0,IF(P123=P115,0,IF(P123=P114,0,1)))))))))</f>
        <v>0</v>
      </c>
      <c r="AJ123" s="271" t="s">
        <v>545</v>
      </c>
      <c r="AK123" s="271" t="str">
        <f t="shared" si="62"/>
        <v>??</v>
      </c>
      <c r="AL123" s="271" t="e">
        <f>IF(#REF!=#REF!,0,IF(#REF!=#REF!,0,IF(#REF!=#REF!,0,IF(#REF!=#REF!,0,IF(#REF!=#REF!,0,IF(#REF!=#REF!,0,IF(#REF!=#REF!,0,IF(#REF!=#REF!,0,IF(#REF!=#REF!,0,1)))))))))</f>
        <v>#REF!</v>
      </c>
      <c r="AM123" s="354">
        <f t="shared" si="70"/>
        <v>0</v>
      </c>
    </row>
    <row r="124" spans="1:39" ht="14.1" customHeight="1" thickTop="1" thickBot="1" x14ac:dyDescent="0.25">
      <c r="A124" s="2278"/>
      <c r="B124" s="2280"/>
      <c r="C124" s="2283"/>
      <c r="D124" s="2285"/>
      <c r="E124" s="2287"/>
      <c r="F124" s="2280"/>
      <c r="G124" s="2280"/>
      <c r="H124" s="2297"/>
      <c r="I124" s="2290" t="s">
        <v>140</v>
      </c>
      <c r="J124" s="2281"/>
      <c r="K124" s="2280"/>
      <c r="L124" s="2281"/>
      <c r="M124" s="310"/>
      <c r="N124" s="1678"/>
      <c r="O124" s="1678"/>
      <c r="P124" s="388"/>
      <c r="Q124" s="388"/>
      <c r="R124" s="308"/>
      <c r="S124" s="308"/>
      <c r="T124" s="358"/>
      <c r="U124" s="357"/>
      <c r="V124" s="357"/>
      <c r="W124" s="357"/>
      <c r="X124" s="357"/>
      <c r="Y124" s="357"/>
      <c r="Z124" s="357"/>
      <c r="AA124" s="357"/>
      <c r="AB124" s="308"/>
      <c r="AC124" s="2300">
        <f t="shared" ref="AC124" si="80">SUM(T124:AB133)</f>
        <v>0</v>
      </c>
      <c r="AD124" s="2310"/>
      <c r="AE124" s="2306">
        <f t="shared" ref="AE124" si="81">IF((AC124-AD124)&gt;=0,AC124-AD124,0)</f>
        <v>0</v>
      </c>
      <c r="AF124" s="2313">
        <f t="shared" ref="AF124" si="82">IF(AC124=0,0,IF(AC124&gt;=AD124,1,(AC124+(18-AD124))/18))</f>
        <v>0</v>
      </c>
      <c r="AG124" s="2313" t="str">
        <f t="shared" ref="AG124" si="83">IF(AF124=1,"pe",IF(AF124&gt;0,"ne",""))</f>
        <v/>
      </c>
      <c r="AH124" s="2312"/>
      <c r="AI124" s="271">
        <v>1</v>
      </c>
      <c r="AJ124" s="271" t="s">
        <v>545</v>
      </c>
      <c r="AK124" s="271" t="str">
        <f t="shared" si="62"/>
        <v>??</v>
      </c>
      <c r="AL124" s="271">
        <v>1</v>
      </c>
      <c r="AM124" s="354">
        <f t="shared" ref="AM124" si="84">C124</f>
        <v>0</v>
      </c>
    </row>
    <row r="125" spans="1:39" ht="14.1" customHeight="1" thickTop="1" thickBot="1" x14ac:dyDescent="0.25">
      <c r="A125" s="2278"/>
      <c r="B125" s="2281"/>
      <c r="C125" s="2283"/>
      <c r="D125" s="2285"/>
      <c r="E125" s="2288"/>
      <c r="F125" s="2281"/>
      <c r="G125" s="2295"/>
      <c r="H125" s="2297"/>
      <c r="I125" s="2291"/>
      <c r="J125" s="2281"/>
      <c r="K125" s="2295"/>
      <c r="L125" s="2281"/>
      <c r="M125" s="310"/>
      <c r="N125" s="1678"/>
      <c r="O125" s="1678"/>
      <c r="P125" s="309"/>
      <c r="Q125" s="309"/>
      <c r="R125" s="308"/>
      <c r="S125" s="308"/>
      <c r="T125" s="358"/>
      <c r="U125" s="357"/>
      <c r="V125" s="357"/>
      <c r="W125" s="357"/>
      <c r="X125" s="357"/>
      <c r="Y125" s="357"/>
      <c r="Z125" s="357"/>
      <c r="AA125" s="357"/>
      <c r="AB125" s="308"/>
      <c r="AC125" s="2300"/>
      <c r="AD125" s="2310"/>
      <c r="AE125" s="2307"/>
      <c r="AF125" s="2314"/>
      <c r="AG125" s="2314"/>
      <c r="AH125" s="2312"/>
      <c r="AI125" s="271">
        <f t="shared" ref="AI125" si="85">IF(P125=P124,0,1)</f>
        <v>0</v>
      </c>
      <c r="AJ125" s="271" t="s">
        <v>545</v>
      </c>
      <c r="AK125" s="271" t="str">
        <f t="shared" si="62"/>
        <v>??</v>
      </c>
      <c r="AL125" s="271" t="e">
        <f>IF(#REF!=#REF!,0,1)</f>
        <v>#REF!</v>
      </c>
      <c r="AM125" s="354">
        <f t="shared" si="70"/>
        <v>0</v>
      </c>
    </row>
    <row r="126" spans="1:39" ht="14.1" customHeight="1" thickTop="1" thickBot="1" x14ac:dyDescent="0.25">
      <c r="A126" s="2278"/>
      <c r="B126" s="2281"/>
      <c r="C126" s="2283"/>
      <c r="D126" s="2285"/>
      <c r="E126" s="2288"/>
      <c r="F126" s="2281"/>
      <c r="G126" s="2295"/>
      <c r="H126" s="2297"/>
      <c r="I126" s="2292"/>
      <c r="J126" s="2281"/>
      <c r="K126" s="2295"/>
      <c r="L126" s="2281"/>
      <c r="M126" s="310"/>
      <c r="N126" s="1678"/>
      <c r="O126" s="1678"/>
      <c r="P126" s="309"/>
      <c r="Q126" s="309"/>
      <c r="R126" s="308"/>
      <c r="S126" s="308"/>
      <c r="T126" s="358"/>
      <c r="U126" s="357"/>
      <c r="V126" s="357"/>
      <c r="W126" s="357"/>
      <c r="X126" s="357"/>
      <c r="Y126" s="357"/>
      <c r="Z126" s="357"/>
      <c r="AA126" s="357"/>
      <c r="AB126" s="308"/>
      <c r="AC126" s="2300"/>
      <c r="AD126" s="2310"/>
      <c r="AE126" s="2307"/>
      <c r="AF126" s="2314"/>
      <c r="AG126" s="2314"/>
      <c r="AH126" s="2312"/>
      <c r="AI126" s="271">
        <f t="shared" ref="AI126" si="86">IF(P126=P125,0,IF(P126=P124,0,1))</f>
        <v>0</v>
      </c>
      <c r="AJ126" s="271" t="s">
        <v>545</v>
      </c>
      <c r="AK126" s="271" t="str">
        <f t="shared" si="62"/>
        <v>??</v>
      </c>
      <c r="AL126" s="271" t="e">
        <f>IF(#REF!=#REF!,0,IF(#REF!=#REF!,0,1))</f>
        <v>#REF!</v>
      </c>
      <c r="AM126" s="354">
        <f t="shared" si="70"/>
        <v>0</v>
      </c>
    </row>
    <row r="127" spans="1:39" ht="14.1" customHeight="1" thickTop="1" thickBot="1" x14ac:dyDescent="0.25">
      <c r="A127" s="2278"/>
      <c r="B127" s="2281"/>
      <c r="C127" s="2283"/>
      <c r="D127" s="2285"/>
      <c r="E127" s="2288"/>
      <c r="F127" s="2281"/>
      <c r="G127" s="2295"/>
      <c r="H127" s="2297"/>
      <c r="I127" s="2293"/>
      <c r="J127" s="2281"/>
      <c r="K127" s="2295"/>
      <c r="L127" s="2281"/>
      <c r="M127" s="310"/>
      <c r="N127" s="1678"/>
      <c r="O127" s="1678"/>
      <c r="P127" s="309"/>
      <c r="Q127" s="309"/>
      <c r="R127" s="308"/>
      <c r="S127" s="308"/>
      <c r="T127" s="358"/>
      <c r="U127" s="357"/>
      <c r="V127" s="357"/>
      <c r="W127" s="357"/>
      <c r="X127" s="357"/>
      <c r="Y127" s="357"/>
      <c r="Z127" s="357"/>
      <c r="AA127" s="357"/>
      <c r="AB127" s="308"/>
      <c r="AC127" s="2300"/>
      <c r="AD127" s="2310"/>
      <c r="AE127" s="2307"/>
      <c r="AF127" s="2314"/>
      <c r="AG127" s="2314"/>
      <c r="AH127" s="2312"/>
      <c r="AI127" s="271">
        <f t="shared" ref="AI127" si="87">IF(P127=P126,0,IF(P127=P125,0,IF(P127=P124,0,1)))</f>
        <v>0</v>
      </c>
      <c r="AJ127" s="271" t="s">
        <v>545</v>
      </c>
      <c r="AK127" s="271" t="str">
        <f t="shared" si="62"/>
        <v>??</v>
      </c>
      <c r="AL127" s="271" t="e">
        <f>IF(#REF!=#REF!,0,IF(#REF!=#REF!,0,IF(#REF!=#REF!,0,1)))</f>
        <v>#REF!</v>
      </c>
      <c r="AM127" s="354">
        <f t="shared" si="70"/>
        <v>0</v>
      </c>
    </row>
    <row r="128" spans="1:39" ht="14.1" customHeight="1" thickTop="1" thickBot="1" x14ac:dyDescent="0.25">
      <c r="A128" s="2278"/>
      <c r="B128" s="2281"/>
      <c r="C128" s="2283"/>
      <c r="D128" s="2285"/>
      <c r="E128" s="2288"/>
      <c r="F128" s="2281"/>
      <c r="G128" s="2295"/>
      <c r="H128" s="2297"/>
      <c r="I128" s="2293"/>
      <c r="J128" s="2281"/>
      <c r="K128" s="2295"/>
      <c r="L128" s="2281"/>
      <c r="M128" s="310"/>
      <c r="N128" s="1678"/>
      <c r="O128" s="1678"/>
      <c r="P128" s="309"/>
      <c r="Q128" s="309"/>
      <c r="R128" s="308"/>
      <c r="S128" s="308"/>
      <c r="T128" s="358"/>
      <c r="U128" s="357"/>
      <c r="V128" s="357"/>
      <c r="W128" s="357"/>
      <c r="X128" s="357"/>
      <c r="Y128" s="357"/>
      <c r="Z128" s="357"/>
      <c r="AA128" s="357"/>
      <c r="AB128" s="308"/>
      <c r="AC128" s="2300"/>
      <c r="AD128" s="2310"/>
      <c r="AE128" s="2307"/>
      <c r="AF128" s="2314"/>
      <c r="AG128" s="2314"/>
      <c r="AH128" s="2312"/>
      <c r="AI128" s="271">
        <f t="shared" ref="AI128" si="88">IF(P128=P127,0,IF(P128=P126,0,IF(P128=P125,0,IF(P128=P124,0,1))))</f>
        <v>0</v>
      </c>
      <c r="AJ128" s="271" t="s">
        <v>545</v>
      </c>
      <c r="AK128" s="271" t="str">
        <f t="shared" si="62"/>
        <v>??</v>
      </c>
      <c r="AL128" s="271" t="e">
        <f>IF(#REF!=#REF!,0,IF(#REF!=#REF!,0,IF(#REF!=#REF!,0,IF(#REF!=#REF!,0,1))))</f>
        <v>#REF!</v>
      </c>
      <c r="AM128" s="354">
        <f t="shared" si="70"/>
        <v>0</v>
      </c>
    </row>
    <row r="129" spans="1:39" ht="14.1" customHeight="1" thickTop="1" thickBot="1" x14ac:dyDescent="0.25">
      <c r="A129" s="2278"/>
      <c r="B129" s="2281"/>
      <c r="C129" s="2283"/>
      <c r="D129" s="2285"/>
      <c r="E129" s="2288"/>
      <c r="F129" s="2281"/>
      <c r="G129" s="2295"/>
      <c r="H129" s="2297"/>
      <c r="I129" s="2293"/>
      <c r="J129" s="2281"/>
      <c r="K129" s="2295"/>
      <c r="L129" s="2281"/>
      <c r="M129" s="310"/>
      <c r="N129" s="1678"/>
      <c r="O129" s="1678"/>
      <c r="P129" s="309"/>
      <c r="Q129" s="309"/>
      <c r="R129" s="308"/>
      <c r="S129" s="308"/>
      <c r="T129" s="358"/>
      <c r="U129" s="357"/>
      <c r="V129" s="357"/>
      <c r="W129" s="357"/>
      <c r="X129" s="357"/>
      <c r="Y129" s="357"/>
      <c r="Z129" s="357"/>
      <c r="AA129" s="357"/>
      <c r="AB129" s="308"/>
      <c r="AC129" s="2300"/>
      <c r="AD129" s="2310"/>
      <c r="AE129" s="2307"/>
      <c r="AF129" s="2314"/>
      <c r="AG129" s="2314"/>
      <c r="AH129" s="2312"/>
      <c r="AI129" s="271">
        <f t="shared" ref="AI129" si="89">IF(P129=P128,0,IF(P129=P127,0,IF(P129=P126,0,IF(P129=P125,0,IF(P129=P124,0,1)))))</f>
        <v>0</v>
      </c>
      <c r="AJ129" s="271" t="s">
        <v>545</v>
      </c>
      <c r="AK129" s="271" t="str">
        <f t="shared" si="62"/>
        <v>??</v>
      </c>
      <c r="AL129" s="271" t="e">
        <f>IF(#REF!=#REF!,0,IF(#REF!=#REF!,0,IF(#REF!=#REF!,0,IF(#REF!=#REF!,0,IF(#REF!=#REF!,0,1)))))</f>
        <v>#REF!</v>
      </c>
      <c r="AM129" s="354">
        <f t="shared" si="70"/>
        <v>0</v>
      </c>
    </row>
    <row r="130" spans="1:39" ht="14.1" customHeight="1" thickTop="1" thickBot="1" x14ac:dyDescent="0.25">
      <c r="A130" s="2278"/>
      <c r="B130" s="2281"/>
      <c r="C130" s="2283"/>
      <c r="D130" s="2285"/>
      <c r="E130" s="2288"/>
      <c r="F130" s="2281"/>
      <c r="G130" s="2295"/>
      <c r="H130" s="2297"/>
      <c r="I130" s="2293"/>
      <c r="J130" s="2281"/>
      <c r="K130" s="2295"/>
      <c r="L130" s="2281"/>
      <c r="M130" s="310"/>
      <c r="N130" s="1678"/>
      <c r="O130" s="1678"/>
      <c r="P130" s="309"/>
      <c r="Q130" s="309"/>
      <c r="R130" s="308"/>
      <c r="S130" s="308"/>
      <c r="T130" s="358"/>
      <c r="U130" s="357"/>
      <c r="V130" s="357"/>
      <c r="W130" s="357"/>
      <c r="X130" s="357"/>
      <c r="Y130" s="357"/>
      <c r="Z130" s="357"/>
      <c r="AA130" s="357"/>
      <c r="AB130" s="308"/>
      <c r="AC130" s="2300"/>
      <c r="AD130" s="2310"/>
      <c r="AE130" s="2308" t="str">
        <f t="shared" ref="AE130" si="90">IF(AE124&gt;9,"błąd","")</f>
        <v/>
      </c>
      <c r="AF130" s="2314"/>
      <c r="AG130" s="2314"/>
      <c r="AH130" s="2312"/>
      <c r="AI130" s="271">
        <f t="shared" ref="AI130" si="91">IF(P130=P129,0,IF(P130=P128,0,IF(P130=P127,0,IF(P130=P126,0,IF(P130=P125,0,IF(P130=P124,0,1))))))</f>
        <v>0</v>
      </c>
      <c r="AJ130" s="271" t="s">
        <v>545</v>
      </c>
      <c r="AK130" s="271" t="str">
        <f t="shared" si="62"/>
        <v>??</v>
      </c>
      <c r="AL130" s="271" t="e">
        <f>IF(#REF!=#REF!,0,IF(#REF!=#REF!,0,IF(#REF!=#REF!,0,IF(#REF!=#REF!,0,IF(#REF!=#REF!,0,IF(#REF!=#REF!,0,1))))))</f>
        <v>#REF!</v>
      </c>
      <c r="AM130" s="354">
        <f t="shared" si="70"/>
        <v>0</v>
      </c>
    </row>
    <row r="131" spans="1:39" ht="14.1" customHeight="1" thickTop="1" thickBot="1" x14ac:dyDescent="0.25">
      <c r="A131" s="2278"/>
      <c r="B131" s="2281"/>
      <c r="C131" s="2283"/>
      <c r="D131" s="2285"/>
      <c r="E131" s="2288"/>
      <c r="F131" s="2281"/>
      <c r="G131" s="2295"/>
      <c r="H131" s="2297"/>
      <c r="I131" s="2293"/>
      <c r="J131" s="2281"/>
      <c r="K131" s="2295"/>
      <c r="L131" s="2281"/>
      <c r="M131" s="310"/>
      <c r="N131" s="1678"/>
      <c r="O131" s="1678"/>
      <c r="P131" s="309"/>
      <c r="Q131" s="309"/>
      <c r="R131" s="308"/>
      <c r="S131" s="308"/>
      <c r="T131" s="358"/>
      <c r="U131" s="357"/>
      <c r="V131" s="357"/>
      <c r="W131" s="357"/>
      <c r="X131" s="357"/>
      <c r="Y131" s="357"/>
      <c r="Z131" s="357"/>
      <c r="AA131" s="357"/>
      <c r="AB131" s="308"/>
      <c r="AC131" s="2300"/>
      <c r="AD131" s="2310"/>
      <c r="AE131" s="2308"/>
      <c r="AF131" s="2314"/>
      <c r="AG131" s="2314"/>
      <c r="AH131" s="2312"/>
      <c r="AI131" s="271">
        <f t="shared" ref="AI131" si="92">IF(P131=P130,0,IF(P131=P129,0,IF(P131=P128,0,IF(P131=P127,0,IF(P131=P126,0,IF(P131=P125,0,IF(P131=P124,0,1)))))))</f>
        <v>0</v>
      </c>
      <c r="AJ131" s="271" t="s">
        <v>545</v>
      </c>
      <c r="AK131" s="271" t="str">
        <f t="shared" si="62"/>
        <v>??</v>
      </c>
      <c r="AL131" s="271" t="e">
        <f>IF(#REF!=#REF!,0,IF(#REF!=#REF!,0,IF(#REF!=#REF!,0,IF(#REF!=#REF!,0,IF(#REF!=#REF!,0,IF(#REF!=#REF!,0,IF(#REF!=#REF!,0,1)))))))</f>
        <v>#REF!</v>
      </c>
      <c r="AM131" s="354">
        <f t="shared" si="70"/>
        <v>0</v>
      </c>
    </row>
    <row r="132" spans="1:39" ht="14.1" customHeight="1" thickTop="1" thickBot="1" x14ac:dyDescent="0.25">
      <c r="A132" s="2278"/>
      <c r="B132" s="2281"/>
      <c r="C132" s="2283"/>
      <c r="D132" s="2285"/>
      <c r="E132" s="2288"/>
      <c r="F132" s="2281"/>
      <c r="G132" s="2295"/>
      <c r="H132" s="2297"/>
      <c r="I132" s="2293"/>
      <c r="J132" s="2281"/>
      <c r="K132" s="2295"/>
      <c r="L132" s="2281"/>
      <c r="M132" s="310"/>
      <c r="N132" s="1678"/>
      <c r="O132" s="1678"/>
      <c r="P132" s="309"/>
      <c r="Q132" s="309"/>
      <c r="R132" s="308"/>
      <c r="S132" s="308"/>
      <c r="T132" s="358"/>
      <c r="U132" s="357"/>
      <c r="V132" s="357"/>
      <c r="W132" s="357"/>
      <c r="X132" s="357"/>
      <c r="Y132" s="357"/>
      <c r="Z132" s="357"/>
      <c r="AA132" s="357"/>
      <c r="AB132" s="308"/>
      <c r="AC132" s="2300"/>
      <c r="AD132" s="2310"/>
      <c r="AE132" s="2308"/>
      <c r="AF132" s="2314"/>
      <c r="AG132" s="2314"/>
      <c r="AH132" s="2312"/>
      <c r="AI132" s="271">
        <f t="shared" ref="AI132" si="93">IF(P132=P131,0,IF(P132=P130,0,IF(P132=P129,0,IF(P132=P128,0,IF(P132=P127,0,IF(P132=P126,0,IF(P132=P125,0,IF(P132=P124,0,1))))))))</f>
        <v>0</v>
      </c>
      <c r="AJ132" s="271" t="s">
        <v>545</v>
      </c>
      <c r="AK132" s="271" t="str">
        <f t="shared" si="62"/>
        <v>??</v>
      </c>
      <c r="AL132" s="271" t="e">
        <f>IF(#REF!=#REF!,0,IF(#REF!=#REF!,0,IF(#REF!=#REF!,0,IF(#REF!=#REF!,0,IF(#REF!=#REF!,0,IF(#REF!=#REF!,0,IF(#REF!=#REF!,0,IF(#REF!=#REF!,0,1))))))))</f>
        <v>#REF!</v>
      </c>
      <c r="AM132" s="354">
        <f t="shared" si="70"/>
        <v>0</v>
      </c>
    </row>
    <row r="133" spans="1:39" ht="14.1" customHeight="1" thickTop="1" thickBot="1" x14ac:dyDescent="0.25">
      <c r="A133" s="2279"/>
      <c r="B133" s="2282"/>
      <c r="C133" s="2284"/>
      <c r="D133" s="2286"/>
      <c r="E133" s="2289"/>
      <c r="F133" s="2282"/>
      <c r="G133" s="2296"/>
      <c r="H133" s="2298"/>
      <c r="I133" s="2294"/>
      <c r="J133" s="2282"/>
      <c r="K133" s="2296"/>
      <c r="L133" s="2282"/>
      <c r="M133" s="292"/>
      <c r="N133" s="290"/>
      <c r="O133" s="290"/>
      <c r="P133" s="291"/>
      <c r="Q133" s="291"/>
      <c r="R133" s="290"/>
      <c r="S133" s="290"/>
      <c r="T133" s="356"/>
      <c r="U133" s="355"/>
      <c r="V133" s="355"/>
      <c r="W133" s="355"/>
      <c r="X133" s="355"/>
      <c r="Y133" s="355"/>
      <c r="Z133" s="355"/>
      <c r="AA133" s="355"/>
      <c r="AB133" s="290"/>
      <c r="AC133" s="2301"/>
      <c r="AD133" s="2311"/>
      <c r="AE133" s="2309"/>
      <c r="AF133" s="2315"/>
      <c r="AG133" s="2315"/>
      <c r="AH133" s="2312"/>
      <c r="AI133" s="271">
        <f t="shared" ref="AI133" si="94">IF(P133=P132,0,IF(P133=P131,0,IF(P133=P130,0,IF(P133=P129,0,IF(P133=P128,0,IF(P133=P127,0,IF(P133=P126,0,IF(P133=P125,0,IF(P133=P124,0,1)))))))))</f>
        <v>0</v>
      </c>
      <c r="AJ133" s="271" t="s">
        <v>545</v>
      </c>
      <c r="AK133" s="271" t="str">
        <f t="shared" si="62"/>
        <v>??</v>
      </c>
      <c r="AL133" s="271" t="e">
        <f>IF(#REF!=#REF!,0,IF(#REF!=#REF!,0,IF(#REF!=#REF!,0,IF(#REF!=#REF!,0,IF(#REF!=#REF!,0,IF(#REF!=#REF!,0,IF(#REF!=#REF!,0,IF(#REF!=#REF!,0,IF(#REF!=#REF!,0,1)))))))))</f>
        <v>#REF!</v>
      </c>
      <c r="AM133" s="354">
        <f t="shared" si="70"/>
        <v>0</v>
      </c>
    </row>
    <row r="134" spans="1:39" ht="14.1" customHeight="1" thickTop="1" thickBot="1" x14ac:dyDescent="0.25">
      <c r="A134" s="2278"/>
      <c r="B134" s="2280"/>
      <c r="C134" s="2283"/>
      <c r="D134" s="2285"/>
      <c r="E134" s="2287"/>
      <c r="F134" s="2280"/>
      <c r="G134" s="2280"/>
      <c r="H134" s="2297"/>
      <c r="I134" s="2290" t="s">
        <v>140</v>
      </c>
      <c r="J134" s="2281"/>
      <c r="K134" s="2280"/>
      <c r="L134" s="2281"/>
      <c r="M134" s="310"/>
      <c r="N134" s="1678"/>
      <c r="O134" s="1678"/>
      <c r="P134" s="388"/>
      <c r="Q134" s="388"/>
      <c r="R134" s="308"/>
      <c r="S134" s="308"/>
      <c r="T134" s="358"/>
      <c r="U134" s="357"/>
      <c r="V134" s="357"/>
      <c r="W134" s="357"/>
      <c r="X134" s="357"/>
      <c r="Y134" s="357"/>
      <c r="Z134" s="357"/>
      <c r="AA134" s="357"/>
      <c r="AB134" s="308"/>
      <c r="AC134" s="2300">
        <f t="shared" ref="AC134" si="95">SUM(T134:AB143)</f>
        <v>0</v>
      </c>
      <c r="AD134" s="2310"/>
      <c r="AE134" s="2306">
        <f t="shared" ref="AE134" si="96">IF((AC134-AD134)&gt;=0,AC134-AD134,0)</f>
        <v>0</v>
      </c>
      <c r="AF134" s="2313">
        <f t="shared" ref="AF134" si="97">IF(AC134=0,0,IF(AC134&gt;=AD134,1,(AC134+(18-AD134))/18))</f>
        <v>0</v>
      </c>
      <c r="AG134" s="2313" t="str">
        <f t="shared" ref="AG134" si="98">IF(AF134=1,"pe",IF(AF134&gt;0,"ne",""))</f>
        <v/>
      </c>
      <c r="AH134" s="2312"/>
      <c r="AI134" s="271">
        <v>1</v>
      </c>
      <c r="AJ134" s="271" t="s">
        <v>545</v>
      </c>
      <c r="AK134" s="271" t="str">
        <f t="shared" si="62"/>
        <v>??</v>
      </c>
      <c r="AL134" s="271">
        <v>1</v>
      </c>
      <c r="AM134" s="354">
        <f t="shared" ref="AM134" si="99">C134</f>
        <v>0</v>
      </c>
    </row>
    <row r="135" spans="1:39" ht="14.1" customHeight="1" thickTop="1" thickBot="1" x14ac:dyDescent="0.25">
      <c r="A135" s="2278"/>
      <c r="B135" s="2281"/>
      <c r="C135" s="2283"/>
      <c r="D135" s="2285"/>
      <c r="E135" s="2288"/>
      <c r="F135" s="2281"/>
      <c r="G135" s="2295"/>
      <c r="H135" s="2297"/>
      <c r="I135" s="2291"/>
      <c r="J135" s="2281"/>
      <c r="K135" s="2295"/>
      <c r="L135" s="2281"/>
      <c r="M135" s="310"/>
      <c r="N135" s="1678"/>
      <c r="O135" s="1678"/>
      <c r="P135" s="309"/>
      <c r="Q135" s="309"/>
      <c r="R135" s="308"/>
      <c r="S135" s="308"/>
      <c r="T135" s="358"/>
      <c r="U135" s="357"/>
      <c r="V135" s="357"/>
      <c r="W135" s="357"/>
      <c r="X135" s="357"/>
      <c r="Y135" s="357"/>
      <c r="Z135" s="357"/>
      <c r="AA135" s="357"/>
      <c r="AB135" s="308"/>
      <c r="AC135" s="2300"/>
      <c r="AD135" s="2310"/>
      <c r="AE135" s="2307"/>
      <c r="AF135" s="2314"/>
      <c r="AG135" s="2314"/>
      <c r="AH135" s="2312"/>
      <c r="AI135" s="271">
        <f t="shared" ref="AI135" si="100">IF(P135=P134,0,1)</f>
        <v>0</v>
      </c>
      <c r="AJ135" s="271" t="s">
        <v>545</v>
      </c>
      <c r="AK135" s="271" t="str">
        <f t="shared" si="62"/>
        <v>??</v>
      </c>
      <c r="AL135" s="271" t="e">
        <f>IF(#REF!=#REF!,0,1)</f>
        <v>#REF!</v>
      </c>
      <c r="AM135" s="354">
        <f t="shared" si="70"/>
        <v>0</v>
      </c>
    </row>
    <row r="136" spans="1:39" ht="14.1" customHeight="1" thickTop="1" thickBot="1" x14ac:dyDescent="0.25">
      <c r="A136" s="2278"/>
      <c r="B136" s="2281"/>
      <c r="C136" s="2283"/>
      <c r="D136" s="2285"/>
      <c r="E136" s="2288"/>
      <c r="F136" s="2281"/>
      <c r="G136" s="2295"/>
      <c r="H136" s="2297"/>
      <c r="I136" s="2292"/>
      <c r="J136" s="2281"/>
      <c r="K136" s="2295"/>
      <c r="L136" s="2281"/>
      <c r="M136" s="310"/>
      <c r="N136" s="1678"/>
      <c r="O136" s="1678"/>
      <c r="P136" s="309"/>
      <c r="Q136" s="309"/>
      <c r="R136" s="308"/>
      <c r="S136" s="308"/>
      <c r="T136" s="358"/>
      <c r="U136" s="357"/>
      <c r="V136" s="357"/>
      <c r="W136" s="357"/>
      <c r="X136" s="357"/>
      <c r="Y136" s="357"/>
      <c r="Z136" s="357"/>
      <c r="AA136" s="357"/>
      <c r="AB136" s="308"/>
      <c r="AC136" s="2300"/>
      <c r="AD136" s="2310"/>
      <c r="AE136" s="2307"/>
      <c r="AF136" s="2314"/>
      <c r="AG136" s="2314"/>
      <c r="AH136" s="2312"/>
      <c r="AI136" s="271">
        <f t="shared" ref="AI136" si="101">IF(P136=P135,0,IF(P136=P134,0,1))</f>
        <v>0</v>
      </c>
      <c r="AJ136" s="271" t="s">
        <v>545</v>
      </c>
      <c r="AK136" s="271" t="str">
        <f t="shared" si="62"/>
        <v>??</v>
      </c>
      <c r="AL136" s="271" t="e">
        <f>IF(#REF!=#REF!,0,IF(#REF!=#REF!,0,1))</f>
        <v>#REF!</v>
      </c>
      <c r="AM136" s="354">
        <f t="shared" si="70"/>
        <v>0</v>
      </c>
    </row>
    <row r="137" spans="1:39" ht="14.1" customHeight="1" thickTop="1" thickBot="1" x14ac:dyDescent="0.25">
      <c r="A137" s="2278"/>
      <c r="B137" s="2281"/>
      <c r="C137" s="2283"/>
      <c r="D137" s="2285"/>
      <c r="E137" s="2288"/>
      <c r="F137" s="2281"/>
      <c r="G137" s="2295"/>
      <c r="H137" s="2297"/>
      <c r="I137" s="2293"/>
      <c r="J137" s="2281"/>
      <c r="K137" s="2295"/>
      <c r="L137" s="2281"/>
      <c r="M137" s="310"/>
      <c r="N137" s="1678"/>
      <c r="O137" s="1678"/>
      <c r="P137" s="309"/>
      <c r="Q137" s="309"/>
      <c r="R137" s="308"/>
      <c r="S137" s="308"/>
      <c r="T137" s="358"/>
      <c r="U137" s="357"/>
      <c r="V137" s="357"/>
      <c r="W137" s="357"/>
      <c r="X137" s="357"/>
      <c r="Y137" s="357"/>
      <c r="Z137" s="357"/>
      <c r="AA137" s="357"/>
      <c r="AB137" s="308"/>
      <c r="AC137" s="2300"/>
      <c r="AD137" s="2310"/>
      <c r="AE137" s="2307"/>
      <c r="AF137" s="2314"/>
      <c r="AG137" s="2314"/>
      <c r="AH137" s="2312"/>
      <c r="AI137" s="271">
        <f t="shared" ref="AI137" si="102">IF(P137=P136,0,IF(P137=P135,0,IF(P137=P134,0,1)))</f>
        <v>0</v>
      </c>
      <c r="AJ137" s="271" t="s">
        <v>545</v>
      </c>
      <c r="AK137" s="271" t="str">
        <f t="shared" si="62"/>
        <v>??</v>
      </c>
      <c r="AL137" s="271" t="e">
        <f>IF(#REF!=#REF!,0,IF(#REF!=#REF!,0,IF(#REF!=#REF!,0,1)))</f>
        <v>#REF!</v>
      </c>
      <c r="AM137" s="354">
        <f t="shared" si="70"/>
        <v>0</v>
      </c>
    </row>
    <row r="138" spans="1:39" ht="14.1" customHeight="1" thickTop="1" thickBot="1" x14ac:dyDescent="0.25">
      <c r="A138" s="2278"/>
      <c r="B138" s="2281"/>
      <c r="C138" s="2283"/>
      <c r="D138" s="2285"/>
      <c r="E138" s="2288"/>
      <c r="F138" s="2281"/>
      <c r="G138" s="2295"/>
      <c r="H138" s="2297"/>
      <c r="I138" s="2293"/>
      <c r="J138" s="2281"/>
      <c r="K138" s="2295"/>
      <c r="L138" s="2281"/>
      <c r="M138" s="310"/>
      <c r="N138" s="1678"/>
      <c r="O138" s="1678"/>
      <c r="P138" s="309"/>
      <c r="Q138" s="309"/>
      <c r="R138" s="308"/>
      <c r="S138" s="308"/>
      <c r="T138" s="358"/>
      <c r="U138" s="357"/>
      <c r="V138" s="357"/>
      <c r="W138" s="357"/>
      <c r="X138" s="357"/>
      <c r="Y138" s="357"/>
      <c r="Z138" s="357"/>
      <c r="AA138" s="357"/>
      <c r="AB138" s="308"/>
      <c r="AC138" s="2300"/>
      <c r="AD138" s="2310"/>
      <c r="AE138" s="2307"/>
      <c r="AF138" s="2314"/>
      <c r="AG138" s="2314"/>
      <c r="AH138" s="2312"/>
      <c r="AI138" s="271">
        <f t="shared" ref="AI138" si="103">IF(P138=P137,0,IF(P138=P136,0,IF(P138=P135,0,IF(P138=P134,0,1))))</f>
        <v>0</v>
      </c>
      <c r="AJ138" s="271" t="s">
        <v>545</v>
      </c>
      <c r="AK138" s="271" t="str">
        <f t="shared" si="62"/>
        <v>??</v>
      </c>
      <c r="AL138" s="271" t="e">
        <f>IF(#REF!=#REF!,0,IF(#REF!=#REF!,0,IF(#REF!=#REF!,0,IF(#REF!=#REF!,0,1))))</f>
        <v>#REF!</v>
      </c>
      <c r="AM138" s="354">
        <f t="shared" si="70"/>
        <v>0</v>
      </c>
    </row>
    <row r="139" spans="1:39" ht="14.1" customHeight="1" thickTop="1" thickBot="1" x14ac:dyDescent="0.25">
      <c r="A139" s="2278"/>
      <c r="B139" s="2281"/>
      <c r="C139" s="2283"/>
      <c r="D139" s="2285"/>
      <c r="E139" s="2288"/>
      <c r="F139" s="2281"/>
      <c r="G139" s="2295"/>
      <c r="H139" s="2297"/>
      <c r="I139" s="2293"/>
      <c r="J139" s="2281"/>
      <c r="K139" s="2295"/>
      <c r="L139" s="2281"/>
      <c r="M139" s="310"/>
      <c r="N139" s="1678"/>
      <c r="O139" s="1678"/>
      <c r="P139" s="309"/>
      <c r="Q139" s="309"/>
      <c r="R139" s="308"/>
      <c r="S139" s="308"/>
      <c r="T139" s="358"/>
      <c r="U139" s="357"/>
      <c r="V139" s="357"/>
      <c r="W139" s="357"/>
      <c r="X139" s="357"/>
      <c r="Y139" s="357"/>
      <c r="Z139" s="357"/>
      <c r="AA139" s="357"/>
      <c r="AB139" s="308"/>
      <c r="AC139" s="2300"/>
      <c r="AD139" s="2310"/>
      <c r="AE139" s="2307"/>
      <c r="AF139" s="2314"/>
      <c r="AG139" s="2314"/>
      <c r="AH139" s="2312"/>
      <c r="AI139" s="271">
        <f t="shared" ref="AI139" si="104">IF(P139=P138,0,IF(P139=P137,0,IF(P139=P136,0,IF(P139=P135,0,IF(P139=P134,0,1)))))</f>
        <v>0</v>
      </c>
      <c r="AJ139" s="271" t="s">
        <v>545</v>
      </c>
      <c r="AK139" s="271" t="str">
        <f t="shared" si="62"/>
        <v>??</v>
      </c>
      <c r="AL139" s="271" t="e">
        <f>IF(#REF!=#REF!,0,IF(#REF!=#REF!,0,IF(#REF!=#REF!,0,IF(#REF!=#REF!,0,IF(#REF!=#REF!,0,1)))))</f>
        <v>#REF!</v>
      </c>
      <c r="AM139" s="354">
        <f t="shared" si="70"/>
        <v>0</v>
      </c>
    </row>
    <row r="140" spans="1:39" ht="14.1" customHeight="1" thickTop="1" thickBot="1" x14ac:dyDescent="0.25">
      <c r="A140" s="2278"/>
      <c r="B140" s="2281"/>
      <c r="C140" s="2283"/>
      <c r="D140" s="2285"/>
      <c r="E140" s="2288"/>
      <c r="F140" s="2281"/>
      <c r="G140" s="2295"/>
      <c r="H140" s="2297"/>
      <c r="I140" s="2293"/>
      <c r="J140" s="2281"/>
      <c r="K140" s="2295"/>
      <c r="L140" s="2281"/>
      <c r="M140" s="310"/>
      <c r="N140" s="1678"/>
      <c r="O140" s="1678"/>
      <c r="P140" s="309"/>
      <c r="Q140" s="309"/>
      <c r="R140" s="308"/>
      <c r="S140" s="308"/>
      <c r="T140" s="358"/>
      <c r="U140" s="357"/>
      <c r="V140" s="357"/>
      <c r="W140" s="357"/>
      <c r="X140" s="357"/>
      <c r="Y140" s="357"/>
      <c r="Z140" s="357"/>
      <c r="AA140" s="357"/>
      <c r="AB140" s="308"/>
      <c r="AC140" s="2300"/>
      <c r="AD140" s="2310"/>
      <c r="AE140" s="2308" t="str">
        <f t="shared" ref="AE140" si="105">IF(AE134&gt;9,"błąd","")</f>
        <v/>
      </c>
      <c r="AF140" s="2314"/>
      <c r="AG140" s="2314"/>
      <c r="AH140" s="2312"/>
      <c r="AI140" s="271">
        <f t="shared" ref="AI140" si="106">IF(P140=P139,0,IF(P140=P138,0,IF(P140=P137,0,IF(P140=P136,0,IF(P140=P135,0,IF(P140=P134,0,1))))))</f>
        <v>0</v>
      </c>
      <c r="AJ140" s="271" t="s">
        <v>545</v>
      </c>
      <c r="AK140" s="271" t="str">
        <f t="shared" si="62"/>
        <v>??</v>
      </c>
      <c r="AL140" s="271" t="e">
        <f>IF(#REF!=#REF!,0,IF(#REF!=#REF!,0,IF(#REF!=#REF!,0,IF(#REF!=#REF!,0,IF(#REF!=#REF!,0,IF(#REF!=#REF!,0,1))))))</f>
        <v>#REF!</v>
      </c>
      <c r="AM140" s="354">
        <f t="shared" si="70"/>
        <v>0</v>
      </c>
    </row>
    <row r="141" spans="1:39" ht="14.1" customHeight="1" thickTop="1" thickBot="1" x14ac:dyDescent="0.25">
      <c r="A141" s="2278"/>
      <c r="B141" s="2281"/>
      <c r="C141" s="2283"/>
      <c r="D141" s="2285"/>
      <c r="E141" s="2288"/>
      <c r="F141" s="2281"/>
      <c r="G141" s="2295"/>
      <c r="H141" s="2297"/>
      <c r="I141" s="2293"/>
      <c r="J141" s="2281"/>
      <c r="K141" s="2295"/>
      <c r="L141" s="2281"/>
      <c r="M141" s="310"/>
      <c r="N141" s="1678"/>
      <c r="O141" s="1678"/>
      <c r="P141" s="309"/>
      <c r="Q141" s="309"/>
      <c r="R141" s="308"/>
      <c r="S141" s="308"/>
      <c r="T141" s="358"/>
      <c r="U141" s="357"/>
      <c r="V141" s="357"/>
      <c r="W141" s="357"/>
      <c r="X141" s="357"/>
      <c r="Y141" s="357"/>
      <c r="Z141" s="357"/>
      <c r="AA141" s="357"/>
      <c r="AB141" s="308"/>
      <c r="AC141" s="2300"/>
      <c r="AD141" s="2310"/>
      <c r="AE141" s="2308"/>
      <c r="AF141" s="2314"/>
      <c r="AG141" s="2314"/>
      <c r="AH141" s="2312"/>
      <c r="AI141" s="271">
        <f t="shared" ref="AI141" si="107">IF(P141=P140,0,IF(P141=P139,0,IF(P141=P138,0,IF(P141=P137,0,IF(P141=P136,0,IF(P141=P135,0,IF(P141=P134,0,1)))))))</f>
        <v>0</v>
      </c>
      <c r="AJ141" s="271" t="s">
        <v>545</v>
      </c>
      <c r="AK141" s="271" t="str">
        <f t="shared" si="62"/>
        <v>??</v>
      </c>
      <c r="AL141" s="271" t="e">
        <f>IF(#REF!=#REF!,0,IF(#REF!=#REF!,0,IF(#REF!=#REF!,0,IF(#REF!=#REF!,0,IF(#REF!=#REF!,0,IF(#REF!=#REF!,0,IF(#REF!=#REF!,0,1)))))))</f>
        <v>#REF!</v>
      </c>
      <c r="AM141" s="354">
        <f t="shared" si="70"/>
        <v>0</v>
      </c>
    </row>
    <row r="142" spans="1:39" ht="14.1" customHeight="1" thickTop="1" thickBot="1" x14ac:dyDescent="0.25">
      <c r="A142" s="2278"/>
      <c r="B142" s="2281"/>
      <c r="C142" s="2283"/>
      <c r="D142" s="2285"/>
      <c r="E142" s="2288"/>
      <c r="F142" s="2281"/>
      <c r="G142" s="2295"/>
      <c r="H142" s="2297"/>
      <c r="I142" s="2293"/>
      <c r="J142" s="2281"/>
      <c r="K142" s="2295"/>
      <c r="L142" s="2281"/>
      <c r="M142" s="310"/>
      <c r="N142" s="1678"/>
      <c r="O142" s="1678"/>
      <c r="P142" s="309"/>
      <c r="Q142" s="309"/>
      <c r="R142" s="308"/>
      <c r="S142" s="308"/>
      <c r="T142" s="358"/>
      <c r="U142" s="357"/>
      <c r="V142" s="357"/>
      <c r="W142" s="357"/>
      <c r="X142" s="357"/>
      <c r="Y142" s="357"/>
      <c r="Z142" s="357"/>
      <c r="AA142" s="357"/>
      <c r="AB142" s="308"/>
      <c r="AC142" s="2300"/>
      <c r="AD142" s="2310"/>
      <c r="AE142" s="2308"/>
      <c r="AF142" s="2314"/>
      <c r="AG142" s="2314"/>
      <c r="AH142" s="2312"/>
      <c r="AI142" s="271">
        <f t="shared" ref="AI142" si="108">IF(P142=P141,0,IF(P142=P140,0,IF(P142=P139,0,IF(P142=P138,0,IF(P142=P137,0,IF(P142=P136,0,IF(P142=P135,0,IF(P142=P134,0,1))))))))</f>
        <v>0</v>
      </c>
      <c r="AJ142" s="271" t="s">
        <v>545</v>
      </c>
      <c r="AK142" s="271" t="str">
        <f t="shared" si="62"/>
        <v>??</v>
      </c>
      <c r="AL142" s="271" t="e">
        <f>IF(#REF!=#REF!,0,IF(#REF!=#REF!,0,IF(#REF!=#REF!,0,IF(#REF!=#REF!,0,IF(#REF!=#REF!,0,IF(#REF!=#REF!,0,IF(#REF!=#REF!,0,IF(#REF!=#REF!,0,1))))))))</f>
        <v>#REF!</v>
      </c>
      <c r="AM142" s="354">
        <f t="shared" si="70"/>
        <v>0</v>
      </c>
    </row>
    <row r="143" spans="1:39" ht="14.1" customHeight="1" thickTop="1" thickBot="1" x14ac:dyDescent="0.25">
      <c r="A143" s="2279"/>
      <c r="B143" s="2282"/>
      <c r="C143" s="2284"/>
      <c r="D143" s="2286"/>
      <c r="E143" s="2289"/>
      <c r="F143" s="2282"/>
      <c r="G143" s="2296"/>
      <c r="H143" s="2298"/>
      <c r="I143" s="2294"/>
      <c r="J143" s="2282"/>
      <c r="K143" s="2296"/>
      <c r="L143" s="2282"/>
      <c r="M143" s="292"/>
      <c r="N143" s="290"/>
      <c r="O143" s="290"/>
      <c r="P143" s="291"/>
      <c r="Q143" s="291"/>
      <c r="R143" s="290"/>
      <c r="S143" s="290"/>
      <c r="T143" s="356"/>
      <c r="U143" s="355"/>
      <c r="V143" s="355"/>
      <c r="W143" s="355"/>
      <c r="X143" s="355"/>
      <c r="Y143" s="355"/>
      <c r="Z143" s="355"/>
      <c r="AA143" s="355"/>
      <c r="AB143" s="290"/>
      <c r="AC143" s="2301"/>
      <c r="AD143" s="2311"/>
      <c r="AE143" s="2309"/>
      <c r="AF143" s="2315"/>
      <c r="AG143" s="2315"/>
      <c r="AH143" s="2312"/>
      <c r="AI143" s="271">
        <f t="shared" ref="AI143" si="109">IF(P143=P142,0,IF(P143=P141,0,IF(P143=P140,0,IF(P143=P139,0,IF(P143=P138,0,IF(P143=P137,0,IF(P143=P136,0,IF(P143=P135,0,IF(P143=P134,0,1)))))))))</f>
        <v>0</v>
      </c>
      <c r="AJ143" s="271" t="s">
        <v>545</v>
      </c>
      <c r="AK143" s="271" t="str">
        <f t="shared" si="62"/>
        <v>??</v>
      </c>
      <c r="AL143" s="271" t="e">
        <f>IF(#REF!=#REF!,0,IF(#REF!=#REF!,0,IF(#REF!=#REF!,0,IF(#REF!=#REF!,0,IF(#REF!=#REF!,0,IF(#REF!=#REF!,0,IF(#REF!=#REF!,0,IF(#REF!=#REF!,0,IF(#REF!=#REF!,0,1)))))))))</f>
        <v>#REF!</v>
      </c>
      <c r="AM143" s="354">
        <f t="shared" si="70"/>
        <v>0</v>
      </c>
    </row>
    <row r="144" spans="1:39" ht="14.1" customHeight="1" thickTop="1" thickBot="1" x14ac:dyDescent="0.25">
      <c r="A144" s="2278"/>
      <c r="B144" s="2280"/>
      <c r="C144" s="2283"/>
      <c r="D144" s="2285"/>
      <c r="E144" s="2287"/>
      <c r="F144" s="2280"/>
      <c r="G144" s="2280"/>
      <c r="H144" s="2297"/>
      <c r="I144" s="2290" t="s">
        <v>140</v>
      </c>
      <c r="J144" s="2281"/>
      <c r="K144" s="2280"/>
      <c r="L144" s="2281"/>
      <c r="M144" s="310"/>
      <c r="N144" s="1678"/>
      <c r="O144" s="1678"/>
      <c r="P144" s="388"/>
      <c r="Q144" s="388"/>
      <c r="R144" s="308"/>
      <c r="S144" s="308"/>
      <c r="T144" s="358"/>
      <c r="U144" s="357"/>
      <c r="V144" s="357"/>
      <c r="W144" s="357"/>
      <c r="X144" s="357"/>
      <c r="Y144" s="357"/>
      <c r="Z144" s="357"/>
      <c r="AA144" s="357"/>
      <c r="AB144" s="308"/>
      <c r="AC144" s="2300">
        <f t="shared" ref="AC144" si="110">SUM(T144:AB153)</f>
        <v>0</v>
      </c>
      <c r="AD144" s="2310"/>
      <c r="AE144" s="2306">
        <f t="shared" ref="AE144" si="111">IF((AC144-AD144)&gt;=0,AC144-AD144,0)</f>
        <v>0</v>
      </c>
      <c r="AF144" s="2313">
        <f t="shared" ref="AF144" si="112">IF(AC144=0,0,IF(AC144&gt;=AD144,1,(AC144+(18-AD144))/18))</f>
        <v>0</v>
      </c>
      <c r="AG144" s="2313" t="str">
        <f t="shared" ref="AG144" si="113">IF(AF144=1,"pe",IF(AF144&gt;0,"ne",""))</f>
        <v/>
      </c>
      <c r="AH144" s="2312"/>
      <c r="AI144" s="271">
        <v>1</v>
      </c>
      <c r="AJ144" s="271" t="s">
        <v>545</v>
      </c>
      <c r="AK144" s="271" t="str">
        <f t="shared" si="62"/>
        <v>??</v>
      </c>
      <c r="AL144" s="271">
        <v>1</v>
      </c>
      <c r="AM144" s="354">
        <f t="shared" ref="AM144" si="114">C144</f>
        <v>0</v>
      </c>
    </row>
    <row r="145" spans="1:39" ht="14.1" customHeight="1" thickTop="1" thickBot="1" x14ac:dyDescent="0.25">
      <c r="A145" s="2278"/>
      <c r="B145" s="2281"/>
      <c r="C145" s="2283"/>
      <c r="D145" s="2285"/>
      <c r="E145" s="2288"/>
      <c r="F145" s="2281"/>
      <c r="G145" s="2295"/>
      <c r="H145" s="2297"/>
      <c r="I145" s="2291"/>
      <c r="J145" s="2281"/>
      <c r="K145" s="2295"/>
      <c r="L145" s="2281"/>
      <c r="M145" s="310"/>
      <c r="N145" s="1678"/>
      <c r="O145" s="1678"/>
      <c r="P145" s="309"/>
      <c r="Q145" s="309"/>
      <c r="R145" s="308"/>
      <c r="S145" s="308"/>
      <c r="T145" s="358"/>
      <c r="U145" s="357"/>
      <c r="V145" s="357"/>
      <c r="W145" s="357"/>
      <c r="X145" s="357"/>
      <c r="Y145" s="357"/>
      <c r="Z145" s="357"/>
      <c r="AA145" s="357"/>
      <c r="AB145" s="308"/>
      <c r="AC145" s="2300"/>
      <c r="AD145" s="2310"/>
      <c r="AE145" s="2307"/>
      <c r="AF145" s="2314"/>
      <c r="AG145" s="2314"/>
      <c r="AH145" s="2312"/>
      <c r="AI145" s="271">
        <f t="shared" ref="AI145" si="115">IF(P145=P144,0,1)</f>
        <v>0</v>
      </c>
      <c r="AJ145" s="271" t="s">
        <v>545</v>
      </c>
      <c r="AK145" s="271" t="str">
        <f t="shared" si="62"/>
        <v>??</v>
      </c>
      <c r="AL145" s="271" t="e">
        <f>IF(#REF!=#REF!,0,1)</f>
        <v>#REF!</v>
      </c>
      <c r="AM145" s="354">
        <f t="shared" si="70"/>
        <v>0</v>
      </c>
    </row>
    <row r="146" spans="1:39" ht="14.1" customHeight="1" thickTop="1" thickBot="1" x14ac:dyDescent="0.25">
      <c r="A146" s="2278"/>
      <c r="B146" s="2281"/>
      <c r="C146" s="2283"/>
      <c r="D146" s="2285"/>
      <c r="E146" s="2288"/>
      <c r="F146" s="2281"/>
      <c r="G146" s="2295"/>
      <c r="H146" s="2297"/>
      <c r="I146" s="2292"/>
      <c r="J146" s="2281"/>
      <c r="K146" s="2295"/>
      <c r="L146" s="2281"/>
      <c r="M146" s="310"/>
      <c r="N146" s="1678"/>
      <c r="O146" s="1678"/>
      <c r="P146" s="309"/>
      <c r="Q146" s="309"/>
      <c r="R146" s="308"/>
      <c r="S146" s="308"/>
      <c r="T146" s="358"/>
      <c r="U146" s="357"/>
      <c r="V146" s="357"/>
      <c r="W146" s="357"/>
      <c r="X146" s="357"/>
      <c r="Y146" s="357"/>
      <c r="Z146" s="357"/>
      <c r="AA146" s="357"/>
      <c r="AB146" s="308"/>
      <c r="AC146" s="2300"/>
      <c r="AD146" s="2310"/>
      <c r="AE146" s="2307"/>
      <c r="AF146" s="2314"/>
      <c r="AG146" s="2314"/>
      <c r="AH146" s="2312"/>
      <c r="AI146" s="271">
        <f t="shared" ref="AI146" si="116">IF(P146=P145,0,IF(P146=P144,0,1))</f>
        <v>0</v>
      </c>
      <c r="AJ146" s="271" t="s">
        <v>545</v>
      </c>
      <c r="AK146" s="271" t="str">
        <f t="shared" si="62"/>
        <v>??</v>
      </c>
      <c r="AL146" s="271" t="e">
        <f>IF(#REF!=#REF!,0,IF(#REF!=#REF!,0,1))</f>
        <v>#REF!</v>
      </c>
      <c r="AM146" s="354">
        <f t="shared" si="70"/>
        <v>0</v>
      </c>
    </row>
    <row r="147" spans="1:39" ht="14.1" customHeight="1" thickTop="1" thickBot="1" x14ac:dyDescent="0.25">
      <c r="A147" s="2278"/>
      <c r="B147" s="2281"/>
      <c r="C147" s="2283"/>
      <c r="D147" s="2285"/>
      <c r="E147" s="2288"/>
      <c r="F147" s="2281"/>
      <c r="G147" s="2295"/>
      <c r="H147" s="2297"/>
      <c r="I147" s="2293"/>
      <c r="J147" s="2281"/>
      <c r="K147" s="2295"/>
      <c r="L147" s="2281"/>
      <c r="M147" s="310"/>
      <c r="N147" s="1678"/>
      <c r="O147" s="1678"/>
      <c r="P147" s="309"/>
      <c r="Q147" s="309"/>
      <c r="R147" s="308"/>
      <c r="S147" s="308"/>
      <c r="T147" s="358"/>
      <c r="U147" s="357"/>
      <c r="V147" s="357"/>
      <c r="W147" s="357"/>
      <c r="X147" s="357"/>
      <c r="Y147" s="357"/>
      <c r="Z147" s="357"/>
      <c r="AA147" s="357"/>
      <c r="AB147" s="308"/>
      <c r="AC147" s="2300"/>
      <c r="AD147" s="2310"/>
      <c r="AE147" s="2307"/>
      <c r="AF147" s="2314"/>
      <c r="AG147" s="2314"/>
      <c r="AH147" s="2312"/>
      <c r="AI147" s="271">
        <f t="shared" ref="AI147" si="117">IF(P147=P146,0,IF(P147=P145,0,IF(P147=P144,0,1)))</f>
        <v>0</v>
      </c>
      <c r="AJ147" s="271" t="s">
        <v>545</v>
      </c>
      <c r="AK147" s="271" t="str">
        <f t="shared" si="62"/>
        <v>??</v>
      </c>
      <c r="AL147" s="271" t="e">
        <f>IF(#REF!=#REF!,0,IF(#REF!=#REF!,0,IF(#REF!=#REF!,0,1)))</f>
        <v>#REF!</v>
      </c>
      <c r="AM147" s="354">
        <f t="shared" si="70"/>
        <v>0</v>
      </c>
    </row>
    <row r="148" spans="1:39" ht="14.1" customHeight="1" thickTop="1" thickBot="1" x14ac:dyDescent="0.25">
      <c r="A148" s="2278"/>
      <c r="B148" s="2281"/>
      <c r="C148" s="2283"/>
      <c r="D148" s="2285"/>
      <c r="E148" s="2288"/>
      <c r="F148" s="2281"/>
      <c r="G148" s="2295"/>
      <c r="H148" s="2297"/>
      <c r="I148" s="2293"/>
      <c r="J148" s="2281"/>
      <c r="K148" s="2295"/>
      <c r="L148" s="2281"/>
      <c r="M148" s="310"/>
      <c r="N148" s="1678"/>
      <c r="O148" s="1678"/>
      <c r="P148" s="309"/>
      <c r="Q148" s="309"/>
      <c r="R148" s="308"/>
      <c r="S148" s="308"/>
      <c r="T148" s="358"/>
      <c r="U148" s="357"/>
      <c r="V148" s="357"/>
      <c r="W148" s="357"/>
      <c r="X148" s="357"/>
      <c r="Y148" s="357"/>
      <c r="Z148" s="357"/>
      <c r="AA148" s="357"/>
      <c r="AB148" s="308"/>
      <c r="AC148" s="2300"/>
      <c r="AD148" s="2310"/>
      <c r="AE148" s="2307"/>
      <c r="AF148" s="2314"/>
      <c r="AG148" s="2314"/>
      <c r="AH148" s="2312"/>
      <c r="AI148" s="271">
        <f t="shared" ref="AI148" si="118">IF(P148=P147,0,IF(P148=P146,0,IF(P148=P145,0,IF(P148=P144,0,1))))</f>
        <v>0</v>
      </c>
      <c r="AJ148" s="271" t="s">
        <v>545</v>
      </c>
      <c r="AK148" s="271" t="str">
        <f t="shared" si="62"/>
        <v>??</v>
      </c>
      <c r="AL148" s="271" t="e">
        <f>IF(#REF!=#REF!,0,IF(#REF!=#REF!,0,IF(#REF!=#REF!,0,IF(#REF!=#REF!,0,1))))</f>
        <v>#REF!</v>
      </c>
      <c r="AM148" s="354">
        <f t="shared" si="70"/>
        <v>0</v>
      </c>
    </row>
    <row r="149" spans="1:39" ht="14.1" customHeight="1" thickTop="1" thickBot="1" x14ac:dyDescent="0.25">
      <c r="A149" s="2278"/>
      <c r="B149" s="2281"/>
      <c r="C149" s="2283"/>
      <c r="D149" s="2285"/>
      <c r="E149" s="2288"/>
      <c r="F149" s="2281"/>
      <c r="G149" s="2295"/>
      <c r="H149" s="2297"/>
      <c r="I149" s="2293"/>
      <c r="J149" s="2281"/>
      <c r="K149" s="2295"/>
      <c r="L149" s="2281"/>
      <c r="M149" s="310"/>
      <c r="N149" s="1678"/>
      <c r="O149" s="1678"/>
      <c r="P149" s="309"/>
      <c r="Q149" s="309"/>
      <c r="R149" s="308"/>
      <c r="S149" s="308"/>
      <c r="T149" s="358"/>
      <c r="U149" s="357"/>
      <c r="V149" s="357"/>
      <c r="W149" s="357"/>
      <c r="X149" s="357"/>
      <c r="Y149" s="357"/>
      <c r="Z149" s="357"/>
      <c r="AA149" s="357"/>
      <c r="AB149" s="308"/>
      <c r="AC149" s="2300"/>
      <c r="AD149" s="2310"/>
      <c r="AE149" s="2307"/>
      <c r="AF149" s="2314"/>
      <c r="AG149" s="2314"/>
      <c r="AH149" s="2312"/>
      <c r="AI149" s="271">
        <f t="shared" ref="AI149" si="119">IF(P149=P148,0,IF(P149=P147,0,IF(P149=P146,0,IF(P149=P145,0,IF(P149=P144,0,1)))))</f>
        <v>0</v>
      </c>
      <c r="AJ149" s="271" t="s">
        <v>545</v>
      </c>
      <c r="AK149" s="271" t="str">
        <f t="shared" si="62"/>
        <v>??</v>
      </c>
      <c r="AL149" s="271" t="e">
        <f>IF(#REF!=#REF!,0,IF(#REF!=#REF!,0,IF(#REF!=#REF!,0,IF(#REF!=#REF!,0,IF(#REF!=#REF!,0,1)))))</f>
        <v>#REF!</v>
      </c>
      <c r="AM149" s="354">
        <f t="shared" si="70"/>
        <v>0</v>
      </c>
    </row>
    <row r="150" spans="1:39" ht="14.1" customHeight="1" thickTop="1" thickBot="1" x14ac:dyDescent="0.25">
      <c r="A150" s="2278"/>
      <c r="B150" s="2281"/>
      <c r="C150" s="2283"/>
      <c r="D150" s="2285"/>
      <c r="E150" s="2288"/>
      <c r="F150" s="2281"/>
      <c r="G150" s="2295"/>
      <c r="H150" s="2297"/>
      <c r="I150" s="2293"/>
      <c r="J150" s="2281"/>
      <c r="K150" s="2295"/>
      <c r="L150" s="2281"/>
      <c r="M150" s="310"/>
      <c r="N150" s="1678"/>
      <c r="O150" s="1678"/>
      <c r="P150" s="309"/>
      <c r="Q150" s="309"/>
      <c r="R150" s="308"/>
      <c r="S150" s="308"/>
      <c r="T150" s="358"/>
      <c r="U150" s="357"/>
      <c r="V150" s="357"/>
      <c r="W150" s="357"/>
      <c r="X150" s="357"/>
      <c r="Y150" s="357"/>
      <c r="Z150" s="357"/>
      <c r="AA150" s="357"/>
      <c r="AB150" s="308"/>
      <c r="AC150" s="2300"/>
      <c r="AD150" s="2310"/>
      <c r="AE150" s="2308" t="str">
        <f t="shared" ref="AE150" si="120">IF(AE144&gt;9,"błąd","")</f>
        <v/>
      </c>
      <c r="AF150" s="2314"/>
      <c r="AG150" s="2314"/>
      <c r="AH150" s="2312"/>
      <c r="AI150" s="271">
        <f t="shared" ref="AI150" si="121">IF(P150=P149,0,IF(P150=P148,0,IF(P150=P147,0,IF(P150=P146,0,IF(P150=P145,0,IF(P150=P144,0,1))))))</f>
        <v>0</v>
      </c>
      <c r="AJ150" s="271" t="s">
        <v>545</v>
      </c>
      <c r="AK150" s="271" t="str">
        <f t="shared" si="62"/>
        <v>??</v>
      </c>
      <c r="AL150" s="271" t="e">
        <f>IF(#REF!=#REF!,0,IF(#REF!=#REF!,0,IF(#REF!=#REF!,0,IF(#REF!=#REF!,0,IF(#REF!=#REF!,0,IF(#REF!=#REF!,0,1))))))</f>
        <v>#REF!</v>
      </c>
      <c r="AM150" s="354">
        <f t="shared" si="70"/>
        <v>0</v>
      </c>
    </row>
    <row r="151" spans="1:39" ht="14.1" customHeight="1" thickTop="1" thickBot="1" x14ac:dyDescent="0.25">
      <c r="A151" s="2278"/>
      <c r="B151" s="2281"/>
      <c r="C151" s="2283"/>
      <c r="D151" s="2285"/>
      <c r="E151" s="2288"/>
      <c r="F151" s="2281"/>
      <c r="G151" s="2295"/>
      <c r="H151" s="2297"/>
      <c r="I151" s="2293"/>
      <c r="J151" s="2281"/>
      <c r="K151" s="2295"/>
      <c r="L151" s="2281"/>
      <c r="M151" s="310"/>
      <c r="N151" s="1678"/>
      <c r="O151" s="1678"/>
      <c r="P151" s="309"/>
      <c r="Q151" s="309"/>
      <c r="R151" s="308"/>
      <c r="S151" s="308"/>
      <c r="T151" s="358"/>
      <c r="U151" s="357"/>
      <c r="V151" s="357"/>
      <c r="W151" s="357"/>
      <c r="X151" s="357"/>
      <c r="Y151" s="357"/>
      <c r="Z151" s="357"/>
      <c r="AA151" s="357"/>
      <c r="AB151" s="308"/>
      <c r="AC151" s="2300"/>
      <c r="AD151" s="2310"/>
      <c r="AE151" s="2308"/>
      <c r="AF151" s="2314"/>
      <c r="AG151" s="2314"/>
      <c r="AH151" s="2312"/>
      <c r="AI151" s="271">
        <f t="shared" ref="AI151" si="122">IF(P151=P150,0,IF(P151=P149,0,IF(P151=P148,0,IF(P151=P147,0,IF(P151=P146,0,IF(P151=P145,0,IF(P151=P144,0,1)))))))</f>
        <v>0</v>
      </c>
      <c r="AJ151" s="271" t="s">
        <v>545</v>
      </c>
      <c r="AK151" s="271" t="str">
        <f t="shared" si="62"/>
        <v>??</v>
      </c>
      <c r="AL151" s="271" t="e">
        <f>IF(#REF!=#REF!,0,IF(#REF!=#REF!,0,IF(#REF!=#REF!,0,IF(#REF!=#REF!,0,IF(#REF!=#REF!,0,IF(#REF!=#REF!,0,IF(#REF!=#REF!,0,1)))))))</f>
        <v>#REF!</v>
      </c>
      <c r="AM151" s="354">
        <f t="shared" si="70"/>
        <v>0</v>
      </c>
    </row>
    <row r="152" spans="1:39" ht="14.1" customHeight="1" thickTop="1" thickBot="1" x14ac:dyDescent="0.25">
      <c r="A152" s="2278"/>
      <c r="B152" s="2281"/>
      <c r="C152" s="2283"/>
      <c r="D152" s="2285"/>
      <c r="E152" s="2288"/>
      <c r="F152" s="2281"/>
      <c r="G152" s="2295"/>
      <c r="H152" s="2297"/>
      <c r="I152" s="2293"/>
      <c r="J152" s="2281"/>
      <c r="K152" s="2295"/>
      <c r="L152" s="2281"/>
      <c r="M152" s="310"/>
      <c r="N152" s="1678"/>
      <c r="O152" s="1678"/>
      <c r="P152" s="309"/>
      <c r="Q152" s="309"/>
      <c r="R152" s="308"/>
      <c r="S152" s="308"/>
      <c r="T152" s="358"/>
      <c r="U152" s="357"/>
      <c r="V152" s="357"/>
      <c r="W152" s="357"/>
      <c r="X152" s="357"/>
      <c r="Y152" s="357"/>
      <c r="Z152" s="357"/>
      <c r="AA152" s="357"/>
      <c r="AB152" s="308"/>
      <c r="AC152" s="2300"/>
      <c r="AD152" s="2310"/>
      <c r="AE152" s="2308"/>
      <c r="AF152" s="2314"/>
      <c r="AG152" s="2314"/>
      <c r="AH152" s="2312"/>
      <c r="AI152" s="271">
        <f t="shared" ref="AI152" si="123">IF(P152=P151,0,IF(P152=P150,0,IF(P152=P149,0,IF(P152=P148,0,IF(P152=P147,0,IF(P152=P146,0,IF(P152=P145,0,IF(P152=P144,0,1))))))))</f>
        <v>0</v>
      </c>
      <c r="AJ152" s="271" t="s">
        <v>545</v>
      </c>
      <c r="AK152" s="271" t="str">
        <f t="shared" si="62"/>
        <v>??</v>
      </c>
      <c r="AL152" s="271" t="e">
        <f>IF(#REF!=#REF!,0,IF(#REF!=#REF!,0,IF(#REF!=#REF!,0,IF(#REF!=#REF!,0,IF(#REF!=#REF!,0,IF(#REF!=#REF!,0,IF(#REF!=#REF!,0,IF(#REF!=#REF!,0,1))))))))</f>
        <v>#REF!</v>
      </c>
      <c r="AM152" s="354">
        <f t="shared" si="70"/>
        <v>0</v>
      </c>
    </row>
    <row r="153" spans="1:39" ht="14.1" customHeight="1" thickTop="1" thickBot="1" x14ac:dyDescent="0.25">
      <c r="A153" s="2279"/>
      <c r="B153" s="2282"/>
      <c r="C153" s="2284"/>
      <c r="D153" s="2286"/>
      <c r="E153" s="2289"/>
      <c r="F153" s="2282"/>
      <c r="G153" s="2296"/>
      <c r="H153" s="2298"/>
      <c r="I153" s="2294"/>
      <c r="J153" s="2282"/>
      <c r="K153" s="2296"/>
      <c r="L153" s="2282"/>
      <c r="M153" s="292"/>
      <c r="N153" s="290"/>
      <c r="O153" s="290"/>
      <c r="P153" s="291"/>
      <c r="Q153" s="291"/>
      <c r="R153" s="290"/>
      <c r="S153" s="290"/>
      <c r="T153" s="356"/>
      <c r="U153" s="355"/>
      <c r="V153" s="355"/>
      <c r="W153" s="355"/>
      <c r="X153" s="355"/>
      <c r="Y153" s="355"/>
      <c r="Z153" s="355"/>
      <c r="AA153" s="355"/>
      <c r="AB153" s="290"/>
      <c r="AC153" s="2301"/>
      <c r="AD153" s="2311"/>
      <c r="AE153" s="2309"/>
      <c r="AF153" s="2315"/>
      <c r="AG153" s="2315"/>
      <c r="AH153" s="2312"/>
      <c r="AI153" s="271">
        <f t="shared" ref="AI153" si="124">IF(P153=P152,0,IF(P153=P151,0,IF(P153=P150,0,IF(P153=P149,0,IF(P153=P148,0,IF(P153=P147,0,IF(P153=P146,0,IF(P153=P145,0,IF(P153=P144,0,1)))))))))</f>
        <v>0</v>
      </c>
      <c r="AJ153" s="271" t="s">
        <v>545</v>
      </c>
      <c r="AK153" s="271" t="str">
        <f t="shared" si="62"/>
        <v>??</v>
      </c>
      <c r="AL153" s="271" t="e">
        <f>IF(#REF!=#REF!,0,IF(#REF!=#REF!,0,IF(#REF!=#REF!,0,IF(#REF!=#REF!,0,IF(#REF!=#REF!,0,IF(#REF!=#REF!,0,IF(#REF!=#REF!,0,IF(#REF!=#REF!,0,IF(#REF!=#REF!,0,1)))))))))</f>
        <v>#REF!</v>
      </c>
      <c r="AM153" s="354">
        <f t="shared" si="70"/>
        <v>0</v>
      </c>
    </row>
    <row r="154" spans="1:39" ht="14.1" customHeight="1" thickTop="1" thickBot="1" x14ac:dyDescent="0.25">
      <c r="A154" s="2278"/>
      <c r="B154" s="2280"/>
      <c r="C154" s="2283"/>
      <c r="D154" s="2285"/>
      <c r="E154" s="2287"/>
      <c r="F154" s="2280"/>
      <c r="G154" s="2280"/>
      <c r="H154" s="2297"/>
      <c r="I154" s="2290" t="s">
        <v>140</v>
      </c>
      <c r="J154" s="2281"/>
      <c r="K154" s="2280"/>
      <c r="L154" s="2281"/>
      <c r="M154" s="310"/>
      <c r="N154" s="1678"/>
      <c r="O154" s="1678"/>
      <c r="P154" s="388"/>
      <c r="Q154" s="388"/>
      <c r="R154" s="308"/>
      <c r="S154" s="308"/>
      <c r="T154" s="358"/>
      <c r="U154" s="357"/>
      <c r="V154" s="357"/>
      <c r="W154" s="357"/>
      <c r="X154" s="357"/>
      <c r="Y154" s="357"/>
      <c r="Z154" s="357"/>
      <c r="AA154" s="357"/>
      <c r="AB154" s="308"/>
      <c r="AC154" s="2300">
        <f>SUM(T154:AB163)</f>
        <v>0</v>
      </c>
      <c r="AD154" s="2310"/>
      <c r="AE154" s="2306">
        <f>IF((AC154-AD154)&gt;=0,AC154-AD154,0)</f>
        <v>0</v>
      </c>
      <c r="AF154" s="2313">
        <f>IF(AC154=0,0,IF(AC154&gt;=AD154,1,(AC154+(18-AD154))/18))</f>
        <v>0</v>
      </c>
      <c r="AG154" s="2313" t="str">
        <f>IF(AF154=1,"pe",IF(AF154&gt;0,"ne",""))</f>
        <v/>
      </c>
      <c r="AH154" s="2312"/>
      <c r="AL154" s="271"/>
      <c r="AM154" s="354"/>
    </row>
    <row r="155" spans="1:39" ht="14.1" customHeight="1" thickTop="1" thickBot="1" x14ac:dyDescent="0.25">
      <c r="A155" s="2278"/>
      <c r="B155" s="2281"/>
      <c r="C155" s="2283"/>
      <c r="D155" s="2285"/>
      <c r="E155" s="2288"/>
      <c r="F155" s="2281"/>
      <c r="G155" s="2295"/>
      <c r="H155" s="2297"/>
      <c r="I155" s="2291"/>
      <c r="J155" s="2281"/>
      <c r="K155" s="2295"/>
      <c r="L155" s="2281"/>
      <c r="M155" s="310"/>
      <c r="N155" s="1678"/>
      <c r="O155" s="1678"/>
      <c r="P155" s="309"/>
      <c r="Q155" s="309"/>
      <c r="R155" s="308"/>
      <c r="S155" s="308"/>
      <c r="T155" s="358"/>
      <c r="U155" s="357"/>
      <c r="V155" s="357"/>
      <c r="W155" s="357"/>
      <c r="X155" s="357"/>
      <c r="Y155" s="357"/>
      <c r="Z155" s="357"/>
      <c r="AA155" s="357"/>
      <c r="AB155" s="308"/>
      <c r="AC155" s="2300"/>
      <c r="AD155" s="2310"/>
      <c r="AE155" s="2307"/>
      <c r="AF155" s="2314"/>
      <c r="AG155" s="2314"/>
      <c r="AH155" s="2312"/>
      <c r="AL155" s="271"/>
      <c r="AM155" s="354"/>
    </row>
    <row r="156" spans="1:39" ht="14.1" customHeight="1" thickTop="1" thickBot="1" x14ac:dyDescent="0.25">
      <c r="A156" s="2278"/>
      <c r="B156" s="2281"/>
      <c r="C156" s="2283"/>
      <c r="D156" s="2285"/>
      <c r="E156" s="2288"/>
      <c r="F156" s="2281"/>
      <c r="G156" s="2295"/>
      <c r="H156" s="2297"/>
      <c r="I156" s="2292"/>
      <c r="J156" s="2281"/>
      <c r="K156" s="2295"/>
      <c r="L156" s="2281"/>
      <c r="M156" s="310"/>
      <c r="N156" s="1678"/>
      <c r="O156" s="1678"/>
      <c r="P156" s="309"/>
      <c r="Q156" s="309"/>
      <c r="R156" s="308"/>
      <c r="S156" s="308"/>
      <c r="T156" s="358"/>
      <c r="U156" s="357"/>
      <c r="V156" s="357"/>
      <c r="W156" s="357"/>
      <c r="X156" s="357"/>
      <c r="Y156" s="357"/>
      <c r="Z156" s="357"/>
      <c r="AA156" s="357"/>
      <c r="AB156" s="308"/>
      <c r="AC156" s="2300"/>
      <c r="AD156" s="2310"/>
      <c r="AE156" s="2307"/>
      <c r="AF156" s="2314"/>
      <c r="AG156" s="2314"/>
      <c r="AH156" s="2312"/>
      <c r="AL156" s="271"/>
      <c r="AM156" s="354"/>
    </row>
    <row r="157" spans="1:39" ht="14.1" customHeight="1" thickTop="1" thickBot="1" x14ac:dyDescent="0.25">
      <c r="A157" s="2278"/>
      <c r="B157" s="2281"/>
      <c r="C157" s="2283"/>
      <c r="D157" s="2285"/>
      <c r="E157" s="2288"/>
      <c r="F157" s="2281"/>
      <c r="G157" s="2295"/>
      <c r="H157" s="2297"/>
      <c r="I157" s="2293"/>
      <c r="J157" s="2281"/>
      <c r="K157" s="2295"/>
      <c r="L157" s="2281"/>
      <c r="M157" s="310"/>
      <c r="N157" s="1678"/>
      <c r="O157" s="1678"/>
      <c r="P157" s="309"/>
      <c r="Q157" s="309"/>
      <c r="R157" s="308"/>
      <c r="S157" s="308"/>
      <c r="T157" s="358"/>
      <c r="U157" s="357"/>
      <c r="V157" s="357"/>
      <c r="W157" s="357"/>
      <c r="X157" s="357"/>
      <c r="Y157" s="357"/>
      <c r="Z157" s="357"/>
      <c r="AA157" s="357"/>
      <c r="AB157" s="308"/>
      <c r="AC157" s="2300"/>
      <c r="AD157" s="2310"/>
      <c r="AE157" s="2307"/>
      <c r="AF157" s="2314"/>
      <c r="AG157" s="2314"/>
      <c r="AH157" s="2312"/>
      <c r="AL157" s="271"/>
      <c r="AM157" s="354"/>
    </row>
    <row r="158" spans="1:39" ht="14.1" customHeight="1" thickTop="1" thickBot="1" x14ac:dyDescent="0.25">
      <c r="A158" s="2278"/>
      <c r="B158" s="2281"/>
      <c r="C158" s="2283"/>
      <c r="D158" s="2285"/>
      <c r="E158" s="2288"/>
      <c r="F158" s="2281"/>
      <c r="G158" s="2295"/>
      <c r="H158" s="2297"/>
      <c r="I158" s="2293"/>
      <c r="J158" s="2281"/>
      <c r="K158" s="2295"/>
      <c r="L158" s="2281"/>
      <c r="M158" s="310"/>
      <c r="N158" s="1678"/>
      <c r="O158" s="1678"/>
      <c r="P158" s="309"/>
      <c r="Q158" s="309"/>
      <c r="R158" s="308"/>
      <c r="S158" s="308"/>
      <c r="T158" s="358"/>
      <c r="U158" s="357"/>
      <c r="V158" s="357"/>
      <c r="W158" s="357"/>
      <c r="X158" s="357"/>
      <c r="Y158" s="357"/>
      <c r="Z158" s="357"/>
      <c r="AA158" s="357"/>
      <c r="AB158" s="308"/>
      <c r="AC158" s="2300"/>
      <c r="AD158" s="2310"/>
      <c r="AE158" s="2307"/>
      <c r="AF158" s="2314"/>
      <c r="AG158" s="2314"/>
      <c r="AH158" s="2312"/>
      <c r="AL158" s="271"/>
      <c r="AM158" s="354"/>
    </row>
    <row r="159" spans="1:39" ht="14.1" customHeight="1" thickTop="1" thickBot="1" x14ac:dyDescent="0.25">
      <c r="A159" s="2278"/>
      <c r="B159" s="2281"/>
      <c r="C159" s="2283"/>
      <c r="D159" s="2285"/>
      <c r="E159" s="2288"/>
      <c r="F159" s="2281"/>
      <c r="G159" s="2295"/>
      <c r="H159" s="2297"/>
      <c r="I159" s="2293"/>
      <c r="J159" s="2281"/>
      <c r="K159" s="2295"/>
      <c r="L159" s="2281"/>
      <c r="M159" s="310"/>
      <c r="N159" s="1678"/>
      <c r="O159" s="1678"/>
      <c r="P159" s="309"/>
      <c r="Q159" s="309"/>
      <c r="R159" s="308"/>
      <c r="S159" s="308"/>
      <c r="T159" s="358"/>
      <c r="U159" s="357"/>
      <c r="V159" s="357"/>
      <c r="W159" s="357"/>
      <c r="X159" s="357"/>
      <c r="Y159" s="357"/>
      <c r="Z159" s="357"/>
      <c r="AA159" s="357"/>
      <c r="AB159" s="308"/>
      <c r="AC159" s="2300"/>
      <c r="AD159" s="2310"/>
      <c r="AE159" s="2307"/>
      <c r="AF159" s="2314"/>
      <c r="AG159" s="2314"/>
      <c r="AH159" s="2312"/>
      <c r="AL159" s="271"/>
      <c r="AM159" s="354"/>
    </row>
    <row r="160" spans="1:39" ht="14.1" customHeight="1" thickTop="1" thickBot="1" x14ac:dyDescent="0.25">
      <c r="A160" s="2278"/>
      <c r="B160" s="2281"/>
      <c r="C160" s="2283"/>
      <c r="D160" s="2285"/>
      <c r="E160" s="2288"/>
      <c r="F160" s="2281"/>
      <c r="G160" s="2295"/>
      <c r="H160" s="2297"/>
      <c r="I160" s="2293"/>
      <c r="J160" s="2281"/>
      <c r="K160" s="2295"/>
      <c r="L160" s="2281"/>
      <c r="M160" s="310"/>
      <c r="N160" s="1678"/>
      <c r="O160" s="1678"/>
      <c r="P160" s="309"/>
      <c r="Q160" s="309"/>
      <c r="R160" s="308"/>
      <c r="S160" s="308"/>
      <c r="T160" s="358"/>
      <c r="U160" s="357"/>
      <c r="V160" s="357"/>
      <c r="W160" s="357"/>
      <c r="X160" s="357"/>
      <c r="Y160" s="357"/>
      <c r="Z160" s="357"/>
      <c r="AA160" s="357"/>
      <c r="AB160" s="308"/>
      <c r="AC160" s="2300"/>
      <c r="AD160" s="2310"/>
      <c r="AE160" s="2308" t="str">
        <f>IF(AE154&gt;9,"błąd","")</f>
        <v/>
      </c>
      <c r="AF160" s="2314"/>
      <c r="AG160" s="2314"/>
      <c r="AH160" s="2312"/>
      <c r="AL160" s="271"/>
      <c r="AM160" s="354"/>
    </row>
    <row r="161" spans="1:39" ht="14.1" customHeight="1" thickTop="1" thickBot="1" x14ac:dyDescent="0.25">
      <c r="A161" s="2278"/>
      <c r="B161" s="2281"/>
      <c r="C161" s="2283"/>
      <c r="D161" s="2285"/>
      <c r="E161" s="2288"/>
      <c r="F161" s="2281"/>
      <c r="G161" s="2295"/>
      <c r="H161" s="2297"/>
      <c r="I161" s="2293"/>
      <c r="J161" s="2281"/>
      <c r="K161" s="2295"/>
      <c r="L161" s="2281"/>
      <c r="M161" s="310"/>
      <c r="N161" s="1678"/>
      <c r="O161" s="1678"/>
      <c r="P161" s="309"/>
      <c r="Q161" s="309"/>
      <c r="R161" s="308"/>
      <c r="S161" s="308"/>
      <c r="T161" s="358"/>
      <c r="U161" s="357"/>
      <c r="V161" s="357"/>
      <c r="W161" s="357"/>
      <c r="X161" s="357"/>
      <c r="Y161" s="357"/>
      <c r="Z161" s="357"/>
      <c r="AA161" s="357"/>
      <c r="AB161" s="308"/>
      <c r="AC161" s="2300"/>
      <c r="AD161" s="2310"/>
      <c r="AE161" s="2308"/>
      <c r="AF161" s="2314"/>
      <c r="AG161" s="2314"/>
      <c r="AH161" s="2312"/>
      <c r="AL161" s="271"/>
      <c r="AM161" s="354"/>
    </row>
    <row r="162" spans="1:39" ht="14.1" customHeight="1" thickTop="1" thickBot="1" x14ac:dyDescent="0.25">
      <c r="A162" s="2278"/>
      <c r="B162" s="2281"/>
      <c r="C162" s="2283"/>
      <c r="D162" s="2285"/>
      <c r="E162" s="2288"/>
      <c r="F162" s="2281"/>
      <c r="G162" s="2295"/>
      <c r="H162" s="2297"/>
      <c r="I162" s="2293"/>
      <c r="J162" s="2281"/>
      <c r="K162" s="2295"/>
      <c r="L162" s="2281"/>
      <c r="M162" s="310"/>
      <c r="N162" s="1678"/>
      <c r="O162" s="1678"/>
      <c r="P162" s="309"/>
      <c r="Q162" s="309"/>
      <c r="R162" s="308"/>
      <c r="S162" s="308"/>
      <c r="T162" s="358"/>
      <c r="U162" s="357"/>
      <c r="V162" s="357"/>
      <c r="W162" s="357"/>
      <c r="X162" s="357"/>
      <c r="Y162" s="357"/>
      <c r="Z162" s="357"/>
      <c r="AA162" s="357"/>
      <c r="AB162" s="308"/>
      <c r="AC162" s="2300"/>
      <c r="AD162" s="2310"/>
      <c r="AE162" s="2308"/>
      <c r="AF162" s="2314"/>
      <c r="AG162" s="2314"/>
      <c r="AH162" s="2312"/>
      <c r="AL162" s="271"/>
      <c r="AM162" s="354"/>
    </row>
    <row r="163" spans="1:39" ht="14.1" customHeight="1" thickTop="1" thickBot="1" x14ac:dyDescent="0.25">
      <c r="A163" s="2279"/>
      <c r="B163" s="2282"/>
      <c r="C163" s="2284"/>
      <c r="D163" s="2286"/>
      <c r="E163" s="2289"/>
      <c r="F163" s="2282"/>
      <c r="G163" s="2296"/>
      <c r="H163" s="2298"/>
      <c r="I163" s="2294"/>
      <c r="J163" s="2282"/>
      <c r="K163" s="2296"/>
      <c r="L163" s="2282"/>
      <c r="M163" s="292"/>
      <c r="N163" s="290"/>
      <c r="O163" s="290"/>
      <c r="P163" s="291"/>
      <c r="Q163" s="291"/>
      <c r="R163" s="290"/>
      <c r="S163" s="290"/>
      <c r="T163" s="356"/>
      <c r="U163" s="355"/>
      <c r="V163" s="355"/>
      <c r="W163" s="355"/>
      <c r="X163" s="355"/>
      <c r="Y163" s="355"/>
      <c r="Z163" s="355"/>
      <c r="AA163" s="355"/>
      <c r="AB163" s="290"/>
      <c r="AC163" s="2301"/>
      <c r="AD163" s="2311"/>
      <c r="AE163" s="2309"/>
      <c r="AF163" s="2315"/>
      <c r="AG163" s="2315"/>
      <c r="AH163" s="2312"/>
      <c r="AL163" s="271"/>
      <c r="AM163" s="354"/>
    </row>
    <row r="164" spans="1:39" ht="14.1" customHeight="1" thickTop="1" thickBot="1" x14ac:dyDescent="0.25">
      <c r="A164" s="2278"/>
      <c r="B164" s="2280"/>
      <c r="C164" s="2283"/>
      <c r="D164" s="2285"/>
      <c r="E164" s="2287"/>
      <c r="F164" s="2280"/>
      <c r="G164" s="2280"/>
      <c r="H164" s="2297"/>
      <c r="I164" s="2290" t="s">
        <v>140</v>
      </c>
      <c r="J164" s="2281"/>
      <c r="K164" s="2280"/>
      <c r="L164" s="2281"/>
      <c r="M164" s="310"/>
      <c r="N164" s="1678"/>
      <c r="O164" s="1678"/>
      <c r="P164" s="388"/>
      <c r="Q164" s="388"/>
      <c r="R164" s="308"/>
      <c r="S164" s="308"/>
      <c r="T164" s="358"/>
      <c r="U164" s="357"/>
      <c r="V164" s="357"/>
      <c r="W164" s="357"/>
      <c r="X164" s="357"/>
      <c r="Y164" s="357"/>
      <c r="Z164" s="357"/>
      <c r="AA164" s="357"/>
      <c r="AB164" s="308"/>
      <c r="AC164" s="2300">
        <f>SUM(T164:AB173)</f>
        <v>0</v>
      </c>
      <c r="AD164" s="2310"/>
      <c r="AE164" s="2306">
        <f>IF((AC164-AD164)&gt;=0,AC164-AD164,0)</f>
        <v>0</v>
      </c>
      <c r="AF164" s="2313">
        <f>IF(AC164=0,0,IF(AC164&gt;=AD164,1,(AC164+(18-AD164))/18))</f>
        <v>0</v>
      </c>
      <c r="AG164" s="2313" t="str">
        <f>IF(AF164=1,"pe",IF(AF164&gt;0,"ne",""))</f>
        <v/>
      </c>
      <c r="AH164" s="2312"/>
      <c r="AI164" s="271">
        <v>1</v>
      </c>
      <c r="AJ164" s="271" t="s">
        <v>545</v>
      </c>
      <c r="AK164" s="271" t="str">
        <f t="shared" ref="AK164:AK2127" si="125">$C$2</f>
        <v>??</v>
      </c>
      <c r="AL164" s="271">
        <v>1</v>
      </c>
      <c r="AM164" s="354">
        <f>C164</f>
        <v>0</v>
      </c>
    </row>
    <row r="165" spans="1:39" ht="14.1" customHeight="1" thickTop="1" thickBot="1" x14ac:dyDescent="0.25">
      <c r="A165" s="2278"/>
      <c r="B165" s="2281"/>
      <c r="C165" s="2283"/>
      <c r="D165" s="2285"/>
      <c r="E165" s="2288"/>
      <c r="F165" s="2281"/>
      <c r="G165" s="2295"/>
      <c r="H165" s="2297"/>
      <c r="I165" s="2291"/>
      <c r="J165" s="2281"/>
      <c r="K165" s="2295"/>
      <c r="L165" s="2281"/>
      <c r="M165" s="310"/>
      <c r="N165" s="1678"/>
      <c r="O165" s="1678"/>
      <c r="P165" s="309"/>
      <c r="Q165" s="309"/>
      <c r="R165" s="308"/>
      <c r="S165" s="308"/>
      <c r="T165" s="358"/>
      <c r="U165" s="357"/>
      <c r="V165" s="357"/>
      <c r="W165" s="357"/>
      <c r="X165" s="357"/>
      <c r="Y165" s="357"/>
      <c r="Z165" s="357"/>
      <c r="AA165" s="357"/>
      <c r="AB165" s="308"/>
      <c r="AC165" s="2300"/>
      <c r="AD165" s="2310"/>
      <c r="AE165" s="2307"/>
      <c r="AF165" s="2314"/>
      <c r="AG165" s="2314"/>
      <c r="AH165" s="2312"/>
      <c r="AI165" s="271">
        <f>IF(P165=P164,0,1)</f>
        <v>0</v>
      </c>
      <c r="AJ165" s="271" t="s">
        <v>545</v>
      </c>
      <c r="AK165" s="271" t="str">
        <f t="shared" si="125"/>
        <v>??</v>
      </c>
      <c r="AL165" s="271" t="e">
        <f>IF(#REF!=#REF!,0,1)</f>
        <v>#REF!</v>
      </c>
      <c r="AM165" s="354">
        <f t="shared" ref="AM165:AM173" si="126">AM164</f>
        <v>0</v>
      </c>
    </row>
    <row r="166" spans="1:39" ht="14.1" customHeight="1" thickTop="1" thickBot="1" x14ac:dyDescent="0.25">
      <c r="A166" s="2278"/>
      <c r="B166" s="2281"/>
      <c r="C166" s="2283"/>
      <c r="D166" s="2285"/>
      <c r="E166" s="2288"/>
      <c r="F166" s="2281"/>
      <c r="G166" s="2295"/>
      <c r="H166" s="2297"/>
      <c r="I166" s="2292"/>
      <c r="J166" s="2281"/>
      <c r="K166" s="2295"/>
      <c r="L166" s="2281"/>
      <c r="M166" s="310"/>
      <c r="N166" s="1678"/>
      <c r="O166" s="1678"/>
      <c r="P166" s="309"/>
      <c r="Q166" s="309"/>
      <c r="R166" s="308"/>
      <c r="S166" s="308"/>
      <c r="T166" s="358"/>
      <c r="U166" s="357"/>
      <c r="V166" s="357"/>
      <c r="W166" s="357"/>
      <c r="X166" s="357"/>
      <c r="Y166" s="357"/>
      <c r="Z166" s="357"/>
      <c r="AA166" s="357"/>
      <c r="AB166" s="308"/>
      <c r="AC166" s="2300"/>
      <c r="AD166" s="2310"/>
      <c r="AE166" s="2307"/>
      <c r="AF166" s="2314"/>
      <c r="AG166" s="2314"/>
      <c r="AH166" s="2312"/>
      <c r="AI166" s="271">
        <f>IF(P166=P165,0,IF(P166=P164,0,1))</f>
        <v>0</v>
      </c>
      <c r="AJ166" s="271" t="s">
        <v>545</v>
      </c>
      <c r="AK166" s="271" t="str">
        <f t="shared" si="125"/>
        <v>??</v>
      </c>
      <c r="AL166" s="271" t="e">
        <f>IF(#REF!=#REF!,0,IF(#REF!=#REF!,0,1))</f>
        <v>#REF!</v>
      </c>
      <c r="AM166" s="354">
        <f t="shared" si="126"/>
        <v>0</v>
      </c>
    </row>
    <row r="167" spans="1:39" ht="14.1" customHeight="1" thickTop="1" thickBot="1" x14ac:dyDescent="0.25">
      <c r="A167" s="2278"/>
      <c r="B167" s="2281"/>
      <c r="C167" s="2283"/>
      <c r="D167" s="2285"/>
      <c r="E167" s="2288"/>
      <c r="F167" s="2281"/>
      <c r="G167" s="2295"/>
      <c r="H167" s="2297"/>
      <c r="I167" s="2293"/>
      <c r="J167" s="2281"/>
      <c r="K167" s="2295"/>
      <c r="L167" s="2281"/>
      <c r="M167" s="310"/>
      <c r="N167" s="1678"/>
      <c r="O167" s="1678"/>
      <c r="P167" s="309"/>
      <c r="Q167" s="309"/>
      <c r="R167" s="308"/>
      <c r="S167" s="308"/>
      <c r="T167" s="358"/>
      <c r="U167" s="357"/>
      <c r="V167" s="357"/>
      <c r="W167" s="357"/>
      <c r="X167" s="357"/>
      <c r="Y167" s="357"/>
      <c r="Z167" s="357"/>
      <c r="AA167" s="357"/>
      <c r="AB167" s="308"/>
      <c r="AC167" s="2300"/>
      <c r="AD167" s="2310"/>
      <c r="AE167" s="2307"/>
      <c r="AF167" s="2314"/>
      <c r="AG167" s="2314"/>
      <c r="AH167" s="2312"/>
      <c r="AI167" s="271">
        <f>IF(P167=P166,0,IF(P167=P165,0,IF(P167=P164,0,1)))</f>
        <v>0</v>
      </c>
      <c r="AJ167" s="271" t="s">
        <v>545</v>
      </c>
      <c r="AK167" s="271" t="str">
        <f t="shared" si="125"/>
        <v>??</v>
      </c>
      <c r="AL167" s="271" t="e">
        <f>IF(#REF!=#REF!,0,IF(#REF!=#REF!,0,IF(#REF!=#REF!,0,1)))</f>
        <v>#REF!</v>
      </c>
      <c r="AM167" s="354">
        <f t="shared" si="126"/>
        <v>0</v>
      </c>
    </row>
    <row r="168" spans="1:39" ht="14.1" customHeight="1" thickTop="1" thickBot="1" x14ac:dyDescent="0.25">
      <c r="A168" s="2278"/>
      <c r="B168" s="2281"/>
      <c r="C168" s="2283"/>
      <c r="D168" s="2285"/>
      <c r="E168" s="2288"/>
      <c r="F168" s="2281"/>
      <c r="G168" s="2295"/>
      <c r="H168" s="2297"/>
      <c r="I168" s="2293"/>
      <c r="J168" s="2281"/>
      <c r="K168" s="2295"/>
      <c r="L168" s="2281"/>
      <c r="M168" s="310"/>
      <c r="N168" s="1678"/>
      <c r="O168" s="1678"/>
      <c r="P168" s="309"/>
      <c r="Q168" s="309"/>
      <c r="R168" s="308"/>
      <c r="S168" s="308"/>
      <c r="T168" s="358"/>
      <c r="U168" s="357"/>
      <c r="V168" s="357"/>
      <c r="W168" s="357"/>
      <c r="X168" s="357"/>
      <c r="Y168" s="357"/>
      <c r="Z168" s="357"/>
      <c r="AA168" s="357"/>
      <c r="AB168" s="308"/>
      <c r="AC168" s="2300"/>
      <c r="AD168" s="2310"/>
      <c r="AE168" s="2307"/>
      <c r="AF168" s="2314"/>
      <c r="AG168" s="2314"/>
      <c r="AH168" s="2312"/>
      <c r="AI168" s="271">
        <f>IF(P168=P167,0,IF(P168=P166,0,IF(P168=P165,0,IF(P168=P164,0,1))))</f>
        <v>0</v>
      </c>
      <c r="AJ168" s="271" t="s">
        <v>545</v>
      </c>
      <c r="AK168" s="271" t="str">
        <f t="shared" si="125"/>
        <v>??</v>
      </c>
      <c r="AL168" s="271" t="e">
        <f>IF(#REF!=#REF!,0,IF(#REF!=#REF!,0,IF(#REF!=#REF!,0,IF(#REF!=#REF!,0,1))))</f>
        <v>#REF!</v>
      </c>
      <c r="AM168" s="354">
        <f t="shared" si="126"/>
        <v>0</v>
      </c>
    </row>
    <row r="169" spans="1:39" ht="14.1" customHeight="1" thickTop="1" thickBot="1" x14ac:dyDescent="0.25">
      <c r="A169" s="2278"/>
      <c r="B169" s="2281"/>
      <c r="C169" s="2283"/>
      <c r="D169" s="2285"/>
      <c r="E169" s="2288"/>
      <c r="F169" s="2281"/>
      <c r="G169" s="2295"/>
      <c r="H169" s="2297"/>
      <c r="I169" s="2293"/>
      <c r="J169" s="2281"/>
      <c r="K169" s="2295"/>
      <c r="L169" s="2281"/>
      <c r="M169" s="310"/>
      <c r="N169" s="1678"/>
      <c r="O169" s="1678"/>
      <c r="P169" s="309"/>
      <c r="Q169" s="309"/>
      <c r="R169" s="308"/>
      <c r="S169" s="308"/>
      <c r="T169" s="358"/>
      <c r="U169" s="357"/>
      <c r="V169" s="357"/>
      <c r="W169" s="357"/>
      <c r="X169" s="357"/>
      <c r="Y169" s="357"/>
      <c r="Z169" s="357"/>
      <c r="AA169" s="357"/>
      <c r="AB169" s="308"/>
      <c r="AC169" s="2300"/>
      <c r="AD169" s="2310"/>
      <c r="AE169" s="2307"/>
      <c r="AF169" s="2314"/>
      <c r="AG169" s="2314"/>
      <c r="AH169" s="2312"/>
      <c r="AI169" s="271">
        <f>IF(P169=P168,0,IF(P169=P167,0,IF(P169=P166,0,IF(P169=P165,0,IF(P169=P164,0,1)))))</f>
        <v>0</v>
      </c>
      <c r="AJ169" s="271" t="s">
        <v>545</v>
      </c>
      <c r="AK169" s="271" t="str">
        <f t="shared" si="125"/>
        <v>??</v>
      </c>
      <c r="AL169" s="271" t="e">
        <f>IF(#REF!=#REF!,0,IF(#REF!=#REF!,0,IF(#REF!=#REF!,0,IF(#REF!=#REF!,0,IF(#REF!=#REF!,0,1)))))</f>
        <v>#REF!</v>
      </c>
      <c r="AM169" s="354">
        <f t="shared" si="126"/>
        <v>0</v>
      </c>
    </row>
    <row r="170" spans="1:39" ht="14.1" customHeight="1" thickTop="1" thickBot="1" x14ac:dyDescent="0.25">
      <c r="A170" s="2278"/>
      <c r="B170" s="2281"/>
      <c r="C170" s="2283"/>
      <c r="D170" s="2285"/>
      <c r="E170" s="2288"/>
      <c r="F170" s="2281"/>
      <c r="G170" s="2295"/>
      <c r="H170" s="2297"/>
      <c r="I170" s="2293"/>
      <c r="J170" s="2281"/>
      <c r="K170" s="2295"/>
      <c r="L170" s="2281"/>
      <c r="M170" s="310"/>
      <c r="N170" s="1678"/>
      <c r="O170" s="1678"/>
      <c r="P170" s="309"/>
      <c r="Q170" s="309"/>
      <c r="R170" s="308"/>
      <c r="S170" s="308"/>
      <c r="T170" s="358"/>
      <c r="U170" s="357"/>
      <c r="V170" s="357"/>
      <c r="W170" s="357"/>
      <c r="X170" s="357"/>
      <c r="Y170" s="357"/>
      <c r="Z170" s="357"/>
      <c r="AA170" s="357"/>
      <c r="AB170" s="308"/>
      <c r="AC170" s="2300"/>
      <c r="AD170" s="2310"/>
      <c r="AE170" s="2308" t="str">
        <f>IF(AE164&gt;9,"błąd","")</f>
        <v/>
      </c>
      <c r="AF170" s="2314"/>
      <c r="AG170" s="2314"/>
      <c r="AH170" s="2312"/>
      <c r="AI170" s="271">
        <f>IF(P170=P169,0,IF(P170=P168,0,IF(P170=P167,0,IF(P170=P166,0,IF(P170=P165,0,IF(P170=P164,0,1))))))</f>
        <v>0</v>
      </c>
      <c r="AJ170" s="271" t="s">
        <v>545</v>
      </c>
      <c r="AK170" s="271" t="str">
        <f t="shared" si="125"/>
        <v>??</v>
      </c>
      <c r="AL170" s="271" t="e">
        <f>IF(#REF!=#REF!,0,IF(#REF!=#REF!,0,IF(#REF!=#REF!,0,IF(#REF!=#REF!,0,IF(#REF!=#REF!,0,IF(#REF!=#REF!,0,1))))))</f>
        <v>#REF!</v>
      </c>
      <c r="AM170" s="354">
        <f t="shared" si="126"/>
        <v>0</v>
      </c>
    </row>
    <row r="171" spans="1:39" ht="14.1" customHeight="1" thickTop="1" thickBot="1" x14ac:dyDescent="0.25">
      <c r="A171" s="2278"/>
      <c r="B171" s="2281"/>
      <c r="C171" s="2283"/>
      <c r="D171" s="2285"/>
      <c r="E171" s="2288"/>
      <c r="F171" s="2281"/>
      <c r="G171" s="2295"/>
      <c r="H171" s="2297"/>
      <c r="I171" s="2293"/>
      <c r="J171" s="2281"/>
      <c r="K171" s="2295"/>
      <c r="L171" s="2281"/>
      <c r="M171" s="310"/>
      <c r="N171" s="1678"/>
      <c r="O171" s="1678"/>
      <c r="P171" s="309"/>
      <c r="Q171" s="309"/>
      <c r="R171" s="308"/>
      <c r="S171" s="308"/>
      <c r="T171" s="358"/>
      <c r="U171" s="357"/>
      <c r="V171" s="357"/>
      <c r="W171" s="357"/>
      <c r="X171" s="357"/>
      <c r="Y171" s="357"/>
      <c r="Z171" s="357"/>
      <c r="AA171" s="357"/>
      <c r="AB171" s="308"/>
      <c r="AC171" s="2300"/>
      <c r="AD171" s="2310"/>
      <c r="AE171" s="2308"/>
      <c r="AF171" s="2314"/>
      <c r="AG171" s="2314"/>
      <c r="AH171" s="2312"/>
      <c r="AI171" s="271">
        <f>IF(P171=P170,0,IF(P171=P169,0,IF(P171=P168,0,IF(P171=P167,0,IF(P171=P166,0,IF(P171=P165,0,IF(P171=P164,0,1)))))))</f>
        <v>0</v>
      </c>
      <c r="AJ171" s="271" t="s">
        <v>545</v>
      </c>
      <c r="AK171" s="271" t="str">
        <f t="shared" si="125"/>
        <v>??</v>
      </c>
      <c r="AL171" s="271" t="e">
        <f>IF(#REF!=#REF!,0,IF(#REF!=#REF!,0,IF(#REF!=#REF!,0,IF(#REF!=#REF!,0,IF(#REF!=#REF!,0,IF(#REF!=#REF!,0,IF(#REF!=#REF!,0,1)))))))</f>
        <v>#REF!</v>
      </c>
      <c r="AM171" s="354">
        <f t="shared" si="126"/>
        <v>0</v>
      </c>
    </row>
    <row r="172" spans="1:39" ht="14.1" customHeight="1" thickTop="1" thickBot="1" x14ac:dyDescent="0.25">
      <c r="A172" s="2278"/>
      <c r="B172" s="2281"/>
      <c r="C172" s="2283"/>
      <c r="D172" s="2285"/>
      <c r="E172" s="2288"/>
      <c r="F172" s="2281"/>
      <c r="G172" s="2295"/>
      <c r="H172" s="2297"/>
      <c r="I172" s="2293"/>
      <c r="J172" s="2281"/>
      <c r="K172" s="2295"/>
      <c r="L172" s="2281"/>
      <c r="M172" s="310"/>
      <c r="N172" s="1678"/>
      <c r="O172" s="1678"/>
      <c r="P172" s="309"/>
      <c r="Q172" s="309"/>
      <c r="R172" s="308"/>
      <c r="S172" s="308"/>
      <c r="T172" s="358"/>
      <c r="U172" s="357"/>
      <c r="V172" s="357"/>
      <c r="W172" s="357"/>
      <c r="X172" s="357"/>
      <c r="Y172" s="357"/>
      <c r="Z172" s="357"/>
      <c r="AA172" s="357"/>
      <c r="AB172" s="308"/>
      <c r="AC172" s="2300"/>
      <c r="AD172" s="2310"/>
      <c r="AE172" s="2308"/>
      <c r="AF172" s="2314"/>
      <c r="AG172" s="2314"/>
      <c r="AH172" s="2312"/>
      <c r="AI172" s="271">
        <f>IF(P172=P171,0,IF(P172=P170,0,IF(P172=P169,0,IF(P172=P168,0,IF(P172=P167,0,IF(P172=P166,0,IF(P172=P165,0,IF(P172=P164,0,1))))))))</f>
        <v>0</v>
      </c>
      <c r="AJ172" s="271" t="s">
        <v>545</v>
      </c>
      <c r="AK172" s="271" t="str">
        <f t="shared" si="125"/>
        <v>??</v>
      </c>
      <c r="AL172" s="271" t="e">
        <f>IF(#REF!=#REF!,0,IF(#REF!=#REF!,0,IF(#REF!=#REF!,0,IF(#REF!=#REF!,0,IF(#REF!=#REF!,0,IF(#REF!=#REF!,0,IF(#REF!=#REF!,0,IF(#REF!=#REF!,0,1))))))))</f>
        <v>#REF!</v>
      </c>
      <c r="AM172" s="354">
        <f t="shared" si="126"/>
        <v>0</v>
      </c>
    </row>
    <row r="173" spans="1:39" ht="14.1" customHeight="1" thickTop="1" thickBot="1" x14ac:dyDescent="0.25">
      <c r="A173" s="2279"/>
      <c r="B173" s="2282"/>
      <c r="C173" s="2284"/>
      <c r="D173" s="2286"/>
      <c r="E173" s="2289"/>
      <c r="F173" s="2282"/>
      <c r="G173" s="2296"/>
      <c r="H173" s="2298"/>
      <c r="I173" s="2294"/>
      <c r="J173" s="2282"/>
      <c r="K173" s="2296"/>
      <c r="L173" s="2282"/>
      <c r="M173" s="292"/>
      <c r="N173" s="290"/>
      <c r="O173" s="290"/>
      <c r="P173" s="291"/>
      <c r="Q173" s="291"/>
      <c r="R173" s="290"/>
      <c r="S173" s="290"/>
      <c r="T173" s="356"/>
      <c r="U173" s="355"/>
      <c r="V173" s="355"/>
      <c r="W173" s="355"/>
      <c r="X173" s="355"/>
      <c r="Y173" s="355"/>
      <c r="Z173" s="355"/>
      <c r="AA173" s="355"/>
      <c r="AB173" s="290"/>
      <c r="AC173" s="2301"/>
      <c r="AD173" s="2311"/>
      <c r="AE173" s="2309"/>
      <c r="AF173" s="2315"/>
      <c r="AG173" s="2315"/>
      <c r="AH173" s="2312"/>
      <c r="AI173" s="271">
        <f>IF(P173=P172,0,IF(P173=P171,0,IF(P173=P170,0,IF(P173=P169,0,IF(P173=P168,0,IF(P173=P167,0,IF(P173=P166,0,IF(P173=P165,0,IF(P173=P164,0,1)))))))))</f>
        <v>0</v>
      </c>
      <c r="AJ173" s="271" t="s">
        <v>545</v>
      </c>
      <c r="AK173" s="271" t="str">
        <f t="shared" si="125"/>
        <v>??</v>
      </c>
      <c r="AL173" s="271" t="e">
        <f>IF(#REF!=#REF!,0,IF(#REF!=#REF!,0,IF(#REF!=#REF!,0,IF(#REF!=#REF!,0,IF(#REF!=#REF!,0,IF(#REF!=#REF!,0,IF(#REF!=#REF!,0,IF(#REF!=#REF!,0,IF(#REF!=#REF!,0,1)))))))))</f>
        <v>#REF!</v>
      </c>
      <c r="AM173" s="354">
        <f t="shared" si="126"/>
        <v>0</v>
      </c>
    </row>
    <row r="174" spans="1:39" ht="17.100000000000001" customHeight="1" thickTop="1" thickBot="1" x14ac:dyDescent="0.35">
      <c r="A174" s="343"/>
      <c r="B174" s="337"/>
      <c r="C174" s="409" t="s">
        <v>546</v>
      </c>
      <c r="D174" s="341"/>
      <c r="E174" s="341"/>
      <c r="F174" s="341"/>
      <c r="G174" s="341"/>
      <c r="H174" s="337"/>
      <c r="I174" s="341"/>
      <c r="J174" s="341"/>
      <c r="K174" s="341"/>
      <c r="L174" s="341"/>
      <c r="M174" s="408"/>
      <c r="N174" s="337"/>
      <c r="O174" s="337"/>
      <c r="P174" s="337"/>
      <c r="Q174" s="337"/>
      <c r="R174" s="337"/>
      <c r="S174" s="337"/>
      <c r="T174" s="337"/>
      <c r="U174" s="337"/>
      <c r="V174" s="337"/>
      <c r="W174" s="337"/>
      <c r="X174" s="337"/>
      <c r="Y174" s="337"/>
      <c r="Z174" s="337"/>
      <c r="AA174" s="337"/>
      <c r="AB174" s="384"/>
      <c r="AC174" s="406">
        <f>SUM(AC175:AC3024)</f>
        <v>0</v>
      </c>
      <c r="AD174" s="406"/>
      <c r="AE174" s="407">
        <f>SUM(AE175:AE3024)</f>
        <v>0</v>
      </c>
      <c r="AF174" s="406">
        <f>SUM(AF175:AF3024)</f>
        <v>0</v>
      </c>
      <c r="AG174" s="391"/>
      <c r="AH174" s="349" t="s">
        <v>540</v>
      </c>
      <c r="AK174" s="271" t="str">
        <f t="shared" si="125"/>
        <v>??</v>
      </c>
    </row>
    <row r="175" spans="1:39" ht="14.1" customHeight="1" thickTop="1" thickBot="1" x14ac:dyDescent="0.25">
      <c r="A175" s="2278"/>
      <c r="B175" s="2280"/>
      <c r="C175" s="2283"/>
      <c r="D175" s="2285"/>
      <c r="E175" s="2287"/>
      <c r="F175" s="2280"/>
      <c r="G175" s="2280"/>
      <c r="H175" s="2297"/>
      <c r="I175" s="2290" t="s">
        <v>140</v>
      </c>
      <c r="J175" s="2281"/>
      <c r="K175" s="2280"/>
      <c r="L175" s="2281"/>
      <c r="M175" s="310"/>
      <c r="N175" s="1678"/>
      <c r="O175" s="1678"/>
      <c r="P175" s="388"/>
      <c r="Q175" s="388"/>
      <c r="R175" s="308"/>
      <c r="S175" s="308"/>
      <c r="T175" s="358"/>
      <c r="U175" s="357"/>
      <c r="V175" s="357"/>
      <c r="W175" s="357"/>
      <c r="X175" s="357"/>
      <c r="Y175" s="357"/>
      <c r="Z175" s="357"/>
      <c r="AA175" s="357"/>
      <c r="AB175" s="308"/>
      <c r="AC175" s="2299">
        <f>SUM(T175:AB184)</f>
        <v>0</v>
      </c>
      <c r="AD175" s="2299">
        <f>IF(AC175&gt;0,18,0)</f>
        <v>0</v>
      </c>
      <c r="AE175" s="2306">
        <f>IF((AC175-AD175)&gt;=0,AC175-AD175,0)</f>
        <v>0</v>
      </c>
      <c r="AF175" s="2316">
        <f>IF(AC175&lt;AD175,AC175,AD175)/IF(AD175=0,1,AD175)</f>
        <v>0</v>
      </c>
      <c r="AG175" s="2313" t="str">
        <f>IF(AF175=1,"pe",IF(AF175&gt;0,"ne",""))</f>
        <v/>
      </c>
      <c r="AH175" s="2312"/>
      <c r="AI175" s="271">
        <v>1</v>
      </c>
      <c r="AJ175" s="271" t="s">
        <v>545</v>
      </c>
      <c r="AK175" s="271" t="str">
        <f t="shared" si="125"/>
        <v>??</v>
      </c>
      <c r="AL175" s="271">
        <v>1</v>
      </c>
      <c r="AM175" s="354">
        <f>C175</f>
        <v>0</v>
      </c>
    </row>
    <row r="176" spans="1:39" ht="14.1" customHeight="1" thickTop="1" thickBot="1" x14ac:dyDescent="0.25">
      <c r="A176" s="2278"/>
      <c r="B176" s="2281"/>
      <c r="C176" s="2283"/>
      <c r="D176" s="2285"/>
      <c r="E176" s="2288"/>
      <c r="F176" s="2281"/>
      <c r="G176" s="2295"/>
      <c r="H176" s="2297"/>
      <c r="I176" s="2291"/>
      <c r="J176" s="2281"/>
      <c r="K176" s="2295"/>
      <c r="L176" s="2281"/>
      <c r="M176" s="310"/>
      <c r="N176" s="1678"/>
      <c r="O176" s="1678"/>
      <c r="P176" s="309"/>
      <c r="Q176" s="309"/>
      <c r="R176" s="308"/>
      <c r="S176" s="308"/>
      <c r="T176" s="358"/>
      <c r="U176" s="357"/>
      <c r="V176" s="357"/>
      <c r="W176" s="357"/>
      <c r="X176" s="357"/>
      <c r="Y176" s="357"/>
      <c r="Z176" s="357"/>
      <c r="AA176" s="357"/>
      <c r="AB176" s="308"/>
      <c r="AC176" s="2300"/>
      <c r="AD176" s="2300"/>
      <c r="AE176" s="2307"/>
      <c r="AF176" s="2316"/>
      <c r="AG176" s="2314"/>
      <c r="AH176" s="2312"/>
      <c r="AI176" s="271">
        <f>IF(P176=P175,0,1)</f>
        <v>0</v>
      </c>
      <c r="AJ176" s="271" t="s">
        <v>545</v>
      </c>
      <c r="AK176" s="271" t="str">
        <f t="shared" si="125"/>
        <v>??</v>
      </c>
      <c r="AL176" s="271" t="e">
        <f>IF(#REF!=#REF!,0,1)</f>
        <v>#REF!</v>
      </c>
      <c r="AM176" s="354">
        <f t="shared" ref="AM176:AM184" si="127">AM175</f>
        <v>0</v>
      </c>
    </row>
    <row r="177" spans="1:39" ht="14.1" customHeight="1" thickTop="1" thickBot="1" x14ac:dyDescent="0.25">
      <c r="A177" s="2278"/>
      <c r="B177" s="2281"/>
      <c r="C177" s="2283"/>
      <c r="D177" s="2285"/>
      <c r="E177" s="2288"/>
      <c r="F177" s="2281"/>
      <c r="G177" s="2295"/>
      <c r="H177" s="2297"/>
      <c r="I177" s="2292"/>
      <c r="J177" s="2281"/>
      <c r="K177" s="2295"/>
      <c r="L177" s="2281"/>
      <c r="M177" s="310"/>
      <c r="N177" s="1678"/>
      <c r="O177" s="1678"/>
      <c r="P177" s="309"/>
      <c r="Q177" s="309"/>
      <c r="R177" s="308"/>
      <c r="S177" s="308"/>
      <c r="T177" s="358"/>
      <c r="U177" s="357"/>
      <c r="V177" s="357"/>
      <c r="W177" s="357"/>
      <c r="X177" s="357"/>
      <c r="Y177" s="357"/>
      <c r="Z177" s="357"/>
      <c r="AA177" s="357"/>
      <c r="AB177" s="308"/>
      <c r="AC177" s="2300"/>
      <c r="AD177" s="2300"/>
      <c r="AE177" s="2307"/>
      <c r="AF177" s="2316"/>
      <c r="AG177" s="2314"/>
      <c r="AH177" s="2312"/>
      <c r="AI177" s="271">
        <f>IF(P177=P176,0,IF(P177=P175,0,1))</f>
        <v>0</v>
      </c>
      <c r="AJ177" s="271" t="s">
        <v>545</v>
      </c>
      <c r="AK177" s="271" t="str">
        <f t="shared" si="125"/>
        <v>??</v>
      </c>
      <c r="AL177" s="271" t="e">
        <f>IF(#REF!=#REF!,0,IF(#REF!=#REF!,0,1))</f>
        <v>#REF!</v>
      </c>
      <c r="AM177" s="354">
        <f t="shared" si="127"/>
        <v>0</v>
      </c>
    </row>
    <row r="178" spans="1:39" ht="14.1" customHeight="1" thickTop="1" thickBot="1" x14ac:dyDescent="0.25">
      <c r="A178" s="2278"/>
      <c r="B178" s="2281"/>
      <c r="C178" s="2283"/>
      <c r="D178" s="2285"/>
      <c r="E178" s="2288"/>
      <c r="F178" s="2281"/>
      <c r="G178" s="2295"/>
      <c r="H178" s="2297"/>
      <c r="I178" s="2293"/>
      <c r="J178" s="2281"/>
      <c r="K178" s="2295"/>
      <c r="L178" s="2281"/>
      <c r="M178" s="310"/>
      <c r="N178" s="1678"/>
      <c r="O178" s="1678"/>
      <c r="P178" s="309"/>
      <c r="Q178" s="309"/>
      <c r="R178" s="308"/>
      <c r="S178" s="308"/>
      <c r="T178" s="358"/>
      <c r="U178" s="357"/>
      <c r="V178" s="357"/>
      <c r="W178" s="357"/>
      <c r="X178" s="357"/>
      <c r="Y178" s="357"/>
      <c r="Z178" s="357"/>
      <c r="AA178" s="357"/>
      <c r="AB178" s="308"/>
      <c r="AC178" s="2300"/>
      <c r="AD178" s="2300"/>
      <c r="AE178" s="2307"/>
      <c r="AF178" s="2316"/>
      <c r="AG178" s="2314"/>
      <c r="AH178" s="2312"/>
      <c r="AI178" s="271">
        <f>IF(P178=P177,0,IF(P178=P176,0,IF(P178=P175,0,1)))</f>
        <v>0</v>
      </c>
      <c r="AJ178" s="271" t="s">
        <v>545</v>
      </c>
      <c r="AK178" s="271" t="str">
        <f t="shared" si="125"/>
        <v>??</v>
      </c>
      <c r="AL178" s="271" t="e">
        <f>IF(#REF!=#REF!,0,IF(#REF!=#REF!,0,IF(#REF!=#REF!,0,1)))</f>
        <v>#REF!</v>
      </c>
      <c r="AM178" s="354">
        <f t="shared" si="127"/>
        <v>0</v>
      </c>
    </row>
    <row r="179" spans="1:39" ht="14.1" customHeight="1" thickTop="1" thickBot="1" x14ac:dyDescent="0.25">
      <c r="A179" s="2278"/>
      <c r="B179" s="2281"/>
      <c r="C179" s="2283"/>
      <c r="D179" s="2285"/>
      <c r="E179" s="2288"/>
      <c r="F179" s="2281"/>
      <c r="G179" s="2295"/>
      <c r="H179" s="2297"/>
      <c r="I179" s="2293"/>
      <c r="J179" s="2281"/>
      <c r="K179" s="2295"/>
      <c r="L179" s="2281"/>
      <c r="M179" s="310"/>
      <c r="N179" s="1678"/>
      <c r="O179" s="1678"/>
      <c r="P179" s="309"/>
      <c r="Q179" s="309"/>
      <c r="R179" s="308"/>
      <c r="S179" s="308"/>
      <c r="T179" s="358"/>
      <c r="U179" s="357"/>
      <c r="V179" s="357"/>
      <c r="W179" s="357"/>
      <c r="X179" s="357"/>
      <c r="Y179" s="357"/>
      <c r="Z179" s="357"/>
      <c r="AA179" s="357"/>
      <c r="AB179" s="308"/>
      <c r="AC179" s="2300"/>
      <c r="AD179" s="2300"/>
      <c r="AE179" s="2307"/>
      <c r="AF179" s="2316"/>
      <c r="AG179" s="2314"/>
      <c r="AH179" s="2312"/>
      <c r="AI179" s="271">
        <f>IF(P179=P178,0,IF(P179=P177,0,IF(P179=P176,0,IF(P179=P175,0,1))))</f>
        <v>0</v>
      </c>
      <c r="AJ179" s="271" t="s">
        <v>545</v>
      </c>
      <c r="AK179" s="271" t="str">
        <f t="shared" si="125"/>
        <v>??</v>
      </c>
      <c r="AL179" s="271" t="e">
        <f>IF(#REF!=#REF!,0,IF(#REF!=#REF!,0,IF(#REF!=#REF!,0,IF(#REF!=#REF!,0,1))))</f>
        <v>#REF!</v>
      </c>
      <c r="AM179" s="354">
        <f t="shared" si="127"/>
        <v>0</v>
      </c>
    </row>
    <row r="180" spans="1:39" ht="14.1" customHeight="1" thickTop="1" thickBot="1" x14ac:dyDescent="0.25">
      <c r="A180" s="2278"/>
      <c r="B180" s="2281"/>
      <c r="C180" s="2283"/>
      <c r="D180" s="2285"/>
      <c r="E180" s="2288"/>
      <c r="F180" s="2281"/>
      <c r="G180" s="2295"/>
      <c r="H180" s="2297"/>
      <c r="I180" s="2293"/>
      <c r="J180" s="2281"/>
      <c r="K180" s="2295"/>
      <c r="L180" s="2281"/>
      <c r="M180" s="310"/>
      <c r="N180" s="1678"/>
      <c r="O180" s="1678"/>
      <c r="P180" s="309"/>
      <c r="Q180" s="309"/>
      <c r="R180" s="308"/>
      <c r="S180" s="308"/>
      <c r="T180" s="358"/>
      <c r="U180" s="357"/>
      <c r="V180" s="357"/>
      <c r="W180" s="357"/>
      <c r="X180" s="357"/>
      <c r="Y180" s="357"/>
      <c r="Z180" s="357"/>
      <c r="AA180" s="357"/>
      <c r="AB180" s="308"/>
      <c r="AC180" s="2300"/>
      <c r="AD180" s="2300"/>
      <c r="AE180" s="2307"/>
      <c r="AF180" s="2316"/>
      <c r="AG180" s="2314"/>
      <c r="AH180" s="2312"/>
      <c r="AI180" s="271">
        <f>IF(P180=P179,0,IF(P180=P178,0,IF(P180=P177,0,IF(P180=P176,0,IF(P180=P175,0,1)))))</f>
        <v>0</v>
      </c>
      <c r="AJ180" s="271" t="s">
        <v>545</v>
      </c>
      <c r="AK180" s="271" t="str">
        <f t="shared" si="125"/>
        <v>??</v>
      </c>
      <c r="AL180" s="271" t="e">
        <f>IF(#REF!=#REF!,0,IF(#REF!=#REF!,0,IF(#REF!=#REF!,0,IF(#REF!=#REF!,0,IF(#REF!=#REF!,0,1)))))</f>
        <v>#REF!</v>
      </c>
      <c r="AM180" s="354">
        <f t="shared" si="127"/>
        <v>0</v>
      </c>
    </row>
    <row r="181" spans="1:39" ht="14.1" customHeight="1" thickTop="1" thickBot="1" x14ac:dyDescent="0.25">
      <c r="A181" s="2278"/>
      <c r="B181" s="2281"/>
      <c r="C181" s="2283"/>
      <c r="D181" s="2285"/>
      <c r="E181" s="2288"/>
      <c r="F181" s="2281"/>
      <c r="G181" s="2295"/>
      <c r="H181" s="2297"/>
      <c r="I181" s="2293"/>
      <c r="J181" s="2281"/>
      <c r="K181" s="2295"/>
      <c r="L181" s="2281"/>
      <c r="M181" s="310"/>
      <c r="N181" s="1678"/>
      <c r="O181" s="1678"/>
      <c r="P181" s="309"/>
      <c r="Q181" s="309"/>
      <c r="R181" s="308"/>
      <c r="S181" s="308"/>
      <c r="T181" s="358"/>
      <c r="U181" s="357"/>
      <c r="V181" s="357"/>
      <c r="W181" s="357"/>
      <c r="X181" s="357"/>
      <c r="Y181" s="357"/>
      <c r="Z181" s="357"/>
      <c r="AA181" s="357"/>
      <c r="AB181" s="308"/>
      <c r="AC181" s="2300"/>
      <c r="AD181" s="2300"/>
      <c r="AE181" s="2308" t="str">
        <f>IF(AE175&gt;9,"błąd","")</f>
        <v/>
      </c>
      <c r="AF181" s="2316"/>
      <c r="AG181" s="2314"/>
      <c r="AH181" s="2312"/>
      <c r="AI181" s="271">
        <f>IF(P181=P180,0,IF(P181=P179,0,IF(P181=P178,0,IF(P181=P177,0,IF(P181=P176,0,IF(P181=P175,0,1))))))</f>
        <v>0</v>
      </c>
      <c r="AJ181" s="271" t="s">
        <v>545</v>
      </c>
      <c r="AK181" s="271" t="str">
        <f t="shared" si="125"/>
        <v>??</v>
      </c>
      <c r="AL181" s="271" t="e">
        <f>IF(#REF!=#REF!,0,IF(#REF!=#REF!,0,IF(#REF!=#REF!,0,IF(#REF!=#REF!,0,IF(#REF!=#REF!,0,IF(#REF!=#REF!,0,1))))))</f>
        <v>#REF!</v>
      </c>
      <c r="AM181" s="354">
        <f t="shared" si="127"/>
        <v>0</v>
      </c>
    </row>
    <row r="182" spans="1:39" ht="14.1" customHeight="1" thickTop="1" thickBot="1" x14ac:dyDescent="0.25">
      <c r="A182" s="2278"/>
      <c r="B182" s="2281"/>
      <c r="C182" s="2283"/>
      <c r="D182" s="2285"/>
      <c r="E182" s="2288"/>
      <c r="F182" s="2281"/>
      <c r="G182" s="2295"/>
      <c r="H182" s="2297"/>
      <c r="I182" s="2293"/>
      <c r="J182" s="2281"/>
      <c r="K182" s="2295"/>
      <c r="L182" s="2281"/>
      <c r="M182" s="310"/>
      <c r="N182" s="1678"/>
      <c r="O182" s="1678"/>
      <c r="P182" s="309"/>
      <c r="Q182" s="309"/>
      <c r="R182" s="308"/>
      <c r="S182" s="308"/>
      <c r="T182" s="358"/>
      <c r="U182" s="357"/>
      <c r="V182" s="357"/>
      <c r="W182" s="357"/>
      <c r="X182" s="357"/>
      <c r="Y182" s="357"/>
      <c r="Z182" s="357"/>
      <c r="AA182" s="357"/>
      <c r="AB182" s="308"/>
      <c r="AC182" s="2300"/>
      <c r="AD182" s="2300"/>
      <c r="AE182" s="2308"/>
      <c r="AF182" s="2316"/>
      <c r="AG182" s="2314"/>
      <c r="AH182" s="2312"/>
      <c r="AI182" s="271">
        <f>IF(P182=P181,0,IF(P182=P180,0,IF(P182=P179,0,IF(P182=P178,0,IF(P182=P177,0,IF(P182=P176,0,IF(P182=P175,0,1)))))))</f>
        <v>0</v>
      </c>
      <c r="AJ182" s="271" t="s">
        <v>545</v>
      </c>
      <c r="AK182" s="271" t="str">
        <f t="shared" si="125"/>
        <v>??</v>
      </c>
      <c r="AL182" s="271" t="e">
        <f>IF(#REF!=#REF!,0,IF(#REF!=#REF!,0,IF(#REF!=#REF!,0,IF(#REF!=#REF!,0,IF(#REF!=#REF!,0,IF(#REF!=#REF!,0,IF(#REF!=#REF!,0,1)))))))</f>
        <v>#REF!</v>
      </c>
      <c r="AM182" s="354">
        <f t="shared" si="127"/>
        <v>0</v>
      </c>
    </row>
    <row r="183" spans="1:39" ht="14.1" customHeight="1" thickTop="1" thickBot="1" x14ac:dyDescent="0.25">
      <c r="A183" s="2278"/>
      <c r="B183" s="2281"/>
      <c r="C183" s="2283"/>
      <c r="D183" s="2285"/>
      <c r="E183" s="2288"/>
      <c r="F183" s="2281"/>
      <c r="G183" s="2295"/>
      <c r="H183" s="2297"/>
      <c r="I183" s="2293"/>
      <c r="J183" s="2281"/>
      <c r="K183" s="2295"/>
      <c r="L183" s="2281"/>
      <c r="M183" s="310"/>
      <c r="N183" s="1678"/>
      <c r="O183" s="1678"/>
      <c r="P183" s="309"/>
      <c r="Q183" s="309"/>
      <c r="R183" s="308"/>
      <c r="S183" s="308"/>
      <c r="T183" s="358"/>
      <c r="U183" s="357"/>
      <c r="V183" s="357"/>
      <c r="W183" s="357"/>
      <c r="X183" s="357"/>
      <c r="Y183" s="357"/>
      <c r="Z183" s="357"/>
      <c r="AA183" s="357"/>
      <c r="AB183" s="308"/>
      <c r="AC183" s="2300"/>
      <c r="AD183" s="2300"/>
      <c r="AE183" s="2308"/>
      <c r="AF183" s="2316"/>
      <c r="AG183" s="2314"/>
      <c r="AH183" s="2312"/>
      <c r="AI183" s="271">
        <f>IF(P183=P182,0,IF(P183=P181,0,IF(P183=P180,0,IF(P183=P179,0,IF(P183=P178,0,IF(P183=P177,0,IF(P183=P176,0,IF(P183=P175,0,1))))))))</f>
        <v>0</v>
      </c>
      <c r="AJ183" s="271" t="s">
        <v>545</v>
      </c>
      <c r="AK183" s="271" t="str">
        <f t="shared" si="125"/>
        <v>??</v>
      </c>
      <c r="AL183" s="271" t="e">
        <f>IF(#REF!=#REF!,0,IF(#REF!=#REF!,0,IF(#REF!=#REF!,0,IF(#REF!=#REF!,0,IF(#REF!=#REF!,0,IF(#REF!=#REF!,0,IF(#REF!=#REF!,0,IF(#REF!=#REF!,0,1))))))))</f>
        <v>#REF!</v>
      </c>
      <c r="AM183" s="354">
        <f t="shared" si="127"/>
        <v>0</v>
      </c>
    </row>
    <row r="184" spans="1:39" ht="14.1" customHeight="1" thickTop="1" thickBot="1" x14ac:dyDescent="0.25">
      <c r="A184" s="2279"/>
      <c r="B184" s="2282"/>
      <c r="C184" s="2284"/>
      <c r="D184" s="2286"/>
      <c r="E184" s="2289"/>
      <c r="F184" s="2282"/>
      <c r="G184" s="2296"/>
      <c r="H184" s="2298"/>
      <c r="I184" s="2294"/>
      <c r="J184" s="2282"/>
      <c r="K184" s="2296"/>
      <c r="L184" s="2282"/>
      <c r="M184" s="292"/>
      <c r="N184" s="290"/>
      <c r="O184" s="290"/>
      <c r="P184" s="291"/>
      <c r="Q184" s="291"/>
      <c r="R184" s="290"/>
      <c r="S184" s="290"/>
      <c r="T184" s="356"/>
      <c r="U184" s="355"/>
      <c r="V184" s="355"/>
      <c r="W184" s="355"/>
      <c r="X184" s="355"/>
      <c r="Y184" s="355"/>
      <c r="Z184" s="355"/>
      <c r="AA184" s="355"/>
      <c r="AB184" s="290"/>
      <c r="AC184" s="2301"/>
      <c r="AD184" s="2301"/>
      <c r="AE184" s="2309"/>
      <c r="AF184" s="2316"/>
      <c r="AG184" s="2315"/>
      <c r="AH184" s="2312"/>
      <c r="AI184" s="271">
        <f>IF(P184=P183,0,IF(P184=P182,0,IF(P184=P181,0,IF(P184=P180,0,IF(P184=P179,0,IF(P184=P178,0,IF(P184=P177,0,IF(P184=P176,0,IF(P184=P175,0,1)))))))))</f>
        <v>0</v>
      </c>
      <c r="AJ184" s="271" t="s">
        <v>545</v>
      </c>
      <c r="AK184" s="271" t="str">
        <f t="shared" si="125"/>
        <v>??</v>
      </c>
      <c r="AL184" s="271" t="e">
        <f>IF(#REF!=#REF!,0,IF(#REF!=#REF!,0,IF(#REF!=#REF!,0,IF(#REF!=#REF!,0,IF(#REF!=#REF!,0,IF(#REF!=#REF!,0,IF(#REF!=#REF!,0,IF(#REF!=#REF!,0,IF(#REF!=#REF!,0,1)))))))))</f>
        <v>#REF!</v>
      </c>
      <c r="AM184" s="354">
        <f t="shared" si="127"/>
        <v>0</v>
      </c>
    </row>
    <row r="185" spans="1:39" ht="14.1" customHeight="1" thickTop="1" thickBot="1" x14ac:dyDescent="0.25">
      <c r="A185" s="2278"/>
      <c r="B185" s="2280"/>
      <c r="C185" s="2283"/>
      <c r="D185" s="2285"/>
      <c r="E185" s="2287"/>
      <c r="F185" s="2280"/>
      <c r="G185" s="2280"/>
      <c r="H185" s="2297"/>
      <c r="I185" s="2290" t="s">
        <v>140</v>
      </c>
      <c r="J185" s="2281"/>
      <c r="K185" s="2280"/>
      <c r="L185" s="2281"/>
      <c r="M185" s="310"/>
      <c r="N185" s="1678"/>
      <c r="O185" s="1678"/>
      <c r="P185" s="388"/>
      <c r="Q185" s="388"/>
      <c r="R185" s="308"/>
      <c r="S185" s="308"/>
      <c r="T185" s="358"/>
      <c r="U185" s="357"/>
      <c r="V185" s="357"/>
      <c r="W185" s="357"/>
      <c r="X185" s="357"/>
      <c r="Y185" s="357"/>
      <c r="Z185" s="357"/>
      <c r="AA185" s="357"/>
      <c r="AB185" s="308"/>
      <c r="AC185" s="2299">
        <f t="shared" ref="AC185" si="128">SUM(T185:AB194)</f>
        <v>0</v>
      </c>
      <c r="AD185" s="2299">
        <f t="shared" ref="AD185:AD245" si="129">IF(AC185&gt;0,18,0)</f>
        <v>0</v>
      </c>
      <c r="AE185" s="2306">
        <f t="shared" ref="AE185" si="130">IF((AC185-AD185)&gt;=0,AC185-AD185,0)</f>
        <v>0</v>
      </c>
      <c r="AF185" s="2316">
        <f t="shared" ref="AF185" si="131">IF(AC185&lt;AD185,AC185,AD185)/IF(AD185=0,1,AD185)</f>
        <v>0</v>
      </c>
      <c r="AG185" s="2313" t="str">
        <f t="shared" ref="AG185:AG245" si="132">IF(AF185=1,"pe",IF(AF185&gt;0,"ne",""))</f>
        <v/>
      </c>
      <c r="AH185" s="2312"/>
      <c r="AI185" s="271">
        <v>1</v>
      </c>
      <c r="AJ185" s="271" t="s">
        <v>545</v>
      </c>
      <c r="AK185" s="271" t="str">
        <f t="shared" ref="AK185:AK248" si="133">$C$2</f>
        <v>??</v>
      </c>
      <c r="AL185" s="271">
        <v>1</v>
      </c>
      <c r="AM185" s="354">
        <f t="shared" ref="AM185" si="134">C185</f>
        <v>0</v>
      </c>
    </row>
    <row r="186" spans="1:39" ht="14.1" customHeight="1" thickTop="1" thickBot="1" x14ac:dyDescent="0.25">
      <c r="A186" s="2278"/>
      <c r="B186" s="2281"/>
      <c r="C186" s="2283"/>
      <c r="D186" s="2285"/>
      <c r="E186" s="2288"/>
      <c r="F186" s="2281"/>
      <c r="G186" s="2295"/>
      <c r="H186" s="2297"/>
      <c r="I186" s="2291"/>
      <c r="J186" s="2281"/>
      <c r="K186" s="2295"/>
      <c r="L186" s="2281"/>
      <c r="M186" s="310"/>
      <c r="N186" s="1678"/>
      <c r="O186" s="1678"/>
      <c r="P186" s="309"/>
      <c r="Q186" s="309"/>
      <c r="R186" s="308"/>
      <c r="S186" s="308"/>
      <c r="T186" s="358"/>
      <c r="U186" s="357"/>
      <c r="V186" s="357"/>
      <c r="W186" s="357"/>
      <c r="X186" s="357"/>
      <c r="Y186" s="357"/>
      <c r="Z186" s="357"/>
      <c r="AA186" s="357"/>
      <c r="AB186" s="308"/>
      <c r="AC186" s="2300"/>
      <c r="AD186" s="2300"/>
      <c r="AE186" s="2307"/>
      <c r="AF186" s="2316"/>
      <c r="AG186" s="2314"/>
      <c r="AH186" s="2312"/>
      <c r="AI186" s="271">
        <f t="shared" ref="AI186" si="135">IF(P186=P185,0,1)</f>
        <v>0</v>
      </c>
      <c r="AJ186" s="271" t="s">
        <v>545</v>
      </c>
      <c r="AK186" s="271" t="str">
        <f t="shared" si="133"/>
        <v>??</v>
      </c>
      <c r="AL186" s="271" t="e">
        <f>IF(#REF!=#REF!,0,1)</f>
        <v>#REF!</v>
      </c>
      <c r="AM186" s="354">
        <f t="shared" ref="AM186:AM249" si="136">AM185</f>
        <v>0</v>
      </c>
    </row>
    <row r="187" spans="1:39" ht="14.1" customHeight="1" thickTop="1" thickBot="1" x14ac:dyDescent="0.25">
      <c r="A187" s="2278"/>
      <c r="B187" s="2281"/>
      <c r="C187" s="2283"/>
      <c r="D187" s="2285"/>
      <c r="E187" s="2288"/>
      <c r="F187" s="2281"/>
      <c r="G187" s="2295"/>
      <c r="H187" s="2297"/>
      <c r="I187" s="2292"/>
      <c r="J187" s="2281"/>
      <c r="K187" s="2295"/>
      <c r="L187" s="2281"/>
      <c r="M187" s="310"/>
      <c r="N187" s="1678"/>
      <c r="O187" s="1678"/>
      <c r="P187" s="309"/>
      <c r="Q187" s="309"/>
      <c r="R187" s="308"/>
      <c r="S187" s="308"/>
      <c r="T187" s="358"/>
      <c r="U187" s="357"/>
      <c r="V187" s="357"/>
      <c r="W187" s="357"/>
      <c r="X187" s="357"/>
      <c r="Y187" s="357"/>
      <c r="Z187" s="357"/>
      <c r="AA187" s="357"/>
      <c r="AB187" s="308"/>
      <c r="AC187" s="2300"/>
      <c r="AD187" s="2300"/>
      <c r="AE187" s="2307"/>
      <c r="AF187" s="2316"/>
      <c r="AG187" s="2314"/>
      <c r="AH187" s="2312"/>
      <c r="AI187" s="271">
        <f t="shared" ref="AI187" si="137">IF(P187=P186,0,IF(P187=P185,0,1))</f>
        <v>0</v>
      </c>
      <c r="AJ187" s="271" t="s">
        <v>545</v>
      </c>
      <c r="AK187" s="271" t="str">
        <f t="shared" si="133"/>
        <v>??</v>
      </c>
      <c r="AL187" s="271" t="e">
        <f>IF(#REF!=#REF!,0,IF(#REF!=#REF!,0,1))</f>
        <v>#REF!</v>
      </c>
      <c r="AM187" s="354">
        <f t="shared" si="136"/>
        <v>0</v>
      </c>
    </row>
    <row r="188" spans="1:39" ht="14.1" customHeight="1" thickTop="1" thickBot="1" x14ac:dyDescent="0.25">
      <c r="A188" s="2278"/>
      <c r="B188" s="2281"/>
      <c r="C188" s="2283"/>
      <c r="D188" s="2285"/>
      <c r="E188" s="2288"/>
      <c r="F188" s="2281"/>
      <c r="G188" s="2295"/>
      <c r="H188" s="2297"/>
      <c r="I188" s="2293"/>
      <c r="J188" s="2281"/>
      <c r="K188" s="2295"/>
      <c r="L188" s="2281"/>
      <c r="M188" s="310"/>
      <c r="N188" s="1678"/>
      <c r="O188" s="1678"/>
      <c r="P188" s="309"/>
      <c r="Q188" s="309"/>
      <c r="R188" s="308"/>
      <c r="S188" s="308"/>
      <c r="T188" s="358"/>
      <c r="U188" s="357"/>
      <c r="V188" s="357"/>
      <c r="W188" s="357"/>
      <c r="X188" s="357"/>
      <c r="Y188" s="357"/>
      <c r="Z188" s="357"/>
      <c r="AA188" s="357"/>
      <c r="AB188" s="308"/>
      <c r="AC188" s="2300"/>
      <c r="AD188" s="2300"/>
      <c r="AE188" s="2307"/>
      <c r="AF188" s="2316"/>
      <c r="AG188" s="2314"/>
      <c r="AH188" s="2312"/>
      <c r="AI188" s="271">
        <f t="shared" ref="AI188" si="138">IF(P188=P187,0,IF(P188=P186,0,IF(P188=P185,0,1)))</f>
        <v>0</v>
      </c>
      <c r="AJ188" s="271" t="s">
        <v>545</v>
      </c>
      <c r="AK188" s="271" t="str">
        <f t="shared" si="133"/>
        <v>??</v>
      </c>
      <c r="AL188" s="271" t="e">
        <f>IF(#REF!=#REF!,0,IF(#REF!=#REF!,0,IF(#REF!=#REF!,0,1)))</f>
        <v>#REF!</v>
      </c>
      <c r="AM188" s="354">
        <f t="shared" si="136"/>
        <v>0</v>
      </c>
    </row>
    <row r="189" spans="1:39" ht="14.1" customHeight="1" thickTop="1" thickBot="1" x14ac:dyDescent="0.25">
      <c r="A189" s="2278"/>
      <c r="B189" s="2281"/>
      <c r="C189" s="2283"/>
      <c r="D189" s="2285"/>
      <c r="E189" s="2288"/>
      <c r="F189" s="2281"/>
      <c r="G189" s="2295"/>
      <c r="H189" s="2297"/>
      <c r="I189" s="2293"/>
      <c r="J189" s="2281"/>
      <c r="K189" s="2295"/>
      <c r="L189" s="2281"/>
      <c r="M189" s="310"/>
      <c r="N189" s="1678"/>
      <c r="O189" s="1678"/>
      <c r="P189" s="309"/>
      <c r="Q189" s="309"/>
      <c r="R189" s="308"/>
      <c r="S189" s="308"/>
      <c r="T189" s="358"/>
      <c r="U189" s="357"/>
      <c r="V189" s="357"/>
      <c r="W189" s="357"/>
      <c r="X189" s="357"/>
      <c r="Y189" s="357"/>
      <c r="Z189" s="357"/>
      <c r="AA189" s="357"/>
      <c r="AB189" s="308"/>
      <c r="AC189" s="2300"/>
      <c r="AD189" s="2300"/>
      <c r="AE189" s="2307"/>
      <c r="AF189" s="2316"/>
      <c r="AG189" s="2314"/>
      <c r="AH189" s="2312"/>
      <c r="AI189" s="271">
        <f t="shared" ref="AI189" si="139">IF(P189=P188,0,IF(P189=P187,0,IF(P189=P186,0,IF(P189=P185,0,1))))</f>
        <v>0</v>
      </c>
      <c r="AJ189" s="271" t="s">
        <v>545</v>
      </c>
      <c r="AK189" s="271" t="str">
        <f t="shared" si="133"/>
        <v>??</v>
      </c>
      <c r="AL189" s="271" t="e">
        <f>IF(#REF!=#REF!,0,IF(#REF!=#REF!,0,IF(#REF!=#REF!,0,IF(#REF!=#REF!,0,1))))</f>
        <v>#REF!</v>
      </c>
      <c r="AM189" s="354">
        <f t="shared" si="136"/>
        <v>0</v>
      </c>
    </row>
    <row r="190" spans="1:39" ht="14.1" customHeight="1" thickTop="1" thickBot="1" x14ac:dyDescent="0.25">
      <c r="A190" s="2278"/>
      <c r="B190" s="2281"/>
      <c r="C190" s="2283"/>
      <c r="D190" s="2285"/>
      <c r="E190" s="2288"/>
      <c r="F190" s="2281"/>
      <c r="G190" s="2295"/>
      <c r="H190" s="2297"/>
      <c r="I190" s="2293"/>
      <c r="J190" s="2281"/>
      <c r="K190" s="2295"/>
      <c r="L190" s="2281"/>
      <c r="M190" s="310"/>
      <c r="N190" s="1678"/>
      <c r="O190" s="1678"/>
      <c r="P190" s="309"/>
      <c r="Q190" s="309"/>
      <c r="R190" s="308"/>
      <c r="S190" s="308"/>
      <c r="T190" s="358"/>
      <c r="U190" s="357"/>
      <c r="V190" s="357"/>
      <c r="W190" s="357"/>
      <c r="X190" s="357"/>
      <c r="Y190" s="357"/>
      <c r="Z190" s="357"/>
      <c r="AA190" s="357"/>
      <c r="AB190" s="308"/>
      <c r="AC190" s="2300"/>
      <c r="AD190" s="2300"/>
      <c r="AE190" s="2307"/>
      <c r="AF190" s="2316"/>
      <c r="AG190" s="2314"/>
      <c r="AH190" s="2312"/>
      <c r="AI190" s="271">
        <f t="shared" ref="AI190" si="140">IF(P190=P189,0,IF(P190=P188,0,IF(P190=P187,0,IF(P190=P186,0,IF(P190=P185,0,1)))))</f>
        <v>0</v>
      </c>
      <c r="AJ190" s="271" t="s">
        <v>545</v>
      </c>
      <c r="AK190" s="271" t="str">
        <f t="shared" si="133"/>
        <v>??</v>
      </c>
      <c r="AL190" s="271" t="e">
        <f>IF(#REF!=#REF!,0,IF(#REF!=#REF!,0,IF(#REF!=#REF!,0,IF(#REF!=#REF!,0,IF(#REF!=#REF!,0,1)))))</f>
        <v>#REF!</v>
      </c>
      <c r="AM190" s="354">
        <f t="shared" si="136"/>
        <v>0</v>
      </c>
    </row>
    <row r="191" spans="1:39" ht="14.1" customHeight="1" thickTop="1" thickBot="1" x14ac:dyDescent="0.25">
      <c r="A191" s="2278"/>
      <c r="B191" s="2281"/>
      <c r="C191" s="2283"/>
      <c r="D191" s="2285"/>
      <c r="E191" s="2288"/>
      <c r="F191" s="2281"/>
      <c r="G191" s="2295"/>
      <c r="H191" s="2297"/>
      <c r="I191" s="2293"/>
      <c r="J191" s="2281"/>
      <c r="K191" s="2295"/>
      <c r="L191" s="2281"/>
      <c r="M191" s="310"/>
      <c r="N191" s="1678"/>
      <c r="O191" s="1678"/>
      <c r="P191" s="309"/>
      <c r="Q191" s="309"/>
      <c r="R191" s="308"/>
      <c r="S191" s="308"/>
      <c r="T191" s="358"/>
      <c r="U191" s="357"/>
      <c r="V191" s="357"/>
      <c r="W191" s="357"/>
      <c r="X191" s="357"/>
      <c r="Y191" s="357"/>
      <c r="Z191" s="357"/>
      <c r="AA191" s="357"/>
      <c r="AB191" s="308"/>
      <c r="AC191" s="2300"/>
      <c r="AD191" s="2300"/>
      <c r="AE191" s="2308" t="str">
        <f t="shared" ref="AE191:AE251" si="141">IF(AE185&gt;9,"błąd","")</f>
        <v/>
      </c>
      <c r="AF191" s="2316"/>
      <c r="AG191" s="2314"/>
      <c r="AH191" s="2312"/>
      <c r="AI191" s="271">
        <f t="shared" ref="AI191" si="142">IF(P191=P190,0,IF(P191=P189,0,IF(P191=P188,0,IF(P191=P187,0,IF(P191=P186,0,IF(P191=P185,0,1))))))</f>
        <v>0</v>
      </c>
      <c r="AJ191" s="271" t="s">
        <v>545</v>
      </c>
      <c r="AK191" s="271" t="str">
        <f t="shared" si="133"/>
        <v>??</v>
      </c>
      <c r="AL191" s="271" t="e">
        <f>IF(#REF!=#REF!,0,IF(#REF!=#REF!,0,IF(#REF!=#REF!,0,IF(#REF!=#REF!,0,IF(#REF!=#REF!,0,IF(#REF!=#REF!,0,1))))))</f>
        <v>#REF!</v>
      </c>
      <c r="AM191" s="354">
        <f t="shared" si="136"/>
        <v>0</v>
      </c>
    </row>
    <row r="192" spans="1:39" ht="14.1" customHeight="1" thickTop="1" thickBot="1" x14ac:dyDescent="0.25">
      <c r="A192" s="2278"/>
      <c r="B192" s="2281"/>
      <c r="C192" s="2283"/>
      <c r="D192" s="2285"/>
      <c r="E192" s="2288"/>
      <c r="F192" s="2281"/>
      <c r="G192" s="2295"/>
      <c r="H192" s="2297"/>
      <c r="I192" s="2293"/>
      <c r="J192" s="2281"/>
      <c r="K192" s="2295"/>
      <c r="L192" s="2281"/>
      <c r="M192" s="310"/>
      <c r="N192" s="1678"/>
      <c r="O192" s="1678"/>
      <c r="P192" s="309"/>
      <c r="Q192" s="309"/>
      <c r="R192" s="308"/>
      <c r="S192" s="308"/>
      <c r="T192" s="358"/>
      <c r="U192" s="357"/>
      <c r="V192" s="357"/>
      <c r="W192" s="357"/>
      <c r="X192" s="357"/>
      <c r="Y192" s="357"/>
      <c r="Z192" s="357"/>
      <c r="AA192" s="357"/>
      <c r="AB192" s="308"/>
      <c r="AC192" s="2300"/>
      <c r="AD192" s="2300"/>
      <c r="AE192" s="2308"/>
      <c r="AF192" s="2316"/>
      <c r="AG192" s="2314"/>
      <c r="AH192" s="2312"/>
      <c r="AI192" s="271">
        <f t="shared" ref="AI192" si="143">IF(P192=P191,0,IF(P192=P190,0,IF(P192=P189,0,IF(P192=P188,0,IF(P192=P187,0,IF(P192=P186,0,IF(P192=P185,0,1)))))))</f>
        <v>0</v>
      </c>
      <c r="AJ192" s="271" t="s">
        <v>545</v>
      </c>
      <c r="AK192" s="271" t="str">
        <f t="shared" si="133"/>
        <v>??</v>
      </c>
      <c r="AL192" s="271" t="e">
        <f>IF(#REF!=#REF!,0,IF(#REF!=#REF!,0,IF(#REF!=#REF!,0,IF(#REF!=#REF!,0,IF(#REF!=#REF!,0,IF(#REF!=#REF!,0,IF(#REF!=#REF!,0,1)))))))</f>
        <v>#REF!</v>
      </c>
      <c r="AM192" s="354">
        <f t="shared" si="136"/>
        <v>0</v>
      </c>
    </row>
    <row r="193" spans="1:39" ht="14.1" customHeight="1" thickTop="1" thickBot="1" x14ac:dyDescent="0.25">
      <c r="A193" s="2278"/>
      <c r="B193" s="2281"/>
      <c r="C193" s="2283"/>
      <c r="D193" s="2285"/>
      <c r="E193" s="2288"/>
      <c r="F193" s="2281"/>
      <c r="G193" s="2295"/>
      <c r="H193" s="2297"/>
      <c r="I193" s="2293"/>
      <c r="J193" s="2281"/>
      <c r="K193" s="2295"/>
      <c r="L193" s="2281"/>
      <c r="M193" s="310"/>
      <c r="N193" s="1678"/>
      <c r="O193" s="1678"/>
      <c r="P193" s="309"/>
      <c r="Q193" s="309"/>
      <c r="R193" s="308"/>
      <c r="S193" s="308"/>
      <c r="T193" s="358"/>
      <c r="U193" s="357"/>
      <c r="V193" s="357"/>
      <c r="W193" s="357"/>
      <c r="X193" s="357"/>
      <c r="Y193" s="357"/>
      <c r="Z193" s="357"/>
      <c r="AA193" s="357"/>
      <c r="AB193" s="308"/>
      <c r="AC193" s="2300"/>
      <c r="AD193" s="2300"/>
      <c r="AE193" s="2308"/>
      <c r="AF193" s="2316"/>
      <c r="AG193" s="2314"/>
      <c r="AH193" s="2312"/>
      <c r="AI193" s="271">
        <f t="shared" ref="AI193" si="144">IF(P193=P192,0,IF(P193=P191,0,IF(P193=P190,0,IF(P193=P189,0,IF(P193=P188,0,IF(P193=P187,0,IF(P193=P186,0,IF(P193=P185,0,1))))))))</f>
        <v>0</v>
      </c>
      <c r="AJ193" s="271" t="s">
        <v>545</v>
      </c>
      <c r="AK193" s="271" t="str">
        <f t="shared" si="133"/>
        <v>??</v>
      </c>
      <c r="AL193" s="271" t="e">
        <f>IF(#REF!=#REF!,0,IF(#REF!=#REF!,0,IF(#REF!=#REF!,0,IF(#REF!=#REF!,0,IF(#REF!=#REF!,0,IF(#REF!=#REF!,0,IF(#REF!=#REF!,0,IF(#REF!=#REF!,0,1))))))))</f>
        <v>#REF!</v>
      </c>
      <c r="AM193" s="354">
        <f t="shared" si="136"/>
        <v>0</v>
      </c>
    </row>
    <row r="194" spans="1:39" ht="14.1" customHeight="1" thickTop="1" thickBot="1" x14ac:dyDescent="0.25">
      <c r="A194" s="2279"/>
      <c r="B194" s="2282"/>
      <c r="C194" s="2284"/>
      <c r="D194" s="2286"/>
      <c r="E194" s="2289"/>
      <c r="F194" s="2282"/>
      <c r="G194" s="2296"/>
      <c r="H194" s="2298"/>
      <c r="I194" s="2294"/>
      <c r="J194" s="2282"/>
      <c r="K194" s="2296"/>
      <c r="L194" s="2282"/>
      <c r="M194" s="292"/>
      <c r="N194" s="290"/>
      <c r="O194" s="290"/>
      <c r="P194" s="291"/>
      <c r="Q194" s="291"/>
      <c r="R194" s="290"/>
      <c r="S194" s="290"/>
      <c r="T194" s="356"/>
      <c r="U194" s="355"/>
      <c r="V194" s="355"/>
      <c r="W194" s="355"/>
      <c r="X194" s="355"/>
      <c r="Y194" s="355"/>
      <c r="Z194" s="355"/>
      <c r="AA194" s="355"/>
      <c r="AB194" s="290"/>
      <c r="AC194" s="2301"/>
      <c r="AD194" s="2301"/>
      <c r="AE194" s="2309"/>
      <c r="AF194" s="2316"/>
      <c r="AG194" s="2315"/>
      <c r="AH194" s="2312"/>
      <c r="AI194" s="271">
        <f t="shared" ref="AI194" si="145">IF(P194=P193,0,IF(P194=P192,0,IF(P194=P191,0,IF(P194=P190,0,IF(P194=P189,0,IF(P194=P188,0,IF(P194=P187,0,IF(P194=P186,0,IF(P194=P185,0,1)))))))))</f>
        <v>0</v>
      </c>
      <c r="AJ194" s="271" t="s">
        <v>545</v>
      </c>
      <c r="AK194" s="271" t="str">
        <f t="shared" si="133"/>
        <v>??</v>
      </c>
      <c r="AL194" s="271" t="e">
        <f>IF(#REF!=#REF!,0,IF(#REF!=#REF!,0,IF(#REF!=#REF!,0,IF(#REF!=#REF!,0,IF(#REF!=#REF!,0,IF(#REF!=#REF!,0,IF(#REF!=#REF!,0,IF(#REF!=#REF!,0,IF(#REF!=#REF!,0,1)))))))))</f>
        <v>#REF!</v>
      </c>
      <c r="AM194" s="354">
        <f t="shared" si="136"/>
        <v>0</v>
      </c>
    </row>
    <row r="195" spans="1:39" ht="14.1" customHeight="1" thickTop="1" thickBot="1" x14ac:dyDescent="0.25">
      <c r="A195" s="2278"/>
      <c r="B195" s="2280"/>
      <c r="C195" s="2283"/>
      <c r="D195" s="2285"/>
      <c r="E195" s="2287"/>
      <c r="F195" s="2280"/>
      <c r="G195" s="2280"/>
      <c r="H195" s="2297"/>
      <c r="I195" s="2290" t="s">
        <v>140</v>
      </c>
      <c r="J195" s="2281"/>
      <c r="K195" s="2280"/>
      <c r="L195" s="2281"/>
      <c r="M195" s="310"/>
      <c r="N195" s="1678"/>
      <c r="O195" s="1678"/>
      <c r="P195" s="388"/>
      <c r="Q195" s="388"/>
      <c r="R195" s="308"/>
      <c r="S195" s="308"/>
      <c r="T195" s="358"/>
      <c r="U195" s="357"/>
      <c r="V195" s="357"/>
      <c r="W195" s="357"/>
      <c r="X195" s="357"/>
      <c r="Y195" s="357"/>
      <c r="Z195" s="357"/>
      <c r="AA195" s="357"/>
      <c r="AB195" s="308"/>
      <c r="AC195" s="2299">
        <f t="shared" ref="AC195" si="146">SUM(T195:AB204)</f>
        <v>0</v>
      </c>
      <c r="AD195" s="2299">
        <f t="shared" si="129"/>
        <v>0</v>
      </c>
      <c r="AE195" s="2306">
        <f t="shared" ref="AE195" si="147">IF((AC195-AD195)&gt;=0,AC195-AD195,0)</f>
        <v>0</v>
      </c>
      <c r="AF195" s="2316">
        <f t="shared" ref="AF195" si="148">IF(AC195&lt;AD195,AC195,AD195)/IF(AD195=0,1,AD195)</f>
        <v>0</v>
      </c>
      <c r="AG195" s="2313" t="str">
        <f t="shared" si="132"/>
        <v/>
      </c>
      <c r="AH195" s="2312"/>
      <c r="AI195" s="271">
        <v>1</v>
      </c>
      <c r="AJ195" s="271" t="s">
        <v>545</v>
      </c>
      <c r="AK195" s="271" t="str">
        <f t="shared" si="133"/>
        <v>??</v>
      </c>
      <c r="AL195" s="271">
        <v>1</v>
      </c>
      <c r="AM195" s="354">
        <f t="shared" ref="AM195" si="149">C195</f>
        <v>0</v>
      </c>
    </row>
    <row r="196" spans="1:39" ht="14.1" customHeight="1" thickTop="1" thickBot="1" x14ac:dyDescent="0.25">
      <c r="A196" s="2278"/>
      <c r="B196" s="2281"/>
      <c r="C196" s="2283"/>
      <c r="D196" s="2285"/>
      <c r="E196" s="2288"/>
      <c r="F196" s="2281"/>
      <c r="G196" s="2295"/>
      <c r="H196" s="2297"/>
      <c r="I196" s="2291"/>
      <c r="J196" s="2281"/>
      <c r="K196" s="2295"/>
      <c r="L196" s="2281"/>
      <c r="M196" s="310"/>
      <c r="N196" s="1678"/>
      <c r="O196" s="1678"/>
      <c r="P196" s="309"/>
      <c r="Q196" s="309"/>
      <c r="R196" s="308"/>
      <c r="S196" s="308"/>
      <c r="T196" s="358"/>
      <c r="U196" s="357"/>
      <c r="V196" s="357"/>
      <c r="W196" s="357"/>
      <c r="X196" s="357"/>
      <c r="Y196" s="357"/>
      <c r="Z196" s="357"/>
      <c r="AA196" s="357"/>
      <c r="AB196" s="308"/>
      <c r="AC196" s="2300"/>
      <c r="AD196" s="2300"/>
      <c r="AE196" s="2307"/>
      <c r="AF196" s="2316"/>
      <c r="AG196" s="2314"/>
      <c r="AH196" s="2312"/>
      <c r="AI196" s="271">
        <f t="shared" ref="AI196" si="150">IF(P196=P195,0,1)</f>
        <v>0</v>
      </c>
      <c r="AJ196" s="271" t="s">
        <v>545</v>
      </c>
      <c r="AK196" s="271" t="str">
        <f t="shared" si="133"/>
        <v>??</v>
      </c>
      <c r="AL196" s="271" t="e">
        <f>IF(#REF!=#REF!,0,1)</f>
        <v>#REF!</v>
      </c>
      <c r="AM196" s="354">
        <f t="shared" si="136"/>
        <v>0</v>
      </c>
    </row>
    <row r="197" spans="1:39" ht="14.1" customHeight="1" thickTop="1" thickBot="1" x14ac:dyDescent="0.25">
      <c r="A197" s="2278"/>
      <c r="B197" s="2281"/>
      <c r="C197" s="2283"/>
      <c r="D197" s="2285"/>
      <c r="E197" s="2288"/>
      <c r="F197" s="2281"/>
      <c r="G197" s="2295"/>
      <c r="H197" s="2297"/>
      <c r="I197" s="2292"/>
      <c r="J197" s="2281"/>
      <c r="K197" s="2295"/>
      <c r="L197" s="2281"/>
      <c r="M197" s="310"/>
      <c r="N197" s="1678"/>
      <c r="O197" s="1678"/>
      <c r="P197" s="309"/>
      <c r="Q197" s="309"/>
      <c r="R197" s="308"/>
      <c r="S197" s="308"/>
      <c r="T197" s="358"/>
      <c r="U197" s="357"/>
      <c r="V197" s="357"/>
      <c r="W197" s="357"/>
      <c r="X197" s="357"/>
      <c r="Y197" s="357"/>
      <c r="Z197" s="357"/>
      <c r="AA197" s="357"/>
      <c r="AB197" s="308"/>
      <c r="AC197" s="2300"/>
      <c r="AD197" s="2300"/>
      <c r="AE197" s="2307"/>
      <c r="AF197" s="2316"/>
      <c r="AG197" s="2314"/>
      <c r="AH197" s="2312"/>
      <c r="AI197" s="271">
        <f t="shared" ref="AI197" si="151">IF(P197=P196,0,IF(P197=P195,0,1))</f>
        <v>0</v>
      </c>
      <c r="AJ197" s="271" t="s">
        <v>545</v>
      </c>
      <c r="AK197" s="271" t="str">
        <f t="shared" si="133"/>
        <v>??</v>
      </c>
      <c r="AL197" s="271" t="e">
        <f>IF(#REF!=#REF!,0,IF(#REF!=#REF!,0,1))</f>
        <v>#REF!</v>
      </c>
      <c r="AM197" s="354">
        <f t="shared" si="136"/>
        <v>0</v>
      </c>
    </row>
    <row r="198" spans="1:39" ht="14.1" customHeight="1" thickTop="1" thickBot="1" x14ac:dyDescent="0.25">
      <c r="A198" s="2278"/>
      <c r="B198" s="2281"/>
      <c r="C198" s="2283"/>
      <c r="D198" s="2285"/>
      <c r="E198" s="2288"/>
      <c r="F198" s="2281"/>
      <c r="G198" s="2295"/>
      <c r="H198" s="2297"/>
      <c r="I198" s="2293"/>
      <c r="J198" s="2281"/>
      <c r="K198" s="2295"/>
      <c r="L198" s="2281"/>
      <c r="M198" s="310"/>
      <c r="N198" s="1678"/>
      <c r="O198" s="1678"/>
      <c r="P198" s="309"/>
      <c r="Q198" s="309"/>
      <c r="R198" s="308"/>
      <c r="S198" s="308"/>
      <c r="T198" s="358"/>
      <c r="U198" s="357"/>
      <c r="V198" s="357"/>
      <c r="W198" s="357"/>
      <c r="X198" s="357"/>
      <c r="Y198" s="357"/>
      <c r="Z198" s="357"/>
      <c r="AA198" s="357"/>
      <c r="AB198" s="308"/>
      <c r="AC198" s="2300"/>
      <c r="AD198" s="2300"/>
      <c r="AE198" s="2307"/>
      <c r="AF198" s="2316"/>
      <c r="AG198" s="2314"/>
      <c r="AH198" s="2312"/>
      <c r="AI198" s="271">
        <f t="shared" ref="AI198" si="152">IF(P198=P197,0,IF(P198=P196,0,IF(P198=P195,0,1)))</f>
        <v>0</v>
      </c>
      <c r="AJ198" s="271" t="s">
        <v>545</v>
      </c>
      <c r="AK198" s="271" t="str">
        <f t="shared" si="133"/>
        <v>??</v>
      </c>
      <c r="AL198" s="271" t="e">
        <f>IF(#REF!=#REF!,0,IF(#REF!=#REF!,0,IF(#REF!=#REF!,0,1)))</f>
        <v>#REF!</v>
      </c>
      <c r="AM198" s="354">
        <f t="shared" si="136"/>
        <v>0</v>
      </c>
    </row>
    <row r="199" spans="1:39" ht="14.1" customHeight="1" thickTop="1" thickBot="1" x14ac:dyDescent="0.25">
      <c r="A199" s="2278"/>
      <c r="B199" s="2281"/>
      <c r="C199" s="2283"/>
      <c r="D199" s="2285"/>
      <c r="E199" s="2288"/>
      <c r="F199" s="2281"/>
      <c r="G199" s="2295"/>
      <c r="H199" s="2297"/>
      <c r="I199" s="2293"/>
      <c r="J199" s="2281"/>
      <c r="K199" s="2295"/>
      <c r="L199" s="2281"/>
      <c r="M199" s="310"/>
      <c r="N199" s="1678"/>
      <c r="O199" s="1678"/>
      <c r="P199" s="309"/>
      <c r="Q199" s="309"/>
      <c r="R199" s="308"/>
      <c r="S199" s="308"/>
      <c r="T199" s="358"/>
      <c r="U199" s="357"/>
      <c r="V199" s="357"/>
      <c r="W199" s="357"/>
      <c r="X199" s="357"/>
      <c r="Y199" s="357"/>
      <c r="Z199" s="357"/>
      <c r="AA199" s="357"/>
      <c r="AB199" s="308"/>
      <c r="AC199" s="2300"/>
      <c r="AD199" s="2300"/>
      <c r="AE199" s="2307"/>
      <c r="AF199" s="2316"/>
      <c r="AG199" s="2314"/>
      <c r="AH199" s="2312"/>
      <c r="AI199" s="271">
        <f t="shared" ref="AI199" si="153">IF(P199=P198,0,IF(P199=P197,0,IF(P199=P196,0,IF(P199=P195,0,1))))</f>
        <v>0</v>
      </c>
      <c r="AJ199" s="271" t="s">
        <v>545</v>
      </c>
      <c r="AK199" s="271" t="str">
        <f t="shared" si="133"/>
        <v>??</v>
      </c>
      <c r="AL199" s="271" t="e">
        <f>IF(#REF!=#REF!,0,IF(#REF!=#REF!,0,IF(#REF!=#REF!,0,IF(#REF!=#REF!,0,1))))</f>
        <v>#REF!</v>
      </c>
      <c r="AM199" s="354">
        <f t="shared" si="136"/>
        <v>0</v>
      </c>
    </row>
    <row r="200" spans="1:39" ht="14.1" customHeight="1" thickTop="1" thickBot="1" x14ac:dyDescent="0.25">
      <c r="A200" s="2278"/>
      <c r="B200" s="2281"/>
      <c r="C200" s="2283"/>
      <c r="D200" s="2285"/>
      <c r="E200" s="2288"/>
      <c r="F200" s="2281"/>
      <c r="G200" s="2295"/>
      <c r="H200" s="2297"/>
      <c r="I200" s="2293"/>
      <c r="J200" s="2281"/>
      <c r="K200" s="2295"/>
      <c r="L200" s="2281"/>
      <c r="M200" s="310"/>
      <c r="N200" s="1678"/>
      <c r="O200" s="1678"/>
      <c r="P200" s="309"/>
      <c r="Q200" s="309"/>
      <c r="R200" s="308"/>
      <c r="S200" s="308"/>
      <c r="T200" s="358"/>
      <c r="U200" s="357"/>
      <c r="V200" s="357"/>
      <c r="W200" s="357"/>
      <c r="X200" s="357"/>
      <c r="Y200" s="357"/>
      <c r="Z200" s="357"/>
      <c r="AA200" s="357"/>
      <c r="AB200" s="308"/>
      <c r="AC200" s="2300"/>
      <c r="AD200" s="2300"/>
      <c r="AE200" s="2307"/>
      <c r="AF200" s="2316"/>
      <c r="AG200" s="2314"/>
      <c r="AH200" s="2312"/>
      <c r="AI200" s="271">
        <f t="shared" ref="AI200" si="154">IF(P200=P199,0,IF(P200=P198,0,IF(P200=P197,0,IF(P200=P196,0,IF(P200=P195,0,1)))))</f>
        <v>0</v>
      </c>
      <c r="AJ200" s="271" t="s">
        <v>545</v>
      </c>
      <c r="AK200" s="271" t="str">
        <f t="shared" si="133"/>
        <v>??</v>
      </c>
      <c r="AL200" s="271" t="e">
        <f>IF(#REF!=#REF!,0,IF(#REF!=#REF!,0,IF(#REF!=#REF!,0,IF(#REF!=#REF!,0,IF(#REF!=#REF!,0,1)))))</f>
        <v>#REF!</v>
      </c>
      <c r="AM200" s="354">
        <f t="shared" si="136"/>
        <v>0</v>
      </c>
    </row>
    <row r="201" spans="1:39" ht="14.1" customHeight="1" thickTop="1" thickBot="1" x14ac:dyDescent="0.25">
      <c r="A201" s="2278"/>
      <c r="B201" s="2281"/>
      <c r="C201" s="2283"/>
      <c r="D201" s="2285"/>
      <c r="E201" s="2288"/>
      <c r="F201" s="2281"/>
      <c r="G201" s="2295"/>
      <c r="H201" s="2297"/>
      <c r="I201" s="2293"/>
      <c r="J201" s="2281"/>
      <c r="K201" s="2295"/>
      <c r="L201" s="2281"/>
      <c r="M201" s="310"/>
      <c r="N201" s="1678"/>
      <c r="O201" s="1678"/>
      <c r="P201" s="309"/>
      <c r="Q201" s="309"/>
      <c r="R201" s="308"/>
      <c r="S201" s="308"/>
      <c r="T201" s="358"/>
      <c r="U201" s="357"/>
      <c r="V201" s="357"/>
      <c r="W201" s="357"/>
      <c r="X201" s="357"/>
      <c r="Y201" s="357"/>
      <c r="Z201" s="357"/>
      <c r="AA201" s="357"/>
      <c r="AB201" s="308"/>
      <c r="AC201" s="2300"/>
      <c r="AD201" s="2300"/>
      <c r="AE201" s="2308" t="str">
        <f t="shared" si="141"/>
        <v/>
      </c>
      <c r="AF201" s="2316"/>
      <c r="AG201" s="2314"/>
      <c r="AH201" s="2312"/>
      <c r="AI201" s="271">
        <f t="shared" ref="AI201" si="155">IF(P201=P200,0,IF(P201=P199,0,IF(P201=P198,0,IF(P201=P197,0,IF(P201=P196,0,IF(P201=P195,0,1))))))</f>
        <v>0</v>
      </c>
      <c r="AJ201" s="271" t="s">
        <v>545</v>
      </c>
      <c r="AK201" s="271" t="str">
        <f t="shared" si="133"/>
        <v>??</v>
      </c>
      <c r="AL201" s="271" t="e">
        <f>IF(#REF!=#REF!,0,IF(#REF!=#REF!,0,IF(#REF!=#REF!,0,IF(#REF!=#REF!,0,IF(#REF!=#REF!,0,IF(#REF!=#REF!,0,1))))))</f>
        <v>#REF!</v>
      </c>
      <c r="AM201" s="354">
        <f t="shared" si="136"/>
        <v>0</v>
      </c>
    </row>
    <row r="202" spans="1:39" ht="14.1" customHeight="1" thickTop="1" thickBot="1" x14ac:dyDescent="0.25">
      <c r="A202" s="2278"/>
      <c r="B202" s="2281"/>
      <c r="C202" s="2283"/>
      <c r="D202" s="2285"/>
      <c r="E202" s="2288"/>
      <c r="F202" s="2281"/>
      <c r="G202" s="2295"/>
      <c r="H202" s="2297"/>
      <c r="I202" s="2293"/>
      <c r="J202" s="2281"/>
      <c r="K202" s="2295"/>
      <c r="L202" s="2281"/>
      <c r="M202" s="310"/>
      <c r="N202" s="1678"/>
      <c r="O202" s="1678"/>
      <c r="P202" s="309"/>
      <c r="Q202" s="309"/>
      <c r="R202" s="308"/>
      <c r="S202" s="308"/>
      <c r="T202" s="358"/>
      <c r="U202" s="357"/>
      <c r="V202" s="357"/>
      <c r="W202" s="357"/>
      <c r="X202" s="357"/>
      <c r="Y202" s="357"/>
      <c r="Z202" s="357"/>
      <c r="AA202" s="357"/>
      <c r="AB202" s="308"/>
      <c r="AC202" s="2300"/>
      <c r="AD202" s="2300"/>
      <c r="AE202" s="2308"/>
      <c r="AF202" s="2316"/>
      <c r="AG202" s="2314"/>
      <c r="AH202" s="2312"/>
      <c r="AI202" s="271">
        <f t="shared" ref="AI202" si="156">IF(P202=P201,0,IF(P202=P200,0,IF(P202=P199,0,IF(P202=P198,0,IF(P202=P197,0,IF(P202=P196,0,IF(P202=P195,0,1)))))))</f>
        <v>0</v>
      </c>
      <c r="AJ202" s="271" t="s">
        <v>545</v>
      </c>
      <c r="AK202" s="271" t="str">
        <f t="shared" si="133"/>
        <v>??</v>
      </c>
      <c r="AL202" s="271" t="e">
        <f>IF(#REF!=#REF!,0,IF(#REF!=#REF!,0,IF(#REF!=#REF!,0,IF(#REF!=#REF!,0,IF(#REF!=#REF!,0,IF(#REF!=#REF!,0,IF(#REF!=#REF!,0,1)))))))</f>
        <v>#REF!</v>
      </c>
      <c r="AM202" s="354">
        <f t="shared" si="136"/>
        <v>0</v>
      </c>
    </row>
    <row r="203" spans="1:39" ht="14.1" customHeight="1" thickTop="1" thickBot="1" x14ac:dyDescent="0.25">
      <c r="A203" s="2278"/>
      <c r="B203" s="2281"/>
      <c r="C203" s="2283"/>
      <c r="D203" s="2285"/>
      <c r="E203" s="2288"/>
      <c r="F203" s="2281"/>
      <c r="G203" s="2295"/>
      <c r="H203" s="2297"/>
      <c r="I203" s="2293"/>
      <c r="J203" s="2281"/>
      <c r="K203" s="2295"/>
      <c r="L203" s="2281"/>
      <c r="M203" s="310"/>
      <c r="N203" s="1678"/>
      <c r="O203" s="1678"/>
      <c r="P203" s="309"/>
      <c r="Q203" s="309"/>
      <c r="R203" s="308"/>
      <c r="S203" s="308"/>
      <c r="T203" s="358"/>
      <c r="U203" s="357"/>
      <c r="V203" s="357"/>
      <c r="W203" s="357"/>
      <c r="X203" s="357"/>
      <c r="Y203" s="357"/>
      <c r="Z203" s="357"/>
      <c r="AA203" s="357"/>
      <c r="AB203" s="308"/>
      <c r="AC203" s="2300"/>
      <c r="AD203" s="2300"/>
      <c r="AE203" s="2308"/>
      <c r="AF203" s="2316"/>
      <c r="AG203" s="2314"/>
      <c r="AH203" s="2312"/>
      <c r="AI203" s="271">
        <f t="shared" ref="AI203" si="157">IF(P203=P202,0,IF(P203=P201,0,IF(P203=P200,0,IF(P203=P199,0,IF(P203=P198,0,IF(P203=P197,0,IF(P203=P196,0,IF(P203=P195,0,1))))))))</f>
        <v>0</v>
      </c>
      <c r="AJ203" s="271" t="s">
        <v>545</v>
      </c>
      <c r="AK203" s="271" t="str">
        <f t="shared" si="133"/>
        <v>??</v>
      </c>
      <c r="AL203" s="271" t="e">
        <f>IF(#REF!=#REF!,0,IF(#REF!=#REF!,0,IF(#REF!=#REF!,0,IF(#REF!=#REF!,0,IF(#REF!=#REF!,0,IF(#REF!=#REF!,0,IF(#REF!=#REF!,0,IF(#REF!=#REF!,0,1))))))))</f>
        <v>#REF!</v>
      </c>
      <c r="AM203" s="354">
        <f t="shared" si="136"/>
        <v>0</v>
      </c>
    </row>
    <row r="204" spans="1:39" ht="14.1" customHeight="1" thickTop="1" thickBot="1" x14ac:dyDescent="0.25">
      <c r="A204" s="2279"/>
      <c r="B204" s="2282"/>
      <c r="C204" s="2284"/>
      <c r="D204" s="2286"/>
      <c r="E204" s="2289"/>
      <c r="F204" s="2282"/>
      <c r="G204" s="2296"/>
      <c r="H204" s="2298"/>
      <c r="I204" s="2294"/>
      <c r="J204" s="2282"/>
      <c r="K204" s="2296"/>
      <c r="L204" s="2282"/>
      <c r="M204" s="292"/>
      <c r="N204" s="290"/>
      <c r="O204" s="290"/>
      <c r="P204" s="291"/>
      <c r="Q204" s="291"/>
      <c r="R204" s="290"/>
      <c r="S204" s="290"/>
      <c r="T204" s="356"/>
      <c r="U204" s="355"/>
      <c r="V204" s="355"/>
      <c r="W204" s="355"/>
      <c r="X204" s="355"/>
      <c r="Y204" s="355"/>
      <c r="Z204" s="355"/>
      <c r="AA204" s="355"/>
      <c r="AB204" s="290"/>
      <c r="AC204" s="2301"/>
      <c r="AD204" s="2301"/>
      <c r="AE204" s="2309"/>
      <c r="AF204" s="2316"/>
      <c r="AG204" s="2315"/>
      <c r="AH204" s="2312"/>
      <c r="AI204" s="271">
        <f t="shared" ref="AI204" si="158">IF(P204=P203,0,IF(P204=P202,0,IF(P204=P201,0,IF(P204=P200,0,IF(P204=P199,0,IF(P204=P198,0,IF(P204=P197,0,IF(P204=P196,0,IF(P204=P195,0,1)))))))))</f>
        <v>0</v>
      </c>
      <c r="AJ204" s="271" t="s">
        <v>545</v>
      </c>
      <c r="AK204" s="271" t="str">
        <f t="shared" si="133"/>
        <v>??</v>
      </c>
      <c r="AL204" s="271" t="e">
        <f>IF(#REF!=#REF!,0,IF(#REF!=#REF!,0,IF(#REF!=#REF!,0,IF(#REF!=#REF!,0,IF(#REF!=#REF!,0,IF(#REF!=#REF!,0,IF(#REF!=#REF!,0,IF(#REF!=#REF!,0,IF(#REF!=#REF!,0,1)))))))))</f>
        <v>#REF!</v>
      </c>
      <c r="AM204" s="354">
        <f t="shared" si="136"/>
        <v>0</v>
      </c>
    </row>
    <row r="205" spans="1:39" ht="14.1" customHeight="1" thickTop="1" thickBot="1" x14ac:dyDescent="0.25">
      <c r="A205" s="2278"/>
      <c r="B205" s="2280"/>
      <c r="C205" s="2283"/>
      <c r="D205" s="2285"/>
      <c r="E205" s="2287"/>
      <c r="F205" s="2280"/>
      <c r="G205" s="2280"/>
      <c r="H205" s="2297"/>
      <c r="I205" s="2290" t="s">
        <v>140</v>
      </c>
      <c r="J205" s="2281"/>
      <c r="K205" s="2280"/>
      <c r="L205" s="2281"/>
      <c r="M205" s="310"/>
      <c r="N205" s="1678"/>
      <c r="O205" s="1678"/>
      <c r="P205" s="388"/>
      <c r="Q205" s="388"/>
      <c r="R205" s="308"/>
      <c r="S205" s="308"/>
      <c r="T205" s="358"/>
      <c r="U205" s="357"/>
      <c r="V205" s="357"/>
      <c r="W205" s="357"/>
      <c r="X205" s="357"/>
      <c r="Y205" s="357"/>
      <c r="Z205" s="357"/>
      <c r="AA205" s="357"/>
      <c r="AB205" s="308"/>
      <c r="AC205" s="2299">
        <f t="shared" ref="AC205" si="159">SUM(T205:AB214)</f>
        <v>0</v>
      </c>
      <c r="AD205" s="2299">
        <f t="shared" si="129"/>
        <v>0</v>
      </c>
      <c r="AE205" s="2306">
        <f t="shared" ref="AE205" si="160">IF((AC205-AD205)&gt;=0,AC205-AD205,0)</f>
        <v>0</v>
      </c>
      <c r="AF205" s="2316">
        <f t="shared" ref="AF205" si="161">IF(AC205&lt;AD205,AC205,AD205)/IF(AD205=0,1,AD205)</f>
        <v>0</v>
      </c>
      <c r="AG205" s="2313" t="str">
        <f t="shared" si="132"/>
        <v/>
      </c>
      <c r="AH205" s="2312"/>
      <c r="AI205" s="271">
        <v>1</v>
      </c>
      <c r="AJ205" s="271" t="s">
        <v>545</v>
      </c>
      <c r="AK205" s="271" t="str">
        <f t="shared" si="133"/>
        <v>??</v>
      </c>
      <c r="AL205" s="271">
        <v>1</v>
      </c>
      <c r="AM205" s="354">
        <f t="shared" ref="AM205" si="162">C205</f>
        <v>0</v>
      </c>
    </row>
    <row r="206" spans="1:39" ht="14.1" customHeight="1" thickTop="1" thickBot="1" x14ac:dyDescent="0.25">
      <c r="A206" s="2278"/>
      <c r="B206" s="2281"/>
      <c r="C206" s="2283"/>
      <c r="D206" s="2285"/>
      <c r="E206" s="2288"/>
      <c r="F206" s="2281"/>
      <c r="G206" s="2295"/>
      <c r="H206" s="2297"/>
      <c r="I206" s="2291"/>
      <c r="J206" s="2281"/>
      <c r="K206" s="2295"/>
      <c r="L206" s="2281"/>
      <c r="M206" s="310"/>
      <c r="N206" s="1678"/>
      <c r="O206" s="1678"/>
      <c r="P206" s="309"/>
      <c r="Q206" s="309"/>
      <c r="R206" s="308"/>
      <c r="S206" s="308"/>
      <c r="T206" s="358"/>
      <c r="U206" s="357"/>
      <c r="V206" s="357"/>
      <c r="W206" s="357"/>
      <c r="X206" s="357"/>
      <c r="Y206" s="357"/>
      <c r="Z206" s="357"/>
      <c r="AA206" s="357"/>
      <c r="AB206" s="308"/>
      <c r="AC206" s="2300"/>
      <c r="AD206" s="2300"/>
      <c r="AE206" s="2307"/>
      <c r="AF206" s="2316"/>
      <c r="AG206" s="2314"/>
      <c r="AH206" s="2312"/>
      <c r="AI206" s="271">
        <f t="shared" ref="AI206" si="163">IF(P206=P205,0,1)</f>
        <v>0</v>
      </c>
      <c r="AJ206" s="271" t="s">
        <v>545</v>
      </c>
      <c r="AK206" s="271" t="str">
        <f t="shared" si="133"/>
        <v>??</v>
      </c>
      <c r="AL206" s="271" t="e">
        <f>IF(#REF!=#REF!,0,1)</f>
        <v>#REF!</v>
      </c>
      <c r="AM206" s="354">
        <f t="shared" si="136"/>
        <v>0</v>
      </c>
    </row>
    <row r="207" spans="1:39" ht="14.1" customHeight="1" thickTop="1" thickBot="1" x14ac:dyDescent="0.25">
      <c r="A207" s="2278"/>
      <c r="B207" s="2281"/>
      <c r="C207" s="2283"/>
      <c r="D207" s="2285"/>
      <c r="E207" s="2288"/>
      <c r="F207" s="2281"/>
      <c r="G207" s="2295"/>
      <c r="H207" s="2297"/>
      <c r="I207" s="2292"/>
      <c r="J207" s="2281"/>
      <c r="K207" s="2295"/>
      <c r="L207" s="2281"/>
      <c r="M207" s="310"/>
      <c r="N207" s="1678"/>
      <c r="O207" s="1678"/>
      <c r="P207" s="309"/>
      <c r="Q207" s="309"/>
      <c r="R207" s="308"/>
      <c r="S207" s="308"/>
      <c r="T207" s="358"/>
      <c r="U207" s="357"/>
      <c r="V207" s="357"/>
      <c r="W207" s="357"/>
      <c r="X207" s="357"/>
      <c r="Y207" s="357"/>
      <c r="Z207" s="357"/>
      <c r="AA207" s="357"/>
      <c r="AB207" s="308"/>
      <c r="AC207" s="2300"/>
      <c r="AD207" s="2300"/>
      <c r="AE207" s="2307"/>
      <c r="AF207" s="2316"/>
      <c r="AG207" s="2314"/>
      <c r="AH207" s="2312"/>
      <c r="AI207" s="271">
        <f t="shared" ref="AI207" si="164">IF(P207=P206,0,IF(P207=P205,0,1))</f>
        <v>0</v>
      </c>
      <c r="AJ207" s="271" t="s">
        <v>545</v>
      </c>
      <c r="AK207" s="271" t="str">
        <f t="shared" si="133"/>
        <v>??</v>
      </c>
      <c r="AL207" s="271" t="e">
        <f>IF(#REF!=#REF!,0,IF(#REF!=#REF!,0,1))</f>
        <v>#REF!</v>
      </c>
      <c r="AM207" s="354">
        <f t="shared" si="136"/>
        <v>0</v>
      </c>
    </row>
    <row r="208" spans="1:39" ht="14.1" customHeight="1" thickTop="1" thickBot="1" x14ac:dyDescent="0.25">
      <c r="A208" s="2278"/>
      <c r="B208" s="2281"/>
      <c r="C208" s="2283"/>
      <c r="D208" s="2285"/>
      <c r="E208" s="2288"/>
      <c r="F208" s="2281"/>
      <c r="G208" s="2295"/>
      <c r="H208" s="2297"/>
      <c r="I208" s="2293"/>
      <c r="J208" s="2281"/>
      <c r="K208" s="2295"/>
      <c r="L208" s="2281"/>
      <c r="M208" s="310"/>
      <c r="N208" s="1678"/>
      <c r="O208" s="1678"/>
      <c r="P208" s="309"/>
      <c r="Q208" s="309"/>
      <c r="R208" s="308"/>
      <c r="S208" s="308"/>
      <c r="T208" s="358"/>
      <c r="U208" s="357"/>
      <c r="V208" s="357"/>
      <c r="W208" s="357"/>
      <c r="X208" s="357"/>
      <c r="Y208" s="357"/>
      <c r="Z208" s="357"/>
      <c r="AA208" s="357"/>
      <c r="AB208" s="308"/>
      <c r="AC208" s="2300"/>
      <c r="AD208" s="2300"/>
      <c r="AE208" s="2307"/>
      <c r="AF208" s="2316"/>
      <c r="AG208" s="2314"/>
      <c r="AH208" s="2312"/>
      <c r="AI208" s="271">
        <f t="shared" ref="AI208" si="165">IF(P208=P207,0,IF(P208=P206,0,IF(P208=P205,0,1)))</f>
        <v>0</v>
      </c>
      <c r="AJ208" s="271" t="s">
        <v>545</v>
      </c>
      <c r="AK208" s="271" t="str">
        <f t="shared" si="133"/>
        <v>??</v>
      </c>
      <c r="AL208" s="271" t="e">
        <f>IF(#REF!=#REF!,0,IF(#REF!=#REF!,0,IF(#REF!=#REF!,0,1)))</f>
        <v>#REF!</v>
      </c>
      <c r="AM208" s="354">
        <f t="shared" si="136"/>
        <v>0</v>
      </c>
    </row>
    <row r="209" spans="1:39" ht="14.1" customHeight="1" thickTop="1" thickBot="1" x14ac:dyDescent="0.25">
      <c r="A209" s="2278"/>
      <c r="B209" s="2281"/>
      <c r="C209" s="2283"/>
      <c r="D209" s="2285"/>
      <c r="E209" s="2288"/>
      <c r="F209" s="2281"/>
      <c r="G209" s="2295"/>
      <c r="H209" s="2297"/>
      <c r="I209" s="2293"/>
      <c r="J209" s="2281"/>
      <c r="K209" s="2295"/>
      <c r="L209" s="2281"/>
      <c r="M209" s="310"/>
      <c r="N209" s="1678"/>
      <c r="O209" s="1678"/>
      <c r="P209" s="309"/>
      <c r="Q209" s="309"/>
      <c r="R209" s="308"/>
      <c r="S209" s="308"/>
      <c r="T209" s="358"/>
      <c r="U209" s="357"/>
      <c r="V209" s="357"/>
      <c r="W209" s="357"/>
      <c r="X209" s="357"/>
      <c r="Y209" s="357"/>
      <c r="Z209" s="357"/>
      <c r="AA209" s="357"/>
      <c r="AB209" s="308"/>
      <c r="AC209" s="2300"/>
      <c r="AD209" s="2300"/>
      <c r="AE209" s="2307"/>
      <c r="AF209" s="2316"/>
      <c r="AG209" s="2314"/>
      <c r="AH209" s="2312"/>
      <c r="AI209" s="271">
        <f t="shared" ref="AI209" si="166">IF(P209=P208,0,IF(P209=P207,0,IF(P209=P206,0,IF(P209=P205,0,1))))</f>
        <v>0</v>
      </c>
      <c r="AJ209" s="271" t="s">
        <v>545</v>
      </c>
      <c r="AK209" s="271" t="str">
        <f t="shared" si="133"/>
        <v>??</v>
      </c>
      <c r="AL209" s="271" t="e">
        <f>IF(#REF!=#REF!,0,IF(#REF!=#REF!,0,IF(#REF!=#REF!,0,IF(#REF!=#REF!,0,1))))</f>
        <v>#REF!</v>
      </c>
      <c r="AM209" s="354">
        <f t="shared" si="136"/>
        <v>0</v>
      </c>
    </row>
    <row r="210" spans="1:39" ht="14.1" customHeight="1" thickTop="1" thickBot="1" x14ac:dyDescent="0.25">
      <c r="A210" s="2278"/>
      <c r="B210" s="2281"/>
      <c r="C210" s="2283"/>
      <c r="D210" s="2285"/>
      <c r="E210" s="2288"/>
      <c r="F210" s="2281"/>
      <c r="G210" s="2295"/>
      <c r="H210" s="2297"/>
      <c r="I210" s="2293"/>
      <c r="J210" s="2281"/>
      <c r="K210" s="2295"/>
      <c r="L210" s="2281"/>
      <c r="M210" s="310"/>
      <c r="N210" s="1678"/>
      <c r="O210" s="1678"/>
      <c r="P210" s="309"/>
      <c r="Q210" s="309"/>
      <c r="R210" s="308"/>
      <c r="S210" s="308"/>
      <c r="T210" s="358"/>
      <c r="U210" s="357"/>
      <c r="V210" s="357"/>
      <c r="W210" s="357"/>
      <c r="X210" s="357"/>
      <c r="Y210" s="357"/>
      <c r="Z210" s="357"/>
      <c r="AA210" s="357"/>
      <c r="AB210" s="308"/>
      <c r="AC210" s="2300"/>
      <c r="AD210" s="2300"/>
      <c r="AE210" s="2307"/>
      <c r="AF210" s="2316"/>
      <c r="AG210" s="2314"/>
      <c r="AH210" s="2312"/>
      <c r="AI210" s="271">
        <f t="shared" ref="AI210" si="167">IF(P210=P209,0,IF(P210=P208,0,IF(P210=P207,0,IF(P210=P206,0,IF(P210=P205,0,1)))))</f>
        <v>0</v>
      </c>
      <c r="AJ210" s="271" t="s">
        <v>545</v>
      </c>
      <c r="AK210" s="271" t="str">
        <f t="shared" si="133"/>
        <v>??</v>
      </c>
      <c r="AL210" s="271" t="e">
        <f>IF(#REF!=#REF!,0,IF(#REF!=#REF!,0,IF(#REF!=#REF!,0,IF(#REF!=#REF!,0,IF(#REF!=#REF!,0,1)))))</f>
        <v>#REF!</v>
      </c>
      <c r="AM210" s="354">
        <f t="shared" si="136"/>
        <v>0</v>
      </c>
    </row>
    <row r="211" spans="1:39" ht="14.1" customHeight="1" thickTop="1" thickBot="1" x14ac:dyDescent="0.25">
      <c r="A211" s="2278"/>
      <c r="B211" s="2281"/>
      <c r="C211" s="2283"/>
      <c r="D211" s="2285"/>
      <c r="E211" s="2288"/>
      <c r="F211" s="2281"/>
      <c r="G211" s="2295"/>
      <c r="H211" s="2297"/>
      <c r="I211" s="2293"/>
      <c r="J211" s="2281"/>
      <c r="K211" s="2295"/>
      <c r="L211" s="2281"/>
      <c r="M211" s="310"/>
      <c r="N211" s="1678"/>
      <c r="O211" s="1678"/>
      <c r="P211" s="309"/>
      <c r="Q211" s="309"/>
      <c r="R211" s="308"/>
      <c r="S211" s="308"/>
      <c r="T211" s="358"/>
      <c r="U211" s="357"/>
      <c r="V211" s="357"/>
      <c r="W211" s="357"/>
      <c r="X211" s="357"/>
      <c r="Y211" s="357"/>
      <c r="Z211" s="357"/>
      <c r="AA211" s="357"/>
      <c r="AB211" s="308"/>
      <c r="AC211" s="2300"/>
      <c r="AD211" s="2300"/>
      <c r="AE211" s="2308" t="str">
        <f t="shared" si="141"/>
        <v/>
      </c>
      <c r="AF211" s="2316"/>
      <c r="AG211" s="2314"/>
      <c r="AH211" s="2312"/>
      <c r="AI211" s="271">
        <f t="shared" ref="AI211" si="168">IF(P211=P210,0,IF(P211=P209,0,IF(P211=P208,0,IF(P211=P207,0,IF(P211=P206,0,IF(P211=P205,0,1))))))</f>
        <v>0</v>
      </c>
      <c r="AJ211" s="271" t="s">
        <v>545</v>
      </c>
      <c r="AK211" s="271" t="str">
        <f t="shared" si="133"/>
        <v>??</v>
      </c>
      <c r="AL211" s="271" t="e">
        <f>IF(#REF!=#REF!,0,IF(#REF!=#REF!,0,IF(#REF!=#REF!,0,IF(#REF!=#REF!,0,IF(#REF!=#REF!,0,IF(#REF!=#REF!,0,1))))))</f>
        <v>#REF!</v>
      </c>
      <c r="AM211" s="354">
        <f t="shared" si="136"/>
        <v>0</v>
      </c>
    </row>
    <row r="212" spans="1:39" ht="14.1" customHeight="1" thickTop="1" thickBot="1" x14ac:dyDescent="0.25">
      <c r="A212" s="2278"/>
      <c r="B212" s="2281"/>
      <c r="C212" s="2283"/>
      <c r="D212" s="2285"/>
      <c r="E212" s="2288"/>
      <c r="F212" s="2281"/>
      <c r="G212" s="2295"/>
      <c r="H212" s="2297"/>
      <c r="I212" s="2293"/>
      <c r="J212" s="2281"/>
      <c r="K212" s="2295"/>
      <c r="L212" s="2281"/>
      <c r="M212" s="310"/>
      <c r="N212" s="1678"/>
      <c r="O212" s="1678"/>
      <c r="P212" s="309"/>
      <c r="Q212" s="309"/>
      <c r="R212" s="308"/>
      <c r="S212" s="308"/>
      <c r="T212" s="358"/>
      <c r="U212" s="357"/>
      <c r="V212" s="357"/>
      <c r="W212" s="357"/>
      <c r="X212" s="357"/>
      <c r="Y212" s="357"/>
      <c r="Z212" s="357"/>
      <c r="AA212" s="357"/>
      <c r="AB212" s="308"/>
      <c r="AC212" s="2300"/>
      <c r="AD212" s="2300"/>
      <c r="AE212" s="2308"/>
      <c r="AF212" s="2316"/>
      <c r="AG212" s="2314"/>
      <c r="AH212" s="2312"/>
      <c r="AI212" s="271">
        <f t="shared" ref="AI212" si="169">IF(P212=P211,0,IF(P212=P210,0,IF(P212=P209,0,IF(P212=P208,0,IF(P212=P207,0,IF(P212=P206,0,IF(P212=P205,0,1)))))))</f>
        <v>0</v>
      </c>
      <c r="AJ212" s="271" t="s">
        <v>545</v>
      </c>
      <c r="AK212" s="271" t="str">
        <f t="shared" si="133"/>
        <v>??</v>
      </c>
      <c r="AL212" s="271" t="e">
        <f>IF(#REF!=#REF!,0,IF(#REF!=#REF!,0,IF(#REF!=#REF!,0,IF(#REF!=#REF!,0,IF(#REF!=#REF!,0,IF(#REF!=#REF!,0,IF(#REF!=#REF!,0,1)))))))</f>
        <v>#REF!</v>
      </c>
      <c r="AM212" s="354">
        <f t="shared" si="136"/>
        <v>0</v>
      </c>
    </row>
    <row r="213" spans="1:39" ht="14.1" customHeight="1" thickTop="1" thickBot="1" x14ac:dyDescent="0.25">
      <c r="A213" s="2278"/>
      <c r="B213" s="2281"/>
      <c r="C213" s="2283"/>
      <c r="D213" s="2285"/>
      <c r="E213" s="2288"/>
      <c r="F213" s="2281"/>
      <c r="G213" s="2295"/>
      <c r="H213" s="2297"/>
      <c r="I213" s="2293"/>
      <c r="J213" s="2281"/>
      <c r="K213" s="2295"/>
      <c r="L213" s="2281"/>
      <c r="M213" s="310"/>
      <c r="N213" s="1678"/>
      <c r="O213" s="1678"/>
      <c r="P213" s="309"/>
      <c r="Q213" s="309"/>
      <c r="R213" s="308"/>
      <c r="S213" s="308"/>
      <c r="T213" s="358"/>
      <c r="U213" s="357"/>
      <c r="V213" s="357"/>
      <c r="W213" s="357"/>
      <c r="X213" s="357"/>
      <c r="Y213" s="357"/>
      <c r="Z213" s="357"/>
      <c r="AA213" s="357"/>
      <c r="AB213" s="308"/>
      <c r="AC213" s="2300"/>
      <c r="AD213" s="2300"/>
      <c r="AE213" s="2308"/>
      <c r="AF213" s="2316"/>
      <c r="AG213" s="2314"/>
      <c r="AH213" s="2312"/>
      <c r="AI213" s="271">
        <f t="shared" ref="AI213" si="170">IF(P213=P212,0,IF(P213=P211,0,IF(P213=P210,0,IF(P213=P209,0,IF(P213=P208,0,IF(P213=P207,0,IF(P213=P206,0,IF(P213=P205,0,1))))))))</f>
        <v>0</v>
      </c>
      <c r="AJ213" s="271" t="s">
        <v>545</v>
      </c>
      <c r="AK213" s="271" t="str">
        <f t="shared" si="133"/>
        <v>??</v>
      </c>
      <c r="AL213" s="271" t="e">
        <f>IF(#REF!=#REF!,0,IF(#REF!=#REF!,0,IF(#REF!=#REF!,0,IF(#REF!=#REF!,0,IF(#REF!=#REF!,0,IF(#REF!=#REF!,0,IF(#REF!=#REF!,0,IF(#REF!=#REF!,0,1))))))))</f>
        <v>#REF!</v>
      </c>
      <c r="AM213" s="354">
        <f t="shared" si="136"/>
        <v>0</v>
      </c>
    </row>
    <row r="214" spans="1:39" ht="14.1" customHeight="1" thickTop="1" thickBot="1" x14ac:dyDescent="0.25">
      <c r="A214" s="2279"/>
      <c r="B214" s="2282"/>
      <c r="C214" s="2284"/>
      <c r="D214" s="2286"/>
      <c r="E214" s="2289"/>
      <c r="F214" s="2282"/>
      <c r="G214" s="2296"/>
      <c r="H214" s="2298"/>
      <c r="I214" s="2294"/>
      <c r="J214" s="2282"/>
      <c r="K214" s="2296"/>
      <c r="L214" s="2282"/>
      <c r="M214" s="292"/>
      <c r="N214" s="290"/>
      <c r="O214" s="290"/>
      <c r="P214" s="291"/>
      <c r="Q214" s="291"/>
      <c r="R214" s="290"/>
      <c r="S214" s="290"/>
      <c r="T214" s="356"/>
      <c r="U214" s="355"/>
      <c r="V214" s="355"/>
      <c r="W214" s="355"/>
      <c r="X214" s="355"/>
      <c r="Y214" s="355"/>
      <c r="Z214" s="355"/>
      <c r="AA214" s="355"/>
      <c r="AB214" s="290"/>
      <c r="AC214" s="2301"/>
      <c r="AD214" s="2301"/>
      <c r="AE214" s="2309"/>
      <c r="AF214" s="2316"/>
      <c r="AG214" s="2315"/>
      <c r="AH214" s="2312"/>
      <c r="AI214" s="271">
        <f t="shared" ref="AI214" si="171">IF(P214=P213,0,IF(P214=P212,0,IF(P214=P211,0,IF(P214=P210,0,IF(P214=P209,0,IF(P214=P208,0,IF(P214=P207,0,IF(P214=P206,0,IF(P214=P205,0,1)))))))))</f>
        <v>0</v>
      </c>
      <c r="AJ214" s="271" t="s">
        <v>545</v>
      </c>
      <c r="AK214" s="271" t="str">
        <f t="shared" si="133"/>
        <v>??</v>
      </c>
      <c r="AL214" s="271" t="e">
        <f>IF(#REF!=#REF!,0,IF(#REF!=#REF!,0,IF(#REF!=#REF!,0,IF(#REF!=#REF!,0,IF(#REF!=#REF!,0,IF(#REF!=#REF!,0,IF(#REF!=#REF!,0,IF(#REF!=#REF!,0,IF(#REF!=#REF!,0,1)))))))))</f>
        <v>#REF!</v>
      </c>
      <c r="AM214" s="354">
        <f t="shared" si="136"/>
        <v>0</v>
      </c>
    </row>
    <row r="215" spans="1:39" ht="14.1" customHeight="1" thickTop="1" thickBot="1" x14ac:dyDescent="0.25">
      <c r="A215" s="2278"/>
      <c r="B215" s="2280"/>
      <c r="C215" s="2283"/>
      <c r="D215" s="2285"/>
      <c r="E215" s="2287"/>
      <c r="F215" s="2280"/>
      <c r="G215" s="2280"/>
      <c r="H215" s="2297"/>
      <c r="I215" s="2290" t="s">
        <v>140</v>
      </c>
      <c r="J215" s="2281"/>
      <c r="K215" s="2280"/>
      <c r="L215" s="2281"/>
      <c r="M215" s="310"/>
      <c r="N215" s="1678"/>
      <c r="O215" s="1678"/>
      <c r="P215" s="388"/>
      <c r="Q215" s="388"/>
      <c r="R215" s="308"/>
      <c r="S215" s="308"/>
      <c r="T215" s="358"/>
      <c r="U215" s="357"/>
      <c r="V215" s="357"/>
      <c r="W215" s="357"/>
      <c r="X215" s="357"/>
      <c r="Y215" s="357"/>
      <c r="Z215" s="357"/>
      <c r="AA215" s="357"/>
      <c r="AB215" s="308"/>
      <c r="AC215" s="2299">
        <f t="shared" ref="AC215" si="172">SUM(T215:AB224)</f>
        <v>0</v>
      </c>
      <c r="AD215" s="2299">
        <f t="shared" si="129"/>
        <v>0</v>
      </c>
      <c r="AE215" s="2306">
        <f t="shared" ref="AE215" si="173">IF((AC215-AD215)&gt;=0,AC215-AD215,0)</f>
        <v>0</v>
      </c>
      <c r="AF215" s="2316">
        <f t="shared" ref="AF215" si="174">IF(AC215&lt;AD215,AC215,AD215)/IF(AD215=0,1,AD215)</f>
        <v>0</v>
      </c>
      <c r="AG215" s="2313" t="str">
        <f t="shared" si="132"/>
        <v/>
      </c>
      <c r="AH215" s="2312"/>
      <c r="AI215" s="271">
        <v>1</v>
      </c>
      <c r="AJ215" s="271" t="s">
        <v>545</v>
      </c>
      <c r="AK215" s="271" t="str">
        <f t="shared" si="133"/>
        <v>??</v>
      </c>
      <c r="AL215" s="271">
        <v>1</v>
      </c>
      <c r="AM215" s="354">
        <f t="shared" ref="AM215" si="175">C215</f>
        <v>0</v>
      </c>
    </row>
    <row r="216" spans="1:39" ht="14.1" customHeight="1" thickTop="1" thickBot="1" x14ac:dyDescent="0.25">
      <c r="A216" s="2278"/>
      <c r="B216" s="2281"/>
      <c r="C216" s="2283"/>
      <c r="D216" s="2285"/>
      <c r="E216" s="2288"/>
      <c r="F216" s="2281"/>
      <c r="G216" s="2295"/>
      <c r="H216" s="2297"/>
      <c r="I216" s="2291"/>
      <c r="J216" s="2281"/>
      <c r="K216" s="2295"/>
      <c r="L216" s="2281"/>
      <c r="M216" s="310"/>
      <c r="N216" s="1678"/>
      <c r="O216" s="1678"/>
      <c r="P216" s="309"/>
      <c r="Q216" s="309"/>
      <c r="R216" s="308"/>
      <c r="S216" s="308"/>
      <c r="T216" s="358"/>
      <c r="U216" s="357"/>
      <c r="V216" s="357"/>
      <c r="W216" s="357"/>
      <c r="X216" s="357"/>
      <c r="Y216" s="357"/>
      <c r="Z216" s="357"/>
      <c r="AA216" s="357"/>
      <c r="AB216" s="308"/>
      <c r="AC216" s="2300"/>
      <c r="AD216" s="2300"/>
      <c r="AE216" s="2307"/>
      <c r="AF216" s="2316"/>
      <c r="AG216" s="2314"/>
      <c r="AH216" s="2312"/>
      <c r="AI216" s="271">
        <f t="shared" ref="AI216" si="176">IF(P216=P215,0,1)</f>
        <v>0</v>
      </c>
      <c r="AJ216" s="271" t="s">
        <v>545</v>
      </c>
      <c r="AK216" s="271" t="str">
        <f t="shared" si="133"/>
        <v>??</v>
      </c>
      <c r="AL216" s="271" t="e">
        <f>IF(#REF!=#REF!,0,1)</f>
        <v>#REF!</v>
      </c>
      <c r="AM216" s="354">
        <f t="shared" si="136"/>
        <v>0</v>
      </c>
    </row>
    <row r="217" spans="1:39" ht="14.1" customHeight="1" thickTop="1" thickBot="1" x14ac:dyDescent="0.25">
      <c r="A217" s="2278"/>
      <c r="B217" s="2281"/>
      <c r="C217" s="2283"/>
      <c r="D217" s="2285"/>
      <c r="E217" s="2288"/>
      <c r="F217" s="2281"/>
      <c r="G217" s="2295"/>
      <c r="H217" s="2297"/>
      <c r="I217" s="2292"/>
      <c r="J217" s="2281"/>
      <c r="K217" s="2295"/>
      <c r="L217" s="2281"/>
      <c r="M217" s="310"/>
      <c r="N217" s="1678"/>
      <c r="O217" s="1678"/>
      <c r="P217" s="309"/>
      <c r="Q217" s="309"/>
      <c r="R217" s="308"/>
      <c r="S217" s="308"/>
      <c r="T217" s="358"/>
      <c r="U217" s="357"/>
      <c r="V217" s="357"/>
      <c r="W217" s="357"/>
      <c r="X217" s="357"/>
      <c r="Y217" s="357"/>
      <c r="Z217" s="357"/>
      <c r="AA217" s="357"/>
      <c r="AB217" s="308"/>
      <c r="AC217" s="2300"/>
      <c r="AD217" s="2300"/>
      <c r="AE217" s="2307"/>
      <c r="AF217" s="2316"/>
      <c r="AG217" s="2314"/>
      <c r="AH217" s="2312"/>
      <c r="AI217" s="271">
        <f t="shared" ref="AI217" si="177">IF(P217=P216,0,IF(P217=P215,0,1))</f>
        <v>0</v>
      </c>
      <c r="AJ217" s="271" t="s">
        <v>545</v>
      </c>
      <c r="AK217" s="271" t="str">
        <f t="shared" si="133"/>
        <v>??</v>
      </c>
      <c r="AL217" s="271" t="e">
        <f>IF(#REF!=#REF!,0,IF(#REF!=#REF!,0,1))</f>
        <v>#REF!</v>
      </c>
      <c r="AM217" s="354">
        <f t="shared" si="136"/>
        <v>0</v>
      </c>
    </row>
    <row r="218" spans="1:39" ht="14.1" customHeight="1" thickTop="1" thickBot="1" x14ac:dyDescent="0.25">
      <c r="A218" s="2278"/>
      <c r="B218" s="2281"/>
      <c r="C218" s="2283"/>
      <c r="D218" s="2285"/>
      <c r="E218" s="2288"/>
      <c r="F218" s="2281"/>
      <c r="G218" s="2295"/>
      <c r="H218" s="2297"/>
      <c r="I218" s="2293"/>
      <c r="J218" s="2281"/>
      <c r="K218" s="2295"/>
      <c r="L218" s="2281"/>
      <c r="M218" s="310"/>
      <c r="N218" s="1678"/>
      <c r="O218" s="1678"/>
      <c r="P218" s="309"/>
      <c r="Q218" s="309"/>
      <c r="R218" s="308"/>
      <c r="S218" s="308"/>
      <c r="T218" s="358"/>
      <c r="U218" s="357"/>
      <c r="V218" s="357"/>
      <c r="W218" s="357"/>
      <c r="X218" s="357"/>
      <c r="Y218" s="357"/>
      <c r="Z218" s="357"/>
      <c r="AA218" s="357"/>
      <c r="AB218" s="308"/>
      <c r="AC218" s="2300"/>
      <c r="AD218" s="2300"/>
      <c r="AE218" s="2307"/>
      <c r="AF218" s="2316"/>
      <c r="AG218" s="2314"/>
      <c r="AH218" s="2312"/>
      <c r="AI218" s="271">
        <f t="shared" ref="AI218" si="178">IF(P218=P217,0,IF(P218=P216,0,IF(P218=P215,0,1)))</f>
        <v>0</v>
      </c>
      <c r="AJ218" s="271" t="s">
        <v>545</v>
      </c>
      <c r="AK218" s="271" t="str">
        <f t="shared" si="133"/>
        <v>??</v>
      </c>
      <c r="AL218" s="271" t="e">
        <f>IF(#REF!=#REF!,0,IF(#REF!=#REF!,0,IF(#REF!=#REF!,0,1)))</f>
        <v>#REF!</v>
      </c>
      <c r="AM218" s="354">
        <f t="shared" si="136"/>
        <v>0</v>
      </c>
    </row>
    <row r="219" spans="1:39" ht="14.1" customHeight="1" thickTop="1" thickBot="1" x14ac:dyDescent="0.25">
      <c r="A219" s="2278"/>
      <c r="B219" s="2281"/>
      <c r="C219" s="2283"/>
      <c r="D219" s="2285"/>
      <c r="E219" s="2288"/>
      <c r="F219" s="2281"/>
      <c r="G219" s="2295"/>
      <c r="H219" s="2297"/>
      <c r="I219" s="2293"/>
      <c r="J219" s="2281"/>
      <c r="K219" s="2295"/>
      <c r="L219" s="2281"/>
      <c r="M219" s="310"/>
      <c r="N219" s="1678"/>
      <c r="O219" s="1678"/>
      <c r="P219" s="309"/>
      <c r="Q219" s="309"/>
      <c r="R219" s="308"/>
      <c r="S219" s="308"/>
      <c r="T219" s="358"/>
      <c r="U219" s="357"/>
      <c r="V219" s="357"/>
      <c r="W219" s="357"/>
      <c r="X219" s="357"/>
      <c r="Y219" s="357"/>
      <c r="Z219" s="357"/>
      <c r="AA219" s="357"/>
      <c r="AB219" s="308"/>
      <c r="AC219" s="2300"/>
      <c r="AD219" s="2300"/>
      <c r="AE219" s="2307"/>
      <c r="AF219" s="2316"/>
      <c r="AG219" s="2314"/>
      <c r="AH219" s="2312"/>
      <c r="AI219" s="271">
        <f t="shared" ref="AI219" si="179">IF(P219=P218,0,IF(P219=P217,0,IF(P219=P216,0,IF(P219=P215,0,1))))</f>
        <v>0</v>
      </c>
      <c r="AJ219" s="271" t="s">
        <v>545</v>
      </c>
      <c r="AK219" s="271" t="str">
        <f t="shared" si="133"/>
        <v>??</v>
      </c>
      <c r="AL219" s="271" t="e">
        <f>IF(#REF!=#REF!,0,IF(#REF!=#REF!,0,IF(#REF!=#REF!,0,IF(#REF!=#REF!,0,1))))</f>
        <v>#REF!</v>
      </c>
      <c r="AM219" s="354">
        <f t="shared" si="136"/>
        <v>0</v>
      </c>
    </row>
    <row r="220" spans="1:39" ht="14.1" customHeight="1" thickTop="1" thickBot="1" x14ac:dyDescent="0.25">
      <c r="A220" s="2278"/>
      <c r="B220" s="2281"/>
      <c r="C220" s="2283"/>
      <c r="D220" s="2285"/>
      <c r="E220" s="2288"/>
      <c r="F220" s="2281"/>
      <c r="G220" s="2295"/>
      <c r="H220" s="2297"/>
      <c r="I220" s="2293"/>
      <c r="J220" s="2281"/>
      <c r="K220" s="2295"/>
      <c r="L220" s="2281"/>
      <c r="M220" s="310"/>
      <c r="N220" s="1678"/>
      <c r="O220" s="1678"/>
      <c r="P220" s="309"/>
      <c r="Q220" s="309"/>
      <c r="R220" s="308"/>
      <c r="S220" s="308"/>
      <c r="T220" s="358"/>
      <c r="U220" s="357"/>
      <c r="V220" s="357"/>
      <c r="W220" s="357"/>
      <c r="X220" s="357"/>
      <c r="Y220" s="357"/>
      <c r="Z220" s="357"/>
      <c r="AA220" s="357"/>
      <c r="AB220" s="308"/>
      <c r="AC220" s="2300"/>
      <c r="AD220" s="2300"/>
      <c r="AE220" s="2307"/>
      <c r="AF220" s="2316"/>
      <c r="AG220" s="2314"/>
      <c r="AH220" s="2312"/>
      <c r="AI220" s="271">
        <f t="shared" ref="AI220" si="180">IF(P220=P219,0,IF(P220=P218,0,IF(P220=P217,0,IF(P220=P216,0,IF(P220=P215,0,1)))))</f>
        <v>0</v>
      </c>
      <c r="AJ220" s="271" t="s">
        <v>545</v>
      </c>
      <c r="AK220" s="271" t="str">
        <f t="shared" si="133"/>
        <v>??</v>
      </c>
      <c r="AL220" s="271" t="e">
        <f>IF(#REF!=#REF!,0,IF(#REF!=#REF!,0,IF(#REF!=#REF!,0,IF(#REF!=#REF!,0,IF(#REF!=#REF!,0,1)))))</f>
        <v>#REF!</v>
      </c>
      <c r="AM220" s="354">
        <f t="shared" si="136"/>
        <v>0</v>
      </c>
    </row>
    <row r="221" spans="1:39" ht="14.1" customHeight="1" thickTop="1" thickBot="1" x14ac:dyDescent="0.25">
      <c r="A221" s="2278"/>
      <c r="B221" s="2281"/>
      <c r="C221" s="2283"/>
      <c r="D221" s="2285"/>
      <c r="E221" s="2288"/>
      <c r="F221" s="2281"/>
      <c r="G221" s="2295"/>
      <c r="H221" s="2297"/>
      <c r="I221" s="2293"/>
      <c r="J221" s="2281"/>
      <c r="K221" s="2295"/>
      <c r="L221" s="2281"/>
      <c r="M221" s="310"/>
      <c r="N221" s="1678"/>
      <c r="O221" s="1678"/>
      <c r="P221" s="309"/>
      <c r="Q221" s="309"/>
      <c r="R221" s="308"/>
      <c r="S221" s="308"/>
      <c r="T221" s="358"/>
      <c r="U221" s="357"/>
      <c r="V221" s="357"/>
      <c r="W221" s="357"/>
      <c r="X221" s="357"/>
      <c r="Y221" s="357"/>
      <c r="Z221" s="357"/>
      <c r="AA221" s="357"/>
      <c r="AB221" s="308"/>
      <c r="AC221" s="2300"/>
      <c r="AD221" s="2300"/>
      <c r="AE221" s="2308" t="str">
        <f t="shared" si="141"/>
        <v/>
      </c>
      <c r="AF221" s="2316"/>
      <c r="AG221" s="2314"/>
      <c r="AH221" s="2312"/>
      <c r="AI221" s="271">
        <f t="shared" ref="AI221" si="181">IF(P221=P220,0,IF(P221=P219,0,IF(P221=P218,0,IF(P221=P217,0,IF(P221=P216,0,IF(P221=P215,0,1))))))</f>
        <v>0</v>
      </c>
      <c r="AJ221" s="271" t="s">
        <v>545</v>
      </c>
      <c r="AK221" s="271" t="str">
        <f t="shared" si="133"/>
        <v>??</v>
      </c>
      <c r="AL221" s="271" t="e">
        <f>IF(#REF!=#REF!,0,IF(#REF!=#REF!,0,IF(#REF!=#REF!,0,IF(#REF!=#REF!,0,IF(#REF!=#REF!,0,IF(#REF!=#REF!,0,1))))))</f>
        <v>#REF!</v>
      </c>
      <c r="AM221" s="354">
        <f t="shared" si="136"/>
        <v>0</v>
      </c>
    </row>
    <row r="222" spans="1:39" ht="14.1" customHeight="1" thickTop="1" thickBot="1" x14ac:dyDescent="0.25">
      <c r="A222" s="2278"/>
      <c r="B222" s="2281"/>
      <c r="C222" s="2283"/>
      <c r="D222" s="2285"/>
      <c r="E222" s="2288"/>
      <c r="F222" s="2281"/>
      <c r="G222" s="2295"/>
      <c r="H222" s="2297"/>
      <c r="I222" s="2293"/>
      <c r="J222" s="2281"/>
      <c r="K222" s="2295"/>
      <c r="L222" s="2281"/>
      <c r="M222" s="310"/>
      <c r="N222" s="1678"/>
      <c r="O222" s="1678"/>
      <c r="P222" s="309"/>
      <c r="Q222" s="309"/>
      <c r="R222" s="308"/>
      <c r="S222" s="308"/>
      <c r="T222" s="358"/>
      <c r="U222" s="357"/>
      <c r="V222" s="357"/>
      <c r="W222" s="357"/>
      <c r="X222" s="357"/>
      <c r="Y222" s="357"/>
      <c r="Z222" s="357"/>
      <c r="AA222" s="357"/>
      <c r="AB222" s="308"/>
      <c r="AC222" s="2300"/>
      <c r="AD222" s="2300"/>
      <c r="AE222" s="2308"/>
      <c r="AF222" s="2316"/>
      <c r="AG222" s="2314"/>
      <c r="AH222" s="2312"/>
      <c r="AI222" s="271">
        <f t="shared" ref="AI222" si="182">IF(P222=P221,0,IF(P222=P220,0,IF(P222=P219,0,IF(P222=P218,0,IF(P222=P217,0,IF(P222=P216,0,IF(P222=P215,0,1)))))))</f>
        <v>0</v>
      </c>
      <c r="AJ222" s="271" t="s">
        <v>545</v>
      </c>
      <c r="AK222" s="271" t="str">
        <f t="shared" si="133"/>
        <v>??</v>
      </c>
      <c r="AL222" s="271" t="e">
        <f>IF(#REF!=#REF!,0,IF(#REF!=#REF!,0,IF(#REF!=#REF!,0,IF(#REF!=#REF!,0,IF(#REF!=#REF!,0,IF(#REF!=#REF!,0,IF(#REF!=#REF!,0,1)))))))</f>
        <v>#REF!</v>
      </c>
      <c r="AM222" s="354">
        <f t="shared" si="136"/>
        <v>0</v>
      </c>
    </row>
    <row r="223" spans="1:39" ht="14.1" customHeight="1" thickTop="1" thickBot="1" x14ac:dyDescent="0.25">
      <c r="A223" s="2278"/>
      <c r="B223" s="2281"/>
      <c r="C223" s="2283"/>
      <c r="D223" s="2285"/>
      <c r="E223" s="2288"/>
      <c r="F223" s="2281"/>
      <c r="G223" s="2295"/>
      <c r="H223" s="2297"/>
      <c r="I223" s="2293"/>
      <c r="J223" s="2281"/>
      <c r="K223" s="2295"/>
      <c r="L223" s="2281"/>
      <c r="M223" s="310"/>
      <c r="N223" s="1678"/>
      <c r="O223" s="1678"/>
      <c r="P223" s="309"/>
      <c r="Q223" s="309"/>
      <c r="R223" s="308"/>
      <c r="S223" s="308"/>
      <c r="T223" s="358"/>
      <c r="U223" s="357"/>
      <c r="V223" s="357"/>
      <c r="W223" s="357"/>
      <c r="X223" s="357"/>
      <c r="Y223" s="357"/>
      <c r="Z223" s="357"/>
      <c r="AA223" s="357"/>
      <c r="AB223" s="308"/>
      <c r="AC223" s="2300"/>
      <c r="AD223" s="2300"/>
      <c r="AE223" s="2308"/>
      <c r="AF223" s="2316"/>
      <c r="AG223" s="2314"/>
      <c r="AH223" s="2312"/>
      <c r="AI223" s="271">
        <f t="shared" ref="AI223" si="183">IF(P223=P222,0,IF(P223=P221,0,IF(P223=P220,0,IF(P223=P219,0,IF(P223=P218,0,IF(P223=P217,0,IF(P223=P216,0,IF(P223=P215,0,1))))))))</f>
        <v>0</v>
      </c>
      <c r="AJ223" s="271" t="s">
        <v>545</v>
      </c>
      <c r="AK223" s="271" t="str">
        <f t="shared" si="133"/>
        <v>??</v>
      </c>
      <c r="AL223" s="271" t="e">
        <f>IF(#REF!=#REF!,0,IF(#REF!=#REF!,0,IF(#REF!=#REF!,0,IF(#REF!=#REF!,0,IF(#REF!=#REF!,0,IF(#REF!=#REF!,0,IF(#REF!=#REF!,0,IF(#REF!=#REF!,0,1))))))))</f>
        <v>#REF!</v>
      </c>
      <c r="AM223" s="354">
        <f t="shared" si="136"/>
        <v>0</v>
      </c>
    </row>
    <row r="224" spans="1:39" ht="14.1" customHeight="1" thickTop="1" thickBot="1" x14ac:dyDescent="0.25">
      <c r="A224" s="2279"/>
      <c r="B224" s="2282"/>
      <c r="C224" s="2284"/>
      <c r="D224" s="2286"/>
      <c r="E224" s="2289"/>
      <c r="F224" s="2282"/>
      <c r="G224" s="2296"/>
      <c r="H224" s="2298"/>
      <c r="I224" s="2294"/>
      <c r="J224" s="2282"/>
      <c r="K224" s="2296"/>
      <c r="L224" s="2282"/>
      <c r="M224" s="292"/>
      <c r="N224" s="290"/>
      <c r="O224" s="290"/>
      <c r="P224" s="291"/>
      <c r="Q224" s="291"/>
      <c r="R224" s="290"/>
      <c r="S224" s="290"/>
      <c r="T224" s="356"/>
      <c r="U224" s="355"/>
      <c r="V224" s="355"/>
      <c r="W224" s="355"/>
      <c r="X224" s="355"/>
      <c r="Y224" s="355"/>
      <c r="Z224" s="355"/>
      <c r="AA224" s="355"/>
      <c r="AB224" s="290"/>
      <c r="AC224" s="2301"/>
      <c r="AD224" s="2301"/>
      <c r="AE224" s="2309"/>
      <c r="AF224" s="2316"/>
      <c r="AG224" s="2315"/>
      <c r="AH224" s="2312"/>
      <c r="AI224" s="271">
        <f t="shared" ref="AI224" si="184">IF(P224=P223,0,IF(P224=P222,0,IF(P224=P221,0,IF(P224=P220,0,IF(P224=P219,0,IF(P224=P218,0,IF(P224=P217,0,IF(P224=P216,0,IF(P224=P215,0,1)))))))))</f>
        <v>0</v>
      </c>
      <c r="AJ224" s="271" t="s">
        <v>545</v>
      </c>
      <c r="AK224" s="271" t="str">
        <f t="shared" si="133"/>
        <v>??</v>
      </c>
      <c r="AL224" s="271" t="e">
        <f>IF(#REF!=#REF!,0,IF(#REF!=#REF!,0,IF(#REF!=#REF!,0,IF(#REF!=#REF!,0,IF(#REF!=#REF!,0,IF(#REF!=#REF!,0,IF(#REF!=#REF!,0,IF(#REF!=#REF!,0,IF(#REF!=#REF!,0,1)))))))))</f>
        <v>#REF!</v>
      </c>
      <c r="AM224" s="354">
        <f t="shared" si="136"/>
        <v>0</v>
      </c>
    </row>
    <row r="225" spans="1:39" ht="14.1" customHeight="1" thickTop="1" thickBot="1" x14ac:dyDescent="0.25">
      <c r="A225" s="2278"/>
      <c r="B225" s="2280"/>
      <c r="C225" s="2283"/>
      <c r="D225" s="2285"/>
      <c r="E225" s="2287"/>
      <c r="F225" s="2280"/>
      <c r="G225" s="2280"/>
      <c r="H225" s="2297"/>
      <c r="I225" s="2290" t="s">
        <v>140</v>
      </c>
      <c r="J225" s="2281"/>
      <c r="K225" s="2280"/>
      <c r="L225" s="2281"/>
      <c r="M225" s="310"/>
      <c r="N225" s="1678"/>
      <c r="O225" s="1678"/>
      <c r="P225" s="388"/>
      <c r="Q225" s="388"/>
      <c r="R225" s="308"/>
      <c r="S225" s="308"/>
      <c r="T225" s="358"/>
      <c r="U225" s="357"/>
      <c r="V225" s="357"/>
      <c r="W225" s="357"/>
      <c r="X225" s="357"/>
      <c r="Y225" s="357"/>
      <c r="Z225" s="357"/>
      <c r="AA225" s="357"/>
      <c r="AB225" s="308"/>
      <c r="AC225" s="2299">
        <f t="shared" ref="AC225" si="185">SUM(T225:AB234)</f>
        <v>0</v>
      </c>
      <c r="AD225" s="2299">
        <f t="shared" si="129"/>
        <v>0</v>
      </c>
      <c r="AE225" s="2306">
        <f t="shared" ref="AE225" si="186">IF((AC225-AD225)&gt;=0,AC225-AD225,0)</f>
        <v>0</v>
      </c>
      <c r="AF225" s="2316">
        <f t="shared" ref="AF225" si="187">IF(AC225&lt;AD225,AC225,AD225)/IF(AD225=0,1,AD225)</f>
        <v>0</v>
      </c>
      <c r="AG225" s="2313" t="str">
        <f t="shared" si="132"/>
        <v/>
      </c>
      <c r="AH225" s="2312"/>
      <c r="AI225" s="271">
        <v>1</v>
      </c>
      <c r="AJ225" s="271" t="s">
        <v>545</v>
      </c>
      <c r="AK225" s="271" t="str">
        <f t="shared" si="133"/>
        <v>??</v>
      </c>
      <c r="AL225" s="271">
        <v>1</v>
      </c>
      <c r="AM225" s="354">
        <f t="shared" ref="AM225" si="188">C225</f>
        <v>0</v>
      </c>
    </row>
    <row r="226" spans="1:39" ht="14.1" customHeight="1" thickTop="1" thickBot="1" x14ac:dyDescent="0.25">
      <c r="A226" s="2278"/>
      <c r="B226" s="2281"/>
      <c r="C226" s="2283"/>
      <c r="D226" s="2285"/>
      <c r="E226" s="2288"/>
      <c r="F226" s="2281"/>
      <c r="G226" s="2295"/>
      <c r="H226" s="2297"/>
      <c r="I226" s="2291"/>
      <c r="J226" s="2281"/>
      <c r="K226" s="2295"/>
      <c r="L226" s="2281"/>
      <c r="M226" s="310"/>
      <c r="N226" s="1678"/>
      <c r="O226" s="1678"/>
      <c r="P226" s="309"/>
      <c r="Q226" s="309"/>
      <c r="R226" s="308"/>
      <c r="S226" s="308"/>
      <c r="T226" s="358"/>
      <c r="U226" s="357"/>
      <c r="V226" s="357"/>
      <c r="W226" s="357"/>
      <c r="X226" s="357"/>
      <c r="Y226" s="357"/>
      <c r="Z226" s="357"/>
      <c r="AA226" s="357"/>
      <c r="AB226" s="308"/>
      <c r="AC226" s="2300"/>
      <c r="AD226" s="2300"/>
      <c r="AE226" s="2307"/>
      <c r="AF226" s="2316"/>
      <c r="AG226" s="2314"/>
      <c r="AH226" s="2312"/>
      <c r="AI226" s="271">
        <f t="shared" ref="AI226" si="189">IF(P226=P225,0,1)</f>
        <v>0</v>
      </c>
      <c r="AJ226" s="271" t="s">
        <v>545</v>
      </c>
      <c r="AK226" s="271" t="str">
        <f t="shared" si="133"/>
        <v>??</v>
      </c>
      <c r="AL226" s="271" t="e">
        <f>IF(#REF!=#REF!,0,1)</f>
        <v>#REF!</v>
      </c>
      <c r="AM226" s="354">
        <f t="shared" si="136"/>
        <v>0</v>
      </c>
    </row>
    <row r="227" spans="1:39" ht="14.1" customHeight="1" thickTop="1" thickBot="1" x14ac:dyDescent="0.25">
      <c r="A227" s="2278"/>
      <c r="B227" s="2281"/>
      <c r="C227" s="2283"/>
      <c r="D227" s="2285"/>
      <c r="E227" s="2288"/>
      <c r="F227" s="2281"/>
      <c r="G227" s="2295"/>
      <c r="H227" s="2297"/>
      <c r="I227" s="2292"/>
      <c r="J227" s="2281"/>
      <c r="K227" s="2295"/>
      <c r="L227" s="2281"/>
      <c r="M227" s="310"/>
      <c r="N227" s="1678"/>
      <c r="O227" s="1678"/>
      <c r="P227" s="309"/>
      <c r="Q227" s="309"/>
      <c r="R227" s="308"/>
      <c r="S227" s="308"/>
      <c r="T227" s="358"/>
      <c r="U227" s="357"/>
      <c r="V227" s="357"/>
      <c r="W227" s="357"/>
      <c r="X227" s="357"/>
      <c r="Y227" s="357"/>
      <c r="Z227" s="357"/>
      <c r="AA227" s="357"/>
      <c r="AB227" s="308"/>
      <c r="AC227" s="2300"/>
      <c r="AD227" s="2300"/>
      <c r="AE227" s="2307"/>
      <c r="AF227" s="2316"/>
      <c r="AG227" s="2314"/>
      <c r="AH227" s="2312"/>
      <c r="AI227" s="271">
        <f t="shared" ref="AI227" si="190">IF(P227=P226,0,IF(P227=P225,0,1))</f>
        <v>0</v>
      </c>
      <c r="AJ227" s="271" t="s">
        <v>545</v>
      </c>
      <c r="AK227" s="271" t="str">
        <f t="shared" si="133"/>
        <v>??</v>
      </c>
      <c r="AL227" s="271" t="e">
        <f>IF(#REF!=#REF!,0,IF(#REF!=#REF!,0,1))</f>
        <v>#REF!</v>
      </c>
      <c r="AM227" s="354">
        <f t="shared" si="136"/>
        <v>0</v>
      </c>
    </row>
    <row r="228" spans="1:39" ht="14.1" customHeight="1" thickTop="1" thickBot="1" x14ac:dyDescent="0.25">
      <c r="A228" s="2278"/>
      <c r="B228" s="2281"/>
      <c r="C228" s="2283"/>
      <c r="D228" s="2285"/>
      <c r="E228" s="2288"/>
      <c r="F228" s="2281"/>
      <c r="G228" s="2295"/>
      <c r="H228" s="2297"/>
      <c r="I228" s="2293"/>
      <c r="J228" s="2281"/>
      <c r="K228" s="2295"/>
      <c r="L228" s="2281"/>
      <c r="M228" s="310"/>
      <c r="N228" s="1678"/>
      <c r="O228" s="1678"/>
      <c r="P228" s="309"/>
      <c r="Q228" s="309"/>
      <c r="R228" s="308"/>
      <c r="S228" s="308"/>
      <c r="T228" s="358"/>
      <c r="U228" s="357"/>
      <c r="V228" s="357"/>
      <c r="W228" s="357"/>
      <c r="X228" s="357"/>
      <c r="Y228" s="357"/>
      <c r="Z228" s="357"/>
      <c r="AA228" s="357"/>
      <c r="AB228" s="308"/>
      <c r="AC228" s="2300"/>
      <c r="AD228" s="2300"/>
      <c r="AE228" s="2307"/>
      <c r="AF228" s="2316"/>
      <c r="AG228" s="2314"/>
      <c r="AH228" s="2312"/>
      <c r="AI228" s="271">
        <f t="shared" ref="AI228" si="191">IF(P228=P227,0,IF(P228=P226,0,IF(P228=P225,0,1)))</f>
        <v>0</v>
      </c>
      <c r="AJ228" s="271" t="s">
        <v>545</v>
      </c>
      <c r="AK228" s="271" t="str">
        <f t="shared" si="133"/>
        <v>??</v>
      </c>
      <c r="AL228" s="271" t="e">
        <f>IF(#REF!=#REF!,0,IF(#REF!=#REF!,0,IF(#REF!=#REF!,0,1)))</f>
        <v>#REF!</v>
      </c>
      <c r="AM228" s="354">
        <f t="shared" si="136"/>
        <v>0</v>
      </c>
    </row>
    <row r="229" spans="1:39" ht="14.1" customHeight="1" thickTop="1" thickBot="1" x14ac:dyDescent="0.25">
      <c r="A229" s="2278"/>
      <c r="B229" s="2281"/>
      <c r="C229" s="2283"/>
      <c r="D229" s="2285"/>
      <c r="E229" s="2288"/>
      <c r="F229" s="2281"/>
      <c r="G229" s="2295"/>
      <c r="H229" s="2297"/>
      <c r="I229" s="2293"/>
      <c r="J229" s="2281"/>
      <c r="K229" s="2295"/>
      <c r="L229" s="2281"/>
      <c r="M229" s="310"/>
      <c r="N229" s="1678"/>
      <c r="O229" s="1678"/>
      <c r="P229" s="309"/>
      <c r="Q229" s="309"/>
      <c r="R229" s="308"/>
      <c r="S229" s="308"/>
      <c r="T229" s="358"/>
      <c r="U229" s="357"/>
      <c r="V229" s="357"/>
      <c r="W229" s="357"/>
      <c r="X229" s="357"/>
      <c r="Y229" s="357"/>
      <c r="Z229" s="357"/>
      <c r="AA229" s="357"/>
      <c r="AB229" s="308"/>
      <c r="AC229" s="2300"/>
      <c r="AD229" s="2300"/>
      <c r="AE229" s="2307"/>
      <c r="AF229" s="2316"/>
      <c r="AG229" s="2314"/>
      <c r="AH229" s="2312"/>
      <c r="AI229" s="271">
        <f t="shared" ref="AI229" si="192">IF(P229=P228,0,IF(P229=P227,0,IF(P229=P226,0,IF(P229=P225,0,1))))</f>
        <v>0</v>
      </c>
      <c r="AJ229" s="271" t="s">
        <v>545</v>
      </c>
      <c r="AK229" s="271" t="str">
        <f t="shared" si="133"/>
        <v>??</v>
      </c>
      <c r="AL229" s="271" t="e">
        <f>IF(#REF!=#REF!,0,IF(#REF!=#REF!,0,IF(#REF!=#REF!,0,IF(#REF!=#REF!,0,1))))</f>
        <v>#REF!</v>
      </c>
      <c r="AM229" s="354">
        <f t="shared" si="136"/>
        <v>0</v>
      </c>
    </row>
    <row r="230" spans="1:39" ht="14.1" customHeight="1" thickTop="1" thickBot="1" x14ac:dyDescent="0.25">
      <c r="A230" s="2278"/>
      <c r="B230" s="2281"/>
      <c r="C230" s="2283"/>
      <c r="D230" s="2285"/>
      <c r="E230" s="2288"/>
      <c r="F230" s="2281"/>
      <c r="G230" s="2295"/>
      <c r="H230" s="2297"/>
      <c r="I230" s="2293"/>
      <c r="J230" s="2281"/>
      <c r="K230" s="2295"/>
      <c r="L230" s="2281"/>
      <c r="M230" s="310"/>
      <c r="N230" s="1678"/>
      <c r="O230" s="1678"/>
      <c r="P230" s="309"/>
      <c r="Q230" s="309"/>
      <c r="R230" s="308"/>
      <c r="S230" s="308"/>
      <c r="T230" s="358"/>
      <c r="U230" s="357"/>
      <c r="V230" s="357"/>
      <c r="W230" s="357"/>
      <c r="X230" s="357"/>
      <c r="Y230" s="357"/>
      <c r="Z230" s="357"/>
      <c r="AA230" s="357"/>
      <c r="AB230" s="308"/>
      <c r="AC230" s="2300"/>
      <c r="AD230" s="2300"/>
      <c r="AE230" s="2307"/>
      <c r="AF230" s="2316"/>
      <c r="AG230" s="2314"/>
      <c r="AH230" s="2312"/>
      <c r="AI230" s="271">
        <f t="shared" ref="AI230" si="193">IF(P230=P229,0,IF(P230=P228,0,IF(P230=P227,0,IF(P230=P226,0,IF(P230=P225,0,1)))))</f>
        <v>0</v>
      </c>
      <c r="AJ230" s="271" t="s">
        <v>545</v>
      </c>
      <c r="AK230" s="271" t="str">
        <f t="shared" si="133"/>
        <v>??</v>
      </c>
      <c r="AL230" s="271" t="e">
        <f>IF(#REF!=#REF!,0,IF(#REF!=#REF!,0,IF(#REF!=#REF!,0,IF(#REF!=#REF!,0,IF(#REF!=#REF!,0,1)))))</f>
        <v>#REF!</v>
      </c>
      <c r="AM230" s="354">
        <f t="shared" si="136"/>
        <v>0</v>
      </c>
    </row>
    <row r="231" spans="1:39" ht="14.1" customHeight="1" thickTop="1" thickBot="1" x14ac:dyDescent="0.25">
      <c r="A231" s="2278"/>
      <c r="B231" s="2281"/>
      <c r="C231" s="2283"/>
      <c r="D231" s="2285"/>
      <c r="E231" s="2288"/>
      <c r="F231" s="2281"/>
      <c r="G231" s="2295"/>
      <c r="H231" s="2297"/>
      <c r="I231" s="2293"/>
      <c r="J231" s="2281"/>
      <c r="K231" s="2295"/>
      <c r="L231" s="2281"/>
      <c r="M231" s="310"/>
      <c r="N231" s="1678"/>
      <c r="O231" s="1678"/>
      <c r="P231" s="309"/>
      <c r="Q231" s="309"/>
      <c r="R231" s="308"/>
      <c r="S231" s="308"/>
      <c r="T231" s="358"/>
      <c r="U231" s="357"/>
      <c r="V231" s="357"/>
      <c r="W231" s="357"/>
      <c r="X231" s="357"/>
      <c r="Y231" s="357"/>
      <c r="Z231" s="357"/>
      <c r="AA231" s="357"/>
      <c r="AB231" s="308"/>
      <c r="AC231" s="2300"/>
      <c r="AD231" s="2300"/>
      <c r="AE231" s="2308" t="str">
        <f t="shared" si="141"/>
        <v/>
      </c>
      <c r="AF231" s="2316"/>
      <c r="AG231" s="2314"/>
      <c r="AH231" s="2312"/>
      <c r="AI231" s="271">
        <f t="shared" ref="AI231" si="194">IF(P231=P230,0,IF(P231=P229,0,IF(P231=P228,0,IF(P231=P227,0,IF(P231=P226,0,IF(P231=P225,0,1))))))</f>
        <v>0</v>
      </c>
      <c r="AJ231" s="271" t="s">
        <v>545</v>
      </c>
      <c r="AK231" s="271" t="str">
        <f t="shared" si="133"/>
        <v>??</v>
      </c>
      <c r="AL231" s="271" t="e">
        <f>IF(#REF!=#REF!,0,IF(#REF!=#REF!,0,IF(#REF!=#REF!,0,IF(#REF!=#REF!,0,IF(#REF!=#REF!,0,IF(#REF!=#REF!,0,1))))))</f>
        <v>#REF!</v>
      </c>
      <c r="AM231" s="354">
        <f t="shared" si="136"/>
        <v>0</v>
      </c>
    </row>
    <row r="232" spans="1:39" ht="14.1" customHeight="1" thickTop="1" thickBot="1" x14ac:dyDescent="0.25">
      <c r="A232" s="2278"/>
      <c r="B232" s="2281"/>
      <c r="C232" s="2283"/>
      <c r="D232" s="2285"/>
      <c r="E232" s="2288"/>
      <c r="F232" s="2281"/>
      <c r="G232" s="2295"/>
      <c r="H232" s="2297"/>
      <c r="I232" s="2293"/>
      <c r="J232" s="2281"/>
      <c r="K232" s="2295"/>
      <c r="L232" s="2281"/>
      <c r="M232" s="310"/>
      <c r="N232" s="1678"/>
      <c r="O232" s="1678"/>
      <c r="P232" s="309"/>
      <c r="Q232" s="309"/>
      <c r="R232" s="308"/>
      <c r="S232" s="308"/>
      <c r="T232" s="358"/>
      <c r="U232" s="357"/>
      <c r="V232" s="357"/>
      <c r="W232" s="357"/>
      <c r="X232" s="357"/>
      <c r="Y232" s="357"/>
      <c r="Z232" s="357"/>
      <c r="AA232" s="357"/>
      <c r="AB232" s="308"/>
      <c r="AC232" s="2300"/>
      <c r="AD232" s="2300"/>
      <c r="AE232" s="2308"/>
      <c r="AF232" s="2316"/>
      <c r="AG232" s="2314"/>
      <c r="AH232" s="2312"/>
      <c r="AI232" s="271">
        <f t="shared" ref="AI232" si="195">IF(P232=P231,0,IF(P232=P230,0,IF(P232=P229,0,IF(P232=P228,0,IF(P232=P227,0,IF(P232=P226,0,IF(P232=P225,0,1)))))))</f>
        <v>0</v>
      </c>
      <c r="AJ232" s="271" t="s">
        <v>545</v>
      </c>
      <c r="AK232" s="271" t="str">
        <f t="shared" si="133"/>
        <v>??</v>
      </c>
      <c r="AL232" s="271" t="e">
        <f>IF(#REF!=#REF!,0,IF(#REF!=#REF!,0,IF(#REF!=#REF!,0,IF(#REF!=#REF!,0,IF(#REF!=#REF!,0,IF(#REF!=#REF!,0,IF(#REF!=#REF!,0,1)))))))</f>
        <v>#REF!</v>
      </c>
      <c r="AM232" s="354">
        <f t="shared" si="136"/>
        <v>0</v>
      </c>
    </row>
    <row r="233" spans="1:39" ht="14.1" customHeight="1" thickTop="1" thickBot="1" x14ac:dyDescent="0.25">
      <c r="A233" s="2278"/>
      <c r="B233" s="2281"/>
      <c r="C233" s="2283"/>
      <c r="D233" s="2285"/>
      <c r="E233" s="2288"/>
      <c r="F233" s="2281"/>
      <c r="G233" s="2295"/>
      <c r="H233" s="2297"/>
      <c r="I233" s="2293"/>
      <c r="J233" s="2281"/>
      <c r="K233" s="2295"/>
      <c r="L233" s="2281"/>
      <c r="M233" s="310"/>
      <c r="N233" s="1678"/>
      <c r="O233" s="1678"/>
      <c r="P233" s="309"/>
      <c r="Q233" s="309"/>
      <c r="R233" s="308"/>
      <c r="S233" s="308"/>
      <c r="T233" s="358"/>
      <c r="U233" s="357"/>
      <c r="V233" s="357"/>
      <c r="W233" s="357"/>
      <c r="X233" s="357"/>
      <c r="Y233" s="357"/>
      <c r="Z233" s="357"/>
      <c r="AA233" s="357"/>
      <c r="AB233" s="308"/>
      <c r="AC233" s="2300"/>
      <c r="AD233" s="2300"/>
      <c r="AE233" s="2308"/>
      <c r="AF233" s="2316"/>
      <c r="AG233" s="2314"/>
      <c r="AH233" s="2312"/>
      <c r="AI233" s="271">
        <f t="shared" ref="AI233" si="196">IF(P233=P232,0,IF(P233=P231,0,IF(P233=P230,0,IF(P233=P229,0,IF(P233=P228,0,IF(P233=P227,0,IF(P233=P226,0,IF(P233=P225,0,1))))))))</f>
        <v>0</v>
      </c>
      <c r="AJ233" s="271" t="s">
        <v>545</v>
      </c>
      <c r="AK233" s="271" t="str">
        <f t="shared" si="133"/>
        <v>??</v>
      </c>
      <c r="AL233" s="271" t="e">
        <f>IF(#REF!=#REF!,0,IF(#REF!=#REF!,0,IF(#REF!=#REF!,0,IF(#REF!=#REF!,0,IF(#REF!=#REF!,0,IF(#REF!=#REF!,0,IF(#REF!=#REF!,0,IF(#REF!=#REF!,0,1))))))))</f>
        <v>#REF!</v>
      </c>
      <c r="AM233" s="354">
        <f t="shared" si="136"/>
        <v>0</v>
      </c>
    </row>
    <row r="234" spans="1:39" ht="14.1" customHeight="1" thickTop="1" thickBot="1" x14ac:dyDescent="0.25">
      <c r="A234" s="2279"/>
      <c r="B234" s="2282"/>
      <c r="C234" s="2284"/>
      <c r="D234" s="2286"/>
      <c r="E234" s="2289"/>
      <c r="F234" s="2282"/>
      <c r="G234" s="2296"/>
      <c r="H234" s="2298"/>
      <c r="I234" s="2294"/>
      <c r="J234" s="2282"/>
      <c r="K234" s="2296"/>
      <c r="L234" s="2282"/>
      <c r="M234" s="292"/>
      <c r="N234" s="290"/>
      <c r="O234" s="290"/>
      <c r="P234" s="291"/>
      <c r="Q234" s="291"/>
      <c r="R234" s="290"/>
      <c r="S234" s="290"/>
      <c r="T234" s="356"/>
      <c r="U234" s="355"/>
      <c r="V234" s="355"/>
      <c r="W234" s="355"/>
      <c r="X234" s="355"/>
      <c r="Y234" s="355"/>
      <c r="Z234" s="355"/>
      <c r="AA234" s="355"/>
      <c r="AB234" s="290"/>
      <c r="AC234" s="2301"/>
      <c r="AD234" s="2301"/>
      <c r="AE234" s="2309"/>
      <c r="AF234" s="2316"/>
      <c r="AG234" s="2315"/>
      <c r="AH234" s="2312"/>
      <c r="AI234" s="271">
        <f t="shared" ref="AI234" si="197">IF(P234=P233,0,IF(P234=P232,0,IF(P234=P231,0,IF(P234=P230,0,IF(P234=P229,0,IF(P234=P228,0,IF(P234=P227,0,IF(P234=P226,0,IF(P234=P225,0,1)))))))))</f>
        <v>0</v>
      </c>
      <c r="AJ234" s="271" t="s">
        <v>545</v>
      </c>
      <c r="AK234" s="271" t="str">
        <f t="shared" si="133"/>
        <v>??</v>
      </c>
      <c r="AL234" s="271" t="e">
        <f>IF(#REF!=#REF!,0,IF(#REF!=#REF!,0,IF(#REF!=#REF!,0,IF(#REF!=#REF!,0,IF(#REF!=#REF!,0,IF(#REF!=#REF!,0,IF(#REF!=#REF!,0,IF(#REF!=#REF!,0,IF(#REF!=#REF!,0,1)))))))))</f>
        <v>#REF!</v>
      </c>
      <c r="AM234" s="354">
        <f t="shared" si="136"/>
        <v>0</v>
      </c>
    </row>
    <row r="235" spans="1:39" ht="14.1" customHeight="1" thickTop="1" thickBot="1" x14ac:dyDescent="0.25">
      <c r="A235" s="2278"/>
      <c r="B235" s="2280"/>
      <c r="C235" s="2283"/>
      <c r="D235" s="2285"/>
      <c r="E235" s="2287"/>
      <c r="F235" s="2280"/>
      <c r="G235" s="2280"/>
      <c r="H235" s="2297"/>
      <c r="I235" s="2290" t="s">
        <v>140</v>
      </c>
      <c r="J235" s="2281"/>
      <c r="K235" s="2280"/>
      <c r="L235" s="2281"/>
      <c r="M235" s="310"/>
      <c r="N235" s="1678"/>
      <c r="O235" s="1678"/>
      <c r="P235" s="388"/>
      <c r="Q235" s="388"/>
      <c r="R235" s="308"/>
      <c r="S235" s="308"/>
      <c r="T235" s="358"/>
      <c r="U235" s="357"/>
      <c r="V235" s="357"/>
      <c r="W235" s="357"/>
      <c r="X235" s="357"/>
      <c r="Y235" s="357"/>
      <c r="Z235" s="357"/>
      <c r="AA235" s="357"/>
      <c r="AB235" s="308"/>
      <c r="AC235" s="2299">
        <f t="shared" ref="AC235" si="198">SUM(T235:AB244)</f>
        <v>0</v>
      </c>
      <c r="AD235" s="2299">
        <f t="shared" si="129"/>
        <v>0</v>
      </c>
      <c r="AE235" s="2306">
        <f t="shared" ref="AE235" si="199">IF((AC235-AD235)&gt;=0,AC235-AD235,0)</f>
        <v>0</v>
      </c>
      <c r="AF235" s="2316">
        <f t="shared" ref="AF235" si="200">IF(AC235&lt;AD235,AC235,AD235)/IF(AD235=0,1,AD235)</f>
        <v>0</v>
      </c>
      <c r="AG235" s="2313" t="str">
        <f t="shared" si="132"/>
        <v/>
      </c>
      <c r="AH235" s="2312"/>
      <c r="AI235" s="271">
        <v>1</v>
      </c>
      <c r="AJ235" s="271" t="s">
        <v>545</v>
      </c>
      <c r="AK235" s="271" t="str">
        <f t="shared" si="133"/>
        <v>??</v>
      </c>
      <c r="AL235" s="271">
        <v>1</v>
      </c>
      <c r="AM235" s="354">
        <f t="shared" ref="AM235" si="201">C235</f>
        <v>0</v>
      </c>
    </row>
    <row r="236" spans="1:39" ht="14.1" customHeight="1" thickTop="1" thickBot="1" x14ac:dyDescent="0.25">
      <c r="A236" s="2278"/>
      <c r="B236" s="2281"/>
      <c r="C236" s="2283"/>
      <c r="D236" s="2285"/>
      <c r="E236" s="2288"/>
      <c r="F236" s="2281"/>
      <c r="G236" s="2295"/>
      <c r="H236" s="2297"/>
      <c r="I236" s="2291"/>
      <c r="J236" s="2281"/>
      <c r="K236" s="2295"/>
      <c r="L236" s="2281"/>
      <c r="M236" s="310"/>
      <c r="N236" s="1678"/>
      <c r="O236" s="1678"/>
      <c r="P236" s="309"/>
      <c r="Q236" s="309"/>
      <c r="R236" s="308"/>
      <c r="S236" s="308"/>
      <c r="T236" s="358"/>
      <c r="U236" s="357"/>
      <c r="V236" s="357"/>
      <c r="W236" s="357"/>
      <c r="X236" s="357"/>
      <c r="Y236" s="357"/>
      <c r="Z236" s="357"/>
      <c r="AA236" s="357"/>
      <c r="AB236" s="308"/>
      <c r="AC236" s="2300"/>
      <c r="AD236" s="2300"/>
      <c r="AE236" s="2307"/>
      <c r="AF236" s="2316"/>
      <c r="AG236" s="2314"/>
      <c r="AH236" s="2312"/>
      <c r="AI236" s="271">
        <f t="shared" ref="AI236" si="202">IF(P236=P235,0,1)</f>
        <v>0</v>
      </c>
      <c r="AJ236" s="271" t="s">
        <v>545</v>
      </c>
      <c r="AK236" s="271" t="str">
        <f t="shared" si="133"/>
        <v>??</v>
      </c>
      <c r="AL236" s="271" t="e">
        <f>IF(#REF!=#REF!,0,1)</f>
        <v>#REF!</v>
      </c>
      <c r="AM236" s="354">
        <f t="shared" si="136"/>
        <v>0</v>
      </c>
    </row>
    <row r="237" spans="1:39" ht="14.1" customHeight="1" thickTop="1" thickBot="1" x14ac:dyDescent="0.25">
      <c r="A237" s="2278"/>
      <c r="B237" s="2281"/>
      <c r="C237" s="2283"/>
      <c r="D237" s="2285"/>
      <c r="E237" s="2288"/>
      <c r="F237" s="2281"/>
      <c r="G237" s="2295"/>
      <c r="H237" s="2297"/>
      <c r="I237" s="2292"/>
      <c r="J237" s="2281"/>
      <c r="K237" s="2295"/>
      <c r="L237" s="2281"/>
      <c r="M237" s="310"/>
      <c r="N237" s="1678"/>
      <c r="O237" s="1678"/>
      <c r="P237" s="309"/>
      <c r="Q237" s="309"/>
      <c r="R237" s="308"/>
      <c r="S237" s="308"/>
      <c r="T237" s="358"/>
      <c r="U237" s="357"/>
      <c r="V237" s="357"/>
      <c r="W237" s="357"/>
      <c r="X237" s="357"/>
      <c r="Y237" s="357"/>
      <c r="Z237" s="357"/>
      <c r="AA237" s="357"/>
      <c r="AB237" s="308"/>
      <c r="AC237" s="2300"/>
      <c r="AD237" s="2300"/>
      <c r="AE237" s="2307"/>
      <c r="AF237" s="2316"/>
      <c r="AG237" s="2314"/>
      <c r="AH237" s="2312"/>
      <c r="AI237" s="271">
        <f t="shared" ref="AI237" si="203">IF(P237=P236,0,IF(P237=P235,0,1))</f>
        <v>0</v>
      </c>
      <c r="AJ237" s="271" t="s">
        <v>545</v>
      </c>
      <c r="AK237" s="271" t="str">
        <f t="shared" si="133"/>
        <v>??</v>
      </c>
      <c r="AL237" s="271" t="e">
        <f>IF(#REF!=#REF!,0,IF(#REF!=#REF!,0,1))</f>
        <v>#REF!</v>
      </c>
      <c r="AM237" s="354">
        <f t="shared" si="136"/>
        <v>0</v>
      </c>
    </row>
    <row r="238" spans="1:39" ht="14.1" customHeight="1" thickTop="1" thickBot="1" x14ac:dyDescent="0.25">
      <c r="A238" s="2278"/>
      <c r="B238" s="2281"/>
      <c r="C238" s="2283"/>
      <c r="D238" s="2285"/>
      <c r="E238" s="2288"/>
      <c r="F238" s="2281"/>
      <c r="G238" s="2295"/>
      <c r="H238" s="2297"/>
      <c r="I238" s="2293"/>
      <c r="J238" s="2281"/>
      <c r="K238" s="2295"/>
      <c r="L238" s="2281"/>
      <c r="M238" s="310"/>
      <c r="N238" s="1678"/>
      <c r="O238" s="1678"/>
      <c r="P238" s="309"/>
      <c r="Q238" s="309"/>
      <c r="R238" s="308"/>
      <c r="S238" s="308"/>
      <c r="T238" s="358"/>
      <c r="U238" s="357"/>
      <c r="V238" s="357"/>
      <c r="W238" s="357"/>
      <c r="X238" s="357"/>
      <c r="Y238" s="357"/>
      <c r="Z238" s="357"/>
      <c r="AA238" s="357"/>
      <c r="AB238" s="308"/>
      <c r="AC238" s="2300"/>
      <c r="AD238" s="2300"/>
      <c r="AE238" s="2307"/>
      <c r="AF238" s="2316"/>
      <c r="AG238" s="2314"/>
      <c r="AH238" s="2312"/>
      <c r="AI238" s="271">
        <f t="shared" ref="AI238" si="204">IF(P238=P237,0,IF(P238=P236,0,IF(P238=P235,0,1)))</f>
        <v>0</v>
      </c>
      <c r="AJ238" s="271" t="s">
        <v>545</v>
      </c>
      <c r="AK238" s="271" t="str">
        <f t="shared" si="133"/>
        <v>??</v>
      </c>
      <c r="AL238" s="271" t="e">
        <f>IF(#REF!=#REF!,0,IF(#REF!=#REF!,0,IF(#REF!=#REF!,0,1)))</f>
        <v>#REF!</v>
      </c>
      <c r="AM238" s="354">
        <f t="shared" si="136"/>
        <v>0</v>
      </c>
    </row>
    <row r="239" spans="1:39" ht="14.1" customHeight="1" thickTop="1" thickBot="1" x14ac:dyDescent="0.25">
      <c r="A239" s="2278"/>
      <c r="B239" s="2281"/>
      <c r="C239" s="2283"/>
      <c r="D239" s="2285"/>
      <c r="E239" s="2288"/>
      <c r="F239" s="2281"/>
      <c r="G239" s="2295"/>
      <c r="H239" s="2297"/>
      <c r="I239" s="2293"/>
      <c r="J239" s="2281"/>
      <c r="K239" s="2295"/>
      <c r="L239" s="2281"/>
      <c r="M239" s="310"/>
      <c r="N239" s="1678"/>
      <c r="O239" s="1678"/>
      <c r="P239" s="309"/>
      <c r="Q239" s="309"/>
      <c r="R239" s="308"/>
      <c r="S239" s="308"/>
      <c r="T239" s="358"/>
      <c r="U239" s="357"/>
      <c r="V239" s="357"/>
      <c r="W239" s="357"/>
      <c r="X239" s="357"/>
      <c r="Y239" s="357"/>
      <c r="Z239" s="357"/>
      <c r="AA239" s="357"/>
      <c r="AB239" s="308"/>
      <c r="AC239" s="2300"/>
      <c r="AD239" s="2300"/>
      <c r="AE239" s="2307"/>
      <c r="AF239" s="2316"/>
      <c r="AG239" s="2314"/>
      <c r="AH239" s="2312"/>
      <c r="AI239" s="271">
        <f t="shared" ref="AI239" si="205">IF(P239=P238,0,IF(P239=P237,0,IF(P239=P236,0,IF(P239=P235,0,1))))</f>
        <v>0</v>
      </c>
      <c r="AJ239" s="271" t="s">
        <v>545</v>
      </c>
      <c r="AK239" s="271" t="str">
        <f t="shared" si="133"/>
        <v>??</v>
      </c>
      <c r="AL239" s="271" t="e">
        <f>IF(#REF!=#REF!,0,IF(#REF!=#REF!,0,IF(#REF!=#REF!,0,IF(#REF!=#REF!,0,1))))</f>
        <v>#REF!</v>
      </c>
      <c r="AM239" s="354">
        <f t="shared" si="136"/>
        <v>0</v>
      </c>
    </row>
    <row r="240" spans="1:39" ht="14.1" customHeight="1" thickTop="1" thickBot="1" x14ac:dyDescent="0.25">
      <c r="A240" s="2278"/>
      <c r="B240" s="2281"/>
      <c r="C240" s="2283"/>
      <c r="D240" s="2285"/>
      <c r="E240" s="2288"/>
      <c r="F240" s="2281"/>
      <c r="G240" s="2295"/>
      <c r="H240" s="2297"/>
      <c r="I240" s="2293"/>
      <c r="J240" s="2281"/>
      <c r="K240" s="2295"/>
      <c r="L240" s="2281"/>
      <c r="M240" s="310"/>
      <c r="N240" s="1678"/>
      <c r="O240" s="1678"/>
      <c r="P240" s="309"/>
      <c r="Q240" s="309"/>
      <c r="R240" s="308"/>
      <c r="S240" s="308"/>
      <c r="T240" s="358"/>
      <c r="U240" s="357"/>
      <c r="V240" s="357"/>
      <c r="W240" s="357"/>
      <c r="X240" s="357"/>
      <c r="Y240" s="357"/>
      <c r="Z240" s="357"/>
      <c r="AA240" s="357"/>
      <c r="AB240" s="308"/>
      <c r="AC240" s="2300"/>
      <c r="AD240" s="2300"/>
      <c r="AE240" s="2307"/>
      <c r="AF240" s="2316"/>
      <c r="AG240" s="2314"/>
      <c r="AH240" s="2312"/>
      <c r="AI240" s="271">
        <f t="shared" ref="AI240" si="206">IF(P240=P239,0,IF(P240=P238,0,IF(P240=P237,0,IF(P240=P236,0,IF(P240=P235,0,1)))))</f>
        <v>0</v>
      </c>
      <c r="AJ240" s="271" t="s">
        <v>545</v>
      </c>
      <c r="AK240" s="271" t="str">
        <f t="shared" si="133"/>
        <v>??</v>
      </c>
      <c r="AL240" s="271" t="e">
        <f>IF(#REF!=#REF!,0,IF(#REF!=#REF!,0,IF(#REF!=#REF!,0,IF(#REF!=#REF!,0,IF(#REF!=#REF!,0,1)))))</f>
        <v>#REF!</v>
      </c>
      <c r="AM240" s="354">
        <f t="shared" si="136"/>
        <v>0</v>
      </c>
    </row>
    <row r="241" spans="1:39" ht="14.1" customHeight="1" thickTop="1" thickBot="1" x14ac:dyDescent="0.25">
      <c r="A241" s="2278"/>
      <c r="B241" s="2281"/>
      <c r="C241" s="2283"/>
      <c r="D241" s="2285"/>
      <c r="E241" s="2288"/>
      <c r="F241" s="2281"/>
      <c r="G241" s="2295"/>
      <c r="H241" s="2297"/>
      <c r="I241" s="2293"/>
      <c r="J241" s="2281"/>
      <c r="K241" s="2295"/>
      <c r="L241" s="2281"/>
      <c r="M241" s="310"/>
      <c r="N241" s="1678"/>
      <c r="O241" s="1678"/>
      <c r="P241" s="309"/>
      <c r="Q241" s="309"/>
      <c r="R241" s="308"/>
      <c r="S241" s="308"/>
      <c r="T241" s="358"/>
      <c r="U241" s="357"/>
      <c r="V241" s="357"/>
      <c r="W241" s="357"/>
      <c r="X241" s="357"/>
      <c r="Y241" s="357"/>
      <c r="Z241" s="357"/>
      <c r="AA241" s="357"/>
      <c r="AB241" s="308"/>
      <c r="AC241" s="2300"/>
      <c r="AD241" s="2300"/>
      <c r="AE241" s="2308" t="str">
        <f t="shared" si="141"/>
        <v/>
      </c>
      <c r="AF241" s="2316"/>
      <c r="AG241" s="2314"/>
      <c r="AH241" s="2312"/>
      <c r="AI241" s="271">
        <f t="shared" ref="AI241" si="207">IF(P241=P240,0,IF(P241=P239,0,IF(P241=P238,0,IF(P241=P237,0,IF(P241=P236,0,IF(P241=P235,0,1))))))</f>
        <v>0</v>
      </c>
      <c r="AJ241" s="271" t="s">
        <v>545</v>
      </c>
      <c r="AK241" s="271" t="str">
        <f t="shared" si="133"/>
        <v>??</v>
      </c>
      <c r="AL241" s="271" t="e">
        <f>IF(#REF!=#REF!,0,IF(#REF!=#REF!,0,IF(#REF!=#REF!,0,IF(#REF!=#REF!,0,IF(#REF!=#REF!,0,IF(#REF!=#REF!,0,1))))))</f>
        <v>#REF!</v>
      </c>
      <c r="AM241" s="354">
        <f t="shared" si="136"/>
        <v>0</v>
      </c>
    </row>
    <row r="242" spans="1:39" ht="14.1" customHeight="1" thickTop="1" thickBot="1" x14ac:dyDescent="0.25">
      <c r="A242" s="2278"/>
      <c r="B242" s="2281"/>
      <c r="C242" s="2283"/>
      <c r="D242" s="2285"/>
      <c r="E242" s="2288"/>
      <c r="F242" s="2281"/>
      <c r="G242" s="2295"/>
      <c r="H242" s="2297"/>
      <c r="I242" s="2293"/>
      <c r="J242" s="2281"/>
      <c r="K242" s="2295"/>
      <c r="L242" s="2281"/>
      <c r="M242" s="310"/>
      <c r="N242" s="1678"/>
      <c r="O242" s="1678"/>
      <c r="P242" s="309"/>
      <c r="Q242" s="309"/>
      <c r="R242" s="308"/>
      <c r="S242" s="308"/>
      <c r="T242" s="358"/>
      <c r="U242" s="357"/>
      <c r="V242" s="357"/>
      <c r="W242" s="357"/>
      <c r="X242" s="357"/>
      <c r="Y242" s="357"/>
      <c r="Z242" s="357"/>
      <c r="AA242" s="357"/>
      <c r="AB242" s="308"/>
      <c r="AC242" s="2300"/>
      <c r="AD242" s="2300"/>
      <c r="AE242" s="2308"/>
      <c r="AF242" s="2316"/>
      <c r="AG242" s="2314"/>
      <c r="AH242" s="2312"/>
      <c r="AI242" s="271">
        <f t="shared" ref="AI242" si="208">IF(P242=P241,0,IF(P242=P240,0,IF(P242=P239,0,IF(P242=P238,0,IF(P242=P237,0,IF(P242=P236,0,IF(P242=P235,0,1)))))))</f>
        <v>0</v>
      </c>
      <c r="AJ242" s="271" t="s">
        <v>545</v>
      </c>
      <c r="AK242" s="271" t="str">
        <f t="shared" si="133"/>
        <v>??</v>
      </c>
      <c r="AL242" s="271" t="e">
        <f>IF(#REF!=#REF!,0,IF(#REF!=#REF!,0,IF(#REF!=#REF!,0,IF(#REF!=#REF!,0,IF(#REF!=#REF!,0,IF(#REF!=#REF!,0,IF(#REF!=#REF!,0,1)))))))</f>
        <v>#REF!</v>
      </c>
      <c r="AM242" s="354">
        <f t="shared" si="136"/>
        <v>0</v>
      </c>
    </row>
    <row r="243" spans="1:39" ht="14.1" customHeight="1" thickTop="1" thickBot="1" x14ac:dyDescent="0.25">
      <c r="A243" s="2278"/>
      <c r="B243" s="2281"/>
      <c r="C243" s="2283"/>
      <c r="D243" s="2285"/>
      <c r="E243" s="2288"/>
      <c r="F243" s="2281"/>
      <c r="G243" s="2295"/>
      <c r="H243" s="2297"/>
      <c r="I243" s="2293"/>
      <c r="J243" s="2281"/>
      <c r="K243" s="2295"/>
      <c r="L243" s="2281"/>
      <c r="M243" s="310"/>
      <c r="N243" s="1678"/>
      <c r="O243" s="1678"/>
      <c r="P243" s="309"/>
      <c r="Q243" s="309"/>
      <c r="R243" s="308"/>
      <c r="S243" s="308"/>
      <c r="T243" s="358"/>
      <c r="U243" s="357"/>
      <c r="V243" s="357"/>
      <c r="W243" s="357"/>
      <c r="X243" s="357"/>
      <c r="Y243" s="357"/>
      <c r="Z243" s="357"/>
      <c r="AA243" s="357"/>
      <c r="AB243" s="308"/>
      <c r="AC243" s="2300"/>
      <c r="AD243" s="2300"/>
      <c r="AE243" s="2308"/>
      <c r="AF243" s="2316"/>
      <c r="AG243" s="2314"/>
      <c r="AH243" s="2312"/>
      <c r="AI243" s="271">
        <f t="shared" ref="AI243" si="209">IF(P243=P242,0,IF(P243=P241,0,IF(P243=P240,0,IF(P243=P239,0,IF(P243=P238,0,IF(P243=P237,0,IF(P243=P236,0,IF(P243=P235,0,1))))))))</f>
        <v>0</v>
      </c>
      <c r="AJ243" s="271" t="s">
        <v>545</v>
      </c>
      <c r="AK243" s="271" t="str">
        <f t="shared" si="133"/>
        <v>??</v>
      </c>
      <c r="AL243" s="271" t="e">
        <f>IF(#REF!=#REF!,0,IF(#REF!=#REF!,0,IF(#REF!=#REF!,0,IF(#REF!=#REF!,0,IF(#REF!=#REF!,0,IF(#REF!=#REF!,0,IF(#REF!=#REF!,0,IF(#REF!=#REF!,0,1))))))))</f>
        <v>#REF!</v>
      </c>
      <c r="AM243" s="354">
        <f t="shared" si="136"/>
        <v>0</v>
      </c>
    </row>
    <row r="244" spans="1:39" ht="14.1" customHeight="1" thickTop="1" thickBot="1" x14ac:dyDescent="0.25">
      <c r="A244" s="2279"/>
      <c r="B244" s="2282"/>
      <c r="C244" s="2284"/>
      <c r="D244" s="2286"/>
      <c r="E244" s="2289"/>
      <c r="F244" s="2282"/>
      <c r="G244" s="2296"/>
      <c r="H244" s="2298"/>
      <c r="I244" s="2294"/>
      <c r="J244" s="2282"/>
      <c r="K244" s="2296"/>
      <c r="L244" s="2282"/>
      <c r="M244" s="292"/>
      <c r="N244" s="290"/>
      <c r="O244" s="290"/>
      <c r="P244" s="291"/>
      <c r="Q244" s="291"/>
      <c r="R244" s="290"/>
      <c r="S244" s="290"/>
      <c r="T244" s="356"/>
      <c r="U244" s="355"/>
      <c r="V244" s="355"/>
      <c r="W244" s="355"/>
      <c r="X244" s="355"/>
      <c r="Y244" s="355"/>
      <c r="Z244" s="355"/>
      <c r="AA244" s="355"/>
      <c r="AB244" s="290"/>
      <c r="AC244" s="2301"/>
      <c r="AD244" s="2301"/>
      <c r="AE244" s="2309"/>
      <c r="AF244" s="2316"/>
      <c r="AG244" s="2315"/>
      <c r="AH244" s="2312"/>
      <c r="AI244" s="271">
        <f t="shared" ref="AI244" si="210">IF(P244=P243,0,IF(P244=P242,0,IF(P244=P241,0,IF(P244=P240,0,IF(P244=P239,0,IF(P244=P238,0,IF(P244=P237,0,IF(P244=P236,0,IF(P244=P235,0,1)))))))))</f>
        <v>0</v>
      </c>
      <c r="AJ244" s="271" t="s">
        <v>545</v>
      </c>
      <c r="AK244" s="271" t="str">
        <f t="shared" si="133"/>
        <v>??</v>
      </c>
      <c r="AL244" s="271" t="e">
        <f>IF(#REF!=#REF!,0,IF(#REF!=#REF!,0,IF(#REF!=#REF!,0,IF(#REF!=#REF!,0,IF(#REF!=#REF!,0,IF(#REF!=#REF!,0,IF(#REF!=#REF!,0,IF(#REF!=#REF!,0,IF(#REF!=#REF!,0,1)))))))))</f>
        <v>#REF!</v>
      </c>
      <c r="AM244" s="354">
        <f t="shared" si="136"/>
        <v>0</v>
      </c>
    </row>
    <row r="245" spans="1:39" ht="14.1" customHeight="1" thickTop="1" thickBot="1" x14ac:dyDescent="0.25">
      <c r="A245" s="2278"/>
      <c r="B245" s="2280"/>
      <c r="C245" s="2283"/>
      <c r="D245" s="2285"/>
      <c r="E245" s="2287"/>
      <c r="F245" s="2280"/>
      <c r="G245" s="2280"/>
      <c r="H245" s="2297"/>
      <c r="I245" s="2290" t="s">
        <v>140</v>
      </c>
      <c r="J245" s="2281"/>
      <c r="K245" s="2280"/>
      <c r="L245" s="2281"/>
      <c r="M245" s="310"/>
      <c r="N245" s="1678"/>
      <c r="O245" s="1678"/>
      <c r="P245" s="388"/>
      <c r="Q245" s="388"/>
      <c r="R245" s="308"/>
      <c r="S245" s="308"/>
      <c r="T245" s="358"/>
      <c r="U245" s="357"/>
      <c r="V245" s="357"/>
      <c r="W245" s="357"/>
      <c r="X245" s="357"/>
      <c r="Y245" s="357"/>
      <c r="Z245" s="357"/>
      <c r="AA245" s="357"/>
      <c r="AB245" s="308"/>
      <c r="AC245" s="2299">
        <f t="shared" ref="AC245" si="211">SUM(T245:AB254)</f>
        <v>0</v>
      </c>
      <c r="AD245" s="2299">
        <f t="shared" si="129"/>
        <v>0</v>
      </c>
      <c r="AE245" s="2306">
        <f t="shared" ref="AE245" si="212">IF((AC245-AD245)&gt;=0,AC245-AD245,0)</f>
        <v>0</v>
      </c>
      <c r="AF245" s="2316">
        <f t="shared" ref="AF245" si="213">IF(AC245&lt;AD245,AC245,AD245)/IF(AD245=0,1,AD245)</f>
        <v>0</v>
      </c>
      <c r="AG245" s="2313" t="str">
        <f t="shared" si="132"/>
        <v/>
      </c>
      <c r="AH245" s="2312"/>
      <c r="AI245" s="271">
        <v>1</v>
      </c>
      <c r="AJ245" s="271" t="s">
        <v>545</v>
      </c>
      <c r="AK245" s="271" t="str">
        <f t="shared" si="133"/>
        <v>??</v>
      </c>
      <c r="AL245" s="271">
        <v>1</v>
      </c>
      <c r="AM245" s="354">
        <f t="shared" ref="AM245" si="214">C245</f>
        <v>0</v>
      </c>
    </row>
    <row r="246" spans="1:39" ht="14.1" customHeight="1" thickTop="1" thickBot="1" x14ac:dyDescent="0.25">
      <c r="A246" s="2278"/>
      <c r="B246" s="2281"/>
      <c r="C246" s="2283"/>
      <c r="D246" s="2285"/>
      <c r="E246" s="2288"/>
      <c r="F246" s="2281"/>
      <c r="G246" s="2295"/>
      <c r="H246" s="2297"/>
      <c r="I246" s="2291"/>
      <c r="J246" s="2281"/>
      <c r="K246" s="2295"/>
      <c r="L246" s="2281"/>
      <c r="M246" s="310"/>
      <c r="N246" s="1678"/>
      <c r="O246" s="1678"/>
      <c r="P246" s="309"/>
      <c r="Q246" s="309"/>
      <c r="R246" s="308"/>
      <c r="S246" s="308"/>
      <c r="T246" s="358"/>
      <c r="U246" s="357"/>
      <c r="V246" s="357"/>
      <c r="W246" s="357"/>
      <c r="X246" s="357"/>
      <c r="Y246" s="357"/>
      <c r="Z246" s="357"/>
      <c r="AA246" s="357"/>
      <c r="AB246" s="308"/>
      <c r="AC246" s="2300"/>
      <c r="AD246" s="2300"/>
      <c r="AE246" s="2307"/>
      <c r="AF246" s="2316"/>
      <c r="AG246" s="2314"/>
      <c r="AH246" s="2312"/>
      <c r="AI246" s="271">
        <f t="shared" ref="AI246" si="215">IF(P246=P245,0,1)</f>
        <v>0</v>
      </c>
      <c r="AJ246" s="271" t="s">
        <v>545</v>
      </c>
      <c r="AK246" s="271" t="str">
        <f t="shared" si="133"/>
        <v>??</v>
      </c>
      <c r="AL246" s="271" t="e">
        <f>IF(#REF!=#REF!,0,1)</f>
        <v>#REF!</v>
      </c>
      <c r="AM246" s="354">
        <f t="shared" si="136"/>
        <v>0</v>
      </c>
    </row>
    <row r="247" spans="1:39" ht="14.1" customHeight="1" thickTop="1" thickBot="1" x14ac:dyDescent="0.25">
      <c r="A247" s="2278"/>
      <c r="B247" s="2281"/>
      <c r="C247" s="2283"/>
      <c r="D247" s="2285"/>
      <c r="E247" s="2288"/>
      <c r="F247" s="2281"/>
      <c r="G247" s="2295"/>
      <c r="H247" s="2297"/>
      <c r="I247" s="2292"/>
      <c r="J247" s="2281"/>
      <c r="K247" s="2295"/>
      <c r="L247" s="2281"/>
      <c r="M247" s="310"/>
      <c r="N247" s="1678"/>
      <c r="O247" s="1678"/>
      <c r="P247" s="309"/>
      <c r="Q247" s="309"/>
      <c r="R247" s="308"/>
      <c r="S247" s="308"/>
      <c r="T247" s="358"/>
      <c r="U247" s="357"/>
      <c r="V247" s="357"/>
      <c r="W247" s="357"/>
      <c r="X247" s="357"/>
      <c r="Y247" s="357"/>
      <c r="Z247" s="357"/>
      <c r="AA247" s="357"/>
      <c r="AB247" s="308"/>
      <c r="AC247" s="2300"/>
      <c r="AD247" s="2300"/>
      <c r="AE247" s="2307"/>
      <c r="AF247" s="2316"/>
      <c r="AG247" s="2314"/>
      <c r="AH247" s="2312"/>
      <c r="AI247" s="271">
        <f t="shared" ref="AI247" si="216">IF(P247=P246,0,IF(P247=P245,0,1))</f>
        <v>0</v>
      </c>
      <c r="AJ247" s="271" t="s">
        <v>545</v>
      </c>
      <c r="AK247" s="271" t="str">
        <f t="shared" si="133"/>
        <v>??</v>
      </c>
      <c r="AL247" s="271" t="e">
        <f>IF(#REF!=#REF!,0,IF(#REF!=#REF!,0,1))</f>
        <v>#REF!</v>
      </c>
      <c r="AM247" s="354">
        <f t="shared" si="136"/>
        <v>0</v>
      </c>
    </row>
    <row r="248" spans="1:39" ht="14.1" customHeight="1" thickTop="1" thickBot="1" x14ac:dyDescent="0.25">
      <c r="A248" s="2278"/>
      <c r="B248" s="2281"/>
      <c r="C248" s="2283"/>
      <c r="D248" s="2285"/>
      <c r="E248" s="2288"/>
      <c r="F248" s="2281"/>
      <c r="G248" s="2295"/>
      <c r="H248" s="2297"/>
      <c r="I248" s="2293"/>
      <c r="J248" s="2281"/>
      <c r="K248" s="2295"/>
      <c r="L248" s="2281"/>
      <c r="M248" s="310"/>
      <c r="N248" s="1678"/>
      <c r="O248" s="1678"/>
      <c r="P248" s="309"/>
      <c r="Q248" s="309"/>
      <c r="R248" s="308"/>
      <c r="S248" s="308"/>
      <c r="T248" s="358"/>
      <c r="U248" s="357"/>
      <c r="V248" s="357"/>
      <c r="W248" s="357"/>
      <c r="X248" s="357"/>
      <c r="Y248" s="357"/>
      <c r="Z248" s="357"/>
      <c r="AA248" s="357"/>
      <c r="AB248" s="308"/>
      <c r="AC248" s="2300"/>
      <c r="AD248" s="2300"/>
      <c r="AE248" s="2307"/>
      <c r="AF248" s="2316"/>
      <c r="AG248" s="2314"/>
      <c r="AH248" s="2312"/>
      <c r="AI248" s="271">
        <f t="shared" ref="AI248" si="217">IF(P248=P247,0,IF(P248=P246,0,IF(P248=P245,0,1)))</f>
        <v>0</v>
      </c>
      <c r="AJ248" s="271" t="s">
        <v>545</v>
      </c>
      <c r="AK248" s="271" t="str">
        <f t="shared" si="133"/>
        <v>??</v>
      </c>
      <c r="AL248" s="271" t="e">
        <f>IF(#REF!=#REF!,0,IF(#REF!=#REF!,0,IF(#REF!=#REF!,0,1)))</f>
        <v>#REF!</v>
      </c>
      <c r="AM248" s="354">
        <f t="shared" si="136"/>
        <v>0</v>
      </c>
    </row>
    <row r="249" spans="1:39" ht="14.1" customHeight="1" thickTop="1" thickBot="1" x14ac:dyDescent="0.25">
      <c r="A249" s="2278"/>
      <c r="B249" s="2281"/>
      <c r="C249" s="2283"/>
      <c r="D249" s="2285"/>
      <c r="E249" s="2288"/>
      <c r="F249" s="2281"/>
      <c r="G249" s="2295"/>
      <c r="H249" s="2297"/>
      <c r="I249" s="2293"/>
      <c r="J249" s="2281"/>
      <c r="K249" s="2295"/>
      <c r="L249" s="2281"/>
      <c r="M249" s="310"/>
      <c r="N249" s="1678"/>
      <c r="O249" s="1678"/>
      <c r="P249" s="309"/>
      <c r="Q249" s="309"/>
      <c r="R249" s="308"/>
      <c r="S249" s="308"/>
      <c r="T249" s="358"/>
      <c r="U249" s="357"/>
      <c r="V249" s="357"/>
      <c r="W249" s="357"/>
      <c r="X249" s="357"/>
      <c r="Y249" s="357"/>
      <c r="Z249" s="357"/>
      <c r="AA249" s="357"/>
      <c r="AB249" s="308"/>
      <c r="AC249" s="2300"/>
      <c r="AD249" s="2300"/>
      <c r="AE249" s="2307"/>
      <c r="AF249" s="2316"/>
      <c r="AG249" s="2314"/>
      <c r="AH249" s="2312"/>
      <c r="AI249" s="271">
        <f t="shared" ref="AI249" si="218">IF(P249=P248,0,IF(P249=P247,0,IF(P249=P246,0,IF(P249=P245,0,1))))</f>
        <v>0</v>
      </c>
      <c r="AJ249" s="271" t="s">
        <v>545</v>
      </c>
      <c r="AK249" s="271" t="str">
        <f t="shared" ref="AK249:AK312" si="219">$C$2</f>
        <v>??</v>
      </c>
      <c r="AL249" s="271" t="e">
        <f>IF(#REF!=#REF!,0,IF(#REF!=#REF!,0,IF(#REF!=#REF!,0,IF(#REF!=#REF!,0,1))))</f>
        <v>#REF!</v>
      </c>
      <c r="AM249" s="354">
        <f t="shared" si="136"/>
        <v>0</v>
      </c>
    </row>
    <row r="250" spans="1:39" ht="14.1" customHeight="1" thickTop="1" thickBot="1" x14ac:dyDescent="0.25">
      <c r="A250" s="2278"/>
      <c r="B250" s="2281"/>
      <c r="C250" s="2283"/>
      <c r="D250" s="2285"/>
      <c r="E250" s="2288"/>
      <c r="F250" s="2281"/>
      <c r="G250" s="2295"/>
      <c r="H250" s="2297"/>
      <c r="I250" s="2293"/>
      <c r="J250" s="2281"/>
      <c r="K250" s="2295"/>
      <c r="L250" s="2281"/>
      <c r="M250" s="310"/>
      <c r="N250" s="1678"/>
      <c r="O250" s="1678"/>
      <c r="P250" s="309"/>
      <c r="Q250" s="309"/>
      <c r="R250" s="308"/>
      <c r="S250" s="308"/>
      <c r="T250" s="358"/>
      <c r="U250" s="357"/>
      <c r="V250" s="357"/>
      <c r="W250" s="357"/>
      <c r="X250" s="357"/>
      <c r="Y250" s="357"/>
      <c r="Z250" s="357"/>
      <c r="AA250" s="357"/>
      <c r="AB250" s="308"/>
      <c r="AC250" s="2300"/>
      <c r="AD250" s="2300"/>
      <c r="AE250" s="2307"/>
      <c r="AF250" s="2316"/>
      <c r="AG250" s="2314"/>
      <c r="AH250" s="2312"/>
      <c r="AI250" s="271">
        <f t="shared" ref="AI250" si="220">IF(P250=P249,0,IF(P250=P248,0,IF(P250=P247,0,IF(P250=P246,0,IF(P250=P245,0,1)))))</f>
        <v>0</v>
      </c>
      <c r="AJ250" s="271" t="s">
        <v>545</v>
      </c>
      <c r="AK250" s="271" t="str">
        <f t="shared" si="219"/>
        <v>??</v>
      </c>
      <c r="AL250" s="271" t="e">
        <f>IF(#REF!=#REF!,0,IF(#REF!=#REF!,0,IF(#REF!=#REF!,0,IF(#REF!=#REF!,0,IF(#REF!=#REF!,0,1)))))</f>
        <v>#REF!</v>
      </c>
      <c r="AM250" s="354">
        <f t="shared" ref="AM250:AM313" si="221">AM249</f>
        <v>0</v>
      </c>
    </row>
    <row r="251" spans="1:39" ht="14.1" customHeight="1" thickTop="1" thickBot="1" x14ac:dyDescent="0.25">
      <c r="A251" s="2278"/>
      <c r="B251" s="2281"/>
      <c r="C251" s="2283"/>
      <c r="D251" s="2285"/>
      <c r="E251" s="2288"/>
      <c r="F251" s="2281"/>
      <c r="G251" s="2295"/>
      <c r="H251" s="2297"/>
      <c r="I251" s="2293"/>
      <c r="J251" s="2281"/>
      <c r="K251" s="2295"/>
      <c r="L251" s="2281"/>
      <c r="M251" s="310"/>
      <c r="N251" s="1678"/>
      <c r="O251" s="1678"/>
      <c r="P251" s="309"/>
      <c r="Q251" s="309"/>
      <c r="R251" s="308"/>
      <c r="S251" s="308"/>
      <c r="T251" s="358"/>
      <c r="U251" s="357"/>
      <c r="V251" s="357"/>
      <c r="W251" s="357"/>
      <c r="X251" s="357"/>
      <c r="Y251" s="357"/>
      <c r="Z251" s="357"/>
      <c r="AA251" s="357"/>
      <c r="AB251" s="308"/>
      <c r="AC251" s="2300"/>
      <c r="AD251" s="2300"/>
      <c r="AE251" s="2308" t="str">
        <f t="shared" si="141"/>
        <v/>
      </c>
      <c r="AF251" s="2316"/>
      <c r="AG251" s="2314"/>
      <c r="AH251" s="2312"/>
      <c r="AI251" s="271">
        <f t="shared" ref="AI251" si="222">IF(P251=P250,0,IF(P251=P249,0,IF(P251=P248,0,IF(P251=P247,0,IF(P251=P246,0,IF(P251=P245,0,1))))))</f>
        <v>0</v>
      </c>
      <c r="AJ251" s="271" t="s">
        <v>545</v>
      </c>
      <c r="AK251" s="271" t="str">
        <f t="shared" si="219"/>
        <v>??</v>
      </c>
      <c r="AL251" s="271" t="e">
        <f>IF(#REF!=#REF!,0,IF(#REF!=#REF!,0,IF(#REF!=#REF!,0,IF(#REF!=#REF!,0,IF(#REF!=#REF!,0,IF(#REF!=#REF!,0,1))))))</f>
        <v>#REF!</v>
      </c>
      <c r="AM251" s="354">
        <f t="shared" si="221"/>
        <v>0</v>
      </c>
    </row>
    <row r="252" spans="1:39" ht="14.1" customHeight="1" thickTop="1" thickBot="1" x14ac:dyDescent="0.25">
      <c r="A252" s="2278"/>
      <c r="B252" s="2281"/>
      <c r="C252" s="2283"/>
      <c r="D252" s="2285"/>
      <c r="E252" s="2288"/>
      <c r="F252" s="2281"/>
      <c r="G252" s="2295"/>
      <c r="H252" s="2297"/>
      <c r="I252" s="2293"/>
      <c r="J252" s="2281"/>
      <c r="K252" s="2295"/>
      <c r="L252" s="2281"/>
      <c r="M252" s="310"/>
      <c r="N252" s="1678"/>
      <c r="O252" s="1678"/>
      <c r="P252" s="309"/>
      <c r="Q252" s="309"/>
      <c r="R252" s="308"/>
      <c r="S252" s="308"/>
      <c r="T252" s="358"/>
      <c r="U252" s="357"/>
      <c r="V252" s="357"/>
      <c r="W252" s="357"/>
      <c r="X252" s="357"/>
      <c r="Y252" s="357"/>
      <c r="Z252" s="357"/>
      <c r="AA252" s="357"/>
      <c r="AB252" s="308"/>
      <c r="AC252" s="2300"/>
      <c r="AD252" s="2300"/>
      <c r="AE252" s="2308"/>
      <c r="AF252" s="2316"/>
      <c r="AG252" s="2314"/>
      <c r="AH252" s="2312"/>
      <c r="AI252" s="271">
        <f t="shared" ref="AI252" si="223">IF(P252=P251,0,IF(P252=P250,0,IF(P252=P249,0,IF(P252=P248,0,IF(P252=P247,0,IF(P252=P246,0,IF(P252=P245,0,1)))))))</f>
        <v>0</v>
      </c>
      <c r="AJ252" s="271" t="s">
        <v>545</v>
      </c>
      <c r="AK252" s="271" t="str">
        <f t="shared" si="219"/>
        <v>??</v>
      </c>
      <c r="AL252" s="271" t="e">
        <f>IF(#REF!=#REF!,0,IF(#REF!=#REF!,0,IF(#REF!=#REF!,0,IF(#REF!=#REF!,0,IF(#REF!=#REF!,0,IF(#REF!=#REF!,0,IF(#REF!=#REF!,0,1)))))))</f>
        <v>#REF!</v>
      </c>
      <c r="AM252" s="354">
        <f t="shared" si="221"/>
        <v>0</v>
      </c>
    </row>
    <row r="253" spans="1:39" ht="14.1" customHeight="1" thickTop="1" thickBot="1" x14ac:dyDescent="0.25">
      <c r="A253" s="2278"/>
      <c r="B253" s="2281"/>
      <c r="C253" s="2283"/>
      <c r="D253" s="2285"/>
      <c r="E253" s="2288"/>
      <c r="F253" s="2281"/>
      <c r="G253" s="2295"/>
      <c r="H253" s="2297"/>
      <c r="I253" s="2293"/>
      <c r="J253" s="2281"/>
      <c r="K253" s="2295"/>
      <c r="L253" s="2281"/>
      <c r="M253" s="310"/>
      <c r="N253" s="1678"/>
      <c r="O253" s="1678"/>
      <c r="P253" s="309"/>
      <c r="Q253" s="309"/>
      <c r="R253" s="308"/>
      <c r="S253" s="308"/>
      <c r="T253" s="358"/>
      <c r="U253" s="357"/>
      <c r="V253" s="357"/>
      <c r="W253" s="357"/>
      <c r="X253" s="357"/>
      <c r="Y253" s="357"/>
      <c r="Z253" s="357"/>
      <c r="AA253" s="357"/>
      <c r="AB253" s="308"/>
      <c r="AC253" s="2300"/>
      <c r="AD253" s="2300"/>
      <c r="AE253" s="2308"/>
      <c r="AF253" s="2316"/>
      <c r="AG253" s="2314"/>
      <c r="AH253" s="2312"/>
      <c r="AI253" s="271">
        <f t="shared" ref="AI253" si="224">IF(P253=P252,0,IF(P253=P251,0,IF(P253=P250,0,IF(P253=P249,0,IF(P253=P248,0,IF(P253=P247,0,IF(P253=P246,0,IF(P253=P245,0,1))))))))</f>
        <v>0</v>
      </c>
      <c r="AJ253" s="271" t="s">
        <v>545</v>
      </c>
      <c r="AK253" s="271" t="str">
        <f t="shared" si="219"/>
        <v>??</v>
      </c>
      <c r="AL253" s="271" t="e">
        <f>IF(#REF!=#REF!,0,IF(#REF!=#REF!,0,IF(#REF!=#REF!,0,IF(#REF!=#REF!,0,IF(#REF!=#REF!,0,IF(#REF!=#REF!,0,IF(#REF!=#REF!,0,IF(#REF!=#REF!,0,1))))))))</f>
        <v>#REF!</v>
      </c>
      <c r="AM253" s="354">
        <f t="shared" si="221"/>
        <v>0</v>
      </c>
    </row>
    <row r="254" spans="1:39" ht="14.1" customHeight="1" thickTop="1" thickBot="1" x14ac:dyDescent="0.25">
      <c r="A254" s="2279"/>
      <c r="B254" s="2282"/>
      <c r="C254" s="2284"/>
      <c r="D254" s="2286"/>
      <c r="E254" s="2289"/>
      <c r="F254" s="2282"/>
      <c r="G254" s="2296"/>
      <c r="H254" s="2298"/>
      <c r="I254" s="2294"/>
      <c r="J254" s="2282"/>
      <c r="K254" s="2296"/>
      <c r="L254" s="2282"/>
      <c r="M254" s="292"/>
      <c r="N254" s="290"/>
      <c r="O254" s="290"/>
      <c r="P254" s="291"/>
      <c r="Q254" s="291"/>
      <c r="R254" s="290"/>
      <c r="S254" s="290"/>
      <c r="T254" s="356"/>
      <c r="U254" s="355"/>
      <c r="V254" s="355"/>
      <c r="W254" s="355"/>
      <c r="X254" s="355"/>
      <c r="Y254" s="355"/>
      <c r="Z254" s="355"/>
      <c r="AA254" s="355"/>
      <c r="AB254" s="290"/>
      <c r="AC254" s="2301"/>
      <c r="AD254" s="2301"/>
      <c r="AE254" s="2309"/>
      <c r="AF254" s="2316"/>
      <c r="AG254" s="2315"/>
      <c r="AH254" s="2312"/>
      <c r="AI254" s="271">
        <f t="shared" ref="AI254" si="225">IF(P254=P253,0,IF(P254=P252,0,IF(P254=P251,0,IF(P254=P250,0,IF(P254=P249,0,IF(P254=P248,0,IF(P254=P247,0,IF(P254=P246,0,IF(P254=P245,0,1)))))))))</f>
        <v>0</v>
      </c>
      <c r="AJ254" s="271" t="s">
        <v>545</v>
      </c>
      <c r="AK254" s="271" t="str">
        <f t="shared" si="219"/>
        <v>??</v>
      </c>
      <c r="AL254" s="271" t="e">
        <f>IF(#REF!=#REF!,0,IF(#REF!=#REF!,0,IF(#REF!=#REF!,0,IF(#REF!=#REF!,0,IF(#REF!=#REF!,0,IF(#REF!=#REF!,0,IF(#REF!=#REF!,0,IF(#REF!=#REF!,0,IF(#REF!=#REF!,0,1)))))))))</f>
        <v>#REF!</v>
      </c>
      <c r="AM254" s="354">
        <f t="shared" si="221"/>
        <v>0</v>
      </c>
    </row>
    <row r="255" spans="1:39" ht="14.1" customHeight="1" thickTop="1" thickBot="1" x14ac:dyDescent="0.25">
      <c r="A255" s="2278"/>
      <c r="B255" s="2280"/>
      <c r="C255" s="2283"/>
      <c r="D255" s="2285"/>
      <c r="E255" s="2287"/>
      <c r="F255" s="2280"/>
      <c r="G255" s="2280"/>
      <c r="H255" s="2297"/>
      <c r="I255" s="2290" t="s">
        <v>140</v>
      </c>
      <c r="J255" s="2281"/>
      <c r="K255" s="2280"/>
      <c r="L255" s="2281"/>
      <c r="M255" s="310"/>
      <c r="N255" s="1678"/>
      <c r="O255" s="1678"/>
      <c r="P255" s="388"/>
      <c r="Q255" s="388"/>
      <c r="R255" s="308"/>
      <c r="S255" s="308"/>
      <c r="T255" s="358"/>
      <c r="U255" s="357"/>
      <c r="V255" s="357"/>
      <c r="W255" s="357"/>
      <c r="X255" s="357"/>
      <c r="Y255" s="357"/>
      <c r="Z255" s="357"/>
      <c r="AA255" s="357"/>
      <c r="AB255" s="308"/>
      <c r="AC255" s="2299">
        <f t="shared" ref="AC255" si="226">SUM(T255:AB264)</f>
        <v>0</v>
      </c>
      <c r="AD255" s="2299">
        <f t="shared" ref="AD255:AD315" si="227">IF(AC255&gt;0,18,0)</f>
        <v>0</v>
      </c>
      <c r="AE255" s="2306">
        <f t="shared" ref="AE255" si="228">IF((AC255-AD255)&gt;=0,AC255-AD255,0)</f>
        <v>0</v>
      </c>
      <c r="AF255" s="2316">
        <f t="shared" ref="AF255" si="229">IF(AC255&lt;AD255,AC255,AD255)/IF(AD255=0,1,AD255)</f>
        <v>0</v>
      </c>
      <c r="AG255" s="2313" t="str">
        <f t="shared" ref="AG255:AG315" si="230">IF(AF255=1,"pe",IF(AF255&gt;0,"ne",""))</f>
        <v/>
      </c>
      <c r="AH255" s="2312"/>
      <c r="AI255" s="271">
        <v>1</v>
      </c>
      <c r="AJ255" s="271" t="s">
        <v>545</v>
      </c>
      <c r="AK255" s="271" t="str">
        <f t="shared" si="219"/>
        <v>??</v>
      </c>
      <c r="AL255" s="271">
        <v>1</v>
      </c>
      <c r="AM255" s="354">
        <f t="shared" ref="AM255" si="231">C255</f>
        <v>0</v>
      </c>
    </row>
    <row r="256" spans="1:39" ht="14.1" customHeight="1" thickTop="1" thickBot="1" x14ac:dyDescent="0.25">
      <c r="A256" s="2278"/>
      <c r="B256" s="2281"/>
      <c r="C256" s="2283"/>
      <c r="D256" s="2285"/>
      <c r="E256" s="2288"/>
      <c r="F256" s="2281"/>
      <c r="G256" s="2295"/>
      <c r="H256" s="2297"/>
      <c r="I256" s="2291"/>
      <c r="J256" s="2281"/>
      <c r="K256" s="2295"/>
      <c r="L256" s="2281"/>
      <c r="M256" s="310"/>
      <c r="N256" s="1678"/>
      <c r="O256" s="1678"/>
      <c r="P256" s="309"/>
      <c r="Q256" s="309"/>
      <c r="R256" s="308"/>
      <c r="S256" s="308"/>
      <c r="T256" s="358"/>
      <c r="U256" s="357"/>
      <c r="V256" s="357"/>
      <c r="W256" s="357"/>
      <c r="X256" s="357"/>
      <c r="Y256" s="357"/>
      <c r="Z256" s="357"/>
      <c r="AA256" s="357"/>
      <c r="AB256" s="308"/>
      <c r="AC256" s="2300"/>
      <c r="AD256" s="2300"/>
      <c r="AE256" s="2307"/>
      <c r="AF256" s="2316"/>
      <c r="AG256" s="2314"/>
      <c r="AH256" s="2312"/>
      <c r="AI256" s="271">
        <f t="shared" ref="AI256" si="232">IF(P256=P255,0,1)</f>
        <v>0</v>
      </c>
      <c r="AJ256" s="271" t="s">
        <v>545</v>
      </c>
      <c r="AK256" s="271" t="str">
        <f t="shared" si="219"/>
        <v>??</v>
      </c>
      <c r="AL256" s="271" t="e">
        <f>IF(#REF!=#REF!,0,1)</f>
        <v>#REF!</v>
      </c>
      <c r="AM256" s="354">
        <f t="shared" si="221"/>
        <v>0</v>
      </c>
    </row>
    <row r="257" spans="1:39" ht="14.1" customHeight="1" thickTop="1" thickBot="1" x14ac:dyDescent="0.25">
      <c r="A257" s="2278"/>
      <c r="B257" s="2281"/>
      <c r="C257" s="2283"/>
      <c r="D257" s="2285"/>
      <c r="E257" s="2288"/>
      <c r="F257" s="2281"/>
      <c r="G257" s="2295"/>
      <c r="H257" s="2297"/>
      <c r="I257" s="2292"/>
      <c r="J257" s="2281"/>
      <c r="K257" s="2295"/>
      <c r="L257" s="2281"/>
      <c r="M257" s="310"/>
      <c r="N257" s="1678"/>
      <c r="O257" s="1678"/>
      <c r="P257" s="309"/>
      <c r="Q257" s="309"/>
      <c r="R257" s="308"/>
      <c r="S257" s="308"/>
      <c r="T257" s="358"/>
      <c r="U257" s="357"/>
      <c r="V257" s="357"/>
      <c r="W257" s="357"/>
      <c r="X257" s="357"/>
      <c r="Y257" s="357"/>
      <c r="Z257" s="357"/>
      <c r="AA257" s="357"/>
      <c r="AB257" s="308"/>
      <c r="AC257" s="2300"/>
      <c r="AD257" s="2300"/>
      <c r="AE257" s="2307"/>
      <c r="AF257" s="2316"/>
      <c r="AG257" s="2314"/>
      <c r="AH257" s="2312"/>
      <c r="AI257" s="271">
        <f t="shared" ref="AI257" si="233">IF(P257=P256,0,IF(P257=P255,0,1))</f>
        <v>0</v>
      </c>
      <c r="AJ257" s="271" t="s">
        <v>545</v>
      </c>
      <c r="AK257" s="271" t="str">
        <f t="shared" si="219"/>
        <v>??</v>
      </c>
      <c r="AL257" s="271" t="e">
        <f>IF(#REF!=#REF!,0,IF(#REF!=#REF!,0,1))</f>
        <v>#REF!</v>
      </c>
      <c r="AM257" s="354">
        <f t="shared" si="221"/>
        <v>0</v>
      </c>
    </row>
    <row r="258" spans="1:39" ht="14.1" customHeight="1" thickTop="1" thickBot="1" x14ac:dyDescent="0.25">
      <c r="A258" s="2278"/>
      <c r="B258" s="2281"/>
      <c r="C258" s="2283"/>
      <c r="D258" s="2285"/>
      <c r="E258" s="2288"/>
      <c r="F258" s="2281"/>
      <c r="G258" s="2295"/>
      <c r="H258" s="2297"/>
      <c r="I258" s="2293"/>
      <c r="J258" s="2281"/>
      <c r="K258" s="2295"/>
      <c r="L258" s="2281"/>
      <c r="M258" s="310"/>
      <c r="N258" s="1678"/>
      <c r="O258" s="1678"/>
      <c r="P258" s="309"/>
      <c r="Q258" s="309"/>
      <c r="R258" s="308"/>
      <c r="S258" s="308"/>
      <c r="T258" s="358"/>
      <c r="U258" s="357"/>
      <c r="V258" s="357"/>
      <c r="W258" s="357"/>
      <c r="X258" s="357"/>
      <c r="Y258" s="357"/>
      <c r="Z258" s="357"/>
      <c r="AA258" s="357"/>
      <c r="AB258" s="308"/>
      <c r="AC258" s="2300"/>
      <c r="AD258" s="2300"/>
      <c r="AE258" s="2307"/>
      <c r="AF258" s="2316"/>
      <c r="AG258" s="2314"/>
      <c r="AH258" s="2312"/>
      <c r="AI258" s="271">
        <f t="shared" ref="AI258" si="234">IF(P258=P257,0,IF(P258=P256,0,IF(P258=P255,0,1)))</f>
        <v>0</v>
      </c>
      <c r="AJ258" s="271" t="s">
        <v>545</v>
      </c>
      <c r="AK258" s="271" t="str">
        <f t="shared" si="219"/>
        <v>??</v>
      </c>
      <c r="AL258" s="271" t="e">
        <f>IF(#REF!=#REF!,0,IF(#REF!=#REF!,0,IF(#REF!=#REF!,0,1)))</f>
        <v>#REF!</v>
      </c>
      <c r="AM258" s="354">
        <f t="shared" si="221"/>
        <v>0</v>
      </c>
    </row>
    <row r="259" spans="1:39" ht="14.1" customHeight="1" thickTop="1" thickBot="1" x14ac:dyDescent="0.25">
      <c r="A259" s="2278"/>
      <c r="B259" s="2281"/>
      <c r="C259" s="2283"/>
      <c r="D259" s="2285"/>
      <c r="E259" s="2288"/>
      <c r="F259" s="2281"/>
      <c r="G259" s="2295"/>
      <c r="H259" s="2297"/>
      <c r="I259" s="2293"/>
      <c r="J259" s="2281"/>
      <c r="K259" s="2295"/>
      <c r="L259" s="2281"/>
      <c r="M259" s="310"/>
      <c r="N259" s="1678"/>
      <c r="O259" s="1678"/>
      <c r="P259" s="309"/>
      <c r="Q259" s="309"/>
      <c r="R259" s="308"/>
      <c r="S259" s="308"/>
      <c r="T259" s="358"/>
      <c r="U259" s="357"/>
      <c r="V259" s="357"/>
      <c r="W259" s="357"/>
      <c r="X259" s="357"/>
      <c r="Y259" s="357"/>
      <c r="Z259" s="357"/>
      <c r="AA259" s="357"/>
      <c r="AB259" s="308"/>
      <c r="AC259" s="2300"/>
      <c r="AD259" s="2300"/>
      <c r="AE259" s="2307"/>
      <c r="AF259" s="2316"/>
      <c r="AG259" s="2314"/>
      <c r="AH259" s="2312"/>
      <c r="AI259" s="271">
        <f t="shared" ref="AI259" si="235">IF(P259=P258,0,IF(P259=P257,0,IF(P259=P256,0,IF(P259=P255,0,1))))</f>
        <v>0</v>
      </c>
      <c r="AJ259" s="271" t="s">
        <v>545</v>
      </c>
      <c r="AK259" s="271" t="str">
        <f t="shared" si="219"/>
        <v>??</v>
      </c>
      <c r="AL259" s="271" t="e">
        <f>IF(#REF!=#REF!,0,IF(#REF!=#REF!,0,IF(#REF!=#REF!,0,IF(#REF!=#REF!,0,1))))</f>
        <v>#REF!</v>
      </c>
      <c r="AM259" s="354">
        <f t="shared" si="221"/>
        <v>0</v>
      </c>
    </row>
    <row r="260" spans="1:39" ht="14.1" customHeight="1" thickTop="1" thickBot="1" x14ac:dyDescent="0.25">
      <c r="A260" s="2278"/>
      <c r="B260" s="2281"/>
      <c r="C260" s="2283"/>
      <c r="D260" s="2285"/>
      <c r="E260" s="2288"/>
      <c r="F260" s="2281"/>
      <c r="G260" s="2295"/>
      <c r="H260" s="2297"/>
      <c r="I260" s="2293"/>
      <c r="J260" s="2281"/>
      <c r="K260" s="2295"/>
      <c r="L260" s="2281"/>
      <c r="M260" s="310"/>
      <c r="N260" s="1678"/>
      <c r="O260" s="1678"/>
      <c r="P260" s="309"/>
      <c r="Q260" s="309"/>
      <c r="R260" s="308"/>
      <c r="S260" s="308"/>
      <c r="T260" s="358"/>
      <c r="U260" s="357"/>
      <c r="V260" s="357"/>
      <c r="W260" s="357"/>
      <c r="X260" s="357"/>
      <c r="Y260" s="357"/>
      <c r="Z260" s="357"/>
      <c r="AA260" s="357"/>
      <c r="AB260" s="308"/>
      <c r="AC260" s="2300"/>
      <c r="AD260" s="2300"/>
      <c r="AE260" s="2307"/>
      <c r="AF260" s="2316"/>
      <c r="AG260" s="2314"/>
      <c r="AH260" s="2312"/>
      <c r="AI260" s="271">
        <f t="shared" ref="AI260" si="236">IF(P260=P259,0,IF(P260=P258,0,IF(P260=P257,0,IF(P260=P256,0,IF(P260=P255,0,1)))))</f>
        <v>0</v>
      </c>
      <c r="AJ260" s="271" t="s">
        <v>545</v>
      </c>
      <c r="AK260" s="271" t="str">
        <f t="shared" si="219"/>
        <v>??</v>
      </c>
      <c r="AL260" s="271" t="e">
        <f>IF(#REF!=#REF!,0,IF(#REF!=#REF!,0,IF(#REF!=#REF!,0,IF(#REF!=#REF!,0,IF(#REF!=#REF!,0,1)))))</f>
        <v>#REF!</v>
      </c>
      <c r="AM260" s="354">
        <f t="shared" si="221"/>
        <v>0</v>
      </c>
    </row>
    <row r="261" spans="1:39" ht="14.1" customHeight="1" thickTop="1" thickBot="1" x14ac:dyDescent="0.25">
      <c r="A261" s="2278"/>
      <c r="B261" s="2281"/>
      <c r="C261" s="2283"/>
      <c r="D261" s="2285"/>
      <c r="E261" s="2288"/>
      <c r="F261" s="2281"/>
      <c r="G261" s="2295"/>
      <c r="H261" s="2297"/>
      <c r="I261" s="2293"/>
      <c r="J261" s="2281"/>
      <c r="K261" s="2295"/>
      <c r="L261" s="2281"/>
      <c r="M261" s="310"/>
      <c r="N261" s="1678"/>
      <c r="O261" s="1678"/>
      <c r="P261" s="309"/>
      <c r="Q261" s="309"/>
      <c r="R261" s="308"/>
      <c r="S261" s="308"/>
      <c r="T261" s="358"/>
      <c r="U261" s="357"/>
      <c r="V261" s="357"/>
      <c r="W261" s="357"/>
      <c r="X261" s="357"/>
      <c r="Y261" s="357"/>
      <c r="Z261" s="357"/>
      <c r="AA261" s="357"/>
      <c r="AB261" s="308"/>
      <c r="AC261" s="2300"/>
      <c r="AD261" s="2300"/>
      <c r="AE261" s="2308" t="str">
        <f t="shared" ref="AE261:AE321" si="237">IF(AE255&gt;9,"błąd","")</f>
        <v/>
      </c>
      <c r="AF261" s="2316"/>
      <c r="AG261" s="2314"/>
      <c r="AH261" s="2312"/>
      <c r="AI261" s="271">
        <f t="shared" ref="AI261" si="238">IF(P261=P260,0,IF(P261=P259,0,IF(P261=P258,0,IF(P261=P257,0,IF(P261=P256,0,IF(P261=P255,0,1))))))</f>
        <v>0</v>
      </c>
      <c r="AJ261" s="271" t="s">
        <v>545</v>
      </c>
      <c r="AK261" s="271" t="str">
        <f t="shared" si="219"/>
        <v>??</v>
      </c>
      <c r="AL261" s="271" t="e">
        <f>IF(#REF!=#REF!,0,IF(#REF!=#REF!,0,IF(#REF!=#REF!,0,IF(#REF!=#REF!,0,IF(#REF!=#REF!,0,IF(#REF!=#REF!,0,1))))))</f>
        <v>#REF!</v>
      </c>
      <c r="AM261" s="354">
        <f t="shared" si="221"/>
        <v>0</v>
      </c>
    </row>
    <row r="262" spans="1:39" ht="14.1" customHeight="1" thickTop="1" thickBot="1" x14ac:dyDescent="0.25">
      <c r="A262" s="2278"/>
      <c r="B262" s="2281"/>
      <c r="C262" s="2283"/>
      <c r="D262" s="2285"/>
      <c r="E262" s="2288"/>
      <c r="F262" s="2281"/>
      <c r="G262" s="2295"/>
      <c r="H262" s="2297"/>
      <c r="I262" s="2293"/>
      <c r="J262" s="2281"/>
      <c r="K262" s="2295"/>
      <c r="L262" s="2281"/>
      <c r="M262" s="310"/>
      <c r="N262" s="1678"/>
      <c r="O262" s="1678"/>
      <c r="P262" s="309"/>
      <c r="Q262" s="309"/>
      <c r="R262" s="308"/>
      <c r="S262" s="308"/>
      <c r="T262" s="358"/>
      <c r="U262" s="357"/>
      <c r="V262" s="357"/>
      <c r="W262" s="357"/>
      <c r="X262" s="357"/>
      <c r="Y262" s="357"/>
      <c r="Z262" s="357"/>
      <c r="AA262" s="357"/>
      <c r="AB262" s="308"/>
      <c r="AC262" s="2300"/>
      <c r="AD262" s="2300"/>
      <c r="AE262" s="2308"/>
      <c r="AF262" s="2316"/>
      <c r="AG262" s="2314"/>
      <c r="AH262" s="2312"/>
      <c r="AI262" s="271">
        <f t="shared" ref="AI262" si="239">IF(P262=P261,0,IF(P262=P260,0,IF(P262=P259,0,IF(P262=P258,0,IF(P262=P257,0,IF(P262=P256,0,IF(P262=P255,0,1)))))))</f>
        <v>0</v>
      </c>
      <c r="AJ262" s="271" t="s">
        <v>545</v>
      </c>
      <c r="AK262" s="271" t="str">
        <f t="shared" si="219"/>
        <v>??</v>
      </c>
      <c r="AL262" s="271" t="e">
        <f>IF(#REF!=#REF!,0,IF(#REF!=#REF!,0,IF(#REF!=#REF!,0,IF(#REF!=#REF!,0,IF(#REF!=#REF!,0,IF(#REF!=#REF!,0,IF(#REF!=#REF!,0,1)))))))</f>
        <v>#REF!</v>
      </c>
      <c r="AM262" s="354">
        <f t="shared" si="221"/>
        <v>0</v>
      </c>
    </row>
    <row r="263" spans="1:39" ht="14.1" customHeight="1" thickTop="1" thickBot="1" x14ac:dyDescent="0.25">
      <c r="A263" s="2278"/>
      <c r="B263" s="2281"/>
      <c r="C263" s="2283"/>
      <c r="D263" s="2285"/>
      <c r="E263" s="2288"/>
      <c r="F263" s="2281"/>
      <c r="G263" s="2295"/>
      <c r="H263" s="2297"/>
      <c r="I263" s="2293"/>
      <c r="J263" s="2281"/>
      <c r="K263" s="2295"/>
      <c r="L263" s="2281"/>
      <c r="M263" s="310"/>
      <c r="N263" s="1678"/>
      <c r="O263" s="1678"/>
      <c r="P263" s="309"/>
      <c r="Q263" s="309"/>
      <c r="R263" s="308"/>
      <c r="S263" s="308"/>
      <c r="T263" s="358"/>
      <c r="U263" s="357"/>
      <c r="V263" s="357"/>
      <c r="W263" s="357"/>
      <c r="X263" s="357"/>
      <c r="Y263" s="357"/>
      <c r="Z263" s="357"/>
      <c r="AA263" s="357"/>
      <c r="AB263" s="308"/>
      <c r="AC263" s="2300"/>
      <c r="AD263" s="2300"/>
      <c r="AE263" s="2308"/>
      <c r="AF263" s="2316"/>
      <c r="AG263" s="2314"/>
      <c r="AH263" s="2312"/>
      <c r="AI263" s="271">
        <f t="shared" ref="AI263" si="240">IF(P263=P262,0,IF(P263=P261,0,IF(P263=P260,0,IF(P263=P259,0,IF(P263=P258,0,IF(P263=P257,0,IF(P263=P256,0,IF(P263=P255,0,1))))))))</f>
        <v>0</v>
      </c>
      <c r="AJ263" s="271" t="s">
        <v>545</v>
      </c>
      <c r="AK263" s="271" t="str">
        <f t="shared" si="219"/>
        <v>??</v>
      </c>
      <c r="AL263" s="271" t="e">
        <f>IF(#REF!=#REF!,0,IF(#REF!=#REF!,0,IF(#REF!=#REF!,0,IF(#REF!=#REF!,0,IF(#REF!=#REF!,0,IF(#REF!=#REF!,0,IF(#REF!=#REF!,0,IF(#REF!=#REF!,0,1))))))))</f>
        <v>#REF!</v>
      </c>
      <c r="AM263" s="354">
        <f t="shared" si="221"/>
        <v>0</v>
      </c>
    </row>
    <row r="264" spans="1:39" ht="14.1" customHeight="1" thickTop="1" thickBot="1" x14ac:dyDescent="0.25">
      <c r="A264" s="2279"/>
      <c r="B264" s="2282"/>
      <c r="C264" s="2284"/>
      <c r="D264" s="2286"/>
      <c r="E264" s="2289"/>
      <c r="F264" s="2282"/>
      <c r="G264" s="2296"/>
      <c r="H264" s="2298"/>
      <c r="I264" s="2294"/>
      <c r="J264" s="2282"/>
      <c r="K264" s="2296"/>
      <c r="L264" s="2282"/>
      <c r="M264" s="292"/>
      <c r="N264" s="290"/>
      <c r="O264" s="290"/>
      <c r="P264" s="291"/>
      <c r="Q264" s="291"/>
      <c r="R264" s="290"/>
      <c r="S264" s="290"/>
      <c r="T264" s="356"/>
      <c r="U264" s="355"/>
      <c r="V264" s="355"/>
      <c r="W264" s="355"/>
      <c r="X264" s="355"/>
      <c r="Y264" s="355"/>
      <c r="Z264" s="355"/>
      <c r="AA264" s="355"/>
      <c r="AB264" s="290"/>
      <c r="AC264" s="2301"/>
      <c r="AD264" s="2301"/>
      <c r="AE264" s="2309"/>
      <c r="AF264" s="2316"/>
      <c r="AG264" s="2315"/>
      <c r="AH264" s="2312"/>
      <c r="AI264" s="271">
        <f t="shared" ref="AI264" si="241">IF(P264=P263,0,IF(P264=P262,0,IF(P264=P261,0,IF(P264=P260,0,IF(P264=P259,0,IF(P264=P258,0,IF(P264=P257,0,IF(P264=P256,0,IF(P264=P255,0,1)))))))))</f>
        <v>0</v>
      </c>
      <c r="AJ264" s="271" t="s">
        <v>545</v>
      </c>
      <c r="AK264" s="271" t="str">
        <f t="shared" si="219"/>
        <v>??</v>
      </c>
      <c r="AL264" s="271" t="e">
        <f>IF(#REF!=#REF!,0,IF(#REF!=#REF!,0,IF(#REF!=#REF!,0,IF(#REF!=#REF!,0,IF(#REF!=#REF!,0,IF(#REF!=#REF!,0,IF(#REF!=#REF!,0,IF(#REF!=#REF!,0,IF(#REF!=#REF!,0,1)))))))))</f>
        <v>#REF!</v>
      </c>
      <c r="AM264" s="354">
        <f t="shared" si="221"/>
        <v>0</v>
      </c>
    </row>
    <row r="265" spans="1:39" ht="14.1" customHeight="1" thickTop="1" thickBot="1" x14ac:dyDescent="0.25">
      <c r="A265" s="2278"/>
      <c r="B265" s="2280"/>
      <c r="C265" s="2283"/>
      <c r="D265" s="2285"/>
      <c r="E265" s="2287"/>
      <c r="F265" s="2280"/>
      <c r="G265" s="2280"/>
      <c r="H265" s="2297"/>
      <c r="I265" s="2290" t="s">
        <v>140</v>
      </c>
      <c r="J265" s="2281"/>
      <c r="K265" s="2280"/>
      <c r="L265" s="2281"/>
      <c r="M265" s="310"/>
      <c r="N265" s="1678"/>
      <c r="O265" s="1678"/>
      <c r="P265" s="388"/>
      <c r="Q265" s="388"/>
      <c r="R265" s="308"/>
      <c r="S265" s="308"/>
      <c r="T265" s="358"/>
      <c r="U265" s="357"/>
      <c r="V265" s="357"/>
      <c r="W265" s="357"/>
      <c r="X265" s="357"/>
      <c r="Y265" s="357"/>
      <c r="Z265" s="357"/>
      <c r="AA265" s="357"/>
      <c r="AB265" s="308"/>
      <c r="AC265" s="2299">
        <f t="shared" ref="AC265" si="242">SUM(T265:AB274)</f>
        <v>0</v>
      </c>
      <c r="AD265" s="2299">
        <f t="shared" si="227"/>
        <v>0</v>
      </c>
      <c r="AE265" s="2306">
        <f t="shared" ref="AE265" si="243">IF((AC265-AD265)&gt;=0,AC265-AD265,0)</f>
        <v>0</v>
      </c>
      <c r="AF265" s="2316">
        <f t="shared" ref="AF265" si="244">IF(AC265&lt;AD265,AC265,AD265)/IF(AD265=0,1,AD265)</f>
        <v>0</v>
      </c>
      <c r="AG265" s="2313" t="str">
        <f t="shared" si="230"/>
        <v/>
      </c>
      <c r="AH265" s="2312"/>
      <c r="AI265" s="271">
        <v>1</v>
      </c>
      <c r="AJ265" s="271" t="s">
        <v>545</v>
      </c>
      <c r="AK265" s="271" t="str">
        <f t="shared" si="219"/>
        <v>??</v>
      </c>
      <c r="AL265" s="271">
        <v>1</v>
      </c>
      <c r="AM265" s="354">
        <f t="shared" ref="AM265" si="245">C265</f>
        <v>0</v>
      </c>
    </row>
    <row r="266" spans="1:39" ht="14.1" customHeight="1" thickTop="1" thickBot="1" x14ac:dyDescent="0.25">
      <c r="A266" s="2278"/>
      <c r="B266" s="2281"/>
      <c r="C266" s="2283"/>
      <c r="D266" s="2285"/>
      <c r="E266" s="2288"/>
      <c r="F266" s="2281"/>
      <c r="G266" s="2295"/>
      <c r="H266" s="2297"/>
      <c r="I266" s="2291"/>
      <c r="J266" s="2281"/>
      <c r="K266" s="2295"/>
      <c r="L266" s="2281"/>
      <c r="M266" s="310"/>
      <c r="N266" s="1678"/>
      <c r="O266" s="1678"/>
      <c r="P266" s="309"/>
      <c r="Q266" s="309"/>
      <c r="R266" s="308"/>
      <c r="S266" s="308"/>
      <c r="T266" s="358"/>
      <c r="U266" s="357"/>
      <c r="V266" s="357"/>
      <c r="W266" s="357"/>
      <c r="X266" s="357"/>
      <c r="Y266" s="357"/>
      <c r="Z266" s="357"/>
      <c r="AA266" s="357"/>
      <c r="AB266" s="308"/>
      <c r="AC266" s="2300"/>
      <c r="AD266" s="2300"/>
      <c r="AE266" s="2307"/>
      <c r="AF266" s="2316"/>
      <c r="AG266" s="2314"/>
      <c r="AH266" s="2312"/>
      <c r="AI266" s="271">
        <f t="shared" ref="AI266" si="246">IF(P266=P265,0,1)</f>
        <v>0</v>
      </c>
      <c r="AJ266" s="271" t="s">
        <v>545</v>
      </c>
      <c r="AK266" s="271" t="str">
        <f t="shared" si="219"/>
        <v>??</v>
      </c>
      <c r="AL266" s="271" t="e">
        <f>IF(#REF!=#REF!,0,1)</f>
        <v>#REF!</v>
      </c>
      <c r="AM266" s="354">
        <f t="shared" si="221"/>
        <v>0</v>
      </c>
    </row>
    <row r="267" spans="1:39" ht="14.1" customHeight="1" thickTop="1" thickBot="1" x14ac:dyDescent="0.25">
      <c r="A267" s="2278"/>
      <c r="B267" s="2281"/>
      <c r="C267" s="2283"/>
      <c r="D267" s="2285"/>
      <c r="E267" s="2288"/>
      <c r="F267" s="2281"/>
      <c r="G267" s="2295"/>
      <c r="H267" s="2297"/>
      <c r="I267" s="2292"/>
      <c r="J267" s="2281"/>
      <c r="K267" s="2295"/>
      <c r="L267" s="2281"/>
      <c r="M267" s="310"/>
      <c r="N267" s="1678"/>
      <c r="O267" s="1678"/>
      <c r="P267" s="309"/>
      <c r="Q267" s="309"/>
      <c r="R267" s="308"/>
      <c r="S267" s="308"/>
      <c r="T267" s="358"/>
      <c r="U267" s="357"/>
      <c r="V267" s="357"/>
      <c r="W267" s="357"/>
      <c r="X267" s="357"/>
      <c r="Y267" s="357"/>
      <c r="Z267" s="357"/>
      <c r="AA267" s="357"/>
      <c r="AB267" s="308"/>
      <c r="AC267" s="2300"/>
      <c r="AD267" s="2300"/>
      <c r="AE267" s="2307"/>
      <c r="AF267" s="2316"/>
      <c r="AG267" s="2314"/>
      <c r="AH267" s="2312"/>
      <c r="AI267" s="271">
        <f t="shared" ref="AI267" si="247">IF(P267=P266,0,IF(P267=P265,0,1))</f>
        <v>0</v>
      </c>
      <c r="AJ267" s="271" t="s">
        <v>545</v>
      </c>
      <c r="AK267" s="271" t="str">
        <f t="shared" si="219"/>
        <v>??</v>
      </c>
      <c r="AL267" s="271" t="e">
        <f>IF(#REF!=#REF!,0,IF(#REF!=#REF!,0,1))</f>
        <v>#REF!</v>
      </c>
      <c r="AM267" s="354">
        <f t="shared" si="221"/>
        <v>0</v>
      </c>
    </row>
    <row r="268" spans="1:39" ht="14.1" customHeight="1" thickTop="1" thickBot="1" x14ac:dyDescent="0.25">
      <c r="A268" s="2278"/>
      <c r="B268" s="2281"/>
      <c r="C268" s="2283"/>
      <c r="D268" s="2285"/>
      <c r="E268" s="2288"/>
      <c r="F268" s="2281"/>
      <c r="G268" s="2295"/>
      <c r="H268" s="2297"/>
      <c r="I268" s="2293"/>
      <c r="J268" s="2281"/>
      <c r="K268" s="2295"/>
      <c r="L268" s="2281"/>
      <c r="M268" s="310"/>
      <c r="N268" s="1678"/>
      <c r="O268" s="1678"/>
      <c r="P268" s="309"/>
      <c r="Q268" s="309"/>
      <c r="R268" s="308"/>
      <c r="S268" s="308"/>
      <c r="T268" s="358"/>
      <c r="U268" s="357"/>
      <c r="V268" s="357"/>
      <c r="W268" s="357"/>
      <c r="X268" s="357"/>
      <c r="Y268" s="357"/>
      <c r="Z268" s="357"/>
      <c r="AA268" s="357"/>
      <c r="AB268" s="308"/>
      <c r="AC268" s="2300"/>
      <c r="AD268" s="2300"/>
      <c r="AE268" s="2307"/>
      <c r="AF268" s="2316"/>
      <c r="AG268" s="2314"/>
      <c r="AH268" s="2312"/>
      <c r="AI268" s="271">
        <f t="shared" ref="AI268" si="248">IF(P268=P267,0,IF(P268=P266,0,IF(P268=P265,0,1)))</f>
        <v>0</v>
      </c>
      <c r="AJ268" s="271" t="s">
        <v>545</v>
      </c>
      <c r="AK268" s="271" t="str">
        <f t="shared" si="219"/>
        <v>??</v>
      </c>
      <c r="AL268" s="271" t="e">
        <f>IF(#REF!=#REF!,0,IF(#REF!=#REF!,0,IF(#REF!=#REF!,0,1)))</f>
        <v>#REF!</v>
      </c>
      <c r="AM268" s="354">
        <f t="shared" si="221"/>
        <v>0</v>
      </c>
    </row>
    <row r="269" spans="1:39" ht="14.1" customHeight="1" thickTop="1" thickBot="1" x14ac:dyDescent="0.25">
      <c r="A269" s="2278"/>
      <c r="B269" s="2281"/>
      <c r="C269" s="2283"/>
      <c r="D269" s="2285"/>
      <c r="E269" s="2288"/>
      <c r="F269" s="2281"/>
      <c r="G269" s="2295"/>
      <c r="H269" s="2297"/>
      <c r="I269" s="2293"/>
      <c r="J269" s="2281"/>
      <c r="K269" s="2295"/>
      <c r="L269" s="2281"/>
      <c r="M269" s="310"/>
      <c r="N269" s="1678"/>
      <c r="O269" s="1678"/>
      <c r="P269" s="309"/>
      <c r="Q269" s="309"/>
      <c r="R269" s="308"/>
      <c r="S269" s="308"/>
      <c r="T269" s="358"/>
      <c r="U269" s="357"/>
      <c r="V269" s="357"/>
      <c r="W269" s="357"/>
      <c r="X269" s="357"/>
      <c r="Y269" s="357"/>
      <c r="Z269" s="357"/>
      <c r="AA269" s="357"/>
      <c r="AB269" s="308"/>
      <c r="AC269" s="2300"/>
      <c r="AD269" s="2300"/>
      <c r="AE269" s="2307"/>
      <c r="AF269" s="2316"/>
      <c r="AG269" s="2314"/>
      <c r="AH269" s="2312"/>
      <c r="AI269" s="271">
        <f t="shared" ref="AI269" si="249">IF(P269=P268,0,IF(P269=P267,0,IF(P269=P266,0,IF(P269=P265,0,1))))</f>
        <v>0</v>
      </c>
      <c r="AJ269" s="271" t="s">
        <v>545</v>
      </c>
      <c r="AK269" s="271" t="str">
        <f t="shared" si="219"/>
        <v>??</v>
      </c>
      <c r="AL269" s="271" t="e">
        <f>IF(#REF!=#REF!,0,IF(#REF!=#REF!,0,IF(#REF!=#REF!,0,IF(#REF!=#REF!,0,1))))</f>
        <v>#REF!</v>
      </c>
      <c r="AM269" s="354">
        <f t="shared" si="221"/>
        <v>0</v>
      </c>
    </row>
    <row r="270" spans="1:39" ht="14.1" customHeight="1" thickTop="1" thickBot="1" x14ac:dyDescent="0.25">
      <c r="A270" s="2278"/>
      <c r="B270" s="2281"/>
      <c r="C270" s="2283"/>
      <c r="D270" s="2285"/>
      <c r="E270" s="2288"/>
      <c r="F270" s="2281"/>
      <c r="G270" s="2295"/>
      <c r="H270" s="2297"/>
      <c r="I270" s="2293"/>
      <c r="J270" s="2281"/>
      <c r="K270" s="2295"/>
      <c r="L270" s="2281"/>
      <c r="M270" s="310"/>
      <c r="N270" s="1678"/>
      <c r="O270" s="1678"/>
      <c r="P270" s="309"/>
      <c r="Q270" s="309"/>
      <c r="R270" s="308"/>
      <c r="S270" s="308"/>
      <c r="T270" s="358"/>
      <c r="U270" s="357"/>
      <c r="V270" s="357"/>
      <c r="W270" s="357"/>
      <c r="X270" s="357"/>
      <c r="Y270" s="357"/>
      <c r="Z270" s="357"/>
      <c r="AA270" s="357"/>
      <c r="AB270" s="308"/>
      <c r="AC270" s="2300"/>
      <c r="AD270" s="2300"/>
      <c r="AE270" s="2307"/>
      <c r="AF270" s="2316"/>
      <c r="AG270" s="2314"/>
      <c r="AH270" s="2312"/>
      <c r="AI270" s="271">
        <f t="shared" ref="AI270" si="250">IF(P270=P269,0,IF(P270=P268,0,IF(P270=P267,0,IF(P270=P266,0,IF(P270=P265,0,1)))))</f>
        <v>0</v>
      </c>
      <c r="AJ270" s="271" t="s">
        <v>545</v>
      </c>
      <c r="AK270" s="271" t="str">
        <f t="shared" si="219"/>
        <v>??</v>
      </c>
      <c r="AL270" s="271" t="e">
        <f>IF(#REF!=#REF!,0,IF(#REF!=#REF!,0,IF(#REF!=#REF!,0,IF(#REF!=#REF!,0,IF(#REF!=#REF!,0,1)))))</f>
        <v>#REF!</v>
      </c>
      <c r="AM270" s="354">
        <f t="shared" si="221"/>
        <v>0</v>
      </c>
    </row>
    <row r="271" spans="1:39" ht="14.1" customHeight="1" thickTop="1" thickBot="1" x14ac:dyDescent="0.25">
      <c r="A271" s="2278"/>
      <c r="B271" s="2281"/>
      <c r="C271" s="2283"/>
      <c r="D271" s="2285"/>
      <c r="E271" s="2288"/>
      <c r="F271" s="2281"/>
      <c r="G271" s="2295"/>
      <c r="H271" s="2297"/>
      <c r="I271" s="2293"/>
      <c r="J271" s="2281"/>
      <c r="K271" s="2295"/>
      <c r="L271" s="2281"/>
      <c r="M271" s="310"/>
      <c r="N271" s="1678"/>
      <c r="O271" s="1678"/>
      <c r="P271" s="309"/>
      <c r="Q271" s="309"/>
      <c r="R271" s="308"/>
      <c r="S271" s="308"/>
      <c r="T271" s="358"/>
      <c r="U271" s="357"/>
      <c r="V271" s="357"/>
      <c r="W271" s="357"/>
      <c r="X271" s="357"/>
      <c r="Y271" s="357"/>
      <c r="Z271" s="357"/>
      <c r="AA271" s="357"/>
      <c r="AB271" s="308"/>
      <c r="AC271" s="2300"/>
      <c r="AD271" s="2300"/>
      <c r="AE271" s="2308" t="str">
        <f t="shared" si="237"/>
        <v/>
      </c>
      <c r="AF271" s="2316"/>
      <c r="AG271" s="2314"/>
      <c r="AH271" s="2312"/>
      <c r="AI271" s="271">
        <f t="shared" ref="AI271" si="251">IF(P271=P270,0,IF(P271=P269,0,IF(P271=P268,0,IF(P271=P267,0,IF(P271=P266,0,IF(P271=P265,0,1))))))</f>
        <v>0</v>
      </c>
      <c r="AJ271" s="271" t="s">
        <v>545</v>
      </c>
      <c r="AK271" s="271" t="str">
        <f t="shared" si="219"/>
        <v>??</v>
      </c>
      <c r="AL271" s="271" t="e">
        <f>IF(#REF!=#REF!,0,IF(#REF!=#REF!,0,IF(#REF!=#REF!,0,IF(#REF!=#REF!,0,IF(#REF!=#REF!,0,IF(#REF!=#REF!,0,1))))))</f>
        <v>#REF!</v>
      </c>
      <c r="AM271" s="354">
        <f t="shared" si="221"/>
        <v>0</v>
      </c>
    </row>
    <row r="272" spans="1:39" ht="14.1" customHeight="1" thickTop="1" thickBot="1" x14ac:dyDescent="0.25">
      <c r="A272" s="2278"/>
      <c r="B272" s="2281"/>
      <c r="C272" s="2283"/>
      <c r="D272" s="2285"/>
      <c r="E272" s="2288"/>
      <c r="F272" s="2281"/>
      <c r="G272" s="2295"/>
      <c r="H272" s="2297"/>
      <c r="I272" s="2293"/>
      <c r="J272" s="2281"/>
      <c r="K272" s="2295"/>
      <c r="L272" s="2281"/>
      <c r="M272" s="310"/>
      <c r="N272" s="1678"/>
      <c r="O272" s="1678"/>
      <c r="P272" s="309"/>
      <c r="Q272" s="309"/>
      <c r="R272" s="308"/>
      <c r="S272" s="308"/>
      <c r="T272" s="358"/>
      <c r="U272" s="357"/>
      <c r="V272" s="357"/>
      <c r="W272" s="357"/>
      <c r="X272" s="357"/>
      <c r="Y272" s="357"/>
      <c r="Z272" s="357"/>
      <c r="AA272" s="357"/>
      <c r="AB272" s="308"/>
      <c r="AC272" s="2300"/>
      <c r="AD272" s="2300"/>
      <c r="AE272" s="2308"/>
      <c r="AF272" s="2316"/>
      <c r="AG272" s="2314"/>
      <c r="AH272" s="2312"/>
      <c r="AI272" s="271">
        <f t="shared" ref="AI272" si="252">IF(P272=P271,0,IF(P272=P270,0,IF(P272=P269,0,IF(P272=P268,0,IF(P272=P267,0,IF(P272=P266,0,IF(P272=P265,0,1)))))))</f>
        <v>0</v>
      </c>
      <c r="AJ272" s="271" t="s">
        <v>545</v>
      </c>
      <c r="AK272" s="271" t="str">
        <f t="shared" si="219"/>
        <v>??</v>
      </c>
      <c r="AL272" s="271" t="e">
        <f>IF(#REF!=#REF!,0,IF(#REF!=#REF!,0,IF(#REF!=#REF!,0,IF(#REF!=#REF!,0,IF(#REF!=#REF!,0,IF(#REF!=#REF!,0,IF(#REF!=#REF!,0,1)))))))</f>
        <v>#REF!</v>
      </c>
      <c r="AM272" s="354">
        <f t="shared" si="221"/>
        <v>0</v>
      </c>
    </row>
    <row r="273" spans="1:39" ht="14.1" customHeight="1" thickTop="1" thickBot="1" x14ac:dyDescent="0.25">
      <c r="A273" s="2278"/>
      <c r="B273" s="2281"/>
      <c r="C273" s="2283"/>
      <c r="D273" s="2285"/>
      <c r="E273" s="2288"/>
      <c r="F273" s="2281"/>
      <c r="G273" s="2295"/>
      <c r="H273" s="2297"/>
      <c r="I273" s="2293"/>
      <c r="J273" s="2281"/>
      <c r="K273" s="2295"/>
      <c r="L273" s="2281"/>
      <c r="M273" s="310"/>
      <c r="N273" s="1678"/>
      <c r="O273" s="1678"/>
      <c r="P273" s="309"/>
      <c r="Q273" s="309"/>
      <c r="R273" s="308"/>
      <c r="S273" s="308"/>
      <c r="T273" s="358"/>
      <c r="U273" s="357"/>
      <c r="V273" s="357"/>
      <c r="W273" s="357"/>
      <c r="X273" s="357"/>
      <c r="Y273" s="357"/>
      <c r="Z273" s="357"/>
      <c r="AA273" s="357"/>
      <c r="AB273" s="308"/>
      <c r="AC273" s="2300"/>
      <c r="AD273" s="2300"/>
      <c r="AE273" s="2308"/>
      <c r="AF273" s="2316"/>
      <c r="AG273" s="2314"/>
      <c r="AH273" s="2312"/>
      <c r="AI273" s="271">
        <f t="shared" ref="AI273" si="253">IF(P273=P272,0,IF(P273=P271,0,IF(P273=P270,0,IF(P273=P269,0,IF(P273=P268,0,IF(P273=P267,0,IF(P273=P266,0,IF(P273=P265,0,1))))))))</f>
        <v>0</v>
      </c>
      <c r="AJ273" s="271" t="s">
        <v>545</v>
      </c>
      <c r="AK273" s="271" t="str">
        <f t="shared" si="219"/>
        <v>??</v>
      </c>
      <c r="AL273" s="271" t="e">
        <f>IF(#REF!=#REF!,0,IF(#REF!=#REF!,0,IF(#REF!=#REF!,0,IF(#REF!=#REF!,0,IF(#REF!=#REF!,0,IF(#REF!=#REF!,0,IF(#REF!=#REF!,0,IF(#REF!=#REF!,0,1))))))))</f>
        <v>#REF!</v>
      </c>
      <c r="AM273" s="354">
        <f t="shared" si="221"/>
        <v>0</v>
      </c>
    </row>
    <row r="274" spans="1:39" ht="14.1" customHeight="1" thickTop="1" thickBot="1" x14ac:dyDescent="0.25">
      <c r="A274" s="2279"/>
      <c r="B274" s="2282"/>
      <c r="C274" s="2284"/>
      <c r="D274" s="2286"/>
      <c r="E274" s="2289"/>
      <c r="F274" s="2282"/>
      <c r="G274" s="2296"/>
      <c r="H274" s="2298"/>
      <c r="I274" s="2294"/>
      <c r="J274" s="2282"/>
      <c r="K274" s="2296"/>
      <c r="L274" s="2282"/>
      <c r="M274" s="292"/>
      <c r="N274" s="290"/>
      <c r="O274" s="290"/>
      <c r="P274" s="291"/>
      <c r="Q274" s="291"/>
      <c r="R274" s="290"/>
      <c r="S274" s="290"/>
      <c r="T274" s="356"/>
      <c r="U274" s="355"/>
      <c r="V274" s="355"/>
      <c r="W274" s="355"/>
      <c r="X274" s="355"/>
      <c r="Y274" s="355"/>
      <c r="Z274" s="355"/>
      <c r="AA274" s="355"/>
      <c r="AB274" s="290"/>
      <c r="AC274" s="2301"/>
      <c r="AD274" s="2301"/>
      <c r="AE274" s="2309"/>
      <c r="AF274" s="2316"/>
      <c r="AG274" s="2315"/>
      <c r="AH274" s="2312"/>
      <c r="AI274" s="271">
        <f t="shared" ref="AI274" si="254">IF(P274=P273,0,IF(P274=P272,0,IF(P274=P271,0,IF(P274=P270,0,IF(P274=P269,0,IF(P274=P268,0,IF(P274=P267,0,IF(P274=P266,0,IF(P274=P265,0,1)))))))))</f>
        <v>0</v>
      </c>
      <c r="AJ274" s="271" t="s">
        <v>545</v>
      </c>
      <c r="AK274" s="271" t="str">
        <f t="shared" si="219"/>
        <v>??</v>
      </c>
      <c r="AL274" s="271" t="e">
        <f>IF(#REF!=#REF!,0,IF(#REF!=#REF!,0,IF(#REF!=#REF!,0,IF(#REF!=#REF!,0,IF(#REF!=#REF!,0,IF(#REF!=#REF!,0,IF(#REF!=#REF!,0,IF(#REF!=#REF!,0,IF(#REF!=#REF!,0,1)))))))))</f>
        <v>#REF!</v>
      </c>
      <c r="AM274" s="354">
        <f t="shared" si="221"/>
        <v>0</v>
      </c>
    </row>
    <row r="275" spans="1:39" ht="14.1" customHeight="1" thickTop="1" thickBot="1" x14ac:dyDescent="0.25">
      <c r="A275" s="2278"/>
      <c r="B275" s="2280"/>
      <c r="C275" s="2283"/>
      <c r="D275" s="2285"/>
      <c r="E275" s="2287"/>
      <c r="F275" s="2280"/>
      <c r="G275" s="2280"/>
      <c r="H275" s="2297"/>
      <c r="I275" s="2290" t="s">
        <v>140</v>
      </c>
      <c r="J275" s="2281"/>
      <c r="K275" s="2280"/>
      <c r="L275" s="2281"/>
      <c r="M275" s="310"/>
      <c r="N275" s="1678"/>
      <c r="O275" s="1678"/>
      <c r="P275" s="388"/>
      <c r="Q275" s="388"/>
      <c r="R275" s="308"/>
      <c r="S275" s="308"/>
      <c r="T275" s="358"/>
      <c r="U275" s="357"/>
      <c r="V275" s="357"/>
      <c r="W275" s="357"/>
      <c r="X275" s="357"/>
      <c r="Y275" s="357"/>
      <c r="Z275" s="357"/>
      <c r="AA275" s="357"/>
      <c r="AB275" s="308"/>
      <c r="AC275" s="2299">
        <f t="shared" ref="AC275" si="255">SUM(T275:AB284)</f>
        <v>0</v>
      </c>
      <c r="AD275" s="2299">
        <f t="shared" si="227"/>
        <v>0</v>
      </c>
      <c r="AE275" s="2306">
        <f t="shared" ref="AE275" si="256">IF((AC275-AD275)&gt;=0,AC275-AD275,0)</f>
        <v>0</v>
      </c>
      <c r="AF275" s="2316">
        <f t="shared" ref="AF275" si="257">IF(AC275&lt;AD275,AC275,AD275)/IF(AD275=0,1,AD275)</f>
        <v>0</v>
      </c>
      <c r="AG275" s="2313" t="str">
        <f t="shared" si="230"/>
        <v/>
      </c>
      <c r="AH275" s="2312"/>
      <c r="AI275" s="271">
        <v>1</v>
      </c>
      <c r="AJ275" s="271" t="s">
        <v>545</v>
      </c>
      <c r="AK275" s="271" t="str">
        <f t="shared" si="219"/>
        <v>??</v>
      </c>
      <c r="AL275" s="271">
        <v>1</v>
      </c>
      <c r="AM275" s="354">
        <f t="shared" ref="AM275" si="258">C275</f>
        <v>0</v>
      </c>
    </row>
    <row r="276" spans="1:39" ht="14.1" customHeight="1" thickTop="1" thickBot="1" x14ac:dyDescent="0.25">
      <c r="A276" s="2278"/>
      <c r="B276" s="2281"/>
      <c r="C276" s="2283"/>
      <c r="D276" s="2285"/>
      <c r="E276" s="2288"/>
      <c r="F276" s="2281"/>
      <c r="G276" s="2295"/>
      <c r="H276" s="2297"/>
      <c r="I276" s="2291"/>
      <c r="J276" s="2281"/>
      <c r="K276" s="2295"/>
      <c r="L276" s="2281"/>
      <c r="M276" s="310"/>
      <c r="N276" s="1678"/>
      <c r="O276" s="1678"/>
      <c r="P276" s="309"/>
      <c r="Q276" s="309"/>
      <c r="R276" s="308"/>
      <c r="S276" s="308"/>
      <c r="T276" s="358"/>
      <c r="U276" s="357"/>
      <c r="V276" s="357"/>
      <c r="W276" s="357"/>
      <c r="X276" s="357"/>
      <c r="Y276" s="357"/>
      <c r="Z276" s="357"/>
      <c r="AA276" s="357"/>
      <c r="AB276" s="308"/>
      <c r="AC276" s="2300"/>
      <c r="AD276" s="2300"/>
      <c r="AE276" s="2307"/>
      <c r="AF276" s="2316"/>
      <c r="AG276" s="2314"/>
      <c r="AH276" s="2312"/>
      <c r="AI276" s="271">
        <f t="shared" ref="AI276" si="259">IF(P276=P275,0,1)</f>
        <v>0</v>
      </c>
      <c r="AJ276" s="271" t="s">
        <v>545</v>
      </c>
      <c r="AK276" s="271" t="str">
        <f t="shared" si="219"/>
        <v>??</v>
      </c>
      <c r="AL276" s="271" t="e">
        <f>IF(#REF!=#REF!,0,1)</f>
        <v>#REF!</v>
      </c>
      <c r="AM276" s="354">
        <f t="shared" si="221"/>
        <v>0</v>
      </c>
    </row>
    <row r="277" spans="1:39" ht="14.1" customHeight="1" thickTop="1" thickBot="1" x14ac:dyDescent="0.25">
      <c r="A277" s="2278"/>
      <c r="B277" s="2281"/>
      <c r="C277" s="2283"/>
      <c r="D277" s="2285"/>
      <c r="E277" s="2288"/>
      <c r="F277" s="2281"/>
      <c r="G277" s="2295"/>
      <c r="H277" s="2297"/>
      <c r="I277" s="2292"/>
      <c r="J277" s="2281"/>
      <c r="K277" s="2295"/>
      <c r="L277" s="2281"/>
      <c r="M277" s="310"/>
      <c r="N277" s="1678"/>
      <c r="O277" s="1678"/>
      <c r="P277" s="309"/>
      <c r="Q277" s="309"/>
      <c r="R277" s="308"/>
      <c r="S277" s="308"/>
      <c r="T277" s="358"/>
      <c r="U277" s="357"/>
      <c r="V277" s="357"/>
      <c r="W277" s="357"/>
      <c r="X277" s="357"/>
      <c r="Y277" s="357"/>
      <c r="Z277" s="357"/>
      <c r="AA277" s="357"/>
      <c r="AB277" s="308"/>
      <c r="AC277" s="2300"/>
      <c r="AD277" s="2300"/>
      <c r="AE277" s="2307"/>
      <c r="AF277" s="2316"/>
      <c r="AG277" s="2314"/>
      <c r="AH277" s="2312"/>
      <c r="AI277" s="271">
        <f t="shared" ref="AI277" si="260">IF(P277=P276,0,IF(P277=P275,0,1))</f>
        <v>0</v>
      </c>
      <c r="AJ277" s="271" t="s">
        <v>545</v>
      </c>
      <c r="AK277" s="271" t="str">
        <f t="shared" si="219"/>
        <v>??</v>
      </c>
      <c r="AL277" s="271" t="e">
        <f>IF(#REF!=#REF!,0,IF(#REF!=#REF!,0,1))</f>
        <v>#REF!</v>
      </c>
      <c r="AM277" s="354">
        <f t="shared" si="221"/>
        <v>0</v>
      </c>
    </row>
    <row r="278" spans="1:39" ht="14.1" customHeight="1" thickTop="1" thickBot="1" x14ac:dyDescent="0.25">
      <c r="A278" s="2278"/>
      <c r="B278" s="2281"/>
      <c r="C278" s="2283"/>
      <c r="D278" s="2285"/>
      <c r="E278" s="2288"/>
      <c r="F278" s="2281"/>
      <c r="G278" s="2295"/>
      <c r="H278" s="2297"/>
      <c r="I278" s="2293"/>
      <c r="J278" s="2281"/>
      <c r="K278" s="2295"/>
      <c r="L278" s="2281"/>
      <c r="M278" s="310"/>
      <c r="N278" s="1678"/>
      <c r="O278" s="1678"/>
      <c r="P278" s="309"/>
      <c r="Q278" s="309"/>
      <c r="R278" s="308"/>
      <c r="S278" s="308"/>
      <c r="T278" s="358"/>
      <c r="U278" s="357"/>
      <c r="V278" s="357"/>
      <c r="W278" s="357"/>
      <c r="X278" s="357"/>
      <c r="Y278" s="357"/>
      <c r="Z278" s="357"/>
      <c r="AA278" s="357"/>
      <c r="AB278" s="308"/>
      <c r="AC278" s="2300"/>
      <c r="AD278" s="2300"/>
      <c r="AE278" s="2307"/>
      <c r="AF278" s="2316"/>
      <c r="AG278" s="2314"/>
      <c r="AH278" s="2312"/>
      <c r="AI278" s="271">
        <f t="shared" ref="AI278" si="261">IF(P278=P277,0,IF(P278=P276,0,IF(P278=P275,0,1)))</f>
        <v>0</v>
      </c>
      <c r="AJ278" s="271" t="s">
        <v>545</v>
      </c>
      <c r="AK278" s="271" t="str">
        <f t="shared" si="219"/>
        <v>??</v>
      </c>
      <c r="AL278" s="271" t="e">
        <f>IF(#REF!=#REF!,0,IF(#REF!=#REF!,0,IF(#REF!=#REF!,0,1)))</f>
        <v>#REF!</v>
      </c>
      <c r="AM278" s="354">
        <f t="shared" si="221"/>
        <v>0</v>
      </c>
    </row>
    <row r="279" spans="1:39" ht="14.1" customHeight="1" thickTop="1" thickBot="1" x14ac:dyDescent="0.25">
      <c r="A279" s="2278"/>
      <c r="B279" s="2281"/>
      <c r="C279" s="2283"/>
      <c r="D279" s="2285"/>
      <c r="E279" s="2288"/>
      <c r="F279" s="2281"/>
      <c r="G279" s="2295"/>
      <c r="H279" s="2297"/>
      <c r="I279" s="2293"/>
      <c r="J279" s="2281"/>
      <c r="K279" s="2295"/>
      <c r="L279" s="2281"/>
      <c r="M279" s="310"/>
      <c r="N279" s="1678"/>
      <c r="O279" s="1678"/>
      <c r="P279" s="309"/>
      <c r="Q279" s="309"/>
      <c r="R279" s="308"/>
      <c r="S279" s="308"/>
      <c r="T279" s="358"/>
      <c r="U279" s="357"/>
      <c r="V279" s="357"/>
      <c r="W279" s="357"/>
      <c r="X279" s="357"/>
      <c r="Y279" s="357"/>
      <c r="Z279" s="357"/>
      <c r="AA279" s="357"/>
      <c r="AB279" s="308"/>
      <c r="AC279" s="2300"/>
      <c r="AD279" s="2300"/>
      <c r="AE279" s="2307"/>
      <c r="AF279" s="2316"/>
      <c r="AG279" s="2314"/>
      <c r="AH279" s="2312"/>
      <c r="AI279" s="271">
        <f t="shared" ref="AI279" si="262">IF(P279=P278,0,IF(P279=P277,0,IF(P279=P276,0,IF(P279=P275,0,1))))</f>
        <v>0</v>
      </c>
      <c r="AJ279" s="271" t="s">
        <v>545</v>
      </c>
      <c r="AK279" s="271" t="str">
        <f t="shared" si="219"/>
        <v>??</v>
      </c>
      <c r="AL279" s="271" t="e">
        <f>IF(#REF!=#REF!,0,IF(#REF!=#REF!,0,IF(#REF!=#REF!,0,IF(#REF!=#REF!,0,1))))</f>
        <v>#REF!</v>
      </c>
      <c r="AM279" s="354">
        <f t="shared" si="221"/>
        <v>0</v>
      </c>
    </row>
    <row r="280" spans="1:39" ht="14.1" customHeight="1" thickTop="1" thickBot="1" x14ac:dyDescent="0.25">
      <c r="A280" s="2278"/>
      <c r="B280" s="2281"/>
      <c r="C280" s="2283"/>
      <c r="D280" s="2285"/>
      <c r="E280" s="2288"/>
      <c r="F280" s="2281"/>
      <c r="G280" s="2295"/>
      <c r="H280" s="2297"/>
      <c r="I280" s="2293"/>
      <c r="J280" s="2281"/>
      <c r="K280" s="2295"/>
      <c r="L280" s="2281"/>
      <c r="M280" s="310"/>
      <c r="N280" s="1678"/>
      <c r="O280" s="1678"/>
      <c r="P280" s="309"/>
      <c r="Q280" s="309"/>
      <c r="R280" s="308"/>
      <c r="S280" s="308"/>
      <c r="T280" s="358"/>
      <c r="U280" s="357"/>
      <c r="V280" s="357"/>
      <c r="W280" s="357"/>
      <c r="X280" s="357"/>
      <c r="Y280" s="357"/>
      <c r="Z280" s="357"/>
      <c r="AA280" s="357"/>
      <c r="AB280" s="308"/>
      <c r="AC280" s="2300"/>
      <c r="AD280" s="2300"/>
      <c r="AE280" s="2307"/>
      <c r="AF280" s="2316"/>
      <c r="AG280" s="2314"/>
      <c r="AH280" s="2312"/>
      <c r="AI280" s="271">
        <f t="shared" ref="AI280" si="263">IF(P280=P279,0,IF(P280=P278,0,IF(P280=P277,0,IF(P280=P276,0,IF(P280=P275,0,1)))))</f>
        <v>0</v>
      </c>
      <c r="AJ280" s="271" t="s">
        <v>545</v>
      </c>
      <c r="AK280" s="271" t="str">
        <f t="shared" si="219"/>
        <v>??</v>
      </c>
      <c r="AL280" s="271" t="e">
        <f>IF(#REF!=#REF!,0,IF(#REF!=#REF!,0,IF(#REF!=#REF!,0,IF(#REF!=#REF!,0,IF(#REF!=#REF!,0,1)))))</f>
        <v>#REF!</v>
      </c>
      <c r="AM280" s="354">
        <f t="shared" si="221"/>
        <v>0</v>
      </c>
    </row>
    <row r="281" spans="1:39" ht="14.1" customHeight="1" thickTop="1" thickBot="1" x14ac:dyDescent="0.25">
      <c r="A281" s="2278"/>
      <c r="B281" s="2281"/>
      <c r="C281" s="2283"/>
      <c r="D281" s="2285"/>
      <c r="E281" s="2288"/>
      <c r="F281" s="2281"/>
      <c r="G281" s="2295"/>
      <c r="H281" s="2297"/>
      <c r="I281" s="2293"/>
      <c r="J281" s="2281"/>
      <c r="K281" s="2295"/>
      <c r="L281" s="2281"/>
      <c r="M281" s="310"/>
      <c r="N281" s="1678"/>
      <c r="O281" s="1678"/>
      <c r="P281" s="309"/>
      <c r="Q281" s="309"/>
      <c r="R281" s="308"/>
      <c r="S281" s="308"/>
      <c r="T281" s="358"/>
      <c r="U281" s="357"/>
      <c r="V281" s="357"/>
      <c r="W281" s="357"/>
      <c r="X281" s="357"/>
      <c r="Y281" s="357"/>
      <c r="Z281" s="357"/>
      <c r="AA281" s="357"/>
      <c r="AB281" s="308"/>
      <c r="AC281" s="2300"/>
      <c r="AD281" s="2300"/>
      <c r="AE281" s="2308" t="str">
        <f t="shared" si="237"/>
        <v/>
      </c>
      <c r="AF281" s="2316"/>
      <c r="AG281" s="2314"/>
      <c r="AH281" s="2312"/>
      <c r="AI281" s="271">
        <f t="shared" ref="AI281" si="264">IF(P281=P280,0,IF(P281=P279,0,IF(P281=P278,0,IF(P281=P277,0,IF(P281=P276,0,IF(P281=P275,0,1))))))</f>
        <v>0</v>
      </c>
      <c r="AJ281" s="271" t="s">
        <v>545</v>
      </c>
      <c r="AK281" s="271" t="str">
        <f t="shared" si="219"/>
        <v>??</v>
      </c>
      <c r="AL281" s="271" t="e">
        <f>IF(#REF!=#REF!,0,IF(#REF!=#REF!,0,IF(#REF!=#REF!,0,IF(#REF!=#REF!,0,IF(#REF!=#REF!,0,IF(#REF!=#REF!,0,1))))))</f>
        <v>#REF!</v>
      </c>
      <c r="AM281" s="354">
        <f t="shared" si="221"/>
        <v>0</v>
      </c>
    </row>
    <row r="282" spans="1:39" ht="14.1" customHeight="1" thickTop="1" thickBot="1" x14ac:dyDescent="0.25">
      <c r="A282" s="2278"/>
      <c r="B282" s="2281"/>
      <c r="C282" s="2283"/>
      <c r="D282" s="2285"/>
      <c r="E282" s="2288"/>
      <c r="F282" s="2281"/>
      <c r="G282" s="2295"/>
      <c r="H282" s="2297"/>
      <c r="I282" s="2293"/>
      <c r="J282" s="2281"/>
      <c r="K282" s="2295"/>
      <c r="L282" s="2281"/>
      <c r="M282" s="310"/>
      <c r="N282" s="1678"/>
      <c r="O282" s="1678"/>
      <c r="P282" s="309"/>
      <c r="Q282" s="309"/>
      <c r="R282" s="308"/>
      <c r="S282" s="308"/>
      <c r="T282" s="358"/>
      <c r="U282" s="357"/>
      <c r="V282" s="357"/>
      <c r="W282" s="357"/>
      <c r="X282" s="357"/>
      <c r="Y282" s="357"/>
      <c r="Z282" s="357"/>
      <c r="AA282" s="357"/>
      <c r="AB282" s="308"/>
      <c r="AC282" s="2300"/>
      <c r="AD282" s="2300"/>
      <c r="AE282" s="2308"/>
      <c r="AF282" s="2316"/>
      <c r="AG282" s="2314"/>
      <c r="AH282" s="2312"/>
      <c r="AI282" s="271">
        <f t="shared" ref="AI282" si="265">IF(P282=P281,0,IF(P282=P280,0,IF(P282=P279,0,IF(P282=P278,0,IF(P282=P277,0,IF(P282=P276,0,IF(P282=P275,0,1)))))))</f>
        <v>0</v>
      </c>
      <c r="AJ282" s="271" t="s">
        <v>545</v>
      </c>
      <c r="AK282" s="271" t="str">
        <f t="shared" si="219"/>
        <v>??</v>
      </c>
      <c r="AL282" s="271" t="e">
        <f>IF(#REF!=#REF!,0,IF(#REF!=#REF!,0,IF(#REF!=#REF!,0,IF(#REF!=#REF!,0,IF(#REF!=#REF!,0,IF(#REF!=#REF!,0,IF(#REF!=#REF!,0,1)))))))</f>
        <v>#REF!</v>
      </c>
      <c r="AM282" s="354">
        <f t="shared" si="221"/>
        <v>0</v>
      </c>
    </row>
    <row r="283" spans="1:39" ht="14.1" customHeight="1" thickTop="1" thickBot="1" x14ac:dyDescent="0.25">
      <c r="A283" s="2278"/>
      <c r="B283" s="2281"/>
      <c r="C283" s="2283"/>
      <c r="D283" s="2285"/>
      <c r="E283" s="2288"/>
      <c r="F283" s="2281"/>
      <c r="G283" s="2295"/>
      <c r="H283" s="2297"/>
      <c r="I283" s="2293"/>
      <c r="J283" s="2281"/>
      <c r="K283" s="2295"/>
      <c r="L283" s="2281"/>
      <c r="M283" s="310"/>
      <c r="N283" s="1678"/>
      <c r="O283" s="1678"/>
      <c r="P283" s="309"/>
      <c r="Q283" s="309"/>
      <c r="R283" s="308"/>
      <c r="S283" s="308"/>
      <c r="T283" s="358"/>
      <c r="U283" s="357"/>
      <c r="V283" s="357"/>
      <c r="W283" s="357"/>
      <c r="X283" s="357"/>
      <c r="Y283" s="357"/>
      <c r="Z283" s="357"/>
      <c r="AA283" s="357"/>
      <c r="AB283" s="308"/>
      <c r="AC283" s="2300"/>
      <c r="AD283" s="2300"/>
      <c r="AE283" s="2308"/>
      <c r="AF283" s="2316"/>
      <c r="AG283" s="2314"/>
      <c r="AH283" s="2312"/>
      <c r="AI283" s="271">
        <f t="shared" ref="AI283" si="266">IF(P283=P282,0,IF(P283=P281,0,IF(P283=P280,0,IF(P283=P279,0,IF(P283=P278,0,IF(P283=P277,0,IF(P283=P276,0,IF(P283=P275,0,1))))))))</f>
        <v>0</v>
      </c>
      <c r="AJ283" s="271" t="s">
        <v>545</v>
      </c>
      <c r="AK283" s="271" t="str">
        <f t="shared" si="219"/>
        <v>??</v>
      </c>
      <c r="AL283" s="271" t="e">
        <f>IF(#REF!=#REF!,0,IF(#REF!=#REF!,0,IF(#REF!=#REF!,0,IF(#REF!=#REF!,0,IF(#REF!=#REF!,0,IF(#REF!=#REF!,0,IF(#REF!=#REF!,0,IF(#REF!=#REF!,0,1))))))))</f>
        <v>#REF!</v>
      </c>
      <c r="AM283" s="354">
        <f t="shared" si="221"/>
        <v>0</v>
      </c>
    </row>
    <row r="284" spans="1:39" ht="14.1" customHeight="1" thickTop="1" thickBot="1" x14ac:dyDescent="0.25">
      <c r="A284" s="2279"/>
      <c r="B284" s="2282"/>
      <c r="C284" s="2284"/>
      <c r="D284" s="2286"/>
      <c r="E284" s="2289"/>
      <c r="F284" s="2282"/>
      <c r="G284" s="2296"/>
      <c r="H284" s="2298"/>
      <c r="I284" s="2294"/>
      <c r="J284" s="2282"/>
      <c r="K284" s="2296"/>
      <c r="L284" s="2282"/>
      <c r="M284" s="292"/>
      <c r="N284" s="290"/>
      <c r="O284" s="290"/>
      <c r="P284" s="291"/>
      <c r="Q284" s="291"/>
      <c r="R284" s="290"/>
      <c r="S284" s="290"/>
      <c r="T284" s="356"/>
      <c r="U284" s="355"/>
      <c r="V284" s="355"/>
      <c r="W284" s="355"/>
      <c r="X284" s="355"/>
      <c r="Y284" s="355"/>
      <c r="Z284" s="355"/>
      <c r="AA284" s="355"/>
      <c r="AB284" s="290"/>
      <c r="AC284" s="2301"/>
      <c r="AD284" s="2301"/>
      <c r="AE284" s="2309"/>
      <c r="AF284" s="2316"/>
      <c r="AG284" s="2315"/>
      <c r="AH284" s="2312"/>
      <c r="AI284" s="271">
        <f t="shared" ref="AI284" si="267">IF(P284=P283,0,IF(P284=P282,0,IF(P284=P281,0,IF(P284=P280,0,IF(P284=P279,0,IF(P284=P278,0,IF(P284=P277,0,IF(P284=P276,0,IF(P284=P275,0,1)))))))))</f>
        <v>0</v>
      </c>
      <c r="AJ284" s="271" t="s">
        <v>545</v>
      </c>
      <c r="AK284" s="271" t="str">
        <f t="shared" si="219"/>
        <v>??</v>
      </c>
      <c r="AL284" s="271" t="e">
        <f>IF(#REF!=#REF!,0,IF(#REF!=#REF!,0,IF(#REF!=#REF!,0,IF(#REF!=#REF!,0,IF(#REF!=#REF!,0,IF(#REF!=#REF!,0,IF(#REF!=#REF!,0,IF(#REF!=#REF!,0,IF(#REF!=#REF!,0,1)))))))))</f>
        <v>#REF!</v>
      </c>
      <c r="AM284" s="354">
        <f t="shared" si="221"/>
        <v>0</v>
      </c>
    </row>
    <row r="285" spans="1:39" ht="14.1" customHeight="1" thickTop="1" thickBot="1" x14ac:dyDescent="0.25">
      <c r="A285" s="2278"/>
      <c r="B285" s="2280"/>
      <c r="C285" s="2283"/>
      <c r="D285" s="2285"/>
      <c r="E285" s="2287"/>
      <c r="F285" s="2280"/>
      <c r="G285" s="2280"/>
      <c r="H285" s="2297"/>
      <c r="I285" s="2290" t="s">
        <v>140</v>
      </c>
      <c r="J285" s="2281"/>
      <c r="K285" s="2280"/>
      <c r="L285" s="2281"/>
      <c r="M285" s="310"/>
      <c r="N285" s="1678"/>
      <c r="O285" s="1678"/>
      <c r="P285" s="388"/>
      <c r="Q285" s="388"/>
      <c r="R285" s="308"/>
      <c r="S285" s="308"/>
      <c r="T285" s="358"/>
      <c r="U285" s="357"/>
      <c r="V285" s="357"/>
      <c r="W285" s="357"/>
      <c r="X285" s="357"/>
      <c r="Y285" s="357"/>
      <c r="Z285" s="357"/>
      <c r="AA285" s="357"/>
      <c r="AB285" s="308"/>
      <c r="AC285" s="2299">
        <f t="shared" ref="AC285" si="268">SUM(T285:AB294)</f>
        <v>0</v>
      </c>
      <c r="AD285" s="2299">
        <f t="shared" si="227"/>
        <v>0</v>
      </c>
      <c r="AE285" s="2306">
        <f t="shared" ref="AE285" si="269">IF((AC285-AD285)&gt;=0,AC285-AD285,0)</f>
        <v>0</v>
      </c>
      <c r="AF285" s="2316">
        <f t="shared" ref="AF285" si="270">IF(AC285&lt;AD285,AC285,AD285)/IF(AD285=0,1,AD285)</f>
        <v>0</v>
      </c>
      <c r="AG285" s="2313" t="str">
        <f t="shared" si="230"/>
        <v/>
      </c>
      <c r="AH285" s="2312"/>
      <c r="AI285" s="271">
        <v>1</v>
      </c>
      <c r="AJ285" s="271" t="s">
        <v>545</v>
      </c>
      <c r="AK285" s="271" t="str">
        <f t="shared" si="219"/>
        <v>??</v>
      </c>
      <c r="AL285" s="271">
        <v>1</v>
      </c>
      <c r="AM285" s="354">
        <f t="shared" ref="AM285" si="271">C285</f>
        <v>0</v>
      </c>
    </row>
    <row r="286" spans="1:39" ht="14.1" customHeight="1" thickTop="1" thickBot="1" x14ac:dyDescent="0.25">
      <c r="A286" s="2278"/>
      <c r="B286" s="2281"/>
      <c r="C286" s="2283"/>
      <c r="D286" s="2285"/>
      <c r="E286" s="2288"/>
      <c r="F286" s="2281"/>
      <c r="G286" s="2295"/>
      <c r="H286" s="2297"/>
      <c r="I286" s="2291"/>
      <c r="J286" s="2281"/>
      <c r="K286" s="2295"/>
      <c r="L286" s="2281"/>
      <c r="M286" s="310"/>
      <c r="N286" s="1678"/>
      <c r="O286" s="1678"/>
      <c r="P286" s="309"/>
      <c r="Q286" s="309"/>
      <c r="R286" s="308"/>
      <c r="S286" s="308"/>
      <c r="T286" s="358"/>
      <c r="U286" s="357"/>
      <c r="V286" s="357"/>
      <c r="W286" s="357"/>
      <c r="X286" s="357"/>
      <c r="Y286" s="357"/>
      <c r="Z286" s="357"/>
      <c r="AA286" s="357"/>
      <c r="AB286" s="308"/>
      <c r="AC286" s="2300"/>
      <c r="AD286" s="2300"/>
      <c r="AE286" s="2307"/>
      <c r="AF286" s="2316"/>
      <c r="AG286" s="2314"/>
      <c r="AH286" s="2312"/>
      <c r="AI286" s="271">
        <f t="shared" ref="AI286" si="272">IF(P286=P285,0,1)</f>
        <v>0</v>
      </c>
      <c r="AJ286" s="271" t="s">
        <v>545</v>
      </c>
      <c r="AK286" s="271" t="str">
        <f t="shared" si="219"/>
        <v>??</v>
      </c>
      <c r="AL286" s="271" t="e">
        <f>IF(#REF!=#REF!,0,1)</f>
        <v>#REF!</v>
      </c>
      <c r="AM286" s="354">
        <f t="shared" si="221"/>
        <v>0</v>
      </c>
    </row>
    <row r="287" spans="1:39" ht="14.1" customHeight="1" thickTop="1" thickBot="1" x14ac:dyDescent="0.25">
      <c r="A287" s="2278"/>
      <c r="B287" s="2281"/>
      <c r="C287" s="2283"/>
      <c r="D287" s="2285"/>
      <c r="E287" s="2288"/>
      <c r="F287" s="2281"/>
      <c r="G287" s="2295"/>
      <c r="H287" s="2297"/>
      <c r="I287" s="2292"/>
      <c r="J287" s="2281"/>
      <c r="K287" s="2295"/>
      <c r="L287" s="2281"/>
      <c r="M287" s="310"/>
      <c r="N287" s="1678"/>
      <c r="O287" s="1678"/>
      <c r="P287" s="309"/>
      <c r="Q287" s="309"/>
      <c r="R287" s="308"/>
      <c r="S287" s="308"/>
      <c r="T287" s="358"/>
      <c r="U287" s="357"/>
      <c r="V287" s="357"/>
      <c r="W287" s="357"/>
      <c r="X287" s="357"/>
      <c r="Y287" s="357"/>
      <c r="Z287" s="357"/>
      <c r="AA287" s="357"/>
      <c r="AB287" s="308"/>
      <c r="AC287" s="2300"/>
      <c r="AD287" s="2300"/>
      <c r="AE287" s="2307"/>
      <c r="AF287" s="2316"/>
      <c r="AG287" s="2314"/>
      <c r="AH287" s="2312"/>
      <c r="AI287" s="271">
        <f t="shared" ref="AI287" si="273">IF(P287=P286,0,IF(P287=P285,0,1))</f>
        <v>0</v>
      </c>
      <c r="AJ287" s="271" t="s">
        <v>545</v>
      </c>
      <c r="AK287" s="271" t="str">
        <f t="shared" si="219"/>
        <v>??</v>
      </c>
      <c r="AL287" s="271" t="e">
        <f>IF(#REF!=#REF!,0,IF(#REF!=#REF!,0,1))</f>
        <v>#REF!</v>
      </c>
      <c r="AM287" s="354">
        <f t="shared" si="221"/>
        <v>0</v>
      </c>
    </row>
    <row r="288" spans="1:39" ht="14.1" customHeight="1" thickTop="1" thickBot="1" x14ac:dyDescent="0.25">
      <c r="A288" s="2278"/>
      <c r="B288" s="2281"/>
      <c r="C288" s="2283"/>
      <c r="D288" s="2285"/>
      <c r="E288" s="2288"/>
      <c r="F288" s="2281"/>
      <c r="G288" s="2295"/>
      <c r="H288" s="2297"/>
      <c r="I288" s="2293"/>
      <c r="J288" s="2281"/>
      <c r="K288" s="2295"/>
      <c r="L288" s="2281"/>
      <c r="M288" s="310"/>
      <c r="N288" s="1678"/>
      <c r="O288" s="1678"/>
      <c r="P288" s="309"/>
      <c r="Q288" s="309"/>
      <c r="R288" s="308"/>
      <c r="S288" s="308"/>
      <c r="T288" s="358"/>
      <c r="U288" s="357"/>
      <c r="V288" s="357"/>
      <c r="W288" s="357"/>
      <c r="X288" s="357"/>
      <c r="Y288" s="357"/>
      <c r="Z288" s="357"/>
      <c r="AA288" s="357"/>
      <c r="AB288" s="308"/>
      <c r="AC288" s="2300"/>
      <c r="AD288" s="2300"/>
      <c r="AE288" s="2307"/>
      <c r="AF288" s="2316"/>
      <c r="AG288" s="2314"/>
      <c r="AH288" s="2312"/>
      <c r="AI288" s="271">
        <f t="shared" ref="AI288" si="274">IF(P288=P287,0,IF(P288=P286,0,IF(P288=P285,0,1)))</f>
        <v>0</v>
      </c>
      <c r="AJ288" s="271" t="s">
        <v>545</v>
      </c>
      <c r="AK288" s="271" t="str">
        <f t="shared" si="219"/>
        <v>??</v>
      </c>
      <c r="AL288" s="271" t="e">
        <f>IF(#REF!=#REF!,0,IF(#REF!=#REF!,0,IF(#REF!=#REF!,0,1)))</f>
        <v>#REF!</v>
      </c>
      <c r="AM288" s="354">
        <f t="shared" si="221"/>
        <v>0</v>
      </c>
    </row>
    <row r="289" spans="1:39" ht="14.1" customHeight="1" thickTop="1" thickBot="1" x14ac:dyDescent="0.25">
      <c r="A289" s="2278"/>
      <c r="B289" s="2281"/>
      <c r="C289" s="2283"/>
      <c r="D289" s="2285"/>
      <c r="E289" s="2288"/>
      <c r="F289" s="2281"/>
      <c r="G289" s="2295"/>
      <c r="H289" s="2297"/>
      <c r="I289" s="2293"/>
      <c r="J289" s="2281"/>
      <c r="K289" s="2295"/>
      <c r="L289" s="2281"/>
      <c r="M289" s="310"/>
      <c r="N289" s="1678"/>
      <c r="O289" s="1678"/>
      <c r="P289" s="309"/>
      <c r="Q289" s="309"/>
      <c r="R289" s="308"/>
      <c r="S289" s="308"/>
      <c r="T289" s="358"/>
      <c r="U289" s="357"/>
      <c r="V289" s="357"/>
      <c r="W289" s="357"/>
      <c r="X289" s="357"/>
      <c r="Y289" s="357"/>
      <c r="Z289" s="357"/>
      <c r="AA289" s="357"/>
      <c r="AB289" s="308"/>
      <c r="AC289" s="2300"/>
      <c r="AD289" s="2300"/>
      <c r="AE289" s="2307"/>
      <c r="AF289" s="2316"/>
      <c r="AG289" s="2314"/>
      <c r="AH289" s="2312"/>
      <c r="AI289" s="271">
        <f t="shared" ref="AI289" si="275">IF(P289=P288,0,IF(P289=P287,0,IF(P289=P286,0,IF(P289=P285,0,1))))</f>
        <v>0</v>
      </c>
      <c r="AJ289" s="271" t="s">
        <v>545</v>
      </c>
      <c r="AK289" s="271" t="str">
        <f t="shared" si="219"/>
        <v>??</v>
      </c>
      <c r="AL289" s="271" t="e">
        <f>IF(#REF!=#REF!,0,IF(#REF!=#REF!,0,IF(#REF!=#REF!,0,IF(#REF!=#REF!,0,1))))</f>
        <v>#REF!</v>
      </c>
      <c r="AM289" s="354">
        <f t="shared" si="221"/>
        <v>0</v>
      </c>
    </row>
    <row r="290" spans="1:39" ht="14.1" customHeight="1" thickTop="1" thickBot="1" x14ac:dyDescent="0.25">
      <c r="A290" s="2278"/>
      <c r="B290" s="2281"/>
      <c r="C290" s="2283"/>
      <c r="D290" s="2285"/>
      <c r="E290" s="2288"/>
      <c r="F290" s="2281"/>
      <c r="G290" s="2295"/>
      <c r="H290" s="2297"/>
      <c r="I290" s="2293"/>
      <c r="J290" s="2281"/>
      <c r="K290" s="2295"/>
      <c r="L290" s="2281"/>
      <c r="M290" s="310"/>
      <c r="N290" s="1678"/>
      <c r="O290" s="1678"/>
      <c r="P290" s="309"/>
      <c r="Q290" s="309"/>
      <c r="R290" s="308"/>
      <c r="S290" s="308"/>
      <c r="T290" s="358"/>
      <c r="U290" s="357"/>
      <c r="V290" s="357"/>
      <c r="W290" s="357"/>
      <c r="X290" s="357"/>
      <c r="Y290" s="357"/>
      <c r="Z290" s="357"/>
      <c r="AA290" s="357"/>
      <c r="AB290" s="308"/>
      <c r="AC290" s="2300"/>
      <c r="AD290" s="2300"/>
      <c r="AE290" s="2307"/>
      <c r="AF290" s="2316"/>
      <c r="AG290" s="2314"/>
      <c r="AH290" s="2312"/>
      <c r="AI290" s="271">
        <f t="shared" ref="AI290" si="276">IF(P290=P289,0,IF(P290=P288,0,IF(P290=P287,0,IF(P290=P286,0,IF(P290=P285,0,1)))))</f>
        <v>0</v>
      </c>
      <c r="AJ290" s="271" t="s">
        <v>545</v>
      </c>
      <c r="AK290" s="271" t="str">
        <f t="shared" si="219"/>
        <v>??</v>
      </c>
      <c r="AL290" s="271" t="e">
        <f>IF(#REF!=#REF!,0,IF(#REF!=#REF!,0,IF(#REF!=#REF!,0,IF(#REF!=#REF!,0,IF(#REF!=#REF!,0,1)))))</f>
        <v>#REF!</v>
      </c>
      <c r="AM290" s="354">
        <f t="shared" si="221"/>
        <v>0</v>
      </c>
    </row>
    <row r="291" spans="1:39" ht="14.1" customHeight="1" thickTop="1" thickBot="1" x14ac:dyDescent="0.25">
      <c r="A291" s="2278"/>
      <c r="B291" s="2281"/>
      <c r="C291" s="2283"/>
      <c r="D291" s="2285"/>
      <c r="E291" s="2288"/>
      <c r="F291" s="2281"/>
      <c r="G291" s="2295"/>
      <c r="H291" s="2297"/>
      <c r="I291" s="2293"/>
      <c r="J291" s="2281"/>
      <c r="K291" s="2295"/>
      <c r="L291" s="2281"/>
      <c r="M291" s="310"/>
      <c r="N291" s="1678"/>
      <c r="O291" s="1678"/>
      <c r="P291" s="309"/>
      <c r="Q291" s="309"/>
      <c r="R291" s="308"/>
      <c r="S291" s="308"/>
      <c r="T291" s="358"/>
      <c r="U291" s="357"/>
      <c r="V291" s="357"/>
      <c r="W291" s="357"/>
      <c r="X291" s="357"/>
      <c r="Y291" s="357"/>
      <c r="Z291" s="357"/>
      <c r="AA291" s="357"/>
      <c r="AB291" s="308"/>
      <c r="AC291" s="2300"/>
      <c r="AD291" s="2300"/>
      <c r="AE291" s="2308" t="str">
        <f t="shared" si="237"/>
        <v/>
      </c>
      <c r="AF291" s="2316"/>
      <c r="AG291" s="2314"/>
      <c r="AH291" s="2312"/>
      <c r="AI291" s="271">
        <f t="shared" ref="AI291" si="277">IF(P291=P290,0,IF(P291=P289,0,IF(P291=P288,0,IF(P291=P287,0,IF(P291=P286,0,IF(P291=P285,0,1))))))</f>
        <v>0</v>
      </c>
      <c r="AJ291" s="271" t="s">
        <v>545</v>
      </c>
      <c r="AK291" s="271" t="str">
        <f t="shared" si="219"/>
        <v>??</v>
      </c>
      <c r="AL291" s="271" t="e">
        <f>IF(#REF!=#REF!,0,IF(#REF!=#REF!,0,IF(#REF!=#REF!,0,IF(#REF!=#REF!,0,IF(#REF!=#REF!,0,IF(#REF!=#REF!,0,1))))))</f>
        <v>#REF!</v>
      </c>
      <c r="AM291" s="354">
        <f t="shared" si="221"/>
        <v>0</v>
      </c>
    </row>
    <row r="292" spans="1:39" ht="14.1" customHeight="1" thickTop="1" thickBot="1" x14ac:dyDescent="0.25">
      <c r="A292" s="2278"/>
      <c r="B292" s="2281"/>
      <c r="C292" s="2283"/>
      <c r="D292" s="2285"/>
      <c r="E292" s="2288"/>
      <c r="F292" s="2281"/>
      <c r="G292" s="2295"/>
      <c r="H292" s="2297"/>
      <c r="I292" s="2293"/>
      <c r="J292" s="2281"/>
      <c r="K292" s="2295"/>
      <c r="L292" s="2281"/>
      <c r="M292" s="310"/>
      <c r="N292" s="1678"/>
      <c r="O292" s="1678"/>
      <c r="P292" s="309"/>
      <c r="Q292" s="309"/>
      <c r="R292" s="308"/>
      <c r="S292" s="308"/>
      <c r="T292" s="358"/>
      <c r="U292" s="357"/>
      <c r="V292" s="357"/>
      <c r="W292" s="357"/>
      <c r="X292" s="357"/>
      <c r="Y292" s="357"/>
      <c r="Z292" s="357"/>
      <c r="AA292" s="357"/>
      <c r="AB292" s="308"/>
      <c r="AC292" s="2300"/>
      <c r="AD292" s="2300"/>
      <c r="AE292" s="2308"/>
      <c r="AF292" s="2316"/>
      <c r="AG292" s="2314"/>
      <c r="AH292" s="2312"/>
      <c r="AI292" s="271">
        <f t="shared" ref="AI292" si="278">IF(P292=P291,0,IF(P292=P290,0,IF(P292=P289,0,IF(P292=P288,0,IF(P292=P287,0,IF(P292=P286,0,IF(P292=P285,0,1)))))))</f>
        <v>0</v>
      </c>
      <c r="AJ292" s="271" t="s">
        <v>545</v>
      </c>
      <c r="AK292" s="271" t="str">
        <f t="shared" si="219"/>
        <v>??</v>
      </c>
      <c r="AL292" s="271" t="e">
        <f>IF(#REF!=#REF!,0,IF(#REF!=#REF!,0,IF(#REF!=#REF!,0,IF(#REF!=#REF!,0,IF(#REF!=#REF!,0,IF(#REF!=#REF!,0,IF(#REF!=#REF!,0,1)))))))</f>
        <v>#REF!</v>
      </c>
      <c r="AM292" s="354">
        <f t="shared" si="221"/>
        <v>0</v>
      </c>
    </row>
    <row r="293" spans="1:39" ht="14.1" customHeight="1" thickTop="1" thickBot="1" x14ac:dyDescent="0.25">
      <c r="A293" s="2278"/>
      <c r="B293" s="2281"/>
      <c r="C293" s="2283"/>
      <c r="D293" s="2285"/>
      <c r="E293" s="2288"/>
      <c r="F293" s="2281"/>
      <c r="G293" s="2295"/>
      <c r="H293" s="2297"/>
      <c r="I293" s="2293"/>
      <c r="J293" s="2281"/>
      <c r="K293" s="2295"/>
      <c r="L293" s="2281"/>
      <c r="M293" s="310"/>
      <c r="N293" s="1678"/>
      <c r="O293" s="1678"/>
      <c r="P293" s="309"/>
      <c r="Q293" s="309"/>
      <c r="R293" s="308"/>
      <c r="S293" s="308"/>
      <c r="T293" s="358"/>
      <c r="U293" s="357"/>
      <c r="V293" s="357"/>
      <c r="W293" s="357"/>
      <c r="X293" s="357"/>
      <c r="Y293" s="357"/>
      <c r="Z293" s="357"/>
      <c r="AA293" s="357"/>
      <c r="AB293" s="308"/>
      <c r="AC293" s="2300"/>
      <c r="AD293" s="2300"/>
      <c r="AE293" s="2308"/>
      <c r="AF293" s="2316"/>
      <c r="AG293" s="2314"/>
      <c r="AH293" s="2312"/>
      <c r="AI293" s="271">
        <f t="shared" ref="AI293" si="279">IF(P293=P292,0,IF(P293=P291,0,IF(P293=P290,0,IF(P293=P289,0,IF(P293=P288,0,IF(P293=P287,0,IF(P293=P286,0,IF(P293=P285,0,1))))))))</f>
        <v>0</v>
      </c>
      <c r="AJ293" s="271" t="s">
        <v>545</v>
      </c>
      <c r="AK293" s="271" t="str">
        <f t="shared" si="219"/>
        <v>??</v>
      </c>
      <c r="AL293" s="271" t="e">
        <f>IF(#REF!=#REF!,0,IF(#REF!=#REF!,0,IF(#REF!=#REF!,0,IF(#REF!=#REF!,0,IF(#REF!=#REF!,0,IF(#REF!=#REF!,0,IF(#REF!=#REF!,0,IF(#REF!=#REF!,0,1))))))))</f>
        <v>#REF!</v>
      </c>
      <c r="AM293" s="354">
        <f t="shared" si="221"/>
        <v>0</v>
      </c>
    </row>
    <row r="294" spans="1:39" ht="14.1" customHeight="1" thickTop="1" thickBot="1" x14ac:dyDescent="0.25">
      <c r="A294" s="2279"/>
      <c r="B294" s="2282"/>
      <c r="C294" s="2284"/>
      <c r="D294" s="2286"/>
      <c r="E294" s="2289"/>
      <c r="F294" s="2282"/>
      <c r="G294" s="2296"/>
      <c r="H294" s="2298"/>
      <c r="I294" s="2294"/>
      <c r="J294" s="2282"/>
      <c r="K294" s="2296"/>
      <c r="L294" s="2282"/>
      <c r="M294" s="292"/>
      <c r="N294" s="290"/>
      <c r="O294" s="290"/>
      <c r="P294" s="291"/>
      <c r="Q294" s="291"/>
      <c r="R294" s="290"/>
      <c r="S294" s="290"/>
      <c r="T294" s="356"/>
      <c r="U294" s="355"/>
      <c r="V294" s="355"/>
      <c r="W294" s="355"/>
      <c r="X294" s="355"/>
      <c r="Y294" s="355"/>
      <c r="Z294" s="355"/>
      <c r="AA294" s="355"/>
      <c r="AB294" s="290"/>
      <c r="AC294" s="2301"/>
      <c r="AD294" s="2301"/>
      <c r="AE294" s="2309"/>
      <c r="AF294" s="2316"/>
      <c r="AG294" s="2315"/>
      <c r="AH294" s="2312"/>
      <c r="AI294" s="271">
        <f t="shared" ref="AI294" si="280">IF(P294=P293,0,IF(P294=P292,0,IF(P294=P291,0,IF(P294=P290,0,IF(P294=P289,0,IF(P294=P288,0,IF(P294=P287,0,IF(P294=P286,0,IF(P294=P285,0,1)))))))))</f>
        <v>0</v>
      </c>
      <c r="AJ294" s="271" t="s">
        <v>545</v>
      </c>
      <c r="AK294" s="271" t="str">
        <f t="shared" si="219"/>
        <v>??</v>
      </c>
      <c r="AL294" s="271" t="e">
        <f>IF(#REF!=#REF!,0,IF(#REF!=#REF!,0,IF(#REF!=#REF!,0,IF(#REF!=#REF!,0,IF(#REF!=#REF!,0,IF(#REF!=#REF!,0,IF(#REF!=#REF!,0,IF(#REF!=#REF!,0,IF(#REF!=#REF!,0,1)))))))))</f>
        <v>#REF!</v>
      </c>
      <c r="AM294" s="354">
        <f t="shared" si="221"/>
        <v>0</v>
      </c>
    </row>
    <row r="295" spans="1:39" ht="14.1" customHeight="1" thickTop="1" thickBot="1" x14ac:dyDescent="0.25">
      <c r="A295" s="2278"/>
      <c r="B295" s="2280"/>
      <c r="C295" s="2283"/>
      <c r="D295" s="2285"/>
      <c r="E295" s="2287"/>
      <c r="F295" s="2280"/>
      <c r="G295" s="2280"/>
      <c r="H295" s="2297"/>
      <c r="I295" s="2290" t="s">
        <v>140</v>
      </c>
      <c r="J295" s="2281"/>
      <c r="K295" s="2280"/>
      <c r="L295" s="2281"/>
      <c r="M295" s="310"/>
      <c r="N295" s="1678"/>
      <c r="O295" s="1678"/>
      <c r="P295" s="388"/>
      <c r="Q295" s="388"/>
      <c r="R295" s="308"/>
      <c r="S295" s="308"/>
      <c r="T295" s="358"/>
      <c r="U295" s="357"/>
      <c r="V295" s="357"/>
      <c r="W295" s="357"/>
      <c r="X295" s="357"/>
      <c r="Y295" s="357"/>
      <c r="Z295" s="357"/>
      <c r="AA295" s="357"/>
      <c r="AB295" s="308"/>
      <c r="AC295" s="2299">
        <f t="shared" ref="AC295" si="281">SUM(T295:AB304)</f>
        <v>0</v>
      </c>
      <c r="AD295" s="2299">
        <f t="shared" si="227"/>
        <v>0</v>
      </c>
      <c r="AE295" s="2306">
        <f t="shared" ref="AE295" si="282">IF((AC295-AD295)&gt;=0,AC295-AD295,0)</f>
        <v>0</v>
      </c>
      <c r="AF295" s="2316">
        <f t="shared" ref="AF295" si="283">IF(AC295&lt;AD295,AC295,AD295)/IF(AD295=0,1,AD295)</f>
        <v>0</v>
      </c>
      <c r="AG295" s="2313" t="str">
        <f t="shared" si="230"/>
        <v/>
      </c>
      <c r="AH295" s="2312"/>
      <c r="AI295" s="271">
        <v>1</v>
      </c>
      <c r="AJ295" s="271" t="s">
        <v>545</v>
      </c>
      <c r="AK295" s="271" t="str">
        <f t="shared" si="219"/>
        <v>??</v>
      </c>
      <c r="AL295" s="271">
        <v>1</v>
      </c>
      <c r="AM295" s="354">
        <f t="shared" ref="AM295" si="284">C295</f>
        <v>0</v>
      </c>
    </row>
    <row r="296" spans="1:39" ht="14.1" customHeight="1" thickTop="1" thickBot="1" x14ac:dyDescent="0.25">
      <c r="A296" s="2278"/>
      <c r="B296" s="2281"/>
      <c r="C296" s="2283"/>
      <c r="D296" s="2285"/>
      <c r="E296" s="2288"/>
      <c r="F296" s="2281"/>
      <c r="G296" s="2295"/>
      <c r="H296" s="2297"/>
      <c r="I296" s="2291"/>
      <c r="J296" s="2281"/>
      <c r="K296" s="2295"/>
      <c r="L296" s="2281"/>
      <c r="M296" s="310"/>
      <c r="N296" s="1678"/>
      <c r="O296" s="1678"/>
      <c r="P296" s="309"/>
      <c r="Q296" s="309"/>
      <c r="R296" s="308"/>
      <c r="S296" s="308"/>
      <c r="T296" s="358"/>
      <c r="U296" s="357"/>
      <c r="V296" s="357"/>
      <c r="W296" s="357"/>
      <c r="X296" s="357"/>
      <c r="Y296" s="357"/>
      <c r="Z296" s="357"/>
      <c r="AA296" s="357"/>
      <c r="AB296" s="308"/>
      <c r="AC296" s="2300"/>
      <c r="AD296" s="2300"/>
      <c r="AE296" s="2307"/>
      <c r="AF296" s="2316"/>
      <c r="AG296" s="2314"/>
      <c r="AH296" s="2312"/>
      <c r="AI296" s="271">
        <f t="shared" ref="AI296" si="285">IF(P296=P295,0,1)</f>
        <v>0</v>
      </c>
      <c r="AJ296" s="271" t="s">
        <v>545</v>
      </c>
      <c r="AK296" s="271" t="str">
        <f t="shared" si="219"/>
        <v>??</v>
      </c>
      <c r="AL296" s="271" t="e">
        <f>IF(#REF!=#REF!,0,1)</f>
        <v>#REF!</v>
      </c>
      <c r="AM296" s="354">
        <f t="shared" si="221"/>
        <v>0</v>
      </c>
    </row>
    <row r="297" spans="1:39" ht="14.1" customHeight="1" thickTop="1" thickBot="1" x14ac:dyDescent="0.25">
      <c r="A297" s="2278"/>
      <c r="B297" s="2281"/>
      <c r="C297" s="2283"/>
      <c r="D297" s="2285"/>
      <c r="E297" s="2288"/>
      <c r="F297" s="2281"/>
      <c r="G297" s="2295"/>
      <c r="H297" s="2297"/>
      <c r="I297" s="2292"/>
      <c r="J297" s="2281"/>
      <c r="K297" s="2295"/>
      <c r="L297" s="2281"/>
      <c r="M297" s="310"/>
      <c r="N297" s="1678"/>
      <c r="O297" s="1678"/>
      <c r="P297" s="309"/>
      <c r="Q297" s="309"/>
      <c r="R297" s="308"/>
      <c r="S297" s="308"/>
      <c r="T297" s="358"/>
      <c r="U297" s="357"/>
      <c r="V297" s="357"/>
      <c r="W297" s="357"/>
      <c r="X297" s="357"/>
      <c r="Y297" s="357"/>
      <c r="Z297" s="357"/>
      <c r="AA297" s="357"/>
      <c r="AB297" s="308"/>
      <c r="AC297" s="2300"/>
      <c r="AD297" s="2300"/>
      <c r="AE297" s="2307"/>
      <c r="AF297" s="2316"/>
      <c r="AG297" s="2314"/>
      <c r="AH297" s="2312"/>
      <c r="AI297" s="271">
        <f t="shared" ref="AI297" si="286">IF(P297=P296,0,IF(P297=P295,0,1))</f>
        <v>0</v>
      </c>
      <c r="AJ297" s="271" t="s">
        <v>545</v>
      </c>
      <c r="AK297" s="271" t="str">
        <f t="shared" si="219"/>
        <v>??</v>
      </c>
      <c r="AL297" s="271" t="e">
        <f>IF(#REF!=#REF!,0,IF(#REF!=#REF!,0,1))</f>
        <v>#REF!</v>
      </c>
      <c r="AM297" s="354">
        <f t="shared" si="221"/>
        <v>0</v>
      </c>
    </row>
    <row r="298" spans="1:39" ht="14.1" customHeight="1" thickTop="1" thickBot="1" x14ac:dyDescent="0.25">
      <c r="A298" s="2278"/>
      <c r="B298" s="2281"/>
      <c r="C298" s="2283"/>
      <c r="D298" s="2285"/>
      <c r="E298" s="2288"/>
      <c r="F298" s="2281"/>
      <c r="G298" s="2295"/>
      <c r="H298" s="2297"/>
      <c r="I298" s="2293"/>
      <c r="J298" s="2281"/>
      <c r="K298" s="2295"/>
      <c r="L298" s="2281"/>
      <c r="M298" s="310"/>
      <c r="N298" s="1678"/>
      <c r="O298" s="1678"/>
      <c r="P298" s="309"/>
      <c r="Q298" s="309"/>
      <c r="R298" s="308"/>
      <c r="S298" s="308"/>
      <c r="T298" s="358"/>
      <c r="U298" s="357"/>
      <c r="V298" s="357"/>
      <c r="W298" s="357"/>
      <c r="X298" s="357"/>
      <c r="Y298" s="357"/>
      <c r="Z298" s="357"/>
      <c r="AA298" s="357"/>
      <c r="AB298" s="308"/>
      <c r="AC298" s="2300"/>
      <c r="AD298" s="2300"/>
      <c r="AE298" s="2307"/>
      <c r="AF298" s="2316"/>
      <c r="AG298" s="2314"/>
      <c r="AH298" s="2312"/>
      <c r="AI298" s="271">
        <f t="shared" ref="AI298" si="287">IF(P298=P297,0,IF(P298=P296,0,IF(P298=P295,0,1)))</f>
        <v>0</v>
      </c>
      <c r="AJ298" s="271" t="s">
        <v>545</v>
      </c>
      <c r="AK298" s="271" t="str">
        <f t="shared" si="219"/>
        <v>??</v>
      </c>
      <c r="AL298" s="271" t="e">
        <f>IF(#REF!=#REF!,0,IF(#REF!=#REF!,0,IF(#REF!=#REF!,0,1)))</f>
        <v>#REF!</v>
      </c>
      <c r="AM298" s="354">
        <f t="shared" si="221"/>
        <v>0</v>
      </c>
    </row>
    <row r="299" spans="1:39" ht="14.1" customHeight="1" thickTop="1" thickBot="1" x14ac:dyDescent="0.25">
      <c r="A299" s="2278"/>
      <c r="B299" s="2281"/>
      <c r="C299" s="2283"/>
      <c r="D299" s="2285"/>
      <c r="E299" s="2288"/>
      <c r="F299" s="2281"/>
      <c r="G299" s="2295"/>
      <c r="H299" s="2297"/>
      <c r="I299" s="2293"/>
      <c r="J299" s="2281"/>
      <c r="K299" s="2295"/>
      <c r="L299" s="2281"/>
      <c r="M299" s="310"/>
      <c r="N299" s="1678"/>
      <c r="O299" s="1678"/>
      <c r="P299" s="309"/>
      <c r="Q299" s="309"/>
      <c r="R299" s="308"/>
      <c r="S299" s="308"/>
      <c r="T299" s="358"/>
      <c r="U299" s="357"/>
      <c r="V299" s="357"/>
      <c r="W299" s="357"/>
      <c r="X299" s="357"/>
      <c r="Y299" s="357"/>
      <c r="Z299" s="357"/>
      <c r="AA299" s="357"/>
      <c r="AB299" s="308"/>
      <c r="AC299" s="2300"/>
      <c r="AD299" s="2300"/>
      <c r="AE299" s="2307"/>
      <c r="AF299" s="2316"/>
      <c r="AG299" s="2314"/>
      <c r="AH299" s="2312"/>
      <c r="AI299" s="271">
        <f t="shared" ref="AI299" si="288">IF(P299=P298,0,IF(P299=P297,0,IF(P299=P296,0,IF(P299=P295,0,1))))</f>
        <v>0</v>
      </c>
      <c r="AJ299" s="271" t="s">
        <v>545</v>
      </c>
      <c r="AK299" s="271" t="str">
        <f t="shared" si="219"/>
        <v>??</v>
      </c>
      <c r="AL299" s="271" t="e">
        <f>IF(#REF!=#REF!,0,IF(#REF!=#REF!,0,IF(#REF!=#REF!,0,IF(#REF!=#REF!,0,1))))</f>
        <v>#REF!</v>
      </c>
      <c r="AM299" s="354">
        <f t="shared" si="221"/>
        <v>0</v>
      </c>
    </row>
    <row r="300" spans="1:39" ht="14.1" customHeight="1" thickTop="1" thickBot="1" x14ac:dyDescent="0.25">
      <c r="A300" s="2278"/>
      <c r="B300" s="2281"/>
      <c r="C300" s="2283"/>
      <c r="D300" s="2285"/>
      <c r="E300" s="2288"/>
      <c r="F300" s="2281"/>
      <c r="G300" s="2295"/>
      <c r="H300" s="2297"/>
      <c r="I300" s="2293"/>
      <c r="J300" s="2281"/>
      <c r="K300" s="2295"/>
      <c r="L300" s="2281"/>
      <c r="M300" s="310"/>
      <c r="N300" s="1678"/>
      <c r="O300" s="1678"/>
      <c r="P300" s="309"/>
      <c r="Q300" s="309"/>
      <c r="R300" s="308"/>
      <c r="S300" s="308"/>
      <c r="T300" s="358"/>
      <c r="U300" s="357"/>
      <c r="V300" s="357"/>
      <c r="W300" s="357"/>
      <c r="X300" s="357"/>
      <c r="Y300" s="357"/>
      <c r="Z300" s="357"/>
      <c r="AA300" s="357"/>
      <c r="AB300" s="308"/>
      <c r="AC300" s="2300"/>
      <c r="AD300" s="2300"/>
      <c r="AE300" s="2307"/>
      <c r="AF300" s="2316"/>
      <c r="AG300" s="2314"/>
      <c r="AH300" s="2312"/>
      <c r="AI300" s="271">
        <f t="shared" ref="AI300" si="289">IF(P300=P299,0,IF(P300=P298,0,IF(P300=P297,0,IF(P300=P296,0,IF(P300=P295,0,1)))))</f>
        <v>0</v>
      </c>
      <c r="AJ300" s="271" t="s">
        <v>545</v>
      </c>
      <c r="AK300" s="271" t="str">
        <f t="shared" si="219"/>
        <v>??</v>
      </c>
      <c r="AL300" s="271" t="e">
        <f>IF(#REF!=#REF!,0,IF(#REF!=#REF!,0,IF(#REF!=#REF!,0,IF(#REF!=#REF!,0,IF(#REF!=#REF!,0,1)))))</f>
        <v>#REF!</v>
      </c>
      <c r="AM300" s="354">
        <f t="shared" si="221"/>
        <v>0</v>
      </c>
    </row>
    <row r="301" spans="1:39" ht="14.1" customHeight="1" thickTop="1" thickBot="1" x14ac:dyDescent="0.25">
      <c r="A301" s="2278"/>
      <c r="B301" s="2281"/>
      <c r="C301" s="2283"/>
      <c r="D301" s="2285"/>
      <c r="E301" s="2288"/>
      <c r="F301" s="2281"/>
      <c r="G301" s="2295"/>
      <c r="H301" s="2297"/>
      <c r="I301" s="2293"/>
      <c r="J301" s="2281"/>
      <c r="K301" s="2295"/>
      <c r="L301" s="2281"/>
      <c r="M301" s="310"/>
      <c r="N301" s="1678"/>
      <c r="O301" s="1678"/>
      <c r="P301" s="309"/>
      <c r="Q301" s="309"/>
      <c r="R301" s="308"/>
      <c r="S301" s="308"/>
      <c r="T301" s="358"/>
      <c r="U301" s="357"/>
      <c r="V301" s="357"/>
      <c r="W301" s="357"/>
      <c r="X301" s="357"/>
      <c r="Y301" s="357"/>
      <c r="Z301" s="357"/>
      <c r="AA301" s="357"/>
      <c r="AB301" s="308"/>
      <c r="AC301" s="2300"/>
      <c r="AD301" s="2300"/>
      <c r="AE301" s="2308" t="str">
        <f t="shared" si="237"/>
        <v/>
      </c>
      <c r="AF301" s="2316"/>
      <c r="AG301" s="2314"/>
      <c r="AH301" s="2312"/>
      <c r="AI301" s="271">
        <f t="shared" ref="AI301" si="290">IF(P301=P300,0,IF(P301=P299,0,IF(P301=P298,0,IF(P301=P297,0,IF(P301=P296,0,IF(P301=P295,0,1))))))</f>
        <v>0</v>
      </c>
      <c r="AJ301" s="271" t="s">
        <v>545</v>
      </c>
      <c r="AK301" s="271" t="str">
        <f t="shared" si="219"/>
        <v>??</v>
      </c>
      <c r="AL301" s="271" t="e">
        <f>IF(#REF!=#REF!,0,IF(#REF!=#REF!,0,IF(#REF!=#REF!,0,IF(#REF!=#REF!,0,IF(#REF!=#REF!,0,IF(#REF!=#REF!,0,1))))))</f>
        <v>#REF!</v>
      </c>
      <c r="AM301" s="354">
        <f t="shared" si="221"/>
        <v>0</v>
      </c>
    </row>
    <row r="302" spans="1:39" ht="14.1" customHeight="1" thickTop="1" thickBot="1" x14ac:dyDescent="0.25">
      <c r="A302" s="2278"/>
      <c r="B302" s="2281"/>
      <c r="C302" s="2283"/>
      <c r="D302" s="2285"/>
      <c r="E302" s="2288"/>
      <c r="F302" s="2281"/>
      <c r="G302" s="2295"/>
      <c r="H302" s="2297"/>
      <c r="I302" s="2293"/>
      <c r="J302" s="2281"/>
      <c r="K302" s="2295"/>
      <c r="L302" s="2281"/>
      <c r="M302" s="310"/>
      <c r="N302" s="1678"/>
      <c r="O302" s="1678"/>
      <c r="P302" s="309"/>
      <c r="Q302" s="309"/>
      <c r="R302" s="308"/>
      <c r="S302" s="308"/>
      <c r="T302" s="358"/>
      <c r="U302" s="357"/>
      <c r="V302" s="357"/>
      <c r="W302" s="357"/>
      <c r="X302" s="357"/>
      <c r="Y302" s="357"/>
      <c r="Z302" s="357"/>
      <c r="AA302" s="357"/>
      <c r="AB302" s="308"/>
      <c r="AC302" s="2300"/>
      <c r="AD302" s="2300"/>
      <c r="AE302" s="2308"/>
      <c r="AF302" s="2316"/>
      <c r="AG302" s="2314"/>
      <c r="AH302" s="2312"/>
      <c r="AI302" s="271">
        <f t="shared" ref="AI302" si="291">IF(P302=P301,0,IF(P302=P300,0,IF(P302=P299,0,IF(P302=P298,0,IF(P302=P297,0,IF(P302=P296,0,IF(P302=P295,0,1)))))))</f>
        <v>0</v>
      </c>
      <c r="AJ302" s="271" t="s">
        <v>545</v>
      </c>
      <c r="AK302" s="271" t="str">
        <f t="shared" si="219"/>
        <v>??</v>
      </c>
      <c r="AL302" s="271" t="e">
        <f>IF(#REF!=#REF!,0,IF(#REF!=#REF!,0,IF(#REF!=#REF!,0,IF(#REF!=#REF!,0,IF(#REF!=#REF!,0,IF(#REF!=#REF!,0,IF(#REF!=#REF!,0,1)))))))</f>
        <v>#REF!</v>
      </c>
      <c r="AM302" s="354">
        <f t="shared" si="221"/>
        <v>0</v>
      </c>
    </row>
    <row r="303" spans="1:39" ht="14.1" customHeight="1" thickTop="1" thickBot="1" x14ac:dyDescent="0.25">
      <c r="A303" s="2278"/>
      <c r="B303" s="2281"/>
      <c r="C303" s="2283"/>
      <c r="D303" s="2285"/>
      <c r="E303" s="2288"/>
      <c r="F303" s="2281"/>
      <c r="G303" s="2295"/>
      <c r="H303" s="2297"/>
      <c r="I303" s="2293"/>
      <c r="J303" s="2281"/>
      <c r="K303" s="2295"/>
      <c r="L303" s="2281"/>
      <c r="M303" s="310"/>
      <c r="N303" s="1678"/>
      <c r="O303" s="1678"/>
      <c r="P303" s="309"/>
      <c r="Q303" s="309"/>
      <c r="R303" s="308"/>
      <c r="S303" s="308"/>
      <c r="T303" s="358"/>
      <c r="U303" s="357"/>
      <c r="V303" s="357"/>
      <c r="W303" s="357"/>
      <c r="X303" s="357"/>
      <c r="Y303" s="357"/>
      <c r="Z303" s="357"/>
      <c r="AA303" s="357"/>
      <c r="AB303" s="308"/>
      <c r="AC303" s="2300"/>
      <c r="AD303" s="2300"/>
      <c r="AE303" s="2308"/>
      <c r="AF303" s="2316"/>
      <c r="AG303" s="2314"/>
      <c r="AH303" s="2312"/>
      <c r="AI303" s="271">
        <f t="shared" ref="AI303" si="292">IF(P303=P302,0,IF(P303=P301,0,IF(P303=P300,0,IF(P303=P299,0,IF(P303=P298,0,IF(P303=P297,0,IF(P303=P296,0,IF(P303=P295,0,1))))))))</f>
        <v>0</v>
      </c>
      <c r="AJ303" s="271" t="s">
        <v>545</v>
      </c>
      <c r="AK303" s="271" t="str">
        <f t="shared" si="219"/>
        <v>??</v>
      </c>
      <c r="AL303" s="271" t="e">
        <f>IF(#REF!=#REF!,0,IF(#REF!=#REF!,0,IF(#REF!=#REF!,0,IF(#REF!=#REF!,0,IF(#REF!=#REF!,0,IF(#REF!=#REF!,0,IF(#REF!=#REF!,0,IF(#REF!=#REF!,0,1))))))))</f>
        <v>#REF!</v>
      </c>
      <c r="AM303" s="354">
        <f t="shared" si="221"/>
        <v>0</v>
      </c>
    </row>
    <row r="304" spans="1:39" ht="14.1" customHeight="1" thickTop="1" thickBot="1" x14ac:dyDescent="0.25">
      <c r="A304" s="2279"/>
      <c r="B304" s="2282"/>
      <c r="C304" s="2284"/>
      <c r="D304" s="2286"/>
      <c r="E304" s="2289"/>
      <c r="F304" s="2282"/>
      <c r="G304" s="2296"/>
      <c r="H304" s="2298"/>
      <c r="I304" s="2294"/>
      <c r="J304" s="2282"/>
      <c r="K304" s="2296"/>
      <c r="L304" s="2282"/>
      <c r="M304" s="292"/>
      <c r="N304" s="290"/>
      <c r="O304" s="290"/>
      <c r="P304" s="291"/>
      <c r="Q304" s="291"/>
      <c r="R304" s="290"/>
      <c r="S304" s="290"/>
      <c r="T304" s="356"/>
      <c r="U304" s="355"/>
      <c r="V304" s="355"/>
      <c r="W304" s="355"/>
      <c r="X304" s="355"/>
      <c r="Y304" s="355"/>
      <c r="Z304" s="355"/>
      <c r="AA304" s="355"/>
      <c r="AB304" s="290"/>
      <c r="AC304" s="2301"/>
      <c r="AD304" s="2301"/>
      <c r="AE304" s="2309"/>
      <c r="AF304" s="2316"/>
      <c r="AG304" s="2315"/>
      <c r="AH304" s="2312"/>
      <c r="AI304" s="271">
        <f t="shared" ref="AI304" si="293">IF(P304=P303,0,IF(P304=P302,0,IF(P304=P301,0,IF(P304=P300,0,IF(P304=P299,0,IF(P304=P298,0,IF(P304=P297,0,IF(P304=P296,0,IF(P304=P295,0,1)))))))))</f>
        <v>0</v>
      </c>
      <c r="AJ304" s="271" t="s">
        <v>545</v>
      </c>
      <c r="AK304" s="271" t="str">
        <f t="shared" si="219"/>
        <v>??</v>
      </c>
      <c r="AL304" s="271" t="e">
        <f>IF(#REF!=#REF!,0,IF(#REF!=#REF!,0,IF(#REF!=#REF!,0,IF(#REF!=#REF!,0,IF(#REF!=#REF!,0,IF(#REF!=#REF!,0,IF(#REF!=#REF!,0,IF(#REF!=#REF!,0,IF(#REF!=#REF!,0,1)))))))))</f>
        <v>#REF!</v>
      </c>
      <c r="AM304" s="354">
        <f t="shared" si="221"/>
        <v>0</v>
      </c>
    </row>
    <row r="305" spans="1:39" ht="14.1" customHeight="1" thickTop="1" thickBot="1" x14ac:dyDescent="0.25">
      <c r="A305" s="2278"/>
      <c r="B305" s="2280"/>
      <c r="C305" s="2283"/>
      <c r="D305" s="2285"/>
      <c r="E305" s="2287"/>
      <c r="F305" s="2280"/>
      <c r="G305" s="2280"/>
      <c r="H305" s="2297"/>
      <c r="I305" s="2290" t="s">
        <v>140</v>
      </c>
      <c r="J305" s="2281"/>
      <c r="K305" s="2280"/>
      <c r="L305" s="2281"/>
      <c r="M305" s="310"/>
      <c r="N305" s="1678"/>
      <c r="O305" s="1678"/>
      <c r="P305" s="388"/>
      <c r="Q305" s="388"/>
      <c r="R305" s="308"/>
      <c r="S305" s="308"/>
      <c r="T305" s="358"/>
      <c r="U305" s="357"/>
      <c r="V305" s="357"/>
      <c r="W305" s="357"/>
      <c r="X305" s="357"/>
      <c r="Y305" s="357"/>
      <c r="Z305" s="357"/>
      <c r="AA305" s="357"/>
      <c r="AB305" s="308"/>
      <c r="AC305" s="2299">
        <f t="shared" ref="AC305" si="294">SUM(T305:AB314)</f>
        <v>0</v>
      </c>
      <c r="AD305" s="2299">
        <f t="shared" si="227"/>
        <v>0</v>
      </c>
      <c r="AE305" s="2306">
        <f t="shared" ref="AE305" si="295">IF((AC305-AD305)&gt;=0,AC305-AD305,0)</f>
        <v>0</v>
      </c>
      <c r="AF305" s="2316">
        <f t="shared" ref="AF305" si="296">IF(AC305&lt;AD305,AC305,AD305)/IF(AD305=0,1,AD305)</f>
        <v>0</v>
      </c>
      <c r="AG305" s="2313" t="str">
        <f t="shared" si="230"/>
        <v/>
      </c>
      <c r="AH305" s="2312"/>
      <c r="AI305" s="271">
        <v>1</v>
      </c>
      <c r="AJ305" s="271" t="s">
        <v>545</v>
      </c>
      <c r="AK305" s="271" t="str">
        <f t="shared" si="219"/>
        <v>??</v>
      </c>
      <c r="AL305" s="271">
        <v>1</v>
      </c>
      <c r="AM305" s="354">
        <f t="shared" ref="AM305" si="297">C305</f>
        <v>0</v>
      </c>
    </row>
    <row r="306" spans="1:39" ht="14.1" customHeight="1" thickTop="1" thickBot="1" x14ac:dyDescent="0.25">
      <c r="A306" s="2278"/>
      <c r="B306" s="2281"/>
      <c r="C306" s="2283"/>
      <c r="D306" s="2285"/>
      <c r="E306" s="2288"/>
      <c r="F306" s="2281"/>
      <c r="G306" s="2295"/>
      <c r="H306" s="2297"/>
      <c r="I306" s="2291"/>
      <c r="J306" s="2281"/>
      <c r="K306" s="2295"/>
      <c r="L306" s="2281"/>
      <c r="M306" s="310"/>
      <c r="N306" s="1678"/>
      <c r="O306" s="1678"/>
      <c r="P306" s="309"/>
      <c r="Q306" s="309"/>
      <c r="R306" s="308"/>
      <c r="S306" s="308"/>
      <c r="T306" s="358"/>
      <c r="U306" s="357"/>
      <c r="V306" s="357"/>
      <c r="W306" s="357"/>
      <c r="X306" s="357"/>
      <c r="Y306" s="357"/>
      <c r="Z306" s="357"/>
      <c r="AA306" s="357"/>
      <c r="AB306" s="308"/>
      <c r="AC306" s="2300"/>
      <c r="AD306" s="2300"/>
      <c r="AE306" s="2307"/>
      <c r="AF306" s="2316"/>
      <c r="AG306" s="2314"/>
      <c r="AH306" s="2312"/>
      <c r="AI306" s="271">
        <f t="shared" ref="AI306" si="298">IF(P306=P305,0,1)</f>
        <v>0</v>
      </c>
      <c r="AJ306" s="271" t="s">
        <v>545</v>
      </c>
      <c r="AK306" s="271" t="str">
        <f t="shared" si="219"/>
        <v>??</v>
      </c>
      <c r="AL306" s="271" t="e">
        <f>IF(#REF!=#REF!,0,1)</f>
        <v>#REF!</v>
      </c>
      <c r="AM306" s="354">
        <f t="shared" si="221"/>
        <v>0</v>
      </c>
    </row>
    <row r="307" spans="1:39" ht="14.1" customHeight="1" thickTop="1" thickBot="1" x14ac:dyDescent="0.25">
      <c r="A307" s="2278"/>
      <c r="B307" s="2281"/>
      <c r="C307" s="2283"/>
      <c r="D307" s="2285"/>
      <c r="E307" s="2288"/>
      <c r="F307" s="2281"/>
      <c r="G307" s="2295"/>
      <c r="H307" s="2297"/>
      <c r="I307" s="2292"/>
      <c r="J307" s="2281"/>
      <c r="K307" s="2295"/>
      <c r="L307" s="2281"/>
      <c r="M307" s="310"/>
      <c r="N307" s="1678"/>
      <c r="O307" s="1678"/>
      <c r="P307" s="309"/>
      <c r="Q307" s="309"/>
      <c r="R307" s="308"/>
      <c r="S307" s="308"/>
      <c r="T307" s="358"/>
      <c r="U307" s="357"/>
      <c r="V307" s="357"/>
      <c r="W307" s="357"/>
      <c r="X307" s="357"/>
      <c r="Y307" s="357"/>
      <c r="Z307" s="357"/>
      <c r="AA307" s="357"/>
      <c r="AB307" s="308"/>
      <c r="AC307" s="2300"/>
      <c r="AD307" s="2300"/>
      <c r="AE307" s="2307"/>
      <c r="AF307" s="2316"/>
      <c r="AG307" s="2314"/>
      <c r="AH307" s="2312"/>
      <c r="AI307" s="271">
        <f t="shared" ref="AI307" si="299">IF(P307=P306,0,IF(P307=P305,0,1))</f>
        <v>0</v>
      </c>
      <c r="AJ307" s="271" t="s">
        <v>545</v>
      </c>
      <c r="AK307" s="271" t="str">
        <f t="shared" si="219"/>
        <v>??</v>
      </c>
      <c r="AL307" s="271" t="e">
        <f>IF(#REF!=#REF!,0,IF(#REF!=#REF!,0,1))</f>
        <v>#REF!</v>
      </c>
      <c r="AM307" s="354">
        <f t="shared" si="221"/>
        <v>0</v>
      </c>
    </row>
    <row r="308" spans="1:39" ht="14.1" customHeight="1" thickTop="1" thickBot="1" x14ac:dyDescent="0.25">
      <c r="A308" s="2278"/>
      <c r="B308" s="2281"/>
      <c r="C308" s="2283"/>
      <c r="D308" s="2285"/>
      <c r="E308" s="2288"/>
      <c r="F308" s="2281"/>
      <c r="G308" s="2295"/>
      <c r="H308" s="2297"/>
      <c r="I308" s="2293"/>
      <c r="J308" s="2281"/>
      <c r="K308" s="2295"/>
      <c r="L308" s="2281"/>
      <c r="M308" s="310"/>
      <c r="N308" s="1678"/>
      <c r="O308" s="1678"/>
      <c r="P308" s="309"/>
      <c r="Q308" s="309"/>
      <c r="R308" s="308"/>
      <c r="S308" s="308"/>
      <c r="T308" s="358"/>
      <c r="U308" s="357"/>
      <c r="V308" s="357"/>
      <c r="W308" s="357"/>
      <c r="X308" s="357"/>
      <c r="Y308" s="357"/>
      <c r="Z308" s="357"/>
      <c r="AA308" s="357"/>
      <c r="AB308" s="308"/>
      <c r="AC308" s="2300"/>
      <c r="AD308" s="2300"/>
      <c r="AE308" s="2307"/>
      <c r="AF308" s="2316"/>
      <c r="AG308" s="2314"/>
      <c r="AH308" s="2312"/>
      <c r="AI308" s="271">
        <f t="shared" ref="AI308" si="300">IF(P308=P307,0,IF(P308=P306,0,IF(P308=P305,0,1)))</f>
        <v>0</v>
      </c>
      <c r="AJ308" s="271" t="s">
        <v>545</v>
      </c>
      <c r="AK308" s="271" t="str">
        <f t="shared" si="219"/>
        <v>??</v>
      </c>
      <c r="AL308" s="271" t="e">
        <f>IF(#REF!=#REF!,0,IF(#REF!=#REF!,0,IF(#REF!=#REF!,0,1)))</f>
        <v>#REF!</v>
      </c>
      <c r="AM308" s="354">
        <f t="shared" si="221"/>
        <v>0</v>
      </c>
    </row>
    <row r="309" spans="1:39" ht="14.1" customHeight="1" thickTop="1" thickBot="1" x14ac:dyDescent="0.25">
      <c r="A309" s="2278"/>
      <c r="B309" s="2281"/>
      <c r="C309" s="2283"/>
      <c r="D309" s="2285"/>
      <c r="E309" s="2288"/>
      <c r="F309" s="2281"/>
      <c r="G309" s="2295"/>
      <c r="H309" s="2297"/>
      <c r="I309" s="2293"/>
      <c r="J309" s="2281"/>
      <c r="K309" s="2295"/>
      <c r="L309" s="2281"/>
      <c r="M309" s="310"/>
      <c r="N309" s="1678"/>
      <c r="O309" s="1678"/>
      <c r="P309" s="309"/>
      <c r="Q309" s="309"/>
      <c r="R309" s="308"/>
      <c r="S309" s="308"/>
      <c r="T309" s="358"/>
      <c r="U309" s="357"/>
      <c r="V309" s="357"/>
      <c r="W309" s="357"/>
      <c r="X309" s="357"/>
      <c r="Y309" s="357"/>
      <c r="Z309" s="357"/>
      <c r="AA309" s="357"/>
      <c r="AB309" s="308"/>
      <c r="AC309" s="2300"/>
      <c r="AD309" s="2300"/>
      <c r="AE309" s="2307"/>
      <c r="AF309" s="2316"/>
      <c r="AG309" s="2314"/>
      <c r="AH309" s="2312"/>
      <c r="AI309" s="271">
        <f t="shared" ref="AI309" si="301">IF(P309=P308,0,IF(P309=P307,0,IF(P309=P306,0,IF(P309=P305,0,1))))</f>
        <v>0</v>
      </c>
      <c r="AJ309" s="271" t="s">
        <v>545</v>
      </c>
      <c r="AK309" s="271" t="str">
        <f t="shared" si="219"/>
        <v>??</v>
      </c>
      <c r="AL309" s="271" t="e">
        <f>IF(#REF!=#REF!,0,IF(#REF!=#REF!,0,IF(#REF!=#REF!,0,IF(#REF!=#REF!,0,1))))</f>
        <v>#REF!</v>
      </c>
      <c r="AM309" s="354">
        <f t="shared" si="221"/>
        <v>0</v>
      </c>
    </row>
    <row r="310" spans="1:39" ht="14.1" customHeight="1" thickTop="1" thickBot="1" x14ac:dyDescent="0.25">
      <c r="A310" s="2278"/>
      <c r="B310" s="2281"/>
      <c r="C310" s="2283"/>
      <c r="D310" s="2285"/>
      <c r="E310" s="2288"/>
      <c r="F310" s="2281"/>
      <c r="G310" s="2295"/>
      <c r="H310" s="2297"/>
      <c r="I310" s="2293"/>
      <c r="J310" s="2281"/>
      <c r="K310" s="2295"/>
      <c r="L310" s="2281"/>
      <c r="M310" s="310"/>
      <c r="N310" s="1678"/>
      <c r="O310" s="1678"/>
      <c r="P310" s="309"/>
      <c r="Q310" s="309"/>
      <c r="R310" s="308"/>
      <c r="S310" s="308"/>
      <c r="T310" s="358"/>
      <c r="U310" s="357"/>
      <c r="V310" s="357"/>
      <c r="W310" s="357"/>
      <c r="X310" s="357"/>
      <c r="Y310" s="357"/>
      <c r="Z310" s="357"/>
      <c r="AA310" s="357"/>
      <c r="AB310" s="308"/>
      <c r="AC310" s="2300"/>
      <c r="AD310" s="2300"/>
      <c r="AE310" s="2307"/>
      <c r="AF310" s="2316"/>
      <c r="AG310" s="2314"/>
      <c r="AH310" s="2312"/>
      <c r="AI310" s="271">
        <f t="shared" ref="AI310" si="302">IF(P310=P309,0,IF(P310=P308,0,IF(P310=P307,0,IF(P310=P306,0,IF(P310=P305,0,1)))))</f>
        <v>0</v>
      </c>
      <c r="AJ310" s="271" t="s">
        <v>545</v>
      </c>
      <c r="AK310" s="271" t="str">
        <f t="shared" si="219"/>
        <v>??</v>
      </c>
      <c r="AL310" s="271" t="e">
        <f>IF(#REF!=#REF!,0,IF(#REF!=#REF!,0,IF(#REF!=#REF!,0,IF(#REF!=#REF!,0,IF(#REF!=#REF!,0,1)))))</f>
        <v>#REF!</v>
      </c>
      <c r="AM310" s="354">
        <f t="shared" si="221"/>
        <v>0</v>
      </c>
    </row>
    <row r="311" spans="1:39" ht="14.1" customHeight="1" thickTop="1" thickBot="1" x14ac:dyDescent="0.25">
      <c r="A311" s="2278"/>
      <c r="B311" s="2281"/>
      <c r="C311" s="2283"/>
      <c r="D311" s="2285"/>
      <c r="E311" s="2288"/>
      <c r="F311" s="2281"/>
      <c r="G311" s="2295"/>
      <c r="H311" s="2297"/>
      <c r="I311" s="2293"/>
      <c r="J311" s="2281"/>
      <c r="K311" s="2295"/>
      <c r="L311" s="2281"/>
      <c r="M311" s="310"/>
      <c r="N311" s="1678"/>
      <c r="O311" s="1678"/>
      <c r="P311" s="309"/>
      <c r="Q311" s="309"/>
      <c r="R311" s="308"/>
      <c r="S311" s="308"/>
      <c r="T311" s="358"/>
      <c r="U311" s="357"/>
      <c r="V311" s="357"/>
      <c r="W311" s="357"/>
      <c r="X311" s="357"/>
      <c r="Y311" s="357"/>
      <c r="Z311" s="357"/>
      <c r="AA311" s="357"/>
      <c r="AB311" s="308"/>
      <c r="AC311" s="2300"/>
      <c r="AD311" s="2300"/>
      <c r="AE311" s="2308" t="str">
        <f t="shared" si="237"/>
        <v/>
      </c>
      <c r="AF311" s="2316"/>
      <c r="AG311" s="2314"/>
      <c r="AH311" s="2312"/>
      <c r="AI311" s="271">
        <f t="shared" ref="AI311" si="303">IF(P311=P310,0,IF(P311=P309,0,IF(P311=P308,0,IF(P311=P307,0,IF(P311=P306,0,IF(P311=P305,0,1))))))</f>
        <v>0</v>
      </c>
      <c r="AJ311" s="271" t="s">
        <v>545</v>
      </c>
      <c r="AK311" s="271" t="str">
        <f t="shared" si="219"/>
        <v>??</v>
      </c>
      <c r="AL311" s="271" t="e">
        <f>IF(#REF!=#REF!,0,IF(#REF!=#REF!,0,IF(#REF!=#REF!,0,IF(#REF!=#REF!,0,IF(#REF!=#REF!,0,IF(#REF!=#REF!,0,1))))))</f>
        <v>#REF!</v>
      </c>
      <c r="AM311" s="354">
        <f t="shared" si="221"/>
        <v>0</v>
      </c>
    </row>
    <row r="312" spans="1:39" ht="14.1" customHeight="1" thickTop="1" thickBot="1" x14ac:dyDescent="0.25">
      <c r="A312" s="2278"/>
      <c r="B312" s="2281"/>
      <c r="C312" s="2283"/>
      <c r="D312" s="2285"/>
      <c r="E312" s="2288"/>
      <c r="F312" s="2281"/>
      <c r="G312" s="2295"/>
      <c r="H312" s="2297"/>
      <c r="I312" s="2293"/>
      <c r="J312" s="2281"/>
      <c r="K312" s="2295"/>
      <c r="L312" s="2281"/>
      <c r="M312" s="310"/>
      <c r="N312" s="1678"/>
      <c r="O312" s="1678"/>
      <c r="P312" s="309"/>
      <c r="Q312" s="309"/>
      <c r="R312" s="308"/>
      <c r="S312" s="308"/>
      <c r="T312" s="358"/>
      <c r="U312" s="357"/>
      <c r="V312" s="357"/>
      <c r="W312" s="357"/>
      <c r="X312" s="357"/>
      <c r="Y312" s="357"/>
      <c r="Z312" s="357"/>
      <c r="AA312" s="357"/>
      <c r="AB312" s="308"/>
      <c r="AC312" s="2300"/>
      <c r="AD312" s="2300"/>
      <c r="AE312" s="2308"/>
      <c r="AF312" s="2316"/>
      <c r="AG312" s="2314"/>
      <c r="AH312" s="2312"/>
      <c r="AI312" s="271">
        <f t="shared" ref="AI312" si="304">IF(P312=P311,0,IF(P312=P310,0,IF(P312=P309,0,IF(P312=P308,0,IF(P312=P307,0,IF(P312=P306,0,IF(P312=P305,0,1)))))))</f>
        <v>0</v>
      </c>
      <c r="AJ312" s="271" t="s">
        <v>545</v>
      </c>
      <c r="AK312" s="271" t="str">
        <f t="shared" si="219"/>
        <v>??</v>
      </c>
      <c r="AL312" s="271" t="e">
        <f>IF(#REF!=#REF!,0,IF(#REF!=#REF!,0,IF(#REF!=#REF!,0,IF(#REF!=#REF!,0,IF(#REF!=#REF!,0,IF(#REF!=#REF!,0,IF(#REF!=#REF!,0,1)))))))</f>
        <v>#REF!</v>
      </c>
      <c r="AM312" s="354">
        <f t="shared" si="221"/>
        <v>0</v>
      </c>
    </row>
    <row r="313" spans="1:39" ht="14.1" customHeight="1" thickTop="1" thickBot="1" x14ac:dyDescent="0.25">
      <c r="A313" s="2278"/>
      <c r="B313" s="2281"/>
      <c r="C313" s="2283"/>
      <c r="D313" s="2285"/>
      <c r="E313" s="2288"/>
      <c r="F313" s="2281"/>
      <c r="G313" s="2295"/>
      <c r="H313" s="2297"/>
      <c r="I313" s="2293"/>
      <c r="J313" s="2281"/>
      <c r="K313" s="2295"/>
      <c r="L313" s="2281"/>
      <c r="M313" s="310"/>
      <c r="N313" s="1678"/>
      <c r="O313" s="1678"/>
      <c r="P313" s="309"/>
      <c r="Q313" s="309"/>
      <c r="R313" s="308"/>
      <c r="S313" s="308"/>
      <c r="T313" s="358"/>
      <c r="U313" s="357"/>
      <c r="V313" s="357"/>
      <c r="W313" s="357"/>
      <c r="X313" s="357"/>
      <c r="Y313" s="357"/>
      <c r="Z313" s="357"/>
      <c r="AA313" s="357"/>
      <c r="AB313" s="308"/>
      <c r="AC313" s="2300"/>
      <c r="AD313" s="2300"/>
      <c r="AE313" s="2308"/>
      <c r="AF313" s="2316"/>
      <c r="AG313" s="2314"/>
      <c r="AH313" s="2312"/>
      <c r="AI313" s="271">
        <f t="shared" ref="AI313" si="305">IF(P313=P312,0,IF(P313=P311,0,IF(P313=P310,0,IF(P313=P309,0,IF(P313=P308,0,IF(P313=P307,0,IF(P313=P306,0,IF(P313=P305,0,1))))))))</f>
        <v>0</v>
      </c>
      <c r="AJ313" s="271" t="s">
        <v>545</v>
      </c>
      <c r="AK313" s="271" t="str">
        <f t="shared" ref="AK313:AK376" si="306">$C$2</f>
        <v>??</v>
      </c>
      <c r="AL313" s="271" t="e">
        <f>IF(#REF!=#REF!,0,IF(#REF!=#REF!,0,IF(#REF!=#REF!,0,IF(#REF!=#REF!,0,IF(#REF!=#REF!,0,IF(#REF!=#REF!,0,IF(#REF!=#REF!,0,IF(#REF!=#REF!,0,1))))))))</f>
        <v>#REF!</v>
      </c>
      <c r="AM313" s="354">
        <f t="shared" si="221"/>
        <v>0</v>
      </c>
    </row>
    <row r="314" spans="1:39" ht="14.1" customHeight="1" thickTop="1" thickBot="1" x14ac:dyDescent="0.25">
      <c r="A314" s="2279"/>
      <c r="B314" s="2282"/>
      <c r="C314" s="2284"/>
      <c r="D314" s="2286"/>
      <c r="E314" s="2289"/>
      <c r="F314" s="2282"/>
      <c r="G314" s="2296"/>
      <c r="H314" s="2298"/>
      <c r="I314" s="2294"/>
      <c r="J314" s="2282"/>
      <c r="K314" s="2296"/>
      <c r="L314" s="2282"/>
      <c r="M314" s="292"/>
      <c r="N314" s="290"/>
      <c r="O314" s="290"/>
      <c r="P314" s="291"/>
      <c r="Q314" s="291"/>
      <c r="R314" s="290"/>
      <c r="S314" s="290"/>
      <c r="T314" s="356"/>
      <c r="U314" s="355"/>
      <c r="V314" s="355"/>
      <c r="W314" s="355"/>
      <c r="X314" s="355"/>
      <c r="Y314" s="355"/>
      <c r="Z314" s="355"/>
      <c r="AA314" s="355"/>
      <c r="AB314" s="290"/>
      <c r="AC314" s="2301"/>
      <c r="AD314" s="2301"/>
      <c r="AE314" s="2309"/>
      <c r="AF314" s="2316"/>
      <c r="AG314" s="2315"/>
      <c r="AH314" s="2312"/>
      <c r="AI314" s="271">
        <f t="shared" ref="AI314" si="307">IF(P314=P313,0,IF(P314=P312,0,IF(P314=P311,0,IF(P314=P310,0,IF(P314=P309,0,IF(P314=P308,0,IF(P314=P307,0,IF(P314=P306,0,IF(P314=P305,0,1)))))))))</f>
        <v>0</v>
      </c>
      <c r="AJ314" s="271" t="s">
        <v>545</v>
      </c>
      <c r="AK314" s="271" t="str">
        <f t="shared" si="306"/>
        <v>??</v>
      </c>
      <c r="AL314" s="271" t="e">
        <f>IF(#REF!=#REF!,0,IF(#REF!=#REF!,0,IF(#REF!=#REF!,0,IF(#REF!=#REF!,0,IF(#REF!=#REF!,0,IF(#REF!=#REF!,0,IF(#REF!=#REF!,0,IF(#REF!=#REF!,0,IF(#REF!=#REF!,0,1)))))))))</f>
        <v>#REF!</v>
      </c>
      <c r="AM314" s="354">
        <f t="shared" ref="AM314:AM377" si="308">AM313</f>
        <v>0</v>
      </c>
    </row>
    <row r="315" spans="1:39" ht="14.1" customHeight="1" thickTop="1" thickBot="1" x14ac:dyDescent="0.25">
      <c r="A315" s="2278"/>
      <c r="B315" s="2280"/>
      <c r="C315" s="2283"/>
      <c r="D315" s="2285"/>
      <c r="E315" s="2287"/>
      <c r="F315" s="2280"/>
      <c r="G315" s="2280"/>
      <c r="H315" s="2297"/>
      <c r="I315" s="2290" t="s">
        <v>140</v>
      </c>
      <c r="J315" s="2281"/>
      <c r="K315" s="2280"/>
      <c r="L315" s="2281"/>
      <c r="M315" s="310"/>
      <c r="N315" s="1678"/>
      <c r="O315" s="1678"/>
      <c r="P315" s="388"/>
      <c r="Q315" s="388"/>
      <c r="R315" s="308"/>
      <c r="S315" s="308"/>
      <c r="T315" s="358"/>
      <c r="U315" s="357"/>
      <c r="V315" s="357"/>
      <c r="W315" s="357"/>
      <c r="X315" s="357"/>
      <c r="Y315" s="357"/>
      <c r="Z315" s="357"/>
      <c r="AA315" s="357"/>
      <c r="AB315" s="308"/>
      <c r="AC315" s="2299">
        <f t="shared" ref="AC315" si="309">SUM(T315:AB324)</f>
        <v>0</v>
      </c>
      <c r="AD315" s="2299">
        <f t="shared" si="227"/>
        <v>0</v>
      </c>
      <c r="AE315" s="2306">
        <f t="shared" ref="AE315" si="310">IF((AC315-AD315)&gt;=0,AC315-AD315,0)</f>
        <v>0</v>
      </c>
      <c r="AF315" s="2316">
        <f t="shared" ref="AF315" si="311">IF(AC315&lt;AD315,AC315,AD315)/IF(AD315=0,1,AD315)</f>
        <v>0</v>
      </c>
      <c r="AG315" s="2313" t="str">
        <f t="shared" si="230"/>
        <v/>
      </c>
      <c r="AH315" s="2312"/>
      <c r="AI315" s="271">
        <v>1</v>
      </c>
      <c r="AJ315" s="271" t="s">
        <v>545</v>
      </c>
      <c r="AK315" s="271" t="str">
        <f t="shared" si="306"/>
        <v>??</v>
      </c>
      <c r="AL315" s="271">
        <v>1</v>
      </c>
      <c r="AM315" s="354">
        <f t="shared" ref="AM315" si="312">C315</f>
        <v>0</v>
      </c>
    </row>
    <row r="316" spans="1:39" ht="14.1" customHeight="1" thickTop="1" thickBot="1" x14ac:dyDescent="0.25">
      <c r="A316" s="2278"/>
      <c r="B316" s="2281"/>
      <c r="C316" s="2283"/>
      <c r="D316" s="2285"/>
      <c r="E316" s="2288"/>
      <c r="F316" s="2281"/>
      <c r="G316" s="2295"/>
      <c r="H316" s="2297"/>
      <c r="I316" s="2291"/>
      <c r="J316" s="2281"/>
      <c r="K316" s="2295"/>
      <c r="L316" s="2281"/>
      <c r="M316" s="310"/>
      <c r="N316" s="1678"/>
      <c r="O316" s="1678"/>
      <c r="P316" s="309"/>
      <c r="Q316" s="309"/>
      <c r="R316" s="308"/>
      <c r="S316" s="308"/>
      <c r="T316" s="358"/>
      <c r="U316" s="357"/>
      <c r="V316" s="357"/>
      <c r="W316" s="357"/>
      <c r="X316" s="357"/>
      <c r="Y316" s="357"/>
      <c r="Z316" s="357"/>
      <c r="AA316" s="357"/>
      <c r="AB316" s="308"/>
      <c r="AC316" s="2300"/>
      <c r="AD316" s="2300"/>
      <c r="AE316" s="2307"/>
      <c r="AF316" s="2316"/>
      <c r="AG316" s="2314"/>
      <c r="AH316" s="2312"/>
      <c r="AI316" s="271">
        <f t="shared" ref="AI316" si="313">IF(P316=P315,0,1)</f>
        <v>0</v>
      </c>
      <c r="AJ316" s="271" t="s">
        <v>545</v>
      </c>
      <c r="AK316" s="271" t="str">
        <f t="shared" si="306"/>
        <v>??</v>
      </c>
      <c r="AL316" s="271" t="e">
        <f>IF(#REF!=#REF!,0,1)</f>
        <v>#REF!</v>
      </c>
      <c r="AM316" s="354">
        <f t="shared" si="308"/>
        <v>0</v>
      </c>
    </row>
    <row r="317" spans="1:39" ht="14.1" customHeight="1" thickTop="1" thickBot="1" x14ac:dyDescent="0.25">
      <c r="A317" s="2278"/>
      <c r="B317" s="2281"/>
      <c r="C317" s="2283"/>
      <c r="D317" s="2285"/>
      <c r="E317" s="2288"/>
      <c r="F317" s="2281"/>
      <c r="G317" s="2295"/>
      <c r="H317" s="2297"/>
      <c r="I317" s="2292"/>
      <c r="J317" s="2281"/>
      <c r="K317" s="2295"/>
      <c r="L317" s="2281"/>
      <c r="M317" s="310"/>
      <c r="N317" s="1678"/>
      <c r="O317" s="1678"/>
      <c r="P317" s="309"/>
      <c r="Q317" s="309"/>
      <c r="R317" s="308"/>
      <c r="S317" s="308"/>
      <c r="T317" s="358"/>
      <c r="U317" s="357"/>
      <c r="V317" s="357"/>
      <c r="W317" s="357"/>
      <c r="X317" s="357"/>
      <c r="Y317" s="357"/>
      <c r="Z317" s="357"/>
      <c r="AA317" s="357"/>
      <c r="AB317" s="308"/>
      <c r="AC317" s="2300"/>
      <c r="AD317" s="2300"/>
      <c r="AE317" s="2307"/>
      <c r="AF317" s="2316"/>
      <c r="AG317" s="2314"/>
      <c r="AH317" s="2312"/>
      <c r="AI317" s="271">
        <f t="shared" ref="AI317" si="314">IF(P317=P316,0,IF(P317=P315,0,1))</f>
        <v>0</v>
      </c>
      <c r="AJ317" s="271" t="s">
        <v>545</v>
      </c>
      <c r="AK317" s="271" t="str">
        <f t="shared" si="306"/>
        <v>??</v>
      </c>
      <c r="AL317" s="271" t="e">
        <f>IF(#REF!=#REF!,0,IF(#REF!=#REF!,0,1))</f>
        <v>#REF!</v>
      </c>
      <c r="AM317" s="354">
        <f t="shared" si="308"/>
        <v>0</v>
      </c>
    </row>
    <row r="318" spans="1:39" ht="14.1" customHeight="1" thickTop="1" thickBot="1" x14ac:dyDescent="0.25">
      <c r="A318" s="2278"/>
      <c r="B318" s="2281"/>
      <c r="C318" s="2283"/>
      <c r="D318" s="2285"/>
      <c r="E318" s="2288"/>
      <c r="F318" s="2281"/>
      <c r="G318" s="2295"/>
      <c r="H318" s="2297"/>
      <c r="I318" s="2293"/>
      <c r="J318" s="2281"/>
      <c r="K318" s="2295"/>
      <c r="L318" s="2281"/>
      <c r="M318" s="310"/>
      <c r="N318" s="1678"/>
      <c r="O318" s="1678"/>
      <c r="P318" s="309"/>
      <c r="Q318" s="309"/>
      <c r="R318" s="308"/>
      <c r="S318" s="308"/>
      <c r="T318" s="358"/>
      <c r="U318" s="357"/>
      <c r="V318" s="357"/>
      <c r="W318" s="357"/>
      <c r="X318" s="357"/>
      <c r="Y318" s="357"/>
      <c r="Z318" s="357"/>
      <c r="AA318" s="357"/>
      <c r="AB318" s="308"/>
      <c r="AC318" s="2300"/>
      <c r="AD318" s="2300"/>
      <c r="AE318" s="2307"/>
      <c r="AF318" s="2316"/>
      <c r="AG318" s="2314"/>
      <c r="AH318" s="2312"/>
      <c r="AI318" s="271">
        <f t="shared" ref="AI318" si="315">IF(P318=P317,0,IF(P318=P316,0,IF(P318=P315,0,1)))</f>
        <v>0</v>
      </c>
      <c r="AJ318" s="271" t="s">
        <v>545</v>
      </c>
      <c r="AK318" s="271" t="str">
        <f t="shared" si="306"/>
        <v>??</v>
      </c>
      <c r="AL318" s="271" t="e">
        <f>IF(#REF!=#REF!,0,IF(#REF!=#REF!,0,IF(#REF!=#REF!,0,1)))</f>
        <v>#REF!</v>
      </c>
      <c r="AM318" s="354">
        <f t="shared" si="308"/>
        <v>0</v>
      </c>
    </row>
    <row r="319" spans="1:39" ht="14.1" customHeight="1" thickTop="1" thickBot="1" x14ac:dyDescent="0.25">
      <c r="A319" s="2278"/>
      <c r="B319" s="2281"/>
      <c r="C319" s="2283"/>
      <c r="D319" s="2285"/>
      <c r="E319" s="2288"/>
      <c r="F319" s="2281"/>
      <c r="G319" s="2295"/>
      <c r="H319" s="2297"/>
      <c r="I319" s="2293"/>
      <c r="J319" s="2281"/>
      <c r="K319" s="2295"/>
      <c r="L319" s="2281"/>
      <c r="M319" s="310"/>
      <c r="N319" s="1678"/>
      <c r="O319" s="1678"/>
      <c r="P319" s="309"/>
      <c r="Q319" s="309"/>
      <c r="R319" s="308"/>
      <c r="S319" s="308"/>
      <c r="T319" s="358"/>
      <c r="U319" s="357"/>
      <c r="V319" s="357"/>
      <c r="W319" s="357"/>
      <c r="X319" s="357"/>
      <c r="Y319" s="357"/>
      <c r="Z319" s="357"/>
      <c r="AA319" s="357"/>
      <c r="AB319" s="308"/>
      <c r="AC319" s="2300"/>
      <c r="AD319" s="2300"/>
      <c r="AE319" s="2307"/>
      <c r="AF319" s="2316"/>
      <c r="AG319" s="2314"/>
      <c r="AH319" s="2312"/>
      <c r="AI319" s="271">
        <f t="shared" ref="AI319" si="316">IF(P319=P318,0,IF(P319=P317,0,IF(P319=P316,0,IF(P319=P315,0,1))))</f>
        <v>0</v>
      </c>
      <c r="AJ319" s="271" t="s">
        <v>545</v>
      </c>
      <c r="AK319" s="271" t="str">
        <f t="shared" si="306"/>
        <v>??</v>
      </c>
      <c r="AL319" s="271" t="e">
        <f>IF(#REF!=#REF!,0,IF(#REF!=#REF!,0,IF(#REF!=#REF!,0,IF(#REF!=#REF!,0,1))))</f>
        <v>#REF!</v>
      </c>
      <c r="AM319" s="354">
        <f t="shared" si="308"/>
        <v>0</v>
      </c>
    </row>
    <row r="320" spans="1:39" ht="14.1" customHeight="1" thickTop="1" thickBot="1" x14ac:dyDescent="0.25">
      <c r="A320" s="2278"/>
      <c r="B320" s="2281"/>
      <c r="C320" s="2283"/>
      <c r="D320" s="2285"/>
      <c r="E320" s="2288"/>
      <c r="F320" s="2281"/>
      <c r="G320" s="2295"/>
      <c r="H320" s="2297"/>
      <c r="I320" s="2293"/>
      <c r="J320" s="2281"/>
      <c r="K320" s="2295"/>
      <c r="L320" s="2281"/>
      <c r="M320" s="310"/>
      <c r="N320" s="1678"/>
      <c r="O320" s="1678"/>
      <c r="P320" s="309"/>
      <c r="Q320" s="309"/>
      <c r="R320" s="308"/>
      <c r="S320" s="308"/>
      <c r="T320" s="358"/>
      <c r="U320" s="357"/>
      <c r="V320" s="357"/>
      <c r="W320" s="357"/>
      <c r="X320" s="357"/>
      <c r="Y320" s="357"/>
      <c r="Z320" s="357"/>
      <c r="AA320" s="357"/>
      <c r="AB320" s="308"/>
      <c r="AC320" s="2300"/>
      <c r="AD320" s="2300"/>
      <c r="AE320" s="2307"/>
      <c r="AF320" s="2316"/>
      <c r="AG320" s="2314"/>
      <c r="AH320" s="2312"/>
      <c r="AI320" s="271">
        <f t="shared" ref="AI320" si="317">IF(P320=P319,0,IF(P320=P318,0,IF(P320=P317,0,IF(P320=P316,0,IF(P320=P315,0,1)))))</f>
        <v>0</v>
      </c>
      <c r="AJ320" s="271" t="s">
        <v>545</v>
      </c>
      <c r="AK320" s="271" t="str">
        <f t="shared" si="306"/>
        <v>??</v>
      </c>
      <c r="AL320" s="271" t="e">
        <f>IF(#REF!=#REF!,0,IF(#REF!=#REF!,0,IF(#REF!=#REF!,0,IF(#REF!=#REF!,0,IF(#REF!=#REF!,0,1)))))</f>
        <v>#REF!</v>
      </c>
      <c r="AM320" s="354">
        <f t="shared" si="308"/>
        <v>0</v>
      </c>
    </row>
    <row r="321" spans="1:39" ht="14.1" customHeight="1" thickTop="1" thickBot="1" x14ac:dyDescent="0.25">
      <c r="A321" s="2278"/>
      <c r="B321" s="2281"/>
      <c r="C321" s="2283"/>
      <c r="D321" s="2285"/>
      <c r="E321" s="2288"/>
      <c r="F321" s="2281"/>
      <c r="G321" s="2295"/>
      <c r="H321" s="2297"/>
      <c r="I321" s="2293"/>
      <c r="J321" s="2281"/>
      <c r="K321" s="2295"/>
      <c r="L321" s="2281"/>
      <c r="M321" s="310"/>
      <c r="N321" s="1678"/>
      <c r="O321" s="1678"/>
      <c r="P321" s="309"/>
      <c r="Q321" s="309"/>
      <c r="R321" s="308"/>
      <c r="S321" s="308"/>
      <c r="T321" s="358"/>
      <c r="U321" s="357"/>
      <c r="V321" s="357"/>
      <c r="W321" s="357"/>
      <c r="X321" s="357"/>
      <c r="Y321" s="357"/>
      <c r="Z321" s="357"/>
      <c r="AA321" s="357"/>
      <c r="AB321" s="308"/>
      <c r="AC321" s="2300"/>
      <c r="AD321" s="2300"/>
      <c r="AE321" s="2308" t="str">
        <f t="shared" si="237"/>
        <v/>
      </c>
      <c r="AF321" s="2316"/>
      <c r="AG321" s="2314"/>
      <c r="AH321" s="2312"/>
      <c r="AI321" s="271">
        <f t="shared" ref="AI321" si="318">IF(P321=P320,0,IF(P321=P319,0,IF(P321=P318,0,IF(P321=P317,0,IF(P321=P316,0,IF(P321=P315,0,1))))))</f>
        <v>0</v>
      </c>
      <c r="AJ321" s="271" t="s">
        <v>545</v>
      </c>
      <c r="AK321" s="271" t="str">
        <f t="shared" si="306"/>
        <v>??</v>
      </c>
      <c r="AL321" s="271" t="e">
        <f>IF(#REF!=#REF!,0,IF(#REF!=#REF!,0,IF(#REF!=#REF!,0,IF(#REF!=#REF!,0,IF(#REF!=#REF!,0,IF(#REF!=#REF!,0,1))))))</f>
        <v>#REF!</v>
      </c>
      <c r="AM321" s="354">
        <f t="shared" si="308"/>
        <v>0</v>
      </c>
    </row>
    <row r="322" spans="1:39" ht="14.1" customHeight="1" thickTop="1" thickBot="1" x14ac:dyDescent="0.25">
      <c r="A322" s="2278"/>
      <c r="B322" s="2281"/>
      <c r="C322" s="2283"/>
      <c r="D322" s="2285"/>
      <c r="E322" s="2288"/>
      <c r="F322" s="2281"/>
      <c r="G322" s="2295"/>
      <c r="H322" s="2297"/>
      <c r="I322" s="2293"/>
      <c r="J322" s="2281"/>
      <c r="K322" s="2295"/>
      <c r="L322" s="2281"/>
      <c r="M322" s="310"/>
      <c r="N322" s="1678"/>
      <c r="O322" s="1678"/>
      <c r="P322" s="309"/>
      <c r="Q322" s="309"/>
      <c r="R322" s="308"/>
      <c r="S322" s="308"/>
      <c r="T322" s="358"/>
      <c r="U322" s="357"/>
      <c r="V322" s="357"/>
      <c r="W322" s="357"/>
      <c r="X322" s="357"/>
      <c r="Y322" s="357"/>
      <c r="Z322" s="357"/>
      <c r="AA322" s="357"/>
      <c r="AB322" s="308"/>
      <c r="AC322" s="2300"/>
      <c r="AD322" s="2300"/>
      <c r="AE322" s="2308"/>
      <c r="AF322" s="2316"/>
      <c r="AG322" s="2314"/>
      <c r="AH322" s="2312"/>
      <c r="AI322" s="271">
        <f t="shared" ref="AI322" si="319">IF(P322=P321,0,IF(P322=P320,0,IF(P322=P319,0,IF(P322=P318,0,IF(P322=P317,0,IF(P322=P316,0,IF(P322=P315,0,1)))))))</f>
        <v>0</v>
      </c>
      <c r="AJ322" s="271" t="s">
        <v>545</v>
      </c>
      <c r="AK322" s="271" t="str">
        <f t="shared" si="306"/>
        <v>??</v>
      </c>
      <c r="AL322" s="271" t="e">
        <f>IF(#REF!=#REF!,0,IF(#REF!=#REF!,0,IF(#REF!=#REF!,0,IF(#REF!=#REF!,0,IF(#REF!=#REF!,0,IF(#REF!=#REF!,0,IF(#REF!=#REF!,0,1)))))))</f>
        <v>#REF!</v>
      </c>
      <c r="AM322" s="354">
        <f t="shared" si="308"/>
        <v>0</v>
      </c>
    </row>
    <row r="323" spans="1:39" ht="14.1" customHeight="1" thickTop="1" thickBot="1" x14ac:dyDescent="0.25">
      <c r="A323" s="2278"/>
      <c r="B323" s="2281"/>
      <c r="C323" s="2283"/>
      <c r="D323" s="2285"/>
      <c r="E323" s="2288"/>
      <c r="F323" s="2281"/>
      <c r="G323" s="2295"/>
      <c r="H323" s="2297"/>
      <c r="I323" s="2293"/>
      <c r="J323" s="2281"/>
      <c r="K323" s="2295"/>
      <c r="L323" s="2281"/>
      <c r="M323" s="310"/>
      <c r="N323" s="1678"/>
      <c r="O323" s="1678"/>
      <c r="P323" s="309"/>
      <c r="Q323" s="309"/>
      <c r="R323" s="308"/>
      <c r="S323" s="308"/>
      <c r="T323" s="358"/>
      <c r="U323" s="357"/>
      <c r="V323" s="357"/>
      <c r="W323" s="357"/>
      <c r="X323" s="357"/>
      <c r="Y323" s="357"/>
      <c r="Z323" s="357"/>
      <c r="AA323" s="357"/>
      <c r="AB323" s="308"/>
      <c r="AC323" s="2300"/>
      <c r="AD323" s="2300"/>
      <c r="AE323" s="2308"/>
      <c r="AF323" s="2316"/>
      <c r="AG323" s="2314"/>
      <c r="AH323" s="2312"/>
      <c r="AI323" s="271">
        <f t="shared" ref="AI323" si="320">IF(P323=P322,0,IF(P323=P321,0,IF(P323=P320,0,IF(P323=P319,0,IF(P323=P318,0,IF(P323=P317,0,IF(P323=P316,0,IF(P323=P315,0,1))))))))</f>
        <v>0</v>
      </c>
      <c r="AJ323" s="271" t="s">
        <v>545</v>
      </c>
      <c r="AK323" s="271" t="str">
        <f t="shared" si="306"/>
        <v>??</v>
      </c>
      <c r="AL323" s="271" t="e">
        <f>IF(#REF!=#REF!,0,IF(#REF!=#REF!,0,IF(#REF!=#REF!,0,IF(#REF!=#REF!,0,IF(#REF!=#REF!,0,IF(#REF!=#REF!,0,IF(#REF!=#REF!,0,IF(#REF!=#REF!,0,1))))))))</f>
        <v>#REF!</v>
      </c>
      <c r="AM323" s="354">
        <f t="shared" si="308"/>
        <v>0</v>
      </c>
    </row>
    <row r="324" spans="1:39" ht="14.1" customHeight="1" thickTop="1" thickBot="1" x14ac:dyDescent="0.25">
      <c r="A324" s="2279"/>
      <c r="B324" s="2282"/>
      <c r="C324" s="2284"/>
      <c r="D324" s="2286"/>
      <c r="E324" s="2289"/>
      <c r="F324" s="2282"/>
      <c r="G324" s="2296"/>
      <c r="H324" s="2298"/>
      <c r="I324" s="2294"/>
      <c r="J324" s="2282"/>
      <c r="K324" s="2296"/>
      <c r="L324" s="2282"/>
      <c r="M324" s="292"/>
      <c r="N324" s="290"/>
      <c r="O324" s="290"/>
      <c r="P324" s="291"/>
      <c r="Q324" s="291"/>
      <c r="R324" s="290"/>
      <c r="S324" s="290"/>
      <c r="T324" s="356"/>
      <c r="U324" s="355"/>
      <c r="V324" s="355"/>
      <c r="W324" s="355"/>
      <c r="X324" s="355"/>
      <c r="Y324" s="355"/>
      <c r="Z324" s="355"/>
      <c r="AA324" s="355"/>
      <c r="AB324" s="290"/>
      <c r="AC324" s="2301"/>
      <c r="AD324" s="2301"/>
      <c r="AE324" s="2309"/>
      <c r="AF324" s="2316"/>
      <c r="AG324" s="2315"/>
      <c r="AH324" s="2312"/>
      <c r="AI324" s="271">
        <f t="shared" ref="AI324" si="321">IF(P324=P323,0,IF(P324=P322,0,IF(P324=P321,0,IF(P324=P320,0,IF(P324=P319,0,IF(P324=P318,0,IF(P324=P317,0,IF(P324=P316,0,IF(P324=P315,0,1)))))))))</f>
        <v>0</v>
      </c>
      <c r="AJ324" s="271" t="s">
        <v>545</v>
      </c>
      <c r="AK324" s="271" t="str">
        <f t="shared" si="306"/>
        <v>??</v>
      </c>
      <c r="AL324" s="271" t="e">
        <f>IF(#REF!=#REF!,0,IF(#REF!=#REF!,0,IF(#REF!=#REF!,0,IF(#REF!=#REF!,0,IF(#REF!=#REF!,0,IF(#REF!=#REF!,0,IF(#REF!=#REF!,0,IF(#REF!=#REF!,0,IF(#REF!=#REF!,0,1)))))))))</f>
        <v>#REF!</v>
      </c>
      <c r="AM324" s="354">
        <f t="shared" si="308"/>
        <v>0</v>
      </c>
    </row>
    <row r="325" spans="1:39" ht="14.1" customHeight="1" thickTop="1" thickBot="1" x14ac:dyDescent="0.25">
      <c r="A325" s="2278"/>
      <c r="B325" s="2280"/>
      <c r="C325" s="2283"/>
      <c r="D325" s="2285"/>
      <c r="E325" s="2287"/>
      <c r="F325" s="2280"/>
      <c r="G325" s="2280"/>
      <c r="H325" s="2297"/>
      <c r="I325" s="2290" t="s">
        <v>140</v>
      </c>
      <c r="J325" s="2281"/>
      <c r="K325" s="2280"/>
      <c r="L325" s="2281"/>
      <c r="M325" s="310"/>
      <c r="N325" s="1678"/>
      <c r="O325" s="1678"/>
      <c r="P325" s="388"/>
      <c r="Q325" s="388"/>
      <c r="R325" s="308"/>
      <c r="S325" s="308"/>
      <c r="T325" s="358"/>
      <c r="U325" s="357"/>
      <c r="V325" s="357"/>
      <c r="W325" s="357"/>
      <c r="X325" s="357"/>
      <c r="Y325" s="357"/>
      <c r="Z325" s="357"/>
      <c r="AA325" s="357"/>
      <c r="AB325" s="308"/>
      <c r="AC325" s="2299">
        <f t="shared" ref="AC325" si="322">SUM(T325:AB334)</f>
        <v>0</v>
      </c>
      <c r="AD325" s="2299">
        <f t="shared" ref="AD325:AD385" si="323">IF(AC325&gt;0,18,0)</f>
        <v>0</v>
      </c>
      <c r="AE325" s="2306">
        <f t="shared" ref="AE325" si="324">IF((AC325-AD325)&gt;=0,AC325-AD325,0)</f>
        <v>0</v>
      </c>
      <c r="AF325" s="2316">
        <f t="shared" ref="AF325" si="325">IF(AC325&lt;AD325,AC325,AD325)/IF(AD325=0,1,AD325)</f>
        <v>0</v>
      </c>
      <c r="AG325" s="2313" t="str">
        <f t="shared" ref="AG325:AG385" si="326">IF(AF325=1,"pe",IF(AF325&gt;0,"ne",""))</f>
        <v/>
      </c>
      <c r="AH325" s="2312"/>
      <c r="AI325" s="271">
        <v>1</v>
      </c>
      <c r="AJ325" s="271" t="s">
        <v>545</v>
      </c>
      <c r="AK325" s="271" t="str">
        <f t="shared" si="306"/>
        <v>??</v>
      </c>
      <c r="AL325" s="271">
        <v>1</v>
      </c>
      <c r="AM325" s="354">
        <f t="shared" ref="AM325" si="327">C325</f>
        <v>0</v>
      </c>
    </row>
    <row r="326" spans="1:39" ht="14.1" customHeight="1" thickTop="1" thickBot="1" x14ac:dyDescent="0.25">
      <c r="A326" s="2278"/>
      <c r="B326" s="2281"/>
      <c r="C326" s="2283"/>
      <c r="D326" s="2285"/>
      <c r="E326" s="2288"/>
      <c r="F326" s="2281"/>
      <c r="G326" s="2295"/>
      <c r="H326" s="2297"/>
      <c r="I326" s="2291"/>
      <c r="J326" s="2281"/>
      <c r="K326" s="2295"/>
      <c r="L326" s="2281"/>
      <c r="M326" s="310"/>
      <c r="N326" s="1678"/>
      <c r="O326" s="1678"/>
      <c r="P326" s="309"/>
      <c r="Q326" s="309"/>
      <c r="R326" s="308"/>
      <c r="S326" s="308"/>
      <c r="T326" s="358"/>
      <c r="U326" s="357"/>
      <c r="V326" s="357"/>
      <c r="W326" s="357"/>
      <c r="X326" s="357"/>
      <c r="Y326" s="357"/>
      <c r="Z326" s="357"/>
      <c r="AA326" s="357"/>
      <c r="AB326" s="308"/>
      <c r="AC326" s="2300"/>
      <c r="AD326" s="2300"/>
      <c r="AE326" s="2307"/>
      <c r="AF326" s="2316"/>
      <c r="AG326" s="2314"/>
      <c r="AH326" s="2312"/>
      <c r="AI326" s="271">
        <f t="shared" ref="AI326" si="328">IF(P326=P325,0,1)</f>
        <v>0</v>
      </c>
      <c r="AJ326" s="271" t="s">
        <v>545</v>
      </c>
      <c r="AK326" s="271" t="str">
        <f t="shared" si="306"/>
        <v>??</v>
      </c>
      <c r="AL326" s="271" t="e">
        <f>IF(#REF!=#REF!,0,1)</f>
        <v>#REF!</v>
      </c>
      <c r="AM326" s="354">
        <f t="shared" si="308"/>
        <v>0</v>
      </c>
    </row>
    <row r="327" spans="1:39" ht="14.1" customHeight="1" thickTop="1" thickBot="1" x14ac:dyDescent="0.25">
      <c r="A327" s="2278"/>
      <c r="B327" s="2281"/>
      <c r="C327" s="2283"/>
      <c r="D327" s="2285"/>
      <c r="E327" s="2288"/>
      <c r="F327" s="2281"/>
      <c r="G327" s="2295"/>
      <c r="H327" s="2297"/>
      <c r="I327" s="2292"/>
      <c r="J327" s="2281"/>
      <c r="K327" s="2295"/>
      <c r="L327" s="2281"/>
      <c r="M327" s="310"/>
      <c r="N327" s="1678"/>
      <c r="O327" s="1678"/>
      <c r="P327" s="309"/>
      <c r="Q327" s="309"/>
      <c r="R327" s="308"/>
      <c r="S327" s="308"/>
      <c r="T327" s="358"/>
      <c r="U327" s="357"/>
      <c r="V327" s="357"/>
      <c r="W327" s="357"/>
      <c r="X327" s="357"/>
      <c r="Y327" s="357"/>
      <c r="Z327" s="357"/>
      <c r="AA327" s="357"/>
      <c r="AB327" s="308"/>
      <c r="AC327" s="2300"/>
      <c r="AD327" s="2300"/>
      <c r="AE327" s="2307"/>
      <c r="AF327" s="2316"/>
      <c r="AG327" s="2314"/>
      <c r="AH327" s="2312"/>
      <c r="AI327" s="271">
        <f t="shared" ref="AI327" si="329">IF(P327=P326,0,IF(P327=P325,0,1))</f>
        <v>0</v>
      </c>
      <c r="AJ327" s="271" t="s">
        <v>545</v>
      </c>
      <c r="AK327" s="271" t="str">
        <f t="shared" si="306"/>
        <v>??</v>
      </c>
      <c r="AL327" s="271" t="e">
        <f>IF(#REF!=#REF!,0,IF(#REF!=#REF!,0,1))</f>
        <v>#REF!</v>
      </c>
      <c r="AM327" s="354">
        <f t="shared" si="308"/>
        <v>0</v>
      </c>
    </row>
    <row r="328" spans="1:39" ht="14.1" customHeight="1" thickTop="1" thickBot="1" x14ac:dyDescent="0.25">
      <c r="A328" s="2278"/>
      <c r="B328" s="2281"/>
      <c r="C328" s="2283"/>
      <c r="D328" s="2285"/>
      <c r="E328" s="2288"/>
      <c r="F328" s="2281"/>
      <c r="G328" s="2295"/>
      <c r="H328" s="2297"/>
      <c r="I328" s="2293"/>
      <c r="J328" s="2281"/>
      <c r="K328" s="2295"/>
      <c r="L328" s="2281"/>
      <c r="M328" s="310"/>
      <c r="N328" s="1678"/>
      <c r="O328" s="1678"/>
      <c r="P328" s="309"/>
      <c r="Q328" s="309"/>
      <c r="R328" s="308"/>
      <c r="S328" s="308"/>
      <c r="T328" s="358"/>
      <c r="U328" s="357"/>
      <c r="V328" s="357"/>
      <c r="W328" s="357"/>
      <c r="X328" s="357"/>
      <c r="Y328" s="357"/>
      <c r="Z328" s="357"/>
      <c r="AA328" s="357"/>
      <c r="AB328" s="308"/>
      <c r="AC328" s="2300"/>
      <c r="AD328" s="2300"/>
      <c r="AE328" s="2307"/>
      <c r="AF328" s="2316"/>
      <c r="AG328" s="2314"/>
      <c r="AH328" s="2312"/>
      <c r="AI328" s="271">
        <f t="shared" ref="AI328" si="330">IF(P328=P327,0,IF(P328=P326,0,IF(P328=P325,0,1)))</f>
        <v>0</v>
      </c>
      <c r="AJ328" s="271" t="s">
        <v>545</v>
      </c>
      <c r="AK328" s="271" t="str">
        <f t="shared" si="306"/>
        <v>??</v>
      </c>
      <c r="AL328" s="271" t="e">
        <f>IF(#REF!=#REF!,0,IF(#REF!=#REF!,0,IF(#REF!=#REF!,0,1)))</f>
        <v>#REF!</v>
      </c>
      <c r="AM328" s="354">
        <f t="shared" si="308"/>
        <v>0</v>
      </c>
    </row>
    <row r="329" spans="1:39" ht="14.1" customHeight="1" thickTop="1" thickBot="1" x14ac:dyDescent="0.25">
      <c r="A329" s="2278"/>
      <c r="B329" s="2281"/>
      <c r="C329" s="2283"/>
      <c r="D329" s="2285"/>
      <c r="E329" s="2288"/>
      <c r="F329" s="2281"/>
      <c r="G329" s="2295"/>
      <c r="H329" s="2297"/>
      <c r="I329" s="2293"/>
      <c r="J329" s="2281"/>
      <c r="K329" s="2295"/>
      <c r="L329" s="2281"/>
      <c r="M329" s="310"/>
      <c r="N329" s="1678"/>
      <c r="O329" s="1678"/>
      <c r="P329" s="309"/>
      <c r="Q329" s="309"/>
      <c r="R329" s="308"/>
      <c r="S329" s="308"/>
      <c r="T329" s="358"/>
      <c r="U329" s="357"/>
      <c r="V329" s="357"/>
      <c r="W329" s="357"/>
      <c r="X329" s="357"/>
      <c r="Y329" s="357"/>
      <c r="Z329" s="357"/>
      <c r="AA329" s="357"/>
      <c r="AB329" s="308"/>
      <c r="AC329" s="2300"/>
      <c r="AD329" s="2300"/>
      <c r="AE329" s="2307"/>
      <c r="AF329" s="2316"/>
      <c r="AG329" s="2314"/>
      <c r="AH329" s="2312"/>
      <c r="AI329" s="271">
        <f t="shared" ref="AI329" si="331">IF(P329=P328,0,IF(P329=P327,0,IF(P329=P326,0,IF(P329=P325,0,1))))</f>
        <v>0</v>
      </c>
      <c r="AJ329" s="271" t="s">
        <v>545</v>
      </c>
      <c r="AK329" s="271" t="str">
        <f t="shared" si="306"/>
        <v>??</v>
      </c>
      <c r="AL329" s="271" t="e">
        <f>IF(#REF!=#REF!,0,IF(#REF!=#REF!,0,IF(#REF!=#REF!,0,IF(#REF!=#REF!,0,1))))</f>
        <v>#REF!</v>
      </c>
      <c r="AM329" s="354">
        <f t="shared" si="308"/>
        <v>0</v>
      </c>
    </row>
    <row r="330" spans="1:39" ht="14.1" customHeight="1" thickTop="1" thickBot="1" x14ac:dyDescent="0.25">
      <c r="A330" s="2278"/>
      <c r="B330" s="2281"/>
      <c r="C330" s="2283"/>
      <c r="D330" s="2285"/>
      <c r="E330" s="2288"/>
      <c r="F330" s="2281"/>
      <c r="G330" s="2295"/>
      <c r="H330" s="2297"/>
      <c r="I330" s="2293"/>
      <c r="J330" s="2281"/>
      <c r="K330" s="2295"/>
      <c r="L330" s="2281"/>
      <c r="M330" s="310"/>
      <c r="N330" s="1678"/>
      <c r="O330" s="1678"/>
      <c r="P330" s="309"/>
      <c r="Q330" s="309"/>
      <c r="R330" s="308"/>
      <c r="S330" s="308"/>
      <c r="T330" s="358"/>
      <c r="U330" s="357"/>
      <c r="V330" s="357"/>
      <c r="W330" s="357"/>
      <c r="X330" s="357"/>
      <c r="Y330" s="357"/>
      <c r="Z330" s="357"/>
      <c r="AA330" s="357"/>
      <c r="AB330" s="308"/>
      <c r="AC330" s="2300"/>
      <c r="AD330" s="2300"/>
      <c r="AE330" s="2307"/>
      <c r="AF330" s="2316"/>
      <c r="AG330" s="2314"/>
      <c r="AH330" s="2312"/>
      <c r="AI330" s="271">
        <f t="shared" ref="AI330" si="332">IF(P330=P329,0,IF(P330=P328,0,IF(P330=P327,0,IF(P330=P326,0,IF(P330=P325,0,1)))))</f>
        <v>0</v>
      </c>
      <c r="AJ330" s="271" t="s">
        <v>545</v>
      </c>
      <c r="AK330" s="271" t="str">
        <f t="shared" si="306"/>
        <v>??</v>
      </c>
      <c r="AL330" s="271" t="e">
        <f>IF(#REF!=#REF!,0,IF(#REF!=#REF!,0,IF(#REF!=#REF!,0,IF(#REF!=#REF!,0,IF(#REF!=#REF!,0,1)))))</f>
        <v>#REF!</v>
      </c>
      <c r="AM330" s="354">
        <f t="shared" si="308"/>
        <v>0</v>
      </c>
    </row>
    <row r="331" spans="1:39" ht="14.1" customHeight="1" thickTop="1" thickBot="1" x14ac:dyDescent="0.25">
      <c r="A331" s="2278"/>
      <c r="B331" s="2281"/>
      <c r="C331" s="2283"/>
      <c r="D331" s="2285"/>
      <c r="E331" s="2288"/>
      <c r="F331" s="2281"/>
      <c r="G331" s="2295"/>
      <c r="H331" s="2297"/>
      <c r="I331" s="2293"/>
      <c r="J331" s="2281"/>
      <c r="K331" s="2295"/>
      <c r="L331" s="2281"/>
      <c r="M331" s="310"/>
      <c r="N331" s="1678"/>
      <c r="O331" s="1678"/>
      <c r="P331" s="309"/>
      <c r="Q331" s="309"/>
      <c r="R331" s="308"/>
      <c r="S331" s="308"/>
      <c r="T331" s="358"/>
      <c r="U331" s="357"/>
      <c r="V331" s="357"/>
      <c r="W331" s="357"/>
      <c r="X331" s="357"/>
      <c r="Y331" s="357"/>
      <c r="Z331" s="357"/>
      <c r="AA331" s="357"/>
      <c r="AB331" s="308"/>
      <c r="AC331" s="2300"/>
      <c r="AD331" s="2300"/>
      <c r="AE331" s="2308" t="str">
        <f t="shared" ref="AE331:AE391" si="333">IF(AE325&gt;9,"błąd","")</f>
        <v/>
      </c>
      <c r="AF331" s="2316"/>
      <c r="AG331" s="2314"/>
      <c r="AH331" s="2312"/>
      <c r="AI331" s="271">
        <f t="shared" ref="AI331" si="334">IF(P331=P330,0,IF(P331=P329,0,IF(P331=P328,0,IF(P331=P327,0,IF(P331=P326,0,IF(P331=P325,0,1))))))</f>
        <v>0</v>
      </c>
      <c r="AJ331" s="271" t="s">
        <v>545</v>
      </c>
      <c r="AK331" s="271" t="str">
        <f t="shared" si="306"/>
        <v>??</v>
      </c>
      <c r="AL331" s="271" t="e">
        <f>IF(#REF!=#REF!,0,IF(#REF!=#REF!,0,IF(#REF!=#REF!,0,IF(#REF!=#REF!,0,IF(#REF!=#REF!,0,IF(#REF!=#REF!,0,1))))))</f>
        <v>#REF!</v>
      </c>
      <c r="AM331" s="354">
        <f t="shared" si="308"/>
        <v>0</v>
      </c>
    </row>
    <row r="332" spans="1:39" ht="14.1" customHeight="1" thickTop="1" thickBot="1" x14ac:dyDescent="0.25">
      <c r="A332" s="2278"/>
      <c r="B332" s="2281"/>
      <c r="C332" s="2283"/>
      <c r="D332" s="2285"/>
      <c r="E332" s="2288"/>
      <c r="F332" s="2281"/>
      <c r="G332" s="2295"/>
      <c r="H332" s="2297"/>
      <c r="I332" s="2293"/>
      <c r="J332" s="2281"/>
      <c r="K332" s="2295"/>
      <c r="L332" s="2281"/>
      <c r="M332" s="310"/>
      <c r="N332" s="1678"/>
      <c r="O332" s="1678"/>
      <c r="P332" s="309"/>
      <c r="Q332" s="309"/>
      <c r="R332" s="308"/>
      <c r="S332" s="308"/>
      <c r="T332" s="358"/>
      <c r="U332" s="357"/>
      <c r="V332" s="357"/>
      <c r="W332" s="357"/>
      <c r="X332" s="357"/>
      <c r="Y332" s="357"/>
      <c r="Z332" s="357"/>
      <c r="AA332" s="357"/>
      <c r="AB332" s="308"/>
      <c r="AC332" s="2300"/>
      <c r="AD332" s="2300"/>
      <c r="AE332" s="2308"/>
      <c r="AF332" s="2316"/>
      <c r="AG332" s="2314"/>
      <c r="AH332" s="2312"/>
      <c r="AI332" s="271">
        <f t="shared" ref="AI332" si="335">IF(P332=P331,0,IF(P332=P330,0,IF(P332=P329,0,IF(P332=P328,0,IF(P332=P327,0,IF(P332=P326,0,IF(P332=P325,0,1)))))))</f>
        <v>0</v>
      </c>
      <c r="AJ332" s="271" t="s">
        <v>545</v>
      </c>
      <c r="AK332" s="271" t="str">
        <f t="shared" si="306"/>
        <v>??</v>
      </c>
      <c r="AL332" s="271" t="e">
        <f>IF(#REF!=#REF!,0,IF(#REF!=#REF!,0,IF(#REF!=#REF!,0,IF(#REF!=#REF!,0,IF(#REF!=#REF!,0,IF(#REF!=#REF!,0,IF(#REF!=#REF!,0,1)))))))</f>
        <v>#REF!</v>
      </c>
      <c r="AM332" s="354">
        <f t="shared" si="308"/>
        <v>0</v>
      </c>
    </row>
    <row r="333" spans="1:39" ht="14.1" customHeight="1" thickTop="1" thickBot="1" x14ac:dyDescent="0.25">
      <c r="A333" s="2278"/>
      <c r="B333" s="2281"/>
      <c r="C333" s="2283"/>
      <c r="D333" s="2285"/>
      <c r="E333" s="2288"/>
      <c r="F333" s="2281"/>
      <c r="G333" s="2295"/>
      <c r="H333" s="2297"/>
      <c r="I333" s="2293"/>
      <c r="J333" s="2281"/>
      <c r="K333" s="2295"/>
      <c r="L333" s="2281"/>
      <c r="M333" s="310"/>
      <c r="N333" s="1678"/>
      <c r="O333" s="1678"/>
      <c r="P333" s="309"/>
      <c r="Q333" s="309"/>
      <c r="R333" s="308"/>
      <c r="S333" s="308"/>
      <c r="T333" s="358"/>
      <c r="U333" s="357"/>
      <c r="V333" s="357"/>
      <c r="W333" s="357"/>
      <c r="X333" s="357"/>
      <c r="Y333" s="357"/>
      <c r="Z333" s="357"/>
      <c r="AA333" s="357"/>
      <c r="AB333" s="308"/>
      <c r="AC333" s="2300"/>
      <c r="AD333" s="2300"/>
      <c r="AE333" s="2308"/>
      <c r="AF333" s="2316"/>
      <c r="AG333" s="2314"/>
      <c r="AH333" s="2312"/>
      <c r="AI333" s="271">
        <f t="shared" ref="AI333" si="336">IF(P333=P332,0,IF(P333=P331,0,IF(P333=P330,0,IF(P333=P329,0,IF(P333=P328,0,IF(P333=P327,0,IF(P333=P326,0,IF(P333=P325,0,1))))))))</f>
        <v>0</v>
      </c>
      <c r="AJ333" s="271" t="s">
        <v>545</v>
      </c>
      <c r="AK333" s="271" t="str">
        <f t="shared" si="306"/>
        <v>??</v>
      </c>
      <c r="AL333" s="271" t="e">
        <f>IF(#REF!=#REF!,0,IF(#REF!=#REF!,0,IF(#REF!=#REF!,0,IF(#REF!=#REF!,0,IF(#REF!=#REF!,0,IF(#REF!=#REF!,0,IF(#REF!=#REF!,0,IF(#REF!=#REF!,0,1))))))))</f>
        <v>#REF!</v>
      </c>
      <c r="AM333" s="354">
        <f t="shared" si="308"/>
        <v>0</v>
      </c>
    </row>
    <row r="334" spans="1:39" ht="14.1" customHeight="1" thickTop="1" thickBot="1" x14ac:dyDescent="0.25">
      <c r="A334" s="2279"/>
      <c r="B334" s="2282"/>
      <c r="C334" s="2284"/>
      <c r="D334" s="2286"/>
      <c r="E334" s="2289"/>
      <c r="F334" s="2282"/>
      <c r="G334" s="2296"/>
      <c r="H334" s="2298"/>
      <c r="I334" s="2294"/>
      <c r="J334" s="2282"/>
      <c r="K334" s="2296"/>
      <c r="L334" s="2282"/>
      <c r="M334" s="292"/>
      <c r="N334" s="290"/>
      <c r="O334" s="290"/>
      <c r="P334" s="291"/>
      <c r="Q334" s="291"/>
      <c r="R334" s="290"/>
      <c r="S334" s="290"/>
      <c r="T334" s="356"/>
      <c r="U334" s="355"/>
      <c r="V334" s="355"/>
      <c r="W334" s="355"/>
      <c r="X334" s="355"/>
      <c r="Y334" s="355"/>
      <c r="Z334" s="355"/>
      <c r="AA334" s="355"/>
      <c r="AB334" s="290"/>
      <c r="AC334" s="2301"/>
      <c r="AD334" s="2301"/>
      <c r="AE334" s="2309"/>
      <c r="AF334" s="2316"/>
      <c r="AG334" s="2315"/>
      <c r="AH334" s="2312"/>
      <c r="AI334" s="271">
        <f t="shared" ref="AI334" si="337">IF(P334=P333,0,IF(P334=P332,0,IF(P334=P331,0,IF(P334=P330,0,IF(P334=P329,0,IF(P334=P328,0,IF(P334=P327,0,IF(P334=P326,0,IF(P334=P325,0,1)))))))))</f>
        <v>0</v>
      </c>
      <c r="AJ334" s="271" t="s">
        <v>545</v>
      </c>
      <c r="AK334" s="271" t="str">
        <f t="shared" si="306"/>
        <v>??</v>
      </c>
      <c r="AL334" s="271" t="e">
        <f>IF(#REF!=#REF!,0,IF(#REF!=#REF!,0,IF(#REF!=#REF!,0,IF(#REF!=#REF!,0,IF(#REF!=#REF!,0,IF(#REF!=#REF!,0,IF(#REF!=#REF!,0,IF(#REF!=#REF!,0,IF(#REF!=#REF!,0,1)))))))))</f>
        <v>#REF!</v>
      </c>
      <c r="AM334" s="354">
        <f t="shared" si="308"/>
        <v>0</v>
      </c>
    </row>
    <row r="335" spans="1:39" ht="14.1" customHeight="1" thickTop="1" thickBot="1" x14ac:dyDescent="0.25">
      <c r="A335" s="2278"/>
      <c r="B335" s="2280"/>
      <c r="C335" s="2283"/>
      <c r="D335" s="2285"/>
      <c r="E335" s="2287"/>
      <c r="F335" s="2280"/>
      <c r="G335" s="2280"/>
      <c r="H335" s="2297"/>
      <c r="I335" s="2290" t="s">
        <v>140</v>
      </c>
      <c r="J335" s="2281"/>
      <c r="K335" s="2280"/>
      <c r="L335" s="2281"/>
      <c r="M335" s="310"/>
      <c r="N335" s="1678"/>
      <c r="O335" s="1678"/>
      <c r="P335" s="388"/>
      <c r="Q335" s="388"/>
      <c r="R335" s="308"/>
      <c r="S335" s="308"/>
      <c r="T335" s="358"/>
      <c r="U335" s="357"/>
      <c r="V335" s="357"/>
      <c r="W335" s="357"/>
      <c r="X335" s="357"/>
      <c r="Y335" s="357"/>
      <c r="Z335" s="357"/>
      <c r="AA335" s="357"/>
      <c r="AB335" s="308"/>
      <c r="AC335" s="2299">
        <f t="shared" ref="AC335" si="338">SUM(T335:AB344)</f>
        <v>0</v>
      </c>
      <c r="AD335" s="2299">
        <f t="shared" si="323"/>
        <v>0</v>
      </c>
      <c r="AE335" s="2306">
        <f t="shared" ref="AE335" si="339">IF((AC335-AD335)&gt;=0,AC335-AD335,0)</f>
        <v>0</v>
      </c>
      <c r="AF335" s="2316">
        <f t="shared" ref="AF335" si="340">IF(AC335&lt;AD335,AC335,AD335)/IF(AD335=0,1,AD335)</f>
        <v>0</v>
      </c>
      <c r="AG335" s="2313" t="str">
        <f t="shared" si="326"/>
        <v/>
      </c>
      <c r="AH335" s="2312"/>
      <c r="AI335" s="271">
        <v>1</v>
      </c>
      <c r="AJ335" s="271" t="s">
        <v>545</v>
      </c>
      <c r="AK335" s="271" t="str">
        <f t="shared" si="306"/>
        <v>??</v>
      </c>
      <c r="AL335" s="271">
        <v>1</v>
      </c>
      <c r="AM335" s="354">
        <f t="shared" ref="AM335" si="341">C335</f>
        <v>0</v>
      </c>
    </row>
    <row r="336" spans="1:39" ht="14.1" customHeight="1" thickTop="1" thickBot="1" x14ac:dyDescent="0.25">
      <c r="A336" s="2278"/>
      <c r="B336" s="2281"/>
      <c r="C336" s="2283"/>
      <c r="D336" s="2285"/>
      <c r="E336" s="2288"/>
      <c r="F336" s="2281"/>
      <c r="G336" s="2295"/>
      <c r="H336" s="2297"/>
      <c r="I336" s="2291"/>
      <c r="J336" s="2281"/>
      <c r="K336" s="2295"/>
      <c r="L336" s="2281"/>
      <c r="M336" s="310"/>
      <c r="N336" s="1678"/>
      <c r="O336" s="1678"/>
      <c r="P336" s="309"/>
      <c r="Q336" s="309"/>
      <c r="R336" s="308"/>
      <c r="S336" s="308"/>
      <c r="T336" s="358"/>
      <c r="U336" s="357"/>
      <c r="V336" s="357"/>
      <c r="W336" s="357"/>
      <c r="X336" s="357"/>
      <c r="Y336" s="357"/>
      <c r="Z336" s="357"/>
      <c r="AA336" s="357"/>
      <c r="AB336" s="308"/>
      <c r="AC336" s="2300"/>
      <c r="AD336" s="2300"/>
      <c r="AE336" s="2307"/>
      <c r="AF336" s="2316"/>
      <c r="AG336" s="2314"/>
      <c r="AH336" s="2312"/>
      <c r="AI336" s="271">
        <f t="shared" ref="AI336" si="342">IF(P336=P335,0,1)</f>
        <v>0</v>
      </c>
      <c r="AJ336" s="271" t="s">
        <v>545</v>
      </c>
      <c r="AK336" s="271" t="str">
        <f t="shared" si="306"/>
        <v>??</v>
      </c>
      <c r="AL336" s="271" t="e">
        <f>IF(#REF!=#REF!,0,1)</f>
        <v>#REF!</v>
      </c>
      <c r="AM336" s="354">
        <f t="shared" si="308"/>
        <v>0</v>
      </c>
    </row>
    <row r="337" spans="1:39" ht="14.1" customHeight="1" thickTop="1" thickBot="1" x14ac:dyDescent="0.25">
      <c r="A337" s="2278"/>
      <c r="B337" s="2281"/>
      <c r="C337" s="2283"/>
      <c r="D337" s="2285"/>
      <c r="E337" s="2288"/>
      <c r="F337" s="2281"/>
      <c r="G337" s="2295"/>
      <c r="H337" s="2297"/>
      <c r="I337" s="2292"/>
      <c r="J337" s="2281"/>
      <c r="K337" s="2295"/>
      <c r="L337" s="2281"/>
      <c r="M337" s="310"/>
      <c r="N337" s="1678"/>
      <c r="O337" s="1678"/>
      <c r="P337" s="309"/>
      <c r="Q337" s="309"/>
      <c r="R337" s="308"/>
      <c r="S337" s="308"/>
      <c r="T337" s="358"/>
      <c r="U337" s="357"/>
      <c r="V337" s="357"/>
      <c r="W337" s="357"/>
      <c r="X337" s="357"/>
      <c r="Y337" s="357"/>
      <c r="Z337" s="357"/>
      <c r="AA337" s="357"/>
      <c r="AB337" s="308"/>
      <c r="AC337" s="2300"/>
      <c r="AD337" s="2300"/>
      <c r="AE337" s="2307"/>
      <c r="AF337" s="2316"/>
      <c r="AG337" s="2314"/>
      <c r="AH337" s="2312"/>
      <c r="AI337" s="271">
        <f t="shared" ref="AI337" si="343">IF(P337=P336,0,IF(P337=P335,0,1))</f>
        <v>0</v>
      </c>
      <c r="AJ337" s="271" t="s">
        <v>545</v>
      </c>
      <c r="AK337" s="271" t="str">
        <f t="shared" si="306"/>
        <v>??</v>
      </c>
      <c r="AL337" s="271" t="e">
        <f>IF(#REF!=#REF!,0,IF(#REF!=#REF!,0,1))</f>
        <v>#REF!</v>
      </c>
      <c r="AM337" s="354">
        <f t="shared" si="308"/>
        <v>0</v>
      </c>
    </row>
    <row r="338" spans="1:39" ht="14.1" customHeight="1" thickTop="1" thickBot="1" x14ac:dyDescent="0.25">
      <c r="A338" s="2278"/>
      <c r="B338" s="2281"/>
      <c r="C338" s="2283"/>
      <c r="D338" s="2285"/>
      <c r="E338" s="2288"/>
      <c r="F338" s="2281"/>
      <c r="G338" s="2295"/>
      <c r="H338" s="2297"/>
      <c r="I338" s="2293"/>
      <c r="J338" s="2281"/>
      <c r="K338" s="2295"/>
      <c r="L338" s="2281"/>
      <c r="M338" s="310"/>
      <c r="N338" s="1678"/>
      <c r="O338" s="1678"/>
      <c r="P338" s="309"/>
      <c r="Q338" s="309"/>
      <c r="R338" s="308"/>
      <c r="S338" s="308"/>
      <c r="T338" s="358"/>
      <c r="U338" s="357"/>
      <c r="V338" s="357"/>
      <c r="W338" s="357"/>
      <c r="X338" s="357"/>
      <c r="Y338" s="357"/>
      <c r="Z338" s="357"/>
      <c r="AA338" s="357"/>
      <c r="AB338" s="308"/>
      <c r="AC338" s="2300"/>
      <c r="AD338" s="2300"/>
      <c r="AE338" s="2307"/>
      <c r="AF338" s="2316"/>
      <c r="AG338" s="2314"/>
      <c r="AH338" s="2312"/>
      <c r="AI338" s="271">
        <f t="shared" ref="AI338" si="344">IF(P338=P337,0,IF(P338=P336,0,IF(P338=P335,0,1)))</f>
        <v>0</v>
      </c>
      <c r="AJ338" s="271" t="s">
        <v>545</v>
      </c>
      <c r="AK338" s="271" t="str">
        <f t="shared" si="306"/>
        <v>??</v>
      </c>
      <c r="AL338" s="271" t="e">
        <f>IF(#REF!=#REF!,0,IF(#REF!=#REF!,0,IF(#REF!=#REF!,0,1)))</f>
        <v>#REF!</v>
      </c>
      <c r="AM338" s="354">
        <f t="shared" si="308"/>
        <v>0</v>
      </c>
    </row>
    <row r="339" spans="1:39" ht="14.1" customHeight="1" thickTop="1" thickBot="1" x14ac:dyDescent="0.25">
      <c r="A339" s="2278"/>
      <c r="B339" s="2281"/>
      <c r="C339" s="2283"/>
      <c r="D339" s="2285"/>
      <c r="E339" s="2288"/>
      <c r="F339" s="2281"/>
      <c r="G339" s="2295"/>
      <c r="H339" s="2297"/>
      <c r="I339" s="2293"/>
      <c r="J339" s="2281"/>
      <c r="K339" s="2295"/>
      <c r="L339" s="2281"/>
      <c r="M339" s="310"/>
      <c r="N339" s="1678"/>
      <c r="O339" s="1678"/>
      <c r="P339" s="309"/>
      <c r="Q339" s="309"/>
      <c r="R339" s="308"/>
      <c r="S339" s="308"/>
      <c r="T339" s="358"/>
      <c r="U339" s="357"/>
      <c r="V339" s="357"/>
      <c r="W339" s="357"/>
      <c r="X339" s="357"/>
      <c r="Y339" s="357"/>
      <c r="Z339" s="357"/>
      <c r="AA339" s="357"/>
      <c r="AB339" s="308"/>
      <c r="AC339" s="2300"/>
      <c r="AD339" s="2300"/>
      <c r="AE339" s="2307"/>
      <c r="AF339" s="2316"/>
      <c r="AG339" s="2314"/>
      <c r="AH339" s="2312"/>
      <c r="AI339" s="271">
        <f t="shared" ref="AI339" si="345">IF(P339=P338,0,IF(P339=P337,0,IF(P339=P336,0,IF(P339=P335,0,1))))</f>
        <v>0</v>
      </c>
      <c r="AJ339" s="271" t="s">
        <v>545</v>
      </c>
      <c r="AK339" s="271" t="str">
        <f t="shared" si="306"/>
        <v>??</v>
      </c>
      <c r="AL339" s="271" t="e">
        <f>IF(#REF!=#REF!,0,IF(#REF!=#REF!,0,IF(#REF!=#REF!,0,IF(#REF!=#REF!,0,1))))</f>
        <v>#REF!</v>
      </c>
      <c r="AM339" s="354">
        <f t="shared" si="308"/>
        <v>0</v>
      </c>
    </row>
    <row r="340" spans="1:39" ht="14.1" customHeight="1" thickTop="1" thickBot="1" x14ac:dyDescent="0.25">
      <c r="A340" s="2278"/>
      <c r="B340" s="2281"/>
      <c r="C340" s="2283"/>
      <c r="D340" s="2285"/>
      <c r="E340" s="2288"/>
      <c r="F340" s="2281"/>
      <c r="G340" s="2295"/>
      <c r="H340" s="2297"/>
      <c r="I340" s="2293"/>
      <c r="J340" s="2281"/>
      <c r="K340" s="2295"/>
      <c r="L340" s="2281"/>
      <c r="M340" s="310"/>
      <c r="N340" s="1678"/>
      <c r="O340" s="1678"/>
      <c r="P340" s="309"/>
      <c r="Q340" s="309"/>
      <c r="R340" s="308"/>
      <c r="S340" s="308"/>
      <c r="T340" s="358"/>
      <c r="U340" s="357"/>
      <c r="V340" s="357"/>
      <c r="W340" s="357"/>
      <c r="X340" s="357"/>
      <c r="Y340" s="357"/>
      <c r="Z340" s="357"/>
      <c r="AA340" s="357"/>
      <c r="AB340" s="308"/>
      <c r="AC340" s="2300"/>
      <c r="AD340" s="2300"/>
      <c r="AE340" s="2307"/>
      <c r="AF340" s="2316"/>
      <c r="AG340" s="2314"/>
      <c r="AH340" s="2312"/>
      <c r="AI340" s="271">
        <f t="shared" ref="AI340" si="346">IF(P340=P339,0,IF(P340=P338,0,IF(P340=P337,0,IF(P340=P336,0,IF(P340=P335,0,1)))))</f>
        <v>0</v>
      </c>
      <c r="AJ340" s="271" t="s">
        <v>545</v>
      </c>
      <c r="AK340" s="271" t="str">
        <f t="shared" si="306"/>
        <v>??</v>
      </c>
      <c r="AL340" s="271" t="e">
        <f>IF(#REF!=#REF!,0,IF(#REF!=#REF!,0,IF(#REF!=#REF!,0,IF(#REF!=#REF!,0,IF(#REF!=#REF!,0,1)))))</f>
        <v>#REF!</v>
      </c>
      <c r="AM340" s="354">
        <f t="shared" si="308"/>
        <v>0</v>
      </c>
    </row>
    <row r="341" spans="1:39" ht="14.1" customHeight="1" thickTop="1" thickBot="1" x14ac:dyDescent="0.25">
      <c r="A341" s="2278"/>
      <c r="B341" s="2281"/>
      <c r="C341" s="2283"/>
      <c r="D341" s="2285"/>
      <c r="E341" s="2288"/>
      <c r="F341" s="2281"/>
      <c r="G341" s="2295"/>
      <c r="H341" s="2297"/>
      <c r="I341" s="2293"/>
      <c r="J341" s="2281"/>
      <c r="K341" s="2295"/>
      <c r="L341" s="2281"/>
      <c r="M341" s="310"/>
      <c r="N341" s="1678"/>
      <c r="O341" s="1678"/>
      <c r="P341" s="309"/>
      <c r="Q341" s="309"/>
      <c r="R341" s="308"/>
      <c r="S341" s="308"/>
      <c r="T341" s="358"/>
      <c r="U341" s="357"/>
      <c r="V341" s="357"/>
      <c r="W341" s="357"/>
      <c r="X341" s="357"/>
      <c r="Y341" s="357"/>
      <c r="Z341" s="357"/>
      <c r="AA341" s="357"/>
      <c r="AB341" s="308"/>
      <c r="AC341" s="2300"/>
      <c r="AD341" s="2300"/>
      <c r="AE341" s="2308" t="str">
        <f t="shared" si="333"/>
        <v/>
      </c>
      <c r="AF341" s="2316"/>
      <c r="AG341" s="2314"/>
      <c r="AH341" s="2312"/>
      <c r="AI341" s="271">
        <f t="shared" ref="AI341" si="347">IF(P341=P340,0,IF(P341=P339,0,IF(P341=P338,0,IF(P341=P337,0,IF(P341=P336,0,IF(P341=P335,0,1))))))</f>
        <v>0</v>
      </c>
      <c r="AJ341" s="271" t="s">
        <v>545</v>
      </c>
      <c r="AK341" s="271" t="str">
        <f t="shared" si="306"/>
        <v>??</v>
      </c>
      <c r="AL341" s="271" t="e">
        <f>IF(#REF!=#REF!,0,IF(#REF!=#REF!,0,IF(#REF!=#REF!,0,IF(#REF!=#REF!,0,IF(#REF!=#REF!,0,IF(#REF!=#REF!,0,1))))))</f>
        <v>#REF!</v>
      </c>
      <c r="AM341" s="354">
        <f t="shared" si="308"/>
        <v>0</v>
      </c>
    </row>
    <row r="342" spans="1:39" ht="14.1" customHeight="1" thickTop="1" thickBot="1" x14ac:dyDescent="0.25">
      <c r="A342" s="2278"/>
      <c r="B342" s="2281"/>
      <c r="C342" s="2283"/>
      <c r="D342" s="2285"/>
      <c r="E342" s="2288"/>
      <c r="F342" s="2281"/>
      <c r="G342" s="2295"/>
      <c r="H342" s="2297"/>
      <c r="I342" s="2293"/>
      <c r="J342" s="2281"/>
      <c r="K342" s="2295"/>
      <c r="L342" s="2281"/>
      <c r="M342" s="310"/>
      <c r="N342" s="1678"/>
      <c r="O342" s="1678"/>
      <c r="P342" s="309"/>
      <c r="Q342" s="309"/>
      <c r="R342" s="308"/>
      <c r="S342" s="308"/>
      <c r="T342" s="358"/>
      <c r="U342" s="357"/>
      <c r="V342" s="357"/>
      <c r="W342" s="357"/>
      <c r="X342" s="357"/>
      <c r="Y342" s="357"/>
      <c r="Z342" s="357"/>
      <c r="AA342" s="357"/>
      <c r="AB342" s="308"/>
      <c r="AC342" s="2300"/>
      <c r="AD342" s="2300"/>
      <c r="AE342" s="2308"/>
      <c r="AF342" s="2316"/>
      <c r="AG342" s="2314"/>
      <c r="AH342" s="2312"/>
      <c r="AI342" s="271">
        <f t="shared" ref="AI342" si="348">IF(P342=P341,0,IF(P342=P340,0,IF(P342=P339,0,IF(P342=P338,0,IF(P342=P337,0,IF(P342=P336,0,IF(P342=P335,0,1)))))))</f>
        <v>0</v>
      </c>
      <c r="AJ342" s="271" t="s">
        <v>545</v>
      </c>
      <c r="AK342" s="271" t="str">
        <f t="shared" si="306"/>
        <v>??</v>
      </c>
      <c r="AL342" s="271" t="e">
        <f>IF(#REF!=#REF!,0,IF(#REF!=#REF!,0,IF(#REF!=#REF!,0,IF(#REF!=#REF!,0,IF(#REF!=#REF!,0,IF(#REF!=#REF!,0,IF(#REF!=#REF!,0,1)))))))</f>
        <v>#REF!</v>
      </c>
      <c r="AM342" s="354">
        <f t="shared" si="308"/>
        <v>0</v>
      </c>
    </row>
    <row r="343" spans="1:39" ht="14.1" customHeight="1" thickTop="1" thickBot="1" x14ac:dyDescent="0.25">
      <c r="A343" s="2278"/>
      <c r="B343" s="2281"/>
      <c r="C343" s="2283"/>
      <c r="D343" s="2285"/>
      <c r="E343" s="2288"/>
      <c r="F343" s="2281"/>
      <c r="G343" s="2295"/>
      <c r="H343" s="2297"/>
      <c r="I343" s="2293"/>
      <c r="J343" s="2281"/>
      <c r="K343" s="2295"/>
      <c r="L343" s="2281"/>
      <c r="M343" s="310"/>
      <c r="N343" s="1678"/>
      <c r="O343" s="1678"/>
      <c r="P343" s="309"/>
      <c r="Q343" s="309"/>
      <c r="R343" s="308"/>
      <c r="S343" s="308"/>
      <c r="T343" s="358"/>
      <c r="U343" s="357"/>
      <c r="V343" s="357"/>
      <c r="W343" s="357"/>
      <c r="X343" s="357"/>
      <c r="Y343" s="357"/>
      <c r="Z343" s="357"/>
      <c r="AA343" s="357"/>
      <c r="AB343" s="308"/>
      <c r="AC343" s="2300"/>
      <c r="AD343" s="2300"/>
      <c r="AE343" s="2308"/>
      <c r="AF343" s="2316"/>
      <c r="AG343" s="2314"/>
      <c r="AH343" s="2312"/>
      <c r="AI343" s="271">
        <f t="shared" ref="AI343" si="349">IF(P343=P342,0,IF(P343=P341,0,IF(P343=P340,0,IF(P343=P339,0,IF(P343=P338,0,IF(P343=P337,0,IF(P343=P336,0,IF(P343=P335,0,1))))))))</f>
        <v>0</v>
      </c>
      <c r="AJ343" s="271" t="s">
        <v>545</v>
      </c>
      <c r="AK343" s="271" t="str">
        <f t="shared" si="306"/>
        <v>??</v>
      </c>
      <c r="AL343" s="271" t="e">
        <f>IF(#REF!=#REF!,0,IF(#REF!=#REF!,0,IF(#REF!=#REF!,0,IF(#REF!=#REF!,0,IF(#REF!=#REF!,0,IF(#REF!=#REF!,0,IF(#REF!=#REF!,0,IF(#REF!=#REF!,0,1))))))))</f>
        <v>#REF!</v>
      </c>
      <c r="AM343" s="354">
        <f t="shared" si="308"/>
        <v>0</v>
      </c>
    </row>
    <row r="344" spans="1:39" ht="14.1" customHeight="1" thickTop="1" thickBot="1" x14ac:dyDescent="0.25">
      <c r="A344" s="2279"/>
      <c r="B344" s="2282"/>
      <c r="C344" s="2284"/>
      <c r="D344" s="2286"/>
      <c r="E344" s="2289"/>
      <c r="F344" s="2282"/>
      <c r="G344" s="2296"/>
      <c r="H344" s="2298"/>
      <c r="I344" s="2294"/>
      <c r="J344" s="2282"/>
      <c r="K344" s="2296"/>
      <c r="L344" s="2282"/>
      <c r="M344" s="292"/>
      <c r="N344" s="290"/>
      <c r="O344" s="290"/>
      <c r="P344" s="291"/>
      <c r="Q344" s="291"/>
      <c r="R344" s="290"/>
      <c r="S344" s="290"/>
      <c r="T344" s="356"/>
      <c r="U344" s="355"/>
      <c r="V344" s="355"/>
      <c r="W344" s="355"/>
      <c r="X344" s="355"/>
      <c r="Y344" s="355"/>
      <c r="Z344" s="355"/>
      <c r="AA344" s="355"/>
      <c r="AB344" s="290"/>
      <c r="AC344" s="2301"/>
      <c r="AD344" s="2301"/>
      <c r="AE344" s="2309"/>
      <c r="AF344" s="2316"/>
      <c r="AG344" s="2315"/>
      <c r="AH344" s="2312"/>
      <c r="AI344" s="271">
        <f t="shared" ref="AI344" si="350">IF(P344=P343,0,IF(P344=P342,0,IF(P344=P341,0,IF(P344=P340,0,IF(P344=P339,0,IF(P344=P338,0,IF(P344=P337,0,IF(P344=P336,0,IF(P344=P335,0,1)))))))))</f>
        <v>0</v>
      </c>
      <c r="AJ344" s="271" t="s">
        <v>545</v>
      </c>
      <c r="AK344" s="271" t="str">
        <f t="shared" si="306"/>
        <v>??</v>
      </c>
      <c r="AL344" s="271" t="e">
        <f>IF(#REF!=#REF!,0,IF(#REF!=#REF!,0,IF(#REF!=#REF!,0,IF(#REF!=#REF!,0,IF(#REF!=#REF!,0,IF(#REF!=#REF!,0,IF(#REF!=#REF!,0,IF(#REF!=#REF!,0,IF(#REF!=#REF!,0,1)))))))))</f>
        <v>#REF!</v>
      </c>
      <c r="AM344" s="354">
        <f t="shared" si="308"/>
        <v>0</v>
      </c>
    </row>
    <row r="345" spans="1:39" ht="14.1" customHeight="1" thickTop="1" thickBot="1" x14ac:dyDescent="0.25">
      <c r="A345" s="2278"/>
      <c r="B345" s="2280"/>
      <c r="C345" s="2283"/>
      <c r="D345" s="2285"/>
      <c r="E345" s="2287"/>
      <c r="F345" s="2280"/>
      <c r="G345" s="2280"/>
      <c r="H345" s="2297"/>
      <c r="I345" s="2290" t="s">
        <v>140</v>
      </c>
      <c r="J345" s="2281"/>
      <c r="K345" s="2280"/>
      <c r="L345" s="2281"/>
      <c r="M345" s="310"/>
      <c r="N345" s="1678"/>
      <c r="O345" s="1678"/>
      <c r="P345" s="388"/>
      <c r="Q345" s="388"/>
      <c r="R345" s="308"/>
      <c r="S345" s="308"/>
      <c r="T345" s="358"/>
      <c r="U345" s="357"/>
      <c r="V345" s="357"/>
      <c r="W345" s="357"/>
      <c r="X345" s="357"/>
      <c r="Y345" s="357"/>
      <c r="Z345" s="357"/>
      <c r="AA345" s="357"/>
      <c r="AB345" s="308"/>
      <c r="AC345" s="2299">
        <f t="shared" ref="AC345" si="351">SUM(T345:AB354)</f>
        <v>0</v>
      </c>
      <c r="AD345" s="2299">
        <f t="shared" si="323"/>
        <v>0</v>
      </c>
      <c r="AE345" s="2306">
        <f t="shared" ref="AE345" si="352">IF((AC345-AD345)&gt;=0,AC345-AD345,0)</f>
        <v>0</v>
      </c>
      <c r="AF345" s="2316">
        <f t="shared" ref="AF345" si="353">IF(AC345&lt;AD345,AC345,AD345)/IF(AD345=0,1,AD345)</f>
        <v>0</v>
      </c>
      <c r="AG345" s="2313" t="str">
        <f t="shared" si="326"/>
        <v/>
      </c>
      <c r="AH345" s="2312"/>
      <c r="AI345" s="271">
        <v>1</v>
      </c>
      <c r="AJ345" s="271" t="s">
        <v>545</v>
      </c>
      <c r="AK345" s="271" t="str">
        <f t="shared" si="306"/>
        <v>??</v>
      </c>
      <c r="AL345" s="271">
        <v>1</v>
      </c>
      <c r="AM345" s="354">
        <f t="shared" ref="AM345" si="354">C345</f>
        <v>0</v>
      </c>
    </row>
    <row r="346" spans="1:39" ht="14.1" customHeight="1" thickTop="1" thickBot="1" x14ac:dyDescent="0.25">
      <c r="A346" s="2278"/>
      <c r="B346" s="2281"/>
      <c r="C346" s="2283"/>
      <c r="D346" s="2285"/>
      <c r="E346" s="2288"/>
      <c r="F346" s="2281"/>
      <c r="G346" s="2295"/>
      <c r="H346" s="2297"/>
      <c r="I346" s="2291"/>
      <c r="J346" s="2281"/>
      <c r="K346" s="2295"/>
      <c r="L346" s="2281"/>
      <c r="M346" s="310"/>
      <c r="N346" s="1678"/>
      <c r="O346" s="1678"/>
      <c r="P346" s="309"/>
      <c r="Q346" s="309"/>
      <c r="R346" s="308"/>
      <c r="S346" s="308"/>
      <c r="T346" s="358"/>
      <c r="U346" s="357"/>
      <c r="V346" s="357"/>
      <c r="W346" s="357"/>
      <c r="X346" s="357"/>
      <c r="Y346" s="357"/>
      <c r="Z346" s="357"/>
      <c r="AA346" s="357"/>
      <c r="AB346" s="308"/>
      <c r="AC346" s="2300"/>
      <c r="AD346" s="2300"/>
      <c r="AE346" s="2307"/>
      <c r="AF346" s="2316"/>
      <c r="AG346" s="2314"/>
      <c r="AH346" s="2312"/>
      <c r="AI346" s="271">
        <f t="shared" ref="AI346" si="355">IF(P346=P345,0,1)</f>
        <v>0</v>
      </c>
      <c r="AJ346" s="271" t="s">
        <v>545</v>
      </c>
      <c r="AK346" s="271" t="str">
        <f t="shared" si="306"/>
        <v>??</v>
      </c>
      <c r="AL346" s="271" t="e">
        <f>IF(#REF!=#REF!,0,1)</f>
        <v>#REF!</v>
      </c>
      <c r="AM346" s="354">
        <f t="shared" si="308"/>
        <v>0</v>
      </c>
    </row>
    <row r="347" spans="1:39" ht="14.1" customHeight="1" thickTop="1" thickBot="1" x14ac:dyDescent="0.25">
      <c r="A347" s="2278"/>
      <c r="B347" s="2281"/>
      <c r="C347" s="2283"/>
      <c r="D347" s="2285"/>
      <c r="E347" s="2288"/>
      <c r="F347" s="2281"/>
      <c r="G347" s="2295"/>
      <c r="H347" s="2297"/>
      <c r="I347" s="2292"/>
      <c r="J347" s="2281"/>
      <c r="K347" s="2295"/>
      <c r="L347" s="2281"/>
      <c r="M347" s="310"/>
      <c r="N347" s="1678"/>
      <c r="O347" s="1678"/>
      <c r="P347" s="309"/>
      <c r="Q347" s="309"/>
      <c r="R347" s="308"/>
      <c r="S347" s="308"/>
      <c r="T347" s="358"/>
      <c r="U347" s="357"/>
      <c r="V347" s="357"/>
      <c r="W347" s="357"/>
      <c r="X347" s="357"/>
      <c r="Y347" s="357"/>
      <c r="Z347" s="357"/>
      <c r="AA347" s="357"/>
      <c r="AB347" s="308"/>
      <c r="AC347" s="2300"/>
      <c r="AD347" s="2300"/>
      <c r="AE347" s="2307"/>
      <c r="AF347" s="2316"/>
      <c r="AG347" s="2314"/>
      <c r="AH347" s="2312"/>
      <c r="AI347" s="271">
        <f t="shared" ref="AI347" si="356">IF(P347=P346,0,IF(P347=P345,0,1))</f>
        <v>0</v>
      </c>
      <c r="AJ347" s="271" t="s">
        <v>545</v>
      </c>
      <c r="AK347" s="271" t="str">
        <f t="shared" si="306"/>
        <v>??</v>
      </c>
      <c r="AL347" s="271" t="e">
        <f>IF(#REF!=#REF!,0,IF(#REF!=#REF!,0,1))</f>
        <v>#REF!</v>
      </c>
      <c r="AM347" s="354">
        <f t="shared" si="308"/>
        <v>0</v>
      </c>
    </row>
    <row r="348" spans="1:39" ht="14.1" customHeight="1" thickTop="1" thickBot="1" x14ac:dyDescent="0.25">
      <c r="A348" s="2278"/>
      <c r="B348" s="2281"/>
      <c r="C348" s="2283"/>
      <c r="D348" s="2285"/>
      <c r="E348" s="2288"/>
      <c r="F348" s="2281"/>
      <c r="G348" s="2295"/>
      <c r="H348" s="2297"/>
      <c r="I348" s="2293"/>
      <c r="J348" s="2281"/>
      <c r="K348" s="2295"/>
      <c r="L348" s="2281"/>
      <c r="M348" s="310"/>
      <c r="N348" s="1678"/>
      <c r="O348" s="1678"/>
      <c r="P348" s="309"/>
      <c r="Q348" s="309"/>
      <c r="R348" s="308"/>
      <c r="S348" s="308"/>
      <c r="T348" s="358"/>
      <c r="U348" s="357"/>
      <c r="V348" s="357"/>
      <c r="W348" s="357"/>
      <c r="X348" s="357"/>
      <c r="Y348" s="357"/>
      <c r="Z348" s="357"/>
      <c r="AA348" s="357"/>
      <c r="AB348" s="308"/>
      <c r="AC348" s="2300"/>
      <c r="AD348" s="2300"/>
      <c r="AE348" s="2307"/>
      <c r="AF348" s="2316"/>
      <c r="AG348" s="2314"/>
      <c r="AH348" s="2312"/>
      <c r="AI348" s="271">
        <f t="shared" ref="AI348" si="357">IF(P348=P347,0,IF(P348=P346,0,IF(P348=P345,0,1)))</f>
        <v>0</v>
      </c>
      <c r="AJ348" s="271" t="s">
        <v>545</v>
      </c>
      <c r="AK348" s="271" t="str">
        <f t="shared" si="306"/>
        <v>??</v>
      </c>
      <c r="AL348" s="271" t="e">
        <f>IF(#REF!=#REF!,0,IF(#REF!=#REF!,0,IF(#REF!=#REF!,0,1)))</f>
        <v>#REF!</v>
      </c>
      <c r="AM348" s="354">
        <f t="shared" si="308"/>
        <v>0</v>
      </c>
    </row>
    <row r="349" spans="1:39" ht="14.1" customHeight="1" thickTop="1" thickBot="1" x14ac:dyDescent="0.25">
      <c r="A349" s="2278"/>
      <c r="B349" s="2281"/>
      <c r="C349" s="2283"/>
      <c r="D349" s="2285"/>
      <c r="E349" s="2288"/>
      <c r="F349" s="2281"/>
      <c r="G349" s="2295"/>
      <c r="H349" s="2297"/>
      <c r="I349" s="2293"/>
      <c r="J349" s="2281"/>
      <c r="K349" s="2295"/>
      <c r="L349" s="2281"/>
      <c r="M349" s="310"/>
      <c r="N349" s="1678"/>
      <c r="O349" s="1678"/>
      <c r="P349" s="309"/>
      <c r="Q349" s="309"/>
      <c r="R349" s="308"/>
      <c r="S349" s="308"/>
      <c r="T349" s="358"/>
      <c r="U349" s="357"/>
      <c r="V349" s="357"/>
      <c r="W349" s="357"/>
      <c r="X349" s="357"/>
      <c r="Y349" s="357"/>
      <c r="Z349" s="357"/>
      <c r="AA349" s="357"/>
      <c r="AB349" s="308"/>
      <c r="AC349" s="2300"/>
      <c r="AD349" s="2300"/>
      <c r="AE349" s="2307"/>
      <c r="AF349" s="2316"/>
      <c r="AG349" s="2314"/>
      <c r="AH349" s="2312"/>
      <c r="AI349" s="271">
        <f t="shared" ref="AI349" si="358">IF(P349=P348,0,IF(P349=P347,0,IF(P349=P346,0,IF(P349=P345,0,1))))</f>
        <v>0</v>
      </c>
      <c r="AJ349" s="271" t="s">
        <v>545</v>
      </c>
      <c r="AK349" s="271" t="str">
        <f t="shared" si="306"/>
        <v>??</v>
      </c>
      <c r="AL349" s="271" t="e">
        <f>IF(#REF!=#REF!,0,IF(#REF!=#REF!,0,IF(#REF!=#REF!,0,IF(#REF!=#REF!,0,1))))</f>
        <v>#REF!</v>
      </c>
      <c r="AM349" s="354">
        <f t="shared" si="308"/>
        <v>0</v>
      </c>
    </row>
    <row r="350" spans="1:39" ht="14.1" customHeight="1" thickTop="1" thickBot="1" x14ac:dyDescent="0.25">
      <c r="A350" s="2278"/>
      <c r="B350" s="2281"/>
      <c r="C350" s="2283"/>
      <c r="D350" s="2285"/>
      <c r="E350" s="2288"/>
      <c r="F350" s="2281"/>
      <c r="G350" s="2295"/>
      <c r="H350" s="2297"/>
      <c r="I350" s="2293"/>
      <c r="J350" s="2281"/>
      <c r="K350" s="2295"/>
      <c r="L350" s="2281"/>
      <c r="M350" s="310"/>
      <c r="N350" s="1678"/>
      <c r="O350" s="1678"/>
      <c r="P350" s="309"/>
      <c r="Q350" s="309"/>
      <c r="R350" s="308"/>
      <c r="S350" s="308"/>
      <c r="T350" s="358"/>
      <c r="U350" s="357"/>
      <c r="V350" s="357"/>
      <c r="W350" s="357"/>
      <c r="X350" s="357"/>
      <c r="Y350" s="357"/>
      <c r="Z350" s="357"/>
      <c r="AA350" s="357"/>
      <c r="AB350" s="308"/>
      <c r="AC350" s="2300"/>
      <c r="AD350" s="2300"/>
      <c r="AE350" s="2307"/>
      <c r="AF350" s="2316"/>
      <c r="AG350" s="2314"/>
      <c r="AH350" s="2312"/>
      <c r="AI350" s="271">
        <f t="shared" ref="AI350" si="359">IF(P350=P349,0,IF(P350=P348,0,IF(P350=P347,0,IF(P350=P346,0,IF(P350=P345,0,1)))))</f>
        <v>0</v>
      </c>
      <c r="AJ350" s="271" t="s">
        <v>545</v>
      </c>
      <c r="AK350" s="271" t="str">
        <f t="shared" si="306"/>
        <v>??</v>
      </c>
      <c r="AL350" s="271" t="e">
        <f>IF(#REF!=#REF!,0,IF(#REF!=#REF!,0,IF(#REF!=#REF!,0,IF(#REF!=#REF!,0,IF(#REF!=#REF!,0,1)))))</f>
        <v>#REF!</v>
      </c>
      <c r="AM350" s="354">
        <f t="shared" si="308"/>
        <v>0</v>
      </c>
    </row>
    <row r="351" spans="1:39" ht="14.1" customHeight="1" thickTop="1" thickBot="1" x14ac:dyDescent="0.25">
      <c r="A351" s="2278"/>
      <c r="B351" s="2281"/>
      <c r="C351" s="2283"/>
      <c r="D351" s="2285"/>
      <c r="E351" s="2288"/>
      <c r="F351" s="2281"/>
      <c r="G351" s="2295"/>
      <c r="H351" s="2297"/>
      <c r="I351" s="2293"/>
      <c r="J351" s="2281"/>
      <c r="K351" s="2295"/>
      <c r="L351" s="2281"/>
      <c r="M351" s="310"/>
      <c r="N351" s="1678"/>
      <c r="O351" s="1678"/>
      <c r="P351" s="309"/>
      <c r="Q351" s="309"/>
      <c r="R351" s="308"/>
      <c r="S351" s="308"/>
      <c r="T351" s="358"/>
      <c r="U351" s="357"/>
      <c r="V351" s="357"/>
      <c r="W351" s="357"/>
      <c r="X351" s="357"/>
      <c r="Y351" s="357"/>
      <c r="Z351" s="357"/>
      <c r="AA351" s="357"/>
      <c r="AB351" s="308"/>
      <c r="AC351" s="2300"/>
      <c r="AD351" s="2300"/>
      <c r="AE351" s="2308" t="str">
        <f t="shared" si="333"/>
        <v/>
      </c>
      <c r="AF351" s="2316"/>
      <c r="AG351" s="2314"/>
      <c r="AH351" s="2312"/>
      <c r="AI351" s="271">
        <f t="shared" ref="AI351" si="360">IF(P351=P350,0,IF(P351=P349,0,IF(P351=P348,0,IF(P351=P347,0,IF(P351=P346,0,IF(P351=P345,0,1))))))</f>
        <v>0</v>
      </c>
      <c r="AJ351" s="271" t="s">
        <v>545</v>
      </c>
      <c r="AK351" s="271" t="str">
        <f t="shared" si="306"/>
        <v>??</v>
      </c>
      <c r="AL351" s="271" t="e">
        <f>IF(#REF!=#REF!,0,IF(#REF!=#REF!,0,IF(#REF!=#REF!,0,IF(#REF!=#REF!,0,IF(#REF!=#REF!,0,IF(#REF!=#REF!,0,1))))))</f>
        <v>#REF!</v>
      </c>
      <c r="AM351" s="354">
        <f t="shared" si="308"/>
        <v>0</v>
      </c>
    </row>
    <row r="352" spans="1:39" ht="14.1" customHeight="1" thickTop="1" thickBot="1" x14ac:dyDescent="0.25">
      <c r="A352" s="2278"/>
      <c r="B352" s="2281"/>
      <c r="C352" s="2283"/>
      <c r="D352" s="2285"/>
      <c r="E352" s="2288"/>
      <c r="F352" s="2281"/>
      <c r="G352" s="2295"/>
      <c r="H352" s="2297"/>
      <c r="I352" s="2293"/>
      <c r="J352" s="2281"/>
      <c r="K352" s="2295"/>
      <c r="L352" s="2281"/>
      <c r="M352" s="310"/>
      <c r="N352" s="1678"/>
      <c r="O352" s="1678"/>
      <c r="P352" s="309"/>
      <c r="Q352" s="309"/>
      <c r="R352" s="308"/>
      <c r="S352" s="308"/>
      <c r="T352" s="358"/>
      <c r="U352" s="357"/>
      <c r="V352" s="357"/>
      <c r="W352" s="357"/>
      <c r="X352" s="357"/>
      <c r="Y352" s="357"/>
      <c r="Z352" s="357"/>
      <c r="AA352" s="357"/>
      <c r="AB352" s="308"/>
      <c r="AC352" s="2300"/>
      <c r="AD352" s="2300"/>
      <c r="AE352" s="2308"/>
      <c r="AF352" s="2316"/>
      <c r="AG352" s="2314"/>
      <c r="AH352" s="2312"/>
      <c r="AI352" s="271">
        <f t="shared" ref="AI352" si="361">IF(P352=P351,0,IF(P352=P350,0,IF(P352=P349,0,IF(P352=P348,0,IF(P352=P347,0,IF(P352=P346,0,IF(P352=P345,0,1)))))))</f>
        <v>0</v>
      </c>
      <c r="AJ352" s="271" t="s">
        <v>545</v>
      </c>
      <c r="AK352" s="271" t="str">
        <f t="shared" si="306"/>
        <v>??</v>
      </c>
      <c r="AL352" s="271" t="e">
        <f>IF(#REF!=#REF!,0,IF(#REF!=#REF!,0,IF(#REF!=#REF!,0,IF(#REF!=#REF!,0,IF(#REF!=#REF!,0,IF(#REF!=#REF!,0,IF(#REF!=#REF!,0,1)))))))</f>
        <v>#REF!</v>
      </c>
      <c r="AM352" s="354">
        <f t="shared" si="308"/>
        <v>0</v>
      </c>
    </row>
    <row r="353" spans="1:39" ht="14.1" customHeight="1" thickTop="1" thickBot="1" x14ac:dyDescent="0.25">
      <c r="A353" s="2278"/>
      <c r="B353" s="2281"/>
      <c r="C353" s="2283"/>
      <c r="D353" s="2285"/>
      <c r="E353" s="2288"/>
      <c r="F353" s="2281"/>
      <c r="G353" s="2295"/>
      <c r="H353" s="2297"/>
      <c r="I353" s="2293"/>
      <c r="J353" s="2281"/>
      <c r="K353" s="2295"/>
      <c r="L353" s="2281"/>
      <c r="M353" s="310"/>
      <c r="N353" s="1678"/>
      <c r="O353" s="1678"/>
      <c r="P353" s="309"/>
      <c r="Q353" s="309"/>
      <c r="R353" s="308"/>
      <c r="S353" s="308"/>
      <c r="T353" s="358"/>
      <c r="U353" s="357"/>
      <c r="V353" s="357"/>
      <c r="W353" s="357"/>
      <c r="X353" s="357"/>
      <c r="Y353" s="357"/>
      <c r="Z353" s="357"/>
      <c r="AA353" s="357"/>
      <c r="AB353" s="308"/>
      <c r="AC353" s="2300"/>
      <c r="AD353" s="2300"/>
      <c r="AE353" s="2308"/>
      <c r="AF353" s="2316"/>
      <c r="AG353" s="2314"/>
      <c r="AH353" s="2312"/>
      <c r="AI353" s="271">
        <f t="shared" ref="AI353" si="362">IF(P353=P352,0,IF(P353=P351,0,IF(P353=P350,0,IF(P353=P349,0,IF(P353=P348,0,IF(P353=P347,0,IF(P353=P346,0,IF(P353=P345,0,1))))))))</f>
        <v>0</v>
      </c>
      <c r="AJ353" s="271" t="s">
        <v>545</v>
      </c>
      <c r="AK353" s="271" t="str">
        <f t="shared" si="306"/>
        <v>??</v>
      </c>
      <c r="AL353" s="271" t="e">
        <f>IF(#REF!=#REF!,0,IF(#REF!=#REF!,0,IF(#REF!=#REF!,0,IF(#REF!=#REF!,0,IF(#REF!=#REF!,0,IF(#REF!=#REF!,0,IF(#REF!=#REF!,0,IF(#REF!=#REF!,0,1))))))))</f>
        <v>#REF!</v>
      </c>
      <c r="AM353" s="354">
        <f t="shared" si="308"/>
        <v>0</v>
      </c>
    </row>
    <row r="354" spans="1:39" ht="14.1" customHeight="1" thickTop="1" thickBot="1" x14ac:dyDescent="0.25">
      <c r="A354" s="2279"/>
      <c r="B354" s="2282"/>
      <c r="C354" s="2284"/>
      <c r="D354" s="2286"/>
      <c r="E354" s="2289"/>
      <c r="F354" s="2282"/>
      <c r="G354" s="2296"/>
      <c r="H354" s="2298"/>
      <c r="I354" s="2294"/>
      <c r="J354" s="2282"/>
      <c r="K354" s="2296"/>
      <c r="L354" s="2282"/>
      <c r="M354" s="292"/>
      <c r="N354" s="290"/>
      <c r="O354" s="290"/>
      <c r="P354" s="291"/>
      <c r="Q354" s="291"/>
      <c r="R354" s="290"/>
      <c r="S354" s="290"/>
      <c r="T354" s="356"/>
      <c r="U354" s="355"/>
      <c r="V354" s="355"/>
      <c r="W354" s="355"/>
      <c r="X354" s="355"/>
      <c r="Y354" s="355"/>
      <c r="Z354" s="355"/>
      <c r="AA354" s="355"/>
      <c r="AB354" s="290"/>
      <c r="AC354" s="2301"/>
      <c r="AD354" s="2301"/>
      <c r="AE354" s="2309"/>
      <c r="AF354" s="2316"/>
      <c r="AG354" s="2315"/>
      <c r="AH354" s="2312"/>
      <c r="AI354" s="271">
        <f t="shared" ref="AI354" si="363">IF(P354=P353,0,IF(P354=P352,0,IF(P354=P351,0,IF(P354=P350,0,IF(P354=P349,0,IF(P354=P348,0,IF(P354=P347,0,IF(P354=P346,0,IF(P354=P345,0,1)))))))))</f>
        <v>0</v>
      </c>
      <c r="AJ354" s="271" t="s">
        <v>545</v>
      </c>
      <c r="AK354" s="271" t="str">
        <f t="shared" si="306"/>
        <v>??</v>
      </c>
      <c r="AL354" s="271" t="e">
        <f>IF(#REF!=#REF!,0,IF(#REF!=#REF!,0,IF(#REF!=#REF!,0,IF(#REF!=#REF!,0,IF(#REF!=#REF!,0,IF(#REF!=#REF!,0,IF(#REF!=#REF!,0,IF(#REF!=#REF!,0,IF(#REF!=#REF!,0,1)))))))))</f>
        <v>#REF!</v>
      </c>
      <c r="AM354" s="354">
        <f t="shared" si="308"/>
        <v>0</v>
      </c>
    </row>
    <row r="355" spans="1:39" ht="14.1" customHeight="1" thickTop="1" thickBot="1" x14ac:dyDescent="0.25">
      <c r="A355" s="2278"/>
      <c r="B355" s="2280"/>
      <c r="C355" s="2283"/>
      <c r="D355" s="2285"/>
      <c r="E355" s="2287"/>
      <c r="F355" s="2280"/>
      <c r="G355" s="2280"/>
      <c r="H355" s="2297"/>
      <c r="I355" s="2290" t="s">
        <v>140</v>
      </c>
      <c r="J355" s="2281"/>
      <c r="K355" s="2280"/>
      <c r="L355" s="2281"/>
      <c r="M355" s="310"/>
      <c r="N355" s="1678"/>
      <c r="O355" s="1678"/>
      <c r="P355" s="388"/>
      <c r="Q355" s="388"/>
      <c r="R355" s="308"/>
      <c r="S355" s="308"/>
      <c r="T355" s="358"/>
      <c r="U355" s="357"/>
      <c r="V355" s="357"/>
      <c r="W355" s="357"/>
      <c r="X355" s="357"/>
      <c r="Y355" s="357"/>
      <c r="Z355" s="357"/>
      <c r="AA355" s="357"/>
      <c r="AB355" s="308"/>
      <c r="AC355" s="2299">
        <f t="shared" ref="AC355" si="364">SUM(T355:AB364)</f>
        <v>0</v>
      </c>
      <c r="AD355" s="2299">
        <f t="shared" si="323"/>
        <v>0</v>
      </c>
      <c r="AE355" s="2306">
        <f t="shared" ref="AE355" si="365">IF((AC355-AD355)&gt;=0,AC355-AD355,0)</f>
        <v>0</v>
      </c>
      <c r="AF355" s="2316">
        <f t="shared" ref="AF355" si="366">IF(AC355&lt;AD355,AC355,AD355)/IF(AD355=0,1,AD355)</f>
        <v>0</v>
      </c>
      <c r="AG355" s="2313" t="str">
        <f t="shared" si="326"/>
        <v/>
      </c>
      <c r="AH355" s="2312"/>
      <c r="AI355" s="271">
        <v>1</v>
      </c>
      <c r="AJ355" s="271" t="s">
        <v>545</v>
      </c>
      <c r="AK355" s="271" t="str">
        <f t="shared" si="306"/>
        <v>??</v>
      </c>
      <c r="AL355" s="271">
        <v>1</v>
      </c>
      <c r="AM355" s="354">
        <f t="shared" ref="AM355" si="367">C355</f>
        <v>0</v>
      </c>
    </row>
    <row r="356" spans="1:39" ht="14.1" customHeight="1" thickTop="1" thickBot="1" x14ac:dyDescent="0.25">
      <c r="A356" s="2278"/>
      <c r="B356" s="2281"/>
      <c r="C356" s="2283"/>
      <c r="D356" s="2285"/>
      <c r="E356" s="2288"/>
      <c r="F356" s="2281"/>
      <c r="G356" s="2295"/>
      <c r="H356" s="2297"/>
      <c r="I356" s="2291"/>
      <c r="J356" s="2281"/>
      <c r="K356" s="2295"/>
      <c r="L356" s="2281"/>
      <c r="M356" s="310"/>
      <c r="N356" s="1678"/>
      <c r="O356" s="1678"/>
      <c r="P356" s="309"/>
      <c r="Q356" s="309"/>
      <c r="R356" s="308"/>
      <c r="S356" s="308"/>
      <c r="T356" s="358"/>
      <c r="U356" s="357"/>
      <c r="V356" s="357"/>
      <c r="W356" s="357"/>
      <c r="X356" s="357"/>
      <c r="Y356" s="357"/>
      <c r="Z356" s="357"/>
      <c r="AA356" s="357"/>
      <c r="AB356" s="308"/>
      <c r="AC356" s="2300"/>
      <c r="AD356" s="2300"/>
      <c r="AE356" s="2307"/>
      <c r="AF356" s="2316"/>
      <c r="AG356" s="2314"/>
      <c r="AH356" s="2312"/>
      <c r="AI356" s="271">
        <f t="shared" ref="AI356" si="368">IF(P356=P355,0,1)</f>
        <v>0</v>
      </c>
      <c r="AJ356" s="271" t="s">
        <v>545</v>
      </c>
      <c r="AK356" s="271" t="str">
        <f t="shared" si="306"/>
        <v>??</v>
      </c>
      <c r="AL356" s="271" t="e">
        <f>IF(#REF!=#REF!,0,1)</f>
        <v>#REF!</v>
      </c>
      <c r="AM356" s="354">
        <f t="shared" si="308"/>
        <v>0</v>
      </c>
    </row>
    <row r="357" spans="1:39" ht="14.1" customHeight="1" thickTop="1" thickBot="1" x14ac:dyDescent="0.25">
      <c r="A357" s="2278"/>
      <c r="B357" s="2281"/>
      <c r="C357" s="2283"/>
      <c r="D357" s="2285"/>
      <c r="E357" s="2288"/>
      <c r="F357" s="2281"/>
      <c r="G357" s="2295"/>
      <c r="H357" s="2297"/>
      <c r="I357" s="2292"/>
      <c r="J357" s="2281"/>
      <c r="K357" s="2295"/>
      <c r="L357" s="2281"/>
      <c r="M357" s="310"/>
      <c r="N357" s="1678"/>
      <c r="O357" s="1678"/>
      <c r="P357" s="309"/>
      <c r="Q357" s="309"/>
      <c r="R357" s="308"/>
      <c r="S357" s="308"/>
      <c r="T357" s="358"/>
      <c r="U357" s="357"/>
      <c r="V357" s="357"/>
      <c r="W357" s="357"/>
      <c r="X357" s="357"/>
      <c r="Y357" s="357"/>
      <c r="Z357" s="357"/>
      <c r="AA357" s="357"/>
      <c r="AB357" s="308"/>
      <c r="AC357" s="2300"/>
      <c r="AD357" s="2300"/>
      <c r="AE357" s="2307"/>
      <c r="AF357" s="2316"/>
      <c r="AG357" s="2314"/>
      <c r="AH357" s="2312"/>
      <c r="AI357" s="271">
        <f t="shared" ref="AI357" si="369">IF(P357=P356,0,IF(P357=P355,0,1))</f>
        <v>0</v>
      </c>
      <c r="AJ357" s="271" t="s">
        <v>545</v>
      </c>
      <c r="AK357" s="271" t="str">
        <f t="shared" si="306"/>
        <v>??</v>
      </c>
      <c r="AL357" s="271" t="e">
        <f>IF(#REF!=#REF!,0,IF(#REF!=#REF!,0,1))</f>
        <v>#REF!</v>
      </c>
      <c r="AM357" s="354">
        <f t="shared" si="308"/>
        <v>0</v>
      </c>
    </row>
    <row r="358" spans="1:39" ht="14.1" customHeight="1" thickTop="1" thickBot="1" x14ac:dyDescent="0.25">
      <c r="A358" s="2278"/>
      <c r="B358" s="2281"/>
      <c r="C358" s="2283"/>
      <c r="D358" s="2285"/>
      <c r="E358" s="2288"/>
      <c r="F358" s="2281"/>
      <c r="G358" s="2295"/>
      <c r="H358" s="2297"/>
      <c r="I358" s="2293"/>
      <c r="J358" s="2281"/>
      <c r="K358" s="2295"/>
      <c r="L358" s="2281"/>
      <c r="M358" s="310"/>
      <c r="N358" s="1678"/>
      <c r="O358" s="1678"/>
      <c r="P358" s="309"/>
      <c r="Q358" s="309"/>
      <c r="R358" s="308"/>
      <c r="S358" s="308"/>
      <c r="T358" s="358"/>
      <c r="U358" s="357"/>
      <c r="V358" s="357"/>
      <c r="W358" s="357"/>
      <c r="X358" s="357"/>
      <c r="Y358" s="357"/>
      <c r="Z358" s="357"/>
      <c r="AA358" s="357"/>
      <c r="AB358" s="308"/>
      <c r="AC358" s="2300"/>
      <c r="AD358" s="2300"/>
      <c r="AE358" s="2307"/>
      <c r="AF358" s="2316"/>
      <c r="AG358" s="2314"/>
      <c r="AH358" s="2312"/>
      <c r="AI358" s="271">
        <f t="shared" ref="AI358" si="370">IF(P358=P357,0,IF(P358=P356,0,IF(P358=P355,0,1)))</f>
        <v>0</v>
      </c>
      <c r="AJ358" s="271" t="s">
        <v>545</v>
      </c>
      <c r="AK358" s="271" t="str">
        <f t="shared" si="306"/>
        <v>??</v>
      </c>
      <c r="AL358" s="271" t="e">
        <f>IF(#REF!=#REF!,0,IF(#REF!=#REF!,0,IF(#REF!=#REF!,0,1)))</f>
        <v>#REF!</v>
      </c>
      <c r="AM358" s="354">
        <f t="shared" si="308"/>
        <v>0</v>
      </c>
    </row>
    <row r="359" spans="1:39" ht="14.1" customHeight="1" thickTop="1" thickBot="1" x14ac:dyDescent="0.25">
      <c r="A359" s="2278"/>
      <c r="B359" s="2281"/>
      <c r="C359" s="2283"/>
      <c r="D359" s="2285"/>
      <c r="E359" s="2288"/>
      <c r="F359" s="2281"/>
      <c r="G359" s="2295"/>
      <c r="H359" s="2297"/>
      <c r="I359" s="2293"/>
      <c r="J359" s="2281"/>
      <c r="K359" s="2295"/>
      <c r="L359" s="2281"/>
      <c r="M359" s="310"/>
      <c r="N359" s="1678"/>
      <c r="O359" s="1678"/>
      <c r="P359" s="309"/>
      <c r="Q359" s="309"/>
      <c r="R359" s="308"/>
      <c r="S359" s="308"/>
      <c r="T359" s="358"/>
      <c r="U359" s="357"/>
      <c r="V359" s="357"/>
      <c r="W359" s="357"/>
      <c r="X359" s="357"/>
      <c r="Y359" s="357"/>
      <c r="Z359" s="357"/>
      <c r="AA359" s="357"/>
      <c r="AB359" s="308"/>
      <c r="AC359" s="2300"/>
      <c r="AD359" s="2300"/>
      <c r="AE359" s="2307"/>
      <c r="AF359" s="2316"/>
      <c r="AG359" s="2314"/>
      <c r="AH359" s="2312"/>
      <c r="AI359" s="271">
        <f t="shared" ref="AI359" si="371">IF(P359=P358,0,IF(P359=P357,0,IF(P359=P356,0,IF(P359=P355,0,1))))</f>
        <v>0</v>
      </c>
      <c r="AJ359" s="271" t="s">
        <v>545</v>
      </c>
      <c r="AK359" s="271" t="str">
        <f t="shared" si="306"/>
        <v>??</v>
      </c>
      <c r="AL359" s="271" t="e">
        <f>IF(#REF!=#REF!,0,IF(#REF!=#REF!,0,IF(#REF!=#REF!,0,IF(#REF!=#REF!,0,1))))</f>
        <v>#REF!</v>
      </c>
      <c r="AM359" s="354">
        <f t="shared" si="308"/>
        <v>0</v>
      </c>
    </row>
    <row r="360" spans="1:39" ht="14.1" customHeight="1" thickTop="1" thickBot="1" x14ac:dyDescent="0.25">
      <c r="A360" s="2278"/>
      <c r="B360" s="2281"/>
      <c r="C360" s="2283"/>
      <c r="D360" s="2285"/>
      <c r="E360" s="2288"/>
      <c r="F360" s="2281"/>
      <c r="G360" s="2295"/>
      <c r="H360" s="2297"/>
      <c r="I360" s="2293"/>
      <c r="J360" s="2281"/>
      <c r="K360" s="2295"/>
      <c r="L360" s="2281"/>
      <c r="M360" s="310"/>
      <c r="N360" s="1678"/>
      <c r="O360" s="1678"/>
      <c r="P360" s="309"/>
      <c r="Q360" s="309"/>
      <c r="R360" s="308"/>
      <c r="S360" s="308"/>
      <c r="T360" s="358"/>
      <c r="U360" s="357"/>
      <c r="V360" s="357"/>
      <c r="W360" s="357"/>
      <c r="X360" s="357"/>
      <c r="Y360" s="357"/>
      <c r="Z360" s="357"/>
      <c r="AA360" s="357"/>
      <c r="AB360" s="308"/>
      <c r="AC360" s="2300"/>
      <c r="AD360" s="2300"/>
      <c r="AE360" s="2307"/>
      <c r="AF360" s="2316"/>
      <c r="AG360" s="2314"/>
      <c r="AH360" s="2312"/>
      <c r="AI360" s="271">
        <f t="shared" ref="AI360" si="372">IF(P360=P359,0,IF(P360=P358,0,IF(P360=P357,0,IF(P360=P356,0,IF(P360=P355,0,1)))))</f>
        <v>0</v>
      </c>
      <c r="AJ360" s="271" t="s">
        <v>545</v>
      </c>
      <c r="AK360" s="271" t="str">
        <f t="shared" si="306"/>
        <v>??</v>
      </c>
      <c r="AL360" s="271" t="e">
        <f>IF(#REF!=#REF!,0,IF(#REF!=#REF!,0,IF(#REF!=#REF!,0,IF(#REF!=#REF!,0,IF(#REF!=#REF!,0,1)))))</f>
        <v>#REF!</v>
      </c>
      <c r="AM360" s="354">
        <f t="shared" si="308"/>
        <v>0</v>
      </c>
    </row>
    <row r="361" spans="1:39" ht="14.1" customHeight="1" thickTop="1" thickBot="1" x14ac:dyDescent="0.25">
      <c r="A361" s="2278"/>
      <c r="B361" s="2281"/>
      <c r="C361" s="2283"/>
      <c r="D361" s="2285"/>
      <c r="E361" s="2288"/>
      <c r="F361" s="2281"/>
      <c r="G361" s="2295"/>
      <c r="H361" s="2297"/>
      <c r="I361" s="2293"/>
      <c r="J361" s="2281"/>
      <c r="K361" s="2295"/>
      <c r="L361" s="2281"/>
      <c r="M361" s="310"/>
      <c r="N361" s="1678"/>
      <c r="O361" s="1678"/>
      <c r="P361" s="309"/>
      <c r="Q361" s="309"/>
      <c r="R361" s="308"/>
      <c r="S361" s="308"/>
      <c r="T361" s="358"/>
      <c r="U361" s="357"/>
      <c r="V361" s="357"/>
      <c r="W361" s="357"/>
      <c r="X361" s="357"/>
      <c r="Y361" s="357"/>
      <c r="Z361" s="357"/>
      <c r="AA361" s="357"/>
      <c r="AB361" s="308"/>
      <c r="AC361" s="2300"/>
      <c r="AD361" s="2300"/>
      <c r="AE361" s="2308" t="str">
        <f t="shared" si="333"/>
        <v/>
      </c>
      <c r="AF361" s="2316"/>
      <c r="AG361" s="2314"/>
      <c r="AH361" s="2312"/>
      <c r="AI361" s="271">
        <f t="shared" ref="AI361" si="373">IF(P361=P360,0,IF(P361=P359,0,IF(P361=P358,0,IF(P361=P357,0,IF(P361=P356,0,IF(P361=P355,0,1))))))</f>
        <v>0</v>
      </c>
      <c r="AJ361" s="271" t="s">
        <v>545</v>
      </c>
      <c r="AK361" s="271" t="str">
        <f t="shared" si="306"/>
        <v>??</v>
      </c>
      <c r="AL361" s="271" t="e">
        <f>IF(#REF!=#REF!,0,IF(#REF!=#REF!,0,IF(#REF!=#REF!,0,IF(#REF!=#REF!,0,IF(#REF!=#REF!,0,IF(#REF!=#REF!,0,1))))))</f>
        <v>#REF!</v>
      </c>
      <c r="AM361" s="354">
        <f t="shared" si="308"/>
        <v>0</v>
      </c>
    </row>
    <row r="362" spans="1:39" ht="14.1" customHeight="1" thickTop="1" thickBot="1" x14ac:dyDescent="0.25">
      <c r="A362" s="2278"/>
      <c r="B362" s="2281"/>
      <c r="C362" s="2283"/>
      <c r="D362" s="2285"/>
      <c r="E362" s="2288"/>
      <c r="F362" s="2281"/>
      <c r="G362" s="2295"/>
      <c r="H362" s="2297"/>
      <c r="I362" s="2293"/>
      <c r="J362" s="2281"/>
      <c r="K362" s="2295"/>
      <c r="L362" s="2281"/>
      <c r="M362" s="310"/>
      <c r="N362" s="1678"/>
      <c r="O362" s="1678"/>
      <c r="P362" s="309"/>
      <c r="Q362" s="309"/>
      <c r="R362" s="308"/>
      <c r="S362" s="308"/>
      <c r="T362" s="358"/>
      <c r="U362" s="357"/>
      <c r="V362" s="357"/>
      <c r="W362" s="357"/>
      <c r="X362" s="357"/>
      <c r="Y362" s="357"/>
      <c r="Z362" s="357"/>
      <c r="AA362" s="357"/>
      <c r="AB362" s="308"/>
      <c r="AC362" s="2300"/>
      <c r="AD362" s="2300"/>
      <c r="AE362" s="2308"/>
      <c r="AF362" s="2316"/>
      <c r="AG362" s="2314"/>
      <c r="AH362" s="2312"/>
      <c r="AI362" s="271">
        <f t="shared" ref="AI362" si="374">IF(P362=P361,0,IF(P362=P360,0,IF(P362=P359,0,IF(P362=P358,0,IF(P362=P357,0,IF(P362=P356,0,IF(P362=P355,0,1)))))))</f>
        <v>0</v>
      </c>
      <c r="AJ362" s="271" t="s">
        <v>545</v>
      </c>
      <c r="AK362" s="271" t="str">
        <f t="shared" si="306"/>
        <v>??</v>
      </c>
      <c r="AL362" s="271" t="e">
        <f>IF(#REF!=#REF!,0,IF(#REF!=#REF!,0,IF(#REF!=#REF!,0,IF(#REF!=#REF!,0,IF(#REF!=#REF!,0,IF(#REF!=#REF!,0,IF(#REF!=#REF!,0,1)))))))</f>
        <v>#REF!</v>
      </c>
      <c r="AM362" s="354">
        <f t="shared" si="308"/>
        <v>0</v>
      </c>
    </row>
    <row r="363" spans="1:39" ht="14.1" customHeight="1" thickTop="1" thickBot="1" x14ac:dyDescent="0.25">
      <c r="A363" s="2278"/>
      <c r="B363" s="2281"/>
      <c r="C363" s="2283"/>
      <c r="D363" s="2285"/>
      <c r="E363" s="2288"/>
      <c r="F363" s="2281"/>
      <c r="G363" s="2295"/>
      <c r="H363" s="2297"/>
      <c r="I363" s="2293"/>
      <c r="J363" s="2281"/>
      <c r="K363" s="2295"/>
      <c r="L363" s="2281"/>
      <c r="M363" s="310"/>
      <c r="N363" s="1678"/>
      <c r="O363" s="1678"/>
      <c r="P363" s="309"/>
      <c r="Q363" s="309"/>
      <c r="R363" s="308"/>
      <c r="S363" s="308"/>
      <c r="T363" s="358"/>
      <c r="U363" s="357"/>
      <c r="V363" s="357"/>
      <c r="W363" s="357"/>
      <c r="X363" s="357"/>
      <c r="Y363" s="357"/>
      <c r="Z363" s="357"/>
      <c r="AA363" s="357"/>
      <c r="AB363" s="308"/>
      <c r="AC363" s="2300"/>
      <c r="AD363" s="2300"/>
      <c r="AE363" s="2308"/>
      <c r="AF363" s="2316"/>
      <c r="AG363" s="2314"/>
      <c r="AH363" s="2312"/>
      <c r="AI363" s="271">
        <f t="shared" ref="AI363" si="375">IF(P363=P362,0,IF(P363=P361,0,IF(P363=P360,0,IF(P363=P359,0,IF(P363=P358,0,IF(P363=P357,0,IF(P363=P356,0,IF(P363=P355,0,1))))))))</f>
        <v>0</v>
      </c>
      <c r="AJ363" s="271" t="s">
        <v>545</v>
      </c>
      <c r="AK363" s="271" t="str">
        <f t="shared" si="306"/>
        <v>??</v>
      </c>
      <c r="AL363" s="271" t="e">
        <f>IF(#REF!=#REF!,0,IF(#REF!=#REF!,0,IF(#REF!=#REF!,0,IF(#REF!=#REF!,0,IF(#REF!=#REF!,0,IF(#REF!=#REF!,0,IF(#REF!=#REF!,0,IF(#REF!=#REF!,0,1))))))))</f>
        <v>#REF!</v>
      </c>
      <c r="AM363" s="354">
        <f t="shared" si="308"/>
        <v>0</v>
      </c>
    </row>
    <row r="364" spans="1:39" ht="14.1" customHeight="1" thickTop="1" thickBot="1" x14ac:dyDescent="0.25">
      <c r="A364" s="2279"/>
      <c r="B364" s="2282"/>
      <c r="C364" s="2284"/>
      <c r="D364" s="2286"/>
      <c r="E364" s="2289"/>
      <c r="F364" s="2282"/>
      <c r="G364" s="2296"/>
      <c r="H364" s="2298"/>
      <c r="I364" s="2294"/>
      <c r="J364" s="2282"/>
      <c r="K364" s="2296"/>
      <c r="L364" s="2282"/>
      <c r="M364" s="292"/>
      <c r="N364" s="290"/>
      <c r="O364" s="290"/>
      <c r="P364" s="291"/>
      <c r="Q364" s="291"/>
      <c r="R364" s="290"/>
      <c r="S364" s="290"/>
      <c r="T364" s="356"/>
      <c r="U364" s="355"/>
      <c r="V364" s="355"/>
      <c r="W364" s="355"/>
      <c r="X364" s="355"/>
      <c r="Y364" s="355"/>
      <c r="Z364" s="355"/>
      <c r="AA364" s="355"/>
      <c r="AB364" s="290"/>
      <c r="AC364" s="2301"/>
      <c r="AD364" s="2301"/>
      <c r="AE364" s="2309"/>
      <c r="AF364" s="2316"/>
      <c r="AG364" s="2315"/>
      <c r="AH364" s="2312"/>
      <c r="AI364" s="271">
        <f t="shared" ref="AI364" si="376">IF(P364=P363,0,IF(P364=P362,0,IF(P364=P361,0,IF(P364=P360,0,IF(P364=P359,0,IF(P364=P358,0,IF(P364=P357,0,IF(P364=P356,0,IF(P364=P355,0,1)))))))))</f>
        <v>0</v>
      </c>
      <c r="AJ364" s="271" t="s">
        <v>545</v>
      </c>
      <c r="AK364" s="271" t="str">
        <f t="shared" si="306"/>
        <v>??</v>
      </c>
      <c r="AL364" s="271" t="e">
        <f>IF(#REF!=#REF!,0,IF(#REF!=#REF!,0,IF(#REF!=#REF!,0,IF(#REF!=#REF!,0,IF(#REF!=#REF!,0,IF(#REF!=#REF!,0,IF(#REF!=#REF!,0,IF(#REF!=#REF!,0,IF(#REF!=#REF!,0,1)))))))))</f>
        <v>#REF!</v>
      </c>
      <c r="AM364" s="354">
        <f t="shared" si="308"/>
        <v>0</v>
      </c>
    </row>
    <row r="365" spans="1:39" ht="14.1" customHeight="1" thickTop="1" thickBot="1" x14ac:dyDescent="0.25">
      <c r="A365" s="2278"/>
      <c r="B365" s="2280"/>
      <c r="C365" s="2283"/>
      <c r="D365" s="2285"/>
      <c r="E365" s="2287"/>
      <c r="F365" s="2280"/>
      <c r="G365" s="2280"/>
      <c r="H365" s="2297"/>
      <c r="I365" s="2290" t="s">
        <v>140</v>
      </c>
      <c r="J365" s="2281"/>
      <c r="K365" s="2280"/>
      <c r="L365" s="2281"/>
      <c r="M365" s="310"/>
      <c r="N365" s="1678"/>
      <c r="O365" s="1678"/>
      <c r="P365" s="388"/>
      <c r="Q365" s="388"/>
      <c r="R365" s="308"/>
      <c r="S365" s="308"/>
      <c r="T365" s="358"/>
      <c r="U365" s="357"/>
      <c r="V365" s="357"/>
      <c r="W365" s="357"/>
      <c r="X365" s="357"/>
      <c r="Y365" s="357"/>
      <c r="Z365" s="357"/>
      <c r="AA365" s="357"/>
      <c r="AB365" s="308"/>
      <c r="AC365" s="2299">
        <f t="shared" ref="AC365" si="377">SUM(T365:AB374)</f>
        <v>0</v>
      </c>
      <c r="AD365" s="2299">
        <f t="shared" si="323"/>
        <v>0</v>
      </c>
      <c r="AE365" s="2306">
        <f t="shared" ref="AE365" si="378">IF((AC365-AD365)&gt;=0,AC365-AD365,0)</f>
        <v>0</v>
      </c>
      <c r="AF365" s="2316">
        <f t="shared" ref="AF365" si="379">IF(AC365&lt;AD365,AC365,AD365)/IF(AD365=0,1,AD365)</f>
        <v>0</v>
      </c>
      <c r="AG365" s="2313" t="str">
        <f t="shared" si="326"/>
        <v/>
      </c>
      <c r="AH365" s="2312"/>
      <c r="AI365" s="271">
        <v>1</v>
      </c>
      <c r="AJ365" s="271" t="s">
        <v>545</v>
      </c>
      <c r="AK365" s="271" t="str">
        <f t="shared" si="306"/>
        <v>??</v>
      </c>
      <c r="AL365" s="271">
        <v>1</v>
      </c>
      <c r="AM365" s="354">
        <f t="shared" ref="AM365" si="380">C365</f>
        <v>0</v>
      </c>
    </row>
    <row r="366" spans="1:39" ht="14.1" customHeight="1" thickTop="1" thickBot="1" x14ac:dyDescent="0.25">
      <c r="A366" s="2278"/>
      <c r="B366" s="2281"/>
      <c r="C366" s="2283"/>
      <c r="D366" s="2285"/>
      <c r="E366" s="2288"/>
      <c r="F366" s="2281"/>
      <c r="G366" s="2295"/>
      <c r="H366" s="2297"/>
      <c r="I366" s="2291"/>
      <c r="J366" s="2281"/>
      <c r="K366" s="2295"/>
      <c r="L366" s="2281"/>
      <c r="M366" s="310"/>
      <c r="N366" s="1678"/>
      <c r="O366" s="1678"/>
      <c r="P366" s="309"/>
      <c r="Q366" s="309"/>
      <c r="R366" s="308"/>
      <c r="S366" s="308"/>
      <c r="T366" s="358"/>
      <c r="U366" s="357"/>
      <c r="V366" s="357"/>
      <c r="W366" s="357"/>
      <c r="X366" s="357"/>
      <c r="Y366" s="357"/>
      <c r="Z366" s="357"/>
      <c r="AA366" s="357"/>
      <c r="AB366" s="308"/>
      <c r="AC366" s="2300"/>
      <c r="AD366" s="2300"/>
      <c r="AE366" s="2307"/>
      <c r="AF366" s="2316"/>
      <c r="AG366" s="2314"/>
      <c r="AH366" s="2312"/>
      <c r="AI366" s="271">
        <f t="shared" ref="AI366" si="381">IF(P366=P365,0,1)</f>
        <v>0</v>
      </c>
      <c r="AJ366" s="271" t="s">
        <v>545</v>
      </c>
      <c r="AK366" s="271" t="str">
        <f t="shared" si="306"/>
        <v>??</v>
      </c>
      <c r="AL366" s="271" t="e">
        <f>IF(#REF!=#REF!,0,1)</f>
        <v>#REF!</v>
      </c>
      <c r="AM366" s="354">
        <f t="shared" si="308"/>
        <v>0</v>
      </c>
    </row>
    <row r="367" spans="1:39" ht="14.1" customHeight="1" thickTop="1" thickBot="1" x14ac:dyDescent="0.25">
      <c r="A367" s="2278"/>
      <c r="B367" s="2281"/>
      <c r="C367" s="2283"/>
      <c r="D367" s="2285"/>
      <c r="E367" s="2288"/>
      <c r="F367" s="2281"/>
      <c r="G367" s="2295"/>
      <c r="H367" s="2297"/>
      <c r="I367" s="2292"/>
      <c r="J367" s="2281"/>
      <c r="K367" s="2295"/>
      <c r="L367" s="2281"/>
      <c r="M367" s="310"/>
      <c r="N367" s="1678"/>
      <c r="O367" s="1678"/>
      <c r="P367" s="309"/>
      <c r="Q367" s="309"/>
      <c r="R367" s="308"/>
      <c r="S367" s="308"/>
      <c r="T367" s="358"/>
      <c r="U367" s="357"/>
      <c r="V367" s="357"/>
      <c r="W367" s="357"/>
      <c r="X367" s="357"/>
      <c r="Y367" s="357"/>
      <c r="Z367" s="357"/>
      <c r="AA367" s="357"/>
      <c r="AB367" s="308"/>
      <c r="AC367" s="2300"/>
      <c r="AD367" s="2300"/>
      <c r="AE367" s="2307"/>
      <c r="AF367" s="2316"/>
      <c r="AG367" s="2314"/>
      <c r="AH367" s="2312"/>
      <c r="AI367" s="271">
        <f t="shared" ref="AI367" si="382">IF(P367=P366,0,IF(P367=P365,0,1))</f>
        <v>0</v>
      </c>
      <c r="AJ367" s="271" t="s">
        <v>545</v>
      </c>
      <c r="AK367" s="271" t="str">
        <f t="shared" si="306"/>
        <v>??</v>
      </c>
      <c r="AL367" s="271" t="e">
        <f>IF(#REF!=#REF!,0,IF(#REF!=#REF!,0,1))</f>
        <v>#REF!</v>
      </c>
      <c r="AM367" s="354">
        <f t="shared" si="308"/>
        <v>0</v>
      </c>
    </row>
    <row r="368" spans="1:39" ht="14.1" customHeight="1" thickTop="1" thickBot="1" x14ac:dyDescent="0.25">
      <c r="A368" s="2278"/>
      <c r="B368" s="2281"/>
      <c r="C368" s="2283"/>
      <c r="D368" s="2285"/>
      <c r="E368" s="2288"/>
      <c r="F368" s="2281"/>
      <c r="G368" s="2295"/>
      <c r="H368" s="2297"/>
      <c r="I368" s="2293"/>
      <c r="J368" s="2281"/>
      <c r="K368" s="2295"/>
      <c r="L368" s="2281"/>
      <c r="M368" s="310"/>
      <c r="N368" s="1678"/>
      <c r="O368" s="1678"/>
      <c r="P368" s="309"/>
      <c r="Q368" s="309"/>
      <c r="R368" s="308"/>
      <c r="S368" s="308"/>
      <c r="T368" s="358"/>
      <c r="U368" s="357"/>
      <c r="V368" s="357"/>
      <c r="W368" s="357"/>
      <c r="X368" s="357"/>
      <c r="Y368" s="357"/>
      <c r="Z368" s="357"/>
      <c r="AA368" s="357"/>
      <c r="AB368" s="308"/>
      <c r="AC368" s="2300"/>
      <c r="AD368" s="2300"/>
      <c r="AE368" s="2307"/>
      <c r="AF368" s="2316"/>
      <c r="AG368" s="2314"/>
      <c r="AH368" s="2312"/>
      <c r="AI368" s="271">
        <f t="shared" ref="AI368" si="383">IF(P368=P367,0,IF(P368=P366,0,IF(P368=P365,0,1)))</f>
        <v>0</v>
      </c>
      <c r="AJ368" s="271" t="s">
        <v>545</v>
      </c>
      <c r="AK368" s="271" t="str">
        <f t="shared" si="306"/>
        <v>??</v>
      </c>
      <c r="AL368" s="271" t="e">
        <f>IF(#REF!=#REF!,0,IF(#REF!=#REF!,0,IF(#REF!=#REF!,0,1)))</f>
        <v>#REF!</v>
      </c>
      <c r="AM368" s="354">
        <f t="shared" si="308"/>
        <v>0</v>
      </c>
    </row>
    <row r="369" spans="1:39" ht="14.1" customHeight="1" thickTop="1" thickBot="1" x14ac:dyDescent="0.25">
      <c r="A369" s="2278"/>
      <c r="B369" s="2281"/>
      <c r="C369" s="2283"/>
      <c r="D369" s="2285"/>
      <c r="E369" s="2288"/>
      <c r="F369" s="2281"/>
      <c r="G369" s="2295"/>
      <c r="H369" s="2297"/>
      <c r="I369" s="2293"/>
      <c r="J369" s="2281"/>
      <c r="K369" s="2295"/>
      <c r="L369" s="2281"/>
      <c r="M369" s="310"/>
      <c r="N369" s="1678"/>
      <c r="O369" s="1678"/>
      <c r="P369" s="309"/>
      <c r="Q369" s="309"/>
      <c r="R369" s="308"/>
      <c r="S369" s="308"/>
      <c r="T369" s="358"/>
      <c r="U369" s="357"/>
      <c r="V369" s="357"/>
      <c r="W369" s="357"/>
      <c r="X369" s="357"/>
      <c r="Y369" s="357"/>
      <c r="Z369" s="357"/>
      <c r="AA369" s="357"/>
      <c r="AB369" s="308"/>
      <c r="AC369" s="2300"/>
      <c r="AD369" s="2300"/>
      <c r="AE369" s="2307"/>
      <c r="AF369" s="2316"/>
      <c r="AG369" s="2314"/>
      <c r="AH369" s="2312"/>
      <c r="AI369" s="271">
        <f t="shared" ref="AI369" si="384">IF(P369=P368,0,IF(P369=P367,0,IF(P369=P366,0,IF(P369=P365,0,1))))</f>
        <v>0</v>
      </c>
      <c r="AJ369" s="271" t="s">
        <v>545</v>
      </c>
      <c r="AK369" s="271" t="str">
        <f t="shared" si="306"/>
        <v>??</v>
      </c>
      <c r="AL369" s="271" t="e">
        <f>IF(#REF!=#REF!,0,IF(#REF!=#REF!,0,IF(#REF!=#REF!,0,IF(#REF!=#REF!,0,1))))</f>
        <v>#REF!</v>
      </c>
      <c r="AM369" s="354">
        <f t="shared" si="308"/>
        <v>0</v>
      </c>
    </row>
    <row r="370" spans="1:39" ht="14.1" customHeight="1" thickTop="1" thickBot="1" x14ac:dyDescent="0.25">
      <c r="A370" s="2278"/>
      <c r="B370" s="2281"/>
      <c r="C370" s="2283"/>
      <c r="D370" s="2285"/>
      <c r="E370" s="2288"/>
      <c r="F370" s="2281"/>
      <c r="G370" s="2295"/>
      <c r="H370" s="2297"/>
      <c r="I370" s="2293"/>
      <c r="J370" s="2281"/>
      <c r="K370" s="2295"/>
      <c r="L370" s="2281"/>
      <c r="M370" s="310"/>
      <c r="N370" s="1678"/>
      <c r="O370" s="1678"/>
      <c r="P370" s="309"/>
      <c r="Q370" s="309"/>
      <c r="R370" s="308"/>
      <c r="S370" s="308"/>
      <c r="T370" s="358"/>
      <c r="U370" s="357"/>
      <c r="V370" s="357"/>
      <c r="W370" s="357"/>
      <c r="X370" s="357"/>
      <c r="Y370" s="357"/>
      <c r="Z370" s="357"/>
      <c r="AA370" s="357"/>
      <c r="AB370" s="308"/>
      <c r="AC370" s="2300"/>
      <c r="AD370" s="2300"/>
      <c r="AE370" s="2307"/>
      <c r="AF370" s="2316"/>
      <c r="AG370" s="2314"/>
      <c r="AH370" s="2312"/>
      <c r="AI370" s="271">
        <f t="shared" ref="AI370" si="385">IF(P370=P369,0,IF(P370=P368,0,IF(P370=P367,0,IF(P370=P366,0,IF(P370=P365,0,1)))))</f>
        <v>0</v>
      </c>
      <c r="AJ370" s="271" t="s">
        <v>545</v>
      </c>
      <c r="AK370" s="271" t="str">
        <f t="shared" si="306"/>
        <v>??</v>
      </c>
      <c r="AL370" s="271" t="e">
        <f>IF(#REF!=#REF!,0,IF(#REF!=#REF!,0,IF(#REF!=#REF!,0,IF(#REF!=#REF!,0,IF(#REF!=#REF!,0,1)))))</f>
        <v>#REF!</v>
      </c>
      <c r="AM370" s="354">
        <f t="shared" si="308"/>
        <v>0</v>
      </c>
    </row>
    <row r="371" spans="1:39" ht="14.1" customHeight="1" thickTop="1" thickBot="1" x14ac:dyDescent="0.25">
      <c r="A371" s="2278"/>
      <c r="B371" s="2281"/>
      <c r="C371" s="2283"/>
      <c r="D371" s="2285"/>
      <c r="E371" s="2288"/>
      <c r="F371" s="2281"/>
      <c r="G371" s="2295"/>
      <c r="H371" s="2297"/>
      <c r="I371" s="2293"/>
      <c r="J371" s="2281"/>
      <c r="K371" s="2295"/>
      <c r="L371" s="2281"/>
      <c r="M371" s="310"/>
      <c r="N371" s="1678"/>
      <c r="O371" s="1678"/>
      <c r="P371" s="309"/>
      <c r="Q371" s="309"/>
      <c r="R371" s="308"/>
      <c r="S371" s="308"/>
      <c r="T371" s="358"/>
      <c r="U371" s="357"/>
      <c r="V371" s="357"/>
      <c r="W371" s="357"/>
      <c r="X371" s="357"/>
      <c r="Y371" s="357"/>
      <c r="Z371" s="357"/>
      <c r="AA371" s="357"/>
      <c r="AB371" s="308"/>
      <c r="AC371" s="2300"/>
      <c r="AD371" s="2300"/>
      <c r="AE371" s="2308" t="str">
        <f t="shared" si="333"/>
        <v/>
      </c>
      <c r="AF371" s="2316"/>
      <c r="AG371" s="2314"/>
      <c r="AH371" s="2312"/>
      <c r="AI371" s="271">
        <f t="shared" ref="AI371" si="386">IF(P371=P370,0,IF(P371=P369,0,IF(P371=P368,0,IF(P371=P367,0,IF(P371=P366,0,IF(P371=P365,0,1))))))</f>
        <v>0</v>
      </c>
      <c r="AJ371" s="271" t="s">
        <v>545</v>
      </c>
      <c r="AK371" s="271" t="str">
        <f t="shared" si="306"/>
        <v>??</v>
      </c>
      <c r="AL371" s="271" t="e">
        <f>IF(#REF!=#REF!,0,IF(#REF!=#REF!,0,IF(#REF!=#REF!,0,IF(#REF!=#REF!,0,IF(#REF!=#REF!,0,IF(#REF!=#REF!,0,1))))))</f>
        <v>#REF!</v>
      </c>
      <c r="AM371" s="354">
        <f t="shared" si="308"/>
        <v>0</v>
      </c>
    </row>
    <row r="372" spans="1:39" ht="14.1" customHeight="1" thickTop="1" thickBot="1" x14ac:dyDescent="0.25">
      <c r="A372" s="2278"/>
      <c r="B372" s="2281"/>
      <c r="C372" s="2283"/>
      <c r="D372" s="2285"/>
      <c r="E372" s="2288"/>
      <c r="F372" s="2281"/>
      <c r="G372" s="2295"/>
      <c r="H372" s="2297"/>
      <c r="I372" s="2293"/>
      <c r="J372" s="2281"/>
      <c r="K372" s="2295"/>
      <c r="L372" s="2281"/>
      <c r="M372" s="310"/>
      <c r="N372" s="1678"/>
      <c r="O372" s="1678"/>
      <c r="P372" s="309"/>
      <c r="Q372" s="309"/>
      <c r="R372" s="308"/>
      <c r="S372" s="308"/>
      <c r="T372" s="358"/>
      <c r="U372" s="357"/>
      <c r="V372" s="357"/>
      <c r="W372" s="357"/>
      <c r="X372" s="357"/>
      <c r="Y372" s="357"/>
      <c r="Z372" s="357"/>
      <c r="AA372" s="357"/>
      <c r="AB372" s="308"/>
      <c r="AC372" s="2300"/>
      <c r="AD372" s="2300"/>
      <c r="AE372" s="2308"/>
      <c r="AF372" s="2316"/>
      <c r="AG372" s="2314"/>
      <c r="AH372" s="2312"/>
      <c r="AI372" s="271">
        <f t="shared" ref="AI372" si="387">IF(P372=P371,0,IF(P372=P370,0,IF(P372=P369,0,IF(P372=P368,0,IF(P372=P367,0,IF(P372=P366,0,IF(P372=P365,0,1)))))))</f>
        <v>0</v>
      </c>
      <c r="AJ372" s="271" t="s">
        <v>545</v>
      </c>
      <c r="AK372" s="271" t="str">
        <f t="shared" si="306"/>
        <v>??</v>
      </c>
      <c r="AL372" s="271" t="e">
        <f>IF(#REF!=#REF!,0,IF(#REF!=#REF!,0,IF(#REF!=#REF!,0,IF(#REF!=#REF!,0,IF(#REF!=#REF!,0,IF(#REF!=#REF!,0,IF(#REF!=#REF!,0,1)))))))</f>
        <v>#REF!</v>
      </c>
      <c r="AM372" s="354">
        <f t="shared" si="308"/>
        <v>0</v>
      </c>
    </row>
    <row r="373" spans="1:39" ht="14.1" customHeight="1" thickTop="1" thickBot="1" x14ac:dyDescent="0.25">
      <c r="A373" s="2278"/>
      <c r="B373" s="2281"/>
      <c r="C373" s="2283"/>
      <c r="D373" s="2285"/>
      <c r="E373" s="2288"/>
      <c r="F373" s="2281"/>
      <c r="G373" s="2295"/>
      <c r="H373" s="2297"/>
      <c r="I373" s="2293"/>
      <c r="J373" s="2281"/>
      <c r="K373" s="2295"/>
      <c r="L373" s="2281"/>
      <c r="M373" s="310"/>
      <c r="N373" s="1678"/>
      <c r="O373" s="1678"/>
      <c r="P373" s="309"/>
      <c r="Q373" s="309"/>
      <c r="R373" s="308"/>
      <c r="S373" s="308"/>
      <c r="T373" s="358"/>
      <c r="U373" s="357"/>
      <c r="V373" s="357"/>
      <c r="W373" s="357"/>
      <c r="X373" s="357"/>
      <c r="Y373" s="357"/>
      <c r="Z373" s="357"/>
      <c r="AA373" s="357"/>
      <c r="AB373" s="308"/>
      <c r="AC373" s="2300"/>
      <c r="AD373" s="2300"/>
      <c r="AE373" s="2308"/>
      <c r="AF373" s="2316"/>
      <c r="AG373" s="2314"/>
      <c r="AH373" s="2312"/>
      <c r="AI373" s="271">
        <f t="shared" ref="AI373" si="388">IF(P373=P372,0,IF(P373=P371,0,IF(P373=P370,0,IF(P373=P369,0,IF(P373=P368,0,IF(P373=P367,0,IF(P373=P366,0,IF(P373=P365,0,1))))))))</f>
        <v>0</v>
      </c>
      <c r="AJ373" s="271" t="s">
        <v>545</v>
      </c>
      <c r="AK373" s="271" t="str">
        <f t="shared" si="306"/>
        <v>??</v>
      </c>
      <c r="AL373" s="271" t="e">
        <f>IF(#REF!=#REF!,0,IF(#REF!=#REF!,0,IF(#REF!=#REF!,0,IF(#REF!=#REF!,0,IF(#REF!=#REF!,0,IF(#REF!=#REF!,0,IF(#REF!=#REF!,0,IF(#REF!=#REF!,0,1))))))))</f>
        <v>#REF!</v>
      </c>
      <c r="AM373" s="354">
        <f t="shared" si="308"/>
        <v>0</v>
      </c>
    </row>
    <row r="374" spans="1:39" ht="14.1" customHeight="1" thickTop="1" thickBot="1" x14ac:dyDescent="0.25">
      <c r="A374" s="2279"/>
      <c r="B374" s="2282"/>
      <c r="C374" s="2284"/>
      <c r="D374" s="2286"/>
      <c r="E374" s="2289"/>
      <c r="F374" s="2282"/>
      <c r="G374" s="2296"/>
      <c r="H374" s="2298"/>
      <c r="I374" s="2294"/>
      <c r="J374" s="2282"/>
      <c r="K374" s="2296"/>
      <c r="L374" s="2282"/>
      <c r="M374" s="292"/>
      <c r="N374" s="290"/>
      <c r="O374" s="290"/>
      <c r="P374" s="291"/>
      <c r="Q374" s="291"/>
      <c r="R374" s="290"/>
      <c r="S374" s="290"/>
      <c r="T374" s="356"/>
      <c r="U374" s="355"/>
      <c r="V374" s="355"/>
      <c r="W374" s="355"/>
      <c r="X374" s="355"/>
      <c r="Y374" s="355"/>
      <c r="Z374" s="355"/>
      <c r="AA374" s="355"/>
      <c r="AB374" s="290"/>
      <c r="AC374" s="2301"/>
      <c r="AD374" s="2301"/>
      <c r="AE374" s="2309"/>
      <c r="AF374" s="2316"/>
      <c r="AG374" s="2315"/>
      <c r="AH374" s="2312"/>
      <c r="AI374" s="271">
        <f t="shared" ref="AI374" si="389">IF(P374=P373,0,IF(P374=P372,0,IF(P374=P371,0,IF(P374=P370,0,IF(P374=P369,0,IF(P374=P368,0,IF(P374=P367,0,IF(P374=P366,0,IF(P374=P365,0,1)))))))))</f>
        <v>0</v>
      </c>
      <c r="AJ374" s="271" t="s">
        <v>545</v>
      </c>
      <c r="AK374" s="271" t="str">
        <f t="shared" si="306"/>
        <v>??</v>
      </c>
      <c r="AL374" s="271" t="e">
        <f>IF(#REF!=#REF!,0,IF(#REF!=#REF!,0,IF(#REF!=#REF!,0,IF(#REF!=#REF!,0,IF(#REF!=#REF!,0,IF(#REF!=#REF!,0,IF(#REF!=#REF!,0,IF(#REF!=#REF!,0,IF(#REF!=#REF!,0,1)))))))))</f>
        <v>#REF!</v>
      </c>
      <c r="AM374" s="354">
        <f t="shared" si="308"/>
        <v>0</v>
      </c>
    </row>
    <row r="375" spans="1:39" ht="14.1" customHeight="1" thickTop="1" thickBot="1" x14ac:dyDescent="0.25">
      <c r="A375" s="2278"/>
      <c r="B375" s="2280"/>
      <c r="C375" s="2283"/>
      <c r="D375" s="2285"/>
      <c r="E375" s="2287"/>
      <c r="F375" s="2280"/>
      <c r="G375" s="2280"/>
      <c r="H375" s="2297"/>
      <c r="I375" s="2290" t="s">
        <v>140</v>
      </c>
      <c r="J375" s="2281"/>
      <c r="K375" s="2280"/>
      <c r="L375" s="2281"/>
      <c r="M375" s="310"/>
      <c r="N375" s="1678"/>
      <c r="O375" s="1678"/>
      <c r="P375" s="388"/>
      <c r="Q375" s="388"/>
      <c r="R375" s="308"/>
      <c r="S375" s="308"/>
      <c r="T375" s="358"/>
      <c r="U375" s="357"/>
      <c r="V375" s="357"/>
      <c r="W375" s="357"/>
      <c r="X375" s="357"/>
      <c r="Y375" s="357"/>
      <c r="Z375" s="357"/>
      <c r="AA375" s="357"/>
      <c r="AB375" s="308"/>
      <c r="AC375" s="2299">
        <f t="shared" ref="AC375" si="390">SUM(T375:AB384)</f>
        <v>0</v>
      </c>
      <c r="AD375" s="2299">
        <f t="shared" si="323"/>
        <v>0</v>
      </c>
      <c r="AE375" s="2306">
        <f t="shared" ref="AE375" si="391">IF((AC375-AD375)&gt;=0,AC375-AD375,0)</f>
        <v>0</v>
      </c>
      <c r="AF375" s="2316">
        <f t="shared" ref="AF375" si="392">IF(AC375&lt;AD375,AC375,AD375)/IF(AD375=0,1,AD375)</f>
        <v>0</v>
      </c>
      <c r="AG375" s="2313" t="str">
        <f t="shared" si="326"/>
        <v/>
      </c>
      <c r="AH375" s="2312"/>
      <c r="AI375" s="271">
        <v>1</v>
      </c>
      <c r="AJ375" s="271" t="s">
        <v>545</v>
      </c>
      <c r="AK375" s="271" t="str">
        <f t="shared" si="306"/>
        <v>??</v>
      </c>
      <c r="AL375" s="271">
        <v>1</v>
      </c>
      <c r="AM375" s="354">
        <f t="shared" ref="AM375" si="393">C375</f>
        <v>0</v>
      </c>
    </row>
    <row r="376" spans="1:39" ht="14.1" customHeight="1" thickTop="1" thickBot="1" x14ac:dyDescent="0.25">
      <c r="A376" s="2278"/>
      <c r="B376" s="2281"/>
      <c r="C376" s="2283"/>
      <c r="D376" s="2285"/>
      <c r="E376" s="2288"/>
      <c r="F376" s="2281"/>
      <c r="G376" s="2295"/>
      <c r="H376" s="2297"/>
      <c r="I376" s="2291"/>
      <c r="J376" s="2281"/>
      <c r="K376" s="2295"/>
      <c r="L376" s="2281"/>
      <c r="M376" s="310"/>
      <c r="N376" s="1678"/>
      <c r="O376" s="1678"/>
      <c r="P376" s="309"/>
      <c r="Q376" s="309"/>
      <c r="R376" s="308"/>
      <c r="S376" s="308"/>
      <c r="T376" s="358"/>
      <c r="U376" s="357"/>
      <c r="V376" s="357"/>
      <c r="W376" s="357"/>
      <c r="X376" s="357"/>
      <c r="Y376" s="357"/>
      <c r="Z376" s="357"/>
      <c r="AA376" s="357"/>
      <c r="AB376" s="308"/>
      <c r="AC376" s="2300"/>
      <c r="AD376" s="2300"/>
      <c r="AE376" s="2307"/>
      <c r="AF376" s="2316"/>
      <c r="AG376" s="2314"/>
      <c r="AH376" s="2312"/>
      <c r="AI376" s="271">
        <f t="shared" ref="AI376" si="394">IF(P376=P375,0,1)</f>
        <v>0</v>
      </c>
      <c r="AJ376" s="271" t="s">
        <v>545</v>
      </c>
      <c r="AK376" s="271" t="str">
        <f t="shared" si="306"/>
        <v>??</v>
      </c>
      <c r="AL376" s="271" t="e">
        <f>IF(#REF!=#REF!,0,1)</f>
        <v>#REF!</v>
      </c>
      <c r="AM376" s="354">
        <f t="shared" si="308"/>
        <v>0</v>
      </c>
    </row>
    <row r="377" spans="1:39" ht="14.1" customHeight="1" thickTop="1" thickBot="1" x14ac:dyDescent="0.25">
      <c r="A377" s="2278"/>
      <c r="B377" s="2281"/>
      <c r="C377" s="2283"/>
      <c r="D377" s="2285"/>
      <c r="E377" s="2288"/>
      <c r="F377" s="2281"/>
      <c r="G377" s="2295"/>
      <c r="H377" s="2297"/>
      <c r="I377" s="2292"/>
      <c r="J377" s="2281"/>
      <c r="K377" s="2295"/>
      <c r="L377" s="2281"/>
      <c r="M377" s="310"/>
      <c r="N377" s="1678"/>
      <c r="O377" s="1678"/>
      <c r="P377" s="309"/>
      <c r="Q377" s="309"/>
      <c r="R377" s="308"/>
      <c r="S377" s="308"/>
      <c r="T377" s="358"/>
      <c r="U377" s="357"/>
      <c r="V377" s="357"/>
      <c r="W377" s="357"/>
      <c r="X377" s="357"/>
      <c r="Y377" s="357"/>
      <c r="Z377" s="357"/>
      <c r="AA377" s="357"/>
      <c r="AB377" s="308"/>
      <c r="AC377" s="2300"/>
      <c r="AD377" s="2300"/>
      <c r="AE377" s="2307"/>
      <c r="AF377" s="2316"/>
      <c r="AG377" s="2314"/>
      <c r="AH377" s="2312"/>
      <c r="AI377" s="271">
        <f t="shared" ref="AI377" si="395">IF(P377=P376,0,IF(P377=P375,0,1))</f>
        <v>0</v>
      </c>
      <c r="AJ377" s="271" t="s">
        <v>545</v>
      </c>
      <c r="AK377" s="271" t="str">
        <f t="shared" ref="AK377:AK440" si="396">$C$2</f>
        <v>??</v>
      </c>
      <c r="AL377" s="271" t="e">
        <f>IF(#REF!=#REF!,0,IF(#REF!=#REF!,0,1))</f>
        <v>#REF!</v>
      </c>
      <c r="AM377" s="354">
        <f t="shared" si="308"/>
        <v>0</v>
      </c>
    </row>
    <row r="378" spans="1:39" ht="14.1" customHeight="1" thickTop="1" thickBot="1" x14ac:dyDescent="0.25">
      <c r="A378" s="2278"/>
      <c r="B378" s="2281"/>
      <c r="C378" s="2283"/>
      <c r="D378" s="2285"/>
      <c r="E378" s="2288"/>
      <c r="F378" s="2281"/>
      <c r="G378" s="2295"/>
      <c r="H378" s="2297"/>
      <c r="I378" s="2293"/>
      <c r="J378" s="2281"/>
      <c r="K378" s="2295"/>
      <c r="L378" s="2281"/>
      <c r="M378" s="310"/>
      <c r="N378" s="1678"/>
      <c r="O378" s="1678"/>
      <c r="P378" s="309"/>
      <c r="Q378" s="309"/>
      <c r="R378" s="308"/>
      <c r="S378" s="308"/>
      <c r="T378" s="358"/>
      <c r="U378" s="357"/>
      <c r="V378" s="357"/>
      <c r="W378" s="357"/>
      <c r="X378" s="357"/>
      <c r="Y378" s="357"/>
      <c r="Z378" s="357"/>
      <c r="AA378" s="357"/>
      <c r="AB378" s="308"/>
      <c r="AC378" s="2300"/>
      <c r="AD378" s="2300"/>
      <c r="AE378" s="2307"/>
      <c r="AF378" s="2316"/>
      <c r="AG378" s="2314"/>
      <c r="AH378" s="2312"/>
      <c r="AI378" s="271">
        <f t="shared" ref="AI378" si="397">IF(P378=P377,0,IF(P378=P376,0,IF(P378=P375,0,1)))</f>
        <v>0</v>
      </c>
      <c r="AJ378" s="271" t="s">
        <v>545</v>
      </c>
      <c r="AK378" s="271" t="str">
        <f t="shared" si="396"/>
        <v>??</v>
      </c>
      <c r="AL378" s="271" t="e">
        <f>IF(#REF!=#REF!,0,IF(#REF!=#REF!,0,IF(#REF!=#REF!,0,1)))</f>
        <v>#REF!</v>
      </c>
      <c r="AM378" s="354">
        <f t="shared" ref="AM378:AM441" si="398">AM377</f>
        <v>0</v>
      </c>
    </row>
    <row r="379" spans="1:39" ht="14.1" customHeight="1" thickTop="1" thickBot="1" x14ac:dyDescent="0.25">
      <c r="A379" s="2278"/>
      <c r="B379" s="2281"/>
      <c r="C379" s="2283"/>
      <c r="D379" s="2285"/>
      <c r="E379" s="2288"/>
      <c r="F379" s="2281"/>
      <c r="G379" s="2295"/>
      <c r="H379" s="2297"/>
      <c r="I379" s="2293"/>
      <c r="J379" s="2281"/>
      <c r="K379" s="2295"/>
      <c r="L379" s="2281"/>
      <c r="M379" s="310"/>
      <c r="N379" s="1678"/>
      <c r="O379" s="1678"/>
      <c r="P379" s="309"/>
      <c r="Q379" s="309"/>
      <c r="R379" s="308"/>
      <c r="S379" s="308"/>
      <c r="T379" s="358"/>
      <c r="U379" s="357"/>
      <c r="V379" s="357"/>
      <c r="W379" s="357"/>
      <c r="X379" s="357"/>
      <c r="Y379" s="357"/>
      <c r="Z379" s="357"/>
      <c r="AA379" s="357"/>
      <c r="AB379" s="308"/>
      <c r="AC379" s="2300"/>
      <c r="AD379" s="2300"/>
      <c r="AE379" s="2307"/>
      <c r="AF379" s="2316"/>
      <c r="AG379" s="2314"/>
      <c r="AH379" s="2312"/>
      <c r="AI379" s="271">
        <f t="shared" ref="AI379" si="399">IF(P379=P378,0,IF(P379=P377,0,IF(P379=P376,0,IF(P379=P375,0,1))))</f>
        <v>0</v>
      </c>
      <c r="AJ379" s="271" t="s">
        <v>545</v>
      </c>
      <c r="AK379" s="271" t="str">
        <f t="shared" si="396"/>
        <v>??</v>
      </c>
      <c r="AL379" s="271" t="e">
        <f>IF(#REF!=#REF!,0,IF(#REF!=#REF!,0,IF(#REF!=#REF!,0,IF(#REF!=#REF!,0,1))))</f>
        <v>#REF!</v>
      </c>
      <c r="AM379" s="354">
        <f t="shared" si="398"/>
        <v>0</v>
      </c>
    </row>
    <row r="380" spans="1:39" ht="14.1" customHeight="1" thickTop="1" thickBot="1" x14ac:dyDescent="0.25">
      <c r="A380" s="2278"/>
      <c r="B380" s="2281"/>
      <c r="C380" s="2283"/>
      <c r="D380" s="2285"/>
      <c r="E380" s="2288"/>
      <c r="F380" s="2281"/>
      <c r="G380" s="2295"/>
      <c r="H380" s="2297"/>
      <c r="I380" s="2293"/>
      <c r="J380" s="2281"/>
      <c r="K380" s="2295"/>
      <c r="L380" s="2281"/>
      <c r="M380" s="310"/>
      <c r="N380" s="1678"/>
      <c r="O380" s="1678"/>
      <c r="P380" s="309"/>
      <c r="Q380" s="309"/>
      <c r="R380" s="308"/>
      <c r="S380" s="308"/>
      <c r="T380" s="358"/>
      <c r="U380" s="357"/>
      <c r="V380" s="357"/>
      <c r="W380" s="357"/>
      <c r="X380" s="357"/>
      <c r="Y380" s="357"/>
      <c r="Z380" s="357"/>
      <c r="AA380" s="357"/>
      <c r="AB380" s="308"/>
      <c r="AC380" s="2300"/>
      <c r="AD380" s="2300"/>
      <c r="AE380" s="2307"/>
      <c r="AF380" s="2316"/>
      <c r="AG380" s="2314"/>
      <c r="AH380" s="2312"/>
      <c r="AI380" s="271">
        <f t="shared" ref="AI380" si="400">IF(P380=P379,0,IF(P380=P378,0,IF(P380=P377,0,IF(P380=P376,0,IF(P380=P375,0,1)))))</f>
        <v>0</v>
      </c>
      <c r="AJ380" s="271" t="s">
        <v>545</v>
      </c>
      <c r="AK380" s="271" t="str">
        <f t="shared" si="396"/>
        <v>??</v>
      </c>
      <c r="AL380" s="271" t="e">
        <f>IF(#REF!=#REF!,0,IF(#REF!=#REF!,0,IF(#REF!=#REF!,0,IF(#REF!=#REF!,0,IF(#REF!=#REF!,0,1)))))</f>
        <v>#REF!</v>
      </c>
      <c r="AM380" s="354">
        <f t="shared" si="398"/>
        <v>0</v>
      </c>
    </row>
    <row r="381" spans="1:39" ht="14.1" customHeight="1" thickTop="1" thickBot="1" x14ac:dyDescent="0.25">
      <c r="A381" s="2278"/>
      <c r="B381" s="2281"/>
      <c r="C381" s="2283"/>
      <c r="D381" s="2285"/>
      <c r="E381" s="2288"/>
      <c r="F381" s="2281"/>
      <c r="G381" s="2295"/>
      <c r="H381" s="2297"/>
      <c r="I381" s="2293"/>
      <c r="J381" s="2281"/>
      <c r="K381" s="2295"/>
      <c r="L381" s="2281"/>
      <c r="M381" s="310"/>
      <c r="N381" s="1678"/>
      <c r="O381" s="1678"/>
      <c r="P381" s="309"/>
      <c r="Q381" s="309"/>
      <c r="R381" s="308"/>
      <c r="S381" s="308"/>
      <c r="T381" s="358"/>
      <c r="U381" s="357"/>
      <c r="V381" s="357"/>
      <c r="W381" s="357"/>
      <c r="X381" s="357"/>
      <c r="Y381" s="357"/>
      <c r="Z381" s="357"/>
      <c r="AA381" s="357"/>
      <c r="AB381" s="308"/>
      <c r="AC381" s="2300"/>
      <c r="AD381" s="2300"/>
      <c r="AE381" s="2308" t="str">
        <f t="shared" si="333"/>
        <v/>
      </c>
      <c r="AF381" s="2316"/>
      <c r="AG381" s="2314"/>
      <c r="AH381" s="2312"/>
      <c r="AI381" s="271">
        <f t="shared" ref="AI381" si="401">IF(P381=P380,0,IF(P381=P379,0,IF(P381=P378,0,IF(P381=P377,0,IF(P381=P376,0,IF(P381=P375,0,1))))))</f>
        <v>0</v>
      </c>
      <c r="AJ381" s="271" t="s">
        <v>545</v>
      </c>
      <c r="AK381" s="271" t="str">
        <f t="shared" si="396"/>
        <v>??</v>
      </c>
      <c r="AL381" s="271" t="e">
        <f>IF(#REF!=#REF!,0,IF(#REF!=#REF!,0,IF(#REF!=#REF!,0,IF(#REF!=#REF!,0,IF(#REF!=#REF!,0,IF(#REF!=#REF!,0,1))))))</f>
        <v>#REF!</v>
      </c>
      <c r="AM381" s="354">
        <f t="shared" si="398"/>
        <v>0</v>
      </c>
    </row>
    <row r="382" spans="1:39" ht="14.1" customHeight="1" thickTop="1" thickBot="1" x14ac:dyDescent="0.25">
      <c r="A382" s="2278"/>
      <c r="B382" s="2281"/>
      <c r="C382" s="2283"/>
      <c r="D382" s="2285"/>
      <c r="E382" s="2288"/>
      <c r="F382" s="2281"/>
      <c r="G382" s="2295"/>
      <c r="H382" s="2297"/>
      <c r="I382" s="2293"/>
      <c r="J382" s="2281"/>
      <c r="K382" s="2295"/>
      <c r="L382" s="2281"/>
      <c r="M382" s="310"/>
      <c r="N382" s="1678"/>
      <c r="O382" s="1678"/>
      <c r="P382" s="309"/>
      <c r="Q382" s="309"/>
      <c r="R382" s="308"/>
      <c r="S382" s="308"/>
      <c r="T382" s="358"/>
      <c r="U382" s="357"/>
      <c r="V382" s="357"/>
      <c r="W382" s="357"/>
      <c r="X382" s="357"/>
      <c r="Y382" s="357"/>
      <c r="Z382" s="357"/>
      <c r="AA382" s="357"/>
      <c r="AB382" s="308"/>
      <c r="AC382" s="2300"/>
      <c r="AD382" s="2300"/>
      <c r="AE382" s="2308"/>
      <c r="AF382" s="2316"/>
      <c r="AG382" s="2314"/>
      <c r="AH382" s="2312"/>
      <c r="AI382" s="271">
        <f t="shared" ref="AI382" si="402">IF(P382=P381,0,IF(P382=P380,0,IF(P382=P379,0,IF(P382=P378,0,IF(P382=P377,0,IF(P382=P376,0,IF(P382=P375,0,1)))))))</f>
        <v>0</v>
      </c>
      <c r="AJ382" s="271" t="s">
        <v>545</v>
      </c>
      <c r="AK382" s="271" t="str">
        <f t="shared" si="396"/>
        <v>??</v>
      </c>
      <c r="AL382" s="271" t="e">
        <f>IF(#REF!=#REF!,0,IF(#REF!=#REF!,0,IF(#REF!=#REF!,0,IF(#REF!=#REF!,0,IF(#REF!=#REF!,0,IF(#REF!=#REF!,0,IF(#REF!=#REF!,0,1)))))))</f>
        <v>#REF!</v>
      </c>
      <c r="AM382" s="354">
        <f t="shared" si="398"/>
        <v>0</v>
      </c>
    </row>
    <row r="383" spans="1:39" ht="14.1" customHeight="1" thickTop="1" thickBot="1" x14ac:dyDescent="0.25">
      <c r="A383" s="2278"/>
      <c r="B383" s="2281"/>
      <c r="C383" s="2283"/>
      <c r="D383" s="2285"/>
      <c r="E383" s="2288"/>
      <c r="F383" s="2281"/>
      <c r="G383" s="2295"/>
      <c r="H383" s="2297"/>
      <c r="I383" s="2293"/>
      <c r="J383" s="2281"/>
      <c r="K383" s="2295"/>
      <c r="L383" s="2281"/>
      <c r="M383" s="310"/>
      <c r="N383" s="1678"/>
      <c r="O383" s="1678"/>
      <c r="P383" s="309"/>
      <c r="Q383" s="309"/>
      <c r="R383" s="308"/>
      <c r="S383" s="308"/>
      <c r="T383" s="358"/>
      <c r="U383" s="357"/>
      <c r="V383" s="357"/>
      <c r="W383" s="357"/>
      <c r="X383" s="357"/>
      <c r="Y383" s="357"/>
      <c r="Z383" s="357"/>
      <c r="AA383" s="357"/>
      <c r="AB383" s="308"/>
      <c r="AC383" s="2300"/>
      <c r="AD383" s="2300"/>
      <c r="AE383" s="2308"/>
      <c r="AF383" s="2316"/>
      <c r="AG383" s="2314"/>
      <c r="AH383" s="2312"/>
      <c r="AI383" s="271">
        <f t="shared" ref="AI383" si="403">IF(P383=P382,0,IF(P383=P381,0,IF(P383=P380,0,IF(P383=P379,0,IF(P383=P378,0,IF(P383=P377,0,IF(P383=P376,0,IF(P383=P375,0,1))))))))</f>
        <v>0</v>
      </c>
      <c r="AJ383" s="271" t="s">
        <v>545</v>
      </c>
      <c r="AK383" s="271" t="str">
        <f t="shared" si="396"/>
        <v>??</v>
      </c>
      <c r="AL383" s="271" t="e">
        <f>IF(#REF!=#REF!,0,IF(#REF!=#REF!,0,IF(#REF!=#REF!,0,IF(#REF!=#REF!,0,IF(#REF!=#REF!,0,IF(#REF!=#REF!,0,IF(#REF!=#REF!,0,IF(#REF!=#REF!,0,1))))))))</f>
        <v>#REF!</v>
      </c>
      <c r="AM383" s="354">
        <f t="shared" si="398"/>
        <v>0</v>
      </c>
    </row>
    <row r="384" spans="1:39" ht="14.1" customHeight="1" thickTop="1" thickBot="1" x14ac:dyDescent="0.25">
      <c r="A384" s="2279"/>
      <c r="B384" s="2282"/>
      <c r="C384" s="2284"/>
      <c r="D384" s="2286"/>
      <c r="E384" s="2289"/>
      <c r="F384" s="2282"/>
      <c r="G384" s="2296"/>
      <c r="H384" s="2298"/>
      <c r="I384" s="2294"/>
      <c r="J384" s="2282"/>
      <c r="K384" s="2296"/>
      <c r="L384" s="2282"/>
      <c r="M384" s="292"/>
      <c r="N384" s="290"/>
      <c r="O384" s="290"/>
      <c r="P384" s="291"/>
      <c r="Q384" s="291"/>
      <c r="R384" s="290"/>
      <c r="S384" s="290"/>
      <c r="T384" s="356"/>
      <c r="U384" s="355"/>
      <c r="V384" s="355"/>
      <c r="W384" s="355"/>
      <c r="X384" s="355"/>
      <c r="Y384" s="355"/>
      <c r="Z384" s="355"/>
      <c r="AA384" s="355"/>
      <c r="AB384" s="290"/>
      <c r="AC384" s="2301"/>
      <c r="AD384" s="2301"/>
      <c r="AE384" s="2309"/>
      <c r="AF384" s="2316"/>
      <c r="AG384" s="2315"/>
      <c r="AH384" s="2312"/>
      <c r="AI384" s="271">
        <f t="shared" ref="AI384" si="404">IF(P384=P383,0,IF(P384=P382,0,IF(P384=P381,0,IF(P384=P380,0,IF(P384=P379,0,IF(P384=P378,0,IF(P384=P377,0,IF(P384=P376,0,IF(P384=P375,0,1)))))))))</f>
        <v>0</v>
      </c>
      <c r="AJ384" s="271" t="s">
        <v>545</v>
      </c>
      <c r="AK384" s="271" t="str">
        <f t="shared" si="396"/>
        <v>??</v>
      </c>
      <c r="AL384" s="271" t="e">
        <f>IF(#REF!=#REF!,0,IF(#REF!=#REF!,0,IF(#REF!=#REF!,0,IF(#REF!=#REF!,0,IF(#REF!=#REF!,0,IF(#REF!=#REF!,0,IF(#REF!=#REF!,0,IF(#REF!=#REF!,0,IF(#REF!=#REF!,0,1)))))))))</f>
        <v>#REF!</v>
      </c>
      <c r="AM384" s="354">
        <f t="shared" si="398"/>
        <v>0</v>
      </c>
    </row>
    <row r="385" spans="1:39" ht="14.1" customHeight="1" thickTop="1" thickBot="1" x14ac:dyDescent="0.25">
      <c r="A385" s="2278"/>
      <c r="B385" s="2280"/>
      <c r="C385" s="2283"/>
      <c r="D385" s="2285"/>
      <c r="E385" s="2287"/>
      <c r="F385" s="2280"/>
      <c r="G385" s="2280"/>
      <c r="H385" s="2297"/>
      <c r="I385" s="2290" t="s">
        <v>140</v>
      </c>
      <c r="J385" s="2281"/>
      <c r="K385" s="2280"/>
      <c r="L385" s="2281"/>
      <c r="M385" s="310"/>
      <c r="N385" s="1678"/>
      <c r="O385" s="1678"/>
      <c r="P385" s="388"/>
      <c r="Q385" s="388"/>
      <c r="R385" s="308"/>
      <c r="S385" s="308"/>
      <c r="T385" s="358"/>
      <c r="U385" s="357"/>
      <c r="V385" s="357"/>
      <c r="W385" s="357"/>
      <c r="X385" s="357"/>
      <c r="Y385" s="357"/>
      <c r="Z385" s="357"/>
      <c r="AA385" s="357"/>
      <c r="AB385" s="308"/>
      <c r="AC385" s="2299">
        <f t="shared" ref="AC385" si="405">SUM(T385:AB394)</f>
        <v>0</v>
      </c>
      <c r="AD385" s="2299">
        <f t="shared" si="323"/>
        <v>0</v>
      </c>
      <c r="AE385" s="2306">
        <f t="shared" ref="AE385" si="406">IF((AC385-AD385)&gt;=0,AC385-AD385,0)</f>
        <v>0</v>
      </c>
      <c r="AF385" s="2316">
        <f t="shared" ref="AF385" si="407">IF(AC385&lt;AD385,AC385,AD385)/IF(AD385=0,1,AD385)</f>
        <v>0</v>
      </c>
      <c r="AG385" s="2313" t="str">
        <f t="shared" si="326"/>
        <v/>
      </c>
      <c r="AH385" s="2312"/>
      <c r="AI385" s="271">
        <v>1</v>
      </c>
      <c r="AJ385" s="271" t="s">
        <v>545</v>
      </c>
      <c r="AK385" s="271" t="str">
        <f t="shared" si="396"/>
        <v>??</v>
      </c>
      <c r="AL385" s="271">
        <v>1</v>
      </c>
      <c r="AM385" s="354">
        <f t="shared" ref="AM385" si="408">C385</f>
        <v>0</v>
      </c>
    </row>
    <row r="386" spans="1:39" ht="14.1" customHeight="1" thickTop="1" thickBot="1" x14ac:dyDescent="0.25">
      <c r="A386" s="2278"/>
      <c r="B386" s="2281"/>
      <c r="C386" s="2283"/>
      <c r="D386" s="2285"/>
      <c r="E386" s="2288"/>
      <c r="F386" s="2281"/>
      <c r="G386" s="2295"/>
      <c r="H386" s="2297"/>
      <c r="I386" s="2291"/>
      <c r="J386" s="2281"/>
      <c r="K386" s="2295"/>
      <c r="L386" s="2281"/>
      <c r="M386" s="310"/>
      <c r="N386" s="1678"/>
      <c r="O386" s="1678"/>
      <c r="P386" s="309"/>
      <c r="Q386" s="309"/>
      <c r="R386" s="308"/>
      <c r="S386" s="308"/>
      <c r="T386" s="358"/>
      <c r="U386" s="357"/>
      <c r="V386" s="357"/>
      <c r="W386" s="357"/>
      <c r="X386" s="357"/>
      <c r="Y386" s="357"/>
      <c r="Z386" s="357"/>
      <c r="AA386" s="357"/>
      <c r="AB386" s="308"/>
      <c r="AC386" s="2300"/>
      <c r="AD386" s="2300"/>
      <c r="AE386" s="2307"/>
      <c r="AF386" s="2316"/>
      <c r="AG386" s="2314"/>
      <c r="AH386" s="2312"/>
      <c r="AI386" s="271">
        <f t="shared" ref="AI386" si="409">IF(P386=P385,0,1)</f>
        <v>0</v>
      </c>
      <c r="AJ386" s="271" t="s">
        <v>545</v>
      </c>
      <c r="AK386" s="271" t="str">
        <f t="shared" si="396"/>
        <v>??</v>
      </c>
      <c r="AL386" s="271" t="e">
        <f>IF(#REF!=#REF!,0,1)</f>
        <v>#REF!</v>
      </c>
      <c r="AM386" s="354">
        <f t="shared" si="398"/>
        <v>0</v>
      </c>
    </row>
    <row r="387" spans="1:39" ht="14.1" customHeight="1" thickTop="1" thickBot="1" x14ac:dyDescent="0.25">
      <c r="A387" s="2278"/>
      <c r="B387" s="2281"/>
      <c r="C387" s="2283"/>
      <c r="D387" s="2285"/>
      <c r="E387" s="2288"/>
      <c r="F387" s="2281"/>
      <c r="G387" s="2295"/>
      <c r="H387" s="2297"/>
      <c r="I387" s="2292"/>
      <c r="J387" s="2281"/>
      <c r="K387" s="2295"/>
      <c r="L387" s="2281"/>
      <c r="M387" s="310"/>
      <c r="N387" s="1678"/>
      <c r="O387" s="1678"/>
      <c r="P387" s="309"/>
      <c r="Q387" s="309"/>
      <c r="R387" s="308"/>
      <c r="S387" s="308"/>
      <c r="T387" s="358"/>
      <c r="U387" s="357"/>
      <c r="V387" s="357"/>
      <c r="W387" s="357"/>
      <c r="X387" s="357"/>
      <c r="Y387" s="357"/>
      <c r="Z387" s="357"/>
      <c r="AA387" s="357"/>
      <c r="AB387" s="308"/>
      <c r="AC387" s="2300"/>
      <c r="AD387" s="2300"/>
      <c r="AE387" s="2307"/>
      <c r="AF387" s="2316"/>
      <c r="AG387" s="2314"/>
      <c r="AH387" s="2312"/>
      <c r="AI387" s="271">
        <f t="shared" ref="AI387" si="410">IF(P387=P386,0,IF(P387=P385,0,1))</f>
        <v>0</v>
      </c>
      <c r="AJ387" s="271" t="s">
        <v>545</v>
      </c>
      <c r="AK387" s="271" t="str">
        <f t="shared" si="396"/>
        <v>??</v>
      </c>
      <c r="AL387" s="271" t="e">
        <f>IF(#REF!=#REF!,0,IF(#REF!=#REF!,0,1))</f>
        <v>#REF!</v>
      </c>
      <c r="AM387" s="354">
        <f t="shared" si="398"/>
        <v>0</v>
      </c>
    </row>
    <row r="388" spans="1:39" ht="14.1" customHeight="1" thickTop="1" thickBot="1" x14ac:dyDescent="0.25">
      <c r="A388" s="2278"/>
      <c r="B388" s="2281"/>
      <c r="C388" s="2283"/>
      <c r="D388" s="2285"/>
      <c r="E388" s="2288"/>
      <c r="F388" s="2281"/>
      <c r="G388" s="2295"/>
      <c r="H388" s="2297"/>
      <c r="I388" s="2293"/>
      <c r="J388" s="2281"/>
      <c r="K388" s="2295"/>
      <c r="L388" s="2281"/>
      <c r="M388" s="310"/>
      <c r="N388" s="1678"/>
      <c r="O388" s="1678"/>
      <c r="P388" s="309"/>
      <c r="Q388" s="309"/>
      <c r="R388" s="308"/>
      <c r="S388" s="308"/>
      <c r="T388" s="358"/>
      <c r="U388" s="357"/>
      <c r="V388" s="357"/>
      <c r="W388" s="357"/>
      <c r="X388" s="357"/>
      <c r="Y388" s="357"/>
      <c r="Z388" s="357"/>
      <c r="AA388" s="357"/>
      <c r="AB388" s="308"/>
      <c r="AC388" s="2300"/>
      <c r="AD388" s="2300"/>
      <c r="AE388" s="2307"/>
      <c r="AF388" s="2316"/>
      <c r="AG388" s="2314"/>
      <c r="AH388" s="2312"/>
      <c r="AI388" s="271">
        <f t="shared" ref="AI388" si="411">IF(P388=P387,0,IF(P388=P386,0,IF(P388=P385,0,1)))</f>
        <v>0</v>
      </c>
      <c r="AJ388" s="271" t="s">
        <v>545</v>
      </c>
      <c r="AK388" s="271" t="str">
        <f t="shared" si="396"/>
        <v>??</v>
      </c>
      <c r="AL388" s="271" t="e">
        <f>IF(#REF!=#REF!,0,IF(#REF!=#REF!,0,IF(#REF!=#REF!,0,1)))</f>
        <v>#REF!</v>
      </c>
      <c r="AM388" s="354">
        <f t="shared" si="398"/>
        <v>0</v>
      </c>
    </row>
    <row r="389" spans="1:39" ht="14.1" customHeight="1" thickTop="1" thickBot="1" x14ac:dyDescent="0.25">
      <c r="A389" s="2278"/>
      <c r="B389" s="2281"/>
      <c r="C389" s="2283"/>
      <c r="D389" s="2285"/>
      <c r="E389" s="2288"/>
      <c r="F389" s="2281"/>
      <c r="G389" s="2295"/>
      <c r="H389" s="2297"/>
      <c r="I389" s="2293"/>
      <c r="J389" s="2281"/>
      <c r="K389" s="2295"/>
      <c r="L389" s="2281"/>
      <c r="M389" s="310"/>
      <c r="N389" s="1678"/>
      <c r="O389" s="1678"/>
      <c r="P389" s="309"/>
      <c r="Q389" s="309"/>
      <c r="R389" s="308"/>
      <c r="S389" s="308"/>
      <c r="T389" s="358"/>
      <c r="U389" s="357"/>
      <c r="V389" s="357"/>
      <c r="W389" s="357"/>
      <c r="X389" s="357"/>
      <c r="Y389" s="357"/>
      <c r="Z389" s="357"/>
      <c r="AA389" s="357"/>
      <c r="AB389" s="308"/>
      <c r="AC389" s="2300"/>
      <c r="AD389" s="2300"/>
      <c r="AE389" s="2307"/>
      <c r="AF389" s="2316"/>
      <c r="AG389" s="2314"/>
      <c r="AH389" s="2312"/>
      <c r="AI389" s="271">
        <f t="shared" ref="AI389" si="412">IF(P389=P388,0,IF(P389=P387,0,IF(P389=P386,0,IF(P389=P385,0,1))))</f>
        <v>0</v>
      </c>
      <c r="AJ389" s="271" t="s">
        <v>545</v>
      </c>
      <c r="AK389" s="271" t="str">
        <f t="shared" si="396"/>
        <v>??</v>
      </c>
      <c r="AL389" s="271" t="e">
        <f>IF(#REF!=#REF!,0,IF(#REF!=#REF!,0,IF(#REF!=#REF!,0,IF(#REF!=#REF!,0,1))))</f>
        <v>#REF!</v>
      </c>
      <c r="AM389" s="354">
        <f t="shared" si="398"/>
        <v>0</v>
      </c>
    </row>
    <row r="390" spans="1:39" ht="14.1" customHeight="1" thickTop="1" thickBot="1" x14ac:dyDescent="0.25">
      <c r="A390" s="2278"/>
      <c r="B390" s="2281"/>
      <c r="C390" s="2283"/>
      <c r="D390" s="2285"/>
      <c r="E390" s="2288"/>
      <c r="F390" s="2281"/>
      <c r="G390" s="2295"/>
      <c r="H390" s="2297"/>
      <c r="I390" s="2293"/>
      <c r="J390" s="2281"/>
      <c r="K390" s="2295"/>
      <c r="L390" s="2281"/>
      <c r="M390" s="310"/>
      <c r="N390" s="1678"/>
      <c r="O390" s="1678"/>
      <c r="P390" s="309"/>
      <c r="Q390" s="309"/>
      <c r="R390" s="308"/>
      <c r="S390" s="308"/>
      <c r="T390" s="358"/>
      <c r="U390" s="357"/>
      <c r="V390" s="357"/>
      <c r="W390" s="357"/>
      <c r="X390" s="357"/>
      <c r="Y390" s="357"/>
      <c r="Z390" s="357"/>
      <c r="AA390" s="357"/>
      <c r="AB390" s="308"/>
      <c r="AC390" s="2300"/>
      <c r="AD390" s="2300"/>
      <c r="AE390" s="2307"/>
      <c r="AF390" s="2316"/>
      <c r="AG390" s="2314"/>
      <c r="AH390" s="2312"/>
      <c r="AI390" s="271">
        <f t="shared" ref="AI390" si="413">IF(P390=P389,0,IF(P390=P388,0,IF(P390=P387,0,IF(P390=P386,0,IF(P390=P385,0,1)))))</f>
        <v>0</v>
      </c>
      <c r="AJ390" s="271" t="s">
        <v>545</v>
      </c>
      <c r="AK390" s="271" t="str">
        <f t="shared" si="396"/>
        <v>??</v>
      </c>
      <c r="AL390" s="271" t="e">
        <f>IF(#REF!=#REF!,0,IF(#REF!=#REF!,0,IF(#REF!=#REF!,0,IF(#REF!=#REF!,0,IF(#REF!=#REF!,0,1)))))</f>
        <v>#REF!</v>
      </c>
      <c r="AM390" s="354">
        <f t="shared" si="398"/>
        <v>0</v>
      </c>
    </row>
    <row r="391" spans="1:39" ht="14.1" customHeight="1" thickTop="1" thickBot="1" x14ac:dyDescent="0.25">
      <c r="A391" s="2278"/>
      <c r="B391" s="2281"/>
      <c r="C391" s="2283"/>
      <c r="D391" s="2285"/>
      <c r="E391" s="2288"/>
      <c r="F391" s="2281"/>
      <c r="G391" s="2295"/>
      <c r="H391" s="2297"/>
      <c r="I391" s="2293"/>
      <c r="J391" s="2281"/>
      <c r="K391" s="2295"/>
      <c r="L391" s="2281"/>
      <c r="M391" s="310"/>
      <c r="N391" s="1678"/>
      <c r="O391" s="1678"/>
      <c r="P391" s="309"/>
      <c r="Q391" s="309"/>
      <c r="R391" s="308"/>
      <c r="S391" s="308"/>
      <c r="T391" s="358"/>
      <c r="U391" s="357"/>
      <c r="V391" s="357"/>
      <c r="W391" s="357"/>
      <c r="X391" s="357"/>
      <c r="Y391" s="357"/>
      <c r="Z391" s="357"/>
      <c r="AA391" s="357"/>
      <c r="AB391" s="308"/>
      <c r="AC391" s="2300"/>
      <c r="AD391" s="2300"/>
      <c r="AE391" s="2308" t="str">
        <f t="shared" si="333"/>
        <v/>
      </c>
      <c r="AF391" s="2316"/>
      <c r="AG391" s="2314"/>
      <c r="AH391" s="2312"/>
      <c r="AI391" s="271">
        <f t="shared" ref="AI391" si="414">IF(P391=P390,0,IF(P391=P389,0,IF(P391=P388,0,IF(P391=P387,0,IF(P391=P386,0,IF(P391=P385,0,1))))))</f>
        <v>0</v>
      </c>
      <c r="AJ391" s="271" t="s">
        <v>545</v>
      </c>
      <c r="AK391" s="271" t="str">
        <f t="shared" si="396"/>
        <v>??</v>
      </c>
      <c r="AL391" s="271" t="e">
        <f>IF(#REF!=#REF!,0,IF(#REF!=#REF!,0,IF(#REF!=#REF!,0,IF(#REF!=#REF!,0,IF(#REF!=#REF!,0,IF(#REF!=#REF!,0,1))))))</f>
        <v>#REF!</v>
      </c>
      <c r="AM391" s="354">
        <f t="shared" si="398"/>
        <v>0</v>
      </c>
    </row>
    <row r="392" spans="1:39" ht="14.1" customHeight="1" thickTop="1" thickBot="1" x14ac:dyDescent="0.25">
      <c r="A392" s="2278"/>
      <c r="B392" s="2281"/>
      <c r="C392" s="2283"/>
      <c r="D392" s="2285"/>
      <c r="E392" s="2288"/>
      <c r="F392" s="2281"/>
      <c r="G392" s="2295"/>
      <c r="H392" s="2297"/>
      <c r="I392" s="2293"/>
      <c r="J392" s="2281"/>
      <c r="K392" s="2295"/>
      <c r="L392" s="2281"/>
      <c r="M392" s="310"/>
      <c r="N392" s="1678"/>
      <c r="O392" s="1678"/>
      <c r="P392" s="309"/>
      <c r="Q392" s="309"/>
      <c r="R392" s="308"/>
      <c r="S392" s="308"/>
      <c r="T392" s="358"/>
      <c r="U392" s="357"/>
      <c r="V392" s="357"/>
      <c r="W392" s="357"/>
      <c r="X392" s="357"/>
      <c r="Y392" s="357"/>
      <c r="Z392" s="357"/>
      <c r="AA392" s="357"/>
      <c r="AB392" s="308"/>
      <c r="AC392" s="2300"/>
      <c r="AD392" s="2300"/>
      <c r="AE392" s="2308"/>
      <c r="AF392" s="2316"/>
      <c r="AG392" s="2314"/>
      <c r="AH392" s="2312"/>
      <c r="AI392" s="271">
        <f t="shared" ref="AI392" si="415">IF(P392=P391,0,IF(P392=P390,0,IF(P392=P389,0,IF(P392=P388,0,IF(P392=P387,0,IF(P392=P386,0,IF(P392=P385,0,1)))))))</f>
        <v>0</v>
      </c>
      <c r="AJ392" s="271" t="s">
        <v>545</v>
      </c>
      <c r="AK392" s="271" t="str">
        <f t="shared" si="396"/>
        <v>??</v>
      </c>
      <c r="AL392" s="271" t="e">
        <f>IF(#REF!=#REF!,0,IF(#REF!=#REF!,0,IF(#REF!=#REF!,0,IF(#REF!=#REF!,0,IF(#REF!=#REF!,0,IF(#REF!=#REF!,0,IF(#REF!=#REF!,0,1)))))))</f>
        <v>#REF!</v>
      </c>
      <c r="AM392" s="354">
        <f t="shared" si="398"/>
        <v>0</v>
      </c>
    </row>
    <row r="393" spans="1:39" ht="14.1" customHeight="1" thickTop="1" thickBot="1" x14ac:dyDescent="0.25">
      <c r="A393" s="2278"/>
      <c r="B393" s="2281"/>
      <c r="C393" s="2283"/>
      <c r="D393" s="2285"/>
      <c r="E393" s="2288"/>
      <c r="F393" s="2281"/>
      <c r="G393" s="2295"/>
      <c r="H393" s="2297"/>
      <c r="I393" s="2293"/>
      <c r="J393" s="2281"/>
      <c r="K393" s="2295"/>
      <c r="L393" s="2281"/>
      <c r="M393" s="310"/>
      <c r="N393" s="1678"/>
      <c r="O393" s="1678"/>
      <c r="P393" s="309"/>
      <c r="Q393" s="309"/>
      <c r="R393" s="308"/>
      <c r="S393" s="308"/>
      <c r="T393" s="358"/>
      <c r="U393" s="357"/>
      <c r="V393" s="357"/>
      <c r="W393" s="357"/>
      <c r="X393" s="357"/>
      <c r="Y393" s="357"/>
      <c r="Z393" s="357"/>
      <c r="AA393" s="357"/>
      <c r="AB393" s="308"/>
      <c r="AC393" s="2300"/>
      <c r="AD393" s="2300"/>
      <c r="AE393" s="2308"/>
      <c r="AF393" s="2316"/>
      <c r="AG393" s="2314"/>
      <c r="AH393" s="2312"/>
      <c r="AI393" s="271">
        <f t="shared" ref="AI393" si="416">IF(P393=P392,0,IF(P393=P391,0,IF(P393=P390,0,IF(P393=P389,0,IF(P393=P388,0,IF(P393=P387,0,IF(P393=P386,0,IF(P393=P385,0,1))))))))</f>
        <v>0</v>
      </c>
      <c r="AJ393" s="271" t="s">
        <v>545</v>
      </c>
      <c r="AK393" s="271" t="str">
        <f t="shared" si="396"/>
        <v>??</v>
      </c>
      <c r="AL393" s="271" t="e">
        <f>IF(#REF!=#REF!,0,IF(#REF!=#REF!,0,IF(#REF!=#REF!,0,IF(#REF!=#REF!,0,IF(#REF!=#REF!,0,IF(#REF!=#REF!,0,IF(#REF!=#REF!,0,IF(#REF!=#REF!,0,1))))))))</f>
        <v>#REF!</v>
      </c>
      <c r="AM393" s="354">
        <f t="shared" si="398"/>
        <v>0</v>
      </c>
    </row>
    <row r="394" spans="1:39" ht="14.1" customHeight="1" thickTop="1" thickBot="1" x14ac:dyDescent="0.25">
      <c r="A394" s="2279"/>
      <c r="B394" s="2282"/>
      <c r="C394" s="2284"/>
      <c r="D394" s="2286"/>
      <c r="E394" s="2289"/>
      <c r="F394" s="2282"/>
      <c r="G394" s="2296"/>
      <c r="H394" s="2298"/>
      <c r="I394" s="2294"/>
      <c r="J394" s="2282"/>
      <c r="K394" s="2296"/>
      <c r="L394" s="2282"/>
      <c r="M394" s="292"/>
      <c r="N394" s="290"/>
      <c r="O394" s="290"/>
      <c r="P394" s="291"/>
      <c r="Q394" s="291"/>
      <c r="R394" s="290"/>
      <c r="S394" s="290"/>
      <c r="T394" s="356"/>
      <c r="U394" s="355"/>
      <c r="V394" s="355"/>
      <c r="W394" s="355"/>
      <c r="X394" s="355"/>
      <c r="Y394" s="355"/>
      <c r="Z394" s="355"/>
      <c r="AA394" s="355"/>
      <c r="AB394" s="290"/>
      <c r="AC394" s="2301"/>
      <c r="AD394" s="2301"/>
      <c r="AE394" s="2309"/>
      <c r="AF394" s="2316"/>
      <c r="AG394" s="2315"/>
      <c r="AH394" s="2312"/>
      <c r="AI394" s="271">
        <f t="shared" ref="AI394" si="417">IF(P394=P393,0,IF(P394=P392,0,IF(P394=P391,0,IF(P394=P390,0,IF(P394=P389,0,IF(P394=P388,0,IF(P394=P387,0,IF(P394=P386,0,IF(P394=P385,0,1)))))))))</f>
        <v>0</v>
      </c>
      <c r="AJ394" s="271" t="s">
        <v>545</v>
      </c>
      <c r="AK394" s="271" t="str">
        <f t="shared" si="396"/>
        <v>??</v>
      </c>
      <c r="AL394" s="271" t="e">
        <f>IF(#REF!=#REF!,0,IF(#REF!=#REF!,0,IF(#REF!=#REF!,0,IF(#REF!=#REF!,0,IF(#REF!=#REF!,0,IF(#REF!=#REF!,0,IF(#REF!=#REF!,0,IF(#REF!=#REF!,0,IF(#REF!=#REF!,0,1)))))))))</f>
        <v>#REF!</v>
      </c>
      <c r="AM394" s="354">
        <f t="shared" si="398"/>
        <v>0</v>
      </c>
    </row>
    <row r="395" spans="1:39" ht="14.1" customHeight="1" thickTop="1" thickBot="1" x14ac:dyDescent="0.25">
      <c r="A395" s="2278"/>
      <c r="B395" s="2280"/>
      <c r="C395" s="2283"/>
      <c r="D395" s="2285"/>
      <c r="E395" s="2287"/>
      <c r="F395" s="2280"/>
      <c r="G395" s="2280"/>
      <c r="H395" s="2297"/>
      <c r="I395" s="2290" t="s">
        <v>140</v>
      </c>
      <c r="J395" s="2281"/>
      <c r="K395" s="2280"/>
      <c r="L395" s="2281"/>
      <c r="M395" s="310"/>
      <c r="N395" s="1678"/>
      <c r="O395" s="1678"/>
      <c r="P395" s="388"/>
      <c r="Q395" s="388"/>
      <c r="R395" s="308"/>
      <c r="S395" s="308"/>
      <c r="T395" s="358"/>
      <c r="U395" s="357"/>
      <c r="V395" s="357"/>
      <c r="W395" s="357"/>
      <c r="X395" s="357"/>
      <c r="Y395" s="357"/>
      <c r="Z395" s="357"/>
      <c r="AA395" s="357"/>
      <c r="AB395" s="308"/>
      <c r="AC395" s="2299">
        <f t="shared" ref="AC395" si="418">SUM(T395:AB404)</f>
        <v>0</v>
      </c>
      <c r="AD395" s="2299">
        <f t="shared" ref="AD395:AD455" si="419">IF(AC395&gt;0,18,0)</f>
        <v>0</v>
      </c>
      <c r="AE395" s="2306">
        <f t="shared" ref="AE395" si="420">IF((AC395-AD395)&gt;=0,AC395-AD395,0)</f>
        <v>0</v>
      </c>
      <c r="AF395" s="2316">
        <f t="shared" ref="AF395" si="421">IF(AC395&lt;AD395,AC395,AD395)/IF(AD395=0,1,AD395)</f>
        <v>0</v>
      </c>
      <c r="AG395" s="2313" t="str">
        <f t="shared" ref="AG395:AG455" si="422">IF(AF395=1,"pe",IF(AF395&gt;0,"ne",""))</f>
        <v/>
      </c>
      <c r="AH395" s="2312"/>
      <c r="AI395" s="271">
        <v>1</v>
      </c>
      <c r="AJ395" s="271" t="s">
        <v>545</v>
      </c>
      <c r="AK395" s="271" t="str">
        <f t="shared" si="396"/>
        <v>??</v>
      </c>
      <c r="AL395" s="271">
        <v>1</v>
      </c>
      <c r="AM395" s="354">
        <f t="shared" ref="AM395" si="423">C395</f>
        <v>0</v>
      </c>
    </row>
    <row r="396" spans="1:39" ht="14.1" customHeight="1" thickTop="1" thickBot="1" x14ac:dyDescent="0.25">
      <c r="A396" s="2278"/>
      <c r="B396" s="2281"/>
      <c r="C396" s="2283"/>
      <c r="D396" s="2285"/>
      <c r="E396" s="2288"/>
      <c r="F396" s="2281"/>
      <c r="G396" s="2295"/>
      <c r="H396" s="2297"/>
      <c r="I396" s="2291"/>
      <c r="J396" s="2281"/>
      <c r="K396" s="2295"/>
      <c r="L396" s="2281"/>
      <c r="M396" s="310"/>
      <c r="N396" s="1678"/>
      <c r="O396" s="1678"/>
      <c r="P396" s="309"/>
      <c r="Q396" s="309"/>
      <c r="R396" s="308"/>
      <c r="S396" s="308"/>
      <c r="T396" s="358"/>
      <c r="U396" s="357"/>
      <c r="V396" s="357"/>
      <c r="W396" s="357"/>
      <c r="X396" s="357"/>
      <c r="Y396" s="357"/>
      <c r="Z396" s="357"/>
      <c r="AA396" s="357"/>
      <c r="AB396" s="308"/>
      <c r="AC396" s="2300"/>
      <c r="AD396" s="2300"/>
      <c r="AE396" s="2307"/>
      <c r="AF396" s="2316"/>
      <c r="AG396" s="2314"/>
      <c r="AH396" s="2312"/>
      <c r="AI396" s="271">
        <f t="shared" ref="AI396" si="424">IF(P396=P395,0,1)</f>
        <v>0</v>
      </c>
      <c r="AJ396" s="271" t="s">
        <v>545</v>
      </c>
      <c r="AK396" s="271" t="str">
        <f t="shared" si="396"/>
        <v>??</v>
      </c>
      <c r="AL396" s="271" t="e">
        <f>IF(#REF!=#REF!,0,1)</f>
        <v>#REF!</v>
      </c>
      <c r="AM396" s="354">
        <f t="shared" si="398"/>
        <v>0</v>
      </c>
    </row>
    <row r="397" spans="1:39" ht="14.1" customHeight="1" thickTop="1" thickBot="1" x14ac:dyDescent="0.25">
      <c r="A397" s="2278"/>
      <c r="B397" s="2281"/>
      <c r="C397" s="2283"/>
      <c r="D397" s="2285"/>
      <c r="E397" s="2288"/>
      <c r="F397" s="2281"/>
      <c r="G397" s="2295"/>
      <c r="H397" s="2297"/>
      <c r="I397" s="2292"/>
      <c r="J397" s="2281"/>
      <c r="K397" s="2295"/>
      <c r="L397" s="2281"/>
      <c r="M397" s="310"/>
      <c r="N397" s="1678"/>
      <c r="O397" s="1678"/>
      <c r="P397" s="309"/>
      <c r="Q397" s="309"/>
      <c r="R397" s="308"/>
      <c r="S397" s="308"/>
      <c r="T397" s="358"/>
      <c r="U397" s="357"/>
      <c r="V397" s="357"/>
      <c r="W397" s="357"/>
      <c r="X397" s="357"/>
      <c r="Y397" s="357"/>
      <c r="Z397" s="357"/>
      <c r="AA397" s="357"/>
      <c r="AB397" s="308"/>
      <c r="AC397" s="2300"/>
      <c r="AD397" s="2300"/>
      <c r="AE397" s="2307"/>
      <c r="AF397" s="2316"/>
      <c r="AG397" s="2314"/>
      <c r="AH397" s="2312"/>
      <c r="AI397" s="271">
        <f t="shared" ref="AI397" si="425">IF(P397=P396,0,IF(P397=P395,0,1))</f>
        <v>0</v>
      </c>
      <c r="AJ397" s="271" t="s">
        <v>545</v>
      </c>
      <c r="AK397" s="271" t="str">
        <f t="shared" si="396"/>
        <v>??</v>
      </c>
      <c r="AL397" s="271" t="e">
        <f>IF(#REF!=#REF!,0,IF(#REF!=#REF!,0,1))</f>
        <v>#REF!</v>
      </c>
      <c r="AM397" s="354">
        <f t="shared" si="398"/>
        <v>0</v>
      </c>
    </row>
    <row r="398" spans="1:39" ht="14.1" customHeight="1" thickTop="1" thickBot="1" x14ac:dyDescent="0.25">
      <c r="A398" s="2278"/>
      <c r="B398" s="2281"/>
      <c r="C398" s="2283"/>
      <c r="D398" s="2285"/>
      <c r="E398" s="2288"/>
      <c r="F398" s="2281"/>
      <c r="G398" s="2295"/>
      <c r="H398" s="2297"/>
      <c r="I398" s="2293"/>
      <c r="J398" s="2281"/>
      <c r="K398" s="2295"/>
      <c r="L398" s="2281"/>
      <c r="M398" s="310"/>
      <c r="N398" s="1678"/>
      <c r="O398" s="1678"/>
      <c r="P398" s="309"/>
      <c r="Q398" s="309"/>
      <c r="R398" s="308"/>
      <c r="S398" s="308"/>
      <c r="T398" s="358"/>
      <c r="U398" s="357"/>
      <c r="V398" s="357"/>
      <c r="W398" s="357"/>
      <c r="X398" s="357"/>
      <c r="Y398" s="357"/>
      <c r="Z398" s="357"/>
      <c r="AA398" s="357"/>
      <c r="AB398" s="308"/>
      <c r="AC398" s="2300"/>
      <c r="AD398" s="2300"/>
      <c r="AE398" s="2307"/>
      <c r="AF398" s="2316"/>
      <c r="AG398" s="2314"/>
      <c r="AH398" s="2312"/>
      <c r="AI398" s="271">
        <f t="shared" ref="AI398" si="426">IF(P398=P397,0,IF(P398=P396,0,IF(P398=P395,0,1)))</f>
        <v>0</v>
      </c>
      <c r="AJ398" s="271" t="s">
        <v>545</v>
      </c>
      <c r="AK398" s="271" t="str">
        <f t="shared" si="396"/>
        <v>??</v>
      </c>
      <c r="AL398" s="271" t="e">
        <f>IF(#REF!=#REF!,0,IF(#REF!=#REF!,0,IF(#REF!=#REF!,0,1)))</f>
        <v>#REF!</v>
      </c>
      <c r="AM398" s="354">
        <f t="shared" si="398"/>
        <v>0</v>
      </c>
    </row>
    <row r="399" spans="1:39" ht="14.1" customHeight="1" thickTop="1" thickBot="1" x14ac:dyDescent="0.25">
      <c r="A399" s="2278"/>
      <c r="B399" s="2281"/>
      <c r="C399" s="2283"/>
      <c r="D399" s="2285"/>
      <c r="E399" s="2288"/>
      <c r="F399" s="2281"/>
      <c r="G399" s="2295"/>
      <c r="H399" s="2297"/>
      <c r="I399" s="2293"/>
      <c r="J399" s="2281"/>
      <c r="K399" s="2295"/>
      <c r="L399" s="2281"/>
      <c r="M399" s="310"/>
      <c r="N399" s="1678"/>
      <c r="O399" s="1678"/>
      <c r="P399" s="309"/>
      <c r="Q399" s="309"/>
      <c r="R399" s="308"/>
      <c r="S399" s="308"/>
      <c r="T399" s="358"/>
      <c r="U399" s="357"/>
      <c r="V399" s="357"/>
      <c r="W399" s="357"/>
      <c r="X399" s="357"/>
      <c r="Y399" s="357"/>
      <c r="Z399" s="357"/>
      <c r="AA399" s="357"/>
      <c r="AB399" s="308"/>
      <c r="AC399" s="2300"/>
      <c r="AD399" s="2300"/>
      <c r="AE399" s="2307"/>
      <c r="AF399" s="2316"/>
      <c r="AG399" s="2314"/>
      <c r="AH399" s="2312"/>
      <c r="AI399" s="271">
        <f t="shared" ref="AI399" si="427">IF(P399=P398,0,IF(P399=P397,0,IF(P399=P396,0,IF(P399=P395,0,1))))</f>
        <v>0</v>
      </c>
      <c r="AJ399" s="271" t="s">
        <v>545</v>
      </c>
      <c r="AK399" s="271" t="str">
        <f t="shared" si="396"/>
        <v>??</v>
      </c>
      <c r="AL399" s="271" t="e">
        <f>IF(#REF!=#REF!,0,IF(#REF!=#REF!,0,IF(#REF!=#REF!,0,IF(#REF!=#REF!,0,1))))</f>
        <v>#REF!</v>
      </c>
      <c r="AM399" s="354">
        <f t="shared" si="398"/>
        <v>0</v>
      </c>
    </row>
    <row r="400" spans="1:39" ht="14.1" customHeight="1" thickTop="1" thickBot="1" x14ac:dyDescent="0.25">
      <c r="A400" s="2278"/>
      <c r="B400" s="2281"/>
      <c r="C400" s="2283"/>
      <c r="D400" s="2285"/>
      <c r="E400" s="2288"/>
      <c r="F400" s="2281"/>
      <c r="G400" s="2295"/>
      <c r="H400" s="2297"/>
      <c r="I400" s="2293"/>
      <c r="J400" s="2281"/>
      <c r="K400" s="2295"/>
      <c r="L400" s="2281"/>
      <c r="M400" s="310"/>
      <c r="N400" s="1678"/>
      <c r="O400" s="1678"/>
      <c r="P400" s="309"/>
      <c r="Q400" s="309"/>
      <c r="R400" s="308"/>
      <c r="S400" s="308"/>
      <c r="T400" s="358"/>
      <c r="U400" s="357"/>
      <c r="V400" s="357"/>
      <c r="W400" s="357"/>
      <c r="X400" s="357"/>
      <c r="Y400" s="357"/>
      <c r="Z400" s="357"/>
      <c r="AA400" s="357"/>
      <c r="AB400" s="308"/>
      <c r="AC400" s="2300"/>
      <c r="AD400" s="2300"/>
      <c r="AE400" s="2307"/>
      <c r="AF400" s="2316"/>
      <c r="AG400" s="2314"/>
      <c r="AH400" s="2312"/>
      <c r="AI400" s="271">
        <f t="shared" ref="AI400" si="428">IF(P400=P399,0,IF(P400=P398,0,IF(P400=P397,0,IF(P400=P396,0,IF(P400=P395,0,1)))))</f>
        <v>0</v>
      </c>
      <c r="AJ400" s="271" t="s">
        <v>545</v>
      </c>
      <c r="AK400" s="271" t="str">
        <f t="shared" si="396"/>
        <v>??</v>
      </c>
      <c r="AL400" s="271" t="e">
        <f>IF(#REF!=#REF!,0,IF(#REF!=#REF!,0,IF(#REF!=#REF!,0,IF(#REF!=#REF!,0,IF(#REF!=#REF!,0,1)))))</f>
        <v>#REF!</v>
      </c>
      <c r="AM400" s="354">
        <f t="shared" si="398"/>
        <v>0</v>
      </c>
    </row>
    <row r="401" spans="1:39" ht="14.1" customHeight="1" thickTop="1" thickBot="1" x14ac:dyDescent="0.25">
      <c r="A401" s="2278"/>
      <c r="B401" s="2281"/>
      <c r="C401" s="2283"/>
      <c r="D401" s="2285"/>
      <c r="E401" s="2288"/>
      <c r="F401" s="2281"/>
      <c r="G401" s="2295"/>
      <c r="H401" s="2297"/>
      <c r="I401" s="2293"/>
      <c r="J401" s="2281"/>
      <c r="K401" s="2295"/>
      <c r="L401" s="2281"/>
      <c r="M401" s="310"/>
      <c r="N401" s="1678"/>
      <c r="O401" s="1678"/>
      <c r="P401" s="309"/>
      <c r="Q401" s="309"/>
      <c r="R401" s="308"/>
      <c r="S401" s="308"/>
      <c r="T401" s="358"/>
      <c r="U401" s="357"/>
      <c r="V401" s="357"/>
      <c r="W401" s="357"/>
      <c r="X401" s="357"/>
      <c r="Y401" s="357"/>
      <c r="Z401" s="357"/>
      <c r="AA401" s="357"/>
      <c r="AB401" s="308"/>
      <c r="AC401" s="2300"/>
      <c r="AD401" s="2300"/>
      <c r="AE401" s="2308" t="str">
        <f t="shared" ref="AE401:AE461" si="429">IF(AE395&gt;9,"błąd","")</f>
        <v/>
      </c>
      <c r="AF401" s="2316"/>
      <c r="AG401" s="2314"/>
      <c r="AH401" s="2312"/>
      <c r="AI401" s="271">
        <f t="shared" ref="AI401" si="430">IF(P401=P400,0,IF(P401=P399,0,IF(P401=P398,0,IF(P401=P397,0,IF(P401=P396,0,IF(P401=P395,0,1))))))</f>
        <v>0</v>
      </c>
      <c r="AJ401" s="271" t="s">
        <v>545</v>
      </c>
      <c r="AK401" s="271" t="str">
        <f t="shared" si="396"/>
        <v>??</v>
      </c>
      <c r="AL401" s="271" t="e">
        <f>IF(#REF!=#REF!,0,IF(#REF!=#REF!,0,IF(#REF!=#REF!,0,IF(#REF!=#REF!,0,IF(#REF!=#REF!,0,IF(#REF!=#REF!,0,1))))))</f>
        <v>#REF!</v>
      </c>
      <c r="AM401" s="354">
        <f t="shared" si="398"/>
        <v>0</v>
      </c>
    </row>
    <row r="402" spans="1:39" ht="14.1" customHeight="1" thickTop="1" thickBot="1" x14ac:dyDescent="0.25">
      <c r="A402" s="2278"/>
      <c r="B402" s="2281"/>
      <c r="C402" s="2283"/>
      <c r="D402" s="2285"/>
      <c r="E402" s="2288"/>
      <c r="F402" s="2281"/>
      <c r="G402" s="2295"/>
      <c r="H402" s="2297"/>
      <c r="I402" s="2293"/>
      <c r="J402" s="2281"/>
      <c r="K402" s="2295"/>
      <c r="L402" s="2281"/>
      <c r="M402" s="310"/>
      <c r="N402" s="1678"/>
      <c r="O402" s="1678"/>
      <c r="P402" s="309"/>
      <c r="Q402" s="309"/>
      <c r="R402" s="308"/>
      <c r="S402" s="308"/>
      <c r="T402" s="358"/>
      <c r="U402" s="357"/>
      <c r="V402" s="357"/>
      <c r="W402" s="357"/>
      <c r="X402" s="357"/>
      <c r="Y402" s="357"/>
      <c r="Z402" s="357"/>
      <c r="AA402" s="357"/>
      <c r="AB402" s="308"/>
      <c r="AC402" s="2300"/>
      <c r="AD402" s="2300"/>
      <c r="AE402" s="2308"/>
      <c r="AF402" s="2316"/>
      <c r="AG402" s="2314"/>
      <c r="AH402" s="2312"/>
      <c r="AI402" s="271">
        <f t="shared" ref="AI402" si="431">IF(P402=P401,0,IF(P402=P400,0,IF(P402=P399,0,IF(P402=P398,0,IF(P402=P397,0,IF(P402=P396,0,IF(P402=P395,0,1)))))))</f>
        <v>0</v>
      </c>
      <c r="AJ402" s="271" t="s">
        <v>545</v>
      </c>
      <c r="AK402" s="271" t="str">
        <f t="shared" si="396"/>
        <v>??</v>
      </c>
      <c r="AL402" s="271" t="e">
        <f>IF(#REF!=#REF!,0,IF(#REF!=#REF!,0,IF(#REF!=#REF!,0,IF(#REF!=#REF!,0,IF(#REF!=#REF!,0,IF(#REF!=#REF!,0,IF(#REF!=#REF!,0,1)))))))</f>
        <v>#REF!</v>
      </c>
      <c r="AM402" s="354">
        <f t="shared" si="398"/>
        <v>0</v>
      </c>
    </row>
    <row r="403" spans="1:39" ht="14.1" customHeight="1" thickTop="1" thickBot="1" x14ac:dyDescent="0.25">
      <c r="A403" s="2278"/>
      <c r="B403" s="2281"/>
      <c r="C403" s="2283"/>
      <c r="D403" s="2285"/>
      <c r="E403" s="2288"/>
      <c r="F403" s="2281"/>
      <c r="G403" s="2295"/>
      <c r="H403" s="2297"/>
      <c r="I403" s="2293"/>
      <c r="J403" s="2281"/>
      <c r="K403" s="2295"/>
      <c r="L403" s="2281"/>
      <c r="M403" s="310"/>
      <c r="N403" s="1678"/>
      <c r="O403" s="1678"/>
      <c r="P403" s="309"/>
      <c r="Q403" s="309"/>
      <c r="R403" s="308"/>
      <c r="S403" s="308"/>
      <c r="T403" s="358"/>
      <c r="U403" s="357"/>
      <c r="V403" s="357"/>
      <c r="W403" s="357"/>
      <c r="X403" s="357"/>
      <c r="Y403" s="357"/>
      <c r="Z403" s="357"/>
      <c r="AA403" s="357"/>
      <c r="AB403" s="308"/>
      <c r="AC403" s="2300"/>
      <c r="AD403" s="2300"/>
      <c r="AE403" s="2308"/>
      <c r="AF403" s="2316"/>
      <c r="AG403" s="2314"/>
      <c r="AH403" s="2312"/>
      <c r="AI403" s="271">
        <f t="shared" ref="AI403" si="432">IF(P403=P402,0,IF(P403=P401,0,IF(P403=P400,0,IF(P403=P399,0,IF(P403=P398,0,IF(P403=P397,0,IF(P403=P396,0,IF(P403=P395,0,1))))))))</f>
        <v>0</v>
      </c>
      <c r="AJ403" s="271" t="s">
        <v>545</v>
      </c>
      <c r="AK403" s="271" t="str">
        <f t="shared" si="396"/>
        <v>??</v>
      </c>
      <c r="AL403" s="271" t="e">
        <f>IF(#REF!=#REF!,0,IF(#REF!=#REF!,0,IF(#REF!=#REF!,0,IF(#REF!=#REF!,0,IF(#REF!=#REF!,0,IF(#REF!=#REF!,0,IF(#REF!=#REF!,0,IF(#REF!=#REF!,0,1))))))))</f>
        <v>#REF!</v>
      </c>
      <c r="AM403" s="354">
        <f t="shared" si="398"/>
        <v>0</v>
      </c>
    </row>
    <row r="404" spans="1:39" ht="14.1" customHeight="1" thickTop="1" thickBot="1" x14ac:dyDescent="0.25">
      <c r="A404" s="2279"/>
      <c r="B404" s="2282"/>
      <c r="C404" s="2284"/>
      <c r="D404" s="2286"/>
      <c r="E404" s="2289"/>
      <c r="F404" s="2282"/>
      <c r="G404" s="2296"/>
      <c r="H404" s="2298"/>
      <c r="I404" s="2294"/>
      <c r="J404" s="2282"/>
      <c r="K404" s="2296"/>
      <c r="L404" s="2282"/>
      <c r="M404" s="292"/>
      <c r="N404" s="290"/>
      <c r="O404" s="290"/>
      <c r="P404" s="291"/>
      <c r="Q404" s="291"/>
      <c r="R404" s="290"/>
      <c r="S404" s="290"/>
      <c r="T404" s="356"/>
      <c r="U404" s="355"/>
      <c r="V404" s="355"/>
      <c r="W404" s="355"/>
      <c r="X404" s="355"/>
      <c r="Y404" s="355"/>
      <c r="Z404" s="355"/>
      <c r="AA404" s="355"/>
      <c r="AB404" s="290"/>
      <c r="AC404" s="2301"/>
      <c r="AD404" s="2301"/>
      <c r="AE404" s="2309"/>
      <c r="AF404" s="2316"/>
      <c r="AG404" s="2315"/>
      <c r="AH404" s="2312"/>
      <c r="AI404" s="271">
        <f t="shared" ref="AI404" si="433">IF(P404=P403,0,IF(P404=P402,0,IF(P404=P401,0,IF(P404=P400,0,IF(P404=P399,0,IF(P404=P398,0,IF(P404=P397,0,IF(P404=P396,0,IF(P404=P395,0,1)))))))))</f>
        <v>0</v>
      </c>
      <c r="AJ404" s="271" t="s">
        <v>545</v>
      </c>
      <c r="AK404" s="271" t="str">
        <f t="shared" si="396"/>
        <v>??</v>
      </c>
      <c r="AL404" s="271" t="e">
        <f>IF(#REF!=#REF!,0,IF(#REF!=#REF!,0,IF(#REF!=#REF!,0,IF(#REF!=#REF!,0,IF(#REF!=#REF!,0,IF(#REF!=#REF!,0,IF(#REF!=#REF!,0,IF(#REF!=#REF!,0,IF(#REF!=#REF!,0,1)))))))))</f>
        <v>#REF!</v>
      </c>
      <c r="AM404" s="354">
        <f t="shared" si="398"/>
        <v>0</v>
      </c>
    </row>
    <row r="405" spans="1:39" ht="14.1" customHeight="1" thickTop="1" thickBot="1" x14ac:dyDescent="0.25">
      <c r="A405" s="2278"/>
      <c r="B405" s="2280"/>
      <c r="C405" s="2283"/>
      <c r="D405" s="2285"/>
      <c r="E405" s="2287"/>
      <c r="F405" s="2280"/>
      <c r="G405" s="2280"/>
      <c r="H405" s="2297"/>
      <c r="I405" s="2290" t="s">
        <v>140</v>
      </c>
      <c r="J405" s="2281"/>
      <c r="K405" s="2280"/>
      <c r="L405" s="2281"/>
      <c r="M405" s="310"/>
      <c r="N405" s="1678"/>
      <c r="O405" s="1678"/>
      <c r="P405" s="388"/>
      <c r="Q405" s="388"/>
      <c r="R405" s="308"/>
      <c r="S405" s="308"/>
      <c r="T405" s="358"/>
      <c r="U405" s="357"/>
      <c r="V405" s="357"/>
      <c r="W405" s="357"/>
      <c r="X405" s="357"/>
      <c r="Y405" s="357"/>
      <c r="Z405" s="357"/>
      <c r="AA405" s="357"/>
      <c r="AB405" s="308"/>
      <c r="AC405" s="2299">
        <f t="shared" ref="AC405" si="434">SUM(T405:AB414)</f>
        <v>0</v>
      </c>
      <c r="AD405" s="2299">
        <f t="shared" si="419"/>
        <v>0</v>
      </c>
      <c r="AE405" s="2306">
        <f t="shared" ref="AE405" si="435">IF((AC405-AD405)&gt;=0,AC405-AD405,0)</f>
        <v>0</v>
      </c>
      <c r="AF405" s="2316">
        <f t="shared" ref="AF405" si="436">IF(AC405&lt;AD405,AC405,AD405)/IF(AD405=0,1,AD405)</f>
        <v>0</v>
      </c>
      <c r="AG405" s="2313" t="str">
        <f t="shared" si="422"/>
        <v/>
      </c>
      <c r="AH405" s="2312"/>
      <c r="AI405" s="271">
        <v>1</v>
      </c>
      <c r="AJ405" s="271" t="s">
        <v>545</v>
      </c>
      <c r="AK405" s="271" t="str">
        <f t="shared" si="396"/>
        <v>??</v>
      </c>
      <c r="AL405" s="271">
        <v>1</v>
      </c>
      <c r="AM405" s="354">
        <f t="shared" ref="AM405" si="437">C405</f>
        <v>0</v>
      </c>
    </row>
    <row r="406" spans="1:39" ht="14.1" customHeight="1" thickTop="1" thickBot="1" x14ac:dyDescent="0.25">
      <c r="A406" s="2278"/>
      <c r="B406" s="2281"/>
      <c r="C406" s="2283"/>
      <c r="D406" s="2285"/>
      <c r="E406" s="2288"/>
      <c r="F406" s="2281"/>
      <c r="G406" s="2295"/>
      <c r="H406" s="2297"/>
      <c r="I406" s="2291"/>
      <c r="J406" s="2281"/>
      <c r="K406" s="2295"/>
      <c r="L406" s="2281"/>
      <c r="M406" s="310"/>
      <c r="N406" s="1678"/>
      <c r="O406" s="1678"/>
      <c r="P406" s="309"/>
      <c r="Q406" s="309"/>
      <c r="R406" s="308"/>
      <c r="S406" s="308"/>
      <c r="T406" s="358"/>
      <c r="U406" s="357"/>
      <c r="V406" s="357"/>
      <c r="W406" s="357"/>
      <c r="X406" s="357"/>
      <c r="Y406" s="357"/>
      <c r="Z406" s="357"/>
      <c r="AA406" s="357"/>
      <c r="AB406" s="308"/>
      <c r="AC406" s="2300"/>
      <c r="AD406" s="2300"/>
      <c r="AE406" s="2307"/>
      <c r="AF406" s="2316"/>
      <c r="AG406" s="2314"/>
      <c r="AH406" s="2312"/>
      <c r="AI406" s="271">
        <f t="shared" ref="AI406" si="438">IF(P406=P405,0,1)</f>
        <v>0</v>
      </c>
      <c r="AJ406" s="271" t="s">
        <v>545</v>
      </c>
      <c r="AK406" s="271" t="str">
        <f t="shared" si="396"/>
        <v>??</v>
      </c>
      <c r="AL406" s="271" t="e">
        <f>IF(#REF!=#REF!,0,1)</f>
        <v>#REF!</v>
      </c>
      <c r="AM406" s="354">
        <f t="shared" si="398"/>
        <v>0</v>
      </c>
    </row>
    <row r="407" spans="1:39" ht="14.1" customHeight="1" thickTop="1" thickBot="1" x14ac:dyDescent="0.25">
      <c r="A407" s="2278"/>
      <c r="B407" s="2281"/>
      <c r="C407" s="2283"/>
      <c r="D407" s="2285"/>
      <c r="E407" s="2288"/>
      <c r="F407" s="2281"/>
      <c r="G407" s="2295"/>
      <c r="H407" s="2297"/>
      <c r="I407" s="2292"/>
      <c r="J407" s="2281"/>
      <c r="K407" s="2295"/>
      <c r="L407" s="2281"/>
      <c r="M407" s="310"/>
      <c r="N407" s="1678"/>
      <c r="O407" s="1678"/>
      <c r="P407" s="309"/>
      <c r="Q407" s="309"/>
      <c r="R407" s="308"/>
      <c r="S407" s="308"/>
      <c r="T407" s="358"/>
      <c r="U407" s="357"/>
      <c r="V407" s="357"/>
      <c r="W407" s="357"/>
      <c r="X407" s="357"/>
      <c r="Y407" s="357"/>
      <c r="Z407" s="357"/>
      <c r="AA407" s="357"/>
      <c r="AB407" s="308"/>
      <c r="AC407" s="2300"/>
      <c r="AD407" s="2300"/>
      <c r="AE407" s="2307"/>
      <c r="AF407" s="2316"/>
      <c r="AG407" s="2314"/>
      <c r="AH407" s="2312"/>
      <c r="AI407" s="271">
        <f t="shared" ref="AI407" si="439">IF(P407=P406,0,IF(P407=P405,0,1))</f>
        <v>0</v>
      </c>
      <c r="AJ407" s="271" t="s">
        <v>545</v>
      </c>
      <c r="AK407" s="271" t="str">
        <f t="shared" si="396"/>
        <v>??</v>
      </c>
      <c r="AL407" s="271" t="e">
        <f>IF(#REF!=#REF!,0,IF(#REF!=#REF!,0,1))</f>
        <v>#REF!</v>
      </c>
      <c r="AM407" s="354">
        <f t="shared" si="398"/>
        <v>0</v>
      </c>
    </row>
    <row r="408" spans="1:39" ht="14.1" customHeight="1" thickTop="1" thickBot="1" x14ac:dyDescent="0.25">
      <c r="A408" s="2278"/>
      <c r="B408" s="2281"/>
      <c r="C408" s="2283"/>
      <c r="D408" s="2285"/>
      <c r="E408" s="2288"/>
      <c r="F408" s="2281"/>
      <c r="G408" s="2295"/>
      <c r="H408" s="2297"/>
      <c r="I408" s="2293"/>
      <c r="J408" s="2281"/>
      <c r="K408" s="2295"/>
      <c r="L408" s="2281"/>
      <c r="M408" s="310"/>
      <c r="N408" s="1678"/>
      <c r="O408" s="1678"/>
      <c r="P408" s="309"/>
      <c r="Q408" s="309"/>
      <c r="R408" s="308"/>
      <c r="S408" s="308"/>
      <c r="T408" s="358"/>
      <c r="U408" s="357"/>
      <c r="V408" s="357"/>
      <c r="W408" s="357"/>
      <c r="X408" s="357"/>
      <c r="Y408" s="357"/>
      <c r="Z408" s="357"/>
      <c r="AA408" s="357"/>
      <c r="AB408" s="308"/>
      <c r="AC408" s="2300"/>
      <c r="AD408" s="2300"/>
      <c r="AE408" s="2307"/>
      <c r="AF408" s="2316"/>
      <c r="AG408" s="2314"/>
      <c r="AH408" s="2312"/>
      <c r="AI408" s="271">
        <f t="shared" ref="AI408" si="440">IF(P408=P407,0,IF(P408=P406,0,IF(P408=P405,0,1)))</f>
        <v>0</v>
      </c>
      <c r="AJ408" s="271" t="s">
        <v>545</v>
      </c>
      <c r="AK408" s="271" t="str">
        <f t="shared" si="396"/>
        <v>??</v>
      </c>
      <c r="AL408" s="271" t="e">
        <f>IF(#REF!=#REF!,0,IF(#REF!=#REF!,0,IF(#REF!=#REF!,0,1)))</f>
        <v>#REF!</v>
      </c>
      <c r="AM408" s="354">
        <f t="shared" si="398"/>
        <v>0</v>
      </c>
    </row>
    <row r="409" spans="1:39" ht="14.1" customHeight="1" thickTop="1" thickBot="1" x14ac:dyDescent="0.25">
      <c r="A409" s="2278"/>
      <c r="B409" s="2281"/>
      <c r="C409" s="2283"/>
      <c r="D409" s="2285"/>
      <c r="E409" s="2288"/>
      <c r="F409" s="2281"/>
      <c r="G409" s="2295"/>
      <c r="H409" s="2297"/>
      <c r="I409" s="2293"/>
      <c r="J409" s="2281"/>
      <c r="K409" s="2295"/>
      <c r="L409" s="2281"/>
      <c r="M409" s="310"/>
      <c r="N409" s="1678"/>
      <c r="O409" s="1678"/>
      <c r="P409" s="309"/>
      <c r="Q409" s="309"/>
      <c r="R409" s="308"/>
      <c r="S409" s="308"/>
      <c r="T409" s="358"/>
      <c r="U409" s="357"/>
      <c r="V409" s="357"/>
      <c r="W409" s="357"/>
      <c r="X409" s="357"/>
      <c r="Y409" s="357"/>
      <c r="Z409" s="357"/>
      <c r="AA409" s="357"/>
      <c r="AB409" s="308"/>
      <c r="AC409" s="2300"/>
      <c r="AD409" s="2300"/>
      <c r="AE409" s="2307"/>
      <c r="AF409" s="2316"/>
      <c r="AG409" s="2314"/>
      <c r="AH409" s="2312"/>
      <c r="AI409" s="271">
        <f t="shared" ref="AI409" si="441">IF(P409=P408,0,IF(P409=P407,0,IF(P409=P406,0,IF(P409=P405,0,1))))</f>
        <v>0</v>
      </c>
      <c r="AJ409" s="271" t="s">
        <v>545</v>
      </c>
      <c r="AK409" s="271" t="str">
        <f t="shared" si="396"/>
        <v>??</v>
      </c>
      <c r="AL409" s="271" t="e">
        <f>IF(#REF!=#REF!,0,IF(#REF!=#REF!,0,IF(#REF!=#REF!,0,IF(#REF!=#REF!,0,1))))</f>
        <v>#REF!</v>
      </c>
      <c r="AM409" s="354">
        <f t="shared" si="398"/>
        <v>0</v>
      </c>
    </row>
    <row r="410" spans="1:39" ht="14.1" customHeight="1" thickTop="1" thickBot="1" x14ac:dyDescent="0.25">
      <c r="A410" s="2278"/>
      <c r="B410" s="2281"/>
      <c r="C410" s="2283"/>
      <c r="D410" s="2285"/>
      <c r="E410" s="2288"/>
      <c r="F410" s="2281"/>
      <c r="G410" s="2295"/>
      <c r="H410" s="2297"/>
      <c r="I410" s="2293"/>
      <c r="J410" s="2281"/>
      <c r="K410" s="2295"/>
      <c r="L410" s="2281"/>
      <c r="M410" s="310"/>
      <c r="N410" s="1678"/>
      <c r="O410" s="1678"/>
      <c r="P410" s="309"/>
      <c r="Q410" s="309"/>
      <c r="R410" s="308"/>
      <c r="S410" s="308"/>
      <c r="T410" s="358"/>
      <c r="U410" s="357"/>
      <c r="V410" s="357"/>
      <c r="W410" s="357"/>
      <c r="X410" s="357"/>
      <c r="Y410" s="357"/>
      <c r="Z410" s="357"/>
      <c r="AA410" s="357"/>
      <c r="AB410" s="308"/>
      <c r="AC410" s="2300"/>
      <c r="AD410" s="2300"/>
      <c r="AE410" s="2307"/>
      <c r="AF410" s="2316"/>
      <c r="AG410" s="2314"/>
      <c r="AH410" s="2312"/>
      <c r="AI410" s="271">
        <f t="shared" ref="AI410" si="442">IF(P410=P409,0,IF(P410=P408,0,IF(P410=P407,0,IF(P410=P406,0,IF(P410=P405,0,1)))))</f>
        <v>0</v>
      </c>
      <c r="AJ410" s="271" t="s">
        <v>545</v>
      </c>
      <c r="AK410" s="271" t="str">
        <f t="shared" si="396"/>
        <v>??</v>
      </c>
      <c r="AL410" s="271" t="e">
        <f>IF(#REF!=#REF!,0,IF(#REF!=#REF!,0,IF(#REF!=#REF!,0,IF(#REF!=#REF!,0,IF(#REF!=#REF!,0,1)))))</f>
        <v>#REF!</v>
      </c>
      <c r="AM410" s="354">
        <f t="shared" si="398"/>
        <v>0</v>
      </c>
    </row>
    <row r="411" spans="1:39" ht="14.1" customHeight="1" thickTop="1" thickBot="1" x14ac:dyDescent="0.25">
      <c r="A411" s="2278"/>
      <c r="B411" s="2281"/>
      <c r="C411" s="2283"/>
      <c r="D411" s="2285"/>
      <c r="E411" s="2288"/>
      <c r="F411" s="2281"/>
      <c r="G411" s="2295"/>
      <c r="H411" s="2297"/>
      <c r="I411" s="2293"/>
      <c r="J411" s="2281"/>
      <c r="K411" s="2295"/>
      <c r="L411" s="2281"/>
      <c r="M411" s="310"/>
      <c r="N411" s="1678"/>
      <c r="O411" s="1678"/>
      <c r="P411" s="309"/>
      <c r="Q411" s="309"/>
      <c r="R411" s="308"/>
      <c r="S411" s="308"/>
      <c r="T411" s="358"/>
      <c r="U411" s="357"/>
      <c r="V411" s="357"/>
      <c r="W411" s="357"/>
      <c r="X411" s="357"/>
      <c r="Y411" s="357"/>
      <c r="Z411" s="357"/>
      <c r="AA411" s="357"/>
      <c r="AB411" s="308"/>
      <c r="AC411" s="2300"/>
      <c r="AD411" s="2300"/>
      <c r="AE411" s="2308" t="str">
        <f t="shared" si="429"/>
        <v/>
      </c>
      <c r="AF411" s="2316"/>
      <c r="AG411" s="2314"/>
      <c r="AH411" s="2312"/>
      <c r="AI411" s="271">
        <f t="shared" ref="AI411" si="443">IF(P411=P410,0,IF(P411=P409,0,IF(P411=P408,0,IF(P411=P407,0,IF(P411=P406,0,IF(P411=P405,0,1))))))</f>
        <v>0</v>
      </c>
      <c r="AJ411" s="271" t="s">
        <v>545</v>
      </c>
      <c r="AK411" s="271" t="str">
        <f t="shared" si="396"/>
        <v>??</v>
      </c>
      <c r="AL411" s="271" t="e">
        <f>IF(#REF!=#REF!,0,IF(#REF!=#REF!,0,IF(#REF!=#REF!,0,IF(#REF!=#REF!,0,IF(#REF!=#REF!,0,IF(#REF!=#REF!,0,1))))))</f>
        <v>#REF!</v>
      </c>
      <c r="AM411" s="354">
        <f t="shared" si="398"/>
        <v>0</v>
      </c>
    </row>
    <row r="412" spans="1:39" ht="14.1" customHeight="1" thickTop="1" thickBot="1" x14ac:dyDescent="0.25">
      <c r="A412" s="2278"/>
      <c r="B412" s="2281"/>
      <c r="C412" s="2283"/>
      <c r="D412" s="2285"/>
      <c r="E412" s="2288"/>
      <c r="F412" s="2281"/>
      <c r="G412" s="2295"/>
      <c r="H412" s="2297"/>
      <c r="I412" s="2293"/>
      <c r="J412" s="2281"/>
      <c r="K412" s="2295"/>
      <c r="L412" s="2281"/>
      <c r="M412" s="310"/>
      <c r="N412" s="1678"/>
      <c r="O412" s="1678"/>
      <c r="P412" s="309"/>
      <c r="Q412" s="309"/>
      <c r="R412" s="308"/>
      <c r="S412" s="308"/>
      <c r="T412" s="358"/>
      <c r="U412" s="357"/>
      <c r="V412" s="357"/>
      <c r="W412" s="357"/>
      <c r="X412" s="357"/>
      <c r="Y412" s="357"/>
      <c r="Z412" s="357"/>
      <c r="AA412" s="357"/>
      <c r="AB412" s="308"/>
      <c r="AC412" s="2300"/>
      <c r="AD412" s="2300"/>
      <c r="AE412" s="2308"/>
      <c r="AF412" s="2316"/>
      <c r="AG412" s="2314"/>
      <c r="AH412" s="2312"/>
      <c r="AI412" s="271">
        <f t="shared" ref="AI412" si="444">IF(P412=P411,0,IF(P412=P410,0,IF(P412=P409,0,IF(P412=P408,0,IF(P412=P407,0,IF(P412=P406,0,IF(P412=P405,0,1)))))))</f>
        <v>0</v>
      </c>
      <c r="AJ412" s="271" t="s">
        <v>545</v>
      </c>
      <c r="AK412" s="271" t="str">
        <f t="shared" si="396"/>
        <v>??</v>
      </c>
      <c r="AL412" s="271" t="e">
        <f>IF(#REF!=#REF!,0,IF(#REF!=#REF!,0,IF(#REF!=#REF!,0,IF(#REF!=#REF!,0,IF(#REF!=#REF!,0,IF(#REF!=#REF!,0,IF(#REF!=#REF!,0,1)))))))</f>
        <v>#REF!</v>
      </c>
      <c r="AM412" s="354">
        <f t="shared" si="398"/>
        <v>0</v>
      </c>
    </row>
    <row r="413" spans="1:39" ht="14.1" customHeight="1" thickTop="1" thickBot="1" x14ac:dyDescent="0.25">
      <c r="A413" s="2278"/>
      <c r="B413" s="2281"/>
      <c r="C413" s="2283"/>
      <c r="D413" s="2285"/>
      <c r="E413" s="2288"/>
      <c r="F413" s="2281"/>
      <c r="G413" s="2295"/>
      <c r="H413" s="2297"/>
      <c r="I413" s="2293"/>
      <c r="J413" s="2281"/>
      <c r="K413" s="2295"/>
      <c r="L413" s="2281"/>
      <c r="M413" s="310"/>
      <c r="N413" s="1678"/>
      <c r="O413" s="1678"/>
      <c r="P413" s="309"/>
      <c r="Q413" s="309"/>
      <c r="R413" s="308"/>
      <c r="S413" s="308"/>
      <c r="T413" s="358"/>
      <c r="U413" s="357"/>
      <c r="V413" s="357"/>
      <c r="W413" s="357"/>
      <c r="X413" s="357"/>
      <c r="Y413" s="357"/>
      <c r="Z413" s="357"/>
      <c r="AA413" s="357"/>
      <c r="AB413" s="308"/>
      <c r="AC413" s="2300"/>
      <c r="AD413" s="2300"/>
      <c r="AE413" s="2308"/>
      <c r="AF413" s="2316"/>
      <c r="AG413" s="2314"/>
      <c r="AH413" s="2312"/>
      <c r="AI413" s="271">
        <f t="shared" ref="AI413" si="445">IF(P413=P412,0,IF(P413=P411,0,IF(P413=P410,0,IF(P413=P409,0,IF(P413=P408,0,IF(P413=P407,0,IF(P413=P406,0,IF(P413=P405,0,1))))))))</f>
        <v>0</v>
      </c>
      <c r="AJ413" s="271" t="s">
        <v>545</v>
      </c>
      <c r="AK413" s="271" t="str">
        <f t="shared" si="396"/>
        <v>??</v>
      </c>
      <c r="AL413" s="271" t="e">
        <f>IF(#REF!=#REF!,0,IF(#REF!=#REF!,0,IF(#REF!=#REF!,0,IF(#REF!=#REF!,0,IF(#REF!=#REF!,0,IF(#REF!=#REF!,0,IF(#REF!=#REF!,0,IF(#REF!=#REF!,0,1))))))))</f>
        <v>#REF!</v>
      </c>
      <c r="AM413" s="354">
        <f t="shared" si="398"/>
        <v>0</v>
      </c>
    </row>
    <row r="414" spans="1:39" ht="14.1" customHeight="1" thickTop="1" thickBot="1" x14ac:dyDescent="0.25">
      <c r="A414" s="2279"/>
      <c r="B414" s="2282"/>
      <c r="C414" s="2284"/>
      <c r="D414" s="2286"/>
      <c r="E414" s="2289"/>
      <c r="F414" s="2282"/>
      <c r="G414" s="2296"/>
      <c r="H414" s="2298"/>
      <c r="I414" s="2294"/>
      <c r="J414" s="2282"/>
      <c r="K414" s="2296"/>
      <c r="L414" s="2282"/>
      <c r="M414" s="292"/>
      <c r="N414" s="290"/>
      <c r="O414" s="290"/>
      <c r="P414" s="291"/>
      <c r="Q414" s="291"/>
      <c r="R414" s="290"/>
      <c r="S414" s="290"/>
      <c r="T414" s="356"/>
      <c r="U414" s="355"/>
      <c r="V414" s="355"/>
      <c r="W414" s="355"/>
      <c r="X414" s="355"/>
      <c r="Y414" s="355"/>
      <c r="Z414" s="355"/>
      <c r="AA414" s="355"/>
      <c r="AB414" s="290"/>
      <c r="AC414" s="2301"/>
      <c r="AD414" s="2301"/>
      <c r="AE414" s="2309"/>
      <c r="AF414" s="2316"/>
      <c r="AG414" s="2315"/>
      <c r="AH414" s="2312"/>
      <c r="AI414" s="271">
        <f t="shared" ref="AI414" si="446">IF(P414=P413,0,IF(P414=P412,0,IF(P414=P411,0,IF(P414=P410,0,IF(P414=P409,0,IF(P414=P408,0,IF(P414=P407,0,IF(P414=P406,0,IF(P414=P405,0,1)))))))))</f>
        <v>0</v>
      </c>
      <c r="AJ414" s="271" t="s">
        <v>545</v>
      </c>
      <c r="AK414" s="271" t="str">
        <f t="shared" si="396"/>
        <v>??</v>
      </c>
      <c r="AL414" s="271" t="e">
        <f>IF(#REF!=#REF!,0,IF(#REF!=#REF!,0,IF(#REF!=#REF!,0,IF(#REF!=#REF!,0,IF(#REF!=#REF!,0,IF(#REF!=#REF!,0,IF(#REF!=#REF!,0,IF(#REF!=#REF!,0,IF(#REF!=#REF!,0,1)))))))))</f>
        <v>#REF!</v>
      </c>
      <c r="AM414" s="354">
        <f t="shared" si="398"/>
        <v>0</v>
      </c>
    </row>
    <row r="415" spans="1:39" ht="14.1" customHeight="1" thickTop="1" thickBot="1" x14ac:dyDescent="0.25">
      <c r="A415" s="2278"/>
      <c r="B415" s="2280"/>
      <c r="C415" s="2283"/>
      <c r="D415" s="2285"/>
      <c r="E415" s="2287"/>
      <c r="F415" s="2280"/>
      <c r="G415" s="2280"/>
      <c r="H415" s="2297"/>
      <c r="I415" s="2290" t="s">
        <v>140</v>
      </c>
      <c r="J415" s="2281"/>
      <c r="K415" s="2280"/>
      <c r="L415" s="2281"/>
      <c r="M415" s="310"/>
      <c r="N415" s="1678"/>
      <c r="O415" s="1678"/>
      <c r="P415" s="388"/>
      <c r="Q415" s="388"/>
      <c r="R415" s="308"/>
      <c r="S415" s="308"/>
      <c r="T415" s="358"/>
      <c r="U415" s="357"/>
      <c r="V415" s="357"/>
      <c r="W415" s="357"/>
      <c r="X415" s="357"/>
      <c r="Y415" s="357"/>
      <c r="Z415" s="357"/>
      <c r="AA415" s="357"/>
      <c r="AB415" s="308"/>
      <c r="AC415" s="2299">
        <f t="shared" ref="AC415" si="447">SUM(T415:AB424)</f>
        <v>0</v>
      </c>
      <c r="AD415" s="2299">
        <f t="shared" si="419"/>
        <v>0</v>
      </c>
      <c r="AE415" s="2306">
        <f t="shared" ref="AE415" si="448">IF((AC415-AD415)&gt;=0,AC415-AD415,0)</f>
        <v>0</v>
      </c>
      <c r="AF415" s="2316">
        <f t="shared" ref="AF415" si="449">IF(AC415&lt;AD415,AC415,AD415)/IF(AD415=0,1,AD415)</f>
        <v>0</v>
      </c>
      <c r="AG415" s="2313" t="str">
        <f t="shared" si="422"/>
        <v/>
      </c>
      <c r="AH415" s="2312"/>
      <c r="AI415" s="271">
        <v>1</v>
      </c>
      <c r="AJ415" s="271" t="s">
        <v>545</v>
      </c>
      <c r="AK415" s="271" t="str">
        <f t="shared" si="396"/>
        <v>??</v>
      </c>
      <c r="AL415" s="271">
        <v>1</v>
      </c>
      <c r="AM415" s="354">
        <f t="shared" ref="AM415" si="450">C415</f>
        <v>0</v>
      </c>
    </row>
    <row r="416" spans="1:39" ht="14.1" customHeight="1" thickTop="1" thickBot="1" x14ac:dyDescent="0.25">
      <c r="A416" s="2278"/>
      <c r="B416" s="2281"/>
      <c r="C416" s="2283"/>
      <c r="D416" s="2285"/>
      <c r="E416" s="2288"/>
      <c r="F416" s="2281"/>
      <c r="G416" s="2295"/>
      <c r="H416" s="2297"/>
      <c r="I416" s="2291"/>
      <c r="J416" s="2281"/>
      <c r="K416" s="2295"/>
      <c r="L416" s="2281"/>
      <c r="M416" s="310"/>
      <c r="N416" s="1678"/>
      <c r="O416" s="1678"/>
      <c r="P416" s="309"/>
      <c r="Q416" s="309"/>
      <c r="R416" s="308"/>
      <c r="S416" s="308"/>
      <c r="T416" s="358"/>
      <c r="U416" s="357"/>
      <c r="V416" s="357"/>
      <c r="W416" s="357"/>
      <c r="X416" s="357"/>
      <c r="Y416" s="357"/>
      <c r="Z416" s="357"/>
      <c r="AA416" s="357"/>
      <c r="AB416" s="308"/>
      <c r="AC416" s="2300"/>
      <c r="AD416" s="2300"/>
      <c r="AE416" s="2307"/>
      <c r="AF416" s="2316"/>
      <c r="AG416" s="2314"/>
      <c r="AH416" s="2312"/>
      <c r="AI416" s="271">
        <f t="shared" ref="AI416" si="451">IF(P416=P415,0,1)</f>
        <v>0</v>
      </c>
      <c r="AJ416" s="271" t="s">
        <v>545</v>
      </c>
      <c r="AK416" s="271" t="str">
        <f t="shared" si="396"/>
        <v>??</v>
      </c>
      <c r="AL416" s="271" t="e">
        <f>IF(#REF!=#REF!,0,1)</f>
        <v>#REF!</v>
      </c>
      <c r="AM416" s="354">
        <f t="shared" si="398"/>
        <v>0</v>
      </c>
    </row>
    <row r="417" spans="1:39" ht="14.1" customHeight="1" thickTop="1" thickBot="1" x14ac:dyDescent="0.25">
      <c r="A417" s="2278"/>
      <c r="B417" s="2281"/>
      <c r="C417" s="2283"/>
      <c r="D417" s="2285"/>
      <c r="E417" s="2288"/>
      <c r="F417" s="2281"/>
      <c r="G417" s="2295"/>
      <c r="H417" s="2297"/>
      <c r="I417" s="2292"/>
      <c r="J417" s="2281"/>
      <c r="K417" s="2295"/>
      <c r="L417" s="2281"/>
      <c r="M417" s="310"/>
      <c r="N417" s="1678"/>
      <c r="O417" s="1678"/>
      <c r="P417" s="309"/>
      <c r="Q417" s="309"/>
      <c r="R417" s="308"/>
      <c r="S417" s="308"/>
      <c r="T417" s="358"/>
      <c r="U417" s="357"/>
      <c r="V417" s="357"/>
      <c r="W417" s="357"/>
      <c r="X417" s="357"/>
      <c r="Y417" s="357"/>
      <c r="Z417" s="357"/>
      <c r="AA417" s="357"/>
      <c r="AB417" s="308"/>
      <c r="AC417" s="2300"/>
      <c r="AD417" s="2300"/>
      <c r="AE417" s="2307"/>
      <c r="AF417" s="2316"/>
      <c r="AG417" s="2314"/>
      <c r="AH417" s="2312"/>
      <c r="AI417" s="271">
        <f t="shared" ref="AI417" si="452">IF(P417=P416,0,IF(P417=P415,0,1))</f>
        <v>0</v>
      </c>
      <c r="AJ417" s="271" t="s">
        <v>545</v>
      </c>
      <c r="AK417" s="271" t="str">
        <f t="shared" si="396"/>
        <v>??</v>
      </c>
      <c r="AL417" s="271" t="e">
        <f>IF(#REF!=#REF!,0,IF(#REF!=#REF!,0,1))</f>
        <v>#REF!</v>
      </c>
      <c r="AM417" s="354">
        <f t="shared" si="398"/>
        <v>0</v>
      </c>
    </row>
    <row r="418" spans="1:39" ht="14.1" customHeight="1" thickTop="1" thickBot="1" x14ac:dyDescent="0.25">
      <c r="A418" s="2278"/>
      <c r="B418" s="2281"/>
      <c r="C418" s="2283"/>
      <c r="D418" s="2285"/>
      <c r="E418" s="2288"/>
      <c r="F418" s="2281"/>
      <c r="G418" s="2295"/>
      <c r="H418" s="2297"/>
      <c r="I418" s="2293"/>
      <c r="J418" s="2281"/>
      <c r="K418" s="2295"/>
      <c r="L418" s="2281"/>
      <c r="M418" s="310"/>
      <c r="N418" s="1678"/>
      <c r="O418" s="1678"/>
      <c r="P418" s="309"/>
      <c r="Q418" s="309"/>
      <c r="R418" s="308"/>
      <c r="S418" s="308"/>
      <c r="T418" s="358"/>
      <c r="U418" s="357"/>
      <c r="V418" s="357"/>
      <c r="W418" s="357"/>
      <c r="X418" s="357"/>
      <c r="Y418" s="357"/>
      <c r="Z418" s="357"/>
      <c r="AA418" s="357"/>
      <c r="AB418" s="308"/>
      <c r="AC418" s="2300"/>
      <c r="AD418" s="2300"/>
      <c r="AE418" s="2307"/>
      <c r="AF418" s="2316"/>
      <c r="AG418" s="2314"/>
      <c r="AH418" s="2312"/>
      <c r="AI418" s="271">
        <f t="shared" ref="AI418" si="453">IF(P418=P417,0,IF(P418=P416,0,IF(P418=P415,0,1)))</f>
        <v>0</v>
      </c>
      <c r="AJ418" s="271" t="s">
        <v>545</v>
      </c>
      <c r="AK418" s="271" t="str">
        <f t="shared" si="396"/>
        <v>??</v>
      </c>
      <c r="AL418" s="271" t="e">
        <f>IF(#REF!=#REF!,0,IF(#REF!=#REF!,0,IF(#REF!=#REF!,0,1)))</f>
        <v>#REF!</v>
      </c>
      <c r="AM418" s="354">
        <f t="shared" si="398"/>
        <v>0</v>
      </c>
    </row>
    <row r="419" spans="1:39" ht="14.1" customHeight="1" thickTop="1" thickBot="1" x14ac:dyDescent="0.25">
      <c r="A419" s="2278"/>
      <c r="B419" s="2281"/>
      <c r="C419" s="2283"/>
      <c r="D419" s="2285"/>
      <c r="E419" s="2288"/>
      <c r="F419" s="2281"/>
      <c r="G419" s="2295"/>
      <c r="H419" s="2297"/>
      <c r="I419" s="2293"/>
      <c r="J419" s="2281"/>
      <c r="K419" s="2295"/>
      <c r="L419" s="2281"/>
      <c r="M419" s="310"/>
      <c r="N419" s="1678"/>
      <c r="O419" s="1678"/>
      <c r="P419" s="309"/>
      <c r="Q419" s="309"/>
      <c r="R419" s="308"/>
      <c r="S419" s="308"/>
      <c r="T419" s="358"/>
      <c r="U419" s="357"/>
      <c r="V419" s="357"/>
      <c r="W419" s="357"/>
      <c r="X419" s="357"/>
      <c r="Y419" s="357"/>
      <c r="Z419" s="357"/>
      <c r="AA419" s="357"/>
      <c r="AB419" s="308"/>
      <c r="AC419" s="2300"/>
      <c r="AD419" s="2300"/>
      <c r="AE419" s="2307"/>
      <c r="AF419" s="2316"/>
      <c r="AG419" s="2314"/>
      <c r="AH419" s="2312"/>
      <c r="AI419" s="271">
        <f t="shared" ref="AI419" si="454">IF(P419=P418,0,IF(P419=P417,0,IF(P419=P416,0,IF(P419=P415,0,1))))</f>
        <v>0</v>
      </c>
      <c r="AJ419" s="271" t="s">
        <v>545</v>
      </c>
      <c r="AK419" s="271" t="str">
        <f t="shared" si="396"/>
        <v>??</v>
      </c>
      <c r="AL419" s="271" t="e">
        <f>IF(#REF!=#REF!,0,IF(#REF!=#REF!,0,IF(#REF!=#REF!,0,IF(#REF!=#REF!,0,1))))</f>
        <v>#REF!</v>
      </c>
      <c r="AM419" s="354">
        <f t="shared" si="398"/>
        <v>0</v>
      </c>
    </row>
    <row r="420" spans="1:39" ht="14.1" customHeight="1" thickTop="1" thickBot="1" x14ac:dyDescent="0.25">
      <c r="A420" s="2278"/>
      <c r="B420" s="2281"/>
      <c r="C420" s="2283"/>
      <c r="D420" s="2285"/>
      <c r="E420" s="2288"/>
      <c r="F420" s="2281"/>
      <c r="G420" s="2295"/>
      <c r="H420" s="2297"/>
      <c r="I420" s="2293"/>
      <c r="J420" s="2281"/>
      <c r="K420" s="2295"/>
      <c r="L420" s="2281"/>
      <c r="M420" s="310"/>
      <c r="N420" s="1678"/>
      <c r="O420" s="1678"/>
      <c r="P420" s="309"/>
      <c r="Q420" s="309"/>
      <c r="R420" s="308"/>
      <c r="S420" s="308"/>
      <c r="T420" s="358"/>
      <c r="U420" s="357"/>
      <c r="V420" s="357"/>
      <c r="W420" s="357"/>
      <c r="X420" s="357"/>
      <c r="Y420" s="357"/>
      <c r="Z420" s="357"/>
      <c r="AA420" s="357"/>
      <c r="AB420" s="308"/>
      <c r="AC420" s="2300"/>
      <c r="AD420" s="2300"/>
      <c r="AE420" s="2307"/>
      <c r="AF420" s="2316"/>
      <c r="AG420" s="2314"/>
      <c r="AH420" s="2312"/>
      <c r="AI420" s="271">
        <f t="shared" ref="AI420" si="455">IF(P420=P419,0,IF(P420=P418,0,IF(P420=P417,0,IF(P420=P416,0,IF(P420=P415,0,1)))))</f>
        <v>0</v>
      </c>
      <c r="AJ420" s="271" t="s">
        <v>545</v>
      </c>
      <c r="AK420" s="271" t="str">
        <f t="shared" si="396"/>
        <v>??</v>
      </c>
      <c r="AL420" s="271" t="e">
        <f>IF(#REF!=#REF!,0,IF(#REF!=#REF!,0,IF(#REF!=#REF!,0,IF(#REF!=#REF!,0,IF(#REF!=#REF!,0,1)))))</f>
        <v>#REF!</v>
      </c>
      <c r="AM420" s="354">
        <f t="shared" si="398"/>
        <v>0</v>
      </c>
    </row>
    <row r="421" spans="1:39" ht="14.1" customHeight="1" thickTop="1" thickBot="1" x14ac:dyDescent="0.25">
      <c r="A421" s="2278"/>
      <c r="B421" s="2281"/>
      <c r="C421" s="2283"/>
      <c r="D421" s="2285"/>
      <c r="E421" s="2288"/>
      <c r="F421" s="2281"/>
      <c r="G421" s="2295"/>
      <c r="H421" s="2297"/>
      <c r="I421" s="2293"/>
      <c r="J421" s="2281"/>
      <c r="K421" s="2295"/>
      <c r="L421" s="2281"/>
      <c r="M421" s="310"/>
      <c r="N421" s="1678"/>
      <c r="O421" s="1678"/>
      <c r="P421" s="309"/>
      <c r="Q421" s="309"/>
      <c r="R421" s="308"/>
      <c r="S421" s="308"/>
      <c r="T421" s="358"/>
      <c r="U421" s="357"/>
      <c r="V421" s="357"/>
      <c r="W421" s="357"/>
      <c r="X421" s="357"/>
      <c r="Y421" s="357"/>
      <c r="Z421" s="357"/>
      <c r="AA421" s="357"/>
      <c r="AB421" s="308"/>
      <c r="AC421" s="2300"/>
      <c r="AD421" s="2300"/>
      <c r="AE421" s="2308" t="str">
        <f t="shared" si="429"/>
        <v/>
      </c>
      <c r="AF421" s="2316"/>
      <c r="AG421" s="2314"/>
      <c r="AH421" s="2312"/>
      <c r="AI421" s="271">
        <f t="shared" ref="AI421" si="456">IF(P421=P420,0,IF(P421=P419,0,IF(P421=P418,0,IF(P421=P417,0,IF(P421=P416,0,IF(P421=P415,0,1))))))</f>
        <v>0</v>
      </c>
      <c r="AJ421" s="271" t="s">
        <v>545</v>
      </c>
      <c r="AK421" s="271" t="str">
        <f t="shared" si="396"/>
        <v>??</v>
      </c>
      <c r="AL421" s="271" t="e">
        <f>IF(#REF!=#REF!,0,IF(#REF!=#REF!,0,IF(#REF!=#REF!,0,IF(#REF!=#REF!,0,IF(#REF!=#REF!,0,IF(#REF!=#REF!,0,1))))))</f>
        <v>#REF!</v>
      </c>
      <c r="AM421" s="354">
        <f t="shared" si="398"/>
        <v>0</v>
      </c>
    </row>
    <row r="422" spans="1:39" ht="14.1" customHeight="1" thickTop="1" thickBot="1" x14ac:dyDescent="0.25">
      <c r="A422" s="2278"/>
      <c r="B422" s="2281"/>
      <c r="C422" s="2283"/>
      <c r="D422" s="2285"/>
      <c r="E422" s="2288"/>
      <c r="F422" s="2281"/>
      <c r="G422" s="2295"/>
      <c r="H422" s="2297"/>
      <c r="I422" s="2293"/>
      <c r="J422" s="2281"/>
      <c r="K422" s="2295"/>
      <c r="L422" s="2281"/>
      <c r="M422" s="310"/>
      <c r="N422" s="1678"/>
      <c r="O422" s="1678"/>
      <c r="P422" s="309"/>
      <c r="Q422" s="309"/>
      <c r="R422" s="308"/>
      <c r="S422" s="308"/>
      <c r="T422" s="358"/>
      <c r="U422" s="357"/>
      <c r="V422" s="357"/>
      <c r="W422" s="357"/>
      <c r="X422" s="357"/>
      <c r="Y422" s="357"/>
      <c r="Z422" s="357"/>
      <c r="AA422" s="357"/>
      <c r="AB422" s="308"/>
      <c r="AC422" s="2300"/>
      <c r="AD422" s="2300"/>
      <c r="AE422" s="2308"/>
      <c r="AF422" s="2316"/>
      <c r="AG422" s="2314"/>
      <c r="AH422" s="2312"/>
      <c r="AI422" s="271">
        <f t="shared" ref="AI422" si="457">IF(P422=P421,0,IF(P422=P420,0,IF(P422=P419,0,IF(P422=P418,0,IF(P422=P417,0,IF(P422=P416,0,IF(P422=P415,0,1)))))))</f>
        <v>0</v>
      </c>
      <c r="AJ422" s="271" t="s">
        <v>545</v>
      </c>
      <c r="AK422" s="271" t="str">
        <f t="shared" si="396"/>
        <v>??</v>
      </c>
      <c r="AL422" s="271" t="e">
        <f>IF(#REF!=#REF!,0,IF(#REF!=#REF!,0,IF(#REF!=#REF!,0,IF(#REF!=#REF!,0,IF(#REF!=#REF!,0,IF(#REF!=#REF!,0,IF(#REF!=#REF!,0,1)))))))</f>
        <v>#REF!</v>
      </c>
      <c r="AM422" s="354">
        <f t="shared" si="398"/>
        <v>0</v>
      </c>
    </row>
    <row r="423" spans="1:39" ht="14.1" customHeight="1" thickTop="1" thickBot="1" x14ac:dyDescent="0.25">
      <c r="A423" s="2278"/>
      <c r="B423" s="2281"/>
      <c r="C423" s="2283"/>
      <c r="D423" s="2285"/>
      <c r="E423" s="2288"/>
      <c r="F423" s="2281"/>
      <c r="G423" s="2295"/>
      <c r="H423" s="2297"/>
      <c r="I423" s="2293"/>
      <c r="J423" s="2281"/>
      <c r="K423" s="2295"/>
      <c r="L423" s="2281"/>
      <c r="M423" s="310"/>
      <c r="N423" s="1678"/>
      <c r="O423" s="1678"/>
      <c r="P423" s="309"/>
      <c r="Q423" s="309"/>
      <c r="R423" s="308"/>
      <c r="S423" s="308"/>
      <c r="T423" s="358"/>
      <c r="U423" s="357"/>
      <c r="V423" s="357"/>
      <c r="W423" s="357"/>
      <c r="X423" s="357"/>
      <c r="Y423" s="357"/>
      <c r="Z423" s="357"/>
      <c r="AA423" s="357"/>
      <c r="AB423" s="308"/>
      <c r="AC423" s="2300"/>
      <c r="AD423" s="2300"/>
      <c r="AE423" s="2308"/>
      <c r="AF423" s="2316"/>
      <c r="AG423" s="2314"/>
      <c r="AH423" s="2312"/>
      <c r="AI423" s="271">
        <f t="shared" ref="AI423" si="458">IF(P423=P422,0,IF(P423=P421,0,IF(P423=P420,0,IF(P423=P419,0,IF(P423=P418,0,IF(P423=P417,0,IF(P423=P416,0,IF(P423=P415,0,1))))))))</f>
        <v>0</v>
      </c>
      <c r="AJ423" s="271" t="s">
        <v>545</v>
      </c>
      <c r="AK423" s="271" t="str">
        <f t="shared" si="396"/>
        <v>??</v>
      </c>
      <c r="AL423" s="271" t="e">
        <f>IF(#REF!=#REF!,0,IF(#REF!=#REF!,0,IF(#REF!=#REF!,0,IF(#REF!=#REF!,0,IF(#REF!=#REF!,0,IF(#REF!=#REF!,0,IF(#REF!=#REF!,0,IF(#REF!=#REF!,0,1))))))))</f>
        <v>#REF!</v>
      </c>
      <c r="AM423" s="354">
        <f t="shared" si="398"/>
        <v>0</v>
      </c>
    </row>
    <row r="424" spans="1:39" ht="14.1" customHeight="1" thickTop="1" thickBot="1" x14ac:dyDescent="0.25">
      <c r="A424" s="2279"/>
      <c r="B424" s="2282"/>
      <c r="C424" s="2284"/>
      <c r="D424" s="2286"/>
      <c r="E424" s="2289"/>
      <c r="F424" s="2282"/>
      <c r="G424" s="2296"/>
      <c r="H424" s="2298"/>
      <c r="I424" s="2294"/>
      <c r="J424" s="2282"/>
      <c r="K424" s="2296"/>
      <c r="L424" s="2282"/>
      <c r="M424" s="292"/>
      <c r="N424" s="290"/>
      <c r="O424" s="290"/>
      <c r="P424" s="291"/>
      <c r="Q424" s="291"/>
      <c r="R424" s="290"/>
      <c r="S424" s="290"/>
      <c r="T424" s="356"/>
      <c r="U424" s="355"/>
      <c r="V424" s="355"/>
      <c r="W424" s="355"/>
      <c r="X424" s="355"/>
      <c r="Y424" s="355"/>
      <c r="Z424" s="355"/>
      <c r="AA424" s="355"/>
      <c r="AB424" s="290"/>
      <c r="AC424" s="2301"/>
      <c r="AD424" s="2301"/>
      <c r="AE424" s="2309"/>
      <c r="AF424" s="2316"/>
      <c r="AG424" s="2315"/>
      <c r="AH424" s="2312"/>
      <c r="AI424" s="271">
        <f t="shared" ref="AI424" si="459">IF(P424=P423,0,IF(P424=P422,0,IF(P424=P421,0,IF(P424=P420,0,IF(P424=P419,0,IF(P424=P418,0,IF(P424=P417,0,IF(P424=P416,0,IF(P424=P415,0,1)))))))))</f>
        <v>0</v>
      </c>
      <c r="AJ424" s="271" t="s">
        <v>545</v>
      </c>
      <c r="AK424" s="271" t="str">
        <f t="shared" si="396"/>
        <v>??</v>
      </c>
      <c r="AL424" s="271" t="e">
        <f>IF(#REF!=#REF!,0,IF(#REF!=#REF!,0,IF(#REF!=#REF!,0,IF(#REF!=#REF!,0,IF(#REF!=#REF!,0,IF(#REF!=#REF!,0,IF(#REF!=#REF!,0,IF(#REF!=#REF!,0,IF(#REF!=#REF!,0,1)))))))))</f>
        <v>#REF!</v>
      </c>
      <c r="AM424" s="354">
        <f t="shared" si="398"/>
        <v>0</v>
      </c>
    </row>
    <row r="425" spans="1:39" ht="14.1" customHeight="1" thickTop="1" thickBot="1" x14ac:dyDescent="0.25">
      <c r="A425" s="2278"/>
      <c r="B425" s="2280"/>
      <c r="C425" s="2283"/>
      <c r="D425" s="2285"/>
      <c r="E425" s="2287"/>
      <c r="F425" s="2280"/>
      <c r="G425" s="2280"/>
      <c r="H425" s="2297"/>
      <c r="I425" s="2290" t="s">
        <v>140</v>
      </c>
      <c r="J425" s="2281"/>
      <c r="K425" s="2280"/>
      <c r="L425" s="2281"/>
      <c r="M425" s="310"/>
      <c r="N425" s="1678"/>
      <c r="O425" s="1678"/>
      <c r="P425" s="388"/>
      <c r="Q425" s="388"/>
      <c r="R425" s="308"/>
      <c r="S425" s="308"/>
      <c r="T425" s="358"/>
      <c r="U425" s="357"/>
      <c r="V425" s="357"/>
      <c r="W425" s="357"/>
      <c r="X425" s="357"/>
      <c r="Y425" s="357"/>
      <c r="Z425" s="357"/>
      <c r="AA425" s="357"/>
      <c r="AB425" s="308"/>
      <c r="AC425" s="2299">
        <f t="shared" ref="AC425" si="460">SUM(T425:AB434)</f>
        <v>0</v>
      </c>
      <c r="AD425" s="2299">
        <f t="shared" si="419"/>
        <v>0</v>
      </c>
      <c r="AE425" s="2306">
        <f t="shared" ref="AE425" si="461">IF((AC425-AD425)&gt;=0,AC425-AD425,0)</f>
        <v>0</v>
      </c>
      <c r="AF425" s="2316">
        <f t="shared" ref="AF425" si="462">IF(AC425&lt;AD425,AC425,AD425)/IF(AD425=0,1,AD425)</f>
        <v>0</v>
      </c>
      <c r="AG425" s="2313" t="str">
        <f t="shared" si="422"/>
        <v/>
      </c>
      <c r="AH425" s="2312"/>
      <c r="AI425" s="271">
        <v>1</v>
      </c>
      <c r="AJ425" s="271" t="s">
        <v>545</v>
      </c>
      <c r="AK425" s="271" t="str">
        <f t="shared" si="396"/>
        <v>??</v>
      </c>
      <c r="AL425" s="271">
        <v>1</v>
      </c>
      <c r="AM425" s="354">
        <f t="shared" ref="AM425" si="463">C425</f>
        <v>0</v>
      </c>
    </row>
    <row r="426" spans="1:39" ht="14.1" customHeight="1" thickTop="1" thickBot="1" x14ac:dyDescent="0.25">
      <c r="A426" s="2278"/>
      <c r="B426" s="2281"/>
      <c r="C426" s="2283"/>
      <c r="D426" s="2285"/>
      <c r="E426" s="2288"/>
      <c r="F426" s="2281"/>
      <c r="G426" s="2295"/>
      <c r="H426" s="2297"/>
      <c r="I426" s="2291"/>
      <c r="J426" s="2281"/>
      <c r="K426" s="2295"/>
      <c r="L426" s="2281"/>
      <c r="M426" s="310"/>
      <c r="N426" s="1678"/>
      <c r="O426" s="1678"/>
      <c r="P426" s="309"/>
      <c r="Q426" s="309"/>
      <c r="R426" s="308"/>
      <c r="S426" s="308"/>
      <c r="T426" s="358"/>
      <c r="U426" s="357"/>
      <c r="V426" s="357"/>
      <c r="W426" s="357"/>
      <c r="X426" s="357"/>
      <c r="Y426" s="357"/>
      <c r="Z426" s="357"/>
      <c r="AA426" s="357"/>
      <c r="AB426" s="308"/>
      <c r="AC426" s="2300"/>
      <c r="AD426" s="2300"/>
      <c r="AE426" s="2307"/>
      <c r="AF426" s="2316"/>
      <c r="AG426" s="2314"/>
      <c r="AH426" s="2312"/>
      <c r="AI426" s="271">
        <f t="shared" ref="AI426" si="464">IF(P426=P425,0,1)</f>
        <v>0</v>
      </c>
      <c r="AJ426" s="271" t="s">
        <v>545</v>
      </c>
      <c r="AK426" s="271" t="str">
        <f t="shared" si="396"/>
        <v>??</v>
      </c>
      <c r="AL426" s="271" t="e">
        <f>IF(#REF!=#REF!,0,1)</f>
        <v>#REF!</v>
      </c>
      <c r="AM426" s="354">
        <f t="shared" si="398"/>
        <v>0</v>
      </c>
    </row>
    <row r="427" spans="1:39" ht="14.1" customHeight="1" thickTop="1" thickBot="1" x14ac:dyDescent="0.25">
      <c r="A427" s="2278"/>
      <c r="B427" s="2281"/>
      <c r="C427" s="2283"/>
      <c r="D427" s="2285"/>
      <c r="E427" s="2288"/>
      <c r="F427" s="2281"/>
      <c r="G427" s="2295"/>
      <c r="H427" s="2297"/>
      <c r="I427" s="2292"/>
      <c r="J427" s="2281"/>
      <c r="K427" s="2295"/>
      <c r="L427" s="2281"/>
      <c r="M427" s="310"/>
      <c r="N427" s="1678"/>
      <c r="O427" s="1678"/>
      <c r="P427" s="309"/>
      <c r="Q427" s="309"/>
      <c r="R427" s="308"/>
      <c r="S427" s="308"/>
      <c r="T427" s="358"/>
      <c r="U427" s="357"/>
      <c r="V427" s="357"/>
      <c r="W427" s="357"/>
      <c r="X427" s="357"/>
      <c r="Y427" s="357"/>
      <c r="Z427" s="357"/>
      <c r="AA427" s="357"/>
      <c r="AB427" s="308"/>
      <c r="AC427" s="2300"/>
      <c r="AD427" s="2300"/>
      <c r="AE427" s="2307"/>
      <c r="AF427" s="2316"/>
      <c r="AG427" s="2314"/>
      <c r="AH427" s="2312"/>
      <c r="AI427" s="271">
        <f t="shared" ref="AI427" si="465">IF(P427=P426,0,IF(P427=P425,0,1))</f>
        <v>0</v>
      </c>
      <c r="AJ427" s="271" t="s">
        <v>545</v>
      </c>
      <c r="AK427" s="271" t="str">
        <f t="shared" si="396"/>
        <v>??</v>
      </c>
      <c r="AL427" s="271" t="e">
        <f>IF(#REF!=#REF!,0,IF(#REF!=#REF!,0,1))</f>
        <v>#REF!</v>
      </c>
      <c r="AM427" s="354">
        <f t="shared" si="398"/>
        <v>0</v>
      </c>
    </row>
    <row r="428" spans="1:39" ht="14.1" customHeight="1" thickTop="1" thickBot="1" x14ac:dyDescent="0.25">
      <c r="A428" s="2278"/>
      <c r="B428" s="2281"/>
      <c r="C428" s="2283"/>
      <c r="D428" s="2285"/>
      <c r="E428" s="2288"/>
      <c r="F428" s="2281"/>
      <c r="G428" s="2295"/>
      <c r="H428" s="2297"/>
      <c r="I428" s="2293"/>
      <c r="J428" s="2281"/>
      <c r="K428" s="2295"/>
      <c r="L428" s="2281"/>
      <c r="M428" s="310"/>
      <c r="N428" s="1678"/>
      <c r="O428" s="1678"/>
      <c r="P428" s="309"/>
      <c r="Q428" s="309"/>
      <c r="R428" s="308"/>
      <c r="S428" s="308"/>
      <c r="T428" s="358"/>
      <c r="U428" s="357"/>
      <c r="V428" s="357"/>
      <c r="W428" s="357"/>
      <c r="X428" s="357"/>
      <c r="Y428" s="357"/>
      <c r="Z428" s="357"/>
      <c r="AA428" s="357"/>
      <c r="AB428" s="308"/>
      <c r="AC428" s="2300"/>
      <c r="AD428" s="2300"/>
      <c r="AE428" s="2307"/>
      <c r="AF428" s="2316"/>
      <c r="AG428" s="2314"/>
      <c r="AH428" s="2312"/>
      <c r="AI428" s="271">
        <f t="shared" ref="AI428" si="466">IF(P428=P427,0,IF(P428=P426,0,IF(P428=P425,0,1)))</f>
        <v>0</v>
      </c>
      <c r="AJ428" s="271" t="s">
        <v>545</v>
      </c>
      <c r="AK428" s="271" t="str">
        <f t="shared" si="396"/>
        <v>??</v>
      </c>
      <c r="AL428" s="271" t="e">
        <f>IF(#REF!=#REF!,0,IF(#REF!=#REF!,0,IF(#REF!=#REF!,0,1)))</f>
        <v>#REF!</v>
      </c>
      <c r="AM428" s="354">
        <f t="shared" si="398"/>
        <v>0</v>
      </c>
    </row>
    <row r="429" spans="1:39" ht="14.1" customHeight="1" thickTop="1" thickBot="1" x14ac:dyDescent="0.25">
      <c r="A429" s="2278"/>
      <c r="B429" s="2281"/>
      <c r="C429" s="2283"/>
      <c r="D429" s="2285"/>
      <c r="E429" s="2288"/>
      <c r="F429" s="2281"/>
      <c r="G429" s="2295"/>
      <c r="H429" s="2297"/>
      <c r="I429" s="2293"/>
      <c r="J429" s="2281"/>
      <c r="K429" s="2295"/>
      <c r="L429" s="2281"/>
      <c r="M429" s="310"/>
      <c r="N429" s="1678"/>
      <c r="O429" s="1678"/>
      <c r="P429" s="309"/>
      <c r="Q429" s="309"/>
      <c r="R429" s="308"/>
      <c r="S429" s="308"/>
      <c r="T429" s="358"/>
      <c r="U429" s="357"/>
      <c r="V429" s="357"/>
      <c r="W429" s="357"/>
      <c r="X429" s="357"/>
      <c r="Y429" s="357"/>
      <c r="Z429" s="357"/>
      <c r="AA429" s="357"/>
      <c r="AB429" s="308"/>
      <c r="AC429" s="2300"/>
      <c r="AD429" s="2300"/>
      <c r="AE429" s="2307"/>
      <c r="AF429" s="2316"/>
      <c r="AG429" s="2314"/>
      <c r="AH429" s="2312"/>
      <c r="AI429" s="271">
        <f t="shared" ref="AI429" si="467">IF(P429=P428,0,IF(P429=P427,0,IF(P429=P426,0,IF(P429=P425,0,1))))</f>
        <v>0</v>
      </c>
      <c r="AJ429" s="271" t="s">
        <v>545</v>
      </c>
      <c r="AK429" s="271" t="str">
        <f t="shared" si="396"/>
        <v>??</v>
      </c>
      <c r="AL429" s="271" t="e">
        <f>IF(#REF!=#REF!,0,IF(#REF!=#REF!,0,IF(#REF!=#REF!,0,IF(#REF!=#REF!,0,1))))</f>
        <v>#REF!</v>
      </c>
      <c r="AM429" s="354">
        <f t="shared" si="398"/>
        <v>0</v>
      </c>
    </row>
    <row r="430" spans="1:39" ht="14.1" customHeight="1" thickTop="1" thickBot="1" x14ac:dyDescent="0.25">
      <c r="A430" s="2278"/>
      <c r="B430" s="2281"/>
      <c r="C430" s="2283"/>
      <c r="D430" s="2285"/>
      <c r="E430" s="2288"/>
      <c r="F430" s="2281"/>
      <c r="G430" s="2295"/>
      <c r="H430" s="2297"/>
      <c r="I430" s="2293"/>
      <c r="J430" s="2281"/>
      <c r="K430" s="2295"/>
      <c r="L430" s="2281"/>
      <c r="M430" s="310"/>
      <c r="N430" s="1678"/>
      <c r="O430" s="1678"/>
      <c r="P430" s="309"/>
      <c r="Q430" s="309"/>
      <c r="R430" s="308"/>
      <c r="S430" s="308"/>
      <c r="T430" s="358"/>
      <c r="U430" s="357"/>
      <c r="V430" s="357"/>
      <c r="W430" s="357"/>
      <c r="X430" s="357"/>
      <c r="Y430" s="357"/>
      <c r="Z430" s="357"/>
      <c r="AA430" s="357"/>
      <c r="AB430" s="308"/>
      <c r="AC430" s="2300"/>
      <c r="AD430" s="2300"/>
      <c r="AE430" s="2307"/>
      <c r="AF430" s="2316"/>
      <c r="AG430" s="2314"/>
      <c r="AH430" s="2312"/>
      <c r="AI430" s="271">
        <f t="shared" ref="AI430" si="468">IF(P430=P429,0,IF(P430=P428,0,IF(P430=P427,0,IF(P430=P426,0,IF(P430=P425,0,1)))))</f>
        <v>0</v>
      </c>
      <c r="AJ430" s="271" t="s">
        <v>545</v>
      </c>
      <c r="AK430" s="271" t="str">
        <f t="shared" si="396"/>
        <v>??</v>
      </c>
      <c r="AL430" s="271" t="e">
        <f>IF(#REF!=#REF!,0,IF(#REF!=#REF!,0,IF(#REF!=#REF!,0,IF(#REF!=#REF!,0,IF(#REF!=#REF!,0,1)))))</f>
        <v>#REF!</v>
      </c>
      <c r="AM430" s="354">
        <f t="shared" si="398"/>
        <v>0</v>
      </c>
    </row>
    <row r="431" spans="1:39" ht="14.1" customHeight="1" thickTop="1" thickBot="1" x14ac:dyDescent="0.25">
      <c r="A431" s="2278"/>
      <c r="B431" s="2281"/>
      <c r="C431" s="2283"/>
      <c r="D431" s="2285"/>
      <c r="E431" s="2288"/>
      <c r="F431" s="2281"/>
      <c r="G431" s="2295"/>
      <c r="H431" s="2297"/>
      <c r="I431" s="2293"/>
      <c r="J431" s="2281"/>
      <c r="K431" s="2295"/>
      <c r="L431" s="2281"/>
      <c r="M431" s="310"/>
      <c r="N431" s="1678"/>
      <c r="O431" s="1678"/>
      <c r="P431" s="309"/>
      <c r="Q431" s="309"/>
      <c r="R431" s="308"/>
      <c r="S431" s="308"/>
      <c r="T431" s="358"/>
      <c r="U431" s="357"/>
      <c r="V431" s="357"/>
      <c r="W431" s="357"/>
      <c r="X431" s="357"/>
      <c r="Y431" s="357"/>
      <c r="Z431" s="357"/>
      <c r="AA431" s="357"/>
      <c r="AB431" s="308"/>
      <c r="AC431" s="2300"/>
      <c r="AD431" s="2300"/>
      <c r="AE431" s="2308" t="str">
        <f t="shared" si="429"/>
        <v/>
      </c>
      <c r="AF431" s="2316"/>
      <c r="AG431" s="2314"/>
      <c r="AH431" s="2312"/>
      <c r="AI431" s="271">
        <f t="shared" ref="AI431" si="469">IF(P431=P430,0,IF(P431=P429,0,IF(P431=P428,0,IF(P431=P427,0,IF(P431=P426,0,IF(P431=P425,0,1))))))</f>
        <v>0</v>
      </c>
      <c r="AJ431" s="271" t="s">
        <v>545</v>
      </c>
      <c r="AK431" s="271" t="str">
        <f t="shared" si="396"/>
        <v>??</v>
      </c>
      <c r="AL431" s="271" t="e">
        <f>IF(#REF!=#REF!,0,IF(#REF!=#REF!,0,IF(#REF!=#REF!,0,IF(#REF!=#REF!,0,IF(#REF!=#REF!,0,IF(#REF!=#REF!,0,1))))))</f>
        <v>#REF!</v>
      </c>
      <c r="AM431" s="354">
        <f t="shared" si="398"/>
        <v>0</v>
      </c>
    </row>
    <row r="432" spans="1:39" ht="14.1" customHeight="1" thickTop="1" thickBot="1" x14ac:dyDescent="0.25">
      <c r="A432" s="2278"/>
      <c r="B432" s="2281"/>
      <c r="C432" s="2283"/>
      <c r="D432" s="2285"/>
      <c r="E432" s="2288"/>
      <c r="F432" s="2281"/>
      <c r="G432" s="2295"/>
      <c r="H432" s="2297"/>
      <c r="I432" s="2293"/>
      <c r="J432" s="2281"/>
      <c r="K432" s="2295"/>
      <c r="L432" s="2281"/>
      <c r="M432" s="310"/>
      <c r="N432" s="1678"/>
      <c r="O432" s="1678"/>
      <c r="P432" s="309"/>
      <c r="Q432" s="309"/>
      <c r="R432" s="308"/>
      <c r="S432" s="308"/>
      <c r="T432" s="358"/>
      <c r="U432" s="357"/>
      <c r="V432" s="357"/>
      <c r="W432" s="357"/>
      <c r="X432" s="357"/>
      <c r="Y432" s="357"/>
      <c r="Z432" s="357"/>
      <c r="AA432" s="357"/>
      <c r="AB432" s="308"/>
      <c r="AC432" s="2300"/>
      <c r="AD432" s="2300"/>
      <c r="AE432" s="2308"/>
      <c r="AF432" s="2316"/>
      <c r="AG432" s="2314"/>
      <c r="AH432" s="2312"/>
      <c r="AI432" s="271">
        <f t="shared" ref="AI432" si="470">IF(P432=P431,0,IF(P432=P430,0,IF(P432=P429,0,IF(P432=P428,0,IF(P432=P427,0,IF(P432=P426,0,IF(P432=P425,0,1)))))))</f>
        <v>0</v>
      </c>
      <c r="AJ432" s="271" t="s">
        <v>545</v>
      </c>
      <c r="AK432" s="271" t="str">
        <f t="shared" si="396"/>
        <v>??</v>
      </c>
      <c r="AL432" s="271" t="e">
        <f>IF(#REF!=#REF!,0,IF(#REF!=#REF!,0,IF(#REF!=#REF!,0,IF(#REF!=#REF!,0,IF(#REF!=#REF!,0,IF(#REF!=#REF!,0,IF(#REF!=#REF!,0,1)))))))</f>
        <v>#REF!</v>
      </c>
      <c r="AM432" s="354">
        <f t="shared" si="398"/>
        <v>0</v>
      </c>
    </row>
    <row r="433" spans="1:39" ht="14.1" customHeight="1" thickTop="1" thickBot="1" x14ac:dyDescent="0.25">
      <c r="A433" s="2278"/>
      <c r="B433" s="2281"/>
      <c r="C433" s="2283"/>
      <c r="D433" s="2285"/>
      <c r="E433" s="2288"/>
      <c r="F433" s="2281"/>
      <c r="G433" s="2295"/>
      <c r="H433" s="2297"/>
      <c r="I433" s="2293"/>
      <c r="J433" s="2281"/>
      <c r="K433" s="2295"/>
      <c r="L433" s="2281"/>
      <c r="M433" s="310"/>
      <c r="N433" s="1678"/>
      <c r="O433" s="1678"/>
      <c r="P433" s="309"/>
      <c r="Q433" s="309"/>
      <c r="R433" s="308"/>
      <c r="S433" s="308"/>
      <c r="T433" s="358"/>
      <c r="U433" s="357"/>
      <c r="V433" s="357"/>
      <c r="W433" s="357"/>
      <c r="X433" s="357"/>
      <c r="Y433" s="357"/>
      <c r="Z433" s="357"/>
      <c r="AA433" s="357"/>
      <c r="AB433" s="308"/>
      <c r="AC433" s="2300"/>
      <c r="AD433" s="2300"/>
      <c r="AE433" s="2308"/>
      <c r="AF433" s="2316"/>
      <c r="AG433" s="2314"/>
      <c r="AH433" s="2312"/>
      <c r="AI433" s="271">
        <f t="shared" ref="AI433" si="471">IF(P433=P432,0,IF(P433=P431,0,IF(P433=P430,0,IF(P433=P429,0,IF(P433=P428,0,IF(P433=P427,0,IF(P433=P426,0,IF(P433=P425,0,1))))))))</f>
        <v>0</v>
      </c>
      <c r="AJ433" s="271" t="s">
        <v>545</v>
      </c>
      <c r="AK433" s="271" t="str">
        <f t="shared" si="396"/>
        <v>??</v>
      </c>
      <c r="AL433" s="271" t="e">
        <f>IF(#REF!=#REF!,0,IF(#REF!=#REF!,0,IF(#REF!=#REF!,0,IF(#REF!=#REF!,0,IF(#REF!=#REF!,0,IF(#REF!=#REF!,0,IF(#REF!=#REF!,0,IF(#REF!=#REF!,0,1))))))))</f>
        <v>#REF!</v>
      </c>
      <c r="AM433" s="354">
        <f t="shared" si="398"/>
        <v>0</v>
      </c>
    </row>
    <row r="434" spans="1:39" ht="14.1" customHeight="1" thickTop="1" thickBot="1" x14ac:dyDescent="0.25">
      <c r="A434" s="2279"/>
      <c r="B434" s="2282"/>
      <c r="C434" s="2284"/>
      <c r="D434" s="2286"/>
      <c r="E434" s="2289"/>
      <c r="F434" s="2282"/>
      <c r="G434" s="2296"/>
      <c r="H434" s="2298"/>
      <c r="I434" s="2294"/>
      <c r="J434" s="2282"/>
      <c r="K434" s="2296"/>
      <c r="L434" s="2282"/>
      <c r="M434" s="292"/>
      <c r="N434" s="290"/>
      <c r="O434" s="290"/>
      <c r="P434" s="291"/>
      <c r="Q434" s="291"/>
      <c r="R434" s="290"/>
      <c r="S434" s="290"/>
      <c r="T434" s="356"/>
      <c r="U434" s="355"/>
      <c r="V434" s="355"/>
      <c r="W434" s="355"/>
      <c r="X434" s="355"/>
      <c r="Y434" s="355"/>
      <c r="Z434" s="355"/>
      <c r="AA434" s="355"/>
      <c r="AB434" s="290"/>
      <c r="AC434" s="2301"/>
      <c r="AD434" s="2301"/>
      <c r="AE434" s="2309"/>
      <c r="AF434" s="2316"/>
      <c r="AG434" s="2315"/>
      <c r="AH434" s="2312"/>
      <c r="AI434" s="271">
        <f t="shared" ref="AI434" si="472">IF(P434=P433,0,IF(P434=P432,0,IF(P434=P431,0,IF(P434=P430,0,IF(P434=P429,0,IF(P434=P428,0,IF(P434=P427,0,IF(P434=P426,0,IF(P434=P425,0,1)))))))))</f>
        <v>0</v>
      </c>
      <c r="AJ434" s="271" t="s">
        <v>545</v>
      </c>
      <c r="AK434" s="271" t="str">
        <f t="shared" si="396"/>
        <v>??</v>
      </c>
      <c r="AL434" s="271" t="e">
        <f>IF(#REF!=#REF!,0,IF(#REF!=#REF!,0,IF(#REF!=#REF!,0,IF(#REF!=#REF!,0,IF(#REF!=#REF!,0,IF(#REF!=#REF!,0,IF(#REF!=#REF!,0,IF(#REF!=#REF!,0,IF(#REF!=#REF!,0,1)))))))))</f>
        <v>#REF!</v>
      </c>
      <c r="AM434" s="354">
        <f t="shared" si="398"/>
        <v>0</v>
      </c>
    </row>
    <row r="435" spans="1:39" ht="14.1" customHeight="1" thickTop="1" thickBot="1" x14ac:dyDescent="0.25">
      <c r="A435" s="2278"/>
      <c r="B435" s="2280"/>
      <c r="C435" s="2283"/>
      <c r="D435" s="2285"/>
      <c r="E435" s="2287"/>
      <c r="F435" s="2280"/>
      <c r="G435" s="2280"/>
      <c r="H435" s="2297"/>
      <c r="I435" s="2290" t="s">
        <v>140</v>
      </c>
      <c r="J435" s="2281"/>
      <c r="K435" s="2280"/>
      <c r="L435" s="2281"/>
      <c r="M435" s="310"/>
      <c r="N435" s="1678"/>
      <c r="O435" s="1678"/>
      <c r="P435" s="388"/>
      <c r="Q435" s="388"/>
      <c r="R435" s="308"/>
      <c r="S435" s="308"/>
      <c r="T435" s="358"/>
      <c r="U435" s="357"/>
      <c r="V435" s="357"/>
      <c r="W435" s="357"/>
      <c r="X435" s="357"/>
      <c r="Y435" s="357"/>
      <c r="Z435" s="357"/>
      <c r="AA435" s="357"/>
      <c r="AB435" s="308"/>
      <c r="AC435" s="2299">
        <f t="shared" ref="AC435" si="473">SUM(T435:AB444)</f>
        <v>0</v>
      </c>
      <c r="AD435" s="2299">
        <f t="shared" si="419"/>
        <v>0</v>
      </c>
      <c r="AE435" s="2306">
        <f t="shared" ref="AE435" si="474">IF((AC435-AD435)&gt;=0,AC435-AD435,0)</f>
        <v>0</v>
      </c>
      <c r="AF435" s="2316">
        <f t="shared" ref="AF435" si="475">IF(AC435&lt;AD435,AC435,AD435)/IF(AD435=0,1,AD435)</f>
        <v>0</v>
      </c>
      <c r="AG435" s="2313" t="str">
        <f t="shared" si="422"/>
        <v/>
      </c>
      <c r="AH435" s="2312"/>
      <c r="AI435" s="271">
        <v>1</v>
      </c>
      <c r="AJ435" s="271" t="s">
        <v>545</v>
      </c>
      <c r="AK435" s="271" t="str">
        <f t="shared" si="396"/>
        <v>??</v>
      </c>
      <c r="AL435" s="271">
        <v>1</v>
      </c>
      <c r="AM435" s="354">
        <f t="shared" ref="AM435" si="476">C435</f>
        <v>0</v>
      </c>
    </row>
    <row r="436" spans="1:39" ht="14.1" customHeight="1" thickTop="1" thickBot="1" x14ac:dyDescent="0.25">
      <c r="A436" s="2278"/>
      <c r="B436" s="2281"/>
      <c r="C436" s="2283"/>
      <c r="D436" s="2285"/>
      <c r="E436" s="2288"/>
      <c r="F436" s="2281"/>
      <c r="G436" s="2295"/>
      <c r="H436" s="2297"/>
      <c r="I436" s="2291"/>
      <c r="J436" s="2281"/>
      <c r="K436" s="2295"/>
      <c r="L436" s="2281"/>
      <c r="M436" s="310"/>
      <c r="N436" s="1678"/>
      <c r="O436" s="1678"/>
      <c r="P436" s="309"/>
      <c r="Q436" s="309"/>
      <c r="R436" s="308"/>
      <c r="S436" s="308"/>
      <c r="T436" s="358"/>
      <c r="U436" s="357"/>
      <c r="V436" s="357"/>
      <c r="W436" s="357"/>
      <c r="X436" s="357"/>
      <c r="Y436" s="357"/>
      <c r="Z436" s="357"/>
      <c r="AA436" s="357"/>
      <c r="AB436" s="308"/>
      <c r="AC436" s="2300"/>
      <c r="AD436" s="2300"/>
      <c r="AE436" s="2307"/>
      <c r="AF436" s="2316"/>
      <c r="AG436" s="2314"/>
      <c r="AH436" s="2312"/>
      <c r="AI436" s="271">
        <f t="shared" ref="AI436" si="477">IF(P436=P435,0,1)</f>
        <v>0</v>
      </c>
      <c r="AJ436" s="271" t="s">
        <v>545</v>
      </c>
      <c r="AK436" s="271" t="str">
        <f t="shared" si="396"/>
        <v>??</v>
      </c>
      <c r="AL436" s="271" t="e">
        <f>IF(#REF!=#REF!,0,1)</f>
        <v>#REF!</v>
      </c>
      <c r="AM436" s="354">
        <f t="shared" si="398"/>
        <v>0</v>
      </c>
    </row>
    <row r="437" spans="1:39" ht="14.1" customHeight="1" thickTop="1" thickBot="1" x14ac:dyDescent="0.25">
      <c r="A437" s="2278"/>
      <c r="B437" s="2281"/>
      <c r="C437" s="2283"/>
      <c r="D437" s="2285"/>
      <c r="E437" s="2288"/>
      <c r="F437" s="2281"/>
      <c r="G437" s="2295"/>
      <c r="H437" s="2297"/>
      <c r="I437" s="2292"/>
      <c r="J437" s="2281"/>
      <c r="K437" s="2295"/>
      <c r="L437" s="2281"/>
      <c r="M437" s="310"/>
      <c r="N437" s="1678"/>
      <c r="O437" s="1678"/>
      <c r="P437" s="309"/>
      <c r="Q437" s="309"/>
      <c r="R437" s="308"/>
      <c r="S437" s="308"/>
      <c r="T437" s="358"/>
      <c r="U437" s="357"/>
      <c r="V437" s="357"/>
      <c r="W437" s="357"/>
      <c r="X437" s="357"/>
      <c r="Y437" s="357"/>
      <c r="Z437" s="357"/>
      <c r="AA437" s="357"/>
      <c r="AB437" s="308"/>
      <c r="AC437" s="2300"/>
      <c r="AD437" s="2300"/>
      <c r="AE437" s="2307"/>
      <c r="AF437" s="2316"/>
      <c r="AG437" s="2314"/>
      <c r="AH437" s="2312"/>
      <c r="AI437" s="271">
        <f t="shared" ref="AI437" si="478">IF(P437=P436,0,IF(P437=P435,0,1))</f>
        <v>0</v>
      </c>
      <c r="AJ437" s="271" t="s">
        <v>545</v>
      </c>
      <c r="AK437" s="271" t="str">
        <f t="shared" si="396"/>
        <v>??</v>
      </c>
      <c r="AL437" s="271" t="e">
        <f>IF(#REF!=#REF!,0,IF(#REF!=#REF!,0,1))</f>
        <v>#REF!</v>
      </c>
      <c r="AM437" s="354">
        <f t="shared" si="398"/>
        <v>0</v>
      </c>
    </row>
    <row r="438" spans="1:39" ht="14.1" customHeight="1" thickTop="1" thickBot="1" x14ac:dyDescent="0.25">
      <c r="A438" s="2278"/>
      <c r="B438" s="2281"/>
      <c r="C438" s="2283"/>
      <c r="D438" s="2285"/>
      <c r="E438" s="2288"/>
      <c r="F438" s="2281"/>
      <c r="G438" s="2295"/>
      <c r="H438" s="2297"/>
      <c r="I438" s="2293"/>
      <c r="J438" s="2281"/>
      <c r="K438" s="2295"/>
      <c r="L438" s="2281"/>
      <c r="M438" s="310"/>
      <c r="N438" s="1678"/>
      <c r="O438" s="1678"/>
      <c r="P438" s="309"/>
      <c r="Q438" s="309"/>
      <c r="R438" s="308"/>
      <c r="S438" s="308"/>
      <c r="T438" s="358"/>
      <c r="U438" s="357"/>
      <c r="V438" s="357"/>
      <c r="W438" s="357"/>
      <c r="X438" s="357"/>
      <c r="Y438" s="357"/>
      <c r="Z438" s="357"/>
      <c r="AA438" s="357"/>
      <c r="AB438" s="308"/>
      <c r="AC438" s="2300"/>
      <c r="AD438" s="2300"/>
      <c r="AE438" s="2307"/>
      <c r="AF438" s="2316"/>
      <c r="AG438" s="2314"/>
      <c r="AH438" s="2312"/>
      <c r="AI438" s="271">
        <f t="shared" ref="AI438" si="479">IF(P438=P437,0,IF(P438=P436,0,IF(P438=P435,0,1)))</f>
        <v>0</v>
      </c>
      <c r="AJ438" s="271" t="s">
        <v>545</v>
      </c>
      <c r="AK438" s="271" t="str">
        <f t="shared" si="396"/>
        <v>??</v>
      </c>
      <c r="AL438" s="271" t="e">
        <f>IF(#REF!=#REF!,0,IF(#REF!=#REF!,0,IF(#REF!=#REF!,0,1)))</f>
        <v>#REF!</v>
      </c>
      <c r="AM438" s="354">
        <f t="shared" si="398"/>
        <v>0</v>
      </c>
    </row>
    <row r="439" spans="1:39" ht="14.1" customHeight="1" thickTop="1" thickBot="1" x14ac:dyDescent="0.25">
      <c r="A439" s="2278"/>
      <c r="B439" s="2281"/>
      <c r="C439" s="2283"/>
      <c r="D439" s="2285"/>
      <c r="E439" s="2288"/>
      <c r="F439" s="2281"/>
      <c r="G439" s="2295"/>
      <c r="H439" s="2297"/>
      <c r="I439" s="2293"/>
      <c r="J439" s="2281"/>
      <c r="K439" s="2295"/>
      <c r="L439" s="2281"/>
      <c r="M439" s="310"/>
      <c r="N439" s="1678"/>
      <c r="O439" s="1678"/>
      <c r="P439" s="309"/>
      <c r="Q439" s="309"/>
      <c r="R439" s="308"/>
      <c r="S439" s="308"/>
      <c r="T439" s="358"/>
      <c r="U439" s="357"/>
      <c r="V439" s="357"/>
      <c r="W439" s="357"/>
      <c r="X439" s="357"/>
      <c r="Y439" s="357"/>
      <c r="Z439" s="357"/>
      <c r="AA439" s="357"/>
      <c r="AB439" s="308"/>
      <c r="AC439" s="2300"/>
      <c r="AD439" s="2300"/>
      <c r="AE439" s="2307"/>
      <c r="AF439" s="2316"/>
      <c r="AG439" s="2314"/>
      <c r="AH439" s="2312"/>
      <c r="AI439" s="271">
        <f t="shared" ref="AI439" si="480">IF(P439=P438,0,IF(P439=P437,0,IF(P439=P436,0,IF(P439=P435,0,1))))</f>
        <v>0</v>
      </c>
      <c r="AJ439" s="271" t="s">
        <v>545</v>
      </c>
      <c r="AK439" s="271" t="str">
        <f t="shared" si="396"/>
        <v>??</v>
      </c>
      <c r="AL439" s="271" t="e">
        <f>IF(#REF!=#REF!,0,IF(#REF!=#REF!,0,IF(#REF!=#REF!,0,IF(#REF!=#REF!,0,1))))</f>
        <v>#REF!</v>
      </c>
      <c r="AM439" s="354">
        <f t="shared" si="398"/>
        <v>0</v>
      </c>
    </row>
    <row r="440" spans="1:39" ht="14.1" customHeight="1" thickTop="1" thickBot="1" x14ac:dyDescent="0.25">
      <c r="A440" s="2278"/>
      <c r="B440" s="2281"/>
      <c r="C440" s="2283"/>
      <c r="D440" s="2285"/>
      <c r="E440" s="2288"/>
      <c r="F440" s="2281"/>
      <c r="G440" s="2295"/>
      <c r="H440" s="2297"/>
      <c r="I440" s="2293"/>
      <c r="J440" s="2281"/>
      <c r="K440" s="2295"/>
      <c r="L440" s="2281"/>
      <c r="M440" s="310"/>
      <c r="N440" s="1678"/>
      <c r="O440" s="1678"/>
      <c r="P440" s="309"/>
      <c r="Q440" s="309"/>
      <c r="R440" s="308"/>
      <c r="S440" s="308"/>
      <c r="T440" s="358"/>
      <c r="U440" s="357"/>
      <c r="V440" s="357"/>
      <c r="W440" s="357"/>
      <c r="X440" s="357"/>
      <c r="Y440" s="357"/>
      <c r="Z440" s="357"/>
      <c r="AA440" s="357"/>
      <c r="AB440" s="308"/>
      <c r="AC440" s="2300"/>
      <c r="AD440" s="2300"/>
      <c r="AE440" s="2307"/>
      <c r="AF440" s="2316"/>
      <c r="AG440" s="2314"/>
      <c r="AH440" s="2312"/>
      <c r="AI440" s="271">
        <f t="shared" ref="AI440" si="481">IF(P440=P439,0,IF(P440=P438,0,IF(P440=P437,0,IF(P440=P436,0,IF(P440=P435,0,1)))))</f>
        <v>0</v>
      </c>
      <c r="AJ440" s="271" t="s">
        <v>545</v>
      </c>
      <c r="AK440" s="271" t="str">
        <f t="shared" si="396"/>
        <v>??</v>
      </c>
      <c r="AL440" s="271" t="e">
        <f>IF(#REF!=#REF!,0,IF(#REF!=#REF!,0,IF(#REF!=#REF!,0,IF(#REF!=#REF!,0,IF(#REF!=#REF!,0,1)))))</f>
        <v>#REF!</v>
      </c>
      <c r="AM440" s="354">
        <f t="shared" si="398"/>
        <v>0</v>
      </c>
    </row>
    <row r="441" spans="1:39" ht="14.1" customHeight="1" thickTop="1" thickBot="1" x14ac:dyDescent="0.25">
      <c r="A441" s="2278"/>
      <c r="B441" s="2281"/>
      <c r="C441" s="2283"/>
      <c r="D441" s="2285"/>
      <c r="E441" s="2288"/>
      <c r="F441" s="2281"/>
      <c r="G441" s="2295"/>
      <c r="H441" s="2297"/>
      <c r="I441" s="2293"/>
      <c r="J441" s="2281"/>
      <c r="K441" s="2295"/>
      <c r="L441" s="2281"/>
      <c r="M441" s="310"/>
      <c r="N441" s="1678"/>
      <c r="O441" s="1678"/>
      <c r="P441" s="309"/>
      <c r="Q441" s="309"/>
      <c r="R441" s="308"/>
      <c r="S441" s="308"/>
      <c r="T441" s="358"/>
      <c r="U441" s="357"/>
      <c r="V441" s="357"/>
      <c r="W441" s="357"/>
      <c r="X441" s="357"/>
      <c r="Y441" s="357"/>
      <c r="Z441" s="357"/>
      <c r="AA441" s="357"/>
      <c r="AB441" s="308"/>
      <c r="AC441" s="2300"/>
      <c r="AD441" s="2300"/>
      <c r="AE441" s="2308" t="str">
        <f t="shared" si="429"/>
        <v/>
      </c>
      <c r="AF441" s="2316"/>
      <c r="AG441" s="2314"/>
      <c r="AH441" s="2312"/>
      <c r="AI441" s="271">
        <f t="shared" ref="AI441" si="482">IF(P441=P440,0,IF(P441=P439,0,IF(P441=P438,0,IF(P441=P437,0,IF(P441=P436,0,IF(P441=P435,0,1))))))</f>
        <v>0</v>
      </c>
      <c r="AJ441" s="271" t="s">
        <v>545</v>
      </c>
      <c r="AK441" s="271" t="str">
        <f t="shared" ref="AK441:AK504" si="483">$C$2</f>
        <v>??</v>
      </c>
      <c r="AL441" s="271" t="e">
        <f>IF(#REF!=#REF!,0,IF(#REF!=#REF!,0,IF(#REF!=#REF!,0,IF(#REF!=#REF!,0,IF(#REF!=#REF!,0,IF(#REF!=#REF!,0,1))))))</f>
        <v>#REF!</v>
      </c>
      <c r="AM441" s="354">
        <f t="shared" si="398"/>
        <v>0</v>
      </c>
    </row>
    <row r="442" spans="1:39" ht="14.1" customHeight="1" thickTop="1" thickBot="1" x14ac:dyDescent="0.25">
      <c r="A442" s="2278"/>
      <c r="B442" s="2281"/>
      <c r="C442" s="2283"/>
      <c r="D442" s="2285"/>
      <c r="E442" s="2288"/>
      <c r="F442" s="2281"/>
      <c r="G442" s="2295"/>
      <c r="H442" s="2297"/>
      <c r="I442" s="2293"/>
      <c r="J442" s="2281"/>
      <c r="K442" s="2295"/>
      <c r="L442" s="2281"/>
      <c r="M442" s="310"/>
      <c r="N442" s="1678"/>
      <c r="O442" s="1678"/>
      <c r="P442" s="309"/>
      <c r="Q442" s="309"/>
      <c r="R442" s="308"/>
      <c r="S442" s="308"/>
      <c r="T442" s="358"/>
      <c r="U442" s="357"/>
      <c r="V442" s="357"/>
      <c r="W442" s="357"/>
      <c r="X442" s="357"/>
      <c r="Y442" s="357"/>
      <c r="Z442" s="357"/>
      <c r="AA442" s="357"/>
      <c r="AB442" s="308"/>
      <c r="AC442" s="2300"/>
      <c r="AD442" s="2300"/>
      <c r="AE442" s="2308"/>
      <c r="AF442" s="2316"/>
      <c r="AG442" s="2314"/>
      <c r="AH442" s="2312"/>
      <c r="AI442" s="271">
        <f t="shared" ref="AI442" si="484">IF(P442=P441,0,IF(P442=P440,0,IF(P442=P439,0,IF(P442=P438,0,IF(P442=P437,0,IF(P442=P436,0,IF(P442=P435,0,1)))))))</f>
        <v>0</v>
      </c>
      <c r="AJ442" s="271" t="s">
        <v>545</v>
      </c>
      <c r="AK442" s="271" t="str">
        <f t="shared" si="483"/>
        <v>??</v>
      </c>
      <c r="AL442" s="271" t="e">
        <f>IF(#REF!=#REF!,0,IF(#REF!=#REF!,0,IF(#REF!=#REF!,0,IF(#REF!=#REF!,0,IF(#REF!=#REF!,0,IF(#REF!=#REF!,0,IF(#REF!=#REF!,0,1)))))))</f>
        <v>#REF!</v>
      </c>
      <c r="AM442" s="354">
        <f t="shared" ref="AM442:AM504" si="485">AM441</f>
        <v>0</v>
      </c>
    </row>
    <row r="443" spans="1:39" ht="14.1" customHeight="1" thickTop="1" thickBot="1" x14ac:dyDescent="0.25">
      <c r="A443" s="2278"/>
      <c r="B443" s="2281"/>
      <c r="C443" s="2283"/>
      <c r="D443" s="2285"/>
      <c r="E443" s="2288"/>
      <c r="F443" s="2281"/>
      <c r="G443" s="2295"/>
      <c r="H443" s="2297"/>
      <c r="I443" s="2293"/>
      <c r="J443" s="2281"/>
      <c r="K443" s="2295"/>
      <c r="L443" s="2281"/>
      <c r="M443" s="310"/>
      <c r="N443" s="1678"/>
      <c r="O443" s="1678"/>
      <c r="P443" s="309"/>
      <c r="Q443" s="309"/>
      <c r="R443" s="308"/>
      <c r="S443" s="308"/>
      <c r="T443" s="358"/>
      <c r="U443" s="357"/>
      <c r="V443" s="357"/>
      <c r="W443" s="357"/>
      <c r="X443" s="357"/>
      <c r="Y443" s="357"/>
      <c r="Z443" s="357"/>
      <c r="AA443" s="357"/>
      <c r="AB443" s="308"/>
      <c r="AC443" s="2300"/>
      <c r="AD443" s="2300"/>
      <c r="AE443" s="2308"/>
      <c r="AF443" s="2316"/>
      <c r="AG443" s="2314"/>
      <c r="AH443" s="2312"/>
      <c r="AI443" s="271">
        <f t="shared" ref="AI443" si="486">IF(P443=P442,0,IF(P443=P441,0,IF(P443=P440,0,IF(P443=P439,0,IF(P443=P438,0,IF(P443=P437,0,IF(P443=P436,0,IF(P443=P435,0,1))))))))</f>
        <v>0</v>
      </c>
      <c r="AJ443" s="271" t="s">
        <v>545</v>
      </c>
      <c r="AK443" s="271" t="str">
        <f t="shared" si="483"/>
        <v>??</v>
      </c>
      <c r="AL443" s="271" t="e">
        <f>IF(#REF!=#REF!,0,IF(#REF!=#REF!,0,IF(#REF!=#REF!,0,IF(#REF!=#REF!,0,IF(#REF!=#REF!,0,IF(#REF!=#REF!,0,IF(#REF!=#REF!,0,IF(#REF!=#REF!,0,1))))))))</f>
        <v>#REF!</v>
      </c>
      <c r="AM443" s="354">
        <f t="shared" si="485"/>
        <v>0</v>
      </c>
    </row>
    <row r="444" spans="1:39" ht="14.1" customHeight="1" thickTop="1" thickBot="1" x14ac:dyDescent="0.25">
      <c r="A444" s="2279"/>
      <c r="B444" s="2282"/>
      <c r="C444" s="2284"/>
      <c r="D444" s="2286"/>
      <c r="E444" s="2289"/>
      <c r="F444" s="2282"/>
      <c r="G444" s="2296"/>
      <c r="H444" s="2298"/>
      <c r="I444" s="2294"/>
      <c r="J444" s="2282"/>
      <c r="K444" s="2296"/>
      <c r="L444" s="2282"/>
      <c r="M444" s="292"/>
      <c r="N444" s="290"/>
      <c r="O444" s="290"/>
      <c r="P444" s="291"/>
      <c r="Q444" s="291"/>
      <c r="R444" s="290"/>
      <c r="S444" s="290"/>
      <c r="T444" s="356"/>
      <c r="U444" s="355"/>
      <c r="V444" s="355"/>
      <c r="W444" s="355"/>
      <c r="X444" s="355"/>
      <c r="Y444" s="355"/>
      <c r="Z444" s="355"/>
      <c r="AA444" s="355"/>
      <c r="AB444" s="290"/>
      <c r="AC444" s="2301"/>
      <c r="AD444" s="2301"/>
      <c r="AE444" s="2309"/>
      <c r="AF444" s="2316"/>
      <c r="AG444" s="2315"/>
      <c r="AH444" s="2312"/>
      <c r="AI444" s="271">
        <f t="shared" ref="AI444" si="487">IF(P444=P443,0,IF(P444=P442,0,IF(P444=P441,0,IF(P444=P440,0,IF(P444=P439,0,IF(P444=P438,0,IF(P444=P437,0,IF(P444=P436,0,IF(P444=P435,0,1)))))))))</f>
        <v>0</v>
      </c>
      <c r="AJ444" s="271" t="s">
        <v>545</v>
      </c>
      <c r="AK444" s="271" t="str">
        <f t="shared" si="483"/>
        <v>??</v>
      </c>
      <c r="AL444" s="271" t="e">
        <f>IF(#REF!=#REF!,0,IF(#REF!=#REF!,0,IF(#REF!=#REF!,0,IF(#REF!=#REF!,0,IF(#REF!=#REF!,0,IF(#REF!=#REF!,0,IF(#REF!=#REF!,0,IF(#REF!=#REF!,0,IF(#REF!=#REF!,0,1)))))))))</f>
        <v>#REF!</v>
      </c>
      <c r="AM444" s="354">
        <f t="shared" si="485"/>
        <v>0</v>
      </c>
    </row>
    <row r="445" spans="1:39" ht="14.1" customHeight="1" thickTop="1" thickBot="1" x14ac:dyDescent="0.25">
      <c r="A445" s="2278"/>
      <c r="B445" s="2280"/>
      <c r="C445" s="2283"/>
      <c r="D445" s="2285"/>
      <c r="E445" s="2287"/>
      <c r="F445" s="2280"/>
      <c r="G445" s="2280"/>
      <c r="H445" s="2297"/>
      <c r="I445" s="2290" t="s">
        <v>140</v>
      </c>
      <c r="J445" s="2281"/>
      <c r="K445" s="2280"/>
      <c r="L445" s="2281"/>
      <c r="M445" s="310"/>
      <c r="N445" s="1678"/>
      <c r="O445" s="1678"/>
      <c r="P445" s="388"/>
      <c r="Q445" s="388"/>
      <c r="R445" s="308"/>
      <c r="S445" s="308"/>
      <c r="T445" s="358"/>
      <c r="U445" s="357"/>
      <c r="V445" s="357"/>
      <c r="W445" s="357"/>
      <c r="X445" s="357"/>
      <c r="Y445" s="357"/>
      <c r="Z445" s="357"/>
      <c r="AA445" s="357"/>
      <c r="AB445" s="308"/>
      <c r="AC445" s="2299">
        <f t="shared" ref="AC445" si="488">SUM(T445:AB454)</f>
        <v>0</v>
      </c>
      <c r="AD445" s="2299">
        <f t="shared" si="419"/>
        <v>0</v>
      </c>
      <c r="AE445" s="2306">
        <f t="shared" ref="AE445" si="489">IF((AC445-AD445)&gt;=0,AC445-AD445,0)</f>
        <v>0</v>
      </c>
      <c r="AF445" s="2316">
        <f t="shared" ref="AF445" si="490">IF(AC445&lt;AD445,AC445,AD445)/IF(AD445=0,1,AD445)</f>
        <v>0</v>
      </c>
      <c r="AG445" s="2313" t="str">
        <f t="shared" si="422"/>
        <v/>
      </c>
      <c r="AH445" s="2312"/>
      <c r="AI445" s="271">
        <v>1</v>
      </c>
      <c r="AJ445" s="271" t="s">
        <v>545</v>
      </c>
      <c r="AK445" s="271" t="str">
        <f t="shared" si="483"/>
        <v>??</v>
      </c>
      <c r="AL445" s="271">
        <v>1</v>
      </c>
      <c r="AM445" s="354">
        <f t="shared" ref="AM445" si="491">C445</f>
        <v>0</v>
      </c>
    </row>
    <row r="446" spans="1:39" ht="14.1" customHeight="1" thickTop="1" thickBot="1" x14ac:dyDescent="0.25">
      <c r="A446" s="2278"/>
      <c r="B446" s="2281"/>
      <c r="C446" s="2283"/>
      <c r="D446" s="2285"/>
      <c r="E446" s="2288"/>
      <c r="F446" s="2281"/>
      <c r="G446" s="2295"/>
      <c r="H446" s="2297"/>
      <c r="I446" s="2291"/>
      <c r="J446" s="2281"/>
      <c r="K446" s="2295"/>
      <c r="L446" s="2281"/>
      <c r="M446" s="310"/>
      <c r="N446" s="1678"/>
      <c r="O446" s="1678"/>
      <c r="P446" s="309"/>
      <c r="Q446" s="309"/>
      <c r="R446" s="308"/>
      <c r="S446" s="308"/>
      <c r="T446" s="358"/>
      <c r="U446" s="357"/>
      <c r="V446" s="357"/>
      <c r="W446" s="357"/>
      <c r="X446" s="357"/>
      <c r="Y446" s="357"/>
      <c r="Z446" s="357"/>
      <c r="AA446" s="357"/>
      <c r="AB446" s="308"/>
      <c r="AC446" s="2300"/>
      <c r="AD446" s="2300"/>
      <c r="AE446" s="2307"/>
      <c r="AF446" s="2316"/>
      <c r="AG446" s="2314"/>
      <c r="AH446" s="2312"/>
      <c r="AI446" s="271">
        <f t="shared" ref="AI446" si="492">IF(P446=P445,0,1)</f>
        <v>0</v>
      </c>
      <c r="AJ446" s="271" t="s">
        <v>545</v>
      </c>
      <c r="AK446" s="271" t="str">
        <f t="shared" si="483"/>
        <v>??</v>
      </c>
      <c r="AL446" s="271" t="e">
        <f>IF(#REF!=#REF!,0,1)</f>
        <v>#REF!</v>
      </c>
      <c r="AM446" s="354">
        <f t="shared" si="485"/>
        <v>0</v>
      </c>
    </row>
    <row r="447" spans="1:39" ht="14.1" customHeight="1" thickTop="1" thickBot="1" x14ac:dyDescent="0.25">
      <c r="A447" s="2278"/>
      <c r="B447" s="2281"/>
      <c r="C447" s="2283"/>
      <c r="D447" s="2285"/>
      <c r="E447" s="2288"/>
      <c r="F447" s="2281"/>
      <c r="G447" s="2295"/>
      <c r="H447" s="2297"/>
      <c r="I447" s="2292"/>
      <c r="J447" s="2281"/>
      <c r="K447" s="2295"/>
      <c r="L447" s="2281"/>
      <c r="M447" s="310"/>
      <c r="N447" s="1678"/>
      <c r="O447" s="1678"/>
      <c r="P447" s="309"/>
      <c r="Q447" s="309"/>
      <c r="R447" s="308"/>
      <c r="S447" s="308"/>
      <c r="T447" s="358"/>
      <c r="U447" s="357"/>
      <c r="V447" s="357"/>
      <c r="W447" s="357"/>
      <c r="X447" s="357"/>
      <c r="Y447" s="357"/>
      <c r="Z447" s="357"/>
      <c r="AA447" s="357"/>
      <c r="AB447" s="308"/>
      <c r="AC447" s="2300"/>
      <c r="AD447" s="2300"/>
      <c r="AE447" s="2307"/>
      <c r="AF447" s="2316"/>
      <c r="AG447" s="2314"/>
      <c r="AH447" s="2312"/>
      <c r="AI447" s="271">
        <f t="shared" ref="AI447" si="493">IF(P447=P446,0,IF(P447=P445,0,1))</f>
        <v>0</v>
      </c>
      <c r="AJ447" s="271" t="s">
        <v>545</v>
      </c>
      <c r="AK447" s="271" t="str">
        <f t="shared" si="483"/>
        <v>??</v>
      </c>
      <c r="AL447" s="271" t="e">
        <f>IF(#REF!=#REF!,0,IF(#REF!=#REF!,0,1))</f>
        <v>#REF!</v>
      </c>
      <c r="AM447" s="354">
        <f t="shared" si="485"/>
        <v>0</v>
      </c>
    </row>
    <row r="448" spans="1:39" ht="14.1" customHeight="1" thickTop="1" thickBot="1" x14ac:dyDescent="0.25">
      <c r="A448" s="2278"/>
      <c r="B448" s="2281"/>
      <c r="C448" s="2283"/>
      <c r="D448" s="2285"/>
      <c r="E448" s="2288"/>
      <c r="F448" s="2281"/>
      <c r="G448" s="2295"/>
      <c r="H448" s="2297"/>
      <c r="I448" s="2293"/>
      <c r="J448" s="2281"/>
      <c r="K448" s="2295"/>
      <c r="L448" s="2281"/>
      <c r="M448" s="310"/>
      <c r="N448" s="1678"/>
      <c r="O448" s="1678"/>
      <c r="P448" s="309"/>
      <c r="Q448" s="309"/>
      <c r="R448" s="308"/>
      <c r="S448" s="308"/>
      <c r="T448" s="358"/>
      <c r="U448" s="357"/>
      <c r="V448" s="357"/>
      <c r="W448" s="357"/>
      <c r="X448" s="357"/>
      <c r="Y448" s="357"/>
      <c r="Z448" s="357"/>
      <c r="AA448" s="357"/>
      <c r="AB448" s="308"/>
      <c r="AC448" s="2300"/>
      <c r="AD448" s="2300"/>
      <c r="AE448" s="2307"/>
      <c r="AF448" s="2316"/>
      <c r="AG448" s="2314"/>
      <c r="AH448" s="2312"/>
      <c r="AI448" s="271">
        <f t="shared" ref="AI448" si="494">IF(P448=P447,0,IF(P448=P446,0,IF(P448=P445,0,1)))</f>
        <v>0</v>
      </c>
      <c r="AJ448" s="271" t="s">
        <v>545</v>
      </c>
      <c r="AK448" s="271" t="str">
        <f t="shared" si="483"/>
        <v>??</v>
      </c>
      <c r="AL448" s="271" t="e">
        <f>IF(#REF!=#REF!,0,IF(#REF!=#REF!,0,IF(#REF!=#REF!,0,1)))</f>
        <v>#REF!</v>
      </c>
      <c r="AM448" s="354">
        <f t="shared" si="485"/>
        <v>0</v>
      </c>
    </row>
    <row r="449" spans="1:39" ht="14.1" customHeight="1" thickTop="1" thickBot="1" x14ac:dyDescent="0.25">
      <c r="A449" s="2278"/>
      <c r="B449" s="2281"/>
      <c r="C449" s="2283"/>
      <c r="D449" s="2285"/>
      <c r="E449" s="2288"/>
      <c r="F449" s="2281"/>
      <c r="G449" s="2295"/>
      <c r="H449" s="2297"/>
      <c r="I449" s="2293"/>
      <c r="J449" s="2281"/>
      <c r="K449" s="2295"/>
      <c r="L449" s="2281"/>
      <c r="M449" s="310"/>
      <c r="N449" s="1678"/>
      <c r="O449" s="1678"/>
      <c r="P449" s="309"/>
      <c r="Q449" s="309"/>
      <c r="R449" s="308"/>
      <c r="S449" s="308"/>
      <c r="T449" s="358"/>
      <c r="U449" s="357"/>
      <c r="V449" s="357"/>
      <c r="W449" s="357"/>
      <c r="X449" s="357"/>
      <c r="Y449" s="357"/>
      <c r="Z449" s="357"/>
      <c r="AA449" s="357"/>
      <c r="AB449" s="308"/>
      <c r="AC449" s="2300"/>
      <c r="AD449" s="2300"/>
      <c r="AE449" s="2307"/>
      <c r="AF449" s="2316"/>
      <c r="AG449" s="2314"/>
      <c r="AH449" s="2312"/>
      <c r="AI449" s="271">
        <f t="shared" ref="AI449" si="495">IF(P449=P448,0,IF(P449=P447,0,IF(P449=P446,0,IF(P449=P445,0,1))))</f>
        <v>0</v>
      </c>
      <c r="AJ449" s="271" t="s">
        <v>545</v>
      </c>
      <c r="AK449" s="271" t="str">
        <f t="shared" si="483"/>
        <v>??</v>
      </c>
      <c r="AL449" s="271" t="e">
        <f>IF(#REF!=#REF!,0,IF(#REF!=#REF!,0,IF(#REF!=#REF!,0,IF(#REF!=#REF!,0,1))))</f>
        <v>#REF!</v>
      </c>
      <c r="AM449" s="354">
        <f t="shared" si="485"/>
        <v>0</v>
      </c>
    </row>
    <row r="450" spans="1:39" ht="14.1" customHeight="1" thickTop="1" thickBot="1" x14ac:dyDescent="0.25">
      <c r="A450" s="2278"/>
      <c r="B450" s="2281"/>
      <c r="C450" s="2283"/>
      <c r="D450" s="2285"/>
      <c r="E450" s="2288"/>
      <c r="F450" s="2281"/>
      <c r="G450" s="2295"/>
      <c r="H450" s="2297"/>
      <c r="I450" s="2293"/>
      <c r="J450" s="2281"/>
      <c r="K450" s="2295"/>
      <c r="L450" s="2281"/>
      <c r="M450" s="310"/>
      <c r="N450" s="1678"/>
      <c r="O450" s="1678"/>
      <c r="P450" s="309"/>
      <c r="Q450" s="309"/>
      <c r="R450" s="308"/>
      <c r="S450" s="308"/>
      <c r="T450" s="358"/>
      <c r="U450" s="357"/>
      <c r="V450" s="357"/>
      <c r="W450" s="357"/>
      <c r="X450" s="357"/>
      <c r="Y450" s="357"/>
      <c r="Z450" s="357"/>
      <c r="AA450" s="357"/>
      <c r="AB450" s="308"/>
      <c r="AC450" s="2300"/>
      <c r="AD450" s="2300"/>
      <c r="AE450" s="2307"/>
      <c r="AF450" s="2316"/>
      <c r="AG450" s="2314"/>
      <c r="AH450" s="2312"/>
      <c r="AI450" s="271">
        <f t="shared" ref="AI450" si="496">IF(P450=P449,0,IF(P450=P448,0,IF(P450=P447,0,IF(P450=P446,0,IF(P450=P445,0,1)))))</f>
        <v>0</v>
      </c>
      <c r="AJ450" s="271" t="s">
        <v>545</v>
      </c>
      <c r="AK450" s="271" t="str">
        <f t="shared" si="483"/>
        <v>??</v>
      </c>
      <c r="AL450" s="271" t="e">
        <f>IF(#REF!=#REF!,0,IF(#REF!=#REF!,0,IF(#REF!=#REF!,0,IF(#REF!=#REF!,0,IF(#REF!=#REF!,0,1)))))</f>
        <v>#REF!</v>
      </c>
      <c r="AM450" s="354">
        <f t="shared" si="485"/>
        <v>0</v>
      </c>
    </row>
    <row r="451" spans="1:39" ht="14.1" customHeight="1" thickTop="1" thickBot="1" x14ac:dyDescent="0.25">
      <c r="A451" s="2278"/>
      <c r="B451" s="2281"/>
      <c r="C451" s="2283"/>
      <c r="D451" s="2285"/>
      <c r="E451" s="2288"/>
      <c r="F451" s="2281"/>
      <c r="G451" s="2295"/>
      <c r="H451" s="2297"/>
      <c r="I451" s="2293"/>
      <c r="J451" s="2281"/>
      <c r="K451" s="2295"/>
      <c r="L451" s="2281"/>
      <c r="M451" s="310"/>
      <c r="N451" s="1678"/>
      <c r="O451" s="1678"/>
      <c r="P451" s="309"/>
      <c r="Q451" s="309"/>
      <c r="R451" s="308"/>
      <c r="S451" s="308"/>
      <c r="T451" s="358"/>
      <c r="U451" s="357"/>
      <c r="V451" s="357"/>
      <c r="W451" s="357"/>
      <c r="X451" s="357"/>
      <c r="Y451" s="357"/>
      <c r="Z451" s="357"/>
      <c r="AA451" s="357"/>
      <c r="AB451" s="308"/>
      <c r="AC451" s="2300"/>
      <c r="AD451" s="2300"/>
      <c r="AE451" s="2308" t="str">
        <f t="shared" si="429"/>
        <v/>
      </c>
      <c r="AF451" s="2316"/>
      <c r="AG451" s="2314"/>
      <c r="AH451" s="2312"/>
      <c r="AI451" s="271">
        <f t="shared" ref="AI451" si="497">IF(P451=P450,0,IF(P451=P449,0,IF(P451=P448,0,IF(P451=P447,0,IF(P451=P446,0,IF(P451=P445,0,1))))))</f>
        <v>0</v>
      </c>
      <c r="AJ451" s="271" t="s">
        <v>545</v>
      </c>
      <c r="AK451" s="271" t="str">
        <f t="shared" si="483"/>
        <v>??</v>
      </c>
      <c r="AL451" s="271" t="e">
        <f>IF(#REF!=#REF!,0,IF(#REF!=#REF!,0,IF(#REF!=#REF!,0,IF(#REF!=#REF!,0,IF(#REF!=#REF!,0,IF(#REF!=#REF!,0,1))))))</f>
        <v>#REF!</v>
      </c>
      <c r="AM451" s="354">
        <f t="shared" si="485"/>
        <v>0</v>
      </c>
    </row>
    <row r="452" spans="1:39" ht="14.1" customHeight="1" thickTop="1" thickBot="1" x14ac:dyDescent="0.25">
      <c r="A452" s="2278"/>
      <c r="B452" s="2281"/>
      <c r="C452" s="2283"/>
      <c r="D452" s="2285"/>
      <c r="E452" s="2288"/>
      <c r="F452" s="2281"/>
      <c r="G452" s="2295"/>
      <c r="H452" s="2297"/>
      <c r="I452" s="2293"/>
      <c r="J452" s="2281"/>
      <c r="K452" s="2295"/>
      <c r="L452" s="2281"/>
      <c r="M452" s="310"/>
      <c r="N452" s="1678"/>
      <c r="O452" s="1678"/>
      <c r="P452" s="309"/>
      <c r="Q452" s="309"/>
      <c r="R452" s="308"/>
      <c r="S452" s="308"/>
      <c r="T452" s="358"/>
      <c r="U452" s="357"/>
      <c r="V452" s="357"/>
      <c r="W452" s="357"/>
      <c r="X452" s="357"/>
      <c r="Y452" s="357"/>
      <c r="Z452" s="357"/>
      <c r="AA452" s="357"/>
      <c r="AB452" s="308"/>
      <c r="AC452" s="2300"/>
      <c r="AD452" s="2300"/>
      <c r="AE452" s="2308"/>
      <c r="AF452" s="2316"/>
      <c r="AG452" s="2314"/>
      <c r="AH452" s="2312"/>
      <c r="AI452" s="271">
        <f t="shared" ref="AI452" si="498">IF(P452=P451,0,IF(P452=P450,0,IF(P452=P449,0,IF(P452=P448,0,IF(P452=P447,0,IF(P452=P446,0,IF(P452=P445,0,1)))))))</f>
        <v>0</v>
      </c>
      <c r="AJ452" s="271" t="s">
        <v>545</v>
      </c>
      <c r="AK452" s="271" t="str">
        <f t="shared" si="483"/>
        <v>??</v>
      </c>
      <c r="AL452" s="271" t="e">
        <f>IF(#REF!=#REF!,0,IF(#REF!=#REF!,0,IF(#REF!=#REF!,0,IF(#REF!=#REF!,0,IF(#REF!=#REF!,0,IF(#REF!=#REF!,0,IF(#REF!=#REF!,0,1)))))))</f>
        <v>#REF!</v>
      </c>
      <c r="AM452" s="354">
        <f t="shared" si="485"/>
        <v>0</v>
      </c>
    </row>
    <row r="453" spans="1:39" ht="14.1" customHeight="1" thickTop="1" thickBot="1" x14ac:dyDescent="0.25">
      <c r="A453" s="2278"/>
      <c r="B453" s="2281"/>
      <c r="C453" s="2283"/>
      <c r="D453" s="2285"/>
      <c r="E453" s="2288"/>
      <c r="F453" s="2281"/>
      <c r="G453" s="2295"/>
      <c r="H453" s="2297"/>
      <c r="I453" s="2293"/>
      <c r="J453" s="2281"/>
      <c r="K453" s="2295"/>
      <c r="L453" s="2281"/>
      <c r="M453" s="310"/>
      <c r="N453" s="1678"/>
      <c r="O453" s="1678"/>
      <c r="P453" s="309"/>
      <c r="Q453" s="309"/>
      <c r="R453" s="308"/>
      <c r="S453" s="308"/>
      <c r="T453" s="358"/>
      <c r="U453" s="357"/>
      <c r="V453" s="357"/>
      <c r="W453" s="357"/>
      <c r="X453" s="357"/>
      <c r="Y453" s="357"/>
      <c r="Z453" s="357"/>
      <c r="AA453" s="357"/>
      <c r="AB453" s="308"/>
      <c r="AC453" s="2300"/>
      <c r="AD453" s="2300"/>
      <c r="AE453" s="2308"/>
      <c r="AF453" s="2316"/>
      <c r="AG453" s="2314"/>
      <c r="AH453" s="2312"/>
      <c r="AI453" s="271">
        <f t="shared" ref="AI453" si="499">IF(P453=P452,0,IF(P453=P451,0,IF(P453=P450,0,IF(P453=P449,0,IF(P453=P448,0,IF(P453=P447,0,IF(P453=P446,0,IF(P453=P445,0,1))))))))</f>
        <v>0</v>
      </c>
      <c r="AJ453" s="271" t="s">
        <v>545</v>
      </c>
      <c r="AK453" s="271" t="str">
        <f t="shared" si="483"/>
        <v>??</v>
      </c>
      <c r="AL453" s="271" t="e">
        <f>IF(#REF!=#REF!,0,IF(#REF!=#REF!,0,IF(#REF!=#REF!,0,IF(#REF!=#REF!,0,IF(#REF!=#REF!,0,IF(#REF!=#REF!,0,IF(#REF!=#REF!,0,IF(#REF!=#REF!,0,1))))))))</f>
        <v>#REF!</v>
      </c>
      <c r="AM453" s="354">
        <f t="shared" si="485"/>
        <v>0</v>
      </c>
    </row>
    <row r="454" spans="1:39" ht="14.1" customHeight="1" thickTop="1" thickBot="1" x14ac:dyDescent="0.25">
      <c r="A454" s="2279"/>
      <c r="B454" s="2282"/>
      <c r="C454" s="2284"/>
      <c r="D454" s="2286"/>
      <c r="E454" s="2289"/>
      <c r="F454" s="2282"/>
      <c r="G454" s="2296"/>
      <c r="H454" s="2298"/>
      <c r="I454" s="2294"/>
      <c r="J454" s="2282"/>
      <c r="K454" s="2296"/>
      <c r="L454" s="2282"/>
      <c r="M454" s="292"/>
      <c r="N454" s="290"/>
      <c r="O454" s="290"/>
      <c r="P454" s="291"/>
      <c r="Q454" s="291"/>
      <c r="R454" s="290"/>
      <c r="S454" s="290"/>
      <c r="T454" s="356"/>
      <c r="U454" s="355"/>
      <c r="V454" s="355"/>
      <c r="W454" s="355"/>
      <c r="X454" s="355"/>
      <c r="Y454" s="355"/>
      <c r="Z454" s="355"/>
      <c r="AA454" s="355"/>
      <c r="AB454" s="290"/>
      <c r="AC454" s="2301"/>
      <c r="AD454" s="2301"/>
      <c r="AE454" s="2309"/>
      <c r="AF454" s="2316"/>
      <c r="AG454" s="2315"/>
      <c r="AH454" s="2312"/>
      <c r="AI454" s="271">
        <f t="shared" ref="AI454" si="500">IF(P454=P453,0,IF(P454=P452,0,IF(P454=P451,0,IF(P454=P450,0,IF(P454=P449,0,IF(P454=P448,0,IF(P454=P447,0,IF(P454=P446,0,IF(P454=P445,0,1)))))))))</f>
        <v>0</v>
      </c>
      <c r="AJ454" s="271" t="s">
        <v>545</v>
      </c>
      <c r="AK454" s="271" t="str">
        <f t="shared" si="483"/>
        <v>??</v>
      </c>
      <c r="AL454" s="271" t="e">
        <f>IF(#REF!=#REF!,0,IF(#REF!=#REF!,0,IF(#REF!=#REF!,0,IF(#REF!=#REF!,0,IF(#REF!=#REF!,0,IF(#REF!=#REF!,0,IF(#REF!=#REF!,0,IF(#REF!=#REF!,0,IF(#REF!=#REF!,0,1)))))))))</f>
        <v>#REF!</v>
      </c>
      <c r="AM454" s="354">
        <f t="shared" si="485"/>
        <v>0</v>
      </c>
    </row>
    <row r="455" spans="1:39" ht="14.1" customHeight="1" thickTop="1" thickBot="1" x14ac:dyDescent="0.25">
      <c r="A455" s="2278"/>
      <c r="B455" s="2280"/>
      <c r="C455" s="2283"/>
      <c r="D455" s="2285"/>
      <c r="E455" s="2287"/>
      <c r="F455" s="2280"/>
      <c r="G455" s="2280"/>
      <c r="H455" s="2297"/>
      <c r="I455" s="2290" t="s">
        <v>140</v>
      </c>
      <c r="J455" s="2281"/>
      <c r="K455" s="2280"/>
      <c r="L455" s="2281"/>
      <c r="M455" s="310"/>
      <c r="N455" s="1678"/>
      <c r="O455" s="1678"/>
      <c r="P455" s="388"/>
      <c r="Q455" s="388"/>
      <c r="R455" s="308"/>
      <c r="S455" s="308"/>
      <c r="T455" s="358"/>
      <c r="U455" s="357"/>
      <c r="V455" s="357"/>
      <c r="W455" s="357"/>
      <c r="X455" s="357"/>
      <c r="Y455" s="357"/>
      <c r="Z455" s="357"/>
      <c r="AA455" s="357"/>
      <c r="AB455" s="308"/>
      <c r="AC455" s="2299">
        <f t="shared" ref="AC455" si="501">SUM(T455:AB464)</f>
        <v>0</v>
      </c>
      <c r="AD455" s="2299">
        <f t="shared" si="419"/>
        <v>0</v>
      </c>
      <c r="AE455" s="2306">
        <f t="shared" ref="AE455" si="502">IF((AC455-AD455)&gt;=0,AC455-AD455,0)</f>
        <v>0</v>
      </c>
      <c r="AF455" s="2316">
        <f t="shared" ref="AF455" si="503">IF(AC455&lt;AD455,AC455,AD455)/IF(AD455=0,1,AD455)</f>
        <v>0</v>
      </c>
      <c r="AG455" s="2313" t="str">
        <f t="shared" si="422"/>
        <v/>
      </c>
      <c r="AH455" s="2312"/>
      <c r="AI455" s="271">
        <v>1</v>
      </c>
      <c r="AJ455" s="271" t="s">
        <v>545</v>
      </c>
      <c r="AK455" s="271" t="str">
        <f t="shared" si="483"/>
        <v>??</v>
      </c>
      <c r="AL455" s="271">
        <v>1</v>
      </c>
      <c r="AM455" s="354">
        <f t="shared" ref="AM455" si="504">C455</f>
        <v>0</v>
      </c>
    </row>
    <row r="456" spans="1:39" ht="14.1" customHeight="1" thickTop="1" thickBot="1" x14ac:dyDescent="0.25">
      <c r="A456" s="2278"/>
      <c r="B456" s="2281"/>
      <c r="C456" s="2283"/>
      <c r="D456" s="2285"/>
      <c r="E456" s="2288"/>
      <c r="F456" s="2281"/>
      <c r="G456" s="2295"/>
      <c r="H456" s="2297"/>
      <c r="I456" s="2291"/>
      <c r="J456" s="2281"/>
      <c r="K456" s="2295"/>
      <c r="L456" s="2281"/>
      <c r="M456" s="310"/>
      <c r="N456" s="1678"/>
      <c r="O456" s="1678"/>
      <c r="P456" s="309"/>
      <c r="Q456" s="309"/>
      <c r="R456" s="308"/>
      <c r="S456" s="308"/>
      <c r="T456" s="358"/>
      <c r="U456" s="357"/>
      <c r="V456" s="357"/>
      <c r="W456" s="357"/>
      <c r="X456" s="357"/>
      <c r="Y456" s="357"/>
      <c r="Z456" s="357"/>
      <c r="AA456" s="357"/>
      <c r="AB456" s="308"/>
      <c r="AC456" s="2300"/>
      <c r="AD456" s="2300"/>
      <c r="AE456" s="2307"/>
      <c r="AF456" s="2316"/>
      <c r="AG456" s="2314"/>
      <c r="AH456" s="2312"/>
      <c r="AI456" s="271">
        <f t="shared" ref="AI456" si="505">IF(P456=P455,0,1)</f>
        <v>0</v>
      </c>
      <c r="AJ456" s="271" t="s">
        <v>545</v>
      </c>
      <c r="AK456" s="271" t="str">
        <f t="shared" si="483"/>
        <v>??</v>
      </c>
      <c r="AL456" s="271" t="e">
        <f>IF(#REF!=#REF!,0,1)</f>
        <v>#REF!</v>
      </c>
      <c r="AM456" s="354">
        <f t="shared" si="485"/>
        <v>0</v>
      </c>
    </row>
    <row r="457" spans="1:39" ht="14.1" customHeight="1" thickTop="1" thickBot="1" x14ac:dyDescent="0.25">
      <c r="A457" s="2278"/>
      <c r="B457" s="2281"/>
      <c r="C457" s="2283"/>
      <c r="D457" s="2285"/>
      <c r="E457" s="2288"/>
      <c r="F457" s="2281"/>
      <c r="G457" s="2295"/>
      <c r="H457" s="2297"/>
      <c r="I457" s="2292"/>
      <c r="J457" s="2281"/>
      <c r="K457" s="2295"/>
      <c r="L457" s="2281"/>
      <c r="M457" s="310"/>
      <c r="N457" s="1678"/>
      <c r="O457" s="1678"/>
      <c r="P457" s="309"/>
      <c r="Q457" s="309"/>
      <c r="R457" s="308"/>
      <c r="S457" s="308"/>
      <c r="T457" s="358"/>
      <c r="U457" s="357"/>
      <c r="V457" s="357"/>
      <c r="W457" s="357"/>
      <c r="X457" s="357"/>
      <c r="Y457" s="357"/>
      <c r="Z457" s="357"/>
      <c r="AA457" s="357"/>
      <c r="AB457" s="308"/>
      <c r="AC457" s="2300"/>
      <c r="AD457" s="2300"/>
      <c r="AE457" s="2307"/>
      <c r="AF457" s="2316"/>
      <c r="AG457" s="2314"/>
      <c r="AH457" s="2312"/>
      <c r="AI457" s="271">
        <f t="shared" ref="AI457" si="506">IF(P457=P456,0,IF(P457=P455,0,1))</f>
        <v>0</v>
      </c>
      <c r="AJ457" s="271" t="s">
        <v>545</v>
      </c>
      <c r="AK457" s="271" t="str">
        <f t="shared" si="483"/>
        <v>??</v>
      </c>
      <c r="AL457" s="271" t="e">
        <f>IF(#REF!=#REF!,0,IF(#REF!=#REF!,0,1))</f>
        <v>#REF!</v>
      </c>
      <c r="AM457" s="354">
        <f t="shared" si="485"/>
        <v>0</v>
      </c>
    </row>
    <row r="458" spans="1:39" ht="14.1" customHeight="1" thickTop="1" thickBot="1" x14ac:dyDescent="0.25">
      <c r="A458" s="2278"/>
      <c r="B458" s="2281"/>
      <c r="C458" s="2283"/>
      <c r="D458" s="2285"/>
      <c r="E458" s="2288"/>
      <c r="F458" s="2281"/>
      <c r="G458" s="2295"/>
      <c r="H458" s="2297"/>
      <c r="I458" s="2293"/>
      <c r="J458" s="2281"/>
      <c r="K458" s="2295"/>
      <c r="L458" s="2281"/>
      <c r="M458" s="310"/>
      <c r="N458" s="1678"/>
      <c r="O458" s="1678"/>
      <c r="P458" s="309"/>
      <c r="Q458" s="309"/>
      <c r="R458" s="308"/>
      <c r="S458" s="308"/>
      <c r="T458" s="358"/>
      <c r="U458" s="357"/>
      <c r="V458" s="357"/>
      <c r="W458" s="357"/>
      <c r="X458" s="357"/>
      <c r="Y458" s="357"/>
      <c r="Z458" s="357"/>
      <c r="AA458" s="357"/>
      <c r="AB458" s="308"/>
      <c r="AC458" s="2300"/>
      <c r="AD458" s="2300"/>
      <c r="AE458" s="2307"/>
      <c r="AF458" s="2316"/>
      <c r="AG458" s="2314"/>
      <c r="AH458" s="2312"/>
      <c r="AI458" s="271">
        <f t="shared" ref="AI458" si="507">IF(P458=P457,0,IF(P458=P456,0,IF(P458=P455,0,1)))</f>
        <v>0</v>
      </c>
      <c r="AJ458" s="271" t="s">
        <v>545</v>
      </c>
      <c r="AK458" s="271" t="str">
        <f t="shared" si="483"/>
        <v>??</v>
      </c>
      <c r="AL458" s="271" t="e">
        <f>IF(#REF!=#REF!,0,IF(#REF!=#REF!,0,IF(#REF!=#REF!,0,1)))</f>
        <v>#REF!</v>
      </c>
      <c r="AM458" s="354">
        <f t="shared" si="485"/>
        <v>0</v>
      </c>
    </row>
    <row r="459" spans="1:39" ht="14.1" customHeight="1" thickTop="1" thickBot="1" x14ac:dyDescent="0.25">
      <c r="A459" s="2278"/>
      <c r="B459" s="2281"/>
      <c r="C459" s="2283"/>
      <c r="D459" s="2285"/>
      <c r="E459" s="2288"/>
      <c r="F459" s="2281"/>
      <c r="G459" s="2295"/>
      <c r="H459" s="2297"/>
      <c r="I459" s="2293"/>
      <c r="J459" s="2281"/>
      <c r="K459" s="2295"/>
      <c r="L459" s="2281"/>
      <c r="M459" s="310"/>
      <c r="N459" s="1678"/>
      <c r="O459" s="1678"/>
      <c r="P459" s="309"/>
      <c r="Q459" s="309"/>
      <c r="R459" s="308"/>
      <c r="S459" s="308"/>
      <c r="T459" s="358"/>
      <c r="U459" s="357"/>
      <c r="V459" s="357"/>
      <c r="W459" s="357"/>
      <c r="X459" s="357"/>
      <c r="Y459" s="357"/>
      <c r="Z459" s="357"/>
      <c r="AA459" s="357"/>
      <c r="AB459" s="308"/>
      <c r="AC459" s="2300"/>
      <c r="AD459" s="2300"/>
      <c r="AE459" s="2307"/>
      <c r="AF459" s="2316"/>
      <c r="AG459" s="2314"/>
      <c r="AH459" s="2312"/>
      <c r="AI459" s="271">
        <f t="shared" ref="AI459" si="508">IF(P459=P458,0,IF(P459=P457,0,IF(P459=P456,0,IF(P459=P455,0,1))))</f>
        <v>0</v>
      </c>
      <c r="AJ459" s="271" t="s">
        <v>545</v>
      </c>
      <c r="AK459" s="271" t="str">
        <f t="shared" si="483"/>
        <v>??</v>
      </c>
      <c r="AL459" s="271" t="e">
        <f>IF(#REF!=#REF!,0,IF(#REF!=#REF!,0,IF(#REF!=#REF!,0,IF(#REF!=#REF!,0,1))))</f>
        <v>#REF!</v>
      </c>
      <c r="AM459" s="354">
        <f t="shared" si="485"/>
        <v>0</v>
      </c>
    </row>
    <row r="460" spans="1:39" ht="14.1" customHeight="1" thickTop="1" thickBot="1" x14ac:dyDescent="0.25">
      <c r="A460" s="2278"/>
      <c r="B460" s="2281"/>
      <c r="C460" s="2283"/>
      <c r="D460" s="2285"/>
      <c r="E460" s="2288"/>
      <c r="F460" s="2281"/>
      <c r="G460" s="2295"/>
      <c r="H460" s="2297"/>
      <c r="I460" s="2293"/>
      <c r="J460" s="2281"/>
      <c r="K460" s="2295"/>
      <c r="L460" s="2281"/>
      <c r="M460" s="310"/>
      <c r="N460" s="1678"/>
      <c r="O460" s="1678"/>
      <c r="P460" s="309"/>
      <c r="Q460" s="309"/>
      <c r="R460" s="308"/>
      <c r="S460" s="308"/>
      <c r="T460" s="358"/>
      <c r="U460" s="357"/>
      <c r="V460" s="357"/>
      <c r="W460" s="357"/>
      <c r="X460" s="357"/>
      <c r="Y460" s="357"/>
      <c r="Z460" s="357"/>
      <c r="AA460" s="357"/>
      <c r="AB460" s="308"/>
      <c r="AC460" s="2300"/>
      <c r="AD460" s="2300"/>
      <c r="AE460" s="2307"/>
      <c r="AF460" s="2316"/>
      <c r="AG460" s="2314"/>
      <c r="AH460" s="2312"/>
      <c r="AI460" s="271">
        <f t="shared" ref="AI460" si="509">IF(P460=P459,0,IF(P460=P458,0,IF(P460=P457,0,IF(P460=P456,0,IF(P460=P455,0,1)))))</f>
        <v>0</v>
      </c>
      <c r="AJ460" s="271" t="s">
        <v>545</v>
      </c>
      <c r="AK460" s="271" t="str">
        <f t="shared" si="483"/>
        <v>??</v>
      </c>
      <c r="AL460" s="271" t="e">
        <f>IF(#REF!=#REF!,0,IF(#REF!=#REF!,0,IF(#REF!=#REF!,0,IF(#REF!=#REF!,0,IF(#REF!=#REF!,0,1)))))</f>
        <v>#REF!</v>
      </c>
      <c r="AM460" s="354">
        <f t="shared" si="485"/>
        <v>0</v>
      </c>
    </row>
    <row r="461" spans="1:39" ht="14.1" customHeight="1" thickTop="1" thickBot="1" x14ac:dyDescent="0.25">
      <c r="A461" s="2278"/>
      <c r="B461" s="2281"/>
      <c r="C461" s="2283"/>
      <c r="D461" s="2285"/>
      <c r="E461" s="2288"/>
      <c r="F461" s="2281"/>
      <c r="G461" s="2295"/>
      <c r="H461" s="2297"/>
      <c r="I461" s="2293"/>
      <c r="J461" s="2281"/>
      <c r="K461" s="2295"/>
      <c r="L461" s="2281"/>
      <c r="M461" s="310"/>
      <c r="N461" s="1678"/>
      <c r="O461" s="1678"/>
      <c r="P461" s="309"/>
      <c r="Q461" s="309"/>
      <c r="R461" s="308"/>
      <c r="S461" s="308"/>
      <c r="T461" s="358"/>
      <c r="U461" s="357"/>
      <c r="V461" s="357"/>
      <c r="W461" s="357"/>
      <c r="X461" s="357"/>
      <c r="Y461" s="357"/>
      <c r="Z461" s="357"/>
      <c r="AA461" s="357"/>
      <c r="AB461" s="308"/>
      <c r="AC461" s="2300"/>
      <c r="AD461" s="2300"/>
      <c r="AE461" s="2308" t="str">
        <f t="shared" si="429"/>
        <v/>
      </c>
      <c r="AF461" s="2316"/>
      <c r="AG461" s="2314"/>
      <c r="AH461" s="2312"/>
      <c r="AI461" s="271">
        <f t="shared" ref="AI461" si="510">IF(P461=P460,0,IF(P461=P459,0,IF(P461=P458,0,IF(P461=P457,0,IF(P461=P456,0,IF(P461=P455,0,1))))))</f>
        <v>0</v>
      </c>
      <c r="AJ461" s="271" t="s">
        <v>545</v>
      </c>
      <c r="AK461" s="271" t="str">
        <f t="shared" si="483"/>
        <v>??</v>
      </c>
      <c r="AL461" s="271" t="e">
        <f>IF(#REF!=#REF!,0,IF(#REF!=#REF!,0,IF(#REF!=#REF!,0,IF(#REF!=#REF!,0,IF(#REF!=#REF!,0,IF(#REF!=#REF!,0,1))))))</f>
        <v>#REF!</v>
      </c>
      <c r="AM461" s="354">
        <f t="shared" si="485"/>
        <v>0</v>
      </c>
    </row>
    <row r="462" spans="1:39" ht="14.1" customHeight="1" thickTop="1" thickBot="1" x14ac:dyDescent="0.25">
      <c r="A462" s="2278"/>
      <c r="B462" s="2281"/>
      <c r="C462" s="2283"/>
      <c r="D462" s="2285"/>
      <c r="E462" s="2288"/>
      <c r="F462" s="2281"/>
      <c r="G462" s="2295"/>
      <c r="H462" s="2297"/>
      <c r="I462" s="2293"/>
      <c r="J462" s="2281"/>
      <c r="K462" s="2295"/>
      <c r="L462" s="2281"/>
      <c r="M462" s="310"/>
      <c r="N462" s="1678"/>
      <c r="O462" s="1678"/>
      <c r="P462" s="309"/>
      <c r="Q462" s="309"/>
      <c r="R462" s="308"/>
      <c r="S462" s="308"/>
      <c r="T462" s="358"/>
      <c r="U462" s="357"/>
      <c r="V462" s="357"/>
      <c r="W462" s="357"/>
      <c r="X462" s="357"/>
      <c r="Y462" s="357"/>
      <c r="Z462" s="357"/>
      <c r="AA462" s="357"/>
      <c r="AB462" s="308"/>
      <c r="AC462" s="2300"/>
      <c r="AD462" s="2300"/>
      <c r="AE462" s="2308"/>
      <c r="AF462" s="2316"/>
      <c r="AG462" s="2314"/>
      <c r="AH462" s="2312"/>
      <c r="AI462" s="271">
        <f t="shared" ref="AI462" si="511">IF(P462=P461,0,IF(P462=P460,0,IF(P462=P459,0,IF(P462=P458,0,IF(P462=P457,0,IF(P462=P456,0,IF(P462=P455,0,1)))))))</f>
        <v>0</v>
      </c>
      <c r="AJ462" s="271" t="s">
        <v>545</v>
      </c>
      <c r="AK462" s="271" t="str">
        <f t="shared" si="483"/>
        <v>??</v>
      </c>
      <c r="AL462" s="271" t="e">
        <f>IF(#REF!=#REF!,0,IF(#REF!=#REF!,0,IF(#REF!=#REF!,0,IF(#REF!=#REF!,0,IF(#REF!=#REF!,0,IF(#REF!=#REF!,0,IF(#REF!=#REF!,0,1)))))))</f>
        <v>#REF!</v>
      </c>
      <c r="AM462" s="354">
        <f t="shared" si="485"/>
        <v>0</v>
      </c>
    </row>
    <row r="463" spans="1:39" ht="14.1" customHeight="1" thickTop="1" thickBot="1" x14ac:dyDescent="0.25">
      <c r="A463" s="2278"/>
      <c r="B463" s="2281"/>
      <c r="C463" s="2283"/>
      <c r="D463" s="2285"/>
      <c r="E463" s="2288"/>
      <c r="F463" s="2281"/>
      <c r="G463" s="2295"/>
      <c r="H463" s="2297"/>
      <c r="I463" s="2293"/>
      <c r="J463" s="2281"/>
      <c r="K463" s="2295"/>
      <c r="L463" s="2281"/>
      <c r="M463" s="310"/>
      <c r="N463" s="1678"/>
      <c r="O463" s="1678"/>
      <c r="P463" s="309"/>
      <c r="Q463" s="309"/>
      <c r="R463" s="308"/>
      <c r="S463" s="308"/>
      <c r="T463" s="358"/>
      <c r="U463" s="357"/>
      <c r="V463" s="357"/>
      <c r="W463" s="357"/>
      <c r="X463" s="357"/>
      <c r="Y463" s="357"/>
      <c r="Z463" s="357"/>
      <c r="AA463" s="357"/>
      <c r="AB463" s="308"/>
      <c r="AC463" s="2300"/>
      <c r="AD463" s="2300"/>
      <c r="AE463" s="2308"/>
      <c r="AF463" s="2316"/>
      <c r="AG463" s="2314"/>
      <c r="AH463" s="2312"/>
      <c r="AI463" s="271">
        <f t="shared" ref="AI463" si="512">IF(P463=P462,0,IF(P463=P461,0,IF(P463=P460,0,IF(P463=P459,0,IF(P463=P458,0,IF(P463=P457,0,IF(P463=P456,0,IF(P463=P455,0,1))))))))</f>
        <v>0</v>
      </c>
      <c r="AJ463" s="271" t="s">
        <v>545</v>
      </c>
      <c r="AK463" s="271" t="str">
        <f t="shared" si="483"/>
        <v>??</v>
      </c>
      <c r="AL463" s="271" t="e">
        <f>IF(#REF!=#REF!,0,IF(#REF!=#REF!,0,IF(#REF!=#REF!,0,IF(#REF!=#REF!,0,IF(#REF!=#REF!,0,IF(#REF!=#REF!,0,IF(#REF!=#REF!,0,IF(#REF!=#REF!,0,1))))))))</f>
        <v>#REF!</v>
      </c>
      <c r="AM463" s="354">
        <f t="shared" si="485"/>
        <v>0</v>
      </c>
    </row>
    <row r="464" spans="1:39" ht="14.1" customHeight="1" thickTop="1" thickBot="1" x14ac:dyDescent="0.25">
      <c r="A464" s="2279"/>
      <c r="B464" s="2282"/>
      <c r="C464" s="2284"/>
      <c r="D464" s="2286"/>
      <c r="E464" s="2289"/>
      <c r="F464" s="2282"/>
      <c r="G464" s="2296"/>
      <c r="H464" s="2298"/>
      <c r="I464" s="2294"/>
      <c r="J464" s="2282"/>
      <c r="K464" s="2296"/>
      <c r="L464" s="2282"/>
      <c r="M464" s="292"/>
      <c r="N464" s="290"/>
      <c r="O464" s="290"/>
      <c r="P464" s="291"/>
      <c r="Q464" s="291"/>
      <c r="R464" s="290"/>
      <c r="S464" s="290"/>
      <c r="T464" s="356"/>
      <c r="U464" s="355"/>
      <c r="V464" s="355"/>
      <c r="W464" s="355"/>
      <c r="X464" s="355"/>
      <c r="Y464" s="355"/>
      <c r="Z464" s="355"/>
      <c r="AA464" s="355"/>
      <c r="AB464" s="290"/>
      <c r="AC464" s="2301"/>
      <c r="AD464" s="2301"/>
      <c r="AE464" s="2309"/>
      <c r="AF464" s="2316"/>
      <c r="AG464" s="2315"/>
      <c r="AH464" s="2312"/>
      <c r="AI464" s="271">
        <f t="shared" ref="AI464" si="513">IF(P464=P463,0,IF(P464=P462,0,IF(P464=P461,0,IF(P464=P460,0,IF(P464=P459,0,IF(P464=P458,0,IF(P464=P457,0,IF(P464=P456,0,IF(P464=P455,0,1)))))))))</f>
        <v>0</v>
      </c>
      <c r="AJ464" s="271" t="s">
        <v>545</v>
      </c>
      <c r="AK464" s="271" t="str">
        <f t="shared" si="483"/>
        <v>??</v>
      </c>
      <c r="AL464" s="271" t="e">
        <f>IF(#REF!=#REF!,0,IF(#REF!=#REF!,0,IF(#REF!=#REF!,0,IF(#REF!=#REF!,0,IF(#REF!=#REF!,0,IF(#REF!=#REF!,0,IF(#REF!=#REF!,0,IF(#REF!=#REF!,0,IF(#REF!=#REF!,0,1)))))))))</f>
        <v>#REF!</v>
      </c>
      <c r="AM464" s="354">
        <f t="shared" si="485"/>
        <v>0</v>
      </c>
    </row>
    <row r="465" spans="1:39" ht="14.1" customHeight="1" thickTop="1" thickBot="1" x14ac:dyDescent="0.25">
      <c r="A465" s="2278"/>
      <c r="B465" s="2280"/>
      <c r="C465" s="2283"/>
      <c r="D465" s="2285"/>
      <c r="E465" s="2287"/>
      <c r="F465" s="2280"/>
      <c r="G465" s="2280"/>
      <c r="H465" s="2297"/>
      <c r="I465" s="2290" t="s">
        <v>140</v>
      </c>
      <c r="J465" s="2281"/>
      <c r="K465" s="2280"/>
      <c r="L465" s="2281"/>
      <c r="M465" s="310"/>
      <c r="N465" s="1678"/>
      <c r="O465" s="1678"/>
      <c r="P465" s="388"/>
      <c r="Q465" s="388"/>
      <c r="R465" s="308"/>
      <c r="S465" s="308"/>
      <c r="T465" s="358"/>
      <c r="U465" s="357"/>
      <c r="V465" s="357"/>
      <c r="W465" s="357"/>
      <c r="X465" s="357"/>
      <c r="Y465" s="357"/>
      <c r="Z465" s="357"/>
      <c r="AA465" s="357"/>
      <c r="AB465" s="308"/>
      <c r="AC465" s="2299">
        <f t="shared" ref="AC465" si="514">SUM(T465:AB474)</f>
        <v>0</v>
      </c>
      <c r="AD465" s="2299">
        <f t="shared" ref="AD465:AD525" si="515">IF(AC465&gt;0,18,0)</f>
        <v>0</v>
      </c>
      <c r="AE465" s="2306">
        <f t="shared" ref="AE465" si="516">IF((AC465-AD465)&gt;=0,AC465-AD465,0)</f>
        <v>0</v>
      </c>
      <c r="AF465" s="2316">
        <f t="shared" ref="AF465" si="517">IF(AC465&lt;AD465,AC465,AD465)/IF(AD465=0,1,AD465)</f>
        <v>0</v>
      </c>
      <c r="AG465" s="2313" t="str">
        <f t="shared" ref="AG465:AG525" si="518">IF(AF465=1,"pe",IF(AF465&gt;0,"ne",""))</f>
        <v/>
      </c>
      <c r="AH465" s="2312"/>
      <c r="AI465" s="271">
        <v>1</v>
      </c>
      <c r="AJ465" s="271" t="s">
        <v>545</v>
      </c>
      <c r="AK465" s="271" t="str">
        <f t="shared" si="483"/>
        <v>??</v>
      </c>
      <c r="AL465" s="271">
        <v>1</v>
      </c>
      <c r="AM465" s="354">
        <f t="shared" ref="AM465" si="519">C465</f>
        <v>0</v>
      </c>
    </row>
    <row r="466" spans="1:39" ht="14.1" customHeight="1" thickTop="1" thickBot="1" x14ac:dyDescent="0.25">
      <c r="A466" s="2278"/>
      <c r="B466" s="2281"/>
      <c r="C466" s="2283"/>
      <c r="D466" s="2285"/>
      <c r="E466" s="2288"/>
      <c r="F466" s="2281"/>
      <c r="G466" s="2295"/>
      <c r="H466" s="2297"/>
      <c r="I466" s="2291"/>
      <c r="J466" s="2281"/>
      <c r="K466" s="2295"/>
      <c r="L466" s="2281"/>
      <c r="M466" s="310"/>
      <c r="N466" s="1678"/>
      <c r="O466" s="1678"/>
      <c r="P466" s="309"/>
      <c r="Q466" s="309"/>
      <c r="R466" s="308"/>
      <c r="S466" s="308"/>
      <c r="T466" s="358"/>
      <c r="U466" s="357"/>
      <c r="V466" s="357"/>
      <c r="W466" s="357"/>
      <c r="X466" s="357"/>
      <c r="Y466" s="357"/>
      <c r="Z466" s="357"/>
      <c r="AA466" s="357"/>
      <c r="AB466" s="308"/>
      <c r="AC466" s="2300"/>
      <c r="AD466" s="2300"/>
      <c r="AE466" s="2307"/>
      <c r="AF466" s="2316"/>
      <c r="AG466" s="2314"/>
      <c r="AH466" s="2312"/>
      <c r="AI466" s="271">
        <f t="shared" ref="AI466" si="520">IF(P466=P465,0,1)</f>
        <v>0</v>
      </c>
      <c r="AJ466" s="271" t="s">
        <v>545</v>
      </c>
      <c r="AK466" s="271" t="str">
        <f t="shared" si="483"/>
        <v>??</v>
      </c>
      <c r="AL466" s="271" t="e">
        <f>IF(#REF!=#REF!,0,1)</f>
        <v>#REF!</v>
      </c>
      <c r="AM466" s="354">
        <f t="shared" si="485"/>
        <v>0</v>
      </c>
    </row>
    <row r="467" spans="1:39" ht="14.1" customHeight="1" thickTop="1" thickBot="1" x14ac:dyDescent="0.25">
      <c r="A467" s="2278"/>
      <c r="B467" s="2281"/>
      <c r="C467" s="2283"/>
      <c r="D467" s="2285"/>
      <c r="E467" s="2288"/>
      <c r="F467" s="2281"/>
      <c r="G467" s="2295"/>
      <c r="H467" s="2297"/>
      <c r="I467" s="2292"/>
      <c r="J467" s="2281"/>
      <c r="K467" s="2295"/>
      <c r="L467" s="2281"/>
      <c r="M467" s="310"/>
      <c r="N467" s="1678"/>
      <c r="O467" s="1678"/>
      <c r="P467" s="309"/>
      <c r="Q467" s="309"/>
      <c r="R467" s="308"/>
      <c r="S467" s="308"/>
      <c r="T467" s="358"/>
      <c r="U467" s="357"/>
      <c r="V467" s="357"/>
      <c r="W467" s="357"/>
      <c r="X467" s="357"/>
      <c r="Y467" s="357"/>
      <c r="Z467" s="357"/>
      <c r="AA467" s="357"/>
      <c r="AB467" s="308"/>
      <c r="AC467" s="2300"/>
      <c r="AD467" s="2300"/>
      <c r="AE467" s="2307"/>
      <c r="AF467" s="2316"/>
      <c r="AG467" s="2314"/>
      <c r="AH467" s="2312"/>
      <c r="AI467" s="271">
        <f t="shared" ref="AI467" si="521">IF(P467=P466,0,IF(P467=P465,0,1))</f>
        <v>0</v>
      </c>
      <c r="AJ467" s="271" t="s">
        <v>545</v>
      </c>
      <c r="AK467" s="271" t="str">
        <f t="shared" si="483"/>
        <v>??</v>
      </c>
      <c r="AL467" s="271" t="e">
        <f>IF(#REF!=#REF!,0,IF(#REF!=#REF!,0,1))</f>
        <v>#REF!</v>
      </c>
      <c r="AM467" s="354">
        <f t="shared" si="485"/>
        <v>0</v>
      </c>
    </row>
    <row r="468" spans="1:39" ht="14.1" customHeight="1" thickTop="1" thickBot="1" x14ac:dyDescent="0.25">
      <c r="A468" s="2278"/>
      <c r="B468" s="2281"/>
      <c r="C468" s="2283"/>
      <c r="D468" s="2285"/>
      <c r="E468" s="2288"/>
      <c r="F468" s="2281"/>
      <c r="G468" s="2295"/>
      <c r="H468" s="2297"/>
      <c r="I468" s="2293"/>
      <c r="J468" s="2281"/>
      <c r="K468" s="2295"/>
      <c r="L468" s="2281"/>
      <c r="M468" s="310"/>
      <c r="N468" s="1678"/>
      <c r="O468" s="1678"/>
      <c r="P468" s="309"/>
      <c r="Q468" s="309"/>
      <c r="R468" s="308"/>
      <c r="S468" s="308"/>
      <c r="T468" s="358"/>
      <c r="U468" s="357"/>
      <c r="V468" s="357"/>
      <c r="W468" s="357"/>
      <c r="X468" s="357"/>
      <c r="Y468" s="357"/>
      <c r="Z468" s="357"/>
      <c r="AA468" s="357"/>
      <c r="AB468" s="308"/>
      <c r="AC468" s="2300"/>
      <c r="AD468" s="2300"/>
      <c r="AE468" s="2307"/>
      <c r="AF468" s="2316"/>
      <c r="AG468" s="2314"/>
      <c r="AH468" s="2312"/>
      <c r="AI468" s="271">
        <f t="shared" ref="AI468" si="522">IF(P468=P467,0,IF(P468=P466,0,IF(P468=P465,0,1)))</f>
        <v>0</v>
      </c>
      <c r="AJ468" s="271" t="s">
        <v>545</v>
      </c>
      <c r="AK468" s="271" t="str">
        <f t="shared" si="483"/>
        <v>??</v>
      </c>
      <c r="AL468" s="271" t="e">
        <f>IF(#REF!=#REF!,0,IF(#REF!=#REF!,0,IF(#REF!=#REF!,0,1)))</f>
        <v>#REF!</v>
      </c>
      <c r="AM468" s="354">
        <f t="shared" si="485"/>
        <v>0</v>
      </c>
    </row>
    <row r="469" spans="1:39" ht="14.1" customHeight="1" thickTop="1" thickBot="1" x14ac:dyDescent="0.25">
      <c r="A469" s="2278"/>
      <c r="B469" s="2281"/>
      <c r="C469" s="2283"/>
      <c r="D469" s="2285"/>
      <c r="E469" s="2288"/>
      <c r="F469" s="2281"/>
      <c r="G469" s="2295"/>
      <c r="H469" s="2297"/>
      <c r="I469" s="2293"/>
      <c r="J469" s="2281"/>
      <c r="K469" s="2295"/>
      <c r="L469" s="2281"/>
      <c r="M469" s="310"/>
      <c r="N469" s="1678"/>
      <c r="O469" s="1678"/>
      <c r="P469" s="309"/>
      <c r="Q469" s="309"/>
      <c r="R469" s="308"/>
      <c r="S469" s="308"/>
      <c r="T469" s="358"/>
      <c r="U469" s="357"/>
      <c r="V469" s="357"/>
      <c r="W469" s="357"/>
      <c r="X469" s="357"/>
      <c r="Y469" s="357"/>
      <c r="Z469" s="357"/>
      <c r="AA469" s="357"/>
      <c r="AB469" s="308"/>
      <c r="AC469" s="2300"/>
      <c r="AD469" s="2300"/>
      <c r="AE469" s="2307"/>
      <c r="AF469" s="2316"/>
      <c r="AG469" s="2314"/>
      <c r="AH469" s="2312"/>
      <c r="AI469" s="271">
        <f t="shared" ref="AI469" si="523">IF(P469=P468,0,IF(P469=P467,0,IF(P469=P466,0,IF(P469=P465,0,1))))</f>
        <v>0</v>
      </c>
      <c r="AJ469" s="271" t="s">
        <v>545</v>
      </c>
      <c r="AK469" s="271" t="str">
        <f t="shared" si="483"/>
        <v>??</v>
      </c>
      <c r="AL469" s="271" t="e">
        <f>IF(#REF!=#REF!,0,IF(#REF!=#REF!,0,IF(#REF!=#REF!,0,IF(#REF!=#REF!,0,1))))</f>
        <v>#REF!</v>
      </c>
      <c r="AM469" s="354">
        <f t="shared" si="485"/>
        <v>0</v>
      </c>
    </row>
    <row r="470" spans="1:39" ht="14.1" customHeight="1" thickTop="1" thickBot="1" x14ac:dyDescent="0.25">
      <c r="A470" s="2278"/>
      <c r="B470" s="2281"/>
      <c r="C470" s="2283"/>
      <c r="D470" s="2285"/>
      <c r="E470" s="2288"/>
      <c r="F470" s="2281"/>
      <c r="G470" s="2295"/>
      <c r="H470" s="2297"/>
      <c r="I470" s="2293"/>
      <c r="J470" s="2281"/>
      <c r="K470" s="2295"/>
      <c r="L470" s="2281"/>
      <c r="M470" s="310"/>
      <c r="N470" s="1678"/>
      <c r="O470" s="1678"/>
      <c r="P470" s="309"/>
      <c r="Q470" s="309"/>
      <c r="R470" s="308"/>
      <c r="S470" s="308"/>
      <c r="T470" s="358"/>
      <c r="U470" s="357"/>
      <c r="V470" s="357"/>
      <c r="W470" s="357"/>
      <c r="X470" s="357"/>
      <c r="Y470" s="357"/>
      <c r="Z470" s="357"/>
      <c r="AA470" s="357"/>
      <c r="AB470" s="308"/>
      <c r="AC470" s="2300"/>
      <c r="AD470" s="2300"/>
      <c r="AE470" s="2307"/>
      <c r="AF470" s="2316"/>
      <c r="AG470" s="2314"/>
      <c r="AH470" s="2312"/>
      <c r="AI470" s="271">
        <f t="shared" ref="AI470" si="524">IF(P470=P469,0,IF(P470=P468,0,IF(P470=P467,0,IF(P470=P466,0,IF(P470=P465,0,1)))))</f>
        <v>0</v>
      </c>
      <c r="AJ470" s="271" t="s">
        <v>545</v>
      </c>
      <c r="AK470" s="271" t="str">
        <f t="shared" si="483"/>
        <v>??</v>
      </c>
      <c r="AL470" s="271" t="e">
        <f>IF(#REF!=#REF!,0,IF(#REF!=#REF!,0,IF(#REF!=#REF!,0,IF(#REF!=#REF!,0,IF(#REF!=#REF!,0,1)))))</f>
        <v>#REF!</v>
      </c>
      <c r="AM470" s="354">
        <f t="shared" si="485"/>
        <v>0</v>
      </c>
    </row>
    <row r="471" spans="1:39" ht="14.1" customHeight="1" thickTop="1" thickBot="1" x14ac:dyDescent="0.25">
      <c r="A471" s="2278"/>
      <c r="B471" s="2281"/>
      <c r="C471" s="2283"/>
      <c r="D471" s="2285"/>
      <c r="E471" s="2288"/>
      <c r="F471" s="2281"/>
      <c r="G471" s="2295"/>
      <c r="H471" s="2297"/>
      <c r="I471" s="2293"/>
      <c r="J471" s="2281"/>
      <c r="K471" s="2295"/>
      <c r="L471" s="2281"/>
      <c r="M471" s="310"/>
      <c r="N471" s="1678"/>
      <c r="O471" s="1678"/>
      <c r="P471" s="309"/>
      <c r="Q471" s="309"/>
      <c r="R471" s="308"/>
      <c r="S471" s="308"/>
      <c r="T471" s="358"/>
      <c r="U471" s="357"/>
      <c r="V471" s="357"/>
      <c r="W471" s="357"/>
      <c r="X471" s="357"/>
      <c r="Y471" s="357"/>
      <c r="Z471" s="357"/>
      <c r="AA471" s="357"/>
      <c r="AB471" s="308"/>
      <c r="AC471" s="2300"/>
      <c r="AD471" s="2300"/>
      <c r="AE471" s="2308" t="str">
        <f t="shared" ref="AE471:AE531" si="525">IF(AE465&gt;9,"błąd","")</f>
        <v/>
      </c>
      <c r="AF471" s="2316"/>
      <c r="AG471" s="2314"/>
      <c r="AH471" s="2312"/>
      <c r="AI471" s="271">
        <f t="shared" ref="AI471" si="526">IF(P471=P470,0,IF(P471=P469,0,IF(P471=P468,0,IF(P471=P467,0,IF(P471=P466,0,IF(P471=P465,0,1))))))</f>
        <v>0</v>
      </c>
      <c r="AJ471" s="271" t="s">
        <v>545</v>
      </c>
      <c r="AK471" s="271" t="str">
        <f t="shared" si="483"/>
        <v>??</v>
      </c>
      <c r="AL471" s="271" t="e">
        <f>IF(#REF!=#REF!,0,IF(#REF!=#REF!,0,IF(#REF!=#REF!,0,IF(#REF!=#REF!,0,IF(#REF!=#REF!,0,IF(#REF!=#REF!,0,1))))))</f>
        <v>#REF!</v>
      </c>
      <c r="AM471" s="354">
        <f t="shared" si="485"/>
        <v>0</v>
      </c>
    </row>
    <row r="472" spans="1:39" ht="14.1" customHeight="1" thickTop="1" thickBot="1" x14ac:dyDescent="0.25">
      <c r="A472" s="2278"/>
      <c r="B472" s="2281"/>
      <c r="C472" s="2283"/>
      <c r="D472" s="2285"/>
      <c r="E472" s="2288"/>
      <c r="F472" s="2281"/>
      <c r="G472" s="2295"/>
      <c r="H472" s="2297"/>
      <c r="I472" s="2293"/>
      <c r="J472" s="2281"/>
      <c r="K472" s="2295"/>
      <c r="L472" s="2281"/>
      <c r="M472" s="310"/>
      <c r="N472" s="1678"/>
      <c r="O472" s="1678"/>
      <c r="P472" s="309"/>
      <c r="Q472" s="309"/>
      <c r="R472" s="308"/>
      <c r="S472" s="308"/>
      <c r="T472" s="358"/>
      <c r="U472" s="357"/>
      <c r="V472" s="357"/>
      <c r="W472" s="357"/>
      <c r="X472" s="357"/>
      <c r="Y472" s="357"/>
      <c r="Z472" s="357"/>
      <c r="AA472" s="357"/>
      <c r="AB472" s="308"/>
      <c r="AC472" s="2300"/>
      <c r="AD472" s="2300"/>
      <c r="AE472" s="2308"/>
      <c r="AF472" s="2316"/>
      <c r="AG472" s="2314"/>
      <c r="AH472" s="2312"/>
      <c r="AI472" s="271">
        <f t="shared" ref="AI472" si="527">IF(P472=P471,0,IF(P472=P470,0,IF(P472=P469,0,IF(P472=P468,0,IF(P472=P467,0,IF(P472=P466,0,IF(P472=P465,0,1)))))))</f>
        <v>0</v>
      </c>
      <c r="AJ472" s="271" t="s">
        <v>545</v>
      </c>
      <c r="AK472" s="271" t="str">
        <f t="shared" si="483"/>
        <v>??</v>
      </c>
      <c r="AL472" s="271" t="e">
        <f>IF(#REF!=#REF!,0,IF(#REF!=#REF!,0,IF(#REF!=#REF!,0,IF(#REF!=#REF!,0,IF(#REF!=#REF!,0,IF(#REF!=#REF!,0,IF(#REF!=#REF!,0,1)))))))</f>
        <v>#REF!</v>
      </c>
      <c r="AM472" s="354">
        <f t="shared" si="485"/>
        <v>0</v>
      </c>
    </row>
    <row r="473" spans="1:39" ht="14.1" customHeight="1" thickTop="1" thickBot="1" x14ac:dyDescent="0.25">
      <c r="A473" s="2278"/>
      <c r="B473" s="2281"/>
      <c r="C473" s="2283"/>
      <c r="D473" s="2285"/>
      <c r="E473" s="2288"/>
      <c r="F473" s="2281"/>
      <c r="G473" s="2295"/>
      <c r="H473" s="2297"/>
      <c r="I473" s="2293"/>
      <c r="J473" s="2281"/>
      <c r="K473" s="2295"/>
      <c r="L473" s="2281"/>
      <c r="M473" s="310"/>
      <c r="N473" s="1678"/>
      <c r="O473" s="1678"/>
      <c r="P473" s="309"/>
      <c r="Q473" s="309"/>
      <c r="R473" s="308"/>
      <c r="S473" s="308"/>
      <c r="T473" s="358"/>
      <c r="U473" s="357"/>
      <c r="V473" s="357"/>
      <c r="W473" s="357"/>
      <c r="X473" s="357"/>
      <c r="Y473" s="357"/>
      <c r="Z473" s="357"/>
      <c r="AA473" s="357"/>
      <c r="AB473" s="308"/>
      <c r="AC473" s="2300"/>
      <c r="AD473" s="2300"/>
      <c r="AE473" s="2308"/>
      <c r="AF473" s="2316"/>
      <c r="AG473" s="2314"/>
      <c r="AH473" s="2312"/>
      <c r="AI473" s="271">
        <f t="shared" ref="AI473" si="528">IF(P473=P472,0,IF(P473=P471,0,IF(P473=P470,0,IF(P473=P469,0,IF(P473=P468,0,IF(P473=P467,0,IF(P473=P466,0,IF(P473=P465,0,1))))))))</f>
        <v>0</v>
      </c>
      <c r="AJ473" s="271" t="s">
        <v>545</v>
      </c>
      <c r="AK473" s="271" t="str">
        <f t="shared" si="483"/>
        <v>??</v>
      </c>
      <c r="AL473" s="271" t="e">
        <f>IF(#REF!=#REF!,0,IF(#REF!=#REF!,0,IF(#REF!=#REF!,0,IF(#REF!=#REF!,0,IF(#REF!=#REF!,0,IF(#REF!=#REF!,0,IF(#REF!=#REF!,0,IF(#REF!=#REF!,0,1))))))))</f>
        <v>#REF!</v>
      </c>
      <c r="AM473" s="354">
        <f t="shared" si="485"/>
        <v>0</v>
      </c>
    </row>
    <row r="474" spans="1:39" ht="14.1" customHeight="1" thickTop="1" thickBot="1" x14ac:dyDescent="0.25">
      <c r="A474" s="2279"/>
      <c r="B474" s="2282"/>
      <c r="C474" s="2284"/>
      <c r="D474" s="2286"/>
      <c r="E474" s="2289"/>
      <c r="F474" s="2282"/>
      <c r="G474" s="2296"/>
      <c r="H474" s="2298"/>
      <c r="I474" s="2294"/>
      <c r="J474" s="2282"/>
      <c r="K474" s="2296"/>
      <c r="L474" s="2282"/>
      <c r="M474" s="292"/>
      <c r="N474" s="290"/>
      <c r="O474" s="290"/>
      <c r="P474" s="291"/>
      <c r="Q474" s="291"/>
      <c r="R474" s="290"/>
      <c r="S474" s="290"/>
      <c r="T474" s="356"/>
      <c r="U474" s="355"/>
      <c r="V474" s="355"/>
      <c r="W474" s="355"/>
      <c r="X474" s="355"/>
      <c r="Y474" s="355"/>
      <c r="Z474" s="355"/>
      <c r="AA474" s="355"/>
      <c r="AB474" s="290"/>
      <c r="AC474" s="2301"/>
      <c r="AD474" s="2301"/>
      <c r="AE474" s="2309"/>
      <c r="AF474" s="2316"/>
      <c r="AG474" s="2315"/>
      <c r="AH474" s="2312"/>
      <c r="AI474" s="271">
        <f t="shared" ref="AI474" si="529">IF(P474=P473,0,IF(P474=P472,0,IF(P474=P471,0,IF(P474=P470,0,IF(P474=P469,0,IF(P474=P468,0,IF(P474=P467,0,IF(P474=P466,0,IF(P474=P465,0,1)))))))))</f>
        <v>0</v>
      </c>
      <c r="AJ474" s="271" t="s">
        <v>545</v>
      </c>
      <c r="AK474" s="271" t="str">
        <f t="shared" si="483"/>
        <v>??</v>
      </c>
      <c r="AL474" s="271" t="e">
        <f>IF(#REF!=#REF!,0,IF(#REF!=#REF!,0,IF(#REF!=#REF!,0,IF(#REF!=#REF!,0,IF(#REF!=#REF!,0,IF(#REF!=#REF!,0,IF(#REF!=#REF!,0,IF(#REF!=#REF!,0,IF(#REF!=#REF!,0,1)))))))))</f>
        <v>#REF!</v>
      </c>
      <c r="AM474" s="354">
        <f t="shared" si="485"/>
        <v>0</v>
      </c>
    </row>
    <row r="475" spans="1:39" ht="14.1" customHeight="1" thickTop="1" thickBot="1" x14ac:dyDescent="0.25">
      <c r="A475" s="2278"/>
      <c r="B475" s="2280"/>
      <c r="C475" s="2283"/>
      <c r="D475" s="2285"/>
      <c r="E475" s="2287"/>
      <c r="F475" s="2280"/>
      <c r="G475" s="2280"/>
      <c r="H475" s="2297"/>
      <c r="I475" s="2290" t="s">
        <v>140</v>
      </c>
      <c r="J475" s="2281"/>
      <c r="K475" s="2280"/>
      <c r="L475" s="2281"/>
      <c r="M475" s="310"/>
      <c r="N475" s="1678"/>
      <c r="O475" s="1678"/>
      <c r="P475" s="388"/>
      <c r="Q475" s="388"/>
      <c r="R475" s="308"/>
      <c r="S475" s="308"/>
      <c r="T475" s="358"/>
      <c r="U475" s="357"/>
      <c r="V475" s="357"/>
      <c r="W475" s="357"/>
      <c r="X475" s="357"/>
      <c r="Y475" s="357"/>
      <c r="Z475" s="357"/>
      <c r="AA475" s="357"/>
      <c r="AB475" s="308"/>
      <c r="AC475" s="2299">
        <f t="shared" ref="AC475" si="530">SUM(T475:AB484)</f>
        <v>0</v>
      </c>
      <c r="AD475" s="2299">
        <f t="shared" si="515"/>
        <v>0</v>
      </c>
      <c r="AE475" s="2306">
        <f t="shared" ref="AE475" si="531">IF((AC475-AD475)&gt;=0,AC475-AD475,0)</f>
        <v>0</v>
      </c>
      <c r="AF475" s="2316">
        <f t="shared" ref="AF475" si="532">IF(AC475&lt;AD475,AC475,AD475)/IF(AD475=0,1,AD475)</f>
        <v>0</v>
      </c>
      <c r="AG475" s="2313" t="str">
        <f t="shared" si="518"/>
        <v/>
      </c>
      <c r="AH475" s="2312"/>
      <c r="AI475" s="271">
        <v>1</v>
      </c>
      <c r="AJ475" s="271" t="s">
        <v>545</v>
      </c>
      <c r="AK475" s="271" t="str">
        <f t="shared" si="483"/>
        <v>??</v>
      </c>
      <c r="AL475" s="271">
        <v>1</v>
      </c>
      <c r="AM475" s="354">
        <f t="shared" ref="AM475" si="533">C475</f>
        <v>0</v>
      </c>
    </row>
    <row r="476" spans="1:39" ht="14.1" customHeight="1" thickTop="1" thickBot="1" x14ac:dyDescent="0.25">
      <c r="A476" s="2278"/>
      <c r="B476" s="2281"/>
      <c r="C476" s="2283"/>
      <c r="D476" s="2285"/>
      <c r="E476" s="2288"/>
      <c r="F476" s="2281"/>
      <c r="G476" s="2295"/>
      <c r="H476" s="2297"/>
      <c r="I476" s="2291"/>
      <c r="J476" s="2281"/>
      <c r="K476" s="2295"/>
      <c r="L476" s="2281"/>
      <c r="M476" s="310"/>
      <c r="N476" s="1678"/>
      <c r="O476" s="1678"/>
      <c r="P476" s="309"/>
      <c r="Q476" s="309"/>
      <c r="R476" s="308"/>
      <c r="S476" s="308"/>
      <c r="T476" s="358"/>
      <c r="U476" s="357"/>
      <c r="V476" s="357"/>
      <c r="W476" s="357"/>
      <c r="X476" s="357"/>
      <c r="Y476" s="357"/>
      <c r="Z476" s="357"/>
      <c r="AA476" s="357"/>
      <c r="AB476" s="308"/>
      <c r="AC476" s="2300"/>
      <c r="AD476" s="2300"/>
      <c r="AE476" s="2307"/>
      <c r="AF476" s="2316"/>
      <c r="AG476" s="2314"/>
      <c r="AH476" s="2312"/>
      <c r="AI476" s="271">
        <f t="shared" ref="AI476" si="534">IF(P476=P475,0,1)</f>
        <v>0</v>
      </c>
      <c r="AJ476" s="271" t="s">
        <v>545</v>
      </c>
      <c r="AK476" s="271" t="str">
        <f t="shared" si="483"/>
        <v>??</v>
      </c>
      <c r="AL476" s="271" t="e">
        <f>IF(#REF!=#REF!,0,1)</f>
        <v>#REF!</v>
      </c>
      <c r="AM476" s="354">
        <f t="shared" si="485"/>
        <v>0</v>
      </c>
    </row>
    <row r="477" spans="1:39" ht="14.1" customHeight="1" thickTop="1" thickBot="1" x14ac:dyDescent="0.25">
      <c r="A477" s="2278"/>
      <c r="B477" s="2281"/>
      <c r="C477" s="2283"/>
      <c r="D477" s="2285"/>
      <c r="E477" s="2288"/>
      <c r="F477" s="2281"/>
      <c r="G477" s="2295"/>
      <c r="H477" s="2297"/>
      <c r="I477" s="2292"/>
      <c r="J477" s="2281"/>
      <c r="K477" s="2295"/>
      <c r="L477" s="2281"/>
      <c r="M477" s="310"/>
      <c r="N477" s="1678"/>
      <c r="O477" s="1678"/>
      <c r="P477" s="309"/>
      <c r="Q477" s="309"/>
      <c r="R477" s="308"/>
      <c r="S477" s="308"/>
      <c r="T477" s="358"/>
      <c r="U477" s="357"/>
      <c r="V477" s="357"/>
      <c r="W477" s="357"/>
      <c r="X477" s="357"/>
      <c r="Y477" s="357"/>
      <c r="Z477" s="357"/>
      <c r="AA477" s="357"/>
      <c r="AB477" s="308"/>
      <c r="AC477" s="2300"/>
      <c r="AD477" s="2300"/>
      <c r="AE477" s="2307"/>
      <c r="AF477" s="2316"/>
      <c r="AG477" s="2314"/>
      <c r="AH477" s="2312"/>
      <c r="AI477" s="271">
        <f t="shared" ref="AI477" si="535">IF(P477=P476,0,IF(P477=P475,0,1))</f>
        <v>0</v>
      </c>
      <c r="AJ477" s="271" t="s">
        <v>545</v>
      </c>
      <c r="AK477" s="271" t="str">
        <f t="shared" si="483"/>
        <v>??</v>
      </c>
      <c r="AL477" s="271" t="e">
        <f>IF(#REF!=#REF!,0,IF(#REF!=#REF!,0,1))</f>
        <v>#REF!</v>
      </c>
      <c r="AM477" s="354">
        <f t="shared" si="485"/>
        <v>0</v>
      </c>
    </row>
    <row r="478" spans="1:39" ht="14.1" customHeight="1" thickTop="1" thickBot="1" x14ac:dyDescent="0.25">
      <c r="A478" s="2278"/>
      <c r="B478" s="2281"/>
      <c r="C478" s="2283"/>
      <c r="D478" s="2285"/>
      <c r="E478" s="2288"/>
      <c r="F478" s="2281"/>
      <c r="G478" s="2295"/>
      <c r="H478" s="2297"/>
      <c r="I478" s="2293"/>
      <c r="J478" s="2281"/>
      <c r="K478" s="2295"/>
      <c r="L478" s="2281"/>
      <c r="M478" s="310"/>
      <c r="N478" s="1678"/>
      <c r="O478" s="1678"/>
      <c r="P478" s="309"/>
      <c r="Q478" s="309"/>
      <c r="R478" s="308"/>
      <c r="S478" s="308"/>
      <c r="T478" s="358"/>
      <c r="U478" s="357"/>
      <c r="V478" s="357"/>
      <c r="W478" s="357"/>
      <c r="X478" s="357"/>
      <c r="Y478" s="357"/>
      <c r="Z478" s="357"/>
      <c r="AA478" s="357"/>
      <c r="AB478" s="308"/>
      <c r="AC478" s="2300"/>
      <c r="AD478" s="2300"/>
      <c r="AE478" s="2307"/>
      <c r="AF478" s="2316"/>
      <c r="AG478" s="2314"/>
      <c r="AH478" s="2312"/>
      <c r="AI478" s="271">
        <f t="shared" ref="AI478" si="536">IF(P478=P477,0,IF(P478=P476,0,IF(P478=P475,0,1)))</f>
        <v>0</v>
      </c>
      <c r="AJ478" s="271" t="s">
        <v>545</v>
      </c>
      <c r="AK478" s="271" t="str">
        <f t="shared" si="483"/>
        <v>??</v>
      </c>
      <c r="AL478" s="271" t="e">
        <f>IF(#REF!=#REF!,0,IF(#REF!=#REF!,0,IF(#REF!=#REF!,0,1)))</f>
        <v>#REF!</v>
      </c>
      <c r="AM478" s="354">
        <f t="shared" si="485"/>
        <v>0</v>
      </c>
    </row>
    <row r="479" spans="1:39" ht="14.1" customHeight="1" thickTop="1" thickBot="1" x14ac:dyDescent="0.25">
      <c r="A479" s="2278"/>
      <c r="B479" s="2281"/>
      <c r="C479" s="2283"/>
      <c r="D479" s="2285"/>
      <c r="E479" s="2288"/>
      <c r="F479" s="2281"/>
      <c r="G479" s="2295"/>
      <c r="H479" s="2297"/>
      <c r="I479" s="2293"/>
      <c r="J479" s="2281"/>
      <c r="K479" s="2295"/>
      <c r="L479" s="2281"/>
      <c r="M479" s="310"/>
      <c r="N479" s="1678"/>
      <c r="O479" s="1678"/>
      <c r="P479" s="309"/>
      <c r="Q479" s="309"/>
      <c r="R479" s="308"/>
      <c r="S479" s="308"/>
      <c r="T479" s="358"/>
      <c r="U479" s="357"/>
      <c r="V479" s="357"/>
      <c r="W479" s="357"/>
      <c r="X479" s="357"/>
      <c r="Y479" s="357"/>
      <c r="Z479" s="357"/>
      <c r="AA479" s="357"/>
      <c r="AB479" s="308"/>
      <c r="AC479" s="2300"/>
      <c r="AD479" s="2300"/>
      <c r="AE479" s="2307"/>
      <c r="AF479" s="2316"/>
      <c r="AG479" s="2314"/>
      <c r="AH479" s="2312"/>
      <c r="AI479" s="271">
        <f t="shared" ref="AI479" si="537">IF(P479=P478,0,IF(P479=P477,0,IF(P479=P476,0,IF(P479=P475,0,1))))</f>
        <v>0</v>
      </c>
      <c r="AJ479" s="271" t="s">
        <v>545</v>
      </c>
      <c r="AK479" s="271" t="str">
        <f t="shared" si="483"/>
        <v>??</v>
      </c>
      <c r="AL479" s="271" t="e">
        <f>IF(#REF!=#REF!,0,IF(#REF!=#REF!,0,IF(#REF!=#REF!,0,IF(#REF!=#REF!,0,1))))</f>
        <v>#REF!</v>
      </c>
      <c r="AM479" s="354">
        <f t="shared" si="485"/>
        <v>0</v>
      </c>
    </row>
    <row r="480" spans="1:39" ht="14.1" customHeight="1" thickTop="1" thickBot="1" x14ac:dyDescent="0.25">
      <c r="A480" s="2278"/>
      <c r="B480" s="2281"/>
      <c r="C480" s="2283"/>
      <c r="D480" s="2285"/>
      <c r="E480" s="2288"/>
      <c r="F480" s="2281"/>
      <c r="G480" s="2295"/>
      <c r="H480" s="2297"/>
      <c r="I480" s="2293"/>
      <c r="J480" s="2281"/>
      <c r="K480" s="2295"/>
      <c r="L480" s="2281"/>
      <c r="M480" s="310"/>
      <c r="N480" s="1678"/>
      <c r="O480" s="1678"/>
      <c r="P480" s="309"/>
      <c r="Q480" s="309"/>
      <c r="R480" s="308"/>
      <c r="S480" s="308"/>
      <c r="T480" s="358"/>
      <c r="U480" s="357"/>
      <c r="V480" s="357"/>
      <c r="W480" s="357"/>
      <c r="X480" s="357"/>
      <c r="Y480" s="357"/>
      <c r="Z480" s="357"/>
      <c r="AA480" s="357"/>
      <c r="AB480" s="308"/>
      <c r="AC480" s="2300"/>
      <c r="AD480" s="2300"/>
      <c r="AE480" s="2307"/>
      <c r="AF480" s="2316"/>
      <c r="AG480" s="2314"/>
      <c r="AH480" s="2312"/>
      <c r="AI480" s="271">
        <f t="shared" ref="AI480" si="538">IF(P480=P479,0,IF(P480=P478,0,IF(P480=P477,0,IF(P480=P476,0,IF(P480=P475,0,1)))))</f>
        <v>0</v>
      </c>
      <c r="AJ480" s="271" t="s">
        <v>545</v>
      </c>
      <c r="AK480" s="271" t="str">
        <f t="shared" si="483"/>
        <v>??</v>
      </c>
      <c r="AL480" s="271" t="e">
        <f>IF(#REF!=#REF!,0,IF(#REF!=#REF!,0,IF(#REF!=#REF!,0,IF(#REF!=#REF!,0,IF(#REF!=#REF!,0,1)))))</f>
        <v>#REF!</v>
      </c>
      <c r="AM480" s="354">
        <f t="shared" si="485"/>
        <v>0</v>
      </c>
    </row>
    <row r="481" spans="1:39" ht="14.1" customHeight="1" thickTop="1" thickBot="1" x14ac:dyDescent="0.25">
      <c r="A481" s="2278"/>
      <c r="B481" s="2281"/>
      <c r="C481" s="2283"/>
      <c r="D481" s="2285"/>
      <c r="E481" s="2288"/>
      <c r="F481" s="2281"/>
      <c r="G481" s="2295"/>
      <c r="H481" s="2297"/>
      <c r="I481" s="2293"/>
      <c r="J481" s="2281"/>
      <c r="K481" s="2295"/>
      <c r="L481" s="2281"/>
      <c r="M481" s="310"/>
      <c r="N481" s="1678"/>
      <c r="O481" s="1678"/>
      <c r="P481" s="309"/>
      <c r="Q481" s="309"/>
      <c r="R481" s="308"/>
      <c r="S481" s="308"/>
      <c r="T481" s="358"/>
      <c r="U481" s="357"/>
      <c r="V481" s="357"/>
      <c r="W481" s="357"/>
      <c r="X481" s="357"/>
      <c r="Y481" s="357"/>
      <c r="Z481" s="357"/>
      <c r="AA481" s="357"/>
      <c r="AB481" s="308"/>
      <c r="AC481" s="2300"/>
      <c r="AD481" s="2300"/>
      <c r="AE481" s="2308" t="str">
        <f t="shared" si="525"/>
        <v/>
      </c>
      <c r="AF481" s="2316"/>
      <c r="AG481" s="2314"/>
      <c r="AH481" s="2312"/>
      <c r="AI481" s="271">
        <f t="shared" ref="AI481" si="539">IF(P481=P480,0,IF(P481=P479,0,IF(P481=P478,0,IF(P481=P477,0,IF(P481=P476,0,IF(P481=P475,0,1))))))</f>
        <v>0</v>
      </c>
      <c r="AJ481" s="271" t="s">
        <v>545</v>
      </c>
      <c r="AK481" s="271" t="str">
        <f t="shared" si="483"/>
        <v>??</v>
      </c>
      <c r="AL481" s="271" t="e">
        <f>IF(#REF!=#REF!,0,IF(#REF!=#REF!,0,IF(#REF!=#REF!,0,IF(#REF!=#REF!,0,IF(#REF!=#REF!,0,IF(#REF!=#REF!,0,1))))))</f>
        <v>#REF!</v>
      </c>
      <c r="AM481" s="354">
        <f t="shared" si="485"/>
        <v>0</v>
      </c>
    </row>
    <row r="482" spans="1:39" ht="14.1" customHeight="1" thickTop="1" thickBot="1" x14ac:dyDescent="0.25">
      <c r="A482" s="2278"/>
      <c r="B482" s="2281"/>
      <c r="C482" s="2283"/>
      <c r="D482" s="2285"/>
      <c r="E482" s="2288"/>
      <c r="F482" s="2281"/>
      <c r="G482" s="2295"/>
      <c r="H482" s="2297"/>
      <c r="I482" s="2293"/>
      <c r="J482" s="2281"/>
      <c r="K482" s="2295"/>
      <c r="L482" s="2281"/>
      <c r="M482" s="310"/>
      <c r="N482" s="1678"/>
      <c r="O482" s="1678"/>
      <c r="P482" s="309"/>
      <c r="Q482" s="309"/>
      <c r="R482" s="308"/>
      <c r="S482" s="308"/>
      <c r="T482" s="358"/>
      <c r="U482" s="357"/>
      <c r="V482" s="357"/>
      <c r="W482" s="357"/>
      <c r="X482" s="357"/>
      <c r="Y482" s="357"/>
      <c r="Z482" s="357"/>
      <c r="AA482" s="357"/>
      <c r="AB482" s="308"/>
      <c r="AC482" s="2300"/>
      <c r="AD482" s="2300"/>
      <c r="AE482" s="2308"/>
      <c r="AF482" s="2316"/>
      <c r="AG482" s="2314"/>
      <c r="AH482" s="2312"/>
      <c r="AI482" s="271">
        <f t="shared" ref="AI482" si="540">IF(P482=P481,0,IF(P482=P480,0,IF(P482=P479,0,IF(P482=P478,0,IF(P482=P477,0,IF(P482=P476,0,IF(P482=P475,0,1)))))))</f>
        <v>0</v>
      </c>
      <c r="AJ482" s="271" t="s">
        <v>545</v>
      </c>
      <c r="AK482" s="271" t="str">
        <f t="shared" si="483"/>
        <v>??</v>
      </c>
      <c r="AL482" s="271" t="e">
        <f>IF(#REF!=#REF!,0,IF(#REF!=#REF!,0,IF(#REF!=#REF!,0,IF(#REF!=#REF!,0,IF(#REF!=#REF!,0,IF(#REF!=#REF!,0,IF(#REF!=#REF!,0,1)))))))</f>
        <v>#REF!</v>
      </c>
      <c r="AM482" s="354">
        <f t="shared" si="485"/>
        <v>0</v>
      </c>
    </row>
    <row r="483" spans="1:39" ht="14.1" customHeight="1" thickTop="1" thickBot="1" x14ac:dyDescent="0.25">
      <c r="A483" s="2278"/>
      <c r="B483" s="2281"/>
      <c r="C483" s="2283"/>
      <c r="D483" s="2285"/>
      <c r="E483" s="2288"/>
      <c r="F483" s="2281"/>
      <c r="G483" s="2295"/>
      <c r="H483" s="2297"/>
      <c r="I483" s="2293"/>
      <c r="J483" s="2281"/>
      <c r="K483" s="2295"/>
      <c r="L483" s="2281"/>
      <c r="M483" s="310"/>
      <c r="N483" s="1678"/>
      <c r="O483" s="1678"/>
      <c r="P483" s="309"/>
      <c r="Q483" s="309"/>
      <c r="R483" s="308"/>
      <c r="S483" s="308"/>
      <c r="T483" s="358"/>
      <c r="U483" s="357"/>
      <c r="V483" s="357"/>
      <c r="W483" s="357"/>
      <c r="X483" s="357"/>
      <c r="Y483" s="357"/>
      <c r="Z483" s="357"/>
      <c r="AA483" s="357"/>
      <c r="AB483" s="308"/>
      <c r="AC483" s="2300"/>
      <c r="AD483" s="2300"/>
      <c r="AE483" s="2308"/>
      <c r="AF483" s="2316"/>
      <c r="AG483" s="2314"/>
      <c r="AH483" s="2312"/>
      <c r="AI483" s="271">
        <f t="shared" ref="AI483" si="541">IF(P483=P482,0,IF(P483=P481,0,IF(P483=P480,0,IF(P483=P479,0,IF(P483=P478,0,IF(P483=P477,0,IF(P483=P476,0,IF(P483=P475,0,1))))))))</f>
        <v>0</v>
      </c>
      <c r="AJ483" s="271" t="s">
        <v>545</v>
      </c>
      <c r="AK483" s="271" t="str">
        <f t="shared" si="483"/>
        <v>??</v>
      </c>
      <c r="AL483" s="271" t="e">
        <f>IF(#REF!=#REF!,0,IF(#REF!=#REF!,0,IF(#REF!=#REF!,0,IF(#REF!=#REF!,0,IF(#REF!=#REF!,0,IF(#REF!=#REF!,0,IF(#REF!=#REF!,0,IF(#REF!=#REF!,0,1))))))))</f>
        <v>#REF!</v>
      </c>
      <c r="AM483" s="354">
        <f t="shared" si="485"/>
        <v>0</v>
      </c>
    </row>
    <row r="484" spans="1:39" ht="14.1" customHeight="1" thickTop="1" thickBot="1" x14ac:dyDescent="0.25">
      <c r="A484" s="2279"/>
      <c r="B484" s="2282"/>
      <c r="C484" s="2284"/>
      <c r="D484" s="2286"/>
      <c r="E484" s="2289"/>
      <c r="F484" s="2282"/>
      <c r="G484" s="2296"/>
      <c r="H484" s="2298"/>
      <c r="I484" s="2294"/>
      <c r="J484" s="2282"/>
      <c r="K484" s="2296"/>
      <c r="L484" s="2282"/>
      <c r="M484" s="292"/>
      <c r="N484" s="290"/>
      <c r="O484" s="290"/>
      <c r="P484" s="291"/>
      <c r="Q484" s="291"/>
      <c r="R484" s="290"/>
      <c r="S484" s="290"/>
      <c r="T484" s="356"/>
      <c r="U484" s="355"/>
      <c r="V484" s="355"/>
      <c r="W484" s="355"/>
      <c r="X484" s="355"/>
      <c r="Y484" s="355"/>
      <c r="Z484" s="355"/>
      <c r="AA484" s="355"/>
      <c r="AB484" s="290"/>
      <c r="AC484" s="2301"/>
      <c r="AD484" s="2301"/>
      <c r="AE484" s="2309"/>
      <c r="AF484" s="2316"/>
      <c r="AG484" s="2315"/>
      <c r="AH484" s="2312"/>
      <c r="AI484" s="271">
        <f t="shared" ref="AI484" si="542">IF(P484=P483,0,IF(P484=P482,0,IF(P484=P481,0,IF(P484=P480,0,IF(P484=P479,0,IF(P484=P478,0,IF(P484=P477,0,IF(P484=P476,0,IF(P484=P475,0,1)))))))))</f>
        <v>0</v>
      </c>
      <c r="AJ484" s="271" t="s">
        <v>545</v>
      </c>
      <c r="AK484" s="271" t="str">
        <f t="shared" si="483"/>
        <v>??</v>
      </c>
      <c r="AL484" s="271" t="e">
        <f>IF(#REF!=#REF!,0,IF(#REF!=#REF!,0,IF(#REF!=#REF!,0,IF(#REF!=#REF!,0,IF(#REF!=#REF!,0,IF(#REF!=#REF!,0,IF(#REF!=#REF!,0,IF(#REF!=#REF!,0,IF(#REF!=#REF!,0,1)))))))))</f>
        <v>#REF!</v>
      </c>
      <c r="AM484" s="354">
        <f t="shared" si="485"/>
        <v>0</v>
      </c>
    </row>
    <row r="485" spans="1:39" ht="14.1" customHeight="1" thickTop="1" thickBot="1" x14ac:dyDescent="0.25">
      <c r="A485" s="2278"/>
      <c r="B485" s="2280"/>
      <c r="C485" s="2283"/>
      <c r="D485" s="2285"/>
      <c r="E485" s="2287"/>
      <c r="F485" s="2280"/>
      <c r="G485" s="2280"/>
      <c r="H485" s="2297"/>
      <c r="I485" s="2290" t="s">
        <v>140</v>
      </c>
      <c r="J485" s="2281"/>
      <c r="K485" s="2280"/>
      <c r="L485" s="2281"/>
      <c r="M485" s="310"/>
      <c r="N485" s="1678"/>
      <c r="O485" s="1678"/>
      <c r="P485" s="388"/>
      <c r="Q485" s="388"/>
      <c r="R485" s="308"/>
      <c r="S485" s="308"/>
      <c r="T485" s="358"/>
      <c r="U485" s="357"/>
      <c r="V485" s="357"/>
      <c r="W485" s="357"/>
      <c r="X485" s="357"/>
      <c r="Y485" s="357"/>
      <c r="Z485" s="357"/>
      <c r="AA485" s="357"/>
      <c r="AB485" s="308"/>
      <c r="AC485" s="2299">
        <f t="shared" ref="AC485" si="543">SUM(T485:AB494)</f>
        <v>0</v>
      </c>
      <c r="AD485" s="2299">
        <f t="shared" si="515"/>
        <v>0</v>
      </c>
      <c r="AE485" s="2306">
        <f t="shared" ref="AE485" si="544">IF((AC485-AD485)&gt;=0,AC485-AD485,0)</f>
        <v>0</v>
      </c>
      <c r="AF485" s="2316">
        <f t="shared" ref="AF485" si="545">IF(AC485&lt;AD485,AC485,AD485)/IF(AD485=0,1,AD485)</f>
        <v>0</v>
      </c>
      <c r="AG485" s="2313" t="str">
        <f t="shared" si="518"/>
        <v/>
      </c>
      <c r="AH485" s="2312"/>
      <c r="AI485" s="271">
        <v>1</v>
      </c>
      <c r="AJ485" s="271" t="s">
        <v>545</v>
      </c>
      <c r="AK485" s="271" t="str">
        <f t="shared" si="483"/>
        <v>??</v>
      </c>
      <c r="AL485" s="271">
        <v>1</v>
      </c>
      <c r="AM485" s="354">
        <f t="shared" ref="AM485" si="546">C485</f>
        <v>0</v>
      </c>
    </row>
    <row r="486" spans="1:39" ht="14.1" customHeight="1" thickTop="1" thickBot="1" x14ac:dyDescent="0.25">
      <c r="A486" s="2278"/>
      <c r="B486" s="2281"/>
      <c r="C486" s="2283"/>
      <c r="D486" s="2285"/>
      <c r="E486" s="2288"/>
      <c r="F486" s="2281"/>
      <c r="G486" s="2295"/>
      <c r="H486" s="2297"/>
      <c r="I486" s="2291"/>
      <c r="J486" s="2281"/>
      <c r="K486" s="2295"/>
      <c r="L486" s="2281"/>
      <c r="M486" s="310"/>
      <c r="N486" s="1678"/>
      <c r="O486" s="1678"/>
      <c r="P486" s="309"/>
      <c r="Q486" s="309"/>
      <c r="R486" s="308"/>
      <c r="S486" s="308"/>
      <c r="T486" s="358"/>
      <c r="U486" s="357"/>
      <c r="V486" s="357"/>
      <c r="W486" s="357"/>
      <c r="X486" s="357"/>
      <c r="Y486" s="357"/>
      <c r="Z486" s="357"/>
      <c r="AA486" s="357"/>
      <c r="AB486" s="308"/>
      <c r="AC486" s="2300"/>
      <c r="AD486" s="2300"/>
      <c r="AE486" s="2307"/>
      <c r="AF486" s="2316"/>
      <c r="AG486" s="2314"/>
      <c r="AH486" s="2312"/>
      <c r="AI486" s="271">
        <f t="shared" ref="AI486" si="547">IF(P486=P485,0,1)</f>
        <v>0</v>
      </c>
      <c r="AJ486" s="271" t="s">
        <v>545</v>
      </c>
      <c r="AK486" s="271" t="str">
        <f t="shared" si="483"/>
        <v>??</v>
      </c>
      <c r="AL486" s="271" t="e">
        <f>IF(#REF!=#REF!,0,1)</f>
        <v>#REF!</v>
      </c>
      <c r="AM486" s="354">
        <f t="shared" si="485"/>
        <v>0</v>
      </c>
    </row>
    <row r="487" spans="1:39" ht="14.1" customHeight="1" thickTop="1" thickBot="1" x14ac:dyDescent="0.25">
      <c r="A487" s="2278"/>
      <c r="B487" s="2281"/>
      <c r="C487" s="2283"/>
      <c r="D487" s="2285"/>
      <c r="E487" s="2288"/>
      <c r="F487" s="2281"/>
      <c r="G487" s="2295"/>
      <c r="H487" s="2297"/>
      <c r="I487" s="2292"/>
      <c r="J487" s="2281"/>
      <c r="K487" s="2295"/>
      <c r="L487" s="2281"/>
      <c r="M487" s="310"/>
      <c r="N487" s="1678"/>
      <c r="O487" s="1678"/>
      <c r="P487" s="309"/>
      <c r="Q487" s="309"/>
      <c r="R487" s="308"/>
      <c r="S487" s="308"/>
      <c r="T487" s="358"/>
      <c r="U487" s="357"/>
      <c r="V487" s="357"/>
      <c r="W487" s="357"/>
      <c r="X487" s="357"/>
      <c r="Y487" s="357"/>
      <c r="Z487" s="357"/>
      <c r="AA487" s="357"/>
      <c r="AB487" s="308"/>
      <c r="AC487" s="2300"/>
      <c r="AD487" s="2300"/>
      <c r="AE487" s="2307"/>
      <c r="AF487" s="2316"/>
      <c r="AG487" s="2314"/>
      <c r="AH487" s="2312"/>
      <c r="AI487" s="271">
        <f t="shared" ref="AI487" si="548">IF(P487=P486,0,IF(P487=P485,0,1))</f>
        <v>0</v>
      </c>
      <c r="AJ487" s="271" t="s">
        <v>545</v>
      </c>
      <c r="AK487" s="271" t="str">
        <f t="shared" si="483"/>
        <v>??</v>
      </c>
      <c r="AL487" s="271" t="e">
        <f>IF(#REF!=#REF!,0,IF(#REF!=#REF!,0,1))</f>
        <v>#REF!</v>
      </c>
      <c r="AM487" s="354">
        <f t="shared" si="485"/>
        <v>0</v>
      </c>
    </row>
    <row r="488" spans="1:39" ht="14.1" customHeight="1" thickTop="1" thickBot="1" x14ac:dyDescent="0.25">
      <c r="A488" s="2278"/>
      <c r="B488" s="2281"/>
      <c r="C488" s="2283"/>
      <c r="D488" s="2285"/>
      <c r="E488" s="2288"/>
      <c r="F488" s="2281"/>
      <c r="G488" s="2295"/>
      <c r="H488" s="2297"/>
      <c r="I488" s="2293"/>
      <c r="J488" s="2281"/>
      <c r="K488" s="2295"/>
      <c r="L488" s="2281"/>
      <c r="M488" s="310"/>
      <c r="N488" s="1678"/>
      <c r="O488" s="1678"/>
      <c r="P488" s="309"/>
      <c r="Q488" s="309"/>
      <c r="R488" s="308"/>
      <c r="S488" s="308"/>
      <c r="T488" s="358"/>
      <c r="U488" s="357"/>
      <c r="V488" s="357"/>
      <c r="W488" s="357"/>
      <c r="X488" s="357"/>
      <c r="Y488" s="357"/>
      <c r="Z488" s="357"/>
      <c r="AA488" s="357"/>
      <c r="AB488" s="308"/>
      <c r="AC488" s="2300"/>
      <c r="AD488" s="2300"/>
      <c r="AE488" s="2307"/>
      <c r="AF488" s="2316"/>
      <c r="AG488" s="2314"/>
      <c r="AH488" s="2312"/>
      <c r="AI488" s="271">
        <f t="shared" ref="AI488" si="549">IF(P488=P487,0,IF(P488=P486,0,IF(P488=P485,0,1)))</f>
        <v>0</v>
      </c>
      <c r="AJ488" s="271" t="s">
        <v>545</v>
      </c>
      <c r="AK488" s="271" t="str">
        <f t="shared" si="483"/>
        <v>??</v>
      </c>
      <c r="AL488" s="271" t="e">
        <f>IF(#REF!=#REF!,0,IF(#REF!=#REF!,0,IF(#REF!=#REF!,0,1)))</f>
        <v>#REF!</v>
      </c>
      <c r="AM488" s="354">
        <f t="shared" si="485"/>
        <v>0</v>
      </c>
    </row>
    <row r="489" spans="1:39" ht="14.1" customHeight="1" thickTop="1" thickBot="1" x14ac:dyDescent="0.25">
      <c r="A489" s="2278"/>
      <c r="B489" s="2281"/>
      <c r="C489" s="2283"/>
      <c r="D489" s="2285"/>
      <c r="E489" s="2288"/>
      <c r="F489" s="2281"/>
      <c r="G489" s="2295"/>
      <c r="H489" s="2297"/>
      <c r="I489" s="2293"/>
      <c r="J489" s="2281"/>
      <c r="K489" s="2295"/>
      <c r="L489" s="2281"/>
      <c r="M489" s="310"/>
      <c r="N489" s="1678"/>
      <c r="O489" s="1678"/>
      <c r="P489" s="309"/>
      <c r="Q489" s="309"/>
      <c r="R489" s="308"/>
      <c r="S489" s="308"/>
      <c r="T489" s="358"/>
      <c r="U489" s="357"/>
      <c r="V489" s="357"/>
      <c r="W489" s="357"/>
      <c r="X489" s="357"/>
      <c r="Y489" s="357"/>
      <c r="Z489" s="357"/>
      <c r="AA489" s="357"/>
      <c r="AB489" s="308"/>
      <c r="AC489" s="2300"/>
      <c r="AD489" s="2300"/>
      <c r="AE489" s="2307"/>
      <c r="AF489" s="2316"/>
      <c r="AG489" s="2314"/>
      <c r="AH489" s="2312"/>
      <c r="AI489" s="271">
        <f t="shared" ref="AI489" si="550">IF(P489=P488,0,IF(P489=P487,0,IF(P489=P486,0,IF(P489=P485,0,1))))</f>
        <v>0</v>
      </c>
      <c r="AJ489" s="271" t="s">
        <v>545</v>
      </c>
      <c r="AK489" s="271" t="str">
        <f t="shared" si="483"/>
        <v>??</v>
      </c>
      <c r="AL489" s="271" t="e">
        <f>IF(#REF!=#REF!,0,IF(#REF!=#REF!,0,IF(#REF!=#REF!,0,IF(#REF!=#REF!,0,1))))</f>
        <v>#REF!</v>
      </c>
      <c r="AM489" s="354">
        <f t="shared" si="485"/>
        <v>0</v>
      </c>
    </row>
    <row r="490" spans="1:39" ht="14.1" customHeight="1" thickTop="1" thickBot="1" x14ac:dyDescent="0.25">
      <c r="A490" s="2278"/>
      <c r="B490" s="2281"/>
      <c r="C490" s="2283"/>
      <c r="D490" s="2285"/>
      <c r="E490" s="2288"/>
      <c r="F490" s="2281"/>
      <c r="G490" s="2295"/>
      <c r="H490" s="2297"/>
      <c r="I490" s="2293"/>
      <c r="J490" s="2281"/>
      <c r="K490" s="2295"/>
      <c r="L490" s="2281"/>
      <c r="M490" s="310"/>
      <c r="N490" s="1678"/>
      <c r="O490" s="1678"/>
      <c r="P490" s="309"/>
      <c r="Q490" s="309"/>
      <c r="R490" s="308"/>
      <c r="S490" s="308"/>
      <c r="T490" s="358"/>
      <c r="U490" s="357"/>
      <c r="V490" s="357"/>
      <c r="W490" s="357"/>
      <c r="X490" s="357"/>
      <c r="Y490" s="357"/>
      <c r="Z490" s="357"/>
      <c r="AA490" s="357"/>
      <c r="AB490" s="308"/>
      <c r="AC490" s="2300"/>
      <c r="AD490" s="2300"/>
      <c r="AE490" s="2307"/>
      <c r="AF490" s="2316"/>
      <c r="AG490" s="2314"/>
      <c r="AH490" s="2312"/>
      <c r="AI490" s="271">
        <f t="shared" ref="AI490" si="551">IF(P490=P489,0,IF(P490=P488,0,IF(P490=P487,0,IF(P490=P486,0,IF(P490=P485,0,1)))))</f>
        <v>0</v>
      </c>
      <c r="AJ490" s="271" t="s">
        <v>545</v>
      </c>
      <c r="AK490" s="271" t="str">
        <f t="shared" si="483"/>
        <v>??</v>
      </c>
      <c r="AL490" s="271" t="e">
        <f>IF(#REF!=#REF!,0,IF(#REF!=#REF!,0,IF(#REF!=#REF!,0,IF(#REF!=#REF!,0,IF(#REF!=#REF!,0,1)))))</f>
        <v>#REF!</v>
      </c>
      <c r="AM490" s="354">
        <f t="shared" si="485"/>
        <v>0</v>
      </c>
    </row>
    <row r="491" spans="1:39" ht="14.1" customHeight="1" thickTop="1" thickBot="1" x14ac:dyDescent="0.25">
      <c r="A491" s="2278"/>
      <c r="B491" s="2281"/>
      <c r="C491" s="2283"/>
      <c r="D491" s="2285"/>
      <c r="E491" s="2288"/>
      <c r="F491" s="2281"/>
      <c r="G491" s="2295"/>
      <c r="H491" s="2297"/>
      <c r="I491" s="2293"/>
      <c r="J491" s="2281"/>
      <c r="K491" s="2295"/>
      <c r="L491" s="2281"/>
      <c r="M491" s="310"/>
      <c r="N491" s="1678"/>
      <c r="O491" s="1678"/>
      <c r="P491" s="309"/>
      <c r="Q491" s="309"/>
      <c r="R491" s="308"/>
      <c r="S491" s="308"/>
      <c r="T491" s="358"/>
      <c r="U491" s="357"/>
      <c r="V491" s="357"/>
      <c r="W491" s="357"/>
      <c r="X491" s="357"/>
      <c r="Y491" s="357"/>
      <c r="Z491" s="357"/>
      <c r="AA491" s="357"/>
      <c r="AB491" s="308"/>
      <c r="AC491" s="2300"/>
      <c r="AD491" s="2300"/>
      <c r="AE491" s="2308" t="str">
        <f t="shared" si="525"/>
        <v/>
      </c>
      <c r="AF491" s="2316"/>
      <c r="AG491" s="2314"/>
      <c r="AH491" s="2312"/>
      <c r="AI491" s="271">
        <f t="shared" ref="AI491" si="552">IF(P491=P490,0,IF(P491=P489,0,IF(P491=P488,0,IF(P491=P487,0,IF(P491=P486,0,IF(P491=P485,0,1))))))</f>
        <v>0</v>
      </c>
      <c r="AJ491" s="271" t="s">
        <v>545</v>
      </c>
      <c r="AK491" s="271" t="str">
        <f t="shared" si="483"/>
        <v>??</v>
      </c>
      <c r="AL491" s="271" t="e">
        <f>IF(#REF!=#REF!,0,IF(#REF!=#REF!,0,IF(#REF!=#REF!,0,IF(#REF!=#REF!,0,IF(#REF!=#REF!,0,IF(#REF!=#REF!,0,1))))))</f>
        <v>#REF!</v>
      </c>
      <c r="AM491" s="354">
        <f t="shared" si="485"/>
        <v>0</v>
      </c>
    </row>
    <row r="492" spans="1:39" ht="14.1" customHeight="1" thickTop="1" thickBot="1" x14ac:dyDescent="0.25">
      <c r="A492" s="2278"/>
      <c r="B492" s="2281"/>
      <c r="C492" s="2283"/>
      <c r="D492" s="2285"/>
      <c r="E492" s="2288"/>
      <c r="F492" s="2281"/>
      <c r="G492" s="2295"/>
      <c r="H492" s="2297"/>
      <c r="I492" s="2293"/>
      <c r="J492" s="2281"/>
      <c r="K492" s="2295"/>
      <c r="L492" s="2281"/>
      <c r="M492" s="310"/>
      <c r="N492" s="1678"/>
      <c r="O492" s="1678"/>
      <c r="P492" s="309"/>
      <c r="Q492" s="309"/>
      <c r="R492" s="308"/>
      <c r="S492" s="308"/>
      <c r="T492" s="358"/>
      <c r="U492" s="357"/>
      <c r="V492" s="357"/>
      <c r="W492" s="357"/>
      <c r="X492" s="357"/>
      <c r="Y492" s="357"/>
      <c r="Z492" s="357"/>
      <c r="AA492" s="357"/>
      <c r="AB492" s="308"/>
      <c r="AC492" s="2300"/>
      <c r="AD492" s="2300"/>
      <c r="AE492" s="2308"/>
      <c r="AF492" s="2316"/>
      <c r="AG492" s="2314"/>
      <c r="AH492" s="2312"/>
      <c r="AI492" s="271">
        <f t="shared" ref="AI492" si="553">IF(P492=P491,0,IF(P492=P490,0,IF(P492=P489,0,IF(P492=P488,0,IF(P492=P487,0,IF(P492=P486,0,IF(P492=P485,0,1)))))))</f>
        <v>0</v>
      </c>
      <c r="AJ492" s="271" t="s">
        <v>545</v>
      </c>
      <c r="AK492" s="271" t="str">
        <f t="shared" si="483"/>
        <v>??</v>
      </c>
      <c r="AL492" s="271" t="e">
        <f>IF(#REF!=#REF!,0,IF(#REF!=#REF!,0,IF(#REF!=#REF!,0,IF(#REF!=#REF!,0,IF(#REF!=#REF!,0,IF(#REF!=#REF!,0,IF(#REF!=#REF!,0,1)))))))</f>
        <v>#REF!</v>
      </c>
      <c r="AM492" s="354">
        <f t="shared" si="485"/>
        <v>0</v>
      </c>
    </row>
    <row r="493" spans="1:39" ht="14.1" customHeight="1" thickTop="1" thickBot="1" x14ac:dyDescent="0.25">
      <c r="A493" s="2278"/>
      <c r="B493" s="2281"/>
      <c r="C493" s="2283"/>
      <c r="D493" s="2285"/>
      <c r="E493" s="2288"/>
      <c r="F493" s="2281"/>
      <c r="G493" s="2295"/>
      <c r="H493" s="2297"/>
      <c r="I493" s="2293"/>
      <c r="J493" s="2281"/>
      <c r="K493" s="2295"/>
      <c r="L493" s="2281"/>
      <c r="M493" s="310"/>
      <c r="N493" s="1678"/>
      <c r="O493" s="1678"/>
      <c r="P493" s="309"/>
      <c r="Q493" s="309"/>
      <c r="R493" s="308"/>
      <c r="S493" s="308"/>
      <c r="T493" s="358"/>
      <c r="U493" s="357"/>
      <c r="V493" s="357"/>
      <c r="W493" s="357"/>
      <c r="X493" s="357"/>
      <c r="Y493" s="357"/>
      <c r="Z493" s="357"/>
      <c r="AA493" s="357"/>
      <c r="AB493" s="308"/>
      <c r="AC493" s="2300"/>
      <c r="AD493" s="2300"/>
      <c r="AE493" s="2308"/>
      <c r="AF493" s="2316"/>
      <c r="AG493" s="2314"/>
      <c r="AH493" s="2312"/>
      <c r="AI493" s="271">
        <f t="shared" ref="AI493" si="554">IF(P493=P492,0,IF(P493=P491,0,IF(P493=P490,0,IF(P493=P489,0,IF(P493=P488,0,IF(P493=P487,0,IF(P493=P486,0,IF(P493=P485,0,1))))))))</f>
        <v>0</v>
      </c>
      <c r="AJ493" s="271" t="s">
        <v>545</v>
      </c>
      <c r="AK493" s="271" t="str">
        <f t="shared" si="483"/>
        <v>??</v>
      </c>
      <c r="AL493" s="271" t="e">
        <f>IF(#REF!=#REF!,0,IF(#REF!=#REF!,0,IF(#REF!=#REF!,0,IF(#REF!=#REF!,0,IF(#REF!=#REF!,0,IF(#REF!=#REF!,0,IF(#REF!=#REF!,0,IF(#REF!=#REF!,0,1))))))))</f>
        <v>#REF!</v>
      </c>
      <c r="AM493" s="354">
        <f t="shared" si="485"/>
        <v>0</v>
      </c>
    </row>
    <row r="494" spans="1:39" ht="14.1" customHeight="1" thickTop="1" thickBot="1" x14ac:dyDescent="0.25">
      <c r="A494" s="2279"/>
      <c r="B494" s="2282"/>
      <c r="C494" s="2284"/>
      <c r="D494" s="2286"/>
      <c r="E494" s="2289"/>
      <c r="F494" s="2282"/>
      <c r="G494" s="2296"/>
      <c r="H494" s="2298"/>
      <c r="I494" s="2294"/>
      <c r="J494" s="2282"/>
      <c r="K494" s="2296"/>
      <c r="L494" s="2282"/>
      <c r="M494" s="292"/>
      <c r="N494" s="290"/>
      <c r="O494" s="290"/>
      <c r="P494" s="291"/>
      <c r="Q494" s="291"/>
      <c r="R494" s="290"/>
      <c r="S494" s="290"/>
      <c r="T494" s="356"/>
      <c r="U494" s="355"/>
      <c r="V494" s="355"/>
      <c r="W494" s="355"/>
      <c r="X494" s="355"/>
      <c r="Y494" s="355"/>
      <c r="Z494" s="355"/>
      <c r="AA494" s="355"/>
      <c r="AB494" s="290"/>
      <c r="AC494" s="2301"/>
      <c r="AD494" s="2301"/>
      <c r="AE494" s="2309"/>
      <c r="AF494" s="2316"/>
      <c r="AG494" s="2315"/>
      <c r="AH494" s="2312"/>
      <c r="AI494" s="271">
        <f t="shared" ref="AI494" si="555">IF(P494=P493,0,IF(P494=P492,0,IF(P494=P491,0,IF(P494=P490,0,IF(P494=P489,0,IF(P494=P488,0,IF(P494=P487,0,IF(P494=P486,0,IF(P494=P485,0,1)))))))))</f>
        <v>0</v>
      </c>
      <c r="AJ494" s="271" t="s">
        <v>545</v>
      </c>
      <c r="AK494" s="271" t="str">
        <f t="shared" si="483"/>
        <v>??</v>
      </c>
      <c r="AL494" s="271" t="e">
        <f>IF(#REF!=#REF!,0,IF(#REF!=#REF!,0,IF(#REF!=#REF!,0,IF(#REF!=#REF!,0,IF(#REF!=#REF!,0,IF(#REF!=#REF!,0,IF(#REF!=#REF!,0,IF(#REF!=#REF!,0,IF(#REF!=#REF!,0,1)))))))))</f>
        <v>#REF!</v>
      </c>
      <c r="AM494" s="354">
        <f t="shared" si="485"/>
        <v>0</v>
      </c>
    </row>
    <row r="495" spans="1:39" ht="14.1" customHeight="1" thickTop="1" thickBot="1" x14ac:dyDescent="0.25">
      <c r="A495" s="2278"/>
      <c r="B495" s="2280"/>
      <c r="C495" s="2283"/>
      <c r="D495" s="2285"/>
      <c r="E495" s="2287"/>
      <c r="F495" s="2280"/>
      <c r="G495" s="2280"/>
      <c r="H495" s="2297"/>
      <c r="I495" s="2290" t="s">
        <v>140</v>
      </c>
      <c r="J495" s="2281"/>
      <c r="K495" s="2280"/>
      <c r="L495" s="2281"/>
      <c r="M495" s="310"/>
      <c r="N495" s="1678"/>
      <c r="O495" s="1678"/>
      <c r="P495" s="388"/>
      <c r="Q495" s="388"/>
      <c r="R495" s="308"/>
      <c r="S495" s="308"/>
      <c r="T495" s="358"/>
      <c r="U495" s="357"/>
      <c r="V495" s="357"/>
      <c r="W495" s="357"/>
      <c r="X495" s="357"/>
      <c r="Y495" s="357"/>
      <c r="Z495" s="357"/>
      <c r="AA495" s="357"/>
      <c r="AB495" s="308"/>
      <c r="AC495" s="2299">
        <f t="shared" ref="AC495" si="556">SUM(T495:AB504)</f>
        <v>0</v>
      </c>
      <c r="AD495" s="2299">
        <f t="shared" si="515"/>
        <v>0</v>
      </c>
      <c r="AE495" s="2306">
        <f t="shared" ref="AE495" si="557">IF((AC495-AD495)&gt;=0,AC495-AD495,0)</f>
        <v>0</v>
      </c>
      <c r="AF495" s="2316">
        <f t="shared" ref="AF495" si="558">IF(AC495&lt;AD495,AC495,AD495)/IF(AD495=0,1,AD495)</f>
        <v>0</v>
      </c>
      <c r="AG495" s="2313" t="str">
        <f t="shared" si="518"/>
        <v/>
      </c>
      <c r="AH495" s="2312"/>
      <c r="AI495" s="271">
        <v>1</v>
      </c>
      <c r="AJ495" s="271" t="s">
        <v>545</v>
      </c>
      <c r="AK495" s="271" t="str">
        <f t="shared" si="483"/>
        <v>??</v>
      </c>
      <c r="AL495" s="271">
        <v>1</v>
      </c>
      <c r="AM495" s="354">
        <f t="shared" ref="AM495" si="559">C495</f>
        <v>0</v>
      </c>
    </row>
    <row r="496" spans="1:39" ht="14.1" customHeight="1" thickTop="1" thickBot="1" x14ac:dyDescent="0.25">
      <c r="A496" s="2278"/>
      <c r="B496" s="2281"/>
      <c r="C496" s="2283"/>
      <c r="D496" s="2285"/>
      <c r="E496" s="2288"/>
      <c r="F496" s="2281"/>
      <c r="G496" s="2295"/>
      <c r="H496" s="2297"/>
      <c r="I496" s="2291"/>
      <c r="J496" s="2281"/>
      <c r="K496" s="2295"/>
      <c r="L496" s="2281"/>
      <c r="M496" s="310"/>
      <c r="N496" s="1678"/>
      <c r="O496" s="1678"/>
      <c r="P496" s="309"/>
      <c r="Q496" s="309"/>
      <c r="R496" s="308"/>
      <c r="S496" s="308"/>
      <c r="T496" s="358"/>
      <c r="U496" s="357"/>
      <c r="V496" s="357"/>
      <c r="W496" s="357"/>
      <c r="X496" s="357"/>
      <c r="Y496" s="357"/>
      <c r="Z496" s="357"/>
      <c r="AA496" s="357"/>
      <c r="AB496" s="308"/>
      <c r="AC496" s="2300"/>
      <c r="AD496" s="2300"/>
      <c r="AE496" s="2307"/>
      <c r="AF496" s="2316"/>
      <c r="AG496" s="2314"/>
      <c r="AH496" s="2312"/>
      <c r="AI496" s="271">
        <f t="shared" ref="AI496" si="560">IF(P496=P495,0,1)</f>
        <v>0</v>
      </c>
      <c r="AJ496" s="271" t="s">
        <v>545</v>
      </c>
      <c r="AK496" s="271" t="str">
        <f t="shared" si="483"/>
        <v>??</v>
      </c>
      <c r="AL496" s="271" t="e">
        <f>IF(#REF!=#REF!,0,1)</f>
        <v>#REF!</v>
      </c>
      <c r="AM496" s="354">
        <f t="shared" si="485"/>
        <v>0</v>
      </c>
    </row>
    <row r="497" spans="1:39" ht="14.1" customHeight="1" thickTop="1" thickBot="1" x14ac:dyDescent="0.25">
      <c r="A497" s="2278"/>
      <c r="B497" s="2281"/>
      <c r="C497" s="2283"/>
      <c r="D497" s="2285"/>
      <c r="E497" s="2288"/>
      <c r="F497" s="2281"/>
      <c r="G497" s="2295"/>
      <c r="H497" s="2297"/>
      <c r="I497" s="2292"/>
      <c r="J497" s="2281"/>
      <c r="K497" s="2295"/>
      <c r="L497" s="2281"/>
      <c r="M497" s="310"/>
      <c r="N497" s="1678"/>
      <c r="O497" s="1678"/>
      <c r="P497" s="309"/>
      <c r="Q497" s="309"/>
      <c r="R497" s="308"/>
      <c r="S497" s="308"/>
      <c r="T497" s="358"/>
      <c r="U497" s="357"/>
      <c r="V497" s="357"/>
      <c r="W497" s="357"/>
      <c r="X497" s="357"/>
      <c r="Y497" s="357"/>
      <c r="Z497" s="357"/>
      <c r="AA497" s="357"/>
      <c r="AB497" s="308"/>
      <c r="AC497" s="2300"/>
      <c r="AD497" s="2300"/>
      <c r="AE497" s="2307"/>
      <c r="AF497" s="2316"/>
      <c r="AG497" s="2314"/>
      <c r="AH497" s="2312"/>
      <c r="AI497" s="271">
        <f t="shared" ref="AI497" si="561">IF(P497=P496,0,IF(P497=P495,0,1))</f>
        <v>0</v>
      </c>
      <c r="AJ497" s="271" t="s">
        <v>545</v>
      </c>
      <c r="AK497" s="271" t="str">
        <f t="shared" si="483"/>
        <v>??</v>
      </c>
      <c r="AL497" s="271" t="e">
        <f>IF(#REF!=#REF!,0,IF(#REF!=#REF!,0,1))</f>
        <v>#REF!</v>
      </c>
      <c r="AM497" s="354">
        <f t="shared" si="485"/>
        <v>0</v>
      </c>
    </row>
    <row r="498" spans="1:39" ht="14.1" customHeight="1" thickTop="1" thickBot="1" x14ac:dyDescent="0.25">
      <c r="A498" s="2278"/>
      <c r="B498" s="2281"/>
      <c r="C498" s="2283"/>
      <c r="D498" s="2285"/>
      <c r="E498" s="2288"/>
      <c r="F498" s="2281"/>
      <c r="G498" s="2295"/>
      <c r="H498" s="2297"/>
      <c r="I498" s="2293"/>
      <c r="J498" s="2281"/>
      <c r="K498" s="2295"/>
      <c r="L498" s="2281"/>
      <c r="M498" s="310"/>
      <c r="N498" s="1678"/>
      <c r="O498" s="1678"/>
      <c r="P498" s="309"/>
      <c r="Q498" s="309"/>
      <c r="R498" s="308"/>
      <c r="S498" s="308"/>
      <c r="T498" s="358"/>
      <c r="U498" s="357"/>
      <c r="V498" s="357"/>
      <c r="W498" s="357"/>
      <c r="X498" s="357"/>
      <c r="Y498" s="357"/>
      <c r="Z498" s="357"/>
      <c r="AA498" s="357"/>
      <c r="AB498" s="308"/>
      <c r="AC498" s="2300"/>
      <c r="AD498" s="2300"/>
      <c r="AE498" s="2307"/>
      <c r="AF498" s="2316"/>
      <c r="AG498" s="2314"/>
      <c r="AH498" s="2312"/>
      <c r="AI498" s="271">
        <f t="shared" ref="AI498" si="562">IF(P498=P497,0,IF(P498=P496,0,IF(P498=P495,0,1)))</f>
        <v>0</v>
      </c>
      <c r="AJ498" s="271" t="s">
        <v>545</v>
      </c>
      <c r="AK498" s="271" t="str">
        <f t="shared" si="483"/>
        <v>??</v>
      </c>
      <c r="AL498" s="271" t="e">
        <f>IF(#REF!=#REF!,0,IF(#REF!=#REF!,0,IF(#REF!=#REF!,0,1)))</f>
        <v>#REF!</v>
      </c>
      <c r="AM498" s="354">
        <f t="shared" si="485"/>
        <v>0</v>
      </c>
    </row>
    <row r="499" spans="1:39" ht="14.1" customHeight="1" thickTop="1" thickBot="1" x14ac:dyDescent="0.25">
      <c r="A499" s="2278"/>
      <c r="B499" s="2281"/>
      <c r="C499" s="2283"/>
      <c r="D499" s="2285"/>
      <c r="E499" s="2288"/>
      <c r="F499" s="2281"/>
      <c r="G499" s="2295"/>
      <c r="H499" s="2297"/>
      <c r="I499" s="2293"/>
      <c r="J499" s="2281"/>
      <c r="K499" s="2295"/>
      <c r="L499" s="2281"/>
      <c r="M499" s="310"/>
      <c r="N499" s="1678"/>
      <c r="O499" s="1678"/>
      <c r="P499" s="309"/>
      <c r="Q499" s="309"/>
      <c r="R499" s="308"/>
      <c r="S499" s="308"/>
      <c r="T499" s="358"/>
      <c r="U499" s="357"/>
      <c r="V499" s="357"/>
      <c r="W499" s="357"/>
      <c r="X499" s="357"/>
      <c r="Y499" s="357"/>
      <c r="Z499" s="357"/>
      <c r="AA499" s="357"/>
      <c r="AB499" s="308"/>
      <c r="AC499" s="2300"/>
      <c r="AD499" s="2300"/>
      <c r="AE499" s="2307"/>
      <c r="AF499" s="2316"/>
      <c r="AG499" s="2314"/>
      <c r="AH499" s="2312"/>
      <c r="AI499" s="271">
        <f t="shared" ref="AI499" si="563">IF(P499=P498,0,IF(P499=P497,0,IF(P499=P496,0,IF(P499=P495,0,1))))</f>
        <v>0</v>
      </c>
      <c r="AJ499" s="271" t="s">
        <v>545</v>
      </c>
      <c r="AK499" s="271" t="str">
        <f t="shared" si="483"/>
        <v>??</v>
      </c>
      <c r="AL499" s="271" t="e">
        <f>IF(#REF!=#REF!,0,IF(#REF!=#REF!,0,IF(#REF!=#REF!,0,IF(#REF!=#REF!,0,1))))</f>
        <v>#REF!</v>
      </c>
      <c r="AM499" s="354">
        <f t="shared" si="485"/>
        <v>0</v>
      </c>
    </row>
    <row r="500" spans="1:39" ht="14.1" customHeight="1" thickTop="1" thickBot="1" x14ac:dyDescent="0.25">
      <c r="A500" s="2278"/>
      <c r="B500" s="2281"/>
      <c r="C500" s="2283"/>
      <c r="D500" s="2285"/>
      <c r="E500" s="2288"/>
      <c r="F500" s="2281"/>
      <c r="G500" s="2295"/>
      <c r="H500" s="2297"/>
      <c r="I500" s="2293"/>
      <c r="J500" s="2281"/>
      <c r="K500" s="2295"/>
      <c r="L500" s="2281"/>
      <c r="M500" s="310"/>
      <c r="N500" s="1678"/>
      <c r="O500" s="1678"/>
      <c r="P500" s="309"/>
      <c r="Q500" s="309"/>
      <c r="R500" s="308"/>
      <c r="S500" s="308"/>
      <c r="T500" s="358"/>
      <c r="U500" s="357"/>
      <c r="V500" s="357"/>
      <c r="W500" s="357"/>
      <c r="X500" s="357"/>
      <c r="Y500" s="357"/>
      <c r="Z500" s="357"/>
      <c r="AA500" s="357"/>
      <c r="AB500" s="308"/>
      <c r="AC500" s="2300"/>
      <c r="AD500" s="2300"/>
      <c r="AE500" s="2307"/>
      <c r="AF500" s="2316"/>
      <c r="AG500" s="2314"/>
      <c r="AH500" s="2312"/>
      <c r="AI500" s="271">
        <f t="shared" ref="AI500" si="564">IF(P500=P499,0,IF(P500=P498,0,IF(P500=P497,0,IF(P500=P496,0,IF(P500=P495,0,1)))))</f>
        <v>0</v>
      </c>
      <c r="AJ500" s="271" t="s">
        <v>545</v>
      </c>
      <c r="AK500" s="271" t="str">
        <f t="shared" si="483"/>
        <v>??</v>
      </c>
      <c r="AL500" s="271" t="e">
        <f>IF(#REF!=#REF!,0,IF(#REF!=#REF!,0,IF(#REF!=#REF!,0,IF(#REF!=#REF!,0,IF(#REF!=#REF!,0,1)))))</f>
        <v>#REF!</v>
      </c>
      <c r="AM500" s="354">
        <f t="shared" si="485"/>
        <v>0</v>
      </c>
    </row>
    <row r="501" spans="1:39" ht="14.1" customHeight="1" thickTop="1" thickBot="1" x14ac:dyDescent="0.25">
      <c r="A501" s="2278"/>
      <c r="B501" s="2281"/>
      <c r="C501" s="2283"/>
      <c r="D501" s="2285"/>
      <c r="E501" s="2288"/>
      <c r="F501" s="2281"/>
      <c r="G501" s="2295"/>
      <c r="H501" s="2297"/>
      <c r="I501" s="2293"/>
      <c r="J501" s="2281"/>
      <c r="K501" s="2295"/>
      <c r="L501" s="2281"/>
      <c r="M501" s="310"/>
      <c r="N501" s="1678"/>
      <c r="O501" s="1678"/>
      <c r="P501" s="309"/>
      <c r="Q501" s="309"/>
      <c r="R501" s="308"/>
      <c r="S501" s="308"/>
      <c r="T501" s="358"/>
      <c r="U501" s="357"/>
      <c r="V501" s="357"/>
      <c r="W501" s="357"/>
      <c r="X501" s="357"/>
      <c r="Y501" s="357"/>
      <c r="Z501" s="357"/>
      <c r="AA501" s="357"/>
      <c r="AB501" s="308"/>
      <c r="AC501" s="2300"/>
      <c r="AD501" s="2300"/>
      <c r="AE501" s="2308" t="str">
        <f t="shared" si="525"/>
        <v/>
      </c>
      <c r="AF501" s="2316"/>
      <c r="AG501" s="2314"/>
      <c r="AH501" s="2312"/>
      <c r="AI501" s="271">
        <f t="shared" ref="AI501" si="565">IF(P501=P500,0,IF(P501=P499,0,IF(P501=P498,0,IF(P501=P497,0,IF(P501=P496,0,IF(P501=P495,0,1))))))</f>
        <v>0</v>
      </c>
      <c r="AJ501" s="271" t="s">
        <v>545</v>
      </c>
      <c r="AK501" s="271" t="str">
        <f t="shared" si="483"/>
        <v>??</v>
      </c>
      <c r="AL501" s="271" t="e">
        <f>IF(#REF!=#REF!,0,IF(#REF!=#REF!,0,IF(#REF!=#REF!,0,IF(#REF!=#REF!,0,IF(#REF!=#REF!,0,IF(#REF!=#REF!,0,1))))))</f>
        <v>#REF!</v>
      </c>
      <c r="AM501" s="354">
        <f t="shared" si="485"/>
        <v>0</v>
      </c>
    </row>
    <row r="502" spans="1:39" ht="14.1" customHeight="1" thickTop="1" thickBot="1" x14ac:dyDescent="0.25">
      <c r="A502" s="2278"/>
      <c r="B502" s="2281"/>
      <c r="C502" s="2283"/>
      <c r="D502" s="2285"/>
      <c r="E502" s="2288"/>
      <c r="F502" s="2281"/>
      <c r="G502" s="2295"/>
      <c r="H502" s="2297"/>
      <c r="I502" s="2293"/>
      <c r="J502" s="2281"/>
      <c r="K502" s="2295"/>
      <c r="L502" s="2281"/>
      <c r="M502" s="310"/>
      <c r="N502" s="1678"/>
      <c r="O502" s="1678"/>
      <c r="P502" s="309"/>
      <c r="Q502" s="309"/>
      <c r="R502" s="308"/>
      <c r="S502" s="308"/>
      <c r="T502" s="358"/>
      <c r="U502" s="357"/>
      <c r="V502" s="357"/>
      <c r="W502" s="357"/>
      <c r="X502" s="357"/>
      <c r="Y502" s="357"/>
      <c r="Z502" s="357"/>
      <c r="AA502" s="357"/>
      <c r="AB502" s="308"/>
      <c r="AC502" s="2300"/>
      <c r="AD502" s="2300"/>
      <c r="AE502" s="2308"/>
      <c r="AF502" s="2316"/>
      <c r="AG502" s="2314"/>
      <c r="AH502" s="2312"/>
      <c r="AI502" s="271">
        <f t="shared" ref="AI502" si="566">IF(P502=P501,0,IF(P502=P500,0,IF(P502=P499,0,IF(P502=P498,0,IF(P502=P497,0,IF(P502=P496,0,IF(P502=P495,0,1)))))))</f>
        <v>0</v>
      </c>
      <c r="AJ502" s="271" t="s">
        <v>545</v>
      </c>
      <c r="AK502" s="271" t="str">
        <f t="shared" si="483"/>
        <v>??</v>
      </c>
      <c r="AL502" s="271" t="e">
        <f>IF(#REF!=#REF!,0,IF(#REF!=#REF!,0,IF(#REF!=#REF!,0,IF(#REF!=#REF!,0,IF(#REF!=#REF!,0,IF(#REF!=#REF!,0,IF(#REF!=#REF!,0,1)))))))</f>
        <v>#REF!</v>
      </c>
      <c r="AM502" s="354">
        <f t="shared" si="485"/>
        <v>0</v>
      </c>
    </row>
    <row r="503" spans="1:39" ht="14.1" customHeight="1" thickTop="1" thickBot="1" x14ac:dyDescent="0.25">
      <c r="A503" s="2278"/>
      <c r="B503" s="2281"/>
      <c r="C503" s="2283"/>
      <c r="D503" s="2285"/>
      <c r="E503" s="2288"/>
      <c r="F503" s="2281"/>
      <c r="G503" s="2295"/>
      <c r="H503" s="2297"/>
      <c r="I503" s="2293"/>
      <c r="J503" s="2281"/>
      <c r="K503" s="2295"/>
      <c r="L503" s="2281"/>
      <c r="M503" s="310"/>
      <c r="N503" s="1678"/>
      <c r="O503" s="1678"/>
      <c r="P503" s="309"/>
      <c r="Q503" s="309"/>
      <c r="R503" s="308"/>
      <c r="S503" s="308"/>
      <c r="T503" s="358"/>
      <c r="U503" s="357"/>
      <c r="V503" s="357"/>
      <c r="W503" s="357"/>
      <c r="X503" s="357"/>
      <c r="Y503" s="357"/>
      <c r="Z503" s="357"/>
      <c r="AA503" s="357"/>
      <c r="AB503" s="308"/>
      <c r="AC503" s="2300"/>
      <c r="AD503" s="2300"/>
      <c r="AE503" s="2308"/>
      <c r="AF503" s="2316"/>
      <c r="AG503" s="2314"/>
      <c r="AH503" s="2312"/>
      <c r="AI503" s="271">
        <f t="shared" ref="AI503" si="567">IF(P503=P502,0,IF(P503=P501,0,IF(P503=P500,0,IF(P503=P499,0,IF(P503=P498,0,IF(P503=P497,0,IF(P503=P496,0,IF(P503=P495,0,1))))))))</f>
        <v>0</v>
      </c>
      <c r="AJ503" s="271" t="s">
        <v>545</v>
      </c>
      <c r="AK503" s="271" t="str">
        <f t="shared" si="483"/>
        <v>??</v>
      </c>
      <c r="AL503" s="271" t="e">
        <f>IF(#REF!=#REF!,0,IF(#REF!=#REF!,0,IF(#REF!=#REF!,0,IF(#REF!=#REF!,0,IF(#REF!=#REF!,0,IF(#REF!=#REF!,0,IF(#REF!=#REF!,0,IF(#REF!=#REF!,0,1))))))))</f>
        <v>#REF!</v>
      </c>
      <c r="AM503" s="354">
        <f t="shared" si="485"/>
        <v>0</v>
      </c>
    </row>
    <row r="504" spans="1:39" ht="14.1" customHeight="1" thickTop="1" thickBot="1" x14ac:dyDescent="0.25">
      <c r="A504" s="2279"/>
      <c r="B504" s="2282"/>
      <c r="C504" s="2284"/>
      <c r="D504" s="2286"/>
      <c r="E504" s="2289"/>
      <c r="F504" s="2282"/>
      <c r="G504" s="2296"/>
      <c r="H504" s="2298"/>
      <c r="I504" s="2294"/>
      <c r="J504" s="2282"/>
      <c r="K504" s="2296"/>
      <c r="L504" s="2282"/>
      <c r="M504" s="292"/>
      <c r="N504" s="290"/>
      <c r="O504" s="290"/>
      <c r="P504" s="291"/>
      <c r="Q504" s="291"/>
      <c r="R504" s="290"/>
      <c r="S504" s="290"/>
      <c r="T504" s="356"/>
      <c r="U504" s="355"/>
      <c r="V504" s="355"/>
      <c r="W504" s="355"/>
      <c r="X504" s="355"/>
      <c r="Y504" s="355"/>
      <c r="Z504" s="355"/>
      <c r="AA504" s="355"/>
      <c r="AB504" s="290"/>
      <c r="AC504" s="2301"/>
      <c r="AD504" s="2301"/>
      <c r="AE504" s="2309"/>
      <c r="AF504" s="2316"/>
      <c r="AG504" s="2315"/>
      <c r="AH504" s="2312"/>
      <c r="AI504" s="271">
        <f t="shared" ref="AI504" si="568">IF(P504=P503,0,IF(P504=P502,0,IF(P504=P501,0,IF(P504=P500,0,IF(P504=P499,0,IF(P504=P498,0,IF(P504=P497,0,IF(P504=P496,0,IF(P504=P495,0,1)))))))))</f>
        <v>0</v>
      </c>
      <c r="AJ504" s="271" t="s">
        <v>545</v>
      </c>
      <c r="AK504" s="271" t="str">
        <f t="shared" si="483"/>
        <v>??</v>
      </c>
      <c r="AL504" s="271" t="e">
        <f>IF(#REF!=#REF!,0,IF(#REF!=#REF!,0,IF(#REF!=#REF!,0,IF(#REF!=#REF!,0,IF(#REF!=#REF!,0,IF(#REF!=#REF!,0,IF(#REF!=#REF!,0,IF(#REF!=#REF!,0,IF(#REF!=#REF!,0,1)))))))))</f>
        <v>#REF!</v>
      </c>
      <c r="AM504" s="354">
        <f t="shared" si="485"/>
        <v>0</v>
      </c>
    </row>
    <row r="505" spans="1:39" ht="14.1" customHeight="1" thickTop="1" thickBot="1" x14ac:dyDescent="0.25">
      <c r="A505" s="2278"/>
      <c r="B505" s="2280"/>
      <c r="C505" s="2283"/>
      <c r="D505" s="2285"/>
      <c r="E505" s="2287"/>
      <c r="F505" s="2280"/>
      <c r="G505" s="2280"/>
      <c r="H505" s="2297"/>
      <c r="I505" s="2290" t="s">
        <v>140</v>
      </c>
      <c r="J505" s="2281"/>
      <c r="K505" s="2280"/>
      <c r="L505" s="2281"/>
      <c r="M505" s="310"/>
      <c r="N505" s="1678"/>
      <c r="O505" s="1678"/>
      <c r="P505" s="388"/>
      <c r="Q505" s="388"/>
      <c r="R505" s="308"/>
      <c r="S505" s="308"/>
      <c r="T505" s="358"/>
      <c r="U505" s="357"/>
      <c r="V505" s="357"/>
      <c r="W505" s="357"/>
      <c r="X505" s="357"/>
      <c r="Y505" s="357"/>
      <c r="Z505" s="357"/>
      <c r="AA505" s="357"/>
      <c r="AB505" s="308"/>
      <c r="AC505" s="2299">
        <f t="shared" ref="AC505" si="569">SUM(T505:AB514)</f>
        <v>0</v>
      </c>
      <c r="AD505" s="2299">
        <f t="shared" si="515"/>
        <v>0</v>
      </c>
      <c r="AE505" s="2306">
        <f t="shared" ref="AE505" si="570">IF((AC505-AD505)&gt;=0,AC505-AD505,0)</f>
        <v>0</v>
      </c>
      <c r="AF505" s="2316">
        <f t="shared" ref="AF505" si="571">IF(AC505&lt;AD505,AC505,AD505)/IF(AD505=0,1,AD505)</f>
        <v>0</v>
      </c>
      <c r="AG505" s="2313" t="str">
        <f t="shared" si="518"/>
        <v/>
      </c>
      <c r="AH505" s="2312"/>
      <c r="AI505" s="271">
        <v>1</v>
      </c>
      <c r="AJ505" s="271" t="s">
        <v>545</v>
      </c>
      <c r="AK505" s="271" t="str">
        <f t="shared" ref="AK505:AK568" si="572">$C$2</f>
        <v>??</v>
      </c>
      <c r="AL505" s="271">
        <v>1</v>
      </c>
      <c r="AM505" s="354">
        <f t="shared" ref="AM505" si="573">C505</f>
        <v>0</v>
      </c>
    </row>
    <row r="506" spans="1:39" ht="14.1" customHeight="1" thickTop="1" thickBot="1" x14ac:dyDescent="0.25">
      <c r="A506" s="2278"/>
      <c r="B506" s="2281"/>
      <c r="C506" s="2283"/>
      <c r="D506" s="2285"/>
      <c r="E506" s="2288"/>
      <c r="F506" s="2281"/>
      <c r="G506" s="2295"/>
      <c r="H506" s="2297"/>
      <c r="I506" s="2291"/>
      <c r="J506" s="2281"/>
      <c r="K506" s="2295"/>
      <c r="L506" s="2281"/>
      <c r="M506" s="310"/>
      <c r="N506" s="1678"/>
      <c r="O506" s="1678"/>
      <c r="P506" s="309"/>
      <c r="Q506" s="309"/>
      <c r="R506" s="308"/>
      <c r="S506" s="308"/>
      <c r="T506" s="358"/>
      <c r="U506" s="357"/>
      <c r="V506" s="357"/>
      <c r="W506" s="357"/>
      <c r="X506" s="357"/>
      <c r="Y506" s="357"/>
      <c r="Z506" s="357"/>
      <c r="AA506" s="357"/>
      <c r="AB506" s="308"/>
      <c r="AC506" s="2300"/>
      <c r="AD506" s="2300"/>
      <c r="AE506" s="2307"/>
      <c r="AF506" s="2316"/>
      <c r="AG506" s="2314"/>
      <c r="AH506" s="2312"/>
      <c r="AI506" s="271">
        <f t="shared" ref="AI506" si="574">IF(P506=P505,0,1)</f>
        <v>0</v>
      </c>
      <c r="AJ506" s="271" t="s">
        <v>545</v>
      </c>
      <c r="AK506" s="271" t="str">
        <f t="shared" si="572"/>
        <v>??</v>
      </c>
      <c r="AL506" s="271" t="e">
        <f>IF(#REF!=#REF!,0,1)</f>
        <v>#REF!</v>
      </c>
      <c r="AM506" s="354">
        <f t="shared" ref="AM506:AM569" si="575">AM505</f>
        <v>0</v>
      </c>
    </row>
    <row r="507" spans="1:39" ht="14.1" customHeight="1" thickTop="1" thickBot="1" x14ac:dyDescent="0.25">
      <c r="A507" s="2278"/>
      <c r="B507" s="2281"/>
      <c r="C507" s="2283"/>
      <c r="D507" s="2285"/>
      <c r="E507" s="2288"/>
      <c r="F507" s="2281"/>
      <c r="G507" s="2295"/>
      <c r="H507" s="2297"/>
      <c r="I507" s="2292"/>
      <c r="J507" s="2281"/>
      <c r="K507" s="2295"/>
      <c r="L507" s="2281"/>
      <c r="M507" s="310"/>
      <c r="N507" s="1678"/>
      <c r="O507" s="1678"/>
      <c r="P507" s="309"/>
      <c r="Q507" s="309"/>
      <c r="R507" s="308"/>
      <c r="S507" s="308"/>
      <c r="T507" s="358"/>
      <c r="U507" s="357"/>
      <c r="V507" s="357"/>
      <c r="W507" s="357"/>
      <c r="X507" s="357"/>
      <c r="Y507" s="357"/>
      <c r="Z507" s="357"/>
      <c r="AA507" s="357"/>
      <c r="AB507" s="308"/>
      <c r="AC507" s="2300"/>
      <c r="AD507" s="2300"/>
      <c r="AE507" s="2307"/>
      <c r="AF507" s="2316"/>
      <c r="AG507" s="2314"/>
      <c r="AH507" s="2312"/>
      <c r="AI507" s="271">
        <f t="shared" ref="AI507" si="576">IF(P507=P506,0,IF(P507=P505,0,1))</f>
        <v>0</v>
      </c>
      <c r="AJ507" s="271" t="s">
        <v>545</v>
      </c>
      <c r="AK507" s="271" t="str">
        <f t="shared" si="572"/>
        <v>??</v>
      </c>
      <c r="AL507" s="271" t="e">
        <f>IF(#REF!=#REF!,0,IF(#REF!=#REF!,0,1))</f>
        <v>#REF!</v>
      </c>
      <c r="AM507" s="354">
        <f t="shared" si="575"/>
        <v>0</v>
      </c>
    </row>
    <row r="508" spans="1:39" ht="14.1" customHeight="1" thickTop="1" thickBot="1" x14ac:dyDescent="0.25">
      <c r="A508" s="2278"/>
      <c r="B508" s="2281"/>
      <c r="C508" s="2283"/>
      <c r="D508" s="2285"/>
      <c r="E508" s="2288"/>
      <c r="F508" s="2281"/>
      <c r="G508" s="2295"/>
      <c r="H508" s="2297"/>
      <c r="I508" s="2293"/>
      <c r="J508" s="2281"/>
      <c r="K508" s="2295"/>
      <c r="L508" s="2281"/>
      <c r="M508" s="310"/>
      <c r="N508" s="1678"/>
      <c r="O508" s="1678"/>
      <c r="P508" s="309"/>
      <c r="Q508" s="309"/>
      <c r="R508" s="308"/>
      <c r="S508" s="308"/>
      <c r="T508" s="358"/>
      <c r="U508" s="357"/>
      <c r="V508" s="357"/>
      <c r="W508" s="357"/>
      <c r="X508" s="357"/>
      <c r="Y508" s="357"/>
      <c r="Z508" s="357"/>
      <c r="AA508" s="357"/>
      <c r="AB508" s="308"/>
      <c r="AC508" s="2300"/>
      <c r="AD508" s="2300"/>
      <c r="AE508" s="2307"/>
      <c r="AF508" s="2316"/>
      <c r="AG508" s="2314"/>
      <c r="AH508" s="2312"/>
      <c r="AI508" s="271">
        <f t="shared" ref="AI508" si="577">IF(P508=P507,0,IF(P508=P506,0,IF(P508=P505,0,1)))</f>
        <v>0</v>
      </c>
      <c r="AJ508" s="271" t="s">
        <v>545</v>
      </c>
      <c r="AK508" s="271" t="str">
        <f t="shared" si="572"/>
        <v>??</v>
      </c>
      <c r="AL508" s="271" t="e">
        <f>IF(#REF!=#REF!,0,IF(#REF!=#REF!,0,IF(#REF!=#REF!,0,1)))</f>
        <v>#REF!</v>
      </c>
      <c r="AM508" s="354">
        <f t="shared" si="575"/>
        <v>0</v>
      </c>
    </row>
    <row r="509" spans="1:39" ht="14.1" customHeight="1" thickTop="1" thickBot="1" x14ac:dyDescent="0.25">
      <c r="A509" s="2278"/>
      <c r="B509" s="2281"/>
      <c r="C509" s="2283"/>
      <c r="D509" s="2285"/>
      <c r="E509" s="2288"/>
      <c r="F509" s="2281"/>
      <c r="G509" s="2295"/>
      <c r="H509" s="2297"/>
      <c r="I509" s="2293"/>
      <c r="J509" s="2281"/>
      <c r="K509" s="2295"/>
      <c r="L509" s="2281"/>
      <c r="M509" s="310"/>
      <c r="N509" s="1678"/>
      <c r="O509" s="1678"/>
      <c r="P509" s="309"/>
      <c r="Q509" s="309"/>
      <c r="R509" s="308"/>
      <c r="S509" s="308"/>
      <c r="T509" s="358"/>
      <c r="U509" s="357"/>
      <c r="V509" s="357"/>
      <c r="W509" s="357"/>
      <c r="X509" s="357"/>
      <c r="Y509" s="357"/>
      <c r="Z509" s="357"/>
      <c r="AA509" s="357"/>
      <c r="AB509" s="308"/>
      <c r="AC509" s="2300"/>
      <c r="AD509" s="2300"/>
      <c r="AE509" s="2307"/>
      <c r="AF509" s="2316"/>
      <c r="AG509" s="2314"/>
      <c r="AH509" s="2312"/>
      <c r="AI509" s="271">
        <f t="shared" ref="AI509" si="578">IF(P509=P508,0,IF(P509=P507,0,IF(P509=P506,0,IF(P509=P505,0,1))))</f>
        <v>0</v>
      </c>
      <c r="AJ509" s="271" t="s">
        <v>545</v>
      </c>
      <c r="AK509" s="271" t="str">
        <f t="shared" si="572"/>
        <v>??</v>
      </c>
      <c r="AL509" s="271" t="e">
        <f>IF(#REF!=#REF!,0,IF(#REF!=#REF!,0,IF(#REF!=#REF!,0,IF(#REF!=#REF!,0,1))))</f>
        <v>#REF!</v>
      </c>
      <c r="AM509" s="354">
        <f t="shared" si="575"/>
        <v>0</v>
      </c>
    </row>
    <row r="510" spans="1:39" ht="14.1" customHeight="1" thickTop="1" thickBot="1" x14ac:dyDescent="0.25">
      <c r="A510" s="2278"/>
      <c r="B510" s="2281"/>
      <c r="C510" s="2283"/>
      <c r="D510" s="2285"/>
      <c r="E510" s="2288"/>
      <c r="F510" s="2281"/>
      <c r="G510" s="2295"/>
      <c r="H510" s="2297"/>
      <c r="I510" s="2293"/>
      <c r="J510" s="2281"/>
      <c r="K510" s="2295"/>
      <c r="L510" s="2281"/>
      <c r="M510" s="310"/>
      <c r="N510" s="1678"/>
      <c r="O510" s="1678"/>
      <c r="P510" s="309"/>
      <c r="Q510" s="309"/>
      <c r="R510" s="308"/>
      <c r="S510" s="308"/>
      <c r="T510" s="358"/>
      <c r="U510" s="357"/>
      <c r="V510" s="357"/>
      <c r="W510" s="357"/>
      <c r="X510" s="357"/>
      <c r="Y510" s="357"/>
      <c r="Z510" s="357"/>
      <c r="AA510" s="357"/>
      <c r="AB510" s="308"/>
      <c r="AC510" s="2300"/>
      <c r="AD510" s="2300"/>
      <c r="AE510" s="2307"/>
      <c r="AF510" s="2316"/>
      <c r="AG510" s="2314"/>
      <c r="AH510" s="2312"/>
      <c r="AI510" s="271">
        <f t="shared" ref="AI510" si="579">IF(P510=P509,0,IF(P510=P508,0,IF(P510=P507,0,IF(P510=P506,0,IF(P510=P505,0,1)))))</f>
        <v>0</v>
      </c>
      <c r="AJ510" s="271" t="s">
        <v>545</v>
      </c>
      <c r="AK510" s="271" t="str">
        <f t="shared" si="572"/>
        <v>??</v>
      </c>
      <c r="AL510" s="271" t="e">
        <f>IF(#REF!=#REF!,0,IF(#REF!=#REF!,0,IF(#REF!=#REF!,0,IF(#REF!=#REF!,0,IF(#REF!=#REF!,0,1)))))</f>
        <v>#REF!</v>
      </c>
      <c r="AM510" s="354">
        <f t="shared" si="575"/>
        <v>0</v>
      </c>
    </row>
    <row r="511" spans="1:39" ht="14.1" customHeight="1" thickTop="1" thickBot="1" x14ac:dyDescent="0.25">
      <c r="A511" s="2278"/>
      <c r="B511" s="2281"/>
      <c r="C511" s="2283"/>
      <c r="D511" s="2285"/>
      <c r="E511" s="2288"/>
      <c r="F511" s="2281"/>
      <c r="G511" s="2295"/>
      <c r="H511" s="2297"/>
      <c r="I511" s="2293"/>
      <c r="J511" s="2281"/>
      <c r="K511" s="2295"/>
      <c r="L511" s="2281"/>
      <c r="M511" s="310"/>
      <c r="N511" s="1678"/>
      <c r="O511" s="1678"/>
      <c r="P511" s="309"/>
      <c r="Q511" s="309"/>
      <c r="R511" s="308"/>
      <c r="S511" s="308"/>
      <c r="T511" s="358"/>
      <c r="U511" s="357"/>
      <c r="V511" s="357"/>
      <c r="W511" s="357"/>
      <c r="X511" s="357"/>
      <c r="Y511" s="357"/>
      <c r="Z511" s="357"/>
      <c r="AA511" s="357"/>
      <c r="AB511" s="308"/>
      <c r="AC511" s="2300"/>
      <c r="AD511" s="2300"/>
      <c r="AE511" s="2308" t="str">
        <f t="shared" si="525"/>
        <v/>
      </c>
      <c r="AF511" s="2316"/>
      <c r="AG511" s="2314"/>
      <c r="AH511" s="2312"/>
      <c r="AI511" s="271">
        <f t="shared" ref="AI511" si="580">IF(P511=P510,0,IF(P511=P509,0,IF(P511=P508,0,IF(P511=P507,0,IF(P511=P506,0,IF(P511=P505,0,1))))))</f>
        <v>0</v>
      </c>
      <c r="AJ511" s="271" t="s">
        <v>545</v>
      </c>
      <c r="AK511" s="271" t="str">
        <f t="shared" si="572"/>
        <v>??</v>
      </c>
      <c r="AL511" s="271" t="e">
        <f>IF(#REF!=#REF!,0,IF(#REF!=#REF!,0,IF(#REF!=#REF!,0,IF(#REF!=#REF!,0,IF(#REF!=#REF!,0,IF(#REF!=#REF!,0,1))))))</f>
        <v>#REF!</v>
      </c>
      <c r="AM511" s="354">
        <f t="shared" si="575"/>
        <v>0</v>
      </c>
    </row>
    <row r="512" spans="1:39" ht="14.1" customHeight="1" thickTop="1" thickBot="1" x14ac:dyDescent="0.25">
      <c r="A512" s="2278"/>
      <c r="B512" s="2281"/>
      <c r="C512" s="2283"/>
      <c r="D512" s="2285"/>
      <c r="E512" s="2288"/>
      <c r="F512" s="2281"/>
      <c r="G512" s="2295"/>
      <c r="H512" s="2297"/>
      <c r="I512" s="2293"/>
      <c r="J512" s="2281"/>
      <c r="K512" s="2295"/>
      <c r="L512" s="2281"/>
      <c r="M512" s="310"/>
      <c r="N512" s="1678"/>
      <c r="O512" s="1678"/>
      <c r="P512" s="309"/>
      <c r="Q512" s="309"/>
      <c r="R512" s="308"/>
      <c r="S512" s="308"/>
      <c r="T512" s="358"/>
      <c r="U512" s="357"/>
      <c r="V512" s="357"/>
      <c r="W512" s="357"/>
      <c r="X512" s="357"/>
      <c r="Y512" s="357"/>
      <c r="Z512" s="357"/>
      <c r="AA512" s="357"/>
      <c r="AB512" s="308"/>
      <c r="AC512" s="2300"/>
      <c r="AD512" s="2300"/>
      <c r="AE512" s="2308"/>
      <c r="AF512" s="2316"/>
      <c r="AG512" s="2314"/>
      <c r="AH512" s="2312"/>
      <c r="AI512" s="271">
        <f t="shared" ref="AI512" si="581">IF(P512=P511,0,IF(P512=P510,0,IF(P512=P509,0,IF(P512=P508,0,IF(P512=P507,0,IF(P512=P506,0,IF(P512=P505,0,1)))))))</f>
        <v>0</v>
      </c>
      <c r="AJ512" s="271" t="s">
        <v>545</v>
      </c>
      <c r="AK512" s="271" t="str">
        <f t="shared" si="572"/>
        <v>??</v>
      </c>
      <c r="AL512" s="271" t="e">
        <f>IF(#REF!=#REF!,0,IF(#REF!=#REF!,0,IF(#REF!=#REF!,0,IF(#REF!=#REF!,0,IF(#REF!=#REF!,0,IF(#REF!=#REF!,0,IF(#REF!=#REF!,0,1)))))))</f>
        <v>#REF!</v>
      </c>
      <c r="AM512" s="354">
        <f t="shared" si="575"/>
        <v>0</v>
      </c>
    </row>
    <row r="513" spans="1:39" ht="14.1" customHeight="1" thickTop="1" thickBot="1" x14ac:dyDescent="0.25">
      <c r="A513" s="2278"/>
      <c r="B513" s="2281"/>
      <c r="C513" s="2283"/>
      <c r="D513" s="2285"/>
      <c r="E513" s="2288"/>
      <c r="F513" s="2281"/>
      <c r="G513" s="2295"/>
      <c r="H513" s="2297"/>
      <c r="I513" s="2293"/>
      <c r="J513" s="2281"/>
      <c r="K513" s="2295"/>
      <c r="L513" s="2281"/>
      <c r="M513" s="310"/>
      <c r="N513" s="1678"/>
      <c r="O513" s="1678"/>
      <c r="P513" s="309"/>
      <c r="Q513" s="309"/>
      <c r="R513" s="308"/>
      <c r="S513" s="308"/>
      <c r="T513" s="358"/>
      <c r="U513" s="357"/>
      <c r="V513" s="357"/>
      <c r="W513" s="357"/>
      <c r="X513" s="357"/>
      <c r="Y513" s="357"/>
      <c r="Z513" s="357"/>
      <c r="AA513" s="357"/>
      <c r="AB513" s="308"/>
      <c r="AC513" s="2300"/>
      <c r="AD513" s="2300"/>
      <c r="AE513" s="2308"/>
      <c r="AF513" s="2316"/>
      <c r="AG513" s="2314"/>
      <c r="AH513" s="2312"/>
      <c r="AI513" s="271">
        <f t="shared" ref="AI513" si="582">IF(P513=P512,0,IF(P513=P511,0,IF(P513=P510,0,IF(P513=P509,0,IF(P513=P508,0,IF(P513=P507,0,IF(P513=P506,0,IF(P513=P505,0,1))))))))</f>
        <v>0</v>
      </c>
      <c r="AJ513" s="271" t="s">
        <v>545</v>
      </c>
      <c r="AK513" s="271" t="str">
        <f t="shared" si="572"/>
        <v>??</v>
      </c>
      <c r="AL513" s="271" t="e">
        <f>IF(#REF!=#REF!,0,IF(#REF!=#REF!,0,IF(#REF!=#REF!,0,IF(#REF!=#REF!,0,IF(#REF!=#REF!,0,IF(#REF!=#REF!,0,IF(#REF!=#REF!,0,IF(#REF!=#REF!,0,1))))))))</f>
        <v>#REF!</v>
      </c>
      <c r="AM513" s="354">
        <f t="shared" si="575"/>
        <v>0</v>
      </c>
    </row>
    <row r="514" spans="1:39" ht="14.1" customHeight="1" thickTop="1" thickBot="1" x14ac:dyDescent="0.25">
      <c r="A514" s="2279"/>
      <c r="B514" s="2282"/>
      <c r="C514" s="2284"/>
      <c r="D514" s="2286"/>
      <c r="E514" s="2289"/>
      <c r="F514" s="2282"/>
      <c r="G514" s="2296"/>
      <c r="H514" s="2298"/>
      <c r="I514" s="2294"/>
      <c r="J514" s="2282"/>
      <c r="K514" s="2296"/>
      <c r="L514" s="2282"/>
      <c r="M514" s="292"/>
      <c r="N514" s="290"/>
      <c r="O514" s="290"/>
      <c r="P514" s="291"/>
      <c r="Q514" s="291"/>
      <c r="R514" s="290"/>
      <c r="S514" s="290"/>
      <c r="T514" s="356"/>
      <c r="U514" s="355"/>
      <c r="V514" s="355"/>
      <c r="W514" s="355"/>
      <c r="X514" s="355"/>
      <c r="Y514" s="355"/>
      <c r="Z514" s="355"/>
      <c r="AA514" s="355"/>
      <c r="AB514" s="290"/>
      <c r="AC514" s="2301"/>
      <c r="AD514" s="2301"/>
      <c r="AE514" s="2309"/>
      <c r="AF514" s="2316"/>
      <c r="AG514" s="2315"/>
      <c r="AH514" s="2312"/>
      <c r="AI514" s="271">
        <f t="shared" ref="AI514" si="583">IF(P514=P513,0,IF(P514=P512,0,IF(P514=P511,0,IF(P514=P510,0,IF(P514=P509,0,IF(P514=P508,0,IF(P514=P507,0,IF(P514=P506,0,IF(P514=P505,0,1)))))))))</f>
        <v>0</v>
      </c>
      <c r="AJ514" s="271" t="s">
        <v>545</v>
      </c>
      <c r="AK514" s="271" t="str">
        <f t="shared" si="572"/>
        <v>??</v>
      </c>
      <c r="AL514" s="271" t="e">
        <f>IF(#REF!=#REF!,0,IF(#REF!=#REF!,0,IF(#REF!=#REF!,0,IF(#REF!=#REF!,0,IF(#REF!=#REF!,0,IF(#REF!=#REF!,0,IF(#REF!=#REF!,0,IF(#REF!=#REF!,0,IF(#REF!=#REF!,0,1)))))))))</f>
        <v>#REF!</v>
      </c>
      <c r="AM514" s="354">
        <f t="shared" si="575"/>
        <v>0</v>
      </c>
    </row>
    <row r="515" spans="1:39" ht="14.1" customHeight="1" thickTop="1" thickBot="1" x14ac:dyDescent="0.25">
      <c r="A515" s="2278"/>
      <c r="B515" s="2280"/>
      <c r="C515" s="2283"/>
      <c r="D515" s="2285"/>
      <c r="E515" s="2287"/>
      <c r="F515" s="2280"/>
      <c r="G515" s="2280"/>
      <c r="H515" s="2297"/>
      <c r="I515" s="2290" t="s">
        <v>140</v>
      </c>
      <c r="J515" s="2281"/>
      <c r="K515" s="2280"/>
      <c r="L515" s="2281"/>
      <c r="M515" s="310"/>
      <c r="N515" s="1678"/>
      <c r="O515" s="1678"/>
      <c r="P515" s="388"/>
      <c r="Q515" s="388"/>
      <c r="R515" s="308"/>
      <c r="S515" s="308"/>
      <c r="T515" s="358"/>
      <c r="U515" s="357"/>
      <c r="V515" s="357"/>
      <c r="W515" s="357"/>
      <c r="X515" s="357"/>
      <c r="Y515" s="357"/>
      <c r="Z515" s="357"/>
      <c r="AA515" s="357"/>
      <c r="AB515" s="308"/>
      <c r="AC515" s="2299">
        <f t="shared" ref="AC515" si="584">SUM(T515:AB524)</f>
        <v>0</v>
      </c>
      <c r="AD515" s="2299">
        <f t="shared" si="515"/>
        <v>0</v>
      </c>
      <c r="AE515" s="2306">
        <f t="shared" ref="AE515" si="585">IF((AC515-AD515)&gt;=0,AC515-AD515,0)</f>
        <v>0</v>
      </c>
      <c r="AF515" s="2316">
        <f t="shared" ref="AF515" si="586">IF(AC515&lt;AD515,AC515,AD515)/IF(AD515=0,1,AD515)</f>
        <v>0</v>
      </c>
      <c r="AG515" s="2313" t="str">
        <f t="shared" si="518"/>
        <v/>
      </c>
      <c r="AH515" s="2312"/>
      <c r="AI515" s="271">
        <v>1</v>
      </c>
      <c r="AJ515" s="271" t="s">
        <v>545</v>
      </c>
      <c r="AK515" s="271" t="str">
        <f t="shared" si="572"/>
        <v>??</v>
      </c>
      <c r="AL515" s="271">
        <v>1</v>
      </c>
      <c r="AM515" s="354">
        <f t="shared" ref="AM515" si="587">C515</f>
        <v>0</v>
      </c>
    </row>
    <row r="516" spans="1:39" ht="14.1" customHeight="1" thickTop="1" thickBot="1" x14ac:dyDescent="0.25">
      <c r="A516" s="2278"/>
      <c r="B516" s="2281"/>
      <c r="C516" s="2283"/>
      <c r="D516" s="2285"/>
      <c r="E516" s="2288"/>
      <c r="F516" s="2281"/>
      <c r="G516" s="2295"/>
      <c r="H516" s="2297"/>
      <c r="I516" s="2291"/>
      <c r="J516" s="2281"/>
      <c r="K516" s="2295"/>
      <c r="L516" s="2281"/>
      <c r="M516" s="310"/>
      <c r="N516" s="1678"/>
      <c r="O516" s="1678"/>
      <c r="P516" s="309"/>
      <c r="Q516" s="309"/>
      <c r="R516" s="308"/>
      <c r="S516" s="308"/>
      <c r="T516" s="358"/>
      <c r="U516" s="357"/>
      <c r="V516" s="357"/>
      <c r="W516" s="357"/>
      <c r="X516" s="357"/>
      <c r="Y516" s="357"/>
      <c r="Z516" s="357"/>
      <c r="AA516" s="357"/>
      <c r="AB516" s="308"/>
      <c r="AC516" s="2300"/>
      <c r="AD516" s="2300"/>
      <c r="AE516" s="2307"/>
      <c r="AF516" s="2316"/>
      <c r="AG516" s="2314"/>
      <c r="AH516" s="2312"/>
      <c r="AI516" s="271">
        <f t="shared" ref="AI516" si="588">IF(P516=P515,0,1)</f>
        <v>0</v>
      </c>
      <c r="AJ516" s="271" t="s">
        <v>545</v>
      </c>
      <c r="AK516" s="271" t="str">
        <f t="shared" si="572"/>
        <v>??</v>
      </c>
      <c r="AL516" s="271" t="e">
        <f>IF(#REF!=#REF!,0,1)</f>
        <v>#REF!</v>
      </c>
      <c r="AM516" s="354">
        <f t="shared" si="575"/>
        <v>0</v>
      </c>
    </row>
    <row r="517" spans="1:39" ht="14.1" customHeight="1" thickTop="1" thickBot="1" x14ac:dyDescent="0.25">
      <c r="A517" s="2278"/>
      <c r="B517" s="2281"/>
      <c r="C517" s="2283"/>
      <c r="D517" s="2285"/>
      <c r="E517" s="2288"/>
      <c r="F517" s="2281"/>
      <c r="G517" s="2295"/>
      <c r="H517" s="2297"/>
      <c r="I517" s="2292"/>
      <c r="J517" s="2281"/>
      <c r="K517" s="2295"/>
      <c r="L517" s="2281"/>
      <c r="M517" s="310"/>
      <c r="N517" s="1678"/>
      <c r="O517" s="1678"/>
      <c r="P517" s="309"/>
      <c r="Q517" s="309"/>
      <c r="R517" s="308"/>
      <c r="S517" s="308"/>
      <c r="T517" s="358"/>
      <c r="U517" s="357"/>
      <c r="V517" s="357"/>
      <c r="W517" s="357"/>
      <c r="X517" s="357"/>
      <c r="Y517" s="357"/>
      <c r="Z517" s="357"/>
      <c r="AA517" s="357"/>
      <c r="AB517" s="308"/>
      <c r="AC517" s="2300"/>
      <c r="AD517" s="2300"/>
      <c r="AE517" s="2307"/>
      <c r="AF517" s="2316"/>
      <c r="AG517" s="2314"/>
      <c r="AH517" s="2312"/>
      <c r="AI517" s="271">
        <f t="shared" ref="AI517" si="589">IF(P517=P516,0,IF(P517=P515,0,1))</f>
        <v>0</v>
      </c>
      <c r="AJ517" s="271" t="s">
        <v>545</v>
      </c>
      <c r="AK517" s="271" t="str">
        <f t="shared" si="572"/>
        <v>??</v>
      </c>
      <c r="AL517" s="271" t="e">
        <f>IF(#REF!=#REF!,0,IF(#REF!=#REF!,0,1))</f>
        <v>#REF!</v>
      </c>
      <c r="AM517" s="354">
        <f t="shared" si="575"/>
        <v>0</v>
      </c>
    </row>
    <row r="518" spans="1:39" ht="14.1" customHeight="1" thickTop="1" thickBot="1" x14ac:dyDescent="0.25">
      <c r="A518" s="2278"/>
      <c r="B518" s="2281"/>
      <c r="C518" s="2283"/>
      <c r="D518" s="2285"/>
      <c r="E518" s="2288"/>
      <c r="F518" s="2281"/>
      <c r="G518" s="2295"/>
      <c r="H518" s="2297"/>
      <c r="I518" s="2293"/>
      <c r="J518" s="2281"/>
      <c r="K518" s="2295"/>
      <c r="L518" s="2281"/>
      <c r="M518" s="310"/>
      <c r="N518" s="1678"/>
      <c r="O518" s="1678"/>
      <c r="P518" s="309"/>
      <c r="Q518" s="309"/>
      <c r="R518" s="308"/>
      <c r="S518" s="308"/>
      <c r="T518" s="358"/>
      <c r="U518" s="357"/>
      <c r="V518" s="357"/>
      <c r="W518" s="357"/>
      <c r="X518" s="357"/>
      <c r="Y518" s="357"/>
      <c r="Z518" s="357"/>
      <c r="AA518" s="357"/>
      <c r="AB518" s="308"/>
      <c r="AC518" s="2300"/>
      <c r="AD518" s="2300"/>
      <c r="AE518" s="2307"/>
      <c r="AF518" s="2316"/>
      <c r="AG518" s="2314"/>
      <c r="AH518" s="2312"/>
      <c r="AI518" s="271">
        <f t="shared" ref="AI518" si="590">IF(P518=P517,0,IF(P518=P516,0,IF(P518=P515,0,1)))</f>
        <v>0</v>
      </c>
      <c r="AJ518" s="271" t="s">
        <v>545</v>
      </c>
      <c r="AK518" s="271" t="str">
        <f t="shared" si="572"/>
        <v>??</v>
      </c>
      <c r="AL518" s="271" t="e">
        <f>IF(#REF!=#REF!,0,IF(#REF!=#REF!,0,IF(#REF!=#REF!,0,1)))</f>
        <v>#REF!</v>
      </c>
      <c r="AM518" s="354">
        <f t="shared" si="575"/>
        <v>0</v>
      </c>
    </row>
    <row r="519" spans="1:39" ht="14.1" customHeight="1" thickTop="1" thickBot="1" x14ac:dyDescent="0.25">
      <c r="A519" s="2278"/>
      <c r="B519" s="2281"/>
      <c r="C519" s="2283"/>
      <c r="D519" s="2285"/>
      <c r="E519" s="2288"/>
      <c r="F519" s="2281"/>
      <c r="G519" s="2295"/>
      <c r="H519" s="2297"/>
      <c r="I519" s="2293"/>
      <c r="J519" s="2281"/>
      <c r="K519" s="2295"/>
      <c r="L519" s="2281"/>
      <c r="M519" s="310"/>
      <c r="N519" s="1678"/>
      <c r="O519" s="1678"/>
      <c r="P519" s="309"/>
      <c r="Q519" s="309"/>
      <c r="R519" s="308"/>
      <c r="S519" s="308"/>
      <c r="T519" s="358"/>
      <c r="U519" s="357"/>
      <c r="V519" s="357"/>
      <c r="W519" s="357"/>
      <c r="X519" s="357"/>
      <c r="Y519" s="357"/>
      <c r="Z519" s="357"/>
      <c r="AA519" s="357"/>
      <c r="AB519" s="308"/>
      <c r="AC519" s="2300"/>
      <c r="AD519" s="2300"/>
      <c r="AE519" s="2307"/>
      <c r="AF519" s="2316"/>
      <c r="AG519" s="2314"/>
      <c r="AH519" s="2312"/>
      <c r="AI519" s="271">
        <f t="shared" ref="AI519" si="591">IF(P519=P518,0,IF(P519=P517,0,IF(P519=P516,0,IF(P519=P515,0,1))))</f>
        <v>0</v>
      </c>
      <c r="AJ519" s="271" t="s">
        <v>545</v>
      </c>
      <c r="AK519" s="271" t="str">
        <f t="shared" si="572"/>
        <v>??</v>
      </c>
      <c r="AL519" s="271" t="e">
        <f>IF(#REF!=#REF!,0,IF(#REF!=#REF!,0,IF(#REF!=#REF!,0,IF(#REF!=#REF!,0,1))))</f>
        <v>#REF!</v>
      </c>
      <c r="AM519" s="354">
        <f t="shared" si="575"/>
        <v>0</v>
      </c>
    </row>
    <row r="520" spans="1:39" ht="14.1" customHeight="1" thickTop="1" thickBot="1" x14ac:dyDescent="0.25">
      <c r="A520" s="2278"/>
      <c r="B520" s="2281"/>
      <c r="C520" s="2283"/>
      <c r="D520" s="2285"/>
      <c r="E520" s="2288"/>
      <c r="F520" s="2281"/>
      <c r="G520" s="2295"/>
      <c r="H520" s="2297"/>
      <c r="I520" s="2293"/>
      <c r="J520" s="2281"/>
      <c r="K520" s="2295"/>
      <c r="L520" s="2281"/>
      <c r="M520" s="310"/>
      <c r="N520" s="1678"/>
      <c r="O520" s="1678"/>
      <c r="P520" s="309"/>
      <c r="Q520" s="309"/>
      <c r="R520" s="308"/>
      <c r="S520" s="308"/>
      <c r="T520" s="358"/>
      <c r="U520" s="357"/>
      <c r="V520" s="357"/>
      <c r="W520" s="357"/>
      <c r="X520" s="357"/>
      <c r="Y520" s="357"/>
      <c r="Z520" s="357"/>
      <c r="AA520" s="357"/>
      <c r="AB520" s="308"/>
      <c r="AC520" s="2300"/>
      <c r="AD520" s="2300"/>
      <c r="AE520" s="2307"/>
      <c r="AF520" s="2316"/>
      <c r="AG520" s="2314"/>
      <c r="AH520" s="2312"/>
      <c r="AI520" s="271">
        <f t="shared" ref="AI520" si="592">IF(P520=P519,0,IF(P520=P518,0,IF(P520=P517,0,IF(P520=P516,0,IF(P520=P515,0,1)))))</f>
        <v>0</v>
      </c>
      <c r="AJ520" s="271" t="s">
        <v>545</v>
      </c>
      <c r="AK520" s="271" t="str">
        <f t="shared" si="572"/>
        <v>??</v>
      </c>
      <c r="AL520" s="271" t="e">
        <f>IF(#REF!=#REF!,0,IF(#REF!=#REF!,0,IF(#REF!=#REF!,0,IF(#REF!=#REF!,0,IF(#REF!=#REF!,0,1)))))</f>
        <v>#REF!</v>
      </c>
      <c r="AM520" s="354">
        <f t="shared" si="575"/>
        <v>0</v>
      </c>
    </row>
    <row r="521" spans="1:39" ht="14.1" customHeight="1" thickTop="1" thickBot="1" x14ac:dyDescent="0.25">
      <c r="A521" s="2278"/>
      <c r="B521" s="2281"/>
      <c r="C521" s="2283"/>
      <c r="D521" s="2285"/>
      <c r="E521" s="2288"/>
      <c r="F521" s="2281"/>
      <c r="G521" s="2295"/>
      <c r="H521" s="2297"/>
      <c r="I521" s="2293"/>
      <c r="J521" s="2281"/>
      <c r="K521" s="2295"/>
      <c r="L521" s="2281"/>
      <c r="M521" s="310"/>
      <c r="N521" s="1678"/>
      <c r="O521" s="1678"/>
      <c r="P521" s="309"/>
      <c r="Q521" s="309"/>
      <c r="R521" s="308"/>
      <c r="S521" s="308"/>
      <c r="T521" s="358"/>
      <c r="U521" s="357"/>
      <c r="V521" s="357"/>
      <c r="W521" s="357"/>
      <c r="X521" s="357"/>
      <c r="Y521" s="357"/>
      <c r="Z521" s="357"/>
      <c r="AA521" s="357"/>
      <c r="AB521" s="308"/>
      <c r="AC521" s="2300"/>
      <c r="AD521" s="2300"/>
      <c r="AE521" s="2308" t="str">
        <f t="shared" si="525"/>
        <v/>
      </c>
      <c r="AF521" s="2316"/>
      <c r="AG521" s="2314"/>
      <c r="AH521" s="2312"/>
      <c r="AI521" s="271">
        <f t="shared" ref="AI521" si="593">IF(P521=P520,0,IF(P521=P519,0,IF(P521=P518,0,IF(P521=P517,0,IF(P521=P516,0,IF(P521=P515,0,1))))))</f>
        <v>0</v>
      </c>
      <c r="AJ521" s="271" t="s">
        <v>545</v>
      </c>
      <c r="AK521" s="271" t="str">
        <f t="shared" si="572"/>
        <v>??</v>
      </c>
      <c r="AL521" s="271" t="e">
        <f>IF(#REF!=#REF!,0,IF(#REF!=#REF!,0,IF(#REF!=#REF!,0,IF(#REF!=#REF!,0,IF(#REF!=#REF!,0,IF(#REF!=#REF!,0,1))))))</f>
        <v>#REF!</v>
      </c>
      <c r="AM521" s="354">
        <f t="shared" si="575"/>
        <v>0</v>
      </c>
    </row>
    <row r="522" spans="1:39" ht="14.1" customHeight="1" thickTop="1" thickBot="1" x14ac:dyDescent="0.25">
      <c r="A522" s="2278"/>
      <c r="B522" s="2281"/>
      <c r="C522" s="2283"/>
      <c r="D522" s="2285"/>
      <c r="E522" s="2288"/>
      <c r="F522" s="2281"/>
      <c r="G522" s="2295"/>
      <c r="H522" s="2297"/>
      <c r="I522" s="2293"/>
      <c r="J522" s="2281"/>
      <c r="K522" s="2295"/>
      <c r="L522" s="2281"/>
      <c r="M522" s="310"/>
      <c r="N522" s="1678"/>
      <c r="O522" s="1678"/>
      <c r="P522" s="309"/>
      <c r="Q522" s="309"/>
      <c r="R522" s="308"/>
      <c r="S522" s="308"/>
      <c r="T522" s="358"/>
      <c r="U522" s="357"/>
      <c r="V522" s="357"/>
      <c r="W522" s="357"/>
      <c r="X522" s="357"/>
      <c r="Y522" s="357"/>
      <c r="Z522" s="357"/>
      <c r="AA522" s="357"/>
      <c r="AB522" s="308"/>
      <c r="AC522" s="2300"/>
      <c r="AD522" s="2300"/>
      <c r="AE522" s="2308"/>
      <c r="AF522" s="2316"/>
      <c r="AG522" s="2314"/>
      <c r="AH522" s="2312"/>
      <c r="AI522" s="271">
        <f t="shared" ref="AI522" si="594">IF(P522=P521,0,IF(P522=P520,0,IF(P522=P519,0,IF(P522=P518,0,IF(P522=P517,0,IF(P522=P516,0,IF(P522=P515,0,1)))))))</f>
        <v>0</v>
      </c>
      <c r="AJ522" s="271" t="s">
        <v>545</v>
      </c>
      <c r="AK522" s="271" t="str">
        <f t="shared" si="572"/>
        <v>??</v>
      </c>
      <c r="AL522" s="271" t="e">
        <f>IF(#REF!=#REF!,0,IF(#REF!=#REF!,0,IF(#REF!=#REF!,0,IF(#REF!=#REF!,0,IF(#REF!=#REF!,0,IF(#REF!=#REF!,0,IF(#REF!=#REF!,0,1)))))))</f>
        <v>#REF!</v>
      </c>
      <c r="AM522" s="354">
        <f t="shared" si="575"/>
        <v>0</v>
      </c>
    </row>
    <row r="523" spans="1:39" ht="14.1" customHeight="1" thickTop="1" thickBot="1" x14ac:dyDescent="0.25">
      <c r="A523" s="2278"/>
      <c r="B523" s="2281"/>
      <c r="C523" s="2283"/>
      <c r="D523" s="2285"/>
      <c r="E523" s="2288"/>
      <c r="F523" s="2281"/>
      <c r="G523" s="2295"/>
      <c r="H523" s="2297"/>
      <c r="I523" s="2293"/>
      <c r="J523" s="2281"/>
      <c r="K523" s="2295"/>
      <c r="L523" s="2281"/>
      <c r="M523" s="310"/>
      <c r="N523" s="1678"/>
      <c r="O523" s="1678"/>
      <c r="P523" s="309"/>
      <c r="Q523" s="309"/>
      <c r="R523" s="308"/>
      <c r="S523" s="308"/>
      <c r="T523" s="358"/>
      <c r="U523" s="357"/>
      <c r="V523" s="357"/>
      <c r="W523" s="357"/>
      <c r="X523" s="357"/>
      <c r="Y523" s="357"/>
      <c r="Z523" s="357"/>
      <c r="AA523" s="357"/>
      <c r="AB523" s="308"/>
      <c r="AC523" s="2300"/>
      <c r="AD523" s="2300"/>
      <c r="AE523" s="2308"/>
      <c r="AF523" s="2316"/>
      <c r="AG523" s="2314"/>
      <c r="AH523" s="2312"/>
      <c r="AI523" s="271">
        <f t="shared" ref="AI523" si="595">IF(P523=P522,0,IF(P523=P521,0,IF(P523=P520,0,IF(P523=P519,0,IF(P523=P518,0,IF(P523=P517,0,IF(P523=P516,0,IF(P523=P515,0,1))))))))</f>
        <v>0</v>
      </c>
      <c r="AJ523" s="271" t="s">
        <v>545</v>
      </c>
      <c r="AK523" s="271" t="str">
        <f t="shared" si="572"/>
        <v>??</v>
      </c>
      <c r="AL523" s="271" t="e">
        <f>IF(#REF!=#REF!,0,IF(#REF!=#REF!,0,IF(#REF!=#REF!,0,IF(#REF!=#REF!,0,IF(#REF!=#REF!,0,IF(#REF!=#REF!,0,IF(#REF!=#REF!,0,IF(#REF!=#REF!,0,1))))))))</f>
        <v>#REF!</v>
      </c>
      <c r="AM523" s="354">
        <f t="shared" si="575"/>
        <v>0</v>
      </c>
    </row>
    <row r="524" spans="1:39" ht="14.1" customHeight="1" thickTop="1" thickBot="1" x14ac:dyDescent="0.25">
      <c r="A524" s="2279"/>
      <c r="B524" s="2282"/>
      <c r="C524" s="2284"/>
      <c r="D524" s="2286"/>
      <c r="E524" s="2289"/>
      <c r="F524" s="2282"/>
      <c r="G524" s="2296"/>
      <c r="H524" s="2298"/>
      <c r="I524" s="2294"/>
      <c r="J524" s="2282"/>
      <c r="K524" s="2296"/>
      <c r="L524" s="2282"/>
      <c r="M524" s="292"/>
      <c r="N524" s="290"/>
      <c r="O524" s="290"/>
      <c r="P524" s="291"/>
      <c r="Q524" s="291"/>
      <c r="R524" s="290"/>
      <c r="S524" s="290"/>
      <c r="T524" s="356"/>
      <c r="U524" s="355"/>
      <c r="V524" s="355"/>
      <c r="W524" s="355"/>
      <c r="X524" s="355"/>
      <c r="Y524" s="355"/>
      <c r="Z524" s="355"/>
      <c r="AA524" s="355"/>
      <c r="AB524" s="290"/>
      <c r="AC524" s="2301"/>
      <c r="AD524" s="2301"/>
      <c r="AE524" s="2309"/>
      <c r="AF524" s="2316"/>
      <c r="AG524" s="2315"/>
      <c r="AH524" s="2312"/>
      <c r="AI524" s="271">
        <f t="shared" ref="AI524" si="596">IF(P524=P523,0,IF(P524=P522,0,IF(P524=P521,0,IF(P524=P520,0,IF(P524=P519,0,IF(P524=P518,0,IF(P524=P517,0,IF(P524=P516,0,IF(P524=P515,0,1)))))))))</f>
        <v>0</v>
      </c>
      <c r="AJ524" s="271" t="s">
        <v>545</v>
      </c>
      <c r="AK524" s="271" t="str">
        <f t="shared" si="572"/>
        <v>??</v>
      </c>
      <c r="AL524" s="271" t="e">
        <f>IF(#REF!=#REF!,0,IF(#REF!=#REF!,0,IF(#REF!=#REF!,0,IF(#REF!=#REF!,0,IF(#REF!=#REF!,0,IF(#REF!=#REF!,0,IF(#REF!=#REF!,0,IF(#REF!=#REF!,0,IF(#REF!=#REF!,0,1)))))))))</f>
        <v>#REF!</v>
      </c>
      <c r="AM524" s="354">
        <f t="shared" si="575"/>
        <v>0</v>
      </c>
    </row>
    <row r="525" spans="1:39" ht="14.1" customHeight="1" thickTop="1" thickBot="1" x14ac:dyDescent="0.25">
      <c r="A525" s="2278"/>
      <c r="B525" s="2280"/>
      <c r="C525" s="2283"/>
      <c r="D525" s="2285"/>
      <c r="E525" s="2287"/>
      <c r="F525" s="2280"/>
      <c r="G525" s="2280"/>
      <c r="H525" s="2297"/>
      <c r="I525" s="2290" t="s">
        <v>140</v>
      </c>
      <c r="J525" s="2281"/>
      <c r="K525" s="2280"/>
      <c r="L525" s="2281"/>
      <c r="M525" s="310"/>
      <c r="N525" s="1678"/>
      <c r="O525" s="1678"/>
      <c r="P525" s="388"/>
      <c r="Q525" s="388"/>
      <c r="R525" s="308"/>
      <c r="S525" s="308"/>
      <c r="T525" s="358"/>
      <c r="U525" s="357"/>
      <c r="V525" s="357"/>
      <c r="W525" s="357"/>
      <c r="X525" s="357"/>
      <c r="Y525" s="357"/>
      <c r="Z525" s="357"/>
      <c r="AA525" s="357"/>
      <c r="AB525" s="308"/>
      <c r="AC525" s="2299">
        <f t="shared" ref="AC525" si="597">SUM(T525:AB534)</f>
        <v>0</v>
      </c>
      <c r="AD525" s="2299">
        <f t="shared" si="515"/>
        <v>0</v>
      </c>
      <c r="AE525" s="2306">
        <f t="shared" ref="AE525" si="598">IF((AC525-AD525)&gt;=0,AC525-AD525,0)</f>
        <v>0</v>
      </c>
      <c r="AF525" s="2316">
        <f t="shared" ref="AF525" si="599">IF(AC525&lt;AD525,AC525,AD525)/IF(AD525=0,1,AD525)</f>
        <v>0</v>
      </c>
      <c r="AG525" s="2313" t="str">
        <f t="shared" si="518"/>
        <v/>
      </c>
      <c r="AH525" s="2312"/>
      <c r="AI525" s="271">
        <v>1</v>
      </c>
      <c r="AJ525" s="271" t="s">
        <v>545</v>
      </c>
      <c r="AK525" s="271" t="str">
        <f t="shared" si="572"/>
        <v>??</v>
      </c>
      <c r="AL525" s="271">
        <v>1</v>
      </c>
      <c r="AM525" s="354">
        <f t="shared" ref="AM525" si="600">C525</f>
        <v>0</v>
      </c>
    </row>
    <row r="526" spans="1:39" ht="14.1" customHeight="1" thickTop="1" thickBot="1" x14ac:dyDescent="0.25">
      <c r="A526" s="2278"/>
      <c r="B526" s="2281"/>
      <c r="C526" s="2283"/>
      <c r="D526" s="2285"/>
      <c r="E526" s="2288"/>
      <c r="F526" s="2281"/>
      <c r="G526" s="2295"/>
      <c r="H526" s="2297"/>
      <c r="I526" s="2291"/>
      <c r="J526" s="2281"/>
      <c r="K526" s="2295"/>
      <c r="L526" s="2281"/>
      <c r="M526" s="310"/>
      <c r="N526" s="1678"/>
      <c r="O526" s="1678"/>
      <c r="P526" s="309"/>
      <c r="Q526" s="309"/>
      <c r="R526" s="308"/>
      <c r="S526" s="308"/>
      <c r="T526" s="358"/>
      <c r="U526" s="357"/>
      <c r="V526" s="357"/>
      <c r="W526" s="357"/>
      <c r="X526" s="357"/>
      <c r="Y526" s="357"/>
      <c r="Z526" s="357"/>
      <c r="AA526" s="357"/>
      <c r="AB526" s="308"/>
      <c r="AC526" s="2300"/>
      <c r="AD526" s="2300"/>
      <c r="AE526" s="2307"/>
      <c r="AF526" s="2316"/>
      <c r="AG526" s="2314"/>
      <c r="AH526" s="2312"/>
      <c r="AI526" s="271">
        <f t="shared" ref="AI526" si="601">IF(P526=P525,0,1)</f>
        <v>0</v>
      </c>
      <c r="AJ526" s="271" t="s">
        <v>545</v>
      </c>
      <c r="AK526" s="271" t="str">
        <f t="shared" si="572"/>
        <v>??</v>
      </c>
      <c r="AL526" s="271" t="e">
        <f>IF(#REF!=#REF!,0,1)</f>
        <v>#REF!</v>
      </c>
      <c r="AM526" s="354">
        <f t="shared" si="575"/>
        <v>0</v>
      </c>
    </row>
    <row r="527" spans="1:39" ht="14.1" customHeight="1" thickTop="1" thickBot="1" x14ac:dyDescent="0.25">
      <c r="A527" s="2278"/>
      <c r="B527" s="2281"/>
      <c r="C527" s="2283"/>
      <c r="D527" s="2285"/>
      <c r="E527" s="2288"/>
      <c r="F527" s="2281"/>
      <c r="G527" s="2295"/>
      <c r="H527" s="2297"/>
      <c r="I527" s="2292"/>
      <c r="J527" s="2281"/>
      <c r="K527" s="2295"/>
      <c r="L527" s="2281"/>
      <c r="M527" s="310"/>
      <c r="N527" s="1678"/>
      <c r="O527" s="1678"/>
      <c r="P527" s="309"/>
      <c r="Q527" s="309"/>
      <c r="R527" s="308"/>
      <c r="S527" s="308"/>
      <c r="T527" s="358"/>
      <c r="U527" s="357"/>
      <c r="V527" s="357"/>
      <c r="W527" s="357"/>
      <c r="X527" s="357"/>
      <c r="Y527" s="357"/>
      <c r="Z527" s="357"/>
      <c r="AA527" s="357"/>
      <c r="AB527" s="308"/>
      <c r="AC527" s="2300"/>
      <c r="AD527" s="2300"/>
      <c r="AE527" s="2307"/>
      <c r="AF527" s="2316"/>
      <c r="AG527" s="2314"/>
      <c r="AH527" s="2312"/>
      <c r="AI527" s="271">
        <f t="shared" ref="AI527" si="602">IF(P527=P526,0,IF(P527=P525,0,1))</f>
        <v>0</v>
      </c>
      <c r="AJ527" s="271" t="s">
        <v>545</v>
      </c>
      <c r="AK527" s="271" t="str">
        <f t="shared" si="572"/>
        <v>??</v>
      </c>
      <c r="AL527" s="271" t="e">
        <f>IF(#REF!=#REF!,0,IF(#REF!=#REF!,0,1))</f>
        <v>#REF!</v>
      </c>
      <c r="AM527" s="354">
        <f t="shared" si="575"/>
        <v>0</v>
      </c>
    </row>
    <row r="528" spans="1:39" ht="14.1" customHeight="1" thickTop="1" thickBot="1" x14ac:dyDescent="0.25">
      <c r="A528" s="2278"/>
      <c r="B528" s="2281"/>
      <c r="C528" s="2283"/>
      <c r="D528" s="2285"/>
      <c r="E528" s="2288"/>
      <c r="F528" s="2281"/>
      <c r="G528" s="2295"/>
      <c r="H528" s="2297"/>
      <c r="I528" s="2293"/>
      <c r="J528" s="2281"/>
      <c r="K528" s="2295"/>
      <c r="L528" s="2281"/>
      <c r="M528" s="310"/>
      <c r="N528" s="1678"/>
      <c r="O528" s="1678"/>
      <c r="P528" s="309"/>
      <c r="Q528" s="309"/>
      <c r="R528" s="308"/>
      <c r="S528" s="308"/>
      <c r="T528" s="358"/>
      <c r="U528" s="357"/>
      <c r="V528" s="357"/>
      <c r="W528" s="357"/>
      <c r="X528" s="357"/>
      <c r="Y528" s="357"/>
      <c r="Z528" s="357"/>
      <c r="AA528" s="357"/>
      <c r="AB528" s="308"/>
      <c r="AC528" s="2300"/>
      <c r="AD528" s="2300"/>
      <c r="AE528" s="2307"/>
      <c r="AF528" s="2316"/>
      <c r="AG528" s="2314"/>
      <c r="AH528" s="2312"/>
      <c r="AI528" s="271">
        <f t="shared" ref="AI528" si="603">IF(P528=P527,0,IF(P528=P526,0,IF(P528=P525,0,1)))</f>
        <v>0</v>
      </c>
      <c r="AJ528" s="271" t="s">
        <v>545</v>
      </c>
      <c r="AK528" s="271" t="str">
        <f t="shared" si="572"/>
        <v>??</v>
      </c>
      <c r="AL528" s="271" t="e">
        <f>IF(#REF!=#REF!,0,IF(#REF!=#REF!,0,IF(#REF!=#REF!,0,1)))</f>
        <v>#REF!</v>
      </c>
      <c r="AM528" s="354">
        <f t="shared" si="575"/>
        <v>0</v>
      </c>
    </row>
    <row r="529" spans="1:39" ht="14.1" customHeight="1" thickTop="1" thickBot="1" x14ac:dyDescent="0.25">
      <c r="A529" s="2278"/>
      <c r="B529" s="2281"/>
      <c r="C529" s="2283"/>
      <c r="D529" s="2285"/>
      <c r="E529" s="2288"/>
      <c r="F529" s="2281"/>
      <c r="G529" s="2295"/>
      <c r="H529" s="2297"/>
      <c r="I529" s="2293"/>
      <c r="J529" s="2281"/>
      <c r="K529" s="2295"/>
      <c r="L529" s="2281"/>
      <c r="M529" s="310"/>
      <c r="N529" s="1678"/>
      <c r="O529" s="1678"/>
      <c r="P529" s="309"/>
      <c r="Q529" s="309"/>
      <c r="R529" s="308"/>
      <c r="S529" s="308"/>
      <c r="T529" s="358"/>
      <c r="U529" s="357"/>
      <c r="V529" s="357"/>
      <c r="W529" s="357"/>
      <c r="X529" s="357"/>
      <c r="Y529" s="357"/>
      <c r="Z529" s="357"/>
      <c r="AA529" s="357"/>
      <c r="AB529" s="308"/>
      <c r="AC529" s="2300"/>
      <c r="AD529" s="2300"/>
      <c r="AE529" s="2307"/>
      <c r="AF529" s="2316"/>
      <c r="AG529" s="2314"/>
      <c r="AH529" s="2312"/>
      <c r="AI529" s="271">
        <f t="shared" ref="AI529" si="604">IF(P529=P528,0,IF(P529=P527,0,IF(P529=P526,0,IF(P529=P525,0,1))))</f>
        <v>0</v>
      </c>
      <c r="AJ529" s="271" t="s">
        <v>545</v>
      </c>
      <c r="AK529" s="271" t="str">
        <f t="shared" si="572"/>
        <v>??</v>
      </c>
      <c r="AL529" s="271" t="e">
        <f>IF(#REF!=#REF!,0,IF(#REF!=#REF!,0,IF(#REF!=#REF!,0,IF(#REF!=#REF!,0,1))))</f>
        <v>#REF!</v>
      </c>
      <c r="AM529" s="354">
        <f t="shared" si="575"/>
        <v>0</v>
      </c>
    </row>
    <row r="530" spans="1:39" ht="14.1" customHeight="1" thickTop="1" thickBot="1" x14ac:dyDescent="0.25">
      <c r="A530" s="2278"/>
      <c r="B530" s="2281"/>
      <c r="C530" s="2283"/>
      <c r="D530" s="2285"/>
      <c r="E530" s="2288"/>
      <c r="F530" s="2281"/>
      <c r="G530" s="2295"/>
      <c r="H530" s="2297"/>
      <c r="I530" s="2293"/>
      <c r="J530" s="2281"/>
      <c r="K530" s="2295"/>
      <c r="L530" s="2281"/>
      <c r="M530" s="310"/>
      <c r="N530" s="1678"/>
      <c r="O530" s="1678"/>
      <c r="P530" s="309"/>
      <c r="Q530" s="309"/>
      <c r="R530" s="308"/>
      <c r="S530" s="308"/>
      <c r="T530" s="358"/>
      <c r="U530" s="357"/>
      <c r="V530" s="357"/>
      <c r="W530" s="357"/>
      <c r="X530" s="357"/>
      <c r="Y530" s="357"/>
      <c r="Z530" s="357"/>
      <c r="AA530" s="357"/>
      <c r="AB530" s="308"/>
      <c r="AC530" s="2300"/>
      <c r="AD530" s="2300"/>
      <c r="AE530" s="2307"/>
      <c r="AF530" s="2316"/>
      <c r="AG530" s="2314"/>
      <c r="AH530" s="2312"/>
      <c r="AI530" s="271">
        <f t="shared" ref="AI530" si="605">IF(P530=P529,0,IF(P530=P528,0,IF(P530=P527,0,IF(P530=P526,0,IF(P530=P525,0,1)))))</f>
        <v>0</v>
      </c>
      <c r="AJ530" s="271" t="s">
        <v>545</v>
      </c>
      <c r="AK530" s="271" t="str">
        <f t="shared" si="572"/>
        <v>??</v>
      </c>
      <c r="AL530" s="271" t="e">
        <f>IF(#REF!=#REF!,0,IF(#REF!=#REF!,0,IF(#REF!=#REF!,0,IF(#REF!=#REF!,0,IF(#REF!=#REF!,0,1)))))</f>
        <v>#REF!</v>
      </c>
      <c r="AM530" s="354">
        <f t="shared" si="575"/>
        <v>0</v>
      </c>
    </row>
    <row r="531" spans="1:39" ht="14.1" customHeight="1" thickTop="1" thickBot="1" x14ac:dyDescent="0.25">
      <c r="A531" s="2278"/>
      <c r="B531" s="2281"/>
      <c r="C531" s="2283"/>
      <c r="D531" s="2285"/>
      <c r="E531" s="2288"/>
      <c r="F531" s="2281"/>
      <c r="G531" s="2295"/>
      <c r="H531" s="2297"/>
      <c r="I531" s="2293"/>
      <c r="J531" s="2281"/>
      <c r="K531" s="2295"/>
      <c r="L531" s="2281"/>
      <c r="M531" s="310"/>
      <c r="N531" s="1678"/>
      <c r="O531" s="1678"/>
      <c r="P531" s="309"/>
      <c r="Q531" s="309"/>
      <c r="R531" s="308"/>
      <c r="S531" s="308"/>
      <c r="T531" s="358"/>
      <c r="U531" s="357"/>
      <c r="V531" s="357"/>
      <c r="W531" s="357"/>
      <c r="X531" s="357"/>
      <c r="Y531" s="357"/>
      <c r="Z531" s="357"/>
      <c r="AA531" s="357"/>
      <c r="AB531" s="308"/>
      <c r="AC531" s="2300"/>
      <c r="AD531" s="2300"/>
      <c r="AE531" s="2308" t="str">
        <f t="shared" si="525"/>
        <v/>
      </c>
      <c r="AF531" s="2316"/>
      <c r="AG531" s="2314"/>
      <c r="AH531" s="2312"/>
      <c r="AI531" s="271">
        <f t="shared" ref="AI531" si="606">IF(P531=P530,0,IF(P531=P529,0,IF(P531=P528,0,IF(P531=P527,0,IF(P531=P526,0,IF(P531=P525,0,1))))))</f>
        <v>0</v>
      </c>
      <c r="AJ531" s="271" t="s">
        <v>545</v>
      </c>
      <c r="AK531" s="271" t="str">
        <f t="shared" si="572"/>
        <v>??</v>
      </c>
      <c r="AL531" s="271" t="e">
        <f>IF(#REF!=#REF!,0,IF(#REF!=#REF!,0,IF(#REF!=#REF!,0,IF(#REF!=#REF!,0,IF(#REF!=#REF!,0,IF(#REF!=#REF!,0,1))))))</f>
        <v>#REF!</v>
      </c>
      <c r="AM531" s="354">
        <f t="shared" si="575"/>
        <v>0</v>
      </c>
    </row>
    <row r="532" spans="1:39" ht="14.1" customHeight="1" thickTop="1" thickBot="1" x14ac:dyDescent="0.25">
      <c r="A532" s="2278"/>
      <c r="B532" s="2281"/>
      <c r="C532" s="2283"/>
      <c r="D532" s="2285"/>
      <c r="E532" s="2288"/>
      <c r="F532" s="2281"/>
      <c r="G532" s="2295"/>
      <c r="H532" s="2297"/>
      <c r="I532" s="2293"/>
      <c r="J532" s="2281"/>
      <c r="K532" s="2295"/>
      <c r="L532" s="2281"/>
      <c r="M532" s="310"/>
      <c r="N532" s="1678"/>
      <c r="O532" s="1678"/>
      <c r="P532" s="309"/>
      <c r="Q532" s="309"/>
      <c r="R532" s="308"/>
      <c r="S532" s="308"/>
      <c r="T532" s="358"/>
      <c r="U532" s="357"/>
      <c r="V532" s="357"/>
      <c r="W532" s="357"/>
      <c r="X532" s="357"/>
      <c r="Y532" s="357"/>
      <c r="Z532" s="357"/>
      <c r="AA532" s="357"/>
      <c r="AB532" s="308"/>
      <c r="AC532" s="2300"/>
      <c r="AD532" s="2300"/>
      <c r="AE532" s="2308"/>
      <c r="AF532" s="2316"/>
      <c r="AG532" s="2314"/>
      <c r="AH532" s="2312"/>
      <c r="AI532" s="271">
        <f t="shared" ref="AI532" si="607">IF(P532=P531,0,IF(P532=P530,0,IF(P532=P529,0,IF(P532=P528,0,IF(P532=P527,0,IF(P532=P526,0,IF(P532=P525,0,1)))))))</f>
        <v>0</v>
      </c>
      <c r="AJ532" s="271" t="s">
        <v>545</v>
      </c>
      <c r="AK532" s="271" t="str">
        <f t="shared" si="572"/>
        <v>??</v>
      </c>
      <c r="AL532" s="271" t="e">
        <f>IF(#REF!=#REF!,0,IF(#REF!=#REF!,0,IF(#REF!=#REF!,0,IF(#REF!=#REF!,0,IF(#REF!=#REF!,0,IF(#REF!=#REF!,0,IF(#REF!=#REF!,0,1)))))))</f>
        <v>#REF!</v>
      </c>
      <c r="AM532" s="354">
        <f t="shared" si="575"/>
        <v>0</v>
      </c>
    </row>
    <row r="533" spans="1:39" ht="14.1" customHeight="1" thickTop="1" thickBot="1" x14ac:dyDescent="0.25">
      <c r="A533" s="2278"/>
      <c r="B533" s="2281"/>
      <c r="C533" s="2283"/>
      <c r="D533" s="2285"/>
      <c r="E533" s="2288"/>
      <c r="F533" s="2281"/>
      <c r="G533" s="2295"/>
      <c r="H533" s="2297"/>
      <c r="I533" s="2293"/>
      <c r="J533" s="2281"/>
      <c r="K533" s="2295"/>
      <c r="L533" s="2281"/>
      <c r="M533" s="310"/>
      <c r="N533" s="1678"/>
      <c r="O533" s="1678"/>
      <c r="P533" s="309"/>
      <c r="Q533" s="309"/>
      <c r="R533" s="308"/>
      <c r="S533" s="308"/>
      <c r="T533" s="358"/>
      <c r="U533" s="357"/>
      <c r="V533" s="357"/>
      <c r="W533" s="357"/>
      <c r="X533" s="357"/>
      <c r="Y533" s="357"/>
      <c r="Z533" s="357"/>
      <c r="AA533" s="357"/>
      <c r="AB533" s="308"/>
      <c r="AC533" s="2300"/>
      <c r="AD533" s="2300"/>
      <c r="AE533" s="2308"/>
      <c r="AF533" s="2316"/>
      <c r="AG533" s="2314"/>
      <c r="AH533" s="2312"/>
      <c r="AI533" s="271">
        <f t="shared" ref="AI533" si="608">IF(P533=P532,0,IF(P533=P531,0,IF(P533=P530,0,IF(P533=P529,0,IF(P533=P528,0,IF(P533=P527,0,IF(P533=P526,0,IF(P533=P525,0,1))))))))</f>
        <v>0</v>
      </c>
      <c r="AJ533" s="271" t="s">
        <v>545</v>
      </c>
      <c r="AK533" s="271" t="str">
        <f t="shared" si="572"/>
        <v>??</v>
      </c>
      <c r="AL533" s="271" t="e">
        <f>IF(#REF!=#REF!,0,IF(#REF!=#REF!,0,IF(#REF!=#REF!,0,IF(#REF!=#REF!,0,IF(#REF!=#REF!,0,IF(#REF!=#REF!,0,IF(#REF!=#REF!,0,IF(#REF!=#REF!,0,1))))))))</f>
        <v>#REF!</v>
      </c>
      <c r="AM533" s="354">
        <f t="shared" si="575"/>
        <v>0</v>
      </c>
    </row>
    <row r="534" spans="1:39" ht="14.1" customHeight="1" thickTop="1" thickBot="1" x14ac:dyDescent="0.25">
      <c r="A534" s="2279"/>
      <c r="B534" s="2282"/>
      <c r="C534" s="2284"/>
      <c r="D534" s="2286"/>
      <c r="E534" s="2289"/>
      <c r="F534" s="2282"/>
      <c r="G534" s="2296"/>
      <c r="H534" s="2298"/>
      <c r="I534" s="2294"/>
      <c r="J534" s="2282"/>
      <c r="K534" s="2296"/>
      <c r="L534" s="2282"/>
      <c r="M534" s="292"/>
      <c r="N534" s="290"/>
      <c r="O534" s="290"/>
      <c r="P534" s="291"/>
      <c r="Q534" s="291"/>
      <c r="R534" s="290"/>
      <c r="S534" s="290"/>
      <c r="T534" s="356"/>
      <c r="U534" s="355"/>
      <c r="V534" s="355"/>
      <c r="W534" s="355"/>
      <c r="X534" s="355"/>
      <c r="Y534" s="355"/>
      <c r="Z534" s="355"/>
      <c r="AA534" s="355"/>
      <c r="AB534" s="290"/>
      <c r="AC534" s="2301"/>
      <c r="AD534" s="2301"/>
      <c r="AE534" s="2309"/>
      <c r="AF534" s="2316"/>
      <c r="AG534" s="2315"/>
      <c r="AH534" s="2312"/>
      <c r="AI534" s="271">
        <f t="shared" ref="AI534" si="609">IF(P534=P533,0,IF(P534=P532,0,IF(P534=P531,0,IF(P534=P530,0,IF(P534=P529,0,IF(P534=P528,0,IF(P534=P527,0,IF(P534=P526,0,IF(P534=P525,0,1)))))))))</f>
        <v>0</v>
      </c>
      <c r="AJ534" s="271" t="s">
        <v>545</v>
      </c>
      <c r="AK534" s="271" t="str">
        <f t="shared" si="572"/>
        <v>??</v>
      </c>
      <c r="AL534" s="271" t="e">
        <f>IF(#REF!=#REF!,0,IF(#REF!=#REF!,0,IF(#REF!=#REF!,0,IF(#REF!=#REF!,0,IF(#REF!=#REF!,0,IF(#REF!=#REF!,0,IF(#REF!=#REF!,0,IF(#REF!=#REF!,0,IF(#REF!=#REF!,0,1)))))))))</f>
        <v>#REF!</v>
      </c>
      <c r="AM534" s="354">
        <f t="shared" si="575"/>
        <v>0</v>
      </c>
    </row>
    <row r="535" spans="1:39" ht="14.1" customHeight="1" thickTop="1" thickBot="1" x14ac:dyDescent="0.25">
      <c r="A535" s="2278"/>
      <c r="B535" s="2280"/>
      <c r="C535" s="2283"/>
      <c r="D535" s="2285"/>
      <c r="E535" s="2287"/>
      <c r="F535" s="2280"/>
      <c r="G535" s="2280"/>
      <c r="H535" s="2297"/>
      <c r="I535" s="2290" t="s">
        <v>140</v>
      </c>
      <c r="J535" s="2281"/>
      <c r="K535" s="2280"/>
      <c r="L535" s="2281"/>
      <c r="M535" s="310"/>
      <c r="N535" s="1678"/>
      <c r="O535" s="1678"/>
      <c r="P535" s="388"/>
      <c r="Q535" s="388"/>
      <c r="R535" s="308"/>
      <c r="S535" s="308"/>
      <c r="T535" s="358"/>
      <c r="U535" s="357"/>
      <c r="V535" s="357"/>
      <c r="W535" s="357"/>
      <c r="X535" s="357"/>
      <c r="Y535" s="357"/>
      <c r="Z535" s="357"/>
      <c r="AA535" s="357"/>
      <c r="AB535" s="308"/>
      <c r="AC535" s="2299">
        <f t="shared" ref="AC535" si="610">SUM(T535:AB544)</f>
        <v>0</v>
      </c>
      <c r="AD535" s="2299">
        <f t="shared" ref="AD535:AD595" si="611">IF(AC535&gt;0,18,0)</f>
        <v>0</v>
      </c>
      <c r="AE535" s="2306">
        <f t="shared" ref="AE535" si="612">IF((AC535-AD535)&gt;=0,AC535-AD535,0)</f>
        <v>0</v>
      </c>
      <c r="AF535" s="2316">
        <f t="shared" ref="AF535" si="613">IF(AC535&lt;AD535,AC535,AD535)/IF(AD535=0,1,AD535)</f>
        <v>0</v>
      </c>
      <c r="AG535" s="2313" t="str">
        <f t="shared" ref="AG535:AG595" si="614">IF(AF535=1,"pe",IF(AF535&gt;0,"ne",""))</f>
        <v/>
      </c>
      <c r="AH535" s="2312"/>
      <c r="AI535" s="271">
        <v>1</v>
      </c>
      <c r="AJ535" s="271" t="s">
        <v>545</v>
      </c>
      <c r="AK535" s="271" t="str">
        <f t="shared" si="572"/>
        <v>??</v>
      </c>
      <c r="AL535" s="271">
        <v>1</v>
      </c>
      <c r="AM535" s="354">
        <f t="shared" ref="AM535" si="615">C535</f>
        <v>0</v>
      </c>
    </row>
    <row r="536" spans="1:39" ht="14.1" customHeight="1" thickTop="1" thickBot="1" x14ac:dyDescent="0.25">
      <c r="A536" s="2278"/>
      <c r="B536" s="2281"/>
      <c r="C536" s="2283"/>
      <c r="D536" s="2285"/>
      <c r="E536" s="2288"/>
      <c r="F536" s="2281"/>
      <c r="G536" s="2295"/>
      <c r="H536" s="2297"/>
      <c r="I536" s="2291"/>
      <c r="J536" s="2281"/>
      <c r="K536" s="2295"/>
      <c r="L536" s="2281"/>
      <c r="M536" s="310"/>
      <c r="N536" s="1678"/>
      <c r="O536" s="1678"/>
      <c r="P536" s="309"/>
      <c r="Q536" s="309"/>
      <c r="R536" s="308"/>
      <c r="S536" s="308"/>
      <c r="T536" s="358"/>
      <c r="U536" s="357"/>
      <c r="V536" s="357"/>
      <c r="W536" s="357"/>
      <c r="X536" s="357"/>
      <c r="Y536" s="357"/>
      <c r="Z536" s="357"/>
      <c r="AA536" s="357"/>
      <c r="AB536" s="308"/>
      <c r="AC536" s="2300"/>
      <c r="AD536" s="2300"/>
      <c r="AE536" s="2307"/>
      <c r="AF536" s="2316"/>
      <c r="AG536" s="2314"/>
      <c r="AH536" s="2312"/>
      <c r="AI536" s="271">
        <f t="shared" ref="AI536" si="616">IF(P536=P535,0,1)</f>
        <v>0</v>
      </c>
      <c r="AJ536" s="271" t="s">
        <v>545</v>
      </c>
      <c r="AK536" s="271" t="str">
        <f t="shared" si="572"/>
        <v>??</v>
      </c>
      <c r="AL536" s="271" t="e">
        <f>IF(#REF!=#REF!,0,1)</f>
        <v>#REF!</v>
      </c>
      <c r="AM536" s="354">
        <f t="shared" si="575"/>
        <v>0</v>
      </c>
    </row>
    <row r="537" spans="1:39" ht="14.1" customHeight="1" thickTop="1" thickBot="1" x14ac:dyDescent="0.25">
      <c r="A537" s="2278"/>
      <c r="B537" s="2281"/>
      <c r="C537" s="2283"/>
      <c r="D537" s="2285"/>
      <c r="E537" s="2288"/>
      <c r="F537" s="2281"/>
      <c r="G537" s="2295"/>
      <c r="H537" s="2297"/>
      <c r="I537" s="2292"/>
      <c r="J537" s="2281"/>
      <c r="K537" s="2295"/>
      <c r="L537" s="2281"/>
      <c r="M537" s="310"/>
      <c r="N537" s="1678"/>
      <c r="O537" s="1678"/>
      <c r="P537" s="309"/>
      <c r="Q537" s="309"/>
      <c r="R537" s="308"/>
      <c r="S537" s="308"/>
      <c r="T537" s="358"/>
      <c r="U537" s="357"/>
      <c r="V537" s="357"/>
      <c r="W537" s="357"/>
      <c r="X537" s="357"/>
      <c r="Y537" s="357"/>
      <c r="Z537" s="357"/>
      <c r="AA537" s="357"/>
      <c r="AB537" s="308"/>
      <c r="AC537" s="2300"/>
      <c r="AD537" s="2300"/>
      <c r="AE537" s="2307"/>
      <c r="AF537" s="2316"/>
      <c r="AG537" s="2314"/>
      <c r="AH537" s="2312"/>
      <c r="AI537" s="271">
        <f t="shared" ref="AI537" si="617">IF(P537=P536,0,IF(P537=P535,0,1))</f>
        <v>0</v>
      </c>
      <c r="AJ537" s="271" t="s">
        <v>545</v>
      </c>
      <c r="AK537" s="271" t="str">
        <f t="shared" si="572"/>
        <v>??</v>
      </c>
      <c r="AL537" s="271" t="e">
        <f>IF(#REF!=#REF!,0,IF(#REF!=#REF!,0,1))</f>
        <v>#REF!</v>
      </c>
      <c r="AM537" s="354">
        <f t="shared" si="575"/>
        <v>0</v>
      </c>
    </row>
    <row r="538" spans="1:39" ht="14.1" customHeight="1" thickTop="1" thickBot="1" x14ac:dyDescent="0.25">
      <c r="A538" s="2278"/>
      <c r="B538" s="2281"/>
      <c r="C538" s="2283"/>
      <c r="D538" s="2285"/>
      <c r="E538" s="2288"/>
      <c r="F538" s="2281"/>
      <c r="G538" s="2295"/>
      <c r="H538" s="2297"/>
      <c r="I538" s="2293"/>
      <c r="J538" s="2281"/>
      <c r="K538" s="2295"/>
      <c r="L538" s="2281"/>
      <c r="M538" s="310"/>
      <c r="N538" s="1678"/>
      <c r="O538" s="1678"/>
      <c r="P538" s="309"/>
      <c r="Q538" s="309"/>
      <c r="R538" s="308"/>
      <c r="S538" s="308"/>
      <c r="T538" s="358"/>
      <c r="U538" s="357"/>
      <c r="V538" s="357"/>
      <c r="W538" s="357"/>
      <c r="X538" s="357"/>
      <c r="Y538" s="357"/>
      <c r="Z538" s="357"/>
      <c r="AA538" s="357"/>
      <c r="AB538" s="308"/>
      <c r="AC538" s="2300"/>
      <c r="AD538" s="2300"/>
      <c r="AE538" s="2307"/>
      <c r="AF538" s="2316"/>
      <c r="AG538" s="2314"/>
      <c r="AH538" s="2312"/>
      <c r="AI538" s="271">
        <f t="shared" ref="AI538" si="618">IF(P538=P537,0,IF(P538=P536,0,IF(P538=P535,0,1)))</f>
        <v>0</v>
      </c>
      <c r="AJ538" s="271" t="s">
        <v>545</v>
      </c>
      <c r="AK538" s="271" t="str">
        <f t="shared" si="572"/>
        <v>??</v>
      </c>
      <c r="AL538" s="271" t="e">
        <f>IF(#REF!=#REF!,0,IF(#REF!=#REF!,0,IF(#REF!=#REF!,0,1)))</f>
        <v>#REF!</v>
      </c>
      <c r="AM538" s="354">
        <f t="shared" si="575"/>
        <v>0</v>
      </c>
    </row>
    <row r="539" spans="1:39" ht="14.1" customHeight="1" thickTop="1" thickBot="1" x14ac:dyDescent="0.25">
      <c r="A539" s="2278"/>
      <c r="B539" s="2281"/>
      <c r="C539" s="2283"/>
      <c r="D539" s="2285"/>
      <c r="E539" s="2288"/>
      <c r="F539" s="2281"/>
      <c r="G539" s="2295"/>
      <c r="H539" s="2297"/>
      <c r="I539" s="2293"/>
      <c r="J539" s="2281"/>
      <c r="K539" s="2295"/>
      <c r="L539" s="2281"/>
      <c r="M539" s="310"/>
      <c r="N539" s="1678"/>
      <c r="O539" s="1678"/>
      <c r="P539" s="309"/>
      <c r="Q539" s="309"/>
      <c r="R539" s="308"/>
      <c r="S539" s="308"/>
      <c r="T539" s="358"/>
      <c r="U539" s="357"/>
      <c r="V539" s="357"/>
      <c r="W539" s="357"/>
      <c r="X539" s="357"/>
      <c r="Y539" s="357"/>
      <c r="Z539" s="357"/>
      <c r="AA539" s="357"/>
      <c r="AB539" s="308"/>
      <c r="AC539" s="2300"/>
      <c r="AD539" s="2300"/>
      <c r="AE539" s="2307"/>
      <c r="AF539" s="2316"/>
      <c r="AG539" s="2314"/>
      <c r="AH539" s="2312"/>
      <c r="AI539" s="271">
        <f t="shared" ref="AI539" si="619">IF(P539=P538,0,IF(P539=P537,0,IF(P539=P536,0,IF(P539=P535,0,1))))</f>
        <v>0</v>
      </c>
      <c r="AJ539" s="271" t="s">
        <v>545</v>
      </c>
      <c r="AK539" s="271" t="str">
        <f t="shared" si="572"/>
        <v>??</v>
      </c>
      <c r="AL539" s="271" t="e">
        <f>IF(#REF!=#REF!,0,IF(#REF!=#REF!,0,IF(#REF!=#REF!,0,IF(#REF!=#REF!,0,1))))</f>
        <v>#REF!</v>
      </c>
      <c r="AM539" s="354">
        <f t="shared" si="575"/>
        <v>0</v>
      </c>
    </row>
    <row r="540" spans="1:39" ht="14.1" customHeight="1" thickTop="1" thickBot="1" x14ac:dyDescent="0.25">
      <c r="A540" s="2278"/>
      <c r="B540" s="2281"/>
      <c r="C540" s="2283"/>
      <c r="D540" s="2285"/>
      <c r="E540" s="2288"/>
      <c r="F540" s="2281"/>
      <c r="G540" s="2295"/>
      <c r="H540" s="2297"/>
      <c r="I540" s="2293"/>
      <c r="J540" s="2281"/>
      <c r="K540" s="2295"/>
      <c r="L540" s="2281"/>
      <c r="M540" s="310"/>
      <c r="N540" s="1678"/>
      <c r="O540" s="1678"/>
      <c r="P540" s="309"/>
      <c r="Q540" s="309"/>
      <c r="R540" s="308"/>
      <c r="S540" s="308"/>
      <c r="T540" s="358"/>
      <c r="U540" s="357"/>
      <c r="V540" s="357"/>
      <c r="W540" s="357"/>
      <c r="X540" s="357"/>
      <c r="Y540" s="357"/>
      <c r="Z540" s="357"/>
      <c r="AA540" s="357"/>
      <c r="AB540" s="308"/>
      <c r="AC540" s="2300"/>
      <c r="AD540" s="2300"/>
      <c r="AE540" s="2307"/>
      <c r="AF540" s="2316"/>
      <c r="AG540" s="2314"/>
      <c r="AH540" s="2312"/>
      <c r="AI540" s="271">
        <f t="shared" ref="AI540" si="620">IF(P540=P539,0,IF(P540=P538,0,IF(P540=P537,0,IF(P540=P536,0,IF(P540=P535,0,1)))))</f>
        <v>0</v>
      </c>
      <c r="AJ540" s="271" t="s">
        <v>545</v>
      </c>
      <c r="AK540" s="271" t="str">
        <f t="shared" si="572"/>
        <v>??</v>
      </c>
      <c r="AL540" s="271" t="e">
        <f>IF(#REF!=#REF!,0,IF(#REF!=#REF!,0,IF(#REF!=#REF!,0,IF(#REF!=#REF!,0,IF(#REF!=#REF!,0,1)))))</f>
        <v>#REF!</v>
      </c>
      <c r="AM540" s="354">
        <f t="shared" si="575"/>
        <v>0</v>
      </c>
    </row>
    <row r="541" spans="1:39" ht="14.1" customHeight="1" thickTop="1" thickBot="1" x14ac:dyDescent="0.25">
      <c r="A541" s="2278"/>
      <c r="B541" s="2281"/>
      <c r="C541" s="2283"/>
      <c r="D541" s="2285"/>
      <c r="E541" s="2288"/>
      <c r="F541" s="2281"/>
      <c r="G541" s="2295"/>
      <c r="H541" s="2297"/>
      <c r="I541" s="2293"/>
      <c r="J541" s="2281"/>
      <c r="K541" s="2295"/>
      <c r="L541" s="2281"/>
      <c r="M541" s="310"/>
      <c r="N541" s="1678"/>
      <c r="O541" s="1678"/>
      <c r="P541" s="309"/>
      <c r="Q541" s="309"/>
      <c r="R541" s="308"/>
      <c r="S541" s="308"/>
      <c r="T541" s="358"/>
      <c r="U541" s="357"/>
      <c r="V541" s="357"/>
      <c r="W541" s="357"/>
      <c r="X541" s="357"/>
      <c r="Y541" s="357"/>
      <c r="Z541" s="357"/>
      <c r="AA541" s="357"/>
      <c r="AB541" s="308"/>
      <c r="AC541" s="2300"/>
      <c r="AD541" s="2300"/>
      <c r="AE541" s="2308" t="str">
        <f t="shared" ref="AE541:AE601" si="621">IF(AE535&gt;9,"błąd","")</f>
        <v/>
      </c>
      <c r="AF541" s="2316"/>
      <c r="AG541" s="2314"/>
      <c r="AH541" s="2312"/>
      <c r="AI541" s="271">
        <f t="shared" ref="AI541" si="622">IF(P541=P540,0,IF(P541=P539,0,IF(P541=P538,0,IF(P541=P537,0,IF(P541=P536,0,IF(P541=P535,0,1))))))</f>
        <v>0</v>
      </c>
      <c r="AJ541" s="271" t="s">
        <v>545</v>
      </c>
      <c r="AK541" s="271" t="str">
        <f t="shared" si="572"/>
        <v>??</v>
      </c>
      <c r="AL541" s="271" t="e">
        <f>IF(#REF!=#REF!,0,IF(#REF!=#REF!,0,IF(#REF!=#REF!,0,IF(#REF!=#REF!,0,IF(#REF!=#REF!,0,IF(#REF!=#REF!,0,1))))))</f>
        <v>#REF!</v>
      </c>
      <c r="AM541" s="354">
        <f t="shared" si="575"/>
        <v>0</v>
      </c>
    </row>
    <row r="542" spans="1:39" ht="14.1" customHeight="1" thickTop="1" thickBot="1" x14ac:dyDescent="0.25">
      <c r="A542" s="2278"/>
      <c r="B542" s="2281"/>
      <c r="C542" s="2283"/>
      <c r="D542" s="2285"/>
      <c r="E542" s="2288"/>
      <c r="F542" s="2281"/>
      <c r="G542" s="2295"/>
      <c r="H542" s="2297"/>
      <c r="I542" s="2293"/>
      <c r="J542" s="2281"/>
      <c r="K542" s="2295"/>
      <c r="L542" s="2281"/>
      <c r="M542" s="310"/>
      <c r="N542" s="1678"/>
      <c r="O542" s="1678"/>
      <c r="P542" s="309"/>
      <c r="Q542" s="309"/>
      <c r="R542" s="308"/>
      <c r="S542" s="308"/>
      <c r="T542" s="358"/>
      <c r="U542" s="357"/>
      <c r="V542" s="357"/>
      <c r="W542" s="357"/>
      <c r="X542" s="357"/>
      <c r="Y542" s="357"/>
      <c r="Z542" s="357"/>
      <c r="AA542" s="357"/>
      <c r="AB542" s="308"/>
      <c r="AC542" s="2300"/>
      <c r="AD542" s="2300"/>
      <c r="AE542" s="2308"/>
      <c r="AF542" s="2316"/>
      <c r="AG542" s="2314"/>
      <c r="AH542" s="2312"/>
      <c r="AI542" s="271">
        <f t="shared" ref="AI542" si="623">IF(P542=P541,0,IF(P542=P540,0,IF(P542=P539,0,IF(P542=P538,0,IF(P542=P537,0,IF(P542=P536,0,IF(P542=P535,0,1)))))))</f>
        <v>0</v>
      </c>
      <c r="AJ542" s="271" t="s">
        <v>545</v>
      </c>
      <c r="AK542" s="271" t="str">
        <f t="shared" si="572"/>
        <v>??</v>
      </c>
      <c r="AL542" s="271" t="e">
        <f>IF(#REF!=#REF!,0,IF(#REF!=#REF!,0,IF(#REF!=#REF!,0,IF(#REF!=#REF!,0,IF(#REF!=#REF!,0,IF(#REF!=#REF!,0,IF(#REF!=#REF!,0,1)))))))</f>
        <v>#REF!</v>
      </c>
      <c r="AM542" s="354">
        <f t="shared" si="575"/>
        <v>0</v>
      </c>
    </row>
    <row r="543" spans="1:39" ht="14.1" customHeight="1" thickTop="1" thickBot="1" x14ac:dyDescent="0.25">
      <c r="A543" s="2278"/>
      <c r="B543" s="2281"/>
      <c r="C543" s="2283"/>
      <c r="D543" s="2285"/>
      <c r="E543" s="2288"/>
      <c r="F543" s="2281"/>
      <c r="G543" s="2295"/>
      <c r="H543" s="2297"/>
      <c r="I543" s="2293"/>
      <c r="J543" s="2281"/>
      <c r="K543" s="2295"/>
      <c r="L543" s="2281"/>
      <c r="M543" s="310"/>
      <c r="N543" s="1678"/>
      <c r="O543" s="1678"/>
      <c r="P543" s="309"/>
      <c r="Q543" s="309"/>
      <c r="R543" s="308"/>
      <c r="S543" s="308"/>
      <c r="T543" s="358"/>
      <c r="U543" s="357"/>
      <c r="V543" s="357"/>
      <c r="W543" s="357"/>
      <c r="X543" s="357"/>
      <c r="Y543" s="357"/>
      <c r="Z543" s="357"/>
      <c r="AA543" s="357"/>
      <c r="AB543" s="308"/>
      <c r="AC543" s="2300"/>
      <c r="AD543" s="2300"/>
      <c r="AE543" s="2308"/>
      <c r="AF543" s="2316"/>
      <c r="AG543" s="2314"/>
      <c r="AH543" s="2312"/>
      <c r="AI543" s="271">
        <f t="shared" ref="AI543" si="624">IF(P543=P542,0,IF(P543=P541,0,IF(P543=P540,0,IF(P543=P539,0,IF(P543=P538,0,IF(P543=P537,0,IF(P543=P536,0,IF(P543=P535,0,1))))))))</f>
        <v>0</v>
      </c>
      <c r="AJ543" s="271" t="s">
        <v>545</v>
      </c>
      <c r="AK543" s="271" t="str">
        <f t="shared" si="572"/>
        <v>??</v>
      </c>
      <c r="AL543" s="271" t="e">
        <f>IF(#REF!=#REF!,0,IF(#REF!=#REF!,0,IF(#REF!=#REF!,0,IF(#REF!=#REF!,0,IF(#REF!=#REF!,0,IF(#REF!=#REF!,0,IF(#REF!=#REF!,0,IF(#REF!=#REF!,0,1))))))))</f>
        <v>#REF!</v>
      </c>
      <c r="AM543" s="354">
        <f t="shared" si="575"/>
        <v>0</v>
      </c>
    </row>
    <row r="544" spans="1:39" ht="14.1" customHeight="1" thickTop="1" thickBot="1" x14ac:dyDescent="0.25">
      <c r="A544" s="2279"/>
      <c r="B544" s="2282"/>
      <c r="C544" s="2284"/>
      <c r="D544" s="2286"/>
      <c r="E544" s="2289"/>
      <c r="F544" s="2282"/>
      <c r="G544" s="2296"/>
      <c r="H544" s="2298"/>
      <c r="I544" s="2294"/>
      <c r="J544" s="2282"/>
      <c r="K544" s="2296"/>
      <c r="L544" s="2282"/>
      <c r="M544" s="292"/>
      <c r="N544" s="290"/>
      <c r="O544" s="290"/>
      <c r="P544" s="291"/>
      <c r="Q544" s="291"/>
      <c r="R544" s="290"/>
      <c r="S544" s="290"/>
      <c r="T544" s="356"/>
      <c r="U544" s="355"/>
      <c r="V544" s="355"/>
      <c r="W544" s="355"/>
      <c r="X544" s="355"/>
      <c r="Y544" s="355"/>
      <c r="Z544" s="355"/>
      <c r="AA544" s="355"/>
      <c r="AB544" s="290"/>
      <c r="AC544" s="2301"/>
      <c r="AD544" s="2301"/>
      <c r="AE544" s="2309"/>
      <c r="AF544" s="2316"/>
      <c r="AG544" s="2315"/>
      <c r="AH544" s="2312"/>
      <c r="AI544" s="271">
        <f t="shared" ref="AI544" si="625">IF(P544=P543,0,IF(P544=P542,0,IF(P544=P541,0,IF(P544=P540,0,IF(P544=P539,0,IF(P544=P538,0,IF(P544=P537,0,IF(P544=P536,0,IF(P544=P535,0,1)))))))))</f>
        <v>0</v>
      </c>
      <c r="AJ544" s="271" t="s">
        <v>545</v>
      </c>
      <c r="AK544" s="271" t="str">
        <f t="shared" si="572"/>
        <v>??</v>
      </c>
      <c r="AL544" s="271" t="e">
        <f>IF(#REF!=#REF!,0,IF(#REF!=#REF!,0,IF(#REF!=#REF!,0,IF(#REF!=#REF!,0,IF(#REF!=#REF!,0,IF(#REF!=#REF!,0,IF(#REF!=#REF!,0,IF(#REF!=#REF!,0,IF(#REF!=#REF!,0,1)))))))))</f>
        <v>#REF!</v>
      </c>
      <c r="AM544" s="354">
        <f t="shared" si="575"/>
        <v>0</v>
      </c>
    </row>
    <row r="545" spans="1:39" ht="14.1" customHeight="1" thickTop="1" thickBot="1" x14ac:dyDescent="0.25">
      <c r="A545" s="2278"/>
      <c r="B545" s="2280"/>
      <c r="C545" s="2283"/>
      <c r="D545" s="2285"/>
      <c r="E545" s="2287"/>
      <c r="F545" s="2280"/>
      <c r="G545" s="2280"/>
      <c r="H545" s="2297"/>
      <c r="I545" s="2290" t="s">
        <v>140</v>
      </c>
      <c r="J545" s="2281"/>
      <c r="K545" s="2280"/>
      <c r="L545" s="2281"/>
      <c r="M545" s="310"/>
      <c r="N545" s="1678"/>
      <c r="O545" s="1678"/>
      <c r="P545" s="388"/>
      <c r="Q545" s="388"/>
      <c r="R545" s="308"/>
      <c r="S545" s="308"/>
      <c r="T545" s="358"/>
      <c r="U545" s="357"/>
      <c r="V545" s="357"/>
      <c r="W545" s="357"/>
      <c r="X545" s="357"/>
      <c r="Y545" s="357"/>
      <c r="Z545" s="357"/>
      <c r="AA545" s="357"/>
      <c r="AB545" s="308"/>
      <c r="AC545" s="2299">
        <f t="shared" ref="AC545" si="626">SUM(T545:AB554)</f>
        <v>0</v>
      </c>
      <c r="AD545" s="2299">
        <f t="shared" si="611"/>
        <v>0</v>
      </c>
      <c r="AE545" s="2306">
        <f t="shared" ref="AE545" si="627">IF((AC545-AD545)&gt;=0,AC545-AD545,0)</f>
        <v>0</v>
      </c>
      <c r="AF545" s="2316">
        <f t="shared" ref="AF545" si="628">IF(AC545&lt;AD545,AC545,AD545)/IF(AD545=0,1,AD545)</f>
        <v>0</v>
      </c>
      <c r="AG545" s="2313" t="str">
        <f t="shared" si="614"/>
        <v/>
      </c>
      <c r="AH545" s="2312"/>
      <c r="AI545" s="271">
        <v>1</v>
      </c>
      <c r="AJ545" s="271" t="s">
        <v>545</v>
      </c>
      <c r="AK545" s="271" t="str">
        <f t="shared" si="572"/>
        <v>??</v>
      </c>
      <c r="AL545" s="271">
        <v>1</v>
      </c>
      <c r="AM545" s="354">
        <f t="shared" ref="AM545" si="629">C545</f>
        <v>0</v>
      </c>
    </row>
    <row r="546" spans="1:39" ht="14.1" customHeight="1" thickTop="1" thickBot="1" x14ac:dyDescent="0.25">
      <c r="A546" s="2278"/>
      <c r="B546" s="2281"/>
      <c r="C546" s="2283"/>
      <c r="D546" s="2285"/>
      <c r="E546" s="2288"/>
      <c r="F546" s="2281"/>
      <c r="G546" s="2295"/>
      <c r="H546" s="2297"/>
      <c r="I546" s="2291"/>
      <c r="J546" s="2281"/>
      <c r="K546" s="2295"/>
      <c r="L546" s="2281"/>
      <c r="M546" s="310"/>
      <c r="N546" s="1678"/>
      <c r="O546" s="1678"/>
      <c r="P546" s="309"/>
      <c r="Q546" s="309"/>
      <c r="R546" s="308"/>
      <c r="S546" s="308"/>
      <c r="T546" s="358"/>
      <c r="U546" s="357"/>
      <c r="V546" s="357"/>
      <c r="W546" s="357"/>
      <c r="X546" s="357"/>
      <c r="Y546" s="357"/>
      <c r="Z546" s="357"/>
      <c r="AA546" s="357"/>
      <c r="AB546" s="308"/>
      <c r="AC546" s="2300"/>
      <c r="AD546" s="2300"/>
      <c r="AE546" s="2307"/>
      <c r="AF546" s="2316"/>
      <c r="AG546" s="2314"/>
      <c r="AH546" s="2312"/>
      <c r="AI546" s="271">
        <f t="shared" ref="AI546" si="630">IF(P546=P545,0,1)</f>
        <v>0</v>
      </c>
      <c r="AJ546" s="271" t="s">
        <v>545</v>
      </c>
      <c r="AK546" s="271" t="str">
        <f t="shared" si="572"/>
        <v>??</v>
      </c>
      <c r="AL546" s="271" t="e">
        <f>IF(#REF!=#REF!,0,1)</f>
        <v>#REF!</v>
      </c>
      <c r="AM546" s="354">
        <f t="shared" si="575"/>
        <v>0</v>
      </c>
    </row>
    <row r="547" spans="1:39" ht="14.1" customHeight="1" thickTop="1" thickBot="1" x14ac:dyDescent="0.25">
      <c r="A547" s="2278"/>
      <c r="B547" s="2281"/>
      <c r="C547" s="2283"/>
      <c r="D547" s="2285"/>
      <c r="E547" s="2288"/>
      <c r="F547" s="2281"/>
      <c r="G547" s="2295"/>
      <c r="H547" s="2297"/>
      <c r="I547" s="2292"/>
      <c r="J547" s="2281"/>
      <c r="K547" s="2295"/>
      <c r="L547" s="2281"/>
      <c r="M547" s="310"/>
      <c r="N547" s="1678"/>
      <c r="O547" s="1678"/>
      <c r="P547" s="309"/>
      <c r="Q547" s="309"/>
      <c r="R547" s="308"/>
      <c r="S547" s="308"/>
      <c r="T547" s="358"/>
      <c r="U547" s="357"/>
      <c r="V547" s="357"/>
      <c r="W547" s="357"/>
      <c r="X547" s="357"/>
      <c r="Y547" s="357"/>
      <c r="Z547" s="357"/>
      <c r="AA547" s="357"/>
      <c r="AB547" s="308"/>
      <c r="AC547" s="2300"/>
      <c r="AD547" s="2300"/>
      <c r="AE547" s="2307"/>
      <c r="AF547" s="2316"/>
      <c r="AG547" s="2314"/>
      <c r="AH547" s="2312"/>
      <c r="AI547" s="271">
        <f t="shared" ref="AI547" si="631">IF(P547=P546,0,IF(P547=P545,0,1))</f>
        <v>0</v>
      </c>
      <c r="AJ547" s="271" t="s">
        <v>545</v>
      </c>
      <c r="AK547" s="271" t="str">
        <f t="shared" si="572"/>
        <v>??</v>
      </c>
      <c r="AL547" s="271" t="e">
        <f>IF(#REF!=#REF!,0,IF(#REF!=#REF!,0,1))</f>
        <v>#REF!</v>
      </c>
      <c r="AM547" s="354">
        <f t="shared" si="575"/>
        <v>0</v>
      </c>
    </row>
    <row r="548" spans="1:39" ht="14.1" customHeight="1" thickTop="1" thickBot="1" x14ac:dyDescent="0.25">
      <c r="A548" s="2278"/>
      <c r="B548" s="2281"/>
      <c r="C548" s="2283"/>
      <c r="D548" s="2285"/>
      <c r="E548" s="2288"/>
      <c r="F548" s="2281"/>
      <c r="G548" s="2295"/>
      <c r="H548" s="2297"/>
      <c r="I548" s="2293"/>
      <c r="J548" s="2281"/>
      <c r="K548" s="2295"/>
      <c r="L548" s="2281"/>
      <c r="M548" s="310"/>
      <c r="N548" s="1678"/>
      <c r="O548" s="1678"/>
      <c r="P548" s="309"/>
      <c r="Q548" s="309"/>
      <c r="R548" s="308"/>
      <c r="S548" s="308"/>
      <c r="T548" s="358"/>
      <c r="U548" s="357"/>
      <c r="V548" s="357"/>
      <c r="W548" s="357"/>
      <c r="X548" s="357"/>
      <c r="Y548" s="357"/>
      <c r="Z548" s="357"/>
      <c r="AA548" s="357"/>
      <c r="AB548" s="308"/>
      <c r="AC548" s="2300"/>
      <c r="AD548" s="2300"/>
      <c r="AE548" s="2307"/>
      <c r="AF548" s="2316"/>
      <c r="AG548" s="2314"/>
      <c r="AH548" s="2312"/>
      <c r="AI548" s="271">
        <f t="shared" ref="AI548" si="632">IF(P548=P547,0,IF(P548=P546,0,IF(P548=P545,0,1)))</f>
        <v>0</v>
      </c>
      <c r="AJ548" s="271" t="s">
        <v>545</v>
      </c>
      <c r="AK548" s="271" t="str">
        <f t="shared" si="572"/>
        <v>??</v>
      </c>
      <c r="AL548" s="271" t="e">
        <f>IF(#REF!=#REF!,0,IF(#REF!=#REF!,0,IF(#REF!=#REF!,0,1)))</f>
        <v>#REF!</v>
      </c>
      <c r="AM548" s="354">
        <f t="shared" si="575"/>
        <v>0</v>
      </c>
    </row>
    <row r="549" spans="1:39" ht="14.1" customHeight="1" thickTop="1" thickBot="1" x14ac:dyDescent="0.25">
      <c r="A549" s="2278"/>
      <c r="B549" s="2281"/>
      <c r="C549" s="2283"/>
      <c r="D549" s="2285"/>
      <c r="E549" s="2288"/>
      <c r="F549" s="2281"/>
      <c r="G549" s="2295"/>
      <c r="H549" s="2297"/>
      <c r="I549" s="2293"/>
      <c r="J549" s="2281"/>
      <c r="K549" s="2295"/>
      <c r="L549" s="2281"/>
      <c r="M549" s="310"/>
      <c r="N549" s="1678"/>
      <c r="O549" s="1678"/>
      <c r="P549" s="309"/>
      <c r="Q549" s="309"/>
      <c r="R549" s="308"/>
      <c r="S549" s="308"/>
      <c r="T549" s="358"/>
      <c r="U549" s="357"/>
      <c r="V549" s="357"/>
      <c r="W549" s="357"/>
      <c r="X549" s="357"/>
      <c r="Y549" s="357"/>
      <c r="Z549" s="357"/>
      <c r="AA549" s="357"/>
      <c r="AB549" s="308"/>
      <c r="AC549" s="2300"/>
      <c r="AD549" s="2300"/>
      <c r="AE549" s="2307"/>
      <c r="AF549" s="2316"/>
      <c r="AG549" s="2314"/>
      <c r="AH549" s="2312"/>
      <c r="AI549" s="271">
        <f t="shared" ref="AI549" si="633">IF(P549=P548,0,IF(P549=P547,0,IF(P549=P546,0,IF(P549=P545,0,1))))</f>
        <v>0</v>
      </c>
      <c r="AJ549" s="271" t="s">
        <v>545</v>
      </c>
      <c r="AK549" s="271" t="str">
        <f t="shared" si="572"/>
        <v>??</v>
      </c>
      <c r="AL549" s="271" t="e">
        <f>IF(#REF!=#REF!,0,IF(#REF!=#REF!,0,IF(#REF!=#REF!,0,IF(#REF!=#REF!,0,1))))</f>
        <v>#REF!</v>
      </c>
      <c r="AM549" s="354">
        <f t="shared" si="575"/>
        <v>0</v>
      </c>
    </row>
    <row r="550" spans="1:39" ht="14.1" customHeight="1" thickTop="1" thickBot="1" x14ac:dyDescent="0.25">
      <c r="A550" s="2278"/>
      <c r="B550" s="2281"/>
      <c r="C550" s="2283"/>
      <c r="D550" s="2285"/>
      <c r="E550" s="2288"/>
      <c r="F550" s="2281"/>
      <c r="G550" s="2295"/>
      <c r="H550" s="2297"/>
      <c r="I550" s="2293"/>
      <c r="J550" s="2281"/>
      <c r="K550" s="2295"/>
      <c r="L550" s="2281"/>
      <c r="M550" s="310"/>
      <c r="N550" s="1678"/>
      <c r="O550" s="1678"/>
      <c r="P550" s="309"/>
      <c r="Q550" s="309"/>
      <c r="R550" s="308"/>
      <c r="S550" s="308"/>
      <c r="T550" s="358"/>
      <c r="U550" s="357"/>
      <c r="V550" s="357"/>
      <c r="W550" s="357"/>
      <c r="X550" s="357"/>
      <c r="Y550" s="357"/>
      <c r="Z550" s="357"/>
      <c r="AA550" s="357"/>
      <c r="AB550" s="308"/>
      <c r="AC550" s="2300"/>
      <c r="AD550" s="2300"/>
      <c r="AE550" s="2307"/>
      <c r="AF550" s="2316"/>
      <c r="AG550" s="2314"/>
      <c r="AH550" s="2312"/>
      <c r="AI550" s="271">
        <f t="shared" ref="AI550" si="634">IF(P550=P549,0,IF(P550=P548,0,IF(P550=P547,0,IF(P550=P546,0,IF(P550=P545,0,1)))))</f>
        <v>0</v>
      </c>
      <c r="AJ550" s="271" t="s">
        <v>545</v>
      </c>
      <c r="AK550" s="271" t="str">
        <f t="shared" si="572"/>
        <v>??</v>
      </c>
      <c r="AL550" s="271" t="e">
        <f>IF(#REF!=#REF!,0,IF(#REF!=#REF!,0,IF(#REF!=#REF!,0,IF(#REF!=#REF!,0,IF(#REF!=#REF!,0,1)))))</f>
        <v>#REF!</v>
      </c>
      <c r="AM550" s="354">
        <f t="shared" si="575"/>
        <v>0</v>
      </c>
    </row>
    <row r="551" spans="1:39" ht="14.1" customHeight="1" thickTop="1" thickBot="1" x14ac:dyDescent="0.25">
      <c r="A551" s="2278"/>
      <c r="B551" s="2281"/>
      <c r="C551" s="2283"/>
      <c r="D551" s="2285"/>
      <c r="E551" s="2288"/>
      <c r="F551" s="2281"/>
      <c r="G551" s="2295"/>
      <c r="H551" s="2297"/>
      <c r="I551" s="2293"/>
      <c r="J551" s="2281"/>
      <c r="K551" s="2295"/>
      <c r="L551" s="2281"/>
      <c r="M551" s="310"/>
      <c r="N551" s="1678"/>
      <c r="O551" s="1678"/>
      <c r="P551" s="309"/>
      <c r="Q551" s="309"/>
      <c r="R551" s="308"/>
      <c r="S551" s="308"/>
      <c r="T551" s="358"/>
      <c r="U551" s="357"/>
      <c r="V551" s="357"/>
      <c r="W551" s="357"/>
      <c r="X551" s="357"/>
      <c r="Y551" s="357"/>
      <c r="Z551" s="357"/>
      <c r="AA551" s="357"/>
      <c r="AB551" s="308"/>
      <c r="AC551" s="2300"/>
      <c r="AD551" s="2300"/>
      <c r="AE551" s="2308" t="str">
        <f t="shared" si="621"/>
        <v/>
      </c>
      <c r="AF551" s="2316"/>
      <c r="AG551" s="2314"/>
      <c r="AH551" s="2312"/>
      <c r="AI551" s="271">
        <f t="shared" ref="AI551" si="635">IF(P551=P550,0,IF(P551=P549,0,IF(P551=P548,0,IF(P551=P547,0,IF(P551=P546,0,IF(P551=P545,0,1))))))</f>
        <v>0</v>
      </c>
      <c r="AJ551" s="271" t="s">
        <v>545</v>
      </c>
      <c r="AK551" s="271" t="str">
        <f t="shared" si="572"/>
        <v>??</v>
      </c>
      <c r="AL551" s="271" t="e">
        <f>IF(#REF!=#REF!,0,IF(#REF!=#REF!,0,IF(#REF!=#REF!,0,IF(#REF!=#REF!,0,IF(#REF!=#REF!,0,IF(#REF!=#REF!,0,1))))))</f>
        <v>#REF!</v>
      </c>
      <c r="AM551" s="354">
        <f t="shared" si="575"/>
        <v>0</v>
      </c>
    </row>
    <row r="552" spans="1:39" ht="14.1" customHeight="1" thickTop="1" thickBot="1" x14ac:dyDescent="0.25">
      <c r="A552" s="2278"/>
      <c r="B552" s="2281"/>
      <c r="C552" s="2283"/>
      <c r="D552" s="2285"/>
      <c r="E552" s="2288"/>
      <c r="F552" s="2281"/>
      <c r="G552" s="2295"/>
      <c r="H552" s="2297"/>
      <c r="I552" s="2293"/>
      <c r="J552" s="2281"/>
      <c r="K552" s="2295"/>
      <c r="L552" s="2281"/>
      <c r="M552" s="310"/>
      <c r="N552" s="1678"/>
      <c r="O552" s="1678"/>
      <c r="P552" s="309"/>
      <c r="Q552" s="309"/>
      <c r="R552" s="308"/>
      <c r="S552" s="308"/>
      <c r="T552" s="358"/>
      <c r="U552" s="357"/>
      <c r="V552" s="357"/>
      <c r="W552" s="357"/>
      <c r="X552" s="357"/>
      <c r="Y552" s="357"/>
      <c r="Z552" s="357"/>
      <c r="AA552" s="357"/>
      <c r="AB552" s="308"/>
      <c r="AC552" s="2300"/>
      <c r="AD552" s="2300"/>
      <c r="AE552" s="2308"/>
      <c r="AF552" s="2316"/>
      <c r="AG552" s="2314"/>
      <c r="AH552" s="2312"/>
      <c r="AI552" s="271">
        <f t="shared" ref="AI552" si="636">IF(P552=P551,0,IF(P552=P550,0,IF(P552=P549,0,IF(P552=P548,0,IF(P552=P547,0,IF(P552=P546,0,IF(P552=P545,0,1)))))))</f>
        <v>0</v>
      </c>
      <c r="AJ552" s="271" t="s">
        <v>545</v>
      </c>
      <c r="AK552" s="271" t="str">
        <f t="shared" si="572"/>
        <v>??</v>
      </c>
      <c r="AL552" s="271" t="e">
        <f>IF(#REF!=#REF!,0,IF(#REF!=#REF!,0,IF(#REF!=#REF!,0,IF(#REF!=#REF!,0,IF(#REF!=#REF!,0,IF(#REF!=#REF!,0,IF(#REF!=#REF!,0,1)))))))</f>
        <v>#REF!</v>
      </c>
      <c r="AM552" s="354">
        <f t="shared" si="575"/>
        <v>0</v>
      </c>
    </row>
    <row r="553" spans="1:39" ht="14.1" customHeight="1" thickTop="1" thickBot="1" x14ac:dyDescent="0.25">
      <c r="A553" s="2278"/>
      <c r="B553" s="2281"/>
      <c r="C553" s="2283"/>
      <c r="D553" s="2285"/>
      <c r="E553" s="2288"/>
      <c r="F553" s="2281"/>
      <c r="G553" s="2295"/>
      <c r="H553" s="2297"/>
      <c r="I553" s="2293"/>
      <c r="J553" s="2281"/>
      <c r="K553" s="2295"/>
      <c r="L553" s="2281"/>
      <c r="M553" s="310"/>
      <c r="N553" s="1678"/>
      <c r="O553" s="1678"/>
      <c r="P553" s="309"/>
      <c r="Q553" s="309"/>
      <c r="R553" s="308"/>
      <c r="S553" s="308"/>
      <c r="T553" s="358"/>
      <c r="U553" s="357"/>
      <c r="V553" s="357"/>
      <c r="W553" s="357"/>
      <c r="X553" s="357"/>
      <c r="Y553" s="357"/>
      <c r="Z553" s="357"/>
      <c r="AA553" s="357"/>
      <c r="AB553" s="308"/>
      <c r="AC553" s="2300"/>
      <c r="AD553" s="2300"/>
      <c r="AE553" s="2308"/>
      <c r="AF553" s="2316"/>
      <c r="AG553" s="2314"/>
      <c r="AH553" s="2312"/>
      <c r="AI553" s="271">
        <f t="shared" ref="AI553" si="637">IF(P553=P552,0,IF(P553=P551,0,IF(P553=P550,0,IF(P553=P549,0,IF(P553=P548,0,IF(P553=P547,0,IF(P553=P546,0,IF(P553=P545,0,1))))))))</f>
        <v>0</v>
      </c>
      <c r="AJ553" s="271" t="s">
        <v>545</v>
      </c>
      <c r="AK553" s="271" t="str">
        <f t="shared" si="572"/>
        <v>??</v>
      </c>
      <c r="AL553" s="271" t="e">
        <f>IF(#REF!=#REF!,0,IF(#REF!=#REF!,0,IF(#REF!=#REF!,0,IF(#REF!=#REF!,0,IF(#REF!=#REF!,0,IF(#REF!=#REF!,0,IF(#REF!=#REF!,0,IF(#REF!=#REF!,0,1))))))))</f>
        <v>#REF!</v>
      </c>
      <c r="AM553" s="354">
        <f t="shared" si="575"/>
        <v>0</v>
      </c>
    </row>
    <row r="554" spans="1:39" ht="14.1" customHeight="1" thickTop="1" thickBot="1" x14ac:dyDescent="0.25">
      <c r="A554" s="2279"/>
      <c r="B554" s="2282"/>
      <c r="C554" s="2284"/>
      <c r="D554" s="2286"/>
      <c r="E554" s="2289"/>
      <c r="F554" s="2282"/>
      <c r="G554" s="2296"/>
      <c r="H554" s="2298"/>
      <c r="I554" s="2294"/>
      <c r="J554" s="2282"/>
      <c r="K554" s="2296"/>
      <c r="L554" s="2282"/>
      <c r="M554" s="292"/>
      <c r="N554" s="290"/>
      <c r="O554" s="290"/>
      <c r="P554" s="291"/>
      <c r="Q554" s="291"/>
      <c r="R554" s="290"/>
      <c r="S554" s="290"/>
      <c r="T554" s="356"/>
      <c r="U554" s="355"/>
      <c r="V554" s="355"/>
      <c r="W554" s="355"/>
      <c r="X554" s="355"/>
      <c r="Y554" s="355"/>
      <c r="Z554" s="355"/>
      <c r="AA554" s="355"/>
      <c r="AB554" s="290"/>
      <c r="AC554" s="2301"/>
      <c r="AD554" s="2301"/>
      <c r="AE554" s="2309"/>
      <c r="AF554" s="2316"/>
      <c r="AG554" s="2315"/>
      <c r="AH554" s="2312"/>
      <c r="AI554" s="271">
        <f t="shared" ref="AI554" si="638">IF(P554=P553,0,IF(P554=P552,0,IF(P554=P551,0,IF(P554=P550,0,IF(P554=P549,0,IF(P554=P548,0,IF(P554=P547,0,IF(P554=P546,0,IF(P554=P545,0,1)))))))))</f>
        <v>0</v>
      </c>
      <c r="AJ554" s="271" t="s">
        <v>545</v>
      </c>
      <c r="AK554" s="271" t="str">
        <f t="shared" si="572"/>
        <v>??</v>
      </c>
      <c r="AL554" s="271" t="e">
        <f>IF(#REF!=#REF!,0,IF(#REF!=#REF!,0,IF(#REF!=#REF!,0,IF(#REF!=#REF!,0,IF(#REF!=#REF!,0,IF(#REF!=#REF!,0,IF(#REF!=#REF!,0,IF(#REF!=#REF!,0,IF(#REF!=#REF!,0,1)))))))))</f>
        <v>#REF!</v>
      </c>
      <c r="AM554" s="354">
        <f t="shared" si="575"/>
        <v>0</v>
      </c>
    </row>
    <row r="555" spans="1:39" ht="14.1" customHeight="1" thickTop="1" thickBot="1" x14ac:dyDescent="0.25">
      <c r="A555" s="2278"/>
      <c r="B555" s="2280"/>
      <c r="C555" s="2283"/>
      <c r="D555" s="2285"/>
      <c r="E555" s="2287"/>
      <c r="F555" s="2280"/>
      <c r="G555" s="2280"/>
      <c r="H555" s="2297"/>
      <c r="I555" s="2290" t="s">
        <v>140</v>
      </c>
      <c r="J555" s="2281"/>
      <c r="K555" s="2280"/>
      <c r="L555" s="2281"/>
      <c r="M555" s="310"/>
      <c r="N555" s="1678"/>
      <c r="O555" s="1678"/>
      <c r="P555" s="388"/>
      <c r="Q555" s="388"/>
      <c r="R555" s="308"/>
      <c r="S555" s="308"/>
      <c r="T555" s="358"/>
      <c r="U555" s="357"/>
      <c r="V555" s="357"/>
      <c r="W555" s="357"/>
      <c r="X555" s="357"/>
      <c r="Y555" s="357"/>
      <c r="Z555" s="357"/>
      <c r="AA555" s="357"/>
      <c r="AB555" s="308"/>
      <c r="AC555" s="2299">
        <f t="shared" ref="AC555" si="639">SUM(T555:AB564)</f>
        <v>0</v>
      </c>
      <c r="AD555" s="2299">
        <f t="shared" si="611"/>
        <v>0</v>
      </c>
      <c r="AE555" s="2306">
        <f t="shared" ref="AE555" si="640">IF((AC555-AD555)&gt;=0,AC555-AD555,0)</f>
        <v>0</v>
      </c>
      <c r="AF555" s="2316">
        <f t="shared" ref="AF555" si="641">IF(AC555&lt;AD555,AC555,AD555)/IF(AD555=0,1,AD555)</f>
        <v>0</v>
      </c>
      <c r="AG555" s="2313" t="str">
        <f t="shared" si="614"/>
        <v/>
      </c>
      <c r="AH555" s="2312"/>
      <c r="AI555" s="271">
        <v>1</v>
      </c>
      <c r="AJ555" s="271" t="s">
        <v>545</v>
      </c>
      <c r="AK555" s="271" t="str">
        <f t="shared" si="572"/>
        <v>??</v>
      </c>
      <c r="AL555" s="271">
        <v>1</v>
      </c>
      <c r="AM555" s="354">
        <f t="shared" ref="AM555" si="642">C555</f>
        <v>0</v>
      </c>
    </row>
    <row r="556" spans="1:39" ht="14.1" customHeight="1" thickTop="1" thickBot="1" x14ac:dyDescent="0.25">
      <c r="A556" s="2278"/>
      <c r="B556" s="2281"/>
      <c r="C556" s="2283"/>
      <c r="D556" s="2285"/>
      <c r="E556" s="2288"/>
      <c r="F556" s="2281"/>
      <c r="G556" s="2295"/>
      <c r="H556" s="2297"/>
      <c r="I556" s="2291"/>
      <c r="J556" s="2281"/>
      <c r="K556" s="2295"/>
      <c r="L556" s="2281"/>
      <c r="M556" s="310"/>
      <c r="N556" s="1678"/>
      <c r="O556" s="1678"/>
      <c r="P556" s="309"/>
      <c r="Q556" s="309"/>
      <c r="R556" s="308"/>
      <c r="S556" s="308"/>
      <c r="T556" s="358"/>
      <c r="U556" s="357"/>
      <c r="V556" s="357"/>
      <c r="W556" s="357"/>
      <c r="X556" s="357"/>
      <c r="Y556" s="357"/>
      <c r="Z556" s="357"/>
      <c r="AA556" s="357"/>
      <c r="AB556" s="308"/>
      <c r="AC556" s="2300"/>
      <c r="AD556" s="2300"/>
      <c r="AE556" s="2307"/>
      <c r="AF556" s="2316"/>
      <c r="AG556" s="2314"/>
      <c r="AH556" s="2312"/>
      <c r="AI556" s="271">
        <f t="shared" ref="AI556" si="643">IF(P556=P555,0,1)</f>
        <v>0</v>
      </c>
      <c r="AJ556" s="271" t="s">
        <v>545</v>
      </c>
      <c r="AK556" s="271" t="str">
        <f t="shared" si="572"/>
        <v>??</v>
      </c>
      <c r="AL556" s="271" t="e">
        <f>IF(#REF!=#REF!,0,1)</f>
        <v>#REF!</v>
      </c>
      <c r="AM556" s="354">
        <f t="shared" si="575"/>
        <v>0</v>
      </c>
    </row>
    <row r="557" spans="1:39" ht="14.1" customHeight="1" thickTop="1" thickBot="1" x14ac:dyDescent="0.25">
      <c r="A557" s="2278"/>
      <c r="B557" s="2281"/>
      <c r="C557" s="2283"/>
      <c r="D557" s="2285"/>
      <c r="E557" s="2288"/>
      <c r="F557" s="2281"/>
      <c r="G557" s="2295"/>
      <c r="H557" s="2297"/>
      <c r="I557" s="2292"/>
      <c r="J557" s="2281"/>
      <c r="K557" s="2295"/>
      <c r="L557" s="2281"/>
      <c r="M557" s="310"/>
      <c r="N557" s="1678"/>
      <c r="O557" s="1678"/>
      <c r="P557" s="309"/>
      <c r="Q557" s="309"/>
      <c r="R557" s="308"/>
      <c r="S557" s="308"/>
      <c r="T557" s="358"/>
      <c r="U557" s="357"/>
      <c r="V557" s="357"/>
      <c r="W557" s="357"/>
      <c r="X557" s="357"/>
      <c r="Y557" s="357"/>
      <c r="Z557" s="357"/>
      <c r="AA557" s="357"/>
      <c r="AB557" s="308"/>
      <c r="AC557" s="2300"/>
      <c r="AD557" s="2300"/>
      <c r="AE557" s="2307"/>
      <c r="AF557" s="2316"/>
      <c r="AG557" s="2314"/>
      <c r="AH557" s="2312"/>
      <c r="AI557" s="271">
        <f t="shared" ref="AI557" si="644">IF(P557=P556,0,IF(P557=P555,0,1))</f>
        <v>0</v>
      </c>
      <c r="AJ557" s="271" t="s">
        <v>545</v>
      </c>
      <c r="AK557" s="271" t="str">
        <f t="shared" si="572"/>
        <v>??</v>
      </c>
      <c r="AL557" s="271" t="e">
        <f>IF(#REF!=#REF!,0,IF(#REF!=#REF!,0,1))</f>
        <v>#REF!</v>
      </c>
      <c r="AM557" s="354">
        <f t="shared" si="575"/>
        <v>0</v>
      </c>
    </row>
    <row r="558" spans="1:39" ht="14.1" customHeight="1" thickTop="1" thickBot="1" x14ac:dyDescent="0.25">
      <c r="A558" s="2278"/>
      <c r="B558" s="2281"/>
      <c r="C558" s="2283"/>
      <c r="D558" s="2285"/>
      <c r="E558" s="2288"/>
      <c r="F558" s="2281"/>
      <c r="G558" s="2295"/>
      <c r="H558" s="2297"/>
      <c r="I558" s="2293"/>
      <c r="J558" s="2281"/>
      <c r="K558" s="2295"/>
      <c r="L558" s="2281"/>
      <c r="M558" s="310"/>
      <c r="N558" s="1678"/>
      <c r="O558" s="1678"/>
      <c r="P558" s="309"/>
      <c r="Q558" s="309"/>
      <c r="R558" s="308"/>
      <c r="S558" s="308"/>
      <c r="T558" s="358"/>
      <c r="U558" s="357"/>
      <c r="V558" s="357"/>
      <c r="W558" s="357"/>
      <c r="X558" s="357"/>
      <c r="Y558" s="357"/>
      <c r="Z558" s="357"/>
      <c r="AA558" s="357"/>
      <c r="AB558" s="308"/>
      <c r="AC558" s="2300"/>
      <c r="AD558" s="2300"/>
      <c r="AE558" s="2307"/>
      <c r="AF558" s="2316"/>
      <c r="AG558" s="2314"/>
      <c r="AH558" s="2312"/>
      <c r="AI558" s="271">
        <f t="shared" ref="AI558" si="645">IF(P558=P557,0,IF(P558=P556,0,IF(P558=P555,0,1)))</f>
        <v>0</v>
      </c>
      <c r="AJ558" s="271" t="s">
        <v>545</v>
      </c>
      <c r="AK558" s="271" t="str">
        <f t="shared" si="572"/>
        <v>??</v>
      </c>
      <c r="AL558" s="271" t="e">
        <f>IF(#REF!=#REF!,0,IF(#REF!=#REF!,0,IF(#REF!=#REF!,0,1)))</f>
        <v>#REF!</v>
      </c>
      <c r="AM558" s="354">
        <f t="shared" si="575"/>
        <v>0</v>
      </c>
    </row>
    <row r="559" spans="1:39" ht="14.1" customHeight="1" thickTop="1" thickBot="1" x14ac:dyDescent="0.25">
      <c r="A559" s="2278"/>
      <c r="B559" s="2281"/>
      <c r="C559" s="2283"/>
      <c r="D559" s="2285"/>
      <c r="E559" s="2288"/>
      <c r="F559" s="2281"/>
      <c r="G559" s="2295"/>
      <c r="H559" s="2297"/>
      <c r="I559" s="2293"/>
      <c r="J559" s="2281"/>
      <c r="K559" s="2295"/>
      <c r="L559" s="2281"/>
      <c r="M559" s="310"/>
      <c r="N559" s="1678"/>
      <c r="O559" s="1678"/>
      <c r="P559" s="309"/>
      <c r="Q559" s="309"/>
      <c r="R559" s="308"/>
      <c r="S559" s="308"/>
      <c r="T559" s="358"/>
      <c r="U559" s="357"/>
      <c r="V559" s="357"/>
      <c r="W559" s="357"/>
      <c r="X559" s="357"/>
      <c r="Y559" s="357"/>
      <c r="Z559" s="357"/>
      <c r="AA559" s="357"/>
      <c r="AB559" s="308"/>
      <c r="AC559" s="2300"/>
      <c r="AD559" s="2300"/>
      <c r="AE559" s="2307"/>
      <c r="AF559" s="2316"/>
      <c r="AG559" s="2314"/>
      <c r="AH559" s="2312"/>
      <c r="AI559" s="271">
        <f t="shared" ref="AI559" si="646">IF(P559=P558,0,IF(P559=P557,0,IF(P559=P556,0,IF(P559=P555,0,1))))</f>
        <v>0</v>
      </c>
      <c r="AJ559" s="271" t="s">
        <v>545</v>
      </c>
      <c r="AK559" s="271" t="str">
        <f t="shared" si="572"/>
        <v>??</v>
      </c>
      <c r="AL559" s="271" t="e">
        <f>IF(#REF!=#REF!,0,IF(#REF!=#REF!,0,IF(#REF!=#REF!,0,IF(#REF!=#REF!,0,1))))</f>
        <v>#REF!</v>
      </c>
      <c r="AM559" s="354">
        <f t="shared" si="575"/>
        <v>0</v>
      </c>
    </row>
    <row r="560" spans="1:39" ht="14.1" customHeight="1" thickTop="1" thickBot="1" x14ac:dyDescent="0.25">
      <c r="A560" s="2278"/>
      <c r="B560" s="2281"/>
      <c r="C560" s="2283"/>
      <c r="D560" s="2285"/>
      <c r="E560" s="2288"/>
      <c r="F560" s="2281"/>
      <c r="G560" s="2295"/>
      <c r="H560" s="2297"/>
      <c r="I560" s="2293"/>
      <c r="J560" s="2281"/>
      <c r="K560" s="2295"/>
      <c r="L560" s="2281"/>
      <c r="M560" s="310"/>
      <c r="N560" s="1678"/>
      <c r="O560" s="1678"/>
      <c r="P560" s="309"/>
      <c r="Q560" s="309"/>
      <c r="R560" s="308"/>
      <c r="S560" s="308"/>
      <c r="T560" s="358"/>
      <c r="U560" s="357"/>
      <c r="V560" s="357"/>
      <c r="W560" s="357"/>
      <c r="X560" s="357"/>
      <c r="Y560" s="357"/>
      <c r="Z560" s="357"/>
      <c r="AA560" s="357"/>
      <c r="AB560" s="308"/>
      <c r="AC560" s="2300"/>
      <c r="AD560" s="2300"/>
      <c r="AE560" s="2307"/>
      <c r="AF560" s="2316"/>
      <c r="AG560" s="2314"/>
      <c r="AH560" s="2312"/>
      <c r="AI560" s="271">
        <f t="shared" ref="AI560" si="647">IF(P560=P559,0,IF(P560=P558,0,IF(P560=P557,0,IF(P560=P556,0,IF(P560=P555,0,1)))))</f>
        <v>0</v>
      </c>
      <c r="AJ560" s="271" t="s">
        <v>545</v>
      </c>
      <c r="AK560" s="271" t="str">
        <f t="shared" si="572"/>
        <v>??</v>
      </c>
      <c r="AL560" s="271" t="e">
        <f>IF(#REF!=#REF!,0,IF(#REF!=#REF!,0,IF(#REF!=#REF!,0,IF(#REF!=#REF!,0,IF(#REF!=#REF!,0,1)))))</f>
        <v>#REF!</v>
      </c>
      <c r="AM560" s="354">
        <f t="shared" si="575"/>
        <v>0</v>
      </c>
    </row>
    <row r="561" spans="1:39" ht="14.1" customHeight="1" thickTop="1" thickBot="1" x14ac:dyDescent="0.25">
      <c r="A561" s="2278"/>
      <c r="B561" s="2281"/>
      <c r="C561" s="2283"/>
      <c r="D561" s="2285"/>
      <c r="E561" s="2288"/>
      <c r="F561" s="2281"/>
      <c r="G561" s="2295"/>
      <c r="H561" s="2297"/>
      <c r="I561" s="2293"/>
      <c r="J561" s="2281"/>
      <c r="K561" s="2295"/>
      <c r="L561" s="2281"/>
      <c r="M561" s="310"/>
      <c r="N561" s="1678"/>
      <c r="O561" s="1678"/>
      <c r="P561" s="309"/>
      <c r="Q561" s="309"/>
      <c r="R561" s="308"/>
      <c r="S561" s="308"/>
      <c r="T561" s="358"/>
      <c r="U561" s="357"/>
      <c r="V561" s="357"/>
      <c r="W561" s="357"/>
      <c r="X561" s="357"/>
      <c r="Y561" s="357"/>
      <c r="Z561" s="357"/>
      <c r="AA561" s="357"/>
      <c r="AB561" s="308"/>
      <c r="AC561" s="2300"/>
      <c r="AD561" s="2300"/>
      <c r="AE561" s="2308" t="str">
        <f t="shared" si="621"/>
        <v/>
      </c>
      <c r="AF561" s="2316"/>
      <c r="AG561" s="2314"/>
      <c r="AH561" s="2312"/>
      <c r="AI561" s="271">
        <f t="shared" ref="AI561" si="648">IF(P561=P560,0,IF(P561=P559,0,IF(P561=P558,0,IF(P561=P557,0,IF(P561=P556,0,IF(P561=P555,0,1))))))</f>
        <v>0</v>
      </c>
      <c r="AJ561" s="271" t="s">
        <v>545</v>
      </c>
      <c r="AK561" s="271" t="str">
        <f t="shared" si="572"/>
        <v>??</v>
      </c>
      <c r="AL561" s="271" t="e">
        <f>IF(#REF!=#REF!,0,IF(#REF!=#REF!,0,IF(#REF!=#REF!,0,IF(#REF!=#REF!,0,IF(#REF!=#REF!,0,IF(#REF!=#REF!,0,1))))))</f>
        <v>#REF!</v>
      </c>
      <c r="AM561" s="354">
        <f t="shared" si="575"/>
        <v>0</v>
      </c>
    </row>
    <row r="562" spans="1:39" ht="14.1" customHeight="1" thickTop="1" thickBot="1" x14ac:dyDescent="0.25">
      <c r="A562" s="2278"/>
      <c r="B562" s="2281"/>
      <c r="C562" s="2283"/>
      <c r="D562" s="2285"/>
      <c r="E562" s="2288"/>
      <c r="F562" s="2281"/>
      <c r="G562" s="2295"/>
      <c r="H562" s="2297"/>
      <c r="I562" s="2293"/>
      <c r="J562" s="2281"/>
      <c r="K562" s="2295"/>
      <c r="L562" s="2281"/>
      <c r="M562" s="310"/>
      <c r="N562" s="1678"/>
      <c r="O562" s="1678"/>
      <c r="P562" s="309"/>
      <c r="Q562" s="309"/>
      <c r="R562" s="308"/>
      <c r="S562" s="308"/>
      <c r="T562" s="358"/>
      <c r="U562" s="357"/>
      <c r="V562" s="357"/>
      <c r="W562" s="357"/>
      <c r="X562" s="357"/>
      <c r="Y562" s="357"/>
      <c r="Z562" s="357"/>
      <c r="AA562" s="357"/>
      <c r="AB562" s="308"/>
      <c r="AC562" s="2300"/>
      <c r="AD562" s="2300"/>
      <c r="AE562" s="2308"/>
      <c r="AF562" s="2316"/>
      <c r="AG562" s="2314"/>
      <c r="AH562" s="2312"/>
      <c r="AI562" s="271">
        <f t="shared" ref="AI562" si="649">IF(P562=P561,0,IF(P562=P560,0,IF(P562=P559,0,IF(P562=P558,0,IF(P562=P557,0,IF(P562=P556,0,IF(P562=P555,0,1)))))))</f>
        <v>0</v>
      </c>
      <c r="AJ562" s="271" t="s">
        <v>545</v>
      </c>
      <c r="AK562" s="271" t="str">
        <f t="shared" si="572"/>
        <v>??</v>
      </c>
      <c r="AL562" s="271" t="e">
        <f>IF(#REF!=#REF!,0,IF(#REF!=#REF!,0,IF(#REF!=#REF!,0,IF(#REF!=#REF!,0,IF(#REF!=#REF!,0,IF(#REF!=#REF!,0,IF(#REF!=#REF!,0,1)))))))</f>
        <v>#REF!</v>
      </c>
      <c r="AM562" s="354">
        <f t="shared" si="575"/>
        <v>0</v>
      </c>
    </row>
    <row r="563" spans="1:39" ht="14.1" customHeight="1" thickTop="1" thickBot="1" x14ac:dyDescent="0.25">
      <c r="A563" s="2278"/>
      <c r="B563" s="2281"/>
      <c r="C563" s="2283"/>
      <c r="D563" s="2285"/>
      <c r="E563" s="2288"/>
      <c r="F563" s="2281"/>
      <c r="G563" s="2295"/>
      <c r="H563" s="2297"/>
      <c r="I563" s="2293"/>
      <c r="J563" s="2281"/>
      <c r="K563" s="2295"/>
      <c r="L563" s="2281"/>
      <c r="M563" s="310"/>
      <c r="N563" s="1678"/>
      <c r="O563" s="1678"/>
      <c r="P563" s="309"/>
      <c r="Q563" s="309"/>
      <c r="R563" s="308"/>
      <c r="S563" s="308"/>
      <c r="T563" s="358"/>
      <c r="U563" s="357"/>
      <c r="V563" s="357"/>
      <c r="W563" s="357"/>
      <c r="X563" s="357"/>
      <c r="Y563" s="357"/>
      <c r="Z563" s="357"/>
      <c r="AA563" s="357"/>
      <c r="AB563" s="308"/>
      <c r="AC563" s="2300"/>
      <c r="AD563" s="2300"/>
      <c r="AE563" s="2308"/>
      <c r="AF563" s="2316"/>
      <c r="AG563" s="2314"/>
      <c r="AH563" s="2312"/>
      <c r="AI563" s="271">
        <f t="shared" ref="AI563" si="650">IF(P563=P562,0,IF(P563=P561,0,IF(P563=P560,0,IF(P563=P559,0,IF(P563=P558,0,IF(P563=P557,0,IF(P563=P556,0,IF(P563=P555,0,1))))))))</f>
        <v>0</v>
      </c>
      <c r="AJ563" s="271" t="s">
        <v>545</v>
      </c>
      <c r="AK563" s="271" t="str">
        <f t="shared" si="572"/>
        <v>??</v>
      </c>
      <c r="AL563" s="271" t="e">
        <f>IF(#REF!=#REF!,0,IF(#REF!=#REF!,0,IF(#REF!=#REF!,0,IF(#REF!=#REF!,0,IF(#REF!=#REF!,0,IF(#REF!=#REF!,0,IF(#REF!=#REF!,0,IF(#REF!=#REF!,0,1))))))))</f>
        <v>#REF!</v>
      </c>
      <c r="AM563" s="354">
        <f t="shared" si="575"/>
        <v>0</v>
      </c>
    </row>
    <row r="564" spans="1:39" ht="14.1" customHeight="1" thickTop="1" thickBot="1" x14ac:dyDescent="0.25">
      <c r="A564" s="2279"/>
      <c r="B564" s="2282"/>
      <c r="C564" s="2284"/>
      <c r="D564" s="2286"/>
      <c r="E564" s="2289"/>
      <c r="F564" s="2282"/>
      <c r="G564" s="2296"/>
      <c r="H564" s="2298"/>
      <c r="I564" s="2294"/>
      <c r="J564" s="2282"/>
      <c r="K564" s="2296"/>
      <c r="L564" s="2282"/>
      <c r="M564" s="292"/>
      <c r="N564" s="290"/>
      <c r="O564" s="290"/>
      <c r="P564" s="291"/>
      <c r="Q564" s="291"/>
      <c r="R564" s="290"/>
      <c r="S564" s="290"/>
      <c r="T564" s="356"/>
      <c r="U564" s="355"/>
      <c r="V564" s="355"/>
      <c r="W564" s="355"/>
      <c r="X564" s="355"/>
      <c r="Y564" s="355"/>
      <c r="Z564" s="355"/>
      <c r="AA564" s="355"/>
      <c r="AB564" s="290"/>
      <c r="AC564" s="2301"/>
      <c r="AD564" s="2301"/>
      <c r="AE564" s="2309"/>
      <c r="AF564" s="2316"/>
      <c r="AG564" s="2315"/>
      <c r="AH564" s="2312"/>
      <c r="AI564" s="271">
        <f t="shared" ref="AI564" si="651">IF(P564=P563,0,IF(P564=P562,0,IF(P564=P561,0,IF(P564=P560,0,IF(P564=P559,0,IF(P564=P558,0,IF(P564=P557,0,IF(P564=P556,0,IF(P564=P555,0,1)))))))))</f>
        <v>0</v>
      </c>
      <c r="AJ564" s="271" t="s">
        <v>545</v>
      </c>
      <c r="AK564" s="271" t="str">
        <f t="shared" si="572"/>
        <v>??</v>
      </c>
      <c r="AL564" s="271" t="e">
        <f>IF(#REF!=#REF!,0,IF(#REF!=#REF!,0,IF(#REF!=#REF!,0,IF(#REF!=#REF!,0,IF(#REF!=#REF!,0,IF(#REF!=#REF!,0,IF(#REF!=#REF!,0,IF(#REF!=#REF!,0,IF(#REF!=#REF!,0,1)))))))))</f>
        <v>#REF!</v>
      </c>
      <c r="AM564" s="354">
        <f t="shared" si="575"/>
        <v>0</v>
      </c>
    </row>
    <row r="565" spans="1:39" ht="14.1" customHeight="1" thickTop="1" thickBot="1" x14ac:dyDescent="0.25">
      <c r="A565" s="2278"/>
      <c r="B565" s="2280"/>
      <c r="C565" s="2283"/>
      <c r="D565" s="2285"/>
      <c r="E565" s="2287"/>
      <c r="F565" s="2280"/>
      <c r="G565" s="2280"/>
      <c r="H565" s="2297"/>
      <c r="I565" s="2290" t="s">
        <v>140</v>
      </c>
      <c r="J565" s="2281"/>
      <c r="K565" s="2280"/>
      <c r="L565" s="2281"/>
      <c r="M565" s="310"/>
      <c r="N565" s="1678"/>
      <c r="O565" s="1678"/>
      <c r="P565" s="388"/>
      <c r="Q565" s="388"/>
      <c r="R565" s="308"/>
      <c r="S565" s="308"/>
      <c r="T565" s="358"/>
      <c r="U565" s="357"/>
      <c r="V565" s="357"/>
      <c r="W565" s="357"/>
      <c r="X565" s="357"/>
      <c r="Y565" s="357"/>
      <c r="Z565" s="357"/>
      <c r="AA565" s="357"/>
      <c r="AB565" s="308"/>
      <c r="AC565" s="2299">
        <f t="shared" ref="AC565" si="652">SUM(T565:AB574)</f>
        <v>0</v>
      </c>
      <c r="AD565" s="2299">
        <f t="shared" si="611"/>
        <v>0</v>
      </c>
      <c r="AE565" s="2306">
        <f t="shared" ref="AE565" si="653">IF((AC565-AD565)&gt;=0,AC565-AD565,0)</f>
        <v>0</v>
      </c>
      <c r="AF565" s="2316">
        <f t="shared" ref="AF565" si="654">IF(AC565&lt;AD565,AC565,AD565)/IF(AD565=0,1,AD565)</f>
        <v>0</v>
      </c>
      <c r="AG565" s="2313" t="str">
        <f t="shared" si="614"/>
        <v/>
      </c>
      <c r="AH565" s="2312"/>
      <c r="AI565" s="271">
        <v>1</v>
      </c>
      <c r="AJ565" s="271" t="s">
        <v>545</v>
      </c>
      <c r="AK565" s="271" t="str">
        <f t="shared" si="572"/>
        <v>??</v>
      </c>
      <c r="AL565" s="271">
        <v>1</v>
      </c>
      <c r="AM565" s="354">
        <f t="shared" ref="AM565" si="655">C565</f>
        <v>0</v>
      </c>
    </row>
    <row r="566" spans="1:39" ht="14.1" customHeight="1" thickTop="1" thickBot="1" x14ac:dyDescent="0.25">
      <c r="A566" s="2278"/>
      <c r="B566" s="2281"/>
      <c r="C566" s="2283"/>
      <c r="D566" s="2285"/>
      <c r="E566" s="2288"/>
      <c r="F566" s="2281"/>
      <c r="G566" s="2295"/>
      <c r="H566" s="2297"/>
      <c r="I566" s="2291"/>
      <c r="J566" s="2281"/>
      <c r="K566" s="2295"/>
      <c r="L566" s="2281"/>
      <c r="M566" s="310"/>
      <c r="N566" s="1678"/>
      <c r="O566" s="1678"/>
      <c r="P566" s="309"/>
      <c r="Q566" s="309"/>
      <c r="R566" s="308"/>
      <c r="S566" s="308"/>
      <c r="T566" s="358"/>
      <c r="U566" s="357"/>
      <c r="V566" s="357"/>
      <c r="W566" s="357"/>
      <c r="X566" s="357"/>
      <c r="Y566" s="357"/>
      <c r="Z566" s="357"/>
      <c r="AA566" s="357"/>
      <c r="AB566" s="308"/>
      <c r="AC566" s="2300"/>
      <c r="AD566" s="2300"/>
      <c r="AE566" s="2307"/>
      <c r="AF566" s="2316"/>
      <c r="AG566" s="2314"/>
      <c r="AH566" s="2312"/>
      <c r="AI566" s="271">
        <f t="shared" ref="AI566" si="656">IF(P566=P565,0,1)</f>
        <v>0</v>
      </c>
      <c r="AJ566" s="271" t="s">
        <v>545</v>
      </c>
      <c r="AK566" s="271" t="str">
        <f t="shared" si="572"/>
        <v>??</v>
      </c>
      <c r="AL566" s="271" t="e">
        <f>IF(#REF!=#REF!,0,1)</f>
        <v>#REF!</v>
      </c>
      <c r="AM566" s="354">
        <f t="shared" si="575"/>
        <v>0</v>
      </c>
    </row>
    <row r="567" spans="1:39" ht="14.1" customHeight="1" thickTop="1" thickBot="1" x14ac:dyDescent="0.25">
      <c r="A567" s="2278"/>
      <c r="B567" s="2281"/>
      <c r="C567" s="2283"/>
      <c r="D567" s="2285"/>
      <c r="E567" s="2288"/>
      <c r="F567" s="2281"/>
      <c r="G567" s="2295"/>
      <c r="H567" s="2297"/>
      <c r="I567" s="2292"/>
      <c r="J567" s="2281"/>
      <c r="K567" s="2295"/>
      <c r="L567" s="2281"/>
      <c r="M567" s="310"/>
      <c r="N567" s="1678"/>
      <c r="O567" s="1678"/>
      <c r="P567" s="309"/>
      <c r="Q567" s="309"/>
      <c r="R567" s="308"/>
      <c r="S567" s="308"/>
      <c r="T567" s="358"/>
      <c r="U567" s="357"/>
      <c r="V567" s="357"/>
      <c r="W567" s="357"/>
      <c r="X567" s="357"/>
      <c r="Y567" s="357"/>
      <c r="Z567" s="357"/>
      <c r="AA567" s="357"/>
      <c r="AB567" s="308"/>
      <c r="AC567" s="2300"/>
      <c r="AD567" s="2300"/>
      <c r="AE567" s="2307"/>
      <c r="AF567" s="2316"/>
      <c r="AG567" s="2314"/>
      <c r="AH567" s="2312"/>
      <c r="AI567" s="271">
        <f t="shared" ref="AI567" si="657">IF(P567=P566,0,IF(P567=P565,0,1))</f>
        <v>0</v>
      </c>
      <c r="AJ567" s="271" t="s">
        <v>545</v>
      </c>
      <c r="AK567" s="271" t="str">
        <f t="shared" si="572"/>
        <v>??</v>
      </c>
      <c r="AL567" s="271" t="e">
        <f>IF(#REF!=#REF!,0,IF(#REF!=#REF!,0,1))</f>
        <v>#REF!</v>
      </c>
      <c r="AM567" s="354">
        <f t="shared" si="575"/>
        <v>0</v>
      </c>
    </row>
    <row r="568" spans="1:39" ht="14.1" customHeight="1" thickTop="1" thickBot="1" x14ac:dyDescent="0.25">
      <c r="A568" s="2278"/>
      <c r="B568" s="2281"/>
      <c r="C568" s="2283"/>
      <c r="D568" s="2285"/>
      <c r="E568" s="2288"/>
      <c r="F568" s="2281"/>
      <c r="G568" s="2295"/>
      <c r="H568" s="2297"/>
      <c r="I568" s="2293"/>
      <c r="J568" s="2281"/>
      <c r="K568" s="2295"/>
      <c r="L568" s="2281"/>
      <c r="M568" s="310"/>
      <c r="N568" s="1678"/>
      <c r="O568" s="1678"/>
      <c r="P568" s="309"/>
      <c r="Q568" s="309"/>
      <c r="R568" s="308"/>
      <c r="S568" s="308"/>
      <c r="T568" s="358"/>
      <c r="U568" s="357"/>
      <c r="V568" s="357"/>
      <c r="W568" s="357"/>
      <c r="X568" s="357"/>
      <c r="Y568" s="357"/>
      <c r="Z568" s="357"/>
      <c r="AA568" s="357"/>
      <c r="AB568" s="308"/>
      <c r="AC568" s="2300"/>
      <c r="AD568" s="2300"/>
      <c r="AE568" s="2307"/>
      <c r="AF568" s="2316"/>
      <c r="AG568" s="2314"/>
      <c r="AH568" s="2312"/>
      <c r="AI568" s="271">
        <f t="shared" ref="AI568" si="658">IF(P568=P567,0,IF(P568=P566,0,IF(P568=P565,0,1)))</f>
        <v>0</v>
      </c>
      <c r="AJ568" s="271" t="s">
        <v>545</v>
      </c>
      <c r="AK568" s="271" t="str">
        <f t="shared" si="572"/>
        <v>??</v>
      </c>
      <c r="AL568" s="271" t="e">
        <f>IF(#REF!=#REF!,0,IF(#REF!=#REF!,0,IF(#REF!=#REF!,0,1)))</f>
        <v>#REF!</v>
      </c>
      <c r="AM568" s="354">
        <f t="shared" si="575"/>
        <v>0</v>
      </c>
    </row>
    <row r="569" spans="1:39" ht="14.1" customHeight="1" thickTop="1" thickBot="1" x14ac:dyDescent="0.25">
      <c r="A569" s="2278"/>
      <c r="B569" s="2281"/>
      <c r="C569" s="2283"/>
      <c r="D569" s="2285"/>
      <c r="E569" s="2288"/>
      <c r="F569" s="2281"/>
      <c r="G569" s="2295"/>
      <c r="H569" s="2297"/>
      <c r="I569" s="2293"/>
      <c r="J569" s="2281"/>
      <c r="K569" s="2295"/>
      <c r="L569" s="2281"/>
      <c r="M569" s="310"/>
      <c r="N569" s="1678"/>
      <c r="O569" s="1678"/>
      <c r="P569" s="309"/>
      <c r="Q569" s="309"/>
      <c r="R569" s="308"/>
      <c r="S569" s="308"/>
      <c r="T569" s="358"/>
      <c r="U569" s="357"/>
      <c r="V569" s="357"/>
      <c r="W569" s="357"/>
      <c r="X569" s="357"/>
      <c r="Y569" s="357"/>
      <c r="Z569" s="357"/>
      <c r="AA569" s="357"/>
      <c r="AB569" s="308"/>
      <c r="AC569" s="2300"/>
      <c r="AD569" s="2300"/>
      <c r="AE569" s="2307"/>
      <c r="AF569" s="2316"/>
      <c r="AG569" s="2314"/>
      <c r="AH569" s="2312"/>
      <c r="AI569" s="271">
        <f t="shared" ref="AI569" si="659">IF(P569=P568,0,IF(P569=P567,0,IF(P569=P566,0,IF(P569=P565,0,1))))</f>
        <v>0</v>
      </c>
      <c r="AJ569" s="271" t="s">
        <v>545</v>
      </c>
      <c r="AK569" s="271" t="str">
        <f t="shared" ref="AK569:AK632" si="660">$C$2</f>
        <v>??</v>
      </c>
      <c r="AL569" s="271" t="e">
        <f>IF(#REF!=#REF!,0,IF(#REF!=#REF!,0,IF(#REF!=#REF!,0,IF(#REF!=#REF!,0,1))))</f>
        <v>#REF!</v>
      </c>
      <c r="AM569" s="354">
        <f t="shared" si="575"/>
        <v>0</v>
      </c>
    </row>
    <row r="570" spans="1:39" ht="14.1" customHeight="1" thickTop="1" thickBot="1" x14ac:dyDescent="0.25">
      <c r="A570" s="2278"/>
      <c r="B570" s="2281"/>
      <c r="C570" s="2283"/>
      <c r="D570" s="2285"/>
      <c r="E570" s="2288"/>
      <c r="F570" s="2281"/>
      <c r="G570" s="2295"/>
      <c r="H570" s="2297"/>
      <c r="I570" s="2293"/>
      <c r="J570" s="2281"/>
      <c r="K570" s="2295"/>
      <c r="L570" s="2281"/>
      <c r="M570" s="310"/>
      <c r="N570" s="1678"/>
      <c r="O570" s="1678"/>
      <c r="P570" s="309"/>
      <c r="Q570" s="309"/>
      <c r="R570" s="308"/>
      <c r="S570" s="308"/>
      <c r="T570" s="358"/>
      <c r="U570" s="357"/>
      <c r="V570" s="357"/>
      <c r="W570" s="357"/>
      <c r="X570" s="357"/>
      <c r="Y570" s="357"/>
      <c r="Z570" s="357"/>
      <c r="AA570" s="357"/>
      <c r="AB570" s="308"/>
      <c r="AC570" s="2300"/>
      <c r="AD570" s="2300"/>
      <c r="AE570" s="2307"/>
      <c r="AF570" s="2316"/>
      <c r="AG570" s="2314"/>
      <c r="AH570" s="2312"/>
      <c r="AI570" s="271">
        <f t="shared" ref="AI570" si="661">IF(P570=P569,0,IF(P570=P568,0,IF(P570=P567,0,IF(P570=P566,0,IF(P570=P565,0,1)))))</f>
        <v>0</v>
      </c>
      <c r="AJ570" s="271" t="s">
        <v>545</v>
      </c>
      <c r="AK570" s="271" t="str">
        <f t="shared" si="660"/>
        <v>??</v>
      </c>
      <c r="AL570" s="271" t="e">
        <f>IF(#REF!=#REF!,0,IF(#REF!=#REF!,0,IF(#REF!=#REF!,0,IF(#REF!=#REF!,0,IF(#REF!=#REF!,0,1)))))</f>
        <v>#REF!</v>
      </c>
      <c r="AM570" s="354">
        <f t="shared" ref="AM570:AM633" si="662">AM569</f>
        <v>0</v>
      </c>
    </row>
    <row r="571" spans="1:39" ht="14.1" customHeight="1" thickTop="1" thickBot="1" x14ac:dyDescent="0.25">
      <c r="A571" s="2278"/>
      <c r="B571" s="2281"/>
      <c r="C571" s="2283"/>
      <c r="D571" s="2285"/>
      <c r="E571" s="2288"/>
      <c r="F571" s="2281"/>
      <c r="G571" s="2295"/>
      <c r="H571" s="2297"/>
      <c r="I571" s="2293"/>
      <c r="J571" s="2281"/>
      <c r="K571" s="2295"/>
      <c r="L571" s="2281"/>
      <c r="M571" s="310"/>
      <c r="N571" s="1678"/>
      <c r="O571" s="1678"/>
      <c r="P571" s="309"/>
      <c r="Q571" s="309"/>
      <c r="R571" s="308"/>
      <c r="S571" s="308"/>
      <c r="T571" s="358"/>
      <c r="U571" s="357"/>
      <c r="V571" s="357"/>
      <c r="W571" s="357"/>
      <c r="X571" s="357"/>
      <c r="Y571" s="357"/>
      <c r="Z571" s="357"/>
      <c r="AA571" s="357"/>
      <c r="AB571" s="308"/>
      <c r="AC571" s="2300"/>
      <c r="AD571" s="2300"/>
      <c r="AE571" s="2308" t="str">
        <f t="shared" si="621"/>
        <v/>
      </c>
      <c r="AF571" s="2316"/>
      <c r="AG571" s="2314"/>
      <c r="AH571" s="2312"/>
      <c r="AI571" s="271">
        <f t="shared" ref="AI571" si="663">IF(P571=P570,0,IF(P571=P569,0,IF(P571=P568,0,IF(P571=P567,0,IF(P571=P566,0,IF(P571=P565,0,1))))))</f>
        <v>0</v>
      </c>
      <c r="AJ571" s="271" t="s">
        <v>545</v>
      </c>
      <c r="AK571" s="271" t="str">
        <f t="shared" si="660"/>
        <v>??</v>
      </c>
      <c r="AL571" s="271" t="e">
        <f>IF(#REF!=#REF!,0,IF(#REF!=#REF!,0,IF(#REF!=#REF!,0,IF(#REF!=#REF!,0,IF(#REF!=#REF!,0,IF(#REF!=#REF!,0,1))))))</f>
        <v>#REF!</v>
      </c>
      <c r="AM571" s="354">
        <f t="shared" si="662"/>
        <v>0</v>
      </c>
    </row>
    <row r="572" spans="1:39" ht="14.1" customHeight="1" thickTop="1" thickBot="1" x14ac:dyDescent="0.25">
      <c r="A572" s="2278"/>
      <c r="B572" s="2281"/>
      <c r="C572" s="2283"/>
      <c r="D572" s="2285"/>
      <c r="E572" s="2288"/>
      <c r="F572" s="2281"/>
      <c r="G572" s="2295"/>
      <c r="H572" s="2297"/>
      <c r="I572" s="2293"/>
      <c r="J572" s="2281"/>
      <c r="K572" s="2295"/>
      <c r="L572" s="2281"/>
      <c r="M572" s="310"/>
      <c r="N572" s="1678"/>
      <c r="O572" s="1678"/>
      <c r="P572" s="309"/>
      <c r="Q572" s="309"/>
      <c r="R572" s="308"/>
      <c r="S572" s="308"/>
      <c r="T572" s="358"/>
      <c r="U572" s="357"/>
      <c r="V572" s="357"/>
      <c r="W572" s="357"/>
      <c r="X572" s="357"/>
      <c r="Y572" s="357"/>
      <c r="Z572" s="357"/>
      <c r="AA572" s="357"/>
      <c r="AB572" s="308"/>
      <c r="AC572" s="2300"/>
      <c r="AD572" s="2300"/>
      <c r="AE572" s="2308"/>
      <c r="AF572" s="2316"/>
      <c r="AG572" s="2314"/>
      <c r="AH572" s="2312"/>
      <c r="AI572" s="271">
        <f t="shared" ref="AI572" si="664">IF(P572=P571,0,IF(P572=P570,0,IF(P572=P569,0,IF(P572=P568,0,IF(P572=P567,0,IF(P572=P566,0,IF(P572=P565,0,1)))))))</f>
        <v>0</v>
      </c>
      <c r="AJ572" s="271" t="s">
        <v>545</v>
      </c>
      <c r="AK572" s="271" t="str">
        <f t="shared" si="660"/>
        <v>??</v>
      </c>
      <c r="AL572" s="271" t="e">
        <f>IF(#REF!=#REF!,0,IF(#REF!=#REF!,0,IF(#REF!=#REF!,0,IF(#REF!=#REF!,0,IF(#REF!=#REF!,0,IF(#REF!=#REF!,0,IF(#REF!=#REF!,0,1)))))))</f>
        <v>#REF!</v>
      </c>
      <c r="AM572" s="354">
        <f t="shared" si="662"/>
        <v>0</v>
      </c>
    </row>
    <row r="573" spans="1:39" ht="14.1" customHeight="1" thickTop="1" thickBot="1" x14ac:dyDescent="0.25">
      <c r="A573" s="2278"/>
      <c r="B573" s="2281"/>
      <c r="C573" s="2283"/>
      <c r="D573" s="2285"/>
      <c r="E573" s="2288"/>
      <c r="F573" s="2281"/>
      <c r="G573" s="2295"/>
      <c r="H573" s="2297"/>
      <c r="I573" s="2293"/>
      <c r="J573" s="2281"/>
      <c r="K573" s="2295"/>
      <c r="L573" s="2281"/>
      <c r="M573" s="310"/>
      <c r="N573" s="1678"/>
      <c r="O573" s="1678"/>
      <c r="P573" s="309"/>
      <c r="Q573" s="309"/>
      <c r="R573" s="308"/>
      <c r="S573" s="308"/>
      <c r="T573" s="358"/>
      <c r="U573" s="357"/>
      <c r="V573" s="357"/>
      <c r="W573" s="357"/>
      <c r="X573" s="357"/>
      <c r="Y573" s="357"/>
      <c r="Z573" s="357"/>
      <c r="AA573" s="357"/>
      <c r="AB573" s="308"/>
      <c r="AC573" s="2300"/>
      <c r="AD573" s="2300"/>
      <c r="AE573" s="2308"/>
      <c r="AF573" s="2316"/>
      <c r="AG573" s="2314"/>
      <c r="AH573" s="2312"/>
      <c r="AI573" s="271">
        <f t="shared" ref="AI573" si="665">IF(P573=P572,0,IF(P573=P571,0,IF(P573=P570,0,IF(P573=P569,0,IF(P573=P568,0,IF(P573=P567,0,IF(P573=P566,0,IF(P573=P565,0,1))))))))</f>
        <v>0</v>
      </c>
      <c r="AJ573" s="271" t="s">
        <v>545</v>
      </c>
      <c r="AK573" s="271" t="str">
        <f t="shared" si="660"/>
        <v>??</v>
      </c>
      <c r="AL573" s="271" t="e">
        <f>IF(#REF!=#REF!,0,IF(#REF!=#REF!,0,IF(#REF!=#REF!,0,IF(#REF!=#REF!,0,IF(#REF!=#REF!,0,IF(#REF!=#REF!,0,IF(#REF!=#REF!,0,IF(#REF!=#REF!,0,1))))))))</f>
        <v>#REF!</v>
      </c>
      <c r="AM573" s="354">
        <f t="shared" si="662"/>
        <v>0</v>
      </c>
    </row>
    <row r="574" spans="1:39" ht="14.1" customHeight="1" thickTop="1" thickBot="1" x14ac:dyDescent="0.25">
      <c r="A574" s="2279"/>
      <c r="B574" s="2282"/>
      <c r="C574" s="2284"/>
      <c r="D574" s="2286"/>
      <c r="E574" s="2289"/>
      <c r="F574" s="2282"/>
      <c r="G574" s="2296"/>
      <c r="H574" s="2298"/>
      <c r="I574" s="2294"/>
      <c r="J574" s="2282"/>
      <c r="K574" s="2296"/>
      <c r="L574" s="2282"/>
      <c r="M574" s="292"/>
      <c r="N574" s="290"/>
      <c r="O574" s="290"/>
      <c r="P574" s="291"/>
      <c r="Q574" s="291"/>
      <c r="R574" s="290"/>
      <c r="S574" s="290"/>
      <c r="T574" s="356"/>
      <c r="U574" s="355"/>
      <c r="V574" s="355"/>
      <c r="W574" s="355"/>
      <c r="X574" s="355"/>
      <c r="Y574" s="355"/>
      <c r="Z574" s="355"/>
      <c r="AA574" s="355"/>
      <c r="AB574" s="290"/>
      <c r="AC574" s="2301"/>
      <c r="AD574" s="2301"/>
      <c r="AE574" s="2309"/>
      <c r="AF574" s="2316"/>
      <c r="AG574" s="2315"/>
      <c r="AH574" s="2312"/>
      <c r="AI574" s="271">
        <f t="shared" ref="AI574" si="666">IF(P574=P573,0,IF(P574=P572,0,IF(P574=P571,0,IF(P574=P570,0,IF(P574=P569,0,IF(P574=P568,0,IF(P574=P567,0,IF(P574=P566,0,IF(P574=P565,0,1)))))))))</f>
        <v>0</v>
      </c>
      <c r="AJ574" s="271" t="s">
        <v>545</v>
      </c>
      <c r="AK574" s="271" t="str">
        <f t="shared" si="660"/>
        <v>??</v>
      </c>
      <c r="AL574" s="271" t="e">
        <f>IF(#REF!=#REF!,0,IF(#REF!=#REF!,0,IF(#REF!=#REF!,0,IF(#REF!=#REF!,0,IF(#REF!=#REF!,0,IF(#REF!=#REF!,0,IF(#REF!=#REF!,0,IF(#REF!=#REF!,0,IF(#REF!=#REF!,0,1)))))))))</f>
        <v>#REF!</v>
      </c>
      <c r="AM574" s="354">
        <f t="shared" si="662"/>
        <v>0</v>
      </c>
    </row>
    <row r="575" spans="1:39" ht="14.1" customHeight="1" thickTop="1" thickBot="1" x14ac:dyDescent="0.25">
      <c r="A575" s="2278"/>
      <c r="B575" s="2280"/>
      <c r="C575" s="2283"/>
      <c r="D575" s="2285"/>
      <c r="E575" s="2287"/>
      <c r="F575" s="2280"/>
      <c r="G575" s="2280"/>
      <c r="H575" s="2297"/>
      <c r="I575" s="2290" t="s">
        <v>140</v>
      </c>
      <c r="J575" s="2281"/>
      <c r="K575" s="2280"/>
      <c r="L575" s="2281"/>
      <c r="M575" s="310"/>
      <c r="N575" s="1678"/>
      <c r="O575" s="1678"/>
      <c r="P575" s="388"/>
      <c r="Q575" s="388"/>
      <c r="R575" s="308"/>
      <c r="S575" s="308"/>
      <c r="T575" s="358"/>
      <c r="U575" s="357"/>
      <c r="V575" s="357"/>
      <c r="W575" s="357"/>
      <c r="X575" s="357"/>
      <c r="Y575" s="357"/>
      <c r="Z575" s="357"/>
      <c r="AA575" s="357"/>
      <c r="AB575" s="308"/>
      <c r="AC575" s="2299">
        <f t="shared" ref="AC575" si="667">SUM(T575:AB584)</f>
        <v>0</v>
      </c>
      <c r="AD575" s="2299">
        <f t="shared" si="611"/>
        <v>0</v>
      </c>
      <c r="AE575" s="2306">
        <f t="shared" ref="AE575" si="668">IF((AC575-AD575)&gt;=0,AC575-AD575,0)</f>
        <v>0</v>
      </c>
      <c r="AF575" s="2316">
        <f t="shared" ref="AF575" si="669">IF(AC575&lt;AD575,AC575,AD575)/IF(AD575=0,1,AD575)</f>
        <v>0</v>
      </c>
      <c r="AG575" s="2313" t="str">
        <f t="shared" si="614"/>
        <v/>
      </c>
      <c r="AH575" s="2312"/>
      <c r="AI575" s="271">
        <v>1</v>
      </c>
      <c r="AJ575" s="271" t="s">
        <v>545</v>
      </c>
      <c r="AK575" s="271" t="str">
        <f t="shared" si="660"/>
        <v>??</v>
      </c>
      <c r="AL575" s="271">
        <v>1</v>
      </c>
      <c r="AM575" s="354">
        <f t="shared" ref="AM575" si="670">C575</f>
        <v>0</v>
      </c>
    </row>
    <row r="576" spans="1:39" ht="14.1" customHeight="1" thickTop="1" thickBot="1" x14ac:dyDescent="0.25">
      <c r="A576" s="2278"/>
      <c r="B576" s="2281"/>
      <c r="C576" s="2283"/>
      <c r="D576" s="2285"/>
      <c r="E576" s="2288"/>
      <c r="F576" s="2281"/>
      <c r="G576" s="2295"/>
      <c r="H576" s="2297"/>
      <c r="I576" s="2291"/>
      <c r="J576" s="2281"/>
      <c r="K576" s="2295"/>
      <c r="L576" s="2281"/>
      <c r="M576" s="310"/>
      <c r="N576" s="1678"/>
      <c r="O576" s="1678"/>
      <c r="P576" s="309"/>
      <c r="Q576" s="309"/>
      <c r="R576" s="308"/>
      <c r="S576" s="308"/>
      <c r="T576" s="358"/>
      <c r="U576" s="357"/>
      <c r="V576" s="357"/>
      <c r="W576" s="357"/>
      <c r="X576" s="357"/>
      <c r="Y576" s="357"/>
      <c r="Z576" s="357"/>
      <c r="AA576" s="357"/>
      <c r="AB576" s="308"/>
      <c r="AC576" s="2300"/>
      <c r="AD576" s="2300"/>
      <c r="AE576" s="2307"/>
      <c r="AF576" s="2316"/>
      <c r="AG576" s="2314"/>
      <c r="AH576" s="2312"/>
      <c r="AI576" s="271">
        <f t="shared" ref="AI576" si="671">IF(P576=P575,0,1)</f>
        <v>0</v>
      </c>
      <c r="AJ576" s="271" t="s">
        <v>545</v>
      </c>
      <c r="AK576" s="271" t="str">
        <f t="shared" si="660"/>
        <v>??</v>
      </c>
      <c r="AL576" s="271" t="e">
        <f>IF(#REF!=#REF!,0,1)</f>
        <v>#REF!</v>
      </c>
      <c r="AM576" s="354">
        <f t="shared" si="662"/>
        <v>0</v>
      </c>
    </row>
    <row r="577" spans="1:39" ht="14.1" customHeight="1" thickTop="1" thickBot="1" x14ac:dyDescent="0.25">
      <c r="A577" s="2278"/>
      <c r="B577" s="2281"/>
      <c r="C577" s="2283"/>
      <c r="D577" s="2285"/>
      <c r="E577" s="2288"/>
      <c r="F577" s="2281"/>
      <c r="G577" s="2295"/>
      <c r="H577" s="2297"/>
      <c r="I577" s="2292"/>
      <c r="J577" s="2281"/>
      <c r="K577" s="2295"/>
      <c r="L577" s="2281"/>
      <c r="M577" s="310"/>
      <c r="N577" s="1678"/>
      <c r="O577" s="1678"/>
      <c r="P577" s="309"/>
      <c r="Q577" s="309"/>
      <c r="R577" s="308"/>
      <c r="S577" s="308"/>
      <c r="T577" s="358"/>
      <c r="U577" s="357"/>
      <c r="V577" s="357"/>
      <c r="W577" s="357"/>
      <c r="X577" s="357"/>
      <c r="Y577" s="357"/>
      <c r="Z577" s="357"/>
      <c r="AA577" s="357"/>
      <c r="AB577" s="308"/>
      <c r="AC577" s="2300"/>
      <c r="AD577" s="2300"/>
      <c r="AE577" s="2307"/>
      <c r="AF577" s="2316"/>
      <c r="AG577" s="2314"/>
      <c r="AH577" s="2312"/>
      <c r="AI577" s="271">
        <f t="shared" ref="AI577" si="672">IF(P577=P576,0,IF(P577=P575,0,1))</f>
        <v>0</v>
      </c>
      <c r="AJ577" s="271" t="s">
        <v>545</v>
      </c>
      <c r="AK577" s="271" t="str">
        <f t="shared" si="660"/>
        <v>??</v>
      </c>
      <c r="AL577" s="271" t="e">
        <f>IF(#REF!=#REF!,0,IF(#REF!=#REF!,0,1))</f>
        <v>#REF!</v>
      </c>
      <c r="AM577" s="354">
        <f t="shared" si="662"/>
        <v>0</v>
      </c>
    </row>
    <row r="578" spans="1:39" ht="14.1" customHeight="1" thickTop="1" thickBot="1" x14ac:dyDescent="0.25">
      <c r="A578" s="2278"/>
      <c r="B578" s="2281"/>
      <c r="C578" s="2283"/>
      <c r="D578" s="2285"/>
      <c r="E578" s="2288"/>
      <c r="F578" s="2281"/>
      <c r="G578" s="2295"/>
      <c r="H578" s="2297"/>
      <c r="I578" s="2293"/>
      <c r="J578" s="2281"/>
      <c r="K578" s="2295"/>
      <c r="L578" s="2281"/>
      <c r="M578" s="310"/>
      <c r="N578" s="1678"/>
      <c r="O578" s="1678"/>
      <c r="P578" s="309"/>
      <c r="Q578" s="309"/>
      <c r="R578" s="308"/>
      <c r="S578" s="308"/>
      <c r="T578" s="358"/>
      <c r="U578" s="357"/>
      <c r="V578" s="357"/>
      <c r="W578" s="357"/>
      <c r="X578" s="357"/>
      <c r="Y578" s="357"/>
      <c r="Z578" s="357"/>
      <c r="AA578" s="357"/>
      <c r="AB578" s="308"/>
      <c r="AC578" s="2300"/>
      <c r="AD578" s="2300"/>
      <c r="AE578" s="2307"/>
      <c r="AF578" s="2316"/>
      <c r="AG578" s="2314"/>
      <c r="AH578" s="2312"/>
      <c r="AI578" s="271">
        <f t="shared" ref="AI578" si="673">IF(P578=P577,0,IF(P578=P576,0,IF(P578=P575,0,1)))</f>
        <v>0</v>
      </c>
      <c r="AJ578" s="271" t="s">
        <v>545</v>
      </c>
      <c r="AK578" s="271" t="str">
        <f t="shared" si="660"/>
        <v>??</v>
      </c>
      <c r="AL578" s="271" t="e">
        <f>IF(#REF!=#REF!,0,IF(#REF!=#REF!,0,IF(#REF!=#REF!,0,1)))</f>
        <v>#REF!</v>
      </c>
      <c r="AM578" s="354">
        <f t="shared" si="662"/>
        <v>0</v>
      </c>
    </row>
    <row r="579" spans="1:39" ht="14.1" customHeight="1" thickTop="1" thickBot="1" x14ac:dyDescent="0.25">
      <c r="A579" s="2278"/>
      <c r="B579" s="2281"/>
      <c r="C579" s="2283"/>
      <c r="D579" s="2285"/>
      <c r="E579" s="2288"/>
      <c r="F579" s="2281"/>
      <c r="G579" s="2295"/>
      <c r="H579" s="2297"/>
      <c r="I579" s="2293"/>
      <c r="J579" s="2281"/>
      <c r="K579" s="2295"/>
      <c r="L579" s="2281"/>
      <c r="M579" s="310"/>
      <c r="N579" s="1678"/>
      <c r="O579" s="1678"/>
      <c r="P579" s="309"/>
      <c r="Q579" s="309"/>
      <c r="R579" s="308"/>
      <c r="S579" s="308"/>
      <c r="T579" s="358"/>
      <c r="U579" s="357"/>
      <c r="V579" s="357"/>
      <c r="W579" s="357"/>
      <c r="X579" s="357"/>
      <c r="Y579" s="357"/>
      <c r="Z579" s="357"/>
      <c r="AA579" s="357"/>
      <c r="AB579" s="308"/>
      <c r="AC579" s="2300"/>
      <c r="AD579" s="2300"/>
      <c r="AE579" s="2307"/>
      <c r="AF579" s="2316"/>
      <c r="AG579" s="2314"/>
      <c r="AH579" s="2312"/>
      <c r="AI579" s="271">
        <f t="shared" ref="AI579" si="674">IF(P579=P578,0,IF(P579=P577,0,IF(P579=P576,0,IF(P579=P575,0,1))))</f>
        <v>0</v>
      </c>
      <c r="AJ579" s="271" t="s">
        <v>545</v>
      </c>
      <c r="AK579" s="271" t="str">
        <f t="shared" si="660"/>
        <v>??</v>
      </c>
      <c r="AL579" s="271" t="e">
        <f>IF(#REF!=#REF!,0,IF(#REF!=#REF!,0,IF(#REF!=#REF!,0,IF(#REF!=#REF!,0,1))))</f>
        <v>#REF!</v>
      </c>
      <c r="AM579" s="354">
        <f t="shared" si="662"/>
        <v>0</v>
      </c>
    </row>
    <row r="580" spans="1:39" ht="14.1" customHeight="1" thickTop="1" thickBot="1" x14ac:dyDescent="0.25">
      <c r="A580" s="2278"/>
      <c r="B580" s="2281"/>
      <c r="C580" s="2283"/>
      <c r="D580" s="2285"/>
      <c r="E580" s="2288"/>
      <c r="F580" s="2281"/>
      <c r="G580" s="2295"/>
      <c r="H580" s="2297"/>
      <c r="I580" s="2293"/>
      <c r="J580" s="2281"/>
      <c r="K580" s="2295"/>
      <c r="L580" s="2281"/>
      <c r="M580" s="310"/>
      <c r="N580" s="1678"/>
      <c r="O580" s="1678"/>
      <c r="P580" s="309"/>
      <c r="Q580" s="309"/>
      <c r="R580" s="308"/>
      <c r="S580" s="308"/>
      <c r="T580" s="358"/>
      <c r="U580" s="357"/>
      <c r="V580" s="357"/>
      <c r="W580" s="357"/>
      <c r="X580" s="357"/>
      <c r="Y580" s="357"/>
      <c r="Z580" s="357"/>
      <c r="AA580" s="357"/>
      <c r="AB580" s="308"/>
      <c r="AC580" s="2300"/>
      <c r="AD580" s="2300"/>
      <c r="AE580" s="2307"/>
      <c r="AF580" s="2316"/>
      <c r="AG580" s="2314"/>
      <c r="AH580" s="2312"/>
      <c r="AI580" s="271">
        <f t="shared" ref="AI580" si="675">IF(P580=P579,0,IF(P580=P578,0,IF(P580=P577,0,IF(P580=P576,0,IF(P580=P575,0,1)))))</f>
        <v>0</v>
      </c>
      <c r="AJ580" s="271" t="s">
        <v>545</v>
      </c>
      <c r="AK580" s="271" t="str">
        <f t="shared" si="660"/>
        <v>??</v>
      </c>
      <c r="AL580" s="271" t="e">
        <f>IF(#REF!=#REF!,0,IF(#REF!=#REF!,0,IF(#REF!=#REF!,0,IF(#REF!=#REF!,0,IF(#REF!=#REF!,0,1)))))</f>
        <v>#REF!</v>
      </c>
      <c r="AM580" s="354">
        <f t="shared" si="662"/>
        <v>0</v>
      </c>
    </row>
    <row r="581" spans="1:39" ht="14.1" customHeight="1" thickTop="1" thickBot="1" x14ac:dyDescent="0.25">
      <c r="A581" s="2278"/>
      <c r="B581" s="2281"/>
      <c r="C581" s="2283"/>
      <c r="D581" s="2285"/>
      <c r="E581" s="2288"/>
      <c r="F581" s="2281"/>
      <c r="G581" s="2295"/>
      <c r="H581" s="2297"/>
      <c r="I581" s="2293"/>
      <c r="J581" s="2281"/>
      <c r="K581" s="2295"/>
      <c r="L581" s="2281"/>
      <c r="M581" s="310"/>
      <c r="N581" s="1678"/>
      <c r="O581" s="1678"/>
      <c r="P581" s="309"/>
      <c r="Q581" s="309"/>
      <c r="R581" s="308"/>
      <c r="S581" s="308"/>
      <c r="T581" s="358"/>
      <c r="U581" s="357"/>
      <c r="V581" s="357"/>
      <c r="W581" s="357"/>
      <c r="X581" s="357"/>
      <c r="Y581" s="357"/>
      <c r="Z581" s="357"/>
      <c r="AA581" s="357"/>
      <c r="AB581" s="308"/>
      <c r="AC581" s="2300"/>
      <c r="AD581" s="2300"/>
      <c r="AE581" s="2308" t="str">
        <f t="shared" si="621"/>
        <v/>
      </c>
      <c r="AF581" s="2316"/>
      <c r="AG581" s="2314"/>
      <c r="AH581" s="2312"/>
      <c r="AI581" s="271">
        <f t="shared" ref="AI581" si="676">IF(P581=P580,0,IF(P581=P579,0,IF(P581=P578,0,IF(P581=P577,0,IF(P581=P576,0,IF(P581=P575,0,1))))))</f>
        <v>0</v>
      </c>
      <c r="AJ581" s="271" t="s">
        <v>545</v>
      </c>
      <c r="AK581" s="271" t="str">
        <f t="shared" si="660"/>
        <v>??</v>
      </c>
      <c r="AL581" s="271" t="e">
        <f>IF(#REF!=#REF!,0,IF(#REF!=#REF!,0,IF(#REF!=#REF!,0,IF(#REF!=#REF!,0,IF(#REF!=#REF!,0,IF(#REF!=#REF!,0,1))))))</f>
        <v>#REF!</v>
      </c>
      <c r="AM581" s="354">
        <f t="shared" si="662"/>
        <v>0</v>
      </c>
    </row>
    <row r="582" spans="1:39" ht="14.1" customHeight="1" thickTop="1" thickBot="1" x14ac:dyDescent="0.25">
      <c r="A582" s="2278"/>
      <c r="B582" s="2281"/>
      <c r="C582" s="2283"/>
      <c r="D582" s="2285"/>
      <c r="E582" s="2288"/>
      <c r="F582" s="2281"/>
      <c r="G582" s="2295"/>
      <c r="H582" s="2297"/>
      <c r="I582" s="2293"/>
      <c r="J582" s="2281"/>
      <c r="K582" s="2295"/>
      <c r="L582" s="2281"/>
      <c r="M582" s="310"/>
      <c r="N582" s="1678"/>
      <c r="O582" s="1678"/>
      <c r="P582" s="309"/>
      <c r="Q582" s="309"/>
      <c r="R582" s="308"/>
      <c r="S582" s="308"/>
      <c r="T582" s="358"/>
      <c r="U582" s="357"/>
      <c r="V582" s="357"/>
      <c r="W582" s="357"/>
      <c r="X582" s="357"/>
      <c r="Y582" s="357"/>
      <c r="Z582" s="357"/>
      <c r="AA582" s="357"/>
      <c r="AB582" s="308"/>
      <c r="AC582" s="2300"/>
      <c r="AD582" s="2300"/>
      <c r="AE582" s="2308"/>
      <c r="AF582" s="2316"/>
      <c r="AG582" s="2314"/>
      <c r="AH582" s="2312"/>
      <c r="AI582" s="271">
        <f t="shared" ref="AI582" si="677">IF(P582=P581,0,IF(P582=P580,0,IF(P582=P579,0,IF(P582=P578,0,IF(P582=P577,0,IF(P582=P576,0,IF(P582=P575,0,1)))))))</f>
        <v>0</v>
      </c>
      <c r="AJ582" s="271" t="s">
        <v>545</v>
      </c>
      <c r="AK582" s="271" t="str">
        <f t="shared" si="660"/>
        <v>??</v>
      </c>
      <c r="AL582" s="271" t="e">
        <f>IF(#REF!=#REF!,0,IF(#REF!=#REF!,0,IF(#REF!=#REF!,0,IF(#REF!=#REF!,0,IF(#REF!=#REF!,0,IF(#REF!=#REF!,0,IF(#REF!=#REF!,0,1)))))))</f>
        <v>#REF!</v>
      </c>
      <c r="AM582" s="354">
        <f t="shared" si="662"/>
        <v>0</v>
      </c>
    </row>
    <row r="583" spans="1:39" ht="14.1" customHeight="1" thickTop="1" thickBot="1" x14ac:dyDescent="0.25">
      <c r="A583" s="2278"/>
      <c r="B583" s="2281"/>
      <c r="C583" s="2283"/>
      <c r="D583" s="2285"/>
      <c r="E583" s="2288"/>
      <c r="F583" s="2281"/>
      <c r="G583" s="2295"/>
      <c r="H583" s="2297"/>
      <c r="I583" s="2293"/>
      <c r="J583" s="2281"/>
      <c r="K583" s="2295"/>
      <c r="L583" s="2281"/>
      <c r="M583" s="310"/>
      <c r="N583" s="1678"/>
      <c r="O583" s="1678"/>
      <c r="P583" s="309"/>
      <c r="Q583" s="309"/>
      <c r="R583" s="308"/>
      <c r="S583" s="308"/>
      <c r="T583" s="358"/>
      <c r="U583" s="357"/>
      <c r="V583" s="357"/>
      <c r="W583" s="357"/>
      <c r="X583" s="357"/>
      <c r="Y583" s="357"/>
      <c r="Z583" s="357"/>
      <c r="AA583" s="357"/>
      <c r="AB583" s="308"/>
      <c r="AC583" s="2300"/>
      <c r="AD583" s="2300"/>
      <c r="AE583" s="2308"/>
      <c r="AF583" s="2316"/>
      <c r="AG583" s="2314"/>
      <c r="AH583" s="2312"/>
      <c r="AI583" s="271">
        <f t="shared" ref="AI583" si="678">IF(P583=P582,0,IF(P583=P581,0,IF(P583=P580,0,IF(P583=P579,0,IF(P583=P578,0,IF(P583=P577,0,IF(P583=P576,0,IF(P583=P575,0,1))))))))</f>
        <v>0</v>
      </c>
      <c r="AJ583" s="271" t="s">
        <v>545</v>
      </c>
      <c r="AK583" s="271" t="str">
        <f t="shared" si="660"/>
        <v>??</v>
      </c>
      <c r="AL583" s="271" t="e">
        <f>IF(#REF!=#REF!,0,IF(#REF!=#REF!,0,IF(#REF!=#REF!,0,IF(#REF!=#REF!,0,IF(#REF!=#REF!,0,IF(#REF!=#REF!,0,IF(#REF!=#REF!,0,IF(#REF!=#REF!,0,1))))))))</f>
        <v>#REF!</v>
      </c>
      <c r="AM583" s="354">
        <f t="shared" si="662"/>
        <v>0</v>
      </c>
    </row>
    <row r="584" spans="1:39" ht="14.1" customHeight="1" thickTop="1" thickBot="1" x14ac:dyDescent="0.25">
      <c r="A584" s="2279"/>
      <c r="B584" s="2282"/>
      <c r="C584" s="2284"/>
      <c r="D584" s="2286"/>
      <c r="E584" s="2289"/>
      <c r="F584" s="2282"/>
      <c r="G584" s="2296"/>
      <c r="H584" s="2298"/>
      <c r="I584" s="2294"/>
      <c r="J584" s="2282"/>
      <c r="K584" s="2296"/>
      <c r="L584" s="2282"/>
      <c r="M584" s="292"/>
      <c r="N584" s="290"/>
      <c r="O584" s="290"/>
      <c r="P584" s="291"/>
      <c r="Q584" s="291"/>
      <c r="R584" s="290"/>
      <c r="S584" s="290"/>
      <c r="T584" s="356"/>
      <c r="U584" s="355"/>
      <c r="V584" s="355"/>
      <c r="W584" s="355"/>
      <c r="X584" s="355"/>
      <c r="Y584" s="355"/>
      <c r="Z584" s="355"/>
      <c r="AA584" s="355"/>
      <c r="AB584" s="290"/>
      <c r="AC584" s="2301"/>
      <c r="AD584" s="2301"/>
      <c r="AE584" s="2309"/>
      <c r="AF584" s="2316"/>
      <c r="AG584" s="2315"/>
      <c r="AH584" s="2312"/>
      <c r="AI584" s="271">
        <f t="shared" ref="AI584" si="679">IF(P584=P583,0,IF(P584=P582,0,IF(P584=P581,0,IF(P584=P580,0,IF(P584=P579,0,IF(P584=P578,0,IF(P584=P577,0,IF(P584=P576,0,IF(P584=P575,0,1)))))))))</f>
        <v>0</v>
      </c>
      <c r="AJ584" s="271" t="s">
        <v>545</v>
      </c>
      <c r="AK584" s="271" t="str">
        <f t="shared" si="660"/>
        <v>??</v>
      </c>
      <c r="AL584" s="271" t="e">
        <f>IF(#REF!=#REF!,0,IF(#REF!=#REF!,0,IF(#REF!=#REF!,0,IF(#REF!=#REF!,0,IF(#REF!=#REF!,0,IF(#REF!=#REF!,0,IF(#REF!=#REF!,0,IF(#REF!=#REF!,0,IF(#REF!=#REF!,0,1)))))))))</f>
        <v>#REF!</v>
      </c>
      <c r="AM584" s="354">
        <f t="shared" si="662"/>
        <v>0</v>
      </c>
    </row>
    <row r="585" spans="1:39" ht="14.1" customHeight="1" thickTop="1" thickBot="1" x14ac:dyDescent="0.25">
      <c r="A585" s="2278"/>
      <c r="B585" s="2280"/>
      <c r="C585" s="2283"/>
      <c r="D585" s="2285"/>
      <c r="E585" s="2287"/>
      <c r="F585" s="2280"/>
      <c r="G585" s="2280"/>
      <c r="H585" s="2297"/>
      <c r="I585" s="2290" t="s">
        <v>140</v>
      </c>
      <c r="J585" s="2281"/>
      <c r="K585" s="2280"/>
      <c r="L585" s="2281"/>
      <c r="M585" s="310"/>
      <c r="N585" s="1678"/>
      <c r="O585" s="1678"/>
      <c r="P585" s="388"/>
      <c r="Q585" s="388"/>
      <c r="R585" s="308"/>
      <c r="S585" s="308"/>
      <c r="T585" s="358"/>
      <c r="U585" s="357"/>
      <c r="V585" s="357"/>
      <c r="W585" s="357"/>
      <c r="X585" s="357"/>
      <c r="Y585" s="357"/>
      <c r="Z585" s="357"/>
      <c r="AA585" s="357"/>
      <c r="AB585" s="308"/>
      <c r="AC585" s="2299">
        <f t="shared" ref="AC585" si="680">SUM(T585:AB594)</f>
        <v>0</v>
      </c>
      <c r="AD585" s="2299">
        <f t="shared" si="611"/>
        <v>0</v>
      </c>
      <c r="AE585" s="2306">
        <f t="shared" ref="AE585" si="681">IF((AC585-AD585)&gt;=0,AC585-AD585,0)</f>
        <v>0</v>
      </c>
      <c r="AF585" s="2316">
        <f t="shared" ref="AF585" si="682">IF(AC585&lt;AD585,AC585,AD585)/IF(AD585=0,1,AD585)</f>
        <v>0</v>
      </c>
      <c r="AG585" s="2313" t="str">
        <f t="shared" si="614"/>
        <v/>
      </c>
      <c r="AH585" s="2312"/>
      <c r="AI585" s="271">
        <v>1</v>
      </c>
      <c r="AJ585" s="271" t="s">
        <v>545</v>
      </c>
      <c r="AK585" s="271" t="str">
        <f t="shared" si="660"/>
        <v>??</v>
      </c>
      <c r="AL585" s="271">
        <v>1</v>
      </c>
      <c r="AM585" s="354">
        <f t="shared" ref="AM585" si="683">C585</f>
        <v>0</v>
      </c>
    </row>
    <row r="586" spans="1:39" ht="14.1" customHeight="1" thickTop="1" thickBot="1" x14ac:dyDescent="0.25">
      <c r="A586" s="2278"/>
      <c r="B586" s="2281"/>
      <c r="C586" s="2283"/>
      <c r="D586" s="2285"/>
      <c r="E586" s="2288"/>
      <c r="F586" s="2281"/>
      <c r="G586" s="2295"/>
      <c r="H586" s="2297"/>
      <c r="I586" s="2291"/>
      <c r="J586" s="2281"/>
      <c r="K586" s="2295"/>
      <c r="L586" s="2281"/>
      <c r="M586" s="310"/>
      <c r="N586" s="1678"/>
      <c r="O586" s="1678"/>
      <c r="P586" s="309"/>
      <c r="Q586" s="309"/>
      <c r="R586" s="308"/>
      <c r="S586" s="308"/>
      <c r="T586" s="358"/>
      <c r="U586" s="357"/>
      <c r="V586" s="357"/>
      <c r="W586" s="357"/>
      <c r="X586" s="357"/>
      <c r="Y586" s="357"/>
      <c r="Z586" s="357"/>
      <c r="AA586" s="357"/>
      <c r="AB586" s="308"/>
      <c r="AC586" s="2300"/>
      <c r="AD586" s="2300"/>
      <c r="AE586" s="2307"/>
      <c r="AF586" s="2316"/>
      <c r="AG586" s="2314"/>
      <c r="AH586" s="2312"/>
      <c r="AI586" s="271">
        <f t="shared" ref="AI586" si="684">IF(P586=P585,0,1)</f>
        <v>0</v>
      </c>
      <c r="AJ586" s="271" t="s">
        <v>545</v>
      </c>
      <c r="AK586" s="271" t="str">
        <f t="shared" si="660"/>
        <v>??</v>
      </c>
      <c r="AL586" s="271" t="e">
        <f>IF(#REF!=#REF!,0,1)</f>
        <v>#REF!</v>
      </c>
      <c r="AM586" s="354">
        <f t="shared" si="662"/>
        <v>0</v>
      </c>
    </row>
    <row r="587" spans="1:39" ht="14.1" customHeight="1" thickTop="1" thickBot="1" x14ac:dyDescent="0.25">
      <c r="A587" s="2278"/>
      <c r="B587" s="2281"/>
      <c r="C587" s="2283"/>
      <c r="D587" s="2285"/>
      <c r="E587" s="2288"/>
      <c r="F587" s="2281"/>
      <c r="G587" s="2295"/>
      <c r="H587" s="2297"/>
      <c r="I587" s="2292"/>
      <c r="J587" s="2281"/>
      <c r="K587" s="2295"/>
      <c r="L587" s="2281"/>
      <c r="M587" s="310"/>
      <c r="N587" s="1678"/>
      <c r="O587" s="1678"/>
      <c r="P587" s="309"/>
      <c r="Q587" s="309"/>
      <c r="R587" s="308"/>
      <c r="S587" s="308"/>
      <c r="T587" s="358"/>
      <c r="U587" s="357"/>
      <c r="V587" s="357"/>
      <c r="W587" s="357"/>
      <c r="X587" s="357"/>
      <c r="Y587" s="357"/>
      <c r="Z587" s="357"/>
      <c r="AA587" s="357"/>
      <c r="AB587" s="308"/>
      <c r="AC587" s="2300"/>
      <c r="AD587" s="2300"/>
      <c r="AE587" s="2307"/>
      <c r="AF587" s="2316"/>
      <c r="AG587" s="2314"/>
      <c r="AH587" s="2312"/>
      <c r="AI587" s="271">
        <f t="shared" ref="AI587" si="685">IF(P587=P586,0,IF(P587=P585,0,1))</f>
        <v>0</v>
      </c>
      <c r="AJ587" s="271" t="s">
        <v>545</v>
      </c>
      <c r="AK587" s="271" t="str">
        <f t="shared" si="660"/>
        <v>??</v>
      </c>
      <c r="AL587" s="271" t="e">
        <f>IF(#REF!=#REF!,0,IF(#REF!=#REF!,0,1))</f>
        <v>#REF!</v>
      </c>
      <c r="AM587" s="354">
        <f t="shared" si="662"/>
        <v>0</v>
      </c>
    </row>
    <row r="588" spans="1:39" ht="14.1" customHeight="1" thickTop="1" thickBot="1" x14ac:dyDescent="0.25">
      <c r="A588" s="2278"/>
      <c r="B588" s="2281"/>
      <c r="C588" s="2283"/>
      <c r="D588" s="2285"/>
      <c r="E588" s="2288"/>
      <c r="F588" s="2281"/>
      <c r="G588" s="2295"/>
      <c r="H588" s="2297"/>
      <c r="I588" s="2293"/>
      <c r="J588" s="2281"/>
      <c r="K588" s="2295"/>
      <c r="L588" s="2281"/>
      <c r="M588" s="310"/>
      <c r="N588" s="1678"/>
      <c r="O588" s="1678"/>
      <c r="P588" s="309"/>
      <c r="Q588" s="309"/>
      <c r="R588" s="308"/>
      <c r="S588" s="308"/>
      <c r="T588" s="358"/>
      <c r="U588" s="357"/>
      <c r="V588" s="357"/>
      <c r="W588" s="357"/>
      <c r="X588" s="357"/>
      <c r="Y588" s="357"/>
      <c r="Z588" s="357"/>
      <c r="AA588" s="357"/>
      <c r="AB588" s="308"/>
      <c r="AC588" s="2300"/>
      <c r="AD588" s="2300"/>
      <c r="AE588" s="2307"/>
      <c r="AF588" s="2316"/>
      <c r="AG588" s="2314"/>
      <c r="AH588" s="2312"/>
      <c r="AI588" s="271">
        <f t="shared" ref="AI588" si="686">IF(P588=P587,0,IF(P588=P586,0,IF(P588=P585,0,1)))</f>
        <v>0</v>
      </c>
      <c r="AJ588" s="271" t="s">
        <v>545</v>
      </c>
      <c r="AK588" s="271" t="str">
        <f t="shared" si="660"/>
        <v>??</v>
      </c>
      <c r="AL588" s="271" t="e">
        <f>IF(#REF!=#REF!,0,IF(#REF!=#REF!,0,IF(#REF!=#REF!,0,1)))</f>
        <v>#REF!</v>
      </c>
      <c r="AM588" s="354">
        <f t="shared" si="662"/>
        <v>0</v>
      </c>
    </row>
    <row r="589" spans="1:39" ht="14.1" customHeight="1" thickTop="1" thickBot="1" x14ac:dyDescent="0.25">
      <c r="A589" s="2278"/>
      <c r="B589" s="2281"/>
      <c r="C589" s="2283"/>
      <c r="D589" s="2285"/>
      <c r="E589" s="2288"/>
      <c r="F589" s="2281"/>
      <c r="G589" s="2295"/>
      <c r="H589" s="2297"/>
      <c r="I589" s="2293"/>
      <c r="J589" s="2281"/>
      <c r="K589" s="2295"/>
      <c r="L589" s="2281"/>
      <c r="M589" s="310"/>
      <c r="N589" s="1678"/>
      <c r="O589" s="1678"/>
      <c r="P589" s="309"/>
      <c r="Q589" s="309"/>
      <c r="R589" s="308"/>
      <c r="S589" s="308"/>
      <c r="T589" s="358"/>
      <c r="U589" s="357"/>
      <c r="V589" s="357"/>
      <c r="W589" s="357"/>
      <c r="X589" s="357"/>
      <c r="Y589" s="357"/>
      <c r="Z589" s="357"/>
      <c r="AA589" s="357"/>
      <c r="AB589" s="308"/>
      <c r="AC589" s="2300"/>
      <c r="AD589" s="2300"/>
      <c r="AE589" s="2307"/>
      <c r="AF589" s="2316"/>
      <c r="AG589" s="2314"/>
      <c r="AH589" s="2312"/>
      <c r="AI589" s="271">
        <f t="shared" ref="AI589" si="687">IF(P589=P588,0,IF(P589=P587,0,IF(P589=P586,0,IF(P589=P585,0,1))))</f>
        <v>0</v>
      </c>
      <c r="AJ589" s="271" t="s">
        <v>545</v>
      </c>
      <c r="AK589" s="271" t="str">
        <f t="shared" si="660"/>
        <v>??</v>
      </c>
      <c r="AL589" s="271" t="e">
        <f>IF(#REF!=#REF!,0,IF(#REF!=#REF!,0,IF(#REF!=#REF!,0,IF(#REF!=#REF!,0,1))))</f>
        <v>#REF!</v>
      </c>
      <c r="AM589" s="354">
        <f t="shared" si="662"/>
        <v>0</v>
      </c>
    </row>
    <row r="590" spans="1:39" ht="14.1" customHeight="1" thickTop="1" thickBot="1" x14ac:dyDescent="0.25">
      <c r="A590" s="2278"/>
      <c r="B590" s="2281"/>
      <c r="C590" s="2283"/>
      <c r="D590" s="2285"/>
      <c r="E590" s="2288"/>
      <c r="F590" s="2281"/>
      <c r="G590" s="2295"/>
      <c r="H590" s="2297"/>
      <c r="I590" s="2293"/>
      <c r="J590" s="2281"/>
      <c r="K590" s="2295"/>
      <c r="L590" s="2281"/>
      <c r="M590" s="310"/>
      <c r="N590" s="1678"/>
      <c r="O590" s="1678"/>
      <c r="P590" s="309"/>
      <c r="Q590" s="309"/>
      <c r="R590" s="308"/>
      <c r="S590" s="308"/>
      <c r="T590" s="358"/>
      <c r="U590" s="357"/>
      <c r="V590" s="357"/>
      <c r="W590" s="357"/>
      <c r="X590" s="357"/>
      <c r="Y590" s="357"/>
      <c r="Z590" s="357"/>
      <c r="AA590" s="357"/>
      <c r="AB590" s="308"/>
      <c r="AC590" s="2300"/>
      <c r="AD590" s="2300"/>
      <c r="AE590" s="2307"/>
      <c r="AF590" s="2316"/>
      <c r="AG590" s="2314"/>
      <c r="AH590" s="2312"/>
      <c r="AI590" s="271">
        <f t="shared" ref="AI590" si="688">IF(P590=P589,0,IF(P590=P588,0,IF(P590=P587,0,IF(P590=P586,0,IF(P590=P585,0,1)))))</f>
        <v>0</v>
      </c>
      <c r="AJ590" s="271" t="s">
        <v>545</v>
      </c>
      <c r="AK590" s="271" t="str">
        <f t="shared" si="660"/>
        <v>??</v>
      </c>
      <c r="AL590" s="271" t="e">
        <f>IF(#REF!=#REF!,0,IF(#REF!=#REF!,0,IF(#REF!=#REF!,0,IF(#REF!=#REF!,0,IF(#REF!=#REF!,0,1)))))</f>
        <v>#REF!</v>
      </c>
      <c r="AM590" s="354">
        <f t="shared" si="662"/>
        <v>0</v>
      </c>
    </row>
    <row r="591" spans="1:39" ht="14.1" customHeight="1" thickTop="1" thickBot="1" x14ac:dyDescent="0.25">
      <c r="A591" s="2278"/>
      <c r="B591" s="2281"/>
      <c r="C591" s="2283"/>
      <c r="D591" s="2285"/>
      <c r="E591" s="2288"/>
      <c r="F591" s="2281"/>
      <c r="G591" s="2295"/>
      <c r="H591" s="2297"/>
      <c r="I591" s="2293"/>
      <c r="J591" s="2281"/>
      <c r="K591" s="2295"/>
      <c r="L591" s="2281"/>
      <c r="M591" s="310"/>
      <c r="N591" s="1678"/>
      <c r="O591" s="1678"/>
      <c r="P591" s="309"/>
      <c r="Q591" s="309"/>
      <c r="R591" s="308"/>
      <c r="S591" s="308"/>
      <c r="T591" s="358"/>
      <c r="U591" s="357"/>
      <c r="V591" s="357"/>
      <c r="W591" s="357"/>
      <c r="X591" s="357"/>
      <c r="Y591" s="357"/>
      <c r="Z591" s="357"/>
      <c r="AA591" s="357"/>
      <c r="AB591" s="308"/>
      <c r="AC591" s="2300"/>
      <c r="AD591" s="2300"/>
      <c r="AE591" s="2308" t="str">
        <f t="shared" si="621"/>
        <v/>
      </c>
      <c r="AF591" s="2316"/>
      <c r="AG591" s="2314"/>
      <c r="AH591" s="2312"/>
      <c r="AI591" s="271">
        <f t="shared" ref="AI591" si="689">IF(P591=P590,0,IF(P591=P589,0,IF(P591=P588,0,IF(P591=P587,0,IF(P591=P586,0,IF(P591=P585,0,1))))))</f>
        <v>0</v>
      </c>
      <c r="AJ591" s="271" t="s">
        <v>545</v>
      </c>
      <c r="AK591" s="271" t="str">
        <f t="shared" si="660"/>
        <v>??</v>
      </c>
      <c r="AL591" s="271" t="e">
        <f>IF(#REF!=#REF!,0,IF(#REF!=#REF!,0,IF(#REF!=#REF!,0,IF(#REF!=#REF!,0,IF(#REF!=#REF!,0,IF(#REF!=#REF!,0,1))))))</f>
        <v>#REF!</v>
      </c>
      <c r="AM591" s="354">
        <f t="shared" si="662"/>
        <v>0</v>
      </c>
    </row>
    <row r="592" spans="1:39" ht="14.1" customHeight="1" thickTop="1" thickBot="1" x14ac:dyDescent="0.25">
      <c r="A592" s="2278"/>
      <c r="B592" s="2281"/>
      <c r="C592" s="2283"/>
      <c r="D592" s="2285"/>
      <c r="E592" s="2288"/>
      <c r="F592" s="2281"/>
      <c r="G592" s="2295"/>
      <c r="H592" s="2297"/>
      <c r="I592" s="2293"/>
      <c r="J592" s="2281"/>
      <c r="K592" s="2295"/>
      <c r="L592" s="2281"/>
      <c r="M592" s="310"/>
      <c r="N592" s="1678"/>
      <c r="O592" s="1678"/>
      <c r="P592" s="309"/>
      <c r="Q592" s="309"/>
      <c r="R592" s="308"/>
      <c r="S592" s="308"/>
      <c r="T592" s="358"/>
      <c r="U592" s="357"/>
      <c r="V592" s="357"/>
      <c r="W592" s="357"/>
      <c r="X592" s="357"/>
      <c r="Y592" s="357"/>
      <c r="Z592" s="357"/>
      <c r="AA592" s="357"/>
      <c r="AB592" s="308"/>
      <c r="AC592" s="2300"/>
      <c r="AD592" s="2300"/>
      <c r="AE592" s="2308"/>
      <c r="AF592" s="2316"/>
      <c r="AG592" s="2314"/>
      <c r="AH592" s="2312"/>
      <c r="AI592" s="271">
        <f t="shared" ref="AI592" si="690">IF(P592=P591,0,IF(P592=P590,0,IF(P592=P589,0,IF(P592=P588,0,IF(P592=P587,0,IF(P592=P586,0,IF(P592=P585,0,1)))))))</f>
        <v>0</v>
      </c>
      <c r="AJ592" s="271" t="s">
        <v>545</v>
      </c>
      <c r="AK592" s="271" t="str">
        <f t="shared" si="660"/>
        <v>??</v>
      </c>
      <c r="AL592" s="271" t="e">
        <f>IF(#REF!=#REF!,0,IF(#REF!=#REF!,0,IF(#REF!=#REF!,0,IF(#REF!=#REF!,0,IF(#REF!=#REF!,0,IF(#REF!=#REF!,0,IF(#REF!=#REF!,0,1)))))))</f>
        <v>#REF!</v>
      </c>
      <c r="AM592" s="354">
        <f t="shared" si="662"/>
        <v>0</v>
      </c>
    </row>
    <row r="593" spans="1:39" ht="14.1" customHeight="1" thickTop="1" thickBot="1" x14ac:dyDescent="0.25">
      <c r="A593" s="2278"/>
      <c r="B593" s="2281"/>
      <c r="C593" s="2283"/>
      <c r="D593" s="2285"/>
      <c r="E593" s="2288"/>
      <c r="F593" s="2281"/>
      <c r="G593" s="2295"/>
      <c r="H593" s="2297"/>
      <c r="I593" s="2293"/>
      <c r="J593" s="2281"/>
      <c r="K593" s="2295"/>
      <c r="L593" s="2281"/>
      <c r="M593" s="310"/>
      <c r="N593" s="1678"/>
      <c r="O593" s="1678"/>
      <c r="P593" s="309"/>
      <c r="Q593" s="309"/>
      <c r="R593" s="308"/>
      <c r="S593" s="308"/>
      <c r="T593" s="358"/>
      <c r="U593" s="357"/>
      <c r="V593" s="357"/>
      <c r="W593" s="357"/>
      <c r="X593" s="357"/>
      <c r="Y593" s="357"/>
      <c r="Z593" s="357"/>
      <c r="AA593" s="357"/>
      <c r="AB593" s="308"/>
      <c r="AC593" s="2300"/>
      <c r="AD593" s="2300"/>
      <c r="AE593" s="2308"/>
      <c r="AF593" s="2316"/>
      <c r="AG593" s="2314"/>
      <c r="AH593" s="2312"/>
      <c r="AI593" s="271">
        <f t="shared" ref="AI593" si="691">IF(P593=P592,0,IF(P593=P591,0,IF(P593=P590,0,IF(P593=P589,0,IF(P593=P588,0,IF(P593=P587,0,IF(P593=P586,0,IF(P593=P585,0,1))))))))</f>
        <v>0</v>
      </c>
      <c r="AJ593" s="271" t="s">
        <v>545</v>
      </c>
      <c r="AK593" s="271" t="str">
        <f t="shared" si="660"/>
        <v>??</v>
      </c>
      <c r="AL593" s="271" t="e">
        <f>IF(#REF!=#REF!,0,IF(#REF!=#REF!,0,IF(#REF!=#REF!,0,IF(#REF!=#REF!,0,IF(#REF!=#REF!,0,IF(#REF!=#REF!,0,IF(#REF!=#REF!,0,IF(#REF!=#REF!,0,1))))))))</f>
        <v>#REF!</v>
      </c>
      <c r="AM593" s="354">
        <f t="shared" si="662"/>
        <v>0</v>
      </c>
    </row>
    <row r="594" spans="1:39" ht="14.1" customHeight="1" thickTop="1" thickBot="1" x14ac:dyDescent="0.25">
      <c r="A594" s="2279"/>
      <c r="B594" s="2282"/>
      <c r="C594" s="2284"/>
      <c r="D594" s="2286"/>
      <c r="E594" s="2289"/>
      <c r="F594" s="2282"/>
      <c r="G594" s="2296"/>
      <c r="H594" s="2298"/>
      <c r="I594" s="2294"/>
      <c r="J594" s="2282"/>
      <c r="K594" s="2296"/>
      <c r="L594" s="2282"/>
      <c r="M594" s="292"/>
      <c r="N594" s="290"/>
      <c r="O594" s="290"/>
      <c r="P594" s="291"/>
      <c r="Q594" s="291"/>
      <c r="R594" s="290"/>
      <c r="S594" s="290"/>
      <c r="T594" s="356"/>
      <c r="U594" s="355"/>
      <c r="V594" s="355"/>
      <c r="W594" s="355"/>
      <c r="X594" s="355"/>
      <c r="Y594" s="355"/>
      <c r="Z594" s="355"/>
      <c r="AA594" s="355"/>
      <c r="AB594" s="290"/>
      <c r="AC594" s="2301"/>
      <c r="AD594" s="2301"/>
      <c r="AE594" s="2309"/>
      <c r="AF594" s="2316"/>
      <c r="AG594" s="2315"/>
      <c r="AH594" s="2312"/>
      <c r="AI594" s="271">
        <f t="shared" ref="AI594" si="692">IF(P594=P593,0,IF(P594=P592,0,IF(P594=P591,0,IF(P594=P590,0,IF(P594=P589,0,IF(P594=P588,0,IF(P594=P587,0,IF(P594=P586,0,IF(P594=P585,0,1)))))))))</f>
        <v>0</v>
      </c>
      <c r="AJ594" s="271" t="s">
        <v>545</v>
      </c>
      <c r="AK594" s="271" t="str">
        <f t="shared" si="660"/>
        <v>??</v>
      </c>
      <c r="AL594" s="271" t="e">
        <f>IF(#REF!=#REF!,0,IF(#REF!=#REF!,0,IF(#REF!=#REF!,0,IF(#REF!=#REF!,0,IF(#REF!=#REF!,0,IF(#REF!=#REF!,0,IF(#REF!=#REF!,0,IF(#REF!=#REF!,0,IF(#REF!=#REF!,0,1)))))))))</f>
        <v>#REF!</v>
      </c>
      <c r="AM594" s="354">
        <f t="shared" si="662"/>
        <v>0</v>
      </c>
    </row>
    <row r="595" spans="1:39" ht="14.1" customHeight="1" thickTop="1" thickBot="1" x14ac:dyDescent="0.25">
      <c r="A595" s="2278"/>
      <c r="B595" s="2280"/>
      <c r="C595" s="2283"/>
      <c r="D595" s="2285"/>
      <c r="E595" s="2287"/>
      <c r="F595" s="2280"/>
      <c r="G595" s="2280"/>
      <c r="H595" s="2297"/>
      <c r="I595" s="2290" t="s">
        <v>140</v>
      </c>
      <c r="J595" s="2281"/>
      <c r="K595" s="2280"/>
      <c r="L595" s="2281"/>
      <c r="M595" s="310"/>
      <c r="N595" s="1678"/>
      <c r="O595" s="1678"/>
      <c r="P595" s="388"/>
      <c r="Q595" s="388"/>
      <c r="R595" s="308"/>
      <c r="S595" s="308"/>
      <c r="T595" s="358"/>
      <c r="U595" s="357"/>
      <c r="V595" s="357"/>
      <c r="W595" s="357"/>
      <c r="X595" s="357"/>
      <c r="Y595" s="357"/>
      <c r="Z595" s="357"/>
      <c r="AA595" s="357"/>
      <c r="AB595" s="308"/>
      <c r="AC595" s="2299">
        <f t="shared" ref="AC595" si="693">SUM(T595:AB604)</f>
        <v>0</v>
      </c>
      <c r="AD595" s="2299">
        <f t="shared" si="611"/>
        <v>0</v>
      </c>
      <c r="AE595" s="2306">
        <f t="shared" ref="AE595" si="694">IF((AC595-AD595)&gt;=0,AC595-AD595,0)</f>
        <v>0</v>
      </c>
      <c r="AF595" s="2316">
        <f t="shared" ref="AF595" si="695">IF(AC595&lt;AD595,AC595,AD595)/IF(AD595=0,1,AD595)</f>
        <v>0</v>
      </c>
      <c r="AG595" s="2313" t="str">
        <f t="shared" si="614"/>
        <v/>
      </c>
      <c r="AH595" s="2312"/>
      <c r="AI595" s="271">
        <v>1</v>
      </c>
      <c r="AJ595" s="271" t="s">
        <v>545</v>
      </c>
      <c r="AK595" s="271" t="str">
        <f t="shared" si="660"/>
        <v>??</v>
      </c>
      <c r="AL595" s="271">
        <v>1</v>
      </c>
      <c r="AM595" s="354">
        <f t="shared" ref="AM595" si="696">C595</f>
        <v>0</v>
      </c>
    </row>
    <row r="596" spans="1:39" ht="14.1" customHeight="1" thickTop="1" thickBot="1" x14ac:dyDescent="0.25">
      <c r="A596" s="2278"/>
      <c r="B596" s="2281"/>
      <c r="C596" s="2283"/>
      <c r="D596" s="2285"/>
      <c r="E596" s="2288"/>
      <c r="F596" s="2281"/>
      <c r="G596" s="2295"/>
      <c r="H596" s="2297"/>
      <c r="I596" s="2291"/>
      <c r="J596" s="2281"/>
      <c r="K596" s="2295"/>
      <c r="L596" s="2281"/>
      <c r="M596" s="310"/>
      <c r="N596" s="1678"/>
      <c r="O596" s="1678"/>
      <c r="P596" s="309"/>
      <c r="Q596" s="309"/>
      <c r="R596" s="308"/>
      <c r="S596" s="308"/>
      <c r="T596" s="358"/>
      <c r="U596" s="357"/>
      <c r="V596" s="357"/>
      <c r="W596" s="357"/>
      <c r="X596" s="357"/>
      <c r="Y596" s="357"/>
      <c r="Z596" s="357"/>
      <c r="AA596" s="357"/>
      <c r="AB596" s="308"/>
      <c r="AC596" s="2300"/>
      <c r="AD596" s="2300"/>
      <c r="AE596" s="2307"/>
      <c r="AF596" s="2316"/>
      <c r="AG596" s="2314"/>
      <c r="AH596" s="2312"/>
      <c r="AI596" s="271">
        <f t="shared" ref="AI596" si="697">IF(P596=P595,0,1)</f>
        <v>0</v>
      </c>
      <c r="AJ596" s="271" t="s">
        <v>545</v>
      </c>
      <c r="AK596" s="271" t="str">
        <f t="shared" si="660"/>
        <v>??</v>
      </c>
      <c r="AL596" s="271" t="e">
        <f>IF(#REF!=#REF!,0,1)</f>
        <v>#REF!</v>
      </c>
      <c r="AM596" s="354">
        <f t="shared" si="662"/>
        <v>0</v>
      </c>
    </row>
    <row r="597" spans="1:39" ht="14.1" customHeight="1" thickTop="1" thickBot="1" x14ac:dyDescent="0.25">
      <c r="A597" s="2278"/>
      <c r="B597" s="2281"/>
      <c r="C597" s="2283"/>
      <c r="D597" s="2285"/>
      <c r="E597" s="2288"/>
      <c r="F597" s="2281"/>
      <c r="G597" s="2295"/>
      <c r="H597" s="2297"/>
      <c r="I597" s="2292"/>
      <c r="J597" s="2281"/>
      <c r="K597" s="2295"/>
      <c r="L597" s="2281"/>
      <c r="M597" s="310"/>
      <c r="N597" s="1678"/>
      <c r="O597" s="1678"/>
      <c r="P597" s="309"/>
      <c r="Q597" s="309"/>
      <c r="R597" s="308"/>
      <c r="S597" s="308"/>
      <c r="T597" s="358"/>
      <c r="U597" s="357"/>
      <c r="V597" s="357"/>
      <c r="W597" s="357"/>
      <c r="X597" s="357"/>
      <c r="Y597" s="357"/>
      <c r="Z597" s="357"/>
      <c r="AA597" s="357"/>
      <c r="AB597" s="308"/>
      <c r="AC597" s="2300"/>
      <c r="AD597" s="2300"/>
      <c r="AE597" s="2307"/>
      <c r="AF597" s="2316"/>
      <c r="AG597" s="2314"/>
      <c r="AH597" s="2312"/>
      <c r="AI597" s="271">
        <f t="shared" ref="AI597" si="698">IF(P597=P596,0,IF(P597=P595,0,1))</f>
        <v>0</v>
      </c>
      <c r="AJ597" s="271" t="s">
        <v>545</v>
      </c>
      <c r="AK597" s="271" t="str">
        <f t="shared" si="660"/>
        <v>??</v>
      </c>
      <c r="AL597" s="271" t="e">
        <f>IF(#REF!=#REF!,0,IF(#REF!=#REF!,0,1))</f>
        <v>#REF!</v>
      </c>
      <c r="AM597" s="354">
        <f t="shared" si="662"/>
        <v>0</v>
      </c>
    </row>
    <row r="598" spans="1:39" ht="14.1" customHeight="1" thickTop="1" thickBot="1" x14ac:dyDescent="0.25">
      <c r="A598" s="2278"/>
      <c r="B598" s="2281"/>
      <c r="C598" s="2283"/>
      <c r="D598" s="2285"/>
      <c r="E598" s="2288"/>
      <c r="F598" s="2281"/>
      <c r="G598" s="2295"/>
      <c r="H598" s="2297"/>
      <c r="I598" s="2293"/>
      <c r="J598" s="2281"/>
      <c r="K598" s="2295"/>
      <c r="L598" s="2281"/>
      <c r="M598" s="310"/>
      <c r="N598" s="1678"/>
      <c r="O598" s="1678"/>
      <c r="P598" s="309"/>
      <c r="Q598" s="309"/>
      <c r="R598" s="308"/>
      <c r="S598" s="308"/>
      <c r="T598" s="358"/>
      <c r="U598" s="357"/>
      <c r="V598" s="357"/>
      <c r="W598" s="357"/>
      <c r="X598" s="357"/>
      <c r="Y598" s="357"/>
      <c r="Z598" s="357"/>
      <c r="AA598" s="357"/>
      <c r="AB598" s="308"/>
      <c r="AC598" s="2300"/>
      <c r="AD598" s="2300"/>
      <c r="AE598" s="2307"/>
      <c r="AF598" s="2316"/>
      <c r="AG598" s="2314"/>
      <c r="AH598" s="2312"/>
      <c r="AI598" s="271">
        <f t="shared" ref="AI598" si="699">IF(P598=P597,0,IF(P598=P596,0,IF(P598=P595,0,1)))</f>
        <v>0</v>
      </c>
      <c r="AJ598" s="271" t="s">
        <v>545</v>
      </c>
      <c r="AK598" s="271" t="str">
        <f t="shared" si="660"/>
        <v>??</v>
      </c>
      <c r="AL598" s="271" t="e">
        <f>IF(#REF!=#REF!,0,IF(#REF!=#REF!,0,IF(#REF!=#REF!,0,1)))</f>
        <v>#REF!</v>
      </c>
      <c r="AM598" s="354">
        <f t="shared" si="662"/>
        <v>0</v>
      </c>
    </row>
    <row r="599" spans="1:39" ht="14.1" customHeight="1" thickTop="1" thickBot="1" x14ac:dyDescent="0.25">
      <c r="A599" s="2278"/>
      <c r="B599" s="2281"/>
      <c r="C599" s="2283"/>
      <c r="D599" s="2285"/>
      <c r="E599" s="2288"/>
      <c r="F599" s="2281"/>
      <c r="G599" s="2295"/>
      <c r="H599" s="2297"/>
      <c r="I599" s="2293"/>
      <c r="J599" s="2281"/>
      <c r="K599" s="2295"/>
      <c r="L599" s="2281"/>
      <c r="M599" s="310"/>
      <c r="N599" s="1678"/>
      <c r="O599" s="1678"/>
      <c r="P599" s="309"/>
      <c r="Q599" s="309"/>
      <c r="R599" s="308"/>
      <c r="S599" s="308"/>
      <c r="T599" s="358"/>
      <c r="U599" s="357"/>
      <c r="V599" s="357"/>
      <c r="W599" s="357"/>
      <c r="X599" s="357"/>
      <c r="Y599" s="357"/>
      <c r="Z599" s="357"/>
      <c r="AA599" s="357"/>
      <c r="AB599" s="308"/>
      <c r="AC599" s="2300"/>
      <c r="AD599" s="2300"/>
      <c r="AE599" s="2307"/>
      <c r="AF599" s="2316"/>
      <c r="AG599" s="2314"/>
      <c r="AH599" s="2312"/>
      <c r="AI599" s="271">
        <f t="shared" ref="AI599" si="700">IF(P599=P598,0,IF(P599=P597,0,IF(P599=P596,0,IF(P599=P595,0,1))))</f>
        <v>0</v>
      </c>
      <c r="AJ599" s="271" t="s">
        <v>545</v>
      </c>
      <c r="AK599" s="271" t="str">
        <f t="shared" si="660"/>
        <v>??</v>
      </c>
      <c r="AL599" s="271" t="e">
        <f>IF(#REF!=#REF!,0,IF(#REF!=#REF!,0,IF(#REF!=#REF!,0,IF(#REF!=#REF!,0,1))))</f>
        <v>#REF!</v>
      </c>
      <c r="AM599" s="354">
        <f t="shared" si="662"/>
        <v>0</v>
      </c>
    </row>
    <row r="600" spans="1:39" ht="14.1" customHeight="1" thickTop="1" thickBot="1" x14ac:dyDescent="0.25">
      <c r="A600" s="2278"/>
      <c r="B600" s="2281"/>
      <c r="C600" s="2283"/>
      <c r="D600" s="2285"/>
      <c r="E600" s="2288"/>
      <c r="F600" s="2281"/>
      <c r="G600" s="2295"/>
      <c r="H600" s="2297"/>
      <c r="I600" s="2293"/>
      <c r="J600" s="2281"/>
      <c r="K600" s="2295"/>
      <c r="L600" s="2281"/>
      <c r="M600" s="310"/>
      <c r="N600" s="1678"/>
      <c r="O600" s="1678"/>
      <c r="P600" s="309"/>
      <c r="Q600" s="309"/>
      <c r="R600" s="308"/>
      <c r="S600" s="308"/>
      <c r="T600" s="358"/>
      <c r="U600" s="357"/>
      <c r="V600" s="357"/>
      <c r="W600" s="357"/>
      <c r="X600" s="357"/>
      <c r="Y600" s="357"/>
      <c r="Z600" s="357"/>
      <c r="AA600" s="357"/>
      <c r="AB600" s="308"/>
      <c r="AC600" s="2300"/>
      <c r="AD600" s="2300"/>
      <c r="AE600" s="2307"/>
      <c r="AF600" s="2316"/>
      <c r="AG600" s="2314"/>
      <c r="AH600" s="2312"/>
      <c r="AI600" s="271">
        <f t="shared" ref="AI600" si="701">IF(P600=P599,0,IF(P600=P598,0,IF(P600=P597,0,IF(P600=P596,0,IF(P600=P595,0,1)))))</f>
        <v>0</v>
      </c>
      <c r="AJ600" s="271" t="s">
        <v>545</v>
      </c>
      <c r="AK600" s="271" t="str">
        <f t="shared" si="660"/>
        <v>??</v>
      </c>
      <c r="AL600" s="271" t="e">
        <f>IF(#REF!=#REF!,0,IF(#REF!=#REF!,0,IF(#REF!=#REF!,0,IF(#REF!=#REF!,0,IF(#REF!=#REF!,0,1)))))</f>
        <v>#REF!</v>
      </c>
      <c r="AM600" s="354">
        <f t="shared" si="662"/>
        <v>0</v>
      </c>
    </row>
    <row r="601" spans="1:39" ht="14.1" customHeight="1" thickTop="1" thickBot="1" x14ac:dyDescent="0.25">
      <c r="A601" s="2278"/>
      <c r="B601" s="2281"/>
      <c r="C601" s="2283"/>
      <c r="D601" s="2285"/>
      <c r="E601" s="2288"/>
      <c r="F601" s="2281"/>
      <c r="G601" s="2295"/>
      <c r="H601" s="2297"/>
      <c r="I601" s="2293"/>
      <c r="J601" s="2281"/>
      <c r="K601" s="2295"/>
      <c r="L601" s="2281"/>
      <c r="M601" s="310"/>
      <c r="N601" s="1678"/>
      <c r="O601" s="1678"/>
      <c r="P601" s="309"/>
      <c r="Q601" s="309"/>
      <c r="R601" s="308"/>
      <c r="S601" s="308"/>
      <c r="T601" s="358"/>
      <c r="U601" s="357"/>
      <c r="V601" s="357"/>
      <c r="W601" s="357"/>
      <c r="X601" s="357"/>
      <c r="Y601" s="357"/>
      <c r="Z601" s="357"/>
      <c r="AA601" s="357"/>
      <c r="AB601" s="308"/>
      <c r="AC601" s="2300"/>
      <c r="AD601" s="2300"/>
      <c r="AE601" s="2308" t="str">
        <f t="shared" si="621"/>
        <v/>
      </c>
      <c r="AF601" s="2316"/>
      <c r="AG601" s="2314"/>
      <c r="AH601" s="2312"/>
      <c r="AI601" s="271">
        <f t="shared" ref="AI601" si="702">IF(P601=P600,0,IF(P601=P599,0,IF(P601=P598,0,IF(P601=P597,0,IF(P601=P596,0,IF(P601=P595,0,1))))))</f>
        <v>0</v>
      </c>
      <c r="AJ601" s="271" t="s">
        <v>545</v>
      </c>
      <c r="AK601" s="271" t="str">
        <f t="shared" si="660"/>
        <v>??</v>
      </c>
      <c r="AL601" s="271" t="e">
        <f>IF(#REF!=#REF!,0,IF(#REF!=#REF!,0,IF(#REF!=#REF!,0,IF(#REF!=#REF!,0,IF(#REF!=#REF!,0,IF(#REF!=#REF!,0,1))))))</f>
        <v>#REF!</v>
      </c>
      <c r="AM601" s="354">
        <f t="shared" si="662"/>
        <v>0</v>
      </c>
    </row>
    <row r="602" spans="1:39" ht="14.1" customHeight="1" thickTop="1" thickBot="1" x14ac:dyDescent="0.25">
      <c r="A602" s="2278"/>
      <c r="B602" s="2281"/>
      <c r="C602" s="2283"/>
      <c r="D602" s="2285"/>
      <c r="E602" s="2288"/>
      <c r="F602" s="2281"/>
      <c r="G602" s="2295"/>
      <c r="H602" s="2297"/>
      <c r="I602" s="2293"/>
      <c r="J602" s="2281"/>
      <c r="K602" s="2295"/>
      <c r="L602" s="2281"/>
      <c r="M602" s="310"/>
      <c r="N602" s="1678"/>
      <c r="O602" s="1678"/>
      <c r="P602" s="309"/>
      <c r="Q602" s="309"/>
      <c r="R602" s="308"/>
      <c r="S602" s="308"/>
      <c r="T602" s="358"/>
      <c r="U602" s="357"/>
      <c r="V602" s="357"/>
      <c r="W602" s="357"/>
      <c r="X602" s="357"/>
      <c r="Y602" s="357"/>
      <c r="Z602" s="357"/>
      <c r="AA602" s="357"/>
      <c r="AB602" s="308"/>
      <c r="AC602" s="2300"/>
      <c r="AD602" s="2300"/>
      <c r="AE602" s="2308"/>
      <c r="AF602" s="2316"/>
      <c r="AG602" s="2314"/>
      <c r="AH602" s="2312"/>
      <c r="AI602" s="271">
        <f t="shared" ref="AI602" si="703">IF(P602=P601,0,IF(P602=P600,0,IF(P602=P599,0,IF(P602=P598,0,IF(P602=P597,0,IF(P602=P596,0,IF(P602=P595,0,1)))))))</f>
        <v>0</v>
      </c>
      <c r="AJ602" s="271" t="s">
        <v>545</v>
      </c>
      <c r="AK602" s="271" t="str">
        <f t="shared" si="660"/>
        <v>??</v>
      </c>
      <c r="AL602" s="271" t="e">
        <f>IF(#REF!=#REF!,0,IF(#REF!=#REF!,0,IF(#REF!=#REF!,0,IF(#REF!=#REF!,0,IF(#REF!=#REF!,0,IF(#REF!=#REF!,0,IF(#REF!=#REF!,0,1)))))))</f>
        <v>#REF!</v>
      </c>
      <c r="AM602" s="354">
        <f t="shared" si="662"/>
        <v>0</v>
      </c>
    </row>
    <row r="603" spans="1:39" ht="14.1" customHeight="1" thickTop="1" thickBot="1" x14ac:dyDescent="0.25">
      <c r="A603" s="2278"/>
      <c r="B603" s="2281"/>
      <c r="C603" s="2283"/>
      <c r="D603" s="2285"/>
      <c r="E603" s="2288"/>
      <c r="F603" s="2281"/>
      <c r="G603" s="2295"/>
      <c r="H603" s="2297"/>
      <c r="I603" s="2293"/>
      <c r="J603" s="2281"/>
      <c r="K603" s="2295"/>
      <c r="L603" s="2281"/>
      <c r="M603" s="310"/>
      <c r="N603" s="1678"/>
      <c r="O603" s="1678"/>
      <c r="P603" s="309"/>
      <c r="Q603" s="309"/>
      <c r="R603" s="308"/>
      <c r="S603" s="308"/>
      <c r="T603" s="358"/>
      <c r="U603" s="357"/>
      <c r="V603" s="357"/>
      <c r="W603" s="357"/>
      <c r="X603" s="357"/>
      <c r="Y603" s="357"/>
      <c r="Z603" s="357"/>
      <c r="AA603" s="357"/>
      <c r="AB603" s="308"/>
      <c r="AC603" s="2300"/>
      <c r="AD603" s="2300"/>
      <c r="AE603" s="2308"/>
      <c r="AF603" s="2316"/>
      <c r="AG603" s="2314"/>
      <c r="AH603" s="2312"/>
      <c r="AI603" s="271">
        <f t="shared" ref="AI603" si="704">IF(P603=P602,0,IF(P603=P601,0,IF(P603=P600,0,IF(P603=P599,0,IF(P603=P598,0,IF(P603=P597,0,IF(P603=P596,0,IF(P603=P595,0,1))))))))</f>
        <v>0</v>
      </c>
      <c r="AJ603" s="271" t="s">
        <v>545</v>
      </c>
      <c r="AK603" s="271" t="str">
        <f t="shared" si="660"/>
        <v>??</v>
      </c>
      <c r="AL603" s="271" t="e">
        <f>IF(#REF!=#REF!,0,IF(#REF!=#REF!,0,IF(#REF!=#REF!,0,IF(#REF!=#REF!,0,IF(#REF!=#REF!,0,IF(#REF!=#REF!,0,IF(#REF!=#REF!,0,IF(#REF!=#REF!,0,1))))))))</f>
        <v>#REF!</v>
      </c>
      <c r="AM603" s="354">
        <f t="shared" si="662"/>
        <v>0</v>
      </c>
    </row>
    <row r="604" spans="1:39" ht="14.1" customHeight="1" thickTop="1" thickBot="1" x14ac:dyDescent="0.25">
      <c r="A604" s="2279"/>
      <c r="B604" s="2282"/>
      <c r="C604" s="2284"/>
      <c r="D604" s="2286"/>
      <c r="E604" s="2289"/>
      <c r="F604" s="2282"/>
      <c r="G604" s="2296"/>
      <c r="H604" s="2298"/>
      <c r="I604" s="2294"/>
      <c r="J604" s="2282"/>
      <c r="K604" s="2296"/>
      <c r="L604" s="2282"/>
      <c r="M604" s="292"/>
      <c r="N604" s="290"/>
      <c r="O604" s="290"/>
      <c r="P604" s="291"/>
      <c r="Q604" s="291"/>
      <c r="R604" s="290"/>
      <c r="S604" s="290"/>
      <c r="T604" s="356"/>
      <c r="U604" s="355"/>
      <c r="V604" s="355"/>
      <c r="W604" s="355"/>
      <c r="X604" s="355"/>
      <c r="Y604" s="355"/>
      <c r="Z604" s="355"/>
      <c r="AA604" s="355"/>
      <c r="AB604" s="290"/>
      <c r="AC604" s="2301"/>
      <c r="AD604" s="2301"/>
      <c r="AE604" s="2309"/>
      <c r="AF604" s="2316"/>
      <c r="AG604" s="2315"/>
      <c r="AH604" s="2312"/>
      <c r="AI604" s="271">
        <f t="shared" ref="AI604" si="705">IF(P604=P603,0,IF(P604=P602,0,IF(P604=P601,0,IF(P604=P600,0,IF(P604=P599,0,IF(P604=P598,0,IF(P604=P597,0,IF(P604=P596,0,IF(P604=P595,0,1)))))))))</f>
        <v>0</v>
      </c>
      <c r="AJ604" s="271" t="s">
        <v>545</v>
      </c>
      <c r="AK604" s="271" t="str">
        <f t="shared" si="660"/>
        <v>??</v>
      </c>
      <c r="AL604" s="271" t="e">
        <f>IF(#REF!=#REF!,0,IF(#REF!=#REF!,0,IF(#REF!=#REF!,0,IF(#REF!=#REF!,0,IF(#REF!=#REF!,0,IF(#REF!=#REF!,0,IF(#REF!=#REF!,0,IF(#REF!=#REF!,0,IF(#REF!=#REF!,0,1)))))))))</f>
        <v>#REF!</v>
      </c>
      <c r="AM604" s="354">
        <f t="shared" si="662"/>
        <v>0</v>
      </c>
    </row>
    <row r="605" spans="1:39" ht="14.1" customHeight="1" thickTop="1" thickBot="1" x14ac:dyDescent="0.25">
      <c r="A605" s="2278"/>
      <c r="B605" s="2280"/>
      <c r="C605" s="2283"/>
      <c r="D605" s="2285"/>
      <c r="E605" s="2287"/>
      <c r="F605" s="2280"/>
      <c r="G605" s="2280"/>
      <c r="H605" s="2297"/>
      <c r="I605" s="2290" t="s">
        <v>140</v>
      </c>
      <c r="J605" s="2281"/>
      <c r="K605" s="2280"/>
      <c r="L605" s="2281"/>
      <c r="M605" s="310"/>
      <c r="N605" s="1678"/>
      <c r="O605" s="1678"/>
      <c r="P605" s="388"/>
      <c r="Q605" s="388"/>
      <c r="R605" s="308"/>
      <c r="S605" s="308"/>
      <c r="T605" s="358"/>
      <c r="U605" s="357"/>
      <c r="V605" s="357"/>
      <c r="W605" s="357"/>
      <c r="X605" s="357"/>
      <c r="Y605" s="357"/>
      <c r="Z605" s="357"/>
      <c r="AA605" s="357"/>
      <c r="AB605" s="308"/>
      <c r="AC605" s="2299">
        <f t="shared" ref="AC605" si="706">SUM(T605:AB614)</f>
        <v>0</v>
      </c>
      <c r="AD605" s="2299">
        <f t="shared" ref="AD605:AD665" si="707">IF(AC605&gt;0,18,0)</f>
        <v>0</v>
      </c>
      <c r="AE605" s="2306">
        <f t="shared" ref="AE605" si="708">IF((AC605-AD605)&gt;=0,AC605-AD605,0)</f>
        <v>0</v>
      </c>
      <c r="AF605" s="2316">
        <f t="shared" ref="AF605" si="709">IF(AC605&lt;AD605,AC605,AD605)/IF(AD605=0,1,AD605)</f>
        <v>0</v>
      </c>
      <c r="AG605" s="2313" t="str">
        <f t="shared" ref="AG605:AG665" si="710">IF(AF605=1,"pe",IF(AF605&gt;0,"ne",""))</f>
        <v/>
      </c>
      <c r="AH605" s="2312"/>
      <c r="AI605" s="271">
        <v>1</v>
      </c>
      <c r="AJ605" s="271" t="s">
        <v>545</v>
      </c>
      <c r="AK605" s="271" t="str">
        <f t="shared" si="660"/>
        <v>??</v>
      </c>
      <c r="AL605" s="271">
        <v>1</v>
      </c>
      <c r="AM605" s="354">
        <f t="shared" ref="AM605" si="711">C605</f>
        <v>0</v>
      </c>
    </row>
    <row r="606" spans="1:39" ht="14.1" customHeight="1" thickTop="1" thickBot="1" x14ac:dyDescent="0.25">
      <c r="A606" s="2278"/>
      <c r="B606" s="2281"/>
      <c r="C606" s="2283"/>
      <c r="D606" s="2285"/>
      <c r="E606" s="2288"/>
      <c r="F606" s="2281"/>
      <c r="G606" s="2295"/>
      <c r="H606" s="2297"/>
      <c r="I606" s="2291"/>
      <c r="J606" s="2281"/>
      <c r="K606" s="2295"/>
      <c r="L606" s="2281"/>
      <c r="M606" s="310"/>
      <c r="N606" s="1678"/>
      <c r="O606" s="1678"/>
      <c r="P606" s="309"/>
      <c r="Q606" s="309"/>
      <c r="R606" s="308"/>
      <c r="S606" s="308"/>
      <c r="T606" s="358"/>
      <c r="U606" s="357"/>
      <c r="V606" s="357"/>
      <c r="W606" s="357"/>
      <c r="X606" s="357"/>
      <c r="Y606" s="357"/>
      <c r="Z606" s="357"/>
      <c r="AA606" s="357"/>
      <c r="AB606" s="308"/>
      <c r="AC606" s="2300"/>
      <c r="AD606" s="2300"/>
      <c r="AE606" s="2307"/>
      <c r="AF606" s="2316"/>
      <c r="AG606" s="2314"/>
      <c r="AH606" s="2312"/>
      <c r="AI606" s="271">
        <f t="shared" ref="AI606" si="712">IF(P606=P605,0,1)</f>
        <v>0</v>
      </c>
      <c r="AJ606" s="271" t="s">
        <v>545</v>
      </c>
      <c r="AK606" s="271" t="str">
        <f t="shared" si="660"/>
        <v>??</v>
      </c>
      <c r="AL606" s="271" t="e">
        <f>IF(#REF!=#REF!,0,1)</f>
        <v>#REF!</v>
      </c>
      <c r="AM606" s="354">
        <f t="shared" si="662"/>
        <v>0</v>
      </c>
    </row>
    <row r="607" spans="1:39" ht="14.1" customHeight="1" thickTop="1" thickBot="1" x14ac:dyDescent="0.25">
      <c r="A607" s="2278"/>
      <c r="B607" s="2281"/>
      <c r="C607" s="2283"/>
      <c r="D607" s="2285"/>
      <c r="E607" s="2288"/>
      <c r="F607" s="2281"/>
      <c r="G607" s="2295"/>
      <c r="H607" s="2297"/>
      <c r="I607" s="2292"/>
      <c r="J607" s="2281"/>
      <c r="K607" s="2295"/>
      <c r="L607" s="2281"/>
      <c r="M607" s="310"/>
      <c r="N607" s="1678"/>
      <c r="O607" s="1678"/>
      <c r="P607" s="309"/>
      <c r="Q607" s="309"/>
      <c r="R607" s="308"/>
      <c r="S607" s="308"/>
      <c r="T607" s="358"/>
      <c r="U607" s="357"/>
      <c r="V607" s="357"/>
      <c r="W607" s="357"/>
      <c r="X607" s="357"/>
      <c r="Y607" s="357"/>
      <c r="Z607" s="357"/>
      <c r="AA607" s="357"/>
      <c r="AB607" s="308"/>
      <c r="AC607" s="2300"/>
      <c r="AD607" s="2300"/>
      <c r="AE607" s="2307"/>
      <c r="AF607" s="2316"/>
      <c r="AG607" s="2314"/>
      <c r="AH607" s="2312"/>
      <c r="AI607" s="271">
        <f t="shared" ref="AI607" si="713">IF(P607=P606,0,IF(P607=P605,0,1))</f>
        <v>0</v>
      </c>
      <c r="AJ607" s="271" t="s">
        <v>545</v>
      </c>
      <c r="AK607" s="271" t="str">
        <f t="shared" si="660"/>
        <v>??</v>
      </c>
      <c r="AL607" s="271" t="e">
        <f>IF(#REF!=#REF!,0,IF(#REF!=#REF!,0,1))</f>
        <v>#REF!</v>
      </c>
      <c r="AM607" s="354">
        <f t="shared" si="662"/>
        <v>0</v>
      </c>
    </row>
    <row r="608" spans="1:39" ht="14.1" customHeight="1" thickTop="1" thickBot="1" x14ac:dyDescent="0.25">
      <c r="A608" s="2278"/>
      <c r="B608" s="2281"/>
      <c r="C608" s="2283"/>
      <c r="D608" s="2285"/>
      <c r="E608" s="2288"/>
      <c r="F608" s="2281"/>
      <c r="G608" s="2295"/>
      <c r="H608" s="2297"/>
      <c r="I608" s="2293"/>
      <c r="J608" s="2281"/>
      <c r="K608" s="2295"/>
      <c r="L608" s="2281"/>
      <c r="M608" s="310"/>
      <c r="N608" s="1678"/>
      <c r="O608" s="1678"/>
      <c r="P608" s="309"/>
      <c r="Q608" s="309"/>
      <c r="R608" s="308"/>
      <c r="S608" s="308"/>
      <c r="T608" s="358"/>
      <c r="U608" s="357"/>
      <c r="V608" s="357"/>
      <c r="W608" s="357"/>
      <c r="X608" s="357"/>
      <c r="Y608" s="357"/>
      <c r="Z608" s="357"/>
      <c r="AA608" s="357"/>
      <c r="AB608" s="308"/>
      <c r="AC608" s="2300"/>
      <c r="AD608" s="2300"/>
      <c r="AE608" s="2307"/>
      <c r="AF608" s="2316"/>
      <c r="AG608" s="2314"/>
      <c r="AH608" s="2312"/>
      <c r="AI608" s="271">
        <f t="shared" ref="AI608" si="714">IF(P608=P607,0,IF(P608=P606,0,IF(P608=P605,0,1)))</f>
        <v>0</v>
      </c>
      <c r="AJ608" s="271" t="s">
        <v>545</v>
      </c>
      <c r="AK608" s="271" t="str">
        <f t="shared" si="660"/>
        <v>??</v>
      </c>
      <c r="AL608" s="271" t="e">
        <f>IF(#REF!=#REF!,0,IF(#REF!=#REF!,0,IF(#REF!=#REF!,0,1)))</f>
        <v>#REF!</v>
      </c>
      <c r="AM608" s="354">
        <f t="shared" si="662"/>
        <v>0</v>
      </c>
    </row>
    <row r="609" spans="1:39" ht="14.1" customHeight="1" thickTop="1" thickBot="1" x14ac:dyDescent="0.25">
      <c r="A609" s="2278"/>
      <c r="B609" s="2281"/>
      <c r="C609" s="2283"/>
      <c r="D609" s="2285"/>
      <c r="E609" s="2288"/>
      <c r="F609" s="2281"/>
      <c r="G609" s="2295"/>
      <c r="H609" s="2297"/>
      <c r="I609" s="2293"/>
      <c r="J609" s="2281"/>
      <c r="K609" s="2295"/>
      <c r="L609" s="2281"/>
      <c r="M609" s="310"/>
      <c r="N609" s="1678"/>
      <c r="O609" s="1678"/>
      <c r="P609" s="309"/>
      <c r="Q609" s="309"/>
      <c r="R609" s="308"/>
      <c r="S609" s="308"/>
      <c r="T609" s="358"/>
      <c r="U609" s="357"/>
      <c r="V609" s="357"/>
      <c r="W609" s="357"/>
      <c r="X609" s="357"/>
      <c r="Y609" s="357"/>
      <c r="Z609" s="357"/>
      <c r="AA609" s="357"/>
      <c r="AB609" s="308"/>
      <c r="AC609" s="2300"/>
      <c r="AD609" s="2300"/>
      <c r="AE609" s="2307"/>
      <c r="AF609" s="2316"/>
      <c r="AG609" s="2314"/>
      <c r="AH609" s="2312"/>
      <c r="AI609" s="271">
        <f t="shared" ref="AI609" si="715">IF(P609=P608,0,IF(P609=P607,0,IF(P609=P606,0,IF(P609=P605,0,1))))</f>
        <v>0</v>
      </c>
      <c r="AJ609" s="271" t="s">
        <v>545</v>
      </c>
      <c r="AK609" s="271" t="str">
        <f t="shared" si="660"/>
        <v>??</v>
      </c>
      <c r="AL609" s="271" t="e">
        <f>IF(#REF!=#REF!,0,IF(#REF!=#REF!,0,IF(#REF!=#REF!,0,IF(#REF!=#REF!,0,1))))</f>
        <v>#REF!</v>
      </c>
      <c r="AM609" s="354">
        <f t="shared" si="662"/>
        <v>0</v>
      </c>
    </row>
    <row r="610" spans="1:39" ht="14.1" customHeight="1" thickTop="1" thickBot="1" x14ac:dyDescent="0.25">
      <c r="A610" s="2278"/>
      <c r="B610" s="2281"/>
      <c r="C610" s="2283"/>
      <c r="D610" s="2285"/>
      <c r="E610" s="2288"/>
      <c r="F610" s="2281"/>
      <c r="G610" s="2295"/>
      <c r="H610" s="2297"/>
      <c r="I610" s="2293"/>
      <c r="J610" s="2281"/>
      <c r="K610" s="2295"/>
      <c r="L610" s="2281"/>
      <c r="M610" s="310"/>
      <c r="N610" s="1678"/>
      <c r="O610" s="1678"/>
      <c r="P610" s="309"/>
      <c r="Q610" s="309"/>
      <c r="R610" s="308"/>
      <c r="S610" s="308"/>
      <c r="T610" s="358"/>
      <c r="U610" s="357"/>
      <c r="V610" s="357"/>
      <c r="W610" s="357"/>
      <c r="X610" s="357"/>
      <c r="Y610" s="357"/>
      <c r="Z610" s="357"/>
      <c r="AA610" s="357"/>
      <c r="AB610" s="308"/>
      <c r="AC610" s="2300"/>
      <c r="AD610" s="2300"/>
      <c r="AE610" s="2307"/>
      <c r="AF610" s="2316"/>
      <c r="AG610" s="2314"/>
      <c r="AH610" s="2312"/>
      <c r="AI610" s="271">
        <f t="shared" ref="AI610" si="716">IF(P610=P609,0,IF(P610=P608,0,IF(P610=P607,0,IF(P610=P606,0,IF(P610=P605,0,1)))))</f>
        <v>0</v>
      </c>
      <c r="AJ610" s="271" t="s">
        <v>545</v>
      </c>
      <c r="AK610" s="271" t="str">
        <f t="shared" si="660"/>
        <v>??</v>
      </c>
      <c r="AL610" s="271" t="e">
        <f>IF(#REF!=#REF!,0,IF(#REF!=#REF!,0,IF(#REF!=#REF!,0,IF(#REF!=#REF!,0,IF(#REF!=#REF!,0,1)))))</f>
        <v>#REF!</v>
      </c>
      <c r="AM610" s="354">
        <f t="shared" si="662"/>
        <v>0</v>
      </c>
    </row>
    <row r="611" spans="1:39" ht="14.1" customHeight="1" thickTop="1" thickBot="1" x14ac:dyDescent="0.25">
      <c r="A611" s="2278"/>
      <c r="B611" s="2281"/>
      <c r="C611" s="2283"/>
      <c r="D611" s="2285"/>
      <c r="E611" s="2288"/>
      <c r="F611" s="2281"/>
      <c r="G611" s="2295"/>
      <c r="H611" s="2297"/>
      <c r="I611" s="2293"/>
      <c r="J611" s="2281"/>
      <c r="K611" s="2295"/>
      <c r="L611" s="2281"/>
      <c r="M611" s="310"/>
      <c r="N611" s="1678"/>
      <c r="O611" s="1678"/>
      <c r="P611" s="309"/>
      <c r="Q611" s="309"/>
      <c r="R611" s="308"/>
      <c r="S611" s="308"/>
      <c r="T611" s="358"/>
      <c r="U611" s="357"/>
      <c r="V611" s="357"/>
      <c r="W611" s="357"/>
      <c r="X611" s="357"/>
      <c r="Y611" s="357"/>
      <c r="Z611" s="357"/>
      <c r="AA611" s="357"/>
      <c r="AB611" s="308"/>
      <c r="AC611" s="2300"/>
      <c r="AD611" s="2300"/>
      <c r="AE611" s="2308" t="str">
        <f t="shared" ref="AE611:AE671" si="717">IF(AE605&gt;9,"błąd","")</f>
        <v/>
      </c>
      <c r="AF611" s="2316"/>
      <c r="AG611" s="2314"/>
      <c r="AH611" s="2312"/>
      <c r="AI611" s="271">
        <f t="shared" ref="AI611" si="718">IF(P611=P610,0,IF(P611=P609,0,IF(P611=P608,0,IF(P611=P607,0,IF(P611=P606,0,IF(P611=P605,0,1))))))</f>
        <v>0</v>
      </c>
      <c r="AJ611" s="271" t="s">
        <v>545</v>
      </c>
      <c r="AK611" s="271" t="str">
        <f t="shared" si="660"/>
        <v>??</v>
      </c>
      <c r="AL611" s="271" t="e">
        <f>IF(#REF!=#REF!,0,IF(#REF!=#REF!,0,IF(#REF!=#REF!,0,IF(#REF!=#REF!,0,IF(#REF!=#REF!,0,IF(#REF!=#REF!,0,1))))))</f>
        <v>#REF!</v>
      </c>
      <c r="AM611" s="354">
        <f t="shared" si="662"/>
        <v>0</v>
      </c>
    </row>
    <row r="612" spans="1:39" ht="14.1" customHeight="1" thickTop="1" thickBot="1" x14ac:dyDescent="0.25">
      <c r="A612" s="2278"/>
      <c r="B612" s="2281"/>
      <c r="C612" s="2283"/>
      <c r="D612" s="2285"/>
      <c r="E612" s="2288"/>
      <c r="F612" s="2281"/>
      <c r="G612" s="2295"/>
      <c r="H612" s="2297"/>
      <c r="I612" s="2293"/>
      <c r="J612" s="2281"/>
      <c r="K612" s="2295"/>
      <c r="L612" s="2281"/>
      <c r="M612" s="310"/>
      <c r="N612" s="1678"/>
      <c r="O612" s="1678"/>
      <c r="P612" s="309"/>
      <c r="Q612" s="309"/>
      <c r="R612" s="308"/>
      <c r="S612" s="308"/>
      <c r="T612" s="358"/>
      <c r="U612" s="357"/>
      <c r="V612" s="357"/>
      <c r="W612" s="357"/>
      <c r="X612" s="357"/>
      <c r="Y612" s="357"/>
      <c r="Z612" s="357"/>
      <c r="AA612" s="357"/>
      <c r="AB612" s="308"/>
      <c r="AC612" s="2300"/>
      <c r="AD612" s="2300"/>
      <c r="AE612" s="2308"/>
      <c r="AF612" s="2316"/>
      <c r="AG612" s="2314"/>
      <c r="AH612" s="2312"/>
      <c r="AI612" s="271">
        <f t="shared" ref="AI612" si="719">IF(P612=P611,0,IF(P612=P610,0,IF(P612=P609,0,IF(P612=P608,0,IF(P612=P607,0,IF(P612=P606,0,IF(P612=P605,0,1)))))))</f>
        <v>0</v>
      </c>
      <c r="AJ612" s="271" t="s">
        <v>545</v>
      </c>
      <c r="AK612" s="271" t="str">
        <f t="shared" si="660"/>
        <v>??</v>
      </c>
      <c r="AL612" s="271" t="e">
        <f>IF(#REF!=#REF!,0,IF(#REF!=#REF!,0,IF(#REF!=#REF!,0,IF(#REF!=#REF!,0,IF(#REF!=#REF!,0,IF(#REF!=#REF!,0,IF(#REF!=#REF!,0,1)))))))</f>
        <v>#REF!</v>
      </c>
      <c r="AM612" s="354">
        <f t="shared" si="662"/>
        <v>0</v>
      </c>
    </row>
    <row r="613" spans="1:39" ht="14.1" customHeight="1" thickTop="1" thickBot="1" x14ac:dyDescent="0.25">
      <c r="A613" s="2278"/>
      <c r="B613" s="2281"/>
      <c r="C613" s="2283"/>
      <c r="D613" s="2285"/>
      <c r="E613" s="2288"/>
      <c r="F613" s="2281"/>
      <c r="G613" s="2295"/>
      <c r="H613" s="2297"/>
      <c r="I613" s="2293"/>
      <c r="J613" s="2281"/>
      <c r="K613" s="2295"/>
      <c r="L613" s="2281"/>
      <c r="M613" s="310"/>
      <c r="N613" s="1678"/>
      <c r="O613" s="1678"/>
      <c r="P613" s="309"/>
      <c r="Q613" s="309"/>
      <c r="R613" s="308"/>
      <c r="S613" s="308"/>
      <c r="T613" s="358"/>
      <c r="U613" s="357"/>
      <c r="V613" s="357"/>
      <c r="W613" s="357"/>
      <c r="X613" s="357"/>
      <c r="Y613" s="357"/>
      <c r="Z613" s="357"/>
      <c r="AA613" s="357"/>
      <c r="AB613" s="308"/>
      <c r="AC613" s="2300"/>
      <c r="AD613" s="2300"/>
      <c r="AE613" s="2308"/>
      <c r="AF613" s="2316"/>
      <c r="AG613" s="2314"/>
      <c r="AH613" s="2312"/>
      <c r="AI613" s="271">
        <f t="shared" ref="AI613" si="720">IF(P613=P612,0,IF(P613=P611,0,IF(P613=P610,0,IF(P613=P609,0,IF(P613=P608,0,IF(P613=P607,0,IF(P613=P606,0,IF(P613=P605,0,1))))))))</f>
        <v>0</v>
      </c>
      <c r="AJ613" s="271" t="s">
        <v>545</v>
      </c>
      <c r="AK613" s="271" t="str">
        <f t="shared" si="660"/>
        <v>??</v>
      </c>
      <c r="AL613" s="271" t="e">
        <f>IF(#REF!=#REF!,0,IF(#REF!=#REF!,0,IF(#REF!=#REF!,0,IF(#REF!=#REF!,0,IF(#REF!=#REF!,0,IF(#REF!=#REF!,0,IF(#REF!=#REF!,0,IF(#REF!=#REF!,0,1))))))))</f>
        <v>#REF!</v>
      </c>
      <c r="AM613" s="354">
        <f t="shared" si="662"/>
        <v>0</v>
      </c>
    </row>
    <row r="614" spans="1:39" ht="14.1" customHeight="1" thickTop="1" thickBot="1" x14ac:dyDescent="0.25">
      <c r="A614" s="2279"/>
      <c r="B614" s="2282"/>
      <c r="C614" s="2284"/>
      <c r="D614" s="2286"/>
      <c r="E614" s="2289"/>
      <c r="F614" s="2282"/>
      <c r="G614" s="2296"/>
      <c r="H614" s="2298"/>
      <c r="I614" s="2294"/>
      <c r="J614" s="2282"/>
      <c r="K614" s="2296"/>
      <c r="L614" s="2282"/>
      <c r="M614" s="292"/>
      <c r="N614" s="290"/>
      <c r="O614" s="290"/>
      <c r="P614" s="291"/>
      <c r="Q614" s="291"/>
      <c r="R614" s="290"/>
      <c r="S614" s="290"/>
      <c r="T614" s="356"/>
      <c r="U614" s="355"/>
      <c r="V614" s="355"/>
      <c r="W614" s="355"/>
      <c r="X614" s="355"/>
      <c r="Y614" s="355"/>
      <c r="Z614" s="355"/>
      <c r="AA614" s="355"/>
      <c r="AB614" s="290"/>
      <c r="AC614" s="2301"/>
      <c r="AD614" s="2301"/>
      <c r="AE614" s="2309"/>
      <c r="AF614" s="2316"/>
      <c r="AG614" s="2315"/>
      <c r="AH614" s="2312"/>
      <c r="AI614" s="271">
        <f t="shared" ref="AI614" si="721">IF(P614=P613,0,IF(P614=P612,0,IF(P614=P611,0,IF(P614=P610,0,IF(P614=P609,0,IF(P614=P608,0,IF(P614=P607,0,IF(P614=P606,0,IF(P614=P605,0,1)))))))))</f>
        <v>0</v>
      </c>
      <c r="AJ614" s="271" t="s">
        <v>545</v>
      </c>
      <c r="AK614" s="271" t="str">
        <f t="shared" si="660"/>
        <v>??</v>
      </c>
      <c r="AL614" s="271" t="e">
        <f>IF(#REF!=#REF!,0,IF(#REF!=#REF!,0,IF(#REF!=#REF!,0,IF(#REF!=#REF!,0,IF(#REF!=#REF!,0,IF(#REF!=#REF!,0,IF(#REF!=#REF!,0,IF(#REF!=#REF!,0,IF(#REF!=#REF!,0,1)))))))))</f>
        <v>#REF!</v>
      </c>
      <c r="AM614" s="354">
        <f t="shared" si="662"/>
        <v>0</v>
      </c>
    </row>
    <row r="615" spans="1:39" ht="14.1" customHeight="1" thickTop="1" thickBot="1" x14ac:dyDescent="0.25">
      <c r="A615" s="2278"/>
      <c r="B615" s="2280"/>
      <c r="C615" s="2283"/>
      <c r="D615" s="2285"/>
      <c r="E615" s="2287"/>
      <c r="F615" s="2280"/>
      <c r="G615" s="2280"/>
      <c r="H615" s="2297"/>
      <c r="I615" s="2290" t="s">
        <v>140</v>
      </c>
      <c r="J615" s="2281"/>
      <c r="K615" s="2280"/>
      <c r="L615" s="2281"/>
      <c r="M615" s="310"/>
      <c r="N615" s="1678"/>
      <c r="O615" s="1678"/>
      <c r="P615" s="388"/>
      <c r="Q615" s="388"/>
      <c r="R615" s="308"/>
      <c r="S615" s="308"/>
      <c r="T615" s="358"/>
      <c r="U615" s="357"/>
      <c r="V615" s="357"/>
      <c r="W615" s="357"/>
      <c r="X615" s="357"/>
      <c r="Y615" s="357"/>
      <c r="Z615" s="357"/>
      <c r="AA615" s="357"/>
      <c r="AB615" s="308"/>
      <c r="AC615" s="2299">
        <f t="shared" ref="AC615" si="722">SUM(T615:AB624)</f>
        <v>0</v>
      </c>
      <c r="AD615" s="2299">
        <f t="shared" si="707"/>
        <v>0</v>
      </c>
      <c r="AE615" s="2306">
        <f t="shared" ref="AE615" si="723">IF((AC615-AD615)&gt;=0,AC615-AD615,0)</f>
        <v>0</v>
      </c>
      <c r="AF615" s="2316">
        <f t="shared" ref="AF615" si="724">IF(AC615&lt;AD615,AC615,AD615)/IF(AD615=0,1,AD615)</f>
        <v>0</v>
      </c>
      <c r="AG615" s="2313" t="str">
        <f t="shared" si="710"/>
        <v/>
      </c>
      <c r="AH615" s="2312"/>
      <c r="AI615" s="271">
        <v>1</v>
      </c>
      <c r="AJ615" s="271" t="s">
        <v>545</v>
      </c>
      <c r="AK615" s="271" t="str">
        <f t="shared" si="660"/>
        <v>??</v>
      </c>
      <c r="AL615" s="271">
        <v>1</v>
      </c>
      <c r="AM615" s="354">
        <f t="shared" ref="AM615" si="725">C615</f>
        <v>0</v>
      </c>
    </row>
    <row r="616" spans="1:39" ht="14.1" customHeight="1" thickTop="1" thickBot="1" x14ac:dyDescent="0.25">
      <c r="A616" s="2278"/>
      <c r="B616" s="2281"/>
      <c r="C616" s="2283"/>
      <c r="D616" s="2285"/>
      <c r="E616" s="2288"/>
      <c r="F616" s="2281"/>
      <c r="G616" s="2295"/>
      <c r="H616" s="2297"/>
      <c r="I616" s="2291"/>
      <c r="J616" s="2281"/>
      <c r="K616" s="2295"/>
      <c r="L616" s="2281"/>
      <c r="M616" s="310"/>
      <c r="N616" s="1678"/>
      <c r="O616" s="1678"/>
      <c r="P616" s="309"/>
      <c r="Q616" s="309"/>
      <c r="R616" s="308"/>
      <c r="S616" s="308"/>
      <c r="T616" s="358"/>
      <c r="U616" s="357"/>
      <c r="V616" s="357"/>
      <c r="W616" s="357"/>
      <c r="X616" s="357"/>
      <c r="Y616" s="357"/>
      <c r="Z616" s="357"/>
      <c r="AA616" s="357"/>
      <c r="AB616" s="308"/>
      <c r="AC616" s="2300"/>
      <c r="AD616" s="2300"/>
      <c r="AE616" s="2307"/>
      <c r="AF616" s="2316"/>
      <c r="AG616" s="2314"/>
      <c r="AH616" s="2312"/>
      <c r="AI616" s="271">
        <f t="shared" ref="AI616" si="726">IF(P616=P615,0,1)</f>
        <v>0</v>
      </c>
      <c r="AJ616" s="271" t="s">
        <v>545</v>
      </c>
      <c r="AK616" s="271" t="str">
        <f t="shared" si="660"/>
        <v>??</v>
      </c>
      <c r="AL616" s="271" t="e">
        <f>IF(#REF!=#REF!,0,1)</f>
        <v>#REF!</v>
      </c>
      <c r="AM616" s="354">
        <f t="shared" si="662"/>
        <v>0</v>
      </c>
    </row>
    <row r="617" spans="1:39" ht="14.1" customHeight="1" thickTop="1" thickBot="1" x14ac:dyDescent="0.25">
      <c r="A617" s="2278"/>
      <c r="B617" s="2281"/>
      <c r="C617" s="2283"/>
      <c r="D617" s="2285"/>
      <c r="E617" s="2288"/>
      <c r="F617" s="2281"/>
      <c r="G617" s="2295"/>
      <c r="H617" s="2297"/>
      <c r="I617" s="2292"/>
      <c r="J617" s="2281"/>
      <c r="K617" s="2295"/>
      <c r="L617" s="2281"/>
      <c r="M617" s="310"/>
      <c r="N617" s="1678"/>
      <c r="O617" s="1678"/>
      <c r="P617" s="309"/>
      <c r="Q617" s="309"/>
      <c r="R617" s="308"/>
      <c r="S617" s="308"/>
      <c r="T617" s="358"/>
      <c r="U617" s="357"/>
      <c r="V617" s="357"/>
      <c r="W617" s="357"/>
      <c r="X617" s="357"/>
      <c r="Y617" s="357"/>
      <c r="Z617" s="357"/>
      <c r="AA617" s="357"/>
      <c r="AB617" s="308"/>
      <c r="AC617" s="2300"/>
      <c r="AD617" s="2300"/>
      <c r="AE617" s="2307"/>
      <c r="AF617" s="2316"/>
      <c r="AG617" s="2314"/>
      <c r="AH617" s="2312"/>
      <c r="AI617" s="271">
        <f t="shared" ref="AI617" si="727">IF(P617=P616,0,IF(P617=P615,0,1))</f>
        <v>0</v>
      </c>
      <c r="AJ617" s="271" t="s">
        <v>545</v>
      </c>
      <c r="AK617" s="271" t="str">
        <f t="shared" si="660"/>
        <v>??</v>
      </c>
      <c r="AL617" s="271" t="e">
        <f>IF(#REF!=#REF!,0,IF(#REF!=#REF!,0,1))</f>
        <v>#REF!</v>
      </c>
      <c r="AM617" s="354">
        <f t="shared" si="662"/>
        <v>0</v>
      </c>
    </row>
    <row r="618" spans="1:39" ht="14.1" customHeight="1" thickTop="1" thickBot="1" x14ac:dyDescent="0.25">
      <c r="A618" s="2278"/>
      <c r="B618" s="2281"/>
      <c r="C618" s="2283"/>
      <c r="D618" s="2285"/>
      <c r="E618" s="2288"/>
      <c r="F618" s="2281"/>
      <c r="G618" s="2295"/>
      <c r="H618" s="2297"/>
      <c r="I618" s="2293"/>
      <c r="J618" s="2281"/>
      <c r="K618" s="2295"/>
      <c r="L618" s="2281"/>
      <c r="M618" s="310"/>
      <c r="N618" s="1678"/>
      <c r="O618" s="1678"/>
      <c r="P618" s="309"/>
      <c r="Q618" s="309"/>
      <c r="R618" s="308"/>
      <c r="S618" s="308"/>
      <c r="T618" s="358"/>
      <c r="U618" s="357"/>
      <c r="V618" s="357"/>
      <c r="W618" s="357"/>
      <c r="X618" s="357"/>
      <c r="Y618" s="357"/>
      <c r="Z618" s="357"/>
      <c r="AA618" s="357"/>
      <c r="AB618" s="308"/>
      <c r="AC618" s="2300"/>
      <c r="AD618" s="2300"/>
      <c r="AE618" s="2307"/>
      <c r="AF618" s="2316"/>
      <c r="AG618" s="2314"/>
      <c r="AH618" s="2312"/>
      <c r="AI618" s="271">
        <f t="shared" ref="AI618" si="728">IF(P618=P617,0,IF(P618=P616,0,IF(P618=P615,0,1)))</f>
        <v>0</v>
      </c>
      <c r="AJ618" s="271" t="s">
        <v>545</v>
      </c>
      <c r="AK618" s="271" t="str">
        <f t="shared" si="660"/>
        <v>??</v>
      </c>
      <c r="AL618" s="271" t="e">
        <f>IF(#REF!=#REF!,0,IF(#REF!=#REF!,0,IF(#REF!=#REF!,0,1)))</f>
        <v>#REF!</v>
      </c>
      <c r="AM618" s="354">
        <f t="shared" si="662"/>
        <v>0</v>
      </c>
    </row>
    <row r="619" spans="1:39" ht="14.1" customHeight="1" thickTop="1" thickBot="1" x14ac:dyDescent="0.25">
      <c r="A619" s="2278"/>
      <c r="B619" s="2281"/>
      <c r="C619" s="2283"/>
      <c r="D619" s="2285"/>
      <c r="E619" s="2288"/>
      <c r="F619" s="2281"/>
      <c r="G619" s="2295"/>
      <c r="H619" s="2297"/>
      <c r="I619" s="2293"/>
      <c r="J619" s="2281"/>
      <c r="K619" s="2295"/>
      <c r="L619" s="2281"/>
      <c r="M619" s="310"/>
      <c r="N619" s="1678"/>
      <c r="O619" s="1678"/>
      <c r="P619" s="309"/>
      <c r="Q619" s="309"/>
      <c r="R619" s="308"/>
      <c r="S619" s="308"/>
      <c r="T619" s="358"/>
      <c r="U619" s="357"/>
      <c r="V619" s="357"/>
      <c r="W619" s="357"/>
      <c r="X619" s="357"/>
      <c r="Y619" s="357"/>
      <c r="Z619" s="357"/>
      <c r="AA619" s="357"/>
      <c r="AB619" s="308"/>
      <c r="AC619" s="2300"/>
      <c r="AD619" s="2300"/>
      <c r="AE619" s="2307"/>
      <c r="AF619" s="2316"/>
      <c r="AG619" s="2314"/>
      <c r="AH619" s="2312"/>
      <c r="AI619" s="271">
        <f t="shared" ref="AI619" si="729">IF(P619=P618,0,IF(P619=P617,0,IF(P619=P616,0,IF(P619=P615,0,1))))</f>
        <v>0</v>
      </c>
      <c r="AJ619" s="271" t="s">
        <v>545</v>
      </c>
      <c r="AK619" s="271" t="str">
        <f t="shared" si="660"/>
        <v>??</v>
      </c>
      <c r="AL619" s="271" t="e">
        <f>IF(#REF!=#REF!,0,IF(#REF!=#REF!,0,IF(#REF!=#REF!,0,IF(#REF!=#REF!,0,1))))</f>
        <v>#REF!</v>
      </c>
      <c r="AM619" s="354">
        <f t="shared" si="662"/>
        <v>0</v>
      </c>
    </row>
    <row r="620" spans="1:39" ht="14.1" customHeight="1" thickTop="1" thickBot="1" x14ac:dyDescent="0.25">
      <c r="A620" s="2278"/>
      <c r="B620" s="2281"/>
      <c r="C620" s="2283"/>
      <c r="D620" s="2285"/>
      <c r="E620" s="2288"/>
      <c r="F620" s="2281"/>
      <c r="G620" s="2295"/>
      <c r="H620" s="2297"/>
      <c r="I620" s="2293"/>
      <c r="J620" s="2281"/>
      <c r="K620" s="2295"/>
      <c r="L620" s="2281"/>
      <c r="M620" s="310"/>
      <c r="N620" s="1678"/>
      <c r="O620" s="1678"/>
      <c r="P620" s="309"/>
      <c r="Q620" s="309"/>
      <c r="R620" s="308"/>
      <c r="S620" s="308"/>
      <c r="T620" s="358"/>
      <c r="U620" s="357"/>
      <c r="V620" s="357"/>
      <c r="W620" s="357"/>
      <c r="X620" s="357"/>
      <c r="Y620" s="357"/>
      <c r="Z620" s="357"/>
      <c r="AA620" s="357"/>
      <c r="AB620" s="308"/>
      <c r="AC620" s="2300"/>
      <c r="AD620" s="2300"/>
      <c r="AE620" s="2307"/>
      <c r="AF620" s="2316"/>
      <c r="AG620" s="2314"/>
      <c r="AH620" s="2312"/>
      <c r="AI620" s="271">
        <f t="shared" ref="AI620" si="730">IF(P620=P619,0,IF(P620=P618,0,IF(P620=P617,0,IF(P620=P616,0,IF(P620=P615,0,1)))))</f>
        <v>0</v>
      </c>
      <c r="AJ620" s="271" t="s">
        <v>545</v>
      </c>
      <c r="AK620" s="271" t="str">
        <f t="shared" si="660"/>
        <v>??</v>
      </c>
      <c r="AL620" s="271" t="e">
        <f>IF(#REF!=#REF!,0,IF(#REF!=#REF!,0,IF(#REF!=#REF!,0,IF(#REF!=#REF!,0,IF(#REF!=#REF!,0,1)))))</f>
        <v>#REF!</v>
      </c>
      <c r="AM620" s="354">
        <f t="shared" si="662"/>
        <v>0</v>
      </c>
    </row>
    <row r="621" spans="1:39" ht="14.1" customHeight="1" thickTop="1" thickBot="1" x14ac:dyDescent="0.25">
      <c r="A621" s="2278"/>
      <c r="B621" s="2281"/>
      <c r="C621" s="2283"/>
      <c r="D621" s="2285"/>
      <c r="E621" s="2288"/>
      <c r="F621" s="2281"/>
      <c r="G621" s="2295"/>
      <c r="H621" s="2297"/>
      <c r="I621" s="2293"/>
      <c r="J621" s="2281"/>
      <c r="K621" s="2295"/>
      <c r="L621" s="2281"/>
      <c r="M621" s="310"/>
      <c r="N621" s="1678"/>
      <c r="O621" s="1678"/>
      <c r="P621" s="309"/>
      <c r="Q621" s="309"/>
      <c r="R621" s="308"/>
      <c r="S621" s="308"/>
      <c r="T621" s="358"/>
      <c r="U621" s="357"/>
      <c r="V621" s="357"/>
      <c r="W621" s="357"/>
      <c r="X621" s="357"/>
      <c r="Y621" s="357"/>
      <c r="Z621" s="357"/>
      <c r="AA621" s="357"/>
      <c r="AB621" s="308"/>
      <c r="AC621" s="2300"/>
      <c r="AD621" s="2300"/>
      <c r="AE621" s="2308" t="str">
        <f t="shared" si="717"/>
        <v/>
      </c>
      <c r="AF621" s="2316"/>
      <c r="AG621" s="2314"/>
      <c r="AH621" s="2312"/>
      <c r="AI621" s="271">
        <f t="shared" ref="AI621" si="731">IF(P621=P620,0,IF(P621=P619,0,IF(P621=P618,0,IF(P621=P617,0,IF(P621=P616,0,IF(P621=P615,0,1))))))</f>
        <v>0</v>
      </c>
      <c r="AJ621" s="271" t="s">
        <v>545</v>
      </c>
      <c r="AK621" s="271" t="str">
        <f t="shared" si="660"/>
        <v>??</v>
      </c>
      <c r="AL621" s="271" t="e">
        <f>IF(#REF!=#REF!,0,IF(#REF!=#REF!,0,IF(#REF!=#REF!,0,IF(#REF!=#REF!,0,IF(#REF!=#REF!,0,IF(#REF!=#REF!,0,1))))))</f>
        <v>#REF!</v>
      </c>
      <c r="AM621" s="354">
        <f t="shared" si="662"/>
        <v>0</v>
      </c>
    </row>
    <row r="622" spans="1:39" ht="14.1" customHeight="1" thickTop="1" thickBot="1" x14ac:dyDescent="0.25">
      <c r="A622" s="2278"/>
      <c r="B622" s="2281"/>
      <c r="C622" s="2283"/>
      <c r="D622" s="2285"/>
      <c r="E622" s="2288"/>
      <c r="F622" s="2281"/>
      <c r="G622" s="2295"/>
      <c r="H622" s="2297"/>
      <c r="I622" s="2293"/>
      <c r="J622" s="2281"/>
      <c r="K622" s="2295"/>
      <c r="L622" s="2281"/>
      <c r="M622" s="310"/>
      <c r="N622" s="1678"/>
      <c r="O622" s="1678"/>
      <c r="P622" s="309"/>
      <c r="Q622" s="309"/>
      <c r="R622" s="308"/>
      <c r="S622" s="308"/>
      <c r="T622" s="358"/>
      <c r="U622" s="357"/>
      <c r="V622" s="357"/>
      <c r="W622" s="357"/>
      <c r="X622" s="357"/>
      <c r="Y622" s="357"/>
      <c r="Z622" s="357"/>
      <c r="AA622" s="357"/>
      <c r="AB622" s="308"/>
      <c r="AC622" s="2300"/>
      <c r="AD622" s="2300"/>
      <c r="AE622" s="2308"/>
      <c r="AF622" s="2316"/>
      <c r="AG622" s="2314"/>
      <c r="AH622" s="2312"/>
      <c r="AI622" s="271">
        <f t="shared" ref="AI622" si="732">IF(P622=P621,0,IF(P622=P620,0,IF(P622=P619,0,IF(P622=P618,0,IF(P622=P617,0,IF(P622=P616,0,IF(P622=P615,0,1)))))))</f>
        <v>0</v>
      </c>
      <c r="AJ622" s="271" t="s">
        <v>545</v>
      </c>
      <c r="AK622" s="271" t="str">
        <f t="shared" si="660"/>
        <v>??</v>
      </c>
      <c r="AL622" s="271" t="e">
        <f>IF(#REF!=#REF!,0,IF(#REF!=#REF!,0,IF(#REF!=#REF!,0,IF(#REF!=#REF!,0,IF(#REF!=#REF!,0,IF(#REF!=#REF!,0,IF(#REF!=#REF!,0,1)))))))</f>
        <v>#REF!</v>
      </c>
      <c r="AM622" s="354">
        <f t="shared" si="662"/>
        <v>0</v>
      </c>
    </row>
    <row r="623" spans="1:39" ht="14.1" customHeight="1" thickTop="1" thickBot="1" x14ac:dyDescent="0.25">
      <c r="A623" s="2278"/>
      <c r="B623" s="2281"/>
      <c r="C623" s="2283"/>
      <c r="D623" s="2285"/>
      <c r="E623" s="2288"/>
      <c r="F623" s="2281"/>
      <c r="G623" s="2295"/>
      <c r="H623" s="2297"/>
      <c r="I623" s="2293"/>
      <c r="J623" s="2281"/>
      <c r="K623" s="2295"/>
      <c r="L623" s="2281"/>
      <c r="M623" s="310"/>
      <c r="N623" s="1678"/>
      <c r="O623" s="1678"/>
      <c r="P623" s="309"/>
      <c r="Q623" s="309"/>
      <c r="R623" s="308"/>
      <c r="S623" s="308"/>
      <c r="T623" s="358"/>
      <c r="U623" s="357"/>
      <c r="V623" s="357"/>
      <c r="W623" s="357"/>
      <c r="X623" s="357"/>
      <c r="Y623" s="357"/>
      <c r="Z623" s="357"/>
      <c r="AA623" s="357"/>
      <c r="AB623" s="308"/>
      <c r="AC623" s="2300"/>
      <c r="AD623" s="2300"/>
      <c r="AE623" s="2308"/>
      <c r="AF623" s="2316"/>
      <c r="AG623" s="2314"/>
      <c r="AH623" s="2312"/>
      <c r="AI623" s="271">
        <f t="shared" ref="AI623" si="733">IF(P623=P622,0,IF(P623=P621,0,IF(P623=P620,0,IF(P623=P619,0,IF(P623=P618,0,IF(P623=P617,0,IF(P623=P616,0,IF(P623=P615,0,1))))))))</f>
        <v>0</v>
      </c>
      <c r="AJ623" s="271" t="s">
        <v>545</v>
      </c>
      <c r="AK623" s="271" t="str">
        <f t="shared" si="660"/>
        <v>??</v>
      </c>
      <c r="AL623" s="271" t="e">
        <f>IF(#REF!=#REF!,0,IF(#REF!=#REF!,0,IF(#REF!=#REF!,0,IF(#REF!=#REF!,0,IF(#REF!=#REF!,0,IF(#REF!=#REF!,0,IF(#REF!=#REF!,0,IF(#REF!=#REF!,0,1))))))))</f>
        <v>#REF!</v>
      </c>
      <c r="AM623" s="354">
        <f t="shared" si="662"/>
        <v>0</v>
      </c>
    </row>
    <row r="624" spans="1:39" ht="14.1" customHeight="1" thickTop="1" thickBot="1" x14ac:dyDescent="0.25">
      <c r="A624" s="2279"/>
      <c r="B624" s="2282"/>
      <c r="C624" s="2284"/>
      <c r="D624" s="2286"/>
      <c r="E624" s="2289"/>
      <c r="F624" s="2282"/>
      <c r="G624" s="2296"/>
      <c r="H624" s="2298"/>
      <c r="I624" s="2294"/>
      <c r="J624" s="2282"/>
      <c r="K624" s="2296"/>
      <c r="L624" s="2282"/>
      <c r="M624" s="292"/>
      <c r="N624" s="290"/>
      <c r="O624" s="290"/>
      <c r="P624" s="291"/>
      <c r="Q624" s="291"/>
      <c r="R624" s="290"/>
      <c r="S624" s="290"/>
      <c r="T624" s="356"/>
      <c r="U624" s="355"/>
      <c r="V624" s="355"/>
      <c r="W624" s="355"/>
      <c r="X624" s="355"/>
      <c r="Y624" s="355"/>
      <c r="Z624" s="355"/>
      <c r="AA624" s="355"/>
      <c r="AB624" s="290"/>
      <c r="AC624" s="2301"/>
      <c r="AD624" s="2301"/>
      <c r="AE624" s="2309"/>
      <c r="AF624" s="2316"/>
      <c r="AG624" s="2315"/>
      <c r="AH624" s="2312"/>
      <c r="AI624" s="271">
        <f t="shared" ref="AI624" si="734">IF(P624=P623,0,IF(P624=P622,0,IF(P624=P621,0,IF(P624=P620,0,IF(P624=P619,0,IF(P624=P618,0,IF(P624=P617,0,IF(P624=P616,0,IF(P624=P615,0,1)))))))))</f>
        <v>0</v>
      </c>
      <c r="AJ624" s="271" t="s">
        <v>545</v>
      </c>
      <c r="AK624" s="271" t="str">
        <f t="shared" si="660"/>
        <v>??</v>
      </c>
      <c r="AL624" s="271" t="e">
        <f>IF(#REF!=#REF!,0,IF(#REF!=#REF!,0,IF(#REF!=#REF!,0,IF(#REF!=#REF!,0,IF(#REF!=#REF!,0,IF(#REF!=#REF!,0,IF(#REF!=#REF!,0,IF(#REF!=#REF!,0,IF(#REF!=#REF!,0,1)))))))))</f>
        <v>#REF!</v>
      </c>
      <c r="AM624" s="354">
        <f t="shared" si="662"/>
        <v>0</v>
      </c>
    </row>
    <row r="625" spans="1:39" ht="14.1" customHeight="1" thickTop="1" thickBot="1" x14ac:dyDescent="0.25">
      <c r="A625" s="2278"/>
      <c r="B625" s="2280"/>
      <c r="C625" s="2283"/>
      <c r="D625" s="2285"/>
      <c r="E625" s="2287"/>
      <c r="F625" s="2280"/>
      <c r="G625" s="2280"/>
      <c r="H625" s="2297"/>
      <c r="I625" s="2290" t="s">
        <v>140</v>
      </c>
      <c r="J625" s="2281"/>
      <c r="K625" s="2280"/>
      <c r="L625" s="2281"/>
      <c r="M625" s="310"/>
      <c r="N625" s="1678"/>
      <c r="O625" s="1678"/>
      <c r="P625" s="388"/>
      <c r="Q625" s="388"/>
      <c r="R625" s="308"/>
      <c r="S625" s="308"/>
      <c r="T625" s="358"/>
      <c r="U625" s="357"/>
      <c r="V625" s="357"/>
      <c r="W625" s="357"/>
      <c r="X625" s="357"/>
      <c r="Y625" s="357"/>
      <c r="Z625" s="357"/>
      <c r="AA625" s="357"/>
      <c r="AB625" s="308"/>
      <c r="AC625" s="2299">
        <f t="shared" ref="AC625" si="735">SUM(T625:AB634)</f>
        <v>0</v>
      </c>
      <c r="AD625" s="2299">
        <f t="shared" si="707"/>
        <v>0</v>
      </c>
      <c r="AE625" s="2306">
        <f t="shared" ref="AE625" si="736">IF((AC625-AD625)&gt;=0,AC625-AD625,0)</f>
        <v>0</v>
      </c>
      <c r="AF625" s="2316">
        <f t="shared" ref="AF625" si="737">IF(AC625&lt;AD625,AC625,AD625)/IF(AD625=0,1,AD625)</f>
        <v>0</v>
      </c>
      <c r="AG625" s="2313" t="str">
        <f t="shared" si="710"/>
        <v/>
      </c>
      <c r="AH625" s="2312"/>
      <c r="AI625" s="271">
        <v>1</v>
      </c>
      <c r="AJ625" s="271" t="s">
        <v>545</v>
      </c>
      <c r="AK625" s="271" t="str">
        <f t="shared" si="660"/>
        <v>??</v>
      </c>
      <c r="AL625" s="271">
        <v>1</v>
      </c>
      <c r="AM625" s="354">
        <f t="shared" ref="AM625" si="738">C625</f>
        <v>0</v>
      </c>
    </row>
    <row r="626" spans="1:39" ht="14.1" customHeight="1" thickTop="1" thickBot="1" x14ac:dyDescent="0.25">
      <c r="A626" s="2278"/>
      <c r="B626" s="2281"/>
      <c r="C626" s="2283"/>
      <c r="D626" s="2285"/>
      <c r="E626" s="2288"/>
      <c r="F626" s="2281"/>
      <c r="G626" s="2295"/>
      <c r="H626" s="2297"/>
      <c r="I626" s="2291"/>
      <c r="J626" s="2281"/>
      <c r="K626" s="2295"/>
      <c r="L626" s="2281"/>
      <c r="M626" s="310"/>
      <c r="N626" s="1678"/>
      <c r="O626" s="1678"/>
      <c r="P626" s="309"/>
      <c r="Q626" s="309"/>
      <c r="R626" s="308"/>
      <c r="S626" s="308"/>
      <c r="T626" s="358"/>
      <c r="U626" s="357"/>
      <c r="V626" s="357"/>
      <c r="W626" s="357"/>
      <c r="X626" s="357"/>
      <c r="Y626" s="357"/>
      <c r="Z626" s="357"/>
      <c r="AA626" s="357"/>
      <c r="AB626" s="308"/>
      <c r="AC626" s="2300"/>
      <c r="AD626" s="2300"/>
      <c r="AE626" s="2307"/>
      <c r="AF626" s="2316"/>
      <c r="AG626" s="2314"/>
      <c r="AH626" s="2312"/>
      <c r="AI626" s="271">
        <f t="shared" ref="AI626" si="739">IF(P626=P625,0,1)</f>
        <v>0</v>
      </c>
      <c r="AJ626" s="271" t="s">
        <v>545</v>
      </c>
      <c r="AK626" s="271" t="str">
        <f t="shared" si="660"/>
        <v>??</v>
      </c>
      <c r="AL626" s="271" t="e">
        <f>IF(#REF!=#REF!,0,1)</f>
        <v>#REF!</v>
      </c>
      <c r="AM626" s="354">
        <f t="shared" si="662"/>
        <v>0</v>
      </c>
    </row>
    <row r="627" spans="1:39" ht="14.1" customHeight="1" thickTop="1" thickBot="1" x14ac:dyDescent="0.25">
      <c r="A627" s="2278"/>
      <c r="B627" s="2281"/>
      <c r="C627" s="2283"/>
      <c r="D627" s="2285"/>
      <c r="E627" s="2288"/>
      <c r="F627" s="2281"/>
      <c r="G627" s="2295"/>
      <c r="H627" s="2297"/>
      <c r="I627" s="2292"/>
      <c r="J627" s="2281"/>
      <c r="K627" s="2295"/>
      <c r="L627" s="2281"/>
      <c r="M627" s="310"/>
      <c r="N627" s="1678"/>
      <c r="O627" s="1678"/>
      <c r="P627" s="309"/>
      <c r="Q627" s="309"/>
      <c r="R627" s="308"/>
      <c r="S627" s="308"/>
      <c r="T627" s="358"/>
      <c r="U627" s="357"/>
      <c r="V627" s="357"/>
      <c r="W627" s="357"/>
      <c r="X627" s="357"/>
      <c r="Y627" s="357"/>
      <c r="Z627" s="357"/>
      <c r="AA627" s="357"/>
      <c r="AB627" s="308"/>
      <c r="AC627" s="2300"/>
      <c r="AD627" s="2300"/>
      <c r="AE627" s="2307"/>
      <c r="AF627" s="2316"/>
      <c r="AG627" s="2314"/>
      <c r="AH627" s="2312"/>
      <c r="AI627" s="271">
        <f t="shared" ref="AI627" si="740">IF(P627=P626,0,IF(P627=P625,0,1))</f>
        <v>0</v>
      </c>
      <c r="AJ627" s="271" t="s">
        <v>545</v>
      </c>
      <c r="AK627" s="271" t="str">
        <f t="shared" si="660"/>
        <v>??</v>
      </c>
      <c r="AL627" s="271" t="e">
        <f>IF(#REF!=#REF!,0,IF(#REF!=#REF!,0,1))</f>
        <v>#REF!</v>
      </c>
      <c r="AM627" s="354">
        <f t="shared" si="662"/>
        <v>0</v>
      </c>
    </row>
    <row r="628" spans="1:39" ht="14.1" customHeight="1" thickTop="1" thickBot="1" x14ac:dyDescent="0.25">
      <c r="A628" s="2278"/>
      <c r="B628" s="2281"/>
      <c r="C628" s="2283"/>
      <c r="D628" s="2285"/>
      <c r="E628" s="2288"/>
      <c r="F628" s="2281"/>
      <c r="G628" s="2295"/>
      <c r="H628" s="2297"/>
      <c r="I628" s="2293"/>
      <c r="J628" s="2281"/>
      <c r="K628" s="2295"/>
      <c r="L628" s="2281"/>
      <c r="M628" s="310"/>
      <c r="N628" s="1678"/>
      <c r="O628" s="1678"/>
      <c r="P628" s="309"/>
      <c r="Q628" s="309"/>
      <c r="R628" s="308"/>
      <c r="S628" s="308"/>
      <c r="T628" s="358"/>
      <c r="U628" s="357"/>
      <c r="V628" s="357"/>
      <c r="W628" s="357"/>
      <c r="X628" s="357"/>
      <c r="Y628" s="357"/>
      <c r="Z628" s="357"/>
      <c r="AA628" s="357"/>
      <c r="AB628" s="308"/>
      <c r="AC628" s="2300"/>
      <c r="AD628" s="2300"/>
      <c r="AE628" s="2307"/>
      <c r="AF628" s="2316"/>
      <c r="AG628" s="2314"/>
      <c r="AH628" s="2312"/>
      <c r="AI628" s="271">
        <f t="shared" ref="AI628" si="741">IF(P628=P627,0,IF(P628=P626,0,IF(P628=P625,0,1)))</f>
        <v>0</v>
      </c>
      <c r="AJ628" s="271" t="s">
        <v>545</v>
      </c>
      <c r="AK628" s="271" t="str">
        <f t="shared" si="660"/>
        <v>??</v>
      </c>
      <c r="AL628" s="271" t="e">
        <f>IF(#REF!=#REF!,0,IF(#REF!=#REF!,0,IF(#REF!=#REF!,0,1)))</f>
        <v>#REF!</v>
      </c>
      <c r="AM628" s="354">
        <f t="shared" si="662"/>
        <v>0</v>
      </c>
    </row>
    <row r="629" spans="1:39" ht="14.1" customHeight="1" thickTop="1" thickBot="1" x14ac:dyDescent="0.25">
      <c r="A629" s="2278"/>
      <c r="B629" s="2281"/>
      <c r="C629" s="2283"/>
      <c r="D629" s="2285"/>
      <c r="E629" s="2288"/>
      <c r="F629" s="2281"/>
      <c r="G629" s="2295"/>
      <c r="H629" s="2297"/>
      <c r="I629" s="2293"/>
      <c r="J629" s="2281"/>
      <c r="K629" s="2295"/>
      <c r="L629" s="2281"/>
      <c r="M629" s="310"/>
      <c r="N629" s="1678"/>
      <c r="O629" s="1678"/>
      <c r="P629" s="309"/>
      <c r="Q629" s="309"/>
      <c r="R629" s="308"/>
      <c r="S629" s="308"/>
      <c r="T629" s="358"/>
      <c r="U629" s="357"/>
      <c r="V629" s="357"/>
      <c r="W629" s="357"/>
      <c r="X629" s="357"/>
      <c r="Y629" s="357"/>
      <c r="Z629" s="357"/>
      <c r="AA629" s="357"/>
      <c r="AB629" s="308"/>
      <c r="AC629" s="2300"/>
      <c r="AD629" s="2300"/>
      <c r="AE629" s="2307"/>
      <c r="AF629" s="2316"/>
      <c r="AG629" s="2314"/>
      <c r="AH629" s="2312"/>
      <c r="AI629" s="271">
        <f t="shared" ref="AI629" si="742">IF(P629=P628,0,IF(P629=P627,0,IF(P629=P626,0,IF(P629=P625,0,1))))</f>
        <v>0</v>
      </c>
      <c r="AJ629" s="271" t="s">
        <v>545</v>
      </c>
      <c r="AK629" s="271" t="str">
        <f t="shared" si="660"/>
        <v>??</v>
      </c>
      <c r="AL629" s="271" t="e">
        <f>IF(#REF!=#REF!,0,IF(#REF!=#REF!,0,IF(#REF!=#REF!,0,IF(#REF!=#REF!,0,1))))</f>
        <v>#REF!</v>
      </c>
      <c r="AM629" s="354">
        <f t="shared" si="662"/>
        <v>0</v>
      </c>
    </row>
    <row r="630" spans="1:39" ht="14.1" customHeight="1" thickTop="1" thickBot="1" x14ac:dyDescent="0.25">
      <c r="A630" s="2278"/>
      <c r="B630" s="2281"/>
      <c r="C630" s="2283"/>
      <c r="D630" s="2285"/>
      <c r="E630" s="2288"/>
      <c r="F630" s="2281"/>
      <c r="G630" s="2295"/>
      <c r="H630" s="2297"/>
      <c r="I630" s="2293"/>
      <c r="J630" s="2281"/>
      <c r="K630" s="2295"/>
      <c r="L630" s="2281"/>
      <c r="M630" s="310"/>
      <c r="N630" s="1678"/>
      <c r="O630" s="1678"/>
      <c r="P630" s="309"/>
      <c r="Q630" s="309"/>
      <c r="R630" s="308"/>
      <c r="S630" s="308"/>
      <c r="T630" s="358"/>
      <c r="U630" s="357"/>
      <c r="V630" s="357"/>
      <c r="W630" s="357"/>
      <c r="X630" s="357"/>
      <c r="Y630" s="357"/>
      <c r="Z630" s="357"/>
      <c r="AA630" s="357"/>
      <c r="AB630" s="308"/>
      <c r="AC630" s="2300"/>
      <c r="AD630" s="2300"/>
      <c r="AE630" s="2307"/>
      <c r="AF630" s="2316"/>
      <c r="AG630" s="2314"/>
      <c r="AH630" s="2312"/>
      <c r="AI630" s="271">
        <f t="shared" ref="AI630" si="743">IF(P630=P629,0,IF(P630=P628,0,IF(P630=P627,0,IF(P630=P626,0,IF(P630=P625,0,1)))))</f>
        <v>0</v>
      </c>
      <c r="AJ630" s="271" t="s">
        <v>545</v>
      </c>
      <c r="AK630" s="271" t="str">
        <f t="shared" si="660"/>
        <v>??</v>
      </c>
      <c r="AL630" s="271" t="e">
        <f>IF(#REF!=#REF!,0,IF(#REF!=#REF!,0,IF(#REF!=#REF!,0,IF(#REF!=#REF!,0,IF(#REF!=#REF!,0,1)))))</f>
        <v>#REF!</v>
      </c>
      <c r="AM630" s="354">
        <f t="shared" si="662"/>
        <v>0</v>
      </c>
    </row>
    <row r="631" spans="1:39" ht="14.1" customHeight="1" thickTop="1" thickBot="1" x14ac:dyDescent="0.25">
      <c r="A631" s="2278"/>
      <c r="B631" s="2281"/>
      <c r="C631" s="2283"/>
      <c r="D631" s="2285"/>
      <c r="E631" s="2288"/>
      <c r="F631" s="2281"/>
      <c r="G631" s="2295"/>
      <c r="H631" s="2297"/>
      <c r="I631" s="2293"/>
      <c r="J631" s="2281"/>
      <c r="K631" s="2295"/>
      <c r="L631" s="2281"/>
      <c r="M631" s="310"/>
      <c r="N631" s="1678"/>
      <c r="O631" s="1678"/>
      <c r="P631" s="309"/>
      <c r="Q631" s="309"/>
      <c r="R631" s="308"/>
      <c r="S631" s="308"/>
      <c r="T631" s="358"/>
      <c r="U631" s="357"/>
      <c r="V631" s="357"/>
      <c r="W631" s="357"/>
      <c r="X631" s="357"/>
      <c r="Y631" s="357"/>
      <c r="Z631" s="357"/>
      <c r="AA631" s="357"/>
      <c r="AB631" s="308"/>
      <c r="AC631" s="2300"/>
      <c r="AD631" s="2300"/>
      <c r="AE631" s="2308" t="str">
        <f t="shared" si="717"/>
        <v/>
      </c>
      <c r="AF631" s="2316"/>
      <c r="AG631" s="2314"/>
      <c r="AH631" s="2312"/>
      <c r="AI631" s="271">
        <f t="shared" ref="AI631" si="744">IF(P631=P630,0,IF(P631=P629,0,IF(P631=P628,0,IF(P631=P627,0,IF(P631=P626,0,IF(P631=P625,0,1))))))</f>
        <v>0</v>
      </c>
      <c r="AJ631" s="271" t="s">
        <v>545</v>
      </c>
      <c r="AK631" s="271" t="str">
        <f t="shared" si="660"/>
        <v>??</v>
      </c>
      <c r="AL631" s="271" t="e">
        <f>IF(#REF!=#REF!,0,IF(#REF!=#REF!,0,IF(#REF!=#REF!,0,IF(#REF!=#REF!,0,IF(#REF!=#REF!,0,IF(#REF!=#REF!,0,1))))))</f>
        <v>#REF!</v>
      </c>
      <c r="AM631" s="354">
        <f t="shared" si="662"/>
        <v>0</v>
      </c>
    </row>
    <row r="632" spans="1:39" ht="14.1" customHeight="1" thickTop="1" thickBot="1" x14ac:dyDescent="0.25">
      <c r="A632" s="2278"/>
      <c r="B632" s="2281"/>
      <c r="C632" s="2283"/>
      <c r="D632" s="2285"/>
      <c r="E632" s="2288"/>
      <c r="F632" s="2281"/>
      <c r="G632" s="2295"/>
      <c r="H632" s="2297"/>
      <c r="I632" s="2293"/>
      <c r="J632" s="2281"/>
      <c r="K632" s="2295"/>
      <c r="L632" s="2281"/>
      <c r="M632" s="310"/>
      <c r="N632" s="1678"/>
      <c r="O632" s="1678"/>
      <c r="P632" s="309"/>
      <c r="Q632" s="309"/>
      <c r="R632" s="308"/>
      <c r="S632" s="308"/>
      <c r="T632" s="358"/>
      <c r="U632" s="357"/>
      <c r="V632" s="357"/>
      <c r="W632" s="357"/>
      <c r="X632" s="357"/>
      <c r="Y632" s="357"/>
      <c r="Z632" s="357"/>
      <c r="AA632" s="357"/>
      <c r="AB632" s="308"/>
      <c r="AC632" s="2300"/>
      <c r="AD632" s="2300"/>
      <c r="AE632" s="2308"/>
      <c r="AF632" s="2316"/>
      <c r="AG632" s="2314"/>
      <c r="AH632" s="2312"/>
      <c r="AI632" s="271">
        <f t="shared" ref="AI632" si="745">IF(P632=P631,0,IF(P632=P630,0,IF(P632=P629,0,IF(P632=P628,0,IF(P632=P627,0,IF(P632=P626,0,IF(P632=P625,0,1)))))))</f>
        <v>0</v>
      </c>
      <c r="AJ632" s="271" t="s">
        <v>545</v>
      </c>
      <c r="AK632" s="271" t="str">
        <f t="shared" si="660"/>
        <v>??</v>
      </c>
      <c r="AL632" s="271" t="e">
        <f>IF(#REF!=#REF!,0,IF(#REF!=#REF!,0,IF(#REF!=#REF!,0,IF(#REF!=#REF!,0,IF(#REF!=#REF!,0,IF(#REF!=#REF!,0,IF(#REF!=#REF!,0,1)))))))</f>
        <v>#REF!</v>
      </c>
      <c r="AM632" s="354">
        <f t="shared" si="662"/>
        <v>0</v>
      </c>
    </row>
    <row r="633" spans="1:39" ht="14.1" customHeight="1" thickTop="1" thickBot="1" x14ac:dyDescent="0.25">
      <c r="A633" s="2278"/>
      <c r="B633" s="2281"/>
      <c r="C633" s="2283"/>
      <c r="D633" s="2285"/>
      <c r="E633" s="2288"/>
      <c r="F633" s="2281"/>
      <c r="G633" s="2295"/>
      <c r="H633" s="2297"/>
      <c r="I633" s="2293"/>
      <c r="J633" s="2281"/>
      <c r="K633" s="2295"/>
      <c r="L633" s="2281"/>
      <c r="M633" s="310"/>
      <c r="N633" s="1678"/>
      <c r="O633" s="1678"/>
      <c r="P633" s="309"/>
      <c r="Q633" s="309"/>
      <c r="R633" s="308"/>
      <c r="S633" s="308"/>
      <c r="T633" s="358"/>
      <c r="U633" s="357"/>
      <c r="V633" s="357"/>
      <c r="W633" s="357"/>
      <c r="X633" s="357"/>
      <c r="Y633" s="357"/>
      <c r="Z633" s="357"/>
      <c r="AA633" s="357"/>
      <c r="AB633" s="308"/>
      <c r="AC633" s="2300"/>
      <c r="AD633" s="2300"/>
      <c r="AE633" s="2308"/>
      <c r="AF633" s="2316"/>
      <c r="AG633" s="2314"/>
      <c r="AH633" s="2312"/>
      <c r="AI633" s="271">
        <f t="shared" ref="AI633" si="746">IF(P633=P632,0,IF(P633=P631,0,IF(P633=P630,0,IF(P633=P629,0,IF(P633=P628,0,IF(P633=P627,0,IF(P633=P626,0,IF(P633=P625,0,1))))))))</f>
        <v>0</v>
      </c>
      <c r="AJ633" s="271" t="s">
        <v>545</v>
      </c>
      <c r="AK633" s="271" t="str">
        <f t="shared" ref="AK633:AK696" si="747">$C$2</f>
        <v>??</v>
      </c>
      <c r="AL633" s="271" t="e">
        <f>IF(#REF!=#REF!,0,IF(#REF!=#REF!,0,IF(#REF!=#REF!,0,IF(#REF!=#REF!,0,IF(#REF!=#REF!,0,IF(#REF!=#REF!,0,IF(#REF!=#REF!,0,IF(#REF!=#REF!,0,1))))))))</f>
        <v>#REF!</v>
      </c>
      <c r="AM633" s="354">
        <f t="shared" si="662"/>
        <v>0</v>
      </c>
    </row>
    <row r="634" spans="1:39" ht="14.1" customHeight="1" thickTop="1" thickBot="1" x14ac:dyDescent="0.25">
      <c r="A634" s="2279"/>
      <c r="B634" s="2282"/>
      <c r="C634" s="2284"/>
      <c r="D634" s="2286"/>
      <c r="E634" s="2289"/>
      <c r="F634" s="2282"/>
      <c r="G634" s="2296"/>
      <c r="H634" s="2298"/>
      <c r="I634" s="2294"/>
      <c r="J634" s="2282"/>
      <c r="K634" s="2296"/>
      <c r="L634" s="2282"/>
      <c r="M634" s="292"/>
      <c r="N634" s="290"/>
      <c r="O634" s="290"/>
      <c r="P634" s="291"/>
      <c r="Q634" s="291"/>
      <c r="R634" s="290"/>
      <c r="S634" s="290"/>
      <c r="T634" s="356"/>
      <c r="U634" s="355"/>
      <c r="V634" s="355"/>
      <c r="W634" s="355"/>
      <c r="X634" s="355"/>
      <c r="Y634" s="355"/>
      <c r="Z634" s="355"/>
      <c r="AA634" s="355"/>
      <c r="AB634" s="290"/>
      <c r="AC634" s="2301"/>
      <c r="AD634" s="2301"/>
      <c r="AE634" s="2309"/>
      <c r="AF634" s="2316"/>
      <c r="AG634" s="2315"/>
      <c r="AH634" s="2312"/>
      <c r="AI634" s="271">
        <f t="shared" ref="AI634" si="748">IF(P634=P633,0,IF(P634=P632,0,IF(P634=P631,0,IF(P634=P630,0,IF(P634=P629,0,IF(P634=P628,0,IF(P634=P627,0,IF(P634=P626,0,IF(P634=P625,0,1)))))))))</f>
        <v>0</v>
      </c>
      <c r="AJ634" s="271" t="s">
        <v>545</v>
      </c>
      <c r="AK634" s="271" t="str">
        <f t="shared" si="747"/>
        <v>??</v>
      </c>
      <c r="AL634" s="271" t="e">
        <f>IF(#REF!=#REF!,0,IF(#REF!=#REF!,0,IF(#REF!=#REF!,0,IF(#REF!=#REF!,0,IF(#REF!=#REF!,0,IF(#REF!=#REF!,0,IF(#REF!=#REF!,0,IF(#REF!=#REF!,0,IF(#REF!=#REF!,0,1)))))))))</f>
        <v>#REF!</v>
      </c>
      <c r="AM634" s="354">
        <f t="shared" ref="AM634:AM697" si="749">AM633</f>
        <v>0</v>
      </c>
    </row>
    <row r="635" spans="1:39" ht="14.1" customHeight="1" thickTop="1" thickBot="1" x14ac:dyDescent="0.25">
      <c r="A635" s="2278"/>
      <c r="B635" s="2280"/>
      <c r="C635" s="2283"/>
      <c r="D635" s="2285"/>
      <c r="E635" s="2287"/>
      <c r="F635" s="2280"/>
      <c r="G635" s="2280"/>
      <c r="H635" s="2297"/>
      <c r="I635" s="2290" t="s">
        <v>140</v>
      </c>
      <c r="J635" s="2281"/>
      <c r="K635" s="2280"/>
      <c r="L635" s="2281"/>
      <c r="M635" s="310"/>
      <c r="N635" s="1678"/>
      <c r="O635" s="1678"/>
      <c r="P635" s="388"/>
      <c r="Q635" s="388"/>
      <c r="R635" s="308"/>
      <c r="S635" s="308"/>
      <c r="T635" s="358"/>
      <c r="U635" s="357"/>
      <c r="V635" s="357"/>
      <c r="W635" s="357"/>
      <c r="X635" s="357"/>
      <c r="Y635" s="357"/>
      <c r="Z635" s="357"/>
      <c r="AA635" s="357"/>
      <c r="AB635" s="308"/>
      <c r="AC635" s="2299">
        <f t="shared" ref="AC635" si="750">SUM(T635:AB644)</f>
        <v>0</v>
      </c>
      <c r="AD635" s="2299">
        <f t="shared" si="707"/>
        <v>0</v>
      </c>
      <c r="AE635" s="2306">
        <f t="shared" ref="AE635" si="751">IF((AC635-AD635)&gt;=0,AC635-AD635,0)</f>
        <v>0</v>
      </c>
      <c r="AF635" s="2316">
        <f t="shared" ref="AF635" si="752">IF(AC635&lt;AD635,AC635,AD635)/IF(AD635=0,1,AD635)</f>
        <v>0</v>
      </c>
      <c r="AG635" s="2313" t="str">
        <f t="shared" si="710"/>
        <v/>
      </c>
      <c r="AH635" s="2312"/>
      <c r="AI635" s="271">
        <v>1</v>
      </c>
      <c r="AJ635" s="271" t="s">
        <v>545</v>
      </c>
      <c r="AK635" s="271" t="str">
        <f t="shared" si="747"/>
        <v>??</v>
      </c>
      <c r="AL635" s="271">
        <v>1</v>
      </c>
      <c r="AM635" s="354">
        <f t="shared" ref="AM635" si="753">C635</f>
        <v>0</v>
      </c>
    </row>
    <row r="636" spans="1:39" ht="14.1" customHeight="1" thickTop="1" thickBot="1" x14ac:dyDescent="0.25">
      <c r="A636" s="2278"/>
      <c r="B636" s="2281"/>
      <c r="C636" s="2283"/>
      <c r="D636" s="2285"/>
      <c r="E636" s="2288"/>
      <c r="F636" s="2281"/>
      <c r="G636" s="2295"/>
      <c r="H636" s="2297"/>
      <c r="I636" s="2291"/>
      <c r="J636" s="2281"/>
      <c r="K636" s="2295"/>
      <c r="L636" s="2281"/>
      <c r="M636" s="310"/>
      <c r="N636" s="1678"/>
      <c r="O636" s="1678"/>
      <c r="P636" s="309"/>
      <c r="Q636" s="309"/>
      <c r="R636" s="308"/>
      <c r="S636" s="308"/>
      <c r="T636" s="358"/>
      <c r="U636" s="357"/>
      <c r="V636" s="357"/>
      <c r="W636" s="357"/>
      <c r="X636" s="357"/>
      <c r="Y636" s="357"/>
      <c r="Z636" s="357"/>
      <c r="AA636" s="357"/>
      <c r="AB636" s="308"/>
      <c r="AC636" s="2300"/>
      <c r="AD636" s="2300"/>
      <c r="AE636" s="2307"/>
      <c r="AF636" s="2316"/>
      <c r="AG636" s="2314"/>
      <c r="AH636" s="2312"/>
      <c r="AI636" s="271">
        <f t="shared" ref="AI636" si="754">IF(P636=P635,0,1)</f>
        <v>0</v>
      </c>
      <c r="AJ636" s="271" t="s">
        <v>545</v>
      </c>
      <c r="AK636" s="271" t="str">
        <f t="shared" si="747"/>
        <v>??</v>
      </c>
      <c r="AL636" s="271" t="e">
        <f>IF(#REF!=#REF!,0,1)</f>
        <v>#REF!</v>
      </c>
      <c r="AM636" s="354">
        <f t="shared" si="749"/>
        <v>0</v>
      </c>
    </row>
    <row r="637" spans="1:39" ht="14.1" customHeight="1" thickTop="1" thickBot="1" x14ac:dyDescent="0.25">
      <c r="A637" s="2278"/>
      <c r="B637" s="2281"/>
      <c r="C637" s="2283"/>
      <c r="D637" s="2285"/>
      <c r="E637" s="2288"/>
      <c r="F637" s="2281"/>
      <c r="G637" s="2295"/>
      <c r="H637" s="2297"/>
      <c r="I637" s="2292"/>
      <c r="J637" s="2281"/>
      <c r="K637" s="2295"/>
      <c r="L637" s="2281"/>
      <c r="M637" s="310"/>
      <c r="N637" s="1678"/>
      <c r="O637" s="1678"/>
      <c r="P637" s="309"/>
      <c r="Q637" s="309"/>
      <c r="R637" s="308"/>
      <c r="S637" s="308"/>
      <c r="T637" s="358"/>
      <c r="U637" s="357"/>
      <c r="V637" s="357"/>
      <c r="W637" s="357"/>
      <c r="X637" s="357"/>
      <c r="Y637" s="357"/>
      <c r="Z637" s="357"/>
      <c r="AA637" s="357"/>
      <c r="AB637" s="308"/>
      <c r="AC637" s="2300"/>
      <c r="AD637" s="2300"/>
      <c r="AE637" s="2307"/>
      <c r="AF637" s="2316"/>
      <c r="AG637" s="2314"/>
      <c r="AH637" s="2312"/>
      <c r="AI637" s="271">
        <f t="shared" ref="AI637" si="755">IF(P637=P636,0,IF(P637=P635,0,1))</f>
        <v>0</v>
      </c>
      <c r="AJ637" s="271" t="s">
        <v>545</v>
      </c>
      <c r="AK637" s="271" t="str">
        <f t="shared" si="747"/>
        <v>??</v>
      </c>
      <c r="AL637" s="271" t="e">
        <f>IF(#REF!=#REF!,0,IF(#REF!=#REF!,0,1))</f>
        <v>#REF!</v>
      </c>
      <c r="AM637" s="354">
        <f t="shared" si="749"/>
        <v>0</v>
      </c>
    </row>
    <row r="638" spans="1:39" ht="14.1" customHeight="1" thickTop="1" thickBot="1" x14ac:dyDescent="0.25">
      <c r="A638" s="2278"/>
      <c r="B638" s="2281"/>
      <c r="C638" s="2283"/>
      <c r="D638" s="2285"/>
      <c r="E638" s="2288"/>
      <c r="F638" s="2281"/>
      <c r="G638" s="2295"/>
      <c r="H638" s="2297"/>
      <c r="I638" s="2293"/>
      <c r="J638" s="2281"/>
      <c r="K638" s="2295"/>
      <c r="L638" s="2281"/>
      <c r="M638" s="310"/>
      <c r="N638" s="1678"/>
      <c r="O638" s="1678"/>
      <c r="P638" s="309"/>
      <c r="Q638" s="309"/>
      <c r="R638" s="308"/>
      <c r="S638" s="308"/>
      <c r="T638" s="358"/>
      <c r="U638" s="357"/>
      <c r="V638" s="357"/>
      <c r="W638" s="357"/>
      <c r="X638" s="357"/>
      <c r="Y638" s="357"/>
      <c r="Z638" s="357"/>
      <c r="AA638" s="357"/>
      <c r="AB638" s="308"/>
      <c r="AC638" s="2300"/>
      <c r="AD638" s="2300"/>
      <c r="AE638" s="2307"/>
      <c r="AF638" s="2316"/>
      <c r="AG638" s="2314"/>
      <c r="AH638" s="2312"/>
      <c r="AI638" s="271">
        <f t="shared" ref="AI638" si="756">IF(P638=P637,0,IF(P638=P636,0,IF(P638=P635,0,1)))</f>
        <v>0</v>
      </c>
      <c r="AJ638" s="271" t="s">
        <v>545</v>
      </c>
      <c r="AK638" s="271" t="str">
        <f t="shared" si="747"/>
        <v>??</v>
      </c>
      <c r="AL638" s="271" t="e">
        <f>IF(#REF!=#REF!,0,IF(#REF!=#REF!,0,IF(#REF!=#REF!,0,1)))</f>
        <v>#REF!</v>
      </c>
      <c r="AM638" s="354">
        <f t="shared" si="749"/>
        <v>0</v>
      </c>
    </row>
    <row r="639" spans="1:39" ht="14.1" customHeight="1" thickTop="1" thickBot="1" x14ac:dyDescent="0.25">
      <c r="A639" s="2278"/>
      <c r="B639" s="2281"/>
      <c r="C639" s="2283"/>
      <c r="D639" s="2285"/>
      <c r="E639" s="2288"/>
      <c r="F639" s="2281"/>
      <c r="G639" s="2295"/>
      <c r="H639" s="2297"/>
      <c r="I639" s="2293"/>
      <c r="J639" s="2281"/>
      <c r="K639" s="2295"/>
      <c r="L639" s="2281"/>
      <c r="M639" s="310"/>
      <c r="N639" s="1678"/>
      <c r="O639" s="1678"/>
      <c r="P639" s="309"/>
      <c r="Q639" s="309"/>
      <c r="R639" s="308"/>
      <c r="S639" s="308"/>
      <c r="T639" s="358"/>
      <c r="U639" s="357"/>
      <c r="V639" s="357"/>
      <c r="W639" s="357"/>
      <c r="X639" s="357"/>
      <c r="Y639" s="357"/>
      <c r="Z639" s="357"/>
      <c r="AA639" s="357"/>
      <c r="AB639" s="308"/>
      <c r="AC639" s="2300"/>
      <c r="AD639" s="2300"/>
      <c r="AE639" s="2307"/>
      <c r="AF639" s="2316"/>
      <c r="AG639" s="2314"/>
      <c r="AH639" s="2312"/>
      <c r="AI639" s="271">
        <f t="shared" ref="AI639" si="757">IF(P639=P638,0,IF(P639=P637,0,IF(P639=P636,0,IF(P639=P635,0,1))))</f>
        <v>0</v>
      </c>
      <c r="AJ639" s="271" t="s">
        <v>545</v>
      </c>
      <c r="AK639" s="271" t="str">
        <f t="shared" si="747"/>
        <v>??</v>
      </c>
      <c r="AL639" s="271" t="e">
        <f>IF(#REF!=#REF!,0,IF(#REF!=#REF!,0,IF(#REF!=#REF!,0,IF(#REF!=#REF!,0,1))))</f>
        <v>#REF!</v>
      </c>
      <c r="AM639" s="354">
        <f t="shared" si="749"/>
        <v>0</v>
      </c>
    </row>
    <row r="640" spans="1:39" ht="14.1" customHeight="1" thickTop="1" thickBot="1" x14ac:dyDescent="0.25">
      <c r="A640" s="2278"/>
      <c r="B640" s="2281"/>
      <c r="C640" s="2283"/>
      <c r="D640" s="2285"/>
      <c r="E640" s="2288"/>
      <c r="F640" s="2281"/>
      <c r="G640" s="2295"/>
      <c r="H640" s="2297"/>
      <c r="I640" s="2293"/>
      <c r="J640" s="2281"/>
      <c r="K640" s="2295"/>
      <c r="L640" s="2281"/>
      <c r="M640" s="310"/>
      <c r="N640" s="1678"/>
      <c r="O640" s="1678"/>
      <c r="P640" s="309"/>
      <c r="Q640" s="309"/>
      <c r="R640" s="308"/>
      <c r="S640" s="308"/>
      <c r="T640" s="358"/>
      <c r="U640" s="357"/>
      <c r="V640" s="357"/>
      <c r="W640" s="357"/>
      <c r="X640" s="357"/>
      <c r="Y640" s="357"/>
      <c r="Z640" s="357"/>
      <c r="AA640" s="357"/>
      <c r="AB640" s="308"/>
      <c r="AC640" s="2300"/>
      <c r="AD640" s="2300"/>
      <c r="AE640" s="2307"/>
      <c r="AF640" s="2316"/>
      <c r="AG640" s="2314"/>
      <c r="AH640" s="2312"/>
      <c r="AI640" s="271">
        <f t="shared" ref="AI640" si="758">IF(P640=P639,0,IF(P640=P638,0,IF(P640=P637,0,IF(P640=P636,0,IF(P640=P635,0,1)))))</f>
        <v>0</v>
      </c>
      <c r="AJ640" s="271" t="s">
        <v>545</v>
      </c>
      <c r="AK640" s="271" t="str">
        <f t="shared" si="747"/>
        <v>??</v>
      </c>
      <c r="AL640" s="271" t="e">
        <f>IF(#REF!=#REF!,0,IF(#REF!=#REF!,0,IF(#REF!=#REF!,0,IF(#REF!=#REF!,0,IF(#REF!=#REF!,0,1)))))</f>
        <v>#REF!</v>
      </c>
      <c r="AM640" s="354">
        <f t="shared" si="749"/>
        <v>0</v>
      </c>
    </row>
    <row r="641" spans="1:39" ht="14.1" customHeight="1" thickTop="1" thickBot="1" x14ac:dyDescent="0.25">
      <c r="A641" s="2278"/>
      <c r="B641" s="2281"/>
      <c r="C641" s="2283"/>
      <c r="D641" s="2285"/>
      <c r="E641" s="2288"/>
      <c r="F641" s="2281"/>
      <c r="G641" s="2295"/>
      <c r="H641" s="2297"/>
      <c r="I641" s="2293"/>
      <c r="J641" s="2281"/>
      <c r="K641" s="2295"/>
      <c r="L641" s="2281"/>
      <c r="M641" s="310"/>
      <c r="N641" s="1678"/>
      <c r="O641" s="1678"/>
      <c r="P641" s="309"/>
      <c r="Q641" s="309"/>
      <c r="R641" s="308"/>
      <c r="S641" s="308"/>
      <c r="T641" s="358"/>
      <c r="U641" s="357"/>
      <c r="V641" s="357"/>
      <c r="W641" s="357"/>
      <c r="X641" s="357"/>
      <c r="Y641" s="357"/>
      <c r="Z641" s="357"/>
      <c r="AA641" s="357"/>
      <c r="AB641" s="308"/>
      <c r="AC641" s="2300"/>
      <c r="AD641" s="2300"/>
      <c r="AE641" s="2308" t="str">
        <f t="shared" si="717"/>
        <v/>
      </c>
      <c r="AF641" s="2316"/>
      <c r="AG641" s="2314"/>
      <c r="AH641" s="2312"/>
      <c r="AI641" s="271">
        <f t="shared" ref="AI641" si="759">IF(P641=P640,0,IF(P641=P639,0,IF(P641=P638,0,IF(P641=P637,0,IF(P641=P636,0,IF(P641=P635,0,1))))))</f>
        <v>0</v>
      </c>
      <c r="AJ641" s="271" t="s">
        <v>545</v>
      </c>
      <c r="AK641" s="271" t="str">
        <f t="shared" si="747"/>
        <v>??</v>
      </c>
      <c r="AL641" s="271" t="e">
        <f>IF(#REF!=#REF!,0,IF(#REF!=#REF!,0,IF(#REF!=#REF!,0,IF(#REF!=#REF!,0,IF(#REF!=#REF!,0,IF(#REF!=#REF!,0,1))))))</f>
        <v>#REF!</v>
      </c>
      <c r="AM641" s="354">
        <f t="shared" si="749"/>
        <v>0</v>
      </c>
    </row>
    <row r="642" spans="1:39" ht="14.1" customHeight="1" thickTop="1" thickBot="1" x14ac:dyDescent="0.25">
      <c r="A642" s="2278"/>
      <c r="B642" s="2281"/>
      <c r="C642" s="2283"/>
      <c r="D642" s="2285"/>
      <c r="E642" s="2288"/>
      <c r="F642" s="2281"/>
      <c r="G642" s="2295"/>
      <c r="H642" s="2297"/>
      <c r="I642" s="2293"/>
      <c r="J642" s="2281"/>
      <c r="K642" s="2295"/>
      <c r="L642" s="2281"/>
      <c r="M642" s="310"/>
      <c r="N642" s="1678"/>
      <c r="O642" s="1678"/>
      <c r="P642" s="309"/>
      <c r="Q642" s="309"/>
      <c r="R642" s="308"/>
      <c r="S642" s="308"/>
      <c r="T642" s="358"/>
      <c r="U642" s="357"/>
      <c r="V642" s="357"/>
      <c r="W642" s="357"/>
      <c r="X642" s="357"/>
      <c r="Y642" s="357"/>
      <c r="Z642" s="357"/>
      <c r="AA642" s="357"/>
      <c r="AB642" s="308"/>
      <c r="AC642" s="2300"/>
      <c r="AD642" s="2300"/>
      <c r="AE642" s="2308"/>
      <c r="AF642" s="2316"/>
      <c r="AG642" s="2314"/>
      <c r="AH642" s="2312"/>
      <c r="AI642" s="271">
        <f t="shared" ref="AI642" si="760">IF(P642=P641,0,IF(P642=P640,0,IF(P642=P639,0,IF(P642=P638,0,IF(P642=P637,0,IF(P642=P636,0,IF(P642=P635,0,1)))))))</f>
        <v>0</v>
      </c>
      <c r="AJ642" s="271" t="s">
        <v>545</v>
      </c>
      <c r="AK642" s="271" t="str">
        <f t="shared" si="747"/>
        <v>??</v>
      </c>
      <c r="AL642" s="271" t="e">
        <f>IF(#REF!=#REF!,0,IF(#REF!=#REF!,0,IF(#REF!=#REF!,0,IF(#REF!=#REF!,0,IF(#REF!=#REF!,0,IF(#REF!=#REF!,0,IF(#REF!=#REF!,0,1)))))))</f>
        <v>#REF!</v>
      </c>
      <c r="AM642" s="354">
        <f t="shared" si="749"/>
        <v>0</v>
      </c>
    </row>
    <row r="643" spans="1:39" ht="14.1" customHeight="1" thickTop="1" thickBot="1" x14ac:dyDescent="0.25">
      <c r="A643" s="2278"/>
      <c r="B643" s="2281"/>
      <c r="C643" s="2283"/>
      <c r="D643" s="2285"/>
      <c r="E643" s="2288"/>
      <c r="F643" s="2281"/>
      <c r="G643" s="2295"/>
      <c r="H643" s="2297"/>
      <c r="I643" s="2293"/>
      <c r="J643" s="2281"/>
      <c r="K643" s="2295"/>
      <c r="L643" s="2281"/>
      <c r="M643" s="310"/>
      <c r="N643" s="1678"/>
      <c r="O643" s="1678"/>
      <c r="P643" s="309"/>
      <c r="Q643" s="309"/>
      <c r="R643" s="308"/>
      <c r="S643" s="308"/>
      <c r="T643" s="358"/>
      <c r="U643" s="357"/>
      <c r="V643" s="357"/>
      <c r="W643" s="357"/>
      <c r="X643" s="357"/>
      <c r="Y643" s="357"/>
      <c r="Z643" s="357"/>
      <c r="AA643" s="357"/>
      <c r="AB643" s="308"/>
      <c r="AC643" s="2300"/>
      <c r="AD643" s="2300"/>
      <c r="AE643" s="2308"/>
      <c r="AF643" s="2316"/>
      <c r="AG643" s="2314"/>
      <c r="AH643" s="2312"/>
      <c r="AI643" s="271">
        <f t="shared" ref="AI643" si="761">IF(P643=P642,0,IF(P643=P641,0,IF(P643=P640,0,IF(P643=P639,0,IF(P643=P638,0,IF(P643=P637,0,IF(P643=P636,0,IF(P643=P635,0,1))))))))</f>
        <v>0</v>
      </c>
      <c r="AJ643" s="271" t="s">
        <v>545</v>
      </c>
      <c r="AK643" s="271" t="str">
        <f t="shared" si="747"/>
        <v>??</v>
      </c>
      <c r="AL643" s="271" t="e">
        <f>IF(#REF!=#REF!,0,IF(#REF!=#REF!,0,IF(#REF!=#REF!,0,IF(#REF!=#REF!,0,IF(#REF!=#REF!,0,IF(#REF!=#REF!,0,IF(#REF!=#REF!,0,IF(#REF!=#REF!,0,1))))))))</f>
        <v>#REF!</v>
      </c>
      <c r="AM643" s="354">
        <f t="shared" si="749"/>
        <v>0</v>
      </c>
    </row>
    <row r="644" spans="1:39" ht="14.1" customHeight="1" thickTop="1" thickBot="1" x14ac:dyDescent="0.25">
      <c r="A644" s="2279"/>
      <c r="B644" s="2282"/>
      <c r="C644" s="2284"/>
      <c r="D644" s="2286"/>
      <c r="E644" s="2289"/>
      <c r="F644" s="2282"/>
      <c r="G644" s="2296"/>
      <c r="H644" s="2298"/>
      <c r="I644" s="2294"/>
      <c r="J644" s="2282"/>
      <c r="K644" s="2296"/>
      <c r="L644" s="2282"/>
      <c r="M644" s="292"/>
      <c r="N644" s="290"/>
      <c r="O644" s="290"/>
      <c r="P644" s="291"/>
      <c r="Q644" s="291"/>
      <c r="R644" s="290"/>
      <c r="S644" s="290"/>
      <c r="T644" s="356"/>
      <c r="U644" s="355"/>
      <c r="V644" s="355"/>
      <c r="W644" s="355"/>
      <c r="X644" s="355"/>
      <c r="Y644" s="355"/>
      <c r="Z644" s="355"/>
      <c r="AA644" s="355"/>
      <c r="AB644" s="290"/>
      <c r="AC644" s="2301"/>
      <c r="AD644" s="2301"/>
      <c r="AE644" s="2309"/>
      <c r="AF644" s="2316"/>
      <c r="AG644" s="2315"/>
      <c r="AH644" s="2312"/>
      <c r="AI644" s="271">
        <f t="shared" ref="AI644" si="762">IF(P644=P643,0,IF(P644=P642,0,IF(P644=P641,0,IF(P644=P640,0,IF(P644=P639,0,IF(P644=P638,0,IF(P644=P637,0,IF(P644=P636,0,IF(P644=P635,0,1)))))))))</f>
        <v>0</v>
      </c>
      <c r="AJ644" s="271" t="s">
        <v>545</v>
      </c>
      <c r="AK644" s="271" t="str">
        <f t="shared" si="747"/>
        <v>??</v>
      </c>
      <c r="AL644" s="271" t="e">
        <f>IF(#REF!=#REF!,0,IF(#REF!=#REF!,0,IF(#REF!=#REF!,0,IF(#REF!=#REF!,0,IF(#REF!=#REF!,0,IF(#REF!=#REF!,0,IF(#REF!=#REF!,0,IF(#REF!=#REF!,0,IF(#REF!=#REF!,0,1)))))))))</f>
        <v>#REF!</v>
      </c>
      <c r="AM644" s="354">
        <f t="shared" si="749"/>
        <v>0</v>
      </c>
    </row>
    <row r="645" spans="1:39" ht="14.1" customHeight="1" thickTop="1" thickBot="1" x14ac:dyDescent="0.25">
      <c r="A645" s="2278"/>
      <c r="B645" s="2280"/>
      <c r="C645" s="2283"/>
      <c r="D645" s="2285"/>
      <c r="E645" s="2287"/>
      <c r="F645" s="2280"/>
      <c r="G645" s="2280"/>
      <c r="H645" s="2297"/>
      <c r="I645" s="2290" t="s">
        <v>140</v>
      </c>
      <c r="J645" s="2281"/>
      <c r="K645" s="2280"/>
      <c r="L645" s="2281"/>
      <c r="M645" s="310"/>
      <c r="N645" s="1678"/>
      <c r="O645" s="1678"/>
      <c r="P645" s="388"/>
      <c r="Q645" s="388"/>
      <c r="R645" s="308"/>
      <c r="S645" s="308"/>
      <c r="T645" s="358"/>
      <c r="U645" s="357"/>
      <c r="V645" s="357"/>
      <c r="W645" s="357"/>
      <c r="X645" s="357"/>
      <c r="Y645" s="357"/>
      <c r="Z645" s="357"/>
      <c r="AA645" s="357"/>
      <c r="AB645" s="308"/>
      <c r="AC645" s="2299">
        <f t="shared" ref="AC645" si="763">SUM(T645:AB654)</f>
        <v>0</v>
      </c>
      <c r="AD645" s="2299">
        <f t="shared" si="707"/>
        <v>0</v>
      </c>
      <c r="AE645" s="2306">
        <f t="shared" ref="AE645" si="764">IF((AC645-AD645)&gt;=0,AC645-AD645,0)</f>
        <v>0</v>
      </c>
      <c r="AF645" s="2316">
        <f t="shared" ref="AF645" si="765">IF(AC645&lt;AD645,AC645,AD645)/IF(AD645=0,1,AD645)</f>
        <v>0</v>
      </c>
      <c r="AG645" s="2313" t="str">
        <f t="shared" si="710"/>
        <v/>
      </c>
      <c r="AH645" s="2312"/>
      <c r="AI645" s="271">
        <v>1</v>
      </c>
      <c r="AJ645" s="271" t="s">
        <v>545</v>
      </c>
      <c r="AK645" s="271" t="str">
        <f t="shared" si="747"/>
        <v>??</v>
      </c>
      <c r="AL645" s="271">
        <v>1</v>
      </c>
      <c r="AM645" s="354">
        <f t="shared" ref="AM645" si="766">C645</f>
        <v>0</v>
      </c>
    </row>
    <row r="646" spans="1:39" ht="14.1" customHeight="1" thickTop="1" thickBot="1" x14ac:dyDescent="0.25">
      <c r="A646" s="2278"/>
      <c r="B646" s="2281"/>
      <c r="C646" s="2283"/>
      <c r="D646" s="2285"/>
      <c r="E646" s="2288"/>
      <c r="F646" s="2281"/>
      <c r="G646" s="2295"/>
      <c r="H646" s="2297"/>
      <c r="I646" s="2291"/>
      <c r="J646" s="2281"/>
      <c r="K646" s="2295"/>
      <c r="L646" s="2281"/>
      <c r="M646" s="310"/>
      <c r="N646" s="1678"/>
      <c r="O646" s="1678"/>
      <c r="P646" s="309"/>
      <c r="Q646" s="309"/>
      <c r="R646" s="308"/>
      <c r="S646" s="308"/>
      <c r="T646" s="358"/>
      <c r="U646" s="357"/>
      <c r="V646" s="357"/>
      <c r="W646" s="357"/>
      <c r="X646" s="357"/>
      <c r="Y646" s="357"/>
      <c r="Z646" s="357"/>
      <c r="AA646" s="357"/>
      <c r="AB646" s="308"/>
      <c r="AC646" s="2300"/>
      <c r="AD646" s="2300"/>
      <c r="AE646" s="2307"/>
      <c r="AF646" s="2316"/>
      <c r="AG646" s="2314"/>
      <c r="AH646" s="2312"/>
      <c r="AI646" s="271">
        <f t="shared" ref="AI646" si="767">IF(P646=P645,0,1)</f>
        <v>0</v>
      </c>
      <c r="AJ646" s="271" t="s">
        <v>545</v>
      </c>
      <c r="AK646" s="271" t="str">
        <f t="shared" si="747"/>
        <v>??</v>
      </c>
      <c r="AL646" s="271" t="e">
        <f>IF(#REF!=#REF!,0,1)</f>
        <v>#REF!</v>
      </c>
      <c r="AM646" s="354">
        <f t="shared" si="749"/>
        <v>0</v>
      </c>
    </row>
    <row r="647" spans="1:39" ht="14.1" customHeight="1" thickTop="1" thickBot="1" x14ac:dyDescent="0.25">
      <c r="A647" s="2278"/>
      <c r="B647" s="2281"/>
      <c r="C647" s="2283"/>
      <c r="D647" s="2285"/>
      <c r="E647" s="2288"/>
      <c r="F647" s="2281"/>
      <c r="G647" s="2295"/>
      <c r="H647" s="2297"/>
      <c r="I647" s="2292"/>
      <c r="J647" s="2281"/>
      <c r="K647" s="2295"/>
      <c r="L647" s="2281"/>
      <c r="M647" s="310"/>
      <c r="N647" s="1678"/>
      <c r="O647" s="1678"/>
      <c r="P647" s="309"/>
      <c r="Q647" s="309"/>
      <c r="R647" s="308"/>
      <c r="S647" s="308"/>
      <c r="T647" s="358"/>
      <c r="U647" s="357"/>
      <c r="V647" s="357"/>
      <c r="W647" s="357"/>
      <c r="X647" s="357"/>
      <c r="Y647" s="357"/>
      <c r="Z647" s="357"/>
      <c r="AA647" s="357"/>
      <c r="AB647" s="308"/>
      <c r="AC647" s="2300"/>
      <c r="AD647" s="2300"/>
      <c r="AE647" s="2307"/>
      <c r="AF647" s="2316"/>
      <c r="AG647" s="2314"/>
      <c r="AH647" s="2312"/>
      <c r="AI647" s="271">
        <f t="shared" ref="AI647" si="768">IF(P647=P646,0,IF(P647=P645,0,1))</f>
        <v>0</v>
      </c>
      <c r="AJ647" s="271" t="s">
        <v>545</v>
      </c>
      <c r="AK647" s="271" t="str">
        <f t="shared" si="747"/>
        <v>??</v>
      </c>
      <c r="AL647" s="271" t="e">
        <f>IF(#REF!=#REF!,0,IF(#REF!=#REF!,0,1))</f>
        <v>#REF!</v>
      </c>
      <c r="AM647" s="354">
        <f t="shared" si="749"/>
        <v>0</v>
      </c>
    </row>
    <row r="648" spans="1:39" ht="14.1" customHeight="1" thickTop="1" thickBot="1" x14ac:dyDescent="0.25">
      <c r="A648" s="2278"/>
      <c r="B648" s="2281"/>
      <c r="C648" s="2283"/>
      <c r="D648" s="2285"/>
      <c r="E648" s="2288"/>
      <c r="F648" s="2281"/>
      <c r="G648" s="2295"/>
      <c r="H648" s="2297"/>
      <c r="I648" s="2293"/>
      <c r="J648" s="2281"/>
      <c r="K648" s="2295"/>
      <c r="L648" s="2281"/>
      <c r="M648" s="310"/>
      <c r="N648" s="1678"/>
      <c r="O648" s="1678"/>
      <c r="P648" s="309"/>
      <c r="Q648" s="309"/>
      <c r="R648" s="308"/>
      <c r="S648" s="308"/>
      <c r="T648" s="358"/>
      <c r="U648" s="357"/>
      <c r="V648" s="357"/>
      <c r="W648" s="357"/>
      <c r="X648" s="357"/>
      <c r="Y648" s="357"/>
      <c r="Z648" s="357"/>
      <c r="AA648" s="357"/>
      <c r="AB648" s="308"/>
      <c r="AC648" s="2300"/>
      <c r="AD648" s="2300"/>
      <c r="AE648" s="2307"/>
      <c r="AF648" s="2316"/>
      <c r="AG648" s="2314"/>
      <c r="AH648" s="2312"/>
      <c r="AI648" s="271">
        <f t="shared" ref="AI648" si="769">IF(P648=P647,0,IF(P648=P646,0,IF(P648=P645,0,1)))</f>
        <v>0</v>
      </c>
      <c r="AJ648" s="271" t="s">
        <v>545</v>
      </c>
      <c r="AK648" s="271" t="str">
        <f t="shared" si="747"/>
        <v>??</v>
      </c>
      <c r="AL648" s="271" t="e">
        <f>IF(#REF!=#REF!,0,IF(#REF!=#REF!,0,IF(#REF!=#REF!,0,1)))</f>
        <v>#REF!</v>
      </c>
      <c r="AM648" s="354">
        <f t="shared" si="749"/>
        <v>0</v>
      </c>
    </row>
    <row r="649" spans="1:39" ht="14.1" customHeight="1" thickTop="1" thickBot="1" x14ac:dyDescent="0.25">
      <c r="A649" s="2278"/>
      <c r="B649" s="2281"/>
      <c r="C649" s="2283"/>
      <c r="D649" s="2285"/>
      <c r="E649" s="2288"/>
      <c r="F649" s="2281"/>
      <c r="G649" s="2295"/>
      <c r="H649" s="2297"/>
      <c r="I649" s="2293"/>
      <c r="J649" s="2281"/>
      <c r="K649" s="2295"/>
      <c r="L649" s="2281"/>
      <c r="M649" s="310"/>
      <c r="N649" s="1678"/>
      <c r="O649" s="1678"/>
      <c r="P649" s="309"/>
      <c r="Q649" s="309"/>
      <c r="R649" s="308"/>
      <c r="S649" s="308"/>
      <c r="T649" s="358"/>
      <c r="U649" s="357"/>
      <c r="V649" s="357"/>
      <c r="W649" s="357"/>
      <c r="X649" s="357"/>
      <c r="Y649" s="357"/>
      <c r="Z649" s="357"/>
      <c r="AA649" s="357"/>
      <c r="AB649" s="308"/>
      <c r="AC649" s="2300"/>
      <c r="AD649" s="2300"/>
      <c r="AE649" s="2307"/>
      <c r="AF649" s="2316"/>
      <c r="AG649" s="2314"/>
      <c r="AH649" s="2312"/>
      <c r="AI649" s="271">
        <f t="shared" ref="AI649" si="770">IF(P649=P648,0,IF(P649=P647,0,IF(P649=P646,0,IF(P649=P645,0,1))))</f>
        <v>0</v>
      </c>
      <c r="AJ649" s="271" t="s">
        <v>545</v>
      </c>
      <c r="AK649" s="271" t="str">
        <f t="shared" si="747"/>
        <v>??</v>
      </c>
      <c r="AL649" s="271" t="e">
        <f>IF(#REF!=#REF!,0,IF(#REF!=#REF!,0,IF(#REF!=#REF!,0,IF(#REF!=#REF!,0,1))))</f>
        <v>#REF!</v>
      </c>
      <c r="AM649" s="354">
        <f t="shared" si="749"/>
        <v>0</v>
      </c>
    </row>
    <row r="650" spans="1:39" ht="14.1" customHeight="1" thickTop="1" thickBot="1" x14ac:dyDescent="0.25">
      <c r="A650" s="2278"/>
      <c r="B650" s="2281"/>
      <c r="C650" s="2283"/>
      <c r="D650" s="2285"/>
      <c r="E650" s="2288"/>
      <c r="F650" s="2281"/>
      <c r="G650" s="2295"/>
      <c r="H650" s="2297"/>
      <c r="I650" s="2293"/>
      <c r="J650" s="2281"/>
      <c r="K650" s="2295"/>
      <c r="L650" s="2281"/>
      <c r="M650" s="310"/>
      <c r="N650" s="1678"/>
      <c r="O650" s="1678"/>
      <c r="P650" s="309"/>
      <c r="Q650" s="309"/>
      <c r="R650" s="308"/>
      <c r="S650" s="308"/>
      <c r="T650" s="358"/>
      <c r="U650" s="357"/>
      <c r="V650" s="357"/>
      <c r="W650" s="357"/>
      <c r="X650" s="357"/>
      <c r="Y650" s="357"/>
      <c r="Z650" s="357"/>
      <c r="AA650" s="357"/>
      <c r="AB650" s="308"/>
      <c r="AC650" s="2300"/>
      <c r="AD650" s="2300"/>
      <c r="AE650" s="2307"/>
      <c r="AF650" s="2316"/>
      <c r="AG650" s="2314"/>
      <c r="AH650" s="2312"/>
      <c r="AI650" s="271">
        <f t="shared" ref="AI650" si="771">IF(P650=P649,0,IF(P650=P648,0,IF(P650=P647,0,IF(P650=P646,0,IF(P650=P645,0,1)))))</f>
        <v>0</v>
      </c>
      <c r="AJ650" s="271" t="s">
        <v>545</v>
      </c>
      <c r="AK650" s="271" t="str">
        <f t="shared" si="747"/>
        <v>??</v>
      </c>
      <c r="AL650" s="271" t="e">
        <f>IF(#REF!=#REF!,0,IF(#REF!=#REF!,0,IF(#REF!=#REF!,0,IF(#REF!=#REF!,0,IF(#REF!=#REF!,0,1)))))</f>
        <v>#REF!</v>
      </c>
      <c r="AM650" s="354">
        <f t="shared" si="749"/>
        <v>0</v>
      </c>
    </row>
    <row r="651" spans="1:39" ht="14.1" customHeight="1" thickTop="1" thickBot="1" x14ac:dyDescent="0.25">
      <c r="A651" s="2278"/>
      <c r="B651" s="2281"/>
      <c r="C651" s="2283"/>
      <c r="D651" s="2285"/>
      <c r="E651" s="2288"/>
      <c r="F651" s="2281"/>
      <c r="G651" s="2295"/>
      <c r="H651" s="2297"/>
      <c r="I651" s="2293"/>
      <c r="J651" s="2281"/>
      <c r="K651" s="2295"/>
      <c r="L651" s="2281"/>
      <c r="M651" s="310"/>
      <c r="N651" s="1678"/>
      <c r="O651" s="1678"/>
      <c r="P651" s="309"/>
      <c r="Q651" s="309"/>
      <c r="R651" s="308"/>
      <c r="S651" s="308"/>
      <c r="T651" s="358"/>
      <c r="U651" s="357"/>
      <c r="V651" s="357"/>
      <c r="W651" s="357"/>
      <c r="X651" s="357"/>
      <c r="Y651" s="357"/>
      <c r="Z651" s="357"/>
      <c r="AA651" s="357"/>
      <c r="AB651" s="308"/>
      <c r="AC651" s="2300"/>
      <c r="AD651" s="2300"/>
      <c r="AE651" s="2308" t="str">
        <f t="shared" si="717"/>
        <v/>
      </c>
      <c r="AF651" s="2316"/>
      <c r="AG651" s="2314"/>
      <c r="AH651" s="2312"/>
      <c r="AI651" s="271">
        <f t="shared" ref="AI651" si="772">IF(P651=P650,0,IF(P651=P649,0,IF(P651=P648,0,IF(P651=P647,0,IF(P651=P646,0,IF(P651=P645,0,1))))))</f>
        <v>0</v>
      </c>
      <c r="AJ651" s="271" t="s">
        <v>545</v>
      </c>
      <c r="AK651" s="271" t="str">
        <f t="shared" si="747"/>
        <v>??</v>
      </c>
      <c r="AL651" s="271" t="e">
        <f>IF(#REF!=#REF!,0,IF(#REF!=#REF!,0,IF(#REF!=#REF!,0,IF(#REF!=#REF!,0,IF(#REF!=#REF!,0,IF(#REF!=#REF!,0,1))))))</f>
        <v>#REF!</v>
      </c>
      <c r="AM651" s="354">
        <f t="shared" si="749"/>
        <v>0</v>
      </c>
    </row>
    <row r="652" spans="1:39" ht="14.1" customHeight="1" thickTop="1" thickBot="1" x14ac:dyDescent="0.25">
      <c r="A652" s="2278"/>
      <c r="B652" s="2281"/>
      <c r="C652" s="2283"/>
      <c r="D652" s="2285"/>
      <c r="E652" s="2288"/>
      <c r="F652" s="2281"/>
      <c r="G652" s="2295"/>
      <c r="H652" s="2297"/>
      <c r="I652" s="2293"/>
      <c r="J652" s="2281"/>
      <c r="K652" s="2295"/>
      <c r="L652" s="2281"/>
      <c r="M652" s="310"/>
      <c r="N652" s="1678"/>
      <c r="O652" s="1678"/>
      <c r="P652" s="309"/>
      <c r="Q652" s="309"/>
      <c r="R652" s="308"/>
      <c r="S652" s="308"/>
      <c r="T652" s="358"/>
      <c r="U652" s="357"/>
      <c r="V652" s="357"/>
      <c r="W652" s="357"/>
      <c r="X652" s="357"/>
      <c r="Y652" s="357"/>
      <c r="Z652" s="357"/>
      <c r="AA652" s="357"/>
      <c r="AB652" s="308"/>
      <c r="AC652" s="2300"/>
      <c r="AD652" s="2300"/>
      <c r="AE652" s="2308"/>
      <c r="AF652" s="2316"/>
      <c r="AG652" s="2314"/>
      <c r="AH652" s="2312"/>
      <c r="AI652" s="271">
        <f t="shared" ref="AI652" si="773">IF(P652=P651,0,IF(P652=P650,0,IF(P652=P649,0,IF(P652=P648,0,IF(P652=P647,0,IF(P652=P646,0,IF(P652=P645,0,1)))))))</f>
        <v>0</v>
      </c>
      <c r="AJ652" s="271" t="s">
        <v>545</v>
      </c>
      <c r="AK652" s="271" t="str">
        <f t="shared" si="747"/>
        <v>??</v>
      </c>
      <c r="AL652" s="271" t="e">
        <f>IF(#REF!=#REF!,0,IF(#REF!=#REF!,0,IF(#REF!=#REF!,0,IF(#REF!=#REF!,0,IF(#REF!=#REF!,0,IF(#REF!=#REF!,0,IF(#REF!=#REF!,0,1)))))))</f>
        <v>#REF!</v>
      </c>
      <c r="AM652" s="354">
        <f t="shared" si="749"/>
        <v>0</v>
      </c>
    </row>
    <row r="653" spans="1:39" ht="14.1" customHeight="1" thickTop="1" thickBot="1" x14ac:dyDescent="0.25">
      <c r="A653" s="2278"/>
      <c r="B653" s="2281"/>
      <c r="C653" s="2283"/>
      <c r="D653" s="2285"/>
      <c r="E653" s="2288"/>
      <c r="F653" s="2281"/>
      <c r="G653" s="2295"/>
      <c r="H653" s="2297"/>
      <c r="I653" s="2293"/>
      <c r="J653" s="2281"/>
      <c r="K653" s="2295"/>
      <c r="L653" s="2281"/>
      <c r="M653" s="310"/>
      <c r="N653" s="1678"/>
      <c r="O653" s="1678"/>
      <c r="P653" s="309"/>
      <c r="Q653" s="309"/>
      <c r="R653" s="308"/>
      <c r="S653" s="308"/>
      <c r="T653" s="358"/>
      <c r="U653" s="357"/>
      <c r="V653" s="357"/>
      <c r="W653" s="357"/>
      <c r="X653" s="357"/>
      <c r="Y653" s="357"/>
      <c r="Z653" s="357"/>
      <c r="AA653" s="357"/>
      <c r="AB653" s="308"/>
      <c r="AC653" s="2300"/>
      <c r="AD653" s="2300"/>
      <c r="AE653" s="2308"/>
      <c r="AF653" s="2316"/>
      <c r="AG653" s="2314"/>
      <c r="AH653" s="2312"/>
      <c r="AI653" s="271">
        <f t="shared" ref="AI653" si="774">IF(P653=P652,0,IF(P653=P651,0,IF(P653=P650,0,IF(P653=P649,0,IF(P653=P648,0,IF(P653=P647,0,IF(P653=P646,0,IF(P653=P645,0,1))))))))</f>
        <v>0</v>
      </c>
      <c r="AJ653" s="271" t="s">
        <v>545</v>
      </c>
      <c r="AK653" s="271" t="str">
        <f t="shared" si="747"/>
        <v>??</v>
      </c>
      <c r="AL653" s="271" t="e">
        <f>IF(#REF!=#REF!,0,IF(#REF!=#REF!,0,IF(#REF!=#REF!,0,IF(#REF!=#REF!,0,IF(#REF!=#REF!,0,IF(#REF!=#REF!,0,IF(#REF!=#REF!,0,IF(#REF!=#REF!,0,1))))))))</f>
        <v>#REF!</v>
      </c>
      <c r="AM653" s="354">
        <f t="shared" si="749"/>
        <v>0</v>
      </c>
    </row>
    <row r="654" spans="1:39" ht="14.1" customHeight="1" thickTop="1" thickBot="1" x14ac:dyDescent="0.25">
      <c r="A654" s="2279"/>
      <c r="B654" s="2282"/>
      <c r="C654" s="2284"/>
      <c r="D654" s="2286"/>
      <c r="E654" s="2289"/>
      <c r="F654" s="2282"/>
      <c r="G654" s="2296"/>
      <c r="H654" s="2298"/>
      <c r="I654" s="2294"/>
      <c r="J654" s="2282"/>
      <c r="K654" s="2296"/>
      <c r="L654" s="2282"/>
      <c r="M654" s="292"/>
      <c r="N654" s="290"/>
      <c r="O654" s="290"/>
      <c r="P654" s="291"/>
      <c r="Q654" s="291"/>
      <c r="R654" s="290"/>
      <c r="S654" s="290"/>
      <c r="T654" s="356"/>
      <c r="U654" s="355"/>
      <c r="V654" s="355"/>
      <c r="W654" s="355"/>
      <c r="X654" s="355"/>
      <c r="Y654" s="355"/>
      <c r="Z654" s="355"/>
      <c r="AA654" s="355"/>
      <c r="AB654" s="290"/>
      <c r="AC654" s="2301"/>
      <c r="AD654" s="2301"/>
      <c r="AE654" s="2309"/>
      <c r="AF654" s="2316"/>
      <c r="AG654" s="2315"/>
      <c r="AH654" s="2312"/>
      <c r="AI654" s="271">
        <f t="shared" ref="AI654" si="775">IF(P654=P653,0,IF(P654=P652,0,IF(P654=P651,0,IF(P654=P650,0,IF(P654=P649,0,IF(P654=P648,0,IF(P654=P647,0,IF(P654=P646,0,IF(P654=P645,0,1)))))))))</f>
        <v>0</v>
      </c>
      <c r="AJ654" s="271" t="s">
        <v>545</v>
      </c>
      <c r="AK654" s="271" t="str">
        <f t="shared" si="747"/>
        <v>??</v>
      </c>
      <c r="AL654" s="271" t="e">
        <f>IF(#REF!=#REF!,0,IF(#REF!=#REF!,0,IF(#REF!=#REF!,0,IF(#REF!=#REF!,0,IF(#REF!=#REF!,0,IF(#REF!=#REF!,0,IF(#REF!=#REF!,0,IF(#REF!=#REF!,0,IF(#REF!=#REF!,0,1)))))))))</f>
        <v>#REF!</v>
      </c>
      <c r="AM654" s="354">
        <f t="shared" si="749"/>
        <v>0</v>
      </c>
    </row>
    <row r="655" spans="1:39" ht="14.1" customHeight="1" thickTop="1" thickBot="1" x14ac:dyDescent="0.25">
      <c r="A655" s="2278"/>
      <c r="B655" s="2280"/>
      <c r="C655" s="2283"/>
      <c r="D655" s="2285"/>
      <c r="E655" s="2287"/>
      <c r="F655" s="2280"/>
      <c r="G655" s="2280"/>
      <c r="H655" s="2297"/>
      <c r="I655" s="2290" t="s">
        <v>140</v>
      </c>
      <c r="J655" s="2281"/>
      <c r="K655" s="2280"/>
      <c r="L655" s="2281"/>
      <c r="M655" s="310"/>
      <c r="N655" s="1678"/>
      <c r="O655" s="1678"/>
      <c r="P655" s="388"/>
      <c r="Q655" s="388"/>
      <c r="R655" s="308"/>
      <c r="S655" s="308"/>
      <c r="T655" s="358"/>
      <c r="U655" s="357"/>
      <c r="V655" s="357"/>
      <c r="W655" s="357"/>
      <c r="X655" s="357"/>
      <c r="Y655" s="357"/>
      <c r="Z655" s="357"/>
      <c r="AA655" s="357"/>
      <c r="AB655" s="308"/>
      <c r="AC655" s="2299">
        <f t="shared" ref="AC655" si="776">SUM(T655:AB664)</f>
        <v>0</v>
      </c>
      <c r="AD655" s="2299">
        <f t="shared" si="707"/>
        <v>0</v>
      </c>
      <c r="AE655" s="2306">
        <f t="shared" ref="AE655" si="777">IF((AC655-AD655)&gt;=0,AC655-AD655,0)</f>
        <v>0</v>
      </c>
      <c r="AF655" s="2316">
        <f t="shared" ref="AF655" si="778">IF(AC655&lt;AD655,AC655,AD655)/IF(AD655=0,1,AD655)</f>
        <v>0</v>
      </c>
      <c r="AG655" s="2313" t="str">
        <f t="shared" si="710"/>
        <v/>
      </c>
      <c r="AH655" s="2312"/>
      <c r="AI655" s="271">
        <v>1</v>
      </c>
      <c r="AJ655" s="271" t="s">
        <v>545</v>
      </c>
      <c r="AK655" s="271" t="str">
        <f t="shared" si="747"/>
        <v>??</v>
      </c>
      <c r="AL655" s="271">
        <v>1</v>
      </c>
      <c r="AM655" s="354">
        <f t="shared" ref="AM655" si="779">C655</f>
        <v>0</v>
      </c>
    </row>
    <row r="656" spans="1:39" ht="14.1" customHeight="1" thickTop="1" thickBot="1" x14ac:dyDescent="0.25">
      <c r="A656" s="2278"/>
      <c r="B656" s="2281"/>
      <c r="C656" s="2283"/>
      <c r="D656" s="2285"/>
      <c r="E656" s="2288"/>
      <c r="F656" s="2281"/>
      <c r="G656" s="2295"/>
      <c r="H656" s="2297"/>
      <c r="I656" s="2291"/>
      <c r="J656" s="2281"/>
      <c r="K656" s="2295"/>
      <c r="L656" s="2281"/>
      <c r="M656" s="310"/>
      <c r="N656" s="1678"/>
      <c r="O656" s="1678"/>
      <c r="P656" s="309"/>
      <c r="Q656" s="309"/>
      <c r="R656" s="308"/>
      <c r="S656" s="308"/>
      <c r="T656" s="358"/>
      <c r="U656" s="357"/>
      <c r="V656" s="357"/>
      <c r="W656" s="357"/>
      <c r="X656" s="357"/>
      <c r="Y656" s="357"/>
      <c r="Z656" s="357"/>
      <c r="AA656" s="357"/>
      <c r="AB656" s="308"/>
      <c r="AC656" s="2300"/>
      <c r="AD656" s="2300"/>
      <c r="AE656" s="2307"/>
      <c r="AF656" s="2316"/>
      <c r="AG656" s="2314"/>
      <c r="AH656" s="2312"/>
      <c r="AI656" s="271">
        <f t="shared" ref="AI656" si="780">IF(P656=P655,0,1)</f>
        <v>0</v>
      </c>
      <c r="AJ656" s="271" t="s">
        <v>545</v>
      </c>
      <c r="AK656" s="271" t="str">
        <f t="shared" si="747"/>
        <v>??</v>
      </c>
      <c r="AL656" s="271" t="e">
        <f>IF(#REF!=#REF!,0,1)</f>
        <v>#REF!</v>
      </c>
      <c r="AM656" s="354">
        <f t="shared" si="749"/>
        <v>0</v>
      </c>
    </row>
    <row r="657" spans="1:39" ht="14.1" customHeight="1" thickTop="1" thickBot="1" x14ac:dyDescent="0.25">
      <c r="A657" s="2278"/>
      <c r="B657" s="2281"/>
      <c r="C657" s="2283"/>
      <c r="D657" s="2285"/>
      <c r="E657" s="2288"/>
      <c r="F657" s="2281"/>
      <c r="G657" s="2295"/>
      <c r="H657" s="2297"/>
      <c r="I657" s="2292"/>
      <c r="J657" s="2281"/>
      <c r="K657" s="2295"/>
      <c r="L657" s="2281"/>
      <c r="M657" s="310"/>
      <c r="N657" s="1678"/>
      <c r="O657" s="1678"/>
      <c r="P657" s="309"/>
      <c r="Q657" s="309"/>
      <c r="R657" s="308"/>
      <c r="S657" s="308"/>
      <c r="T657" s="358"/>
      <c r="U657" s="357"/>
      <c r="V657" s="357"/>
      <c r="W657" s="357"/>
      <c r="X657" s="357"/>
      <c r="Y657" s="357"/>
      <c r="Z657" s="357"/>
      <c r="AA657" s="357"/>
      <c r="AB657" s="308"/>
      <c r="AC657" s="2300"/>
      <c r="AD657" s="2300"/>
      <c r="AE657" s="2307"/>
      <c r="AF657" s="2316"/>
      <c r="AG657" s="2314"/>
      <c r="AH657" s="2312"/>
      <c r="AI657" s="271">
        <f t="shared" ref="AI657" si="781">IF(P657=P656,0,IF(P657=P655,0,1))</f>
        <v>0</v>
      </c>
      <c r="AJ657" s="271" t="s">
        <v>545</v>
      </c>
      <c r="AK657" s="271" t="str">
        <f t="shared" si="747"/>
        <v>??</v>
      </c>
      <c r="AL657" s="271" t="e">
        <f>IF(#REF!=#REF!,0,IF(#REF!=#REF!,0,1))</f>
        <v>#REF!</v>
      </c>
      <c r="AM657" s="354">
        <f t="shared" si="749"/>
        <v>0</v>
      </c>
    </row>
    <row r="658" spans="1:39" ht="14.1" customHeight="1" thickTop="1" thickBot="1" x14ac:dyDescent="0.25">
      <c r="A658" s="2278"/>
      <c r="B658" s="2281"/>
      <c r="C658" s="2283"/>
      <c r="D658" s="2285"/>
      <c r="E658" s="2288"/>
      <c r="F658" s="2281"/>
      <c r="G658" s="2295"/>
      <c r="H658" s="2297"/>
      <c r="I658" s="2293"/>
      <c r="J658" s="2281"/>
      <c r="K658" s="2295"/>
      <c r="L658" s="2281"/>
      <c r="M658" s="310"/>
      <c r="N658" s="1678"/>
      <c r="O658" s="1678"/>
      <c r="P658" s="309"/>
      <c r="Q658" s="309"/>
      <c r="R658" s="308"/>
      <c r="S658" s="308"/>
      <c r="T658" s="358"/>
      <c r="U658" s="357"/>
      <c r="V658" s="357"/>
      <c r="W658" s="357"/>
      <c r="X658" s="357"/>
      <c r="Y658" s="357"/>
      <c r="Z658" s="357"/>
      <c r="AA658" s="357"/>
      <c r="AB658" s="308"/>
      <c r="AC658" s="2300"/>
      <c r="AD658" s="2300"/>
      <c r="AE658" s="2307"/>
      <c r="AF658" s="2316"/>
      <c r="AG658" s="2314"/>
      <c r="AH658" s="2312"/>
      <c r="AI658" s="271">
        <f t="shared" ref="AI658" si="782">IF(P658=P657,0,IF(P658=P656,0,IF(P658=P655,0,1)))</f>
        <v>0</v>
      </c>
      <c r="AJ658" s="271" t="s">
        <v>545</v>
      </c>
      <c r="AK658" s="271" t="str">
        <f t="shared" si="747"/>
        <v>??</v>
      </c>
      <c r="AL658" s="271" t="e">
        <f>IF(#REF!=#REF!,0,IF(#REF!=#REF!,0,IF(#REF!=#REF!,0,1)))</f>
        <v>#REF!</v>
      </c>
      <c r="AM658" s="354">
        <f t="shared" si="749"/>
        <v>0</v>
      </c>
    </row>
    <row r="659" spans="1:39" ht="14.1" customHeight="1" thickTop="1" thickBot="1" x14ac:dyDescent="0.25">
      <c r="A659" s="2278"/>
      <c r="B659" s="2281"/>
      <c r="C659" s="2283"/>
      <c r="D659" s="2285"/>
      <c r="E659" s="2288"/>
      <c r="F659" s="2281"/>
      <c r="G659" s="2295"/>
      <c r="H659" s="2297"/>
      <c r="I659" s="2293"/>
      <c r="J659" s="2281"/>
      <c r="K659" s="2295"/>
      <c r="L659" s="2281"/>
      <c r="M659" s="310"/>
      <c r="N659" s="1678"/>
      <c r="O659" s="1678"/>
      <c r="P659" s="309"/>
      <c r="Q659" s="309"/>
      <c r="R659" s="308"/>
      <c r="S659" s="308"/>
      <c r="T659" s="358"/>
      <c r="U659" s="357"/>
      <c r="V659" s="357"/>
      <c r="W659" s="357"/>
      <c r="X659" s="357"/>
      <c r="Y659" s="357"/>
      <c r="Z659" s="357"/>
      <c r="AA659" s="357"/>
      <c r="AB659" s="308"/>
      <c r="AC659" s="2300"/>
      <c r="AD659" s="2300"/>
      <c r="AE659" s="2307"/>
      <c r="AF659" s="2316"/>
      <c r="AG659" s="2314"/>
      <c r="AH659" s="2312"/>
      <c r="AI659" s="271">
        <f t="shared" ref="AI659" si="783">IF(P659=P658,0,IF(P659=P657,0,IF(P659=P656,0,IF(P659=P655,0,1))))</f>
        <v>0</v>
      </c>
      <c r="AJ659" s="271" t="s">
        <v>545</v>
      </c>
      <c r="AK659" s="271" t="str">
        <f t="shared" si="747"/>
        <v>??</v>
      </c>
      <c r="AL659" s="271" t="e">
        <f>IF(#REF!=#REF!,0,IF(#REF!=#REF!,0,IF(#REF!=#REF!,0,IF(#REF!=#REF!,0,1))))</f>
        <v>#REF!</v>
      </c>
      <c r="AM659" s="354">
        <f t="shared" si="749"/>
        <v>0</v>
      </c>
    </row>
    <row r="660" spans="1:39" ht="14.1" customHeight="1" thickTop="1" thickBot="1" x14ac:dyDescent="0.25">
      <c r="A660" s="2278"/>
      <c r="B660" s="2281"/>
      <c r="C660" s="2283"/>
      <c r="D660" s="2285"/>
      <c r="E660" s="2288"/>
      <c r="F660" s="2281"/>
      <c r="G660" s="2295"/>
      <c r="H660" s="2297"/>
      <c r="I660" s="2293"/>
      <c r="J660" s="2281"/>
      <c r="K660" s="2295"/>
      <c r="L660" s="2281"/>
      <c r="M660" s="310"/>
      <c r="N660" s="1678"/>
      <c r="O660" s="1678"/>
      <c r="P660" s="309"/>
      <c r="Q660" s="309"/>
      <c r="R660" s="308"/>
      <c r="S660" s="308"/>
      <c r="T660" s="358"/>
      <c r="U660" s="357"/>
      <c r="V660" s="357"/>
      <c r="W660" s="357"/>
      <c r="X660" s="357"/>
      <c r="Y660" s="357"/>
      <c r="Z660" s="357"/>
      <c r="AA660" s="357"/>
      <c r="AB660" s="308"/>
      <c r="AC660" s="2300"/>
      <c r="AD660" s="2300"/>
      <c r="AE660" s="2307"/>
      <c r="AF660" s="2316"/>
      <c r="AG660" s="2314"/>
      <c r="AH660" s="2312"/>
      <c r="AI660" s="271">
        <f t="shared" ref="AI660" si="784">IF(P660=P659,0,IF(P660=P658,0,IF(P660=P657,0,IF(P660=P656,0,IF(P660=P655,0,1)))))</f>
        <v>0</v>
      </c>
      <c r="AJ660" s="271" t="s">
        <v>545</v>
      </c>
      <c r="AK660" s="271" t="str">
        <f t="shared" si="747"/>
        <v>??</v>
      </c>
      <c r="AL660" s="271" t="e">
        <f>IF(#REF!=#REF!,0,IF(#REF!=#REF!,0,IF(#REF!=#REF!,0,IF(#REF!=#REF!,0,IF(#REF!=#REF!,0,1)))))</f>
        <v>#REF!</v>
      </c>
      <c r="AM660" s="354">
        <f t="shared" si="749"/>
        <v>0</v>
      </c>
    </row>
    <row r="661" spans="1:39" ht="14.1" customHeight="1" thickTop="1" thickBot="1" x14ac:dyDescent="0.25">
      <c r="A661" s="2278"/>
      <c r="B661" s="2281"/>
      <c r="C661" s="2283"/>
      <c r="D661" s="2285"/>
      <c r="E661" s="2288"/>
      <c r="F661" s="2281"/>
      <c r="G661" s="2295"/>
      <c r="H661" s="2297"/>
      <c r="I661" s="2293"/>
      <c r="J661" s="2281"/>
      <c r="K661" s="2295"/>
      <c r="L661" s="2281"/>
      <c r="M661" s="310"/>
      <c r="N661" s="1678"/>
      <c r="O661" s="1678"/>
      <c r="P661" s="309"/>
      <c r="Q661" s="309"/>
      <c r="R661" s="308"/>
      <c r="S661" s="308"/>
      <c r="T661" s="358"/>
      <c r="U661" s="357"/>
      <c r="V661" s="357"/>
      <c r="W661" s="357"/>
      <c r="X661" s="357"/>
      <c r="Y661" s="357"/>
      <c r="Z661" s="357"/>
      <c r="AA661" s="357"/>
      <c r="AB661" s="308"/>
      <c r="AC661" s="2300"/>
      <c r="AD661" s="2300"/>
      <c r="AE661" s="2308" t="str">
        <f t="shared" si="717"/>
        <v/>
      </c>
      <c r="AF661" s="2316"/>
      <c r="AG661" s="2314"/>
      <c r="AH661" s="2312"/>
      <c r="AI661" s="271">
        <f t="shared" ref="AI661" si="785">IF(P661=P660,0,IF(P661=P659,0,IF(P661=P658,0,IF(P661=P657,0,IF(P661=P656,0,IF(P661=P655,0,1))))))</f>
        <v>0</v>
      </c>
      <c r="AJ661" s="271" t="s">
        <v>545</v>
      </c>
      <c r="AK661" s="271" t="str">
        <f t="shared" si="747"/>
        <v>??</v>
      </c>
      <c r="AL661" s="271" t="e">
        <f>IF(#REF!=#REF!,0,IF(#REF!=#REF!,0,IF(#REF!=#REF!,0,IF(#REF!=#REF!,0,IF(#REF!=#REF!,0,IF(#REF!=#REF!,0,1))))))</f>
        <v>#REF!</v>
      </c>
      <c r="AM661" s="354">
        <f t="shared" si="749"/>
        <v>0</v>
      </c>
    </row>
    <row r="662" spans="1:39" ht="14.1" customHeight="1" thickTop="1" thickBot="1" x14ac:dyDescent="0.25">
      <c r="A662" s="2278"/>
      <c r="B662" s="2281"/>
      <c r="C662" s="2283"/>
      <c r="D662" s="2285"/>
      <c r="E662" s="2288"/>
      <c r="F662" s="2281"/>
      <c r="G662" s="2295"/>
      <c r="H662" s="2297"/>
      <c r="I662" s="2293"/>
      <c r="J662" s="2281"/>
      <c r="K662" s="2295"/>
      <c r="L662" s="2281"/>
      <c r="M662" s="310"/>
      <c r="N662" s="1678"/>
      <c r="O662" s="1678"/>
      <c r="P662" s="309"/>
      <c r="Q662" s="309"/>
      <c r="R662" s="308"/>
      <c r="S662" s="308"/>
      <c r="T662" s="358"/>
      <c r="U662" s="357"/>
      <c r="V662" s="357"/>
      <c r="W662" s="357"/>
      <c r="X662" s="357"/>
      <c r="Y662" s="357"/>
      <c r="Z662" s="357"/>
      <c r="AA662" s="357"/>
      <c r="AB662" s="308"/>
      <c r="AC662" s="2300"/>
      <c r="AD662" s="2300"/>
      <c r="AE662" s="2308"/>
      <c r="AF662" s="2316"/>
      <c r="AG662" s="2314"/>
      <c r="AH662" s="2312"/>
      <c r="AI662" s="271">
        <f t="shared" ref="AI662" si="786">IF(P662=P661,0,IF(P662=P660,0,IF(P662=P659,0,IF(P662=P658,0,IF(P662=P657,0,IF(P662=P656,0,IF(P662=P655,0,1)))))))</f>
        <v>0</v>
      </c>
      <c r="AJ662" s="271" t="s">
        <v>545</v>
      </c>
      <c r="AK662" s="271" t="str">
        <f t="shared" si="747"/>
        <v>??</v>
      </c>
      <c r="AL662" s="271" t="e">
        <f>IF(#REF!=#REF!,0,IF(#REF!=#REF!,0,IF(#REF!=#REF!,0,IF(#REF!=#REF!,0,IF(#REF!=#REF!,0,IF(#REF!=#REF!,0,IF(#REF!=#REF!,0,1)))))))</f>
        <v>#REF!</v>
      </c>
      <c r="AM662" s="354">
        <f t="shared" si="749"/>
        <v>0</v>
      </c>
    </row>
    <row r="663" spans="1:39" ht="14.1" customHeight="1" thickTop="1" thickBot="1" x14ac:dyDescent="0.25">
      <c r="A663" s="2278"/>
      <c r="B663" s="2281"/>
      <c r="C663" s="2283"/>
      <c r="D663" s="2285"/>
      <c r="E663" s="2288"/>
      <c r="F663" s="2281"/>
      <c r="G663" s="2295"/>
      <c r="H663" s="2297"/>
      <c r="I663" s="2293"/>
      <c r="J663" s="2281"/>
      <c r="K663" s="2295"/>
      <c r="L663" s="2281"/>
      <c r="M663" s="310"/>
      <c r="N663" s="1678"/>
      <c r="O663" s="1678"/>
      <c r="P663" s="309"/>
      <c r="Q663" s="309"/>
      <c r="R663" s="308"/>
      <c r="S663" s="308"/>
      <c r="T663" s="358"/>
      <c r="U663" s="357"/>
      <c r="V663" s="357"/>
      <c r="W663" s="357"/>
      <c r="X663" s="357"/>
      <c r="Y663" s="357"/>
      <c r="Z663" s="357"/>
      <c r="AA663" s="357"/>
      <c r="AB663" s="308"/>
      <c r="AC663" s="2300"/>
      <c r="AD663" s="2300"/>
      <c r="AE663" s="2308"/>
      <c r="AF663" s="2316"/>
      <c r="AG663" s="2314"/>
      <c r="AH663" s="2312"/>
      <c r="AI663" s="271">
        <f t="shared" ref="AI663" si="787">IF(P663=P662,0,IF(P663=P661,0,IF(P663=P660,0,IF(P663=P659,0,IF(P663=P658,0,IF(P663=P657,0,IF(P663=P656,0,IF(P663=P655,0,1))))))))</f>
        <v>0</v>
      </c>
      <c r="AJ663" s="271" t="s">
        <v>545</v>
      </c>
      <c r="AK663" s="271" t="str">
        <f t="shared" si="747"/>
        <v>??</v>
      </c>
      <c r="AL663" s="271" t="e">
        <f>IF(#REF!=#REF!,0,IF(#REF!=#REF!,0,IF(#REF!=#REF!,0,IF(#REF!=#REF!,0,IF(#REF!=#REF!,0,IF(#REF!=#REF!,0,IF(#REF!=#REF!,0,IF(#REF!=#REF!,0,1))))))))</f>
        <v>#REF!</v>
      </c>
      <c r="AM663" s="354">
        <f t="shared" si="749"/>
        <v>0</v>
      </c>
    </row>
    <row r="664" spans="1:39" ht="14.1" customHeight="1" thickTop="1" thickBot="1" x14ac:dyDescent="0.25">
      <c r="A664" s="2279"/>
      <c r="B664" s="2282"/>
      <c r="C664" s="2284"/>
      <c r="D664" s="2286"/>
      <c r="E664" s="2289"/>
      <c r="F664" s="2282"/>
      <c r="G664" s="2296"/>
      <c r="H664" s="2298"/>
      <c r="I664" s="2294"/>
      <c r="J664" s="2282"/>
      <c r="K664" s="2296"/>
      <c r="L664" s="2282"/>
      <c r="M664" s="292"/>
      <c r="N664" s="290"/>
      <c r="O664" s="290"/>
      <c r="P664" s="291"/>
      <c r="Q664" s="291"/>
      <c r="R664" s="290"/>
      <c r="S664" s="290"/>
      <c r="T664" s="356"/>
      <c r="U664" s="355"/>
      <c r="V664" s="355"/>
      <c r="W664" s="355"/>
      <c r="X664" s="355"/>
      <c r="Y664" s="355"/>
      <c r="Z664" s="355"/>
      <c r="AA664" s="355"/>
      <c r="AB664" s="290"/>
      <c r="AC664" s="2301"/>
      <c r="AD664" s="2301"/>
      <c r="AE664" s="2309"/>
      <c r="AF664" s="2316"/>
      <c r="AG664" s="2315"/>
      <c r="AH664" s="2312"/>
      <c r="AI664" s="271">
        <f t="shared" ref="AI664" si="788">IF(P664=P663,0,IF(P664=P662,0,IF(P664=P661,0,IF(P664=P660,0,IF(P664=P659,0,IF(P664=P658,0,IF(P664=P657,0,IF(P664=P656,0,IF(P664=P655,0,1)))))))))</f>
        <v>0</v>
      </c>
      <c r="AJ664" s="271" t="s">
        <v>545</v>
      </c>
      <c r="AK664" s="271" t="str">
        <f t="shared" si="747"/>
        <v>??</v>
      </c>
      <c r="AL664" s="271" t="e">
        <f>IF(#REF!=#REF!,0,IF(#REF!=#REF!,0,IF(#REF!=#REF!,0,IF(#REF!=#REF!,0,IF(#REF!=#REF!,0,IF(#REF!=#REF!,0,IF(#REF!=#REF!,0,IF(#REF!=#REF!,0,IF(#REF!=#REF!,0,1)))))))))</f>
        <v>#REF!</v>
      </c>
      <c r="AM664" s="354">
        <f t="shared" si="749"/>
        <v>0</v>
      </c>
    </row>
    <row r="665" spans="1:39" ht="14.1" customHeight="1" thickTop="1" thickBot="1" x14ac:dyDescent="0.25">
      <c r="A665" s="2278"/>
      <c r="B665" s="2280"/>
      <c r="C665" s="2283"/>
      <c r="D665" s="2285"/>
      <c r="E665" s="2287"/>
      <c r="F665" s="2280"/>
      <c r="G665" s="2280"/>
      <c r="H665" s="2297"/>
      <c r="I665" s="2290" t="s">
        <v>140</v>
      </c>
      <c r="J665" s="2281"/>
      <c r="K665" s="2280"/>
      <c r="L665" s="2281"/>
      <c r="M665" s="310"/>
      <c r="N665" s="1678"/>
      <c r="O665" s="1678"/>
      <c r="P665" s="388"/>
      <c r="Q665" s="388"/>
      <c r="R665" s="308"/>
      <c r="S665" s="308"/>
      <c r="T665" s="358"/>
      <c r="U665" s="357"/>
      <c r="V665" s="357"/>
      <c r="W665" s="357"/>
      <c r="X665" s="357"/>
      <c r="Y665" s="357"/>
      <c r="Z665" s="357"/>
      <c r="AA665" s="357"/>
      <c r="AB665" s="308"/>
      <c r="AC665" s="2299">
        <f t="shared" ref="AC665" si="789">SUM(T665:AB674)</f>
        <v>0</v>
      </c>
      <c r="AD665" s="2299">
        <f t="shared" si="707"/>
        <v>0</v>
      </c>
      <c r="AE665" s="2306">
        <f t="shared" ref="AE665" si="790">IF((AC665-AD665)&gt;=0,AC665-AD665,0)</f>
        <v>0</v>
      </c>
      <c r="AF665" s="2316">
        <f t="shared" ref="AF665" si="791">IF(AC665&lt;AD665,AC665,AD665)/IF(AD665=0,1,AD665)</f>
        <v>0</v>
      </c>
      <c r="AG665" s="2313" t="str">
        <f t="shared" si="710"/>
        <v/>
      </c>
      <c r="AH665" s="2312"/>
      <c r="AI665" s="271">
        <v>1</v>
      </c>
      <c r="AJ665" s="271" t="s">
        <v>545</v>
      </c>
      <c r="AK665" s="271" t="str">
        <f t="shared" si="747"/>
        <v>??</v>
      </c>
      <c r="AL665" s="271">
        <v>1</v>
      </c>
      <c r="AM665" s="354">
        <f t="shared" ref="AM665" si="792">C665</f>
        <v>0</v>
      </c>
    </row>
    <row r="666" spans="1:39" ht="14.1" customHeight="1" thickTop="1" thickBot="1" x14ac:dyDescent="0.25">
      <c r="A666" s="2278"/>
      <c r="B666" s="2281"/>
      <c r="C666" s="2283"/>
      <c r="D666" s="2285"/>
      <c r="E666" s="2288"/>
      <c r="F666" s="2281"/>
      <c r="G666" s="2295"/>
      <c r="H666" s="2297"/>
      <c r="I666" s="2291"/>
      <c r="J666" s="2281"/>
      <c r="K666" s="2295"/>
      <c r="L666" s="2281"/>
      <c r="M666" s="310"/>
      <c r="N666" s="1678"/>
      <c r="O666" s="1678"/>
      <c r="P666" s="309"/>
      <c r="Q666" s="309"/>
      <c r="R666" s="308"/>
      <c r="S666" s="308"/>
      <c r="T666" s="358"/>
      <c r="U666" s="357"/>
      <c r="V666" s="357"/>
      <c r="W666" s="357"/>
      <c r="X666" s="357"/>
      <c r="Y666" s="357"/>
      <c r="Z666" s="357"/>
      <c r="AA666" s="357"/>
      <c r="AB666" s="308"/>
      <c r="AC666" s="2300"/>
      <c r="AD666" s="2300"/>
      <c r="AE666" s="2307"/>
      <c r="AF666" s="2316"/>
      <c r="AG666" s="2314"/>
      <c r="AH666" s="2312"/>
      <c r="AI666" s="271">
        <f t="shared" ref="AI666" si="793">IF(P666=P665,0,1)</f>
        <v>0</v>
      </c>
      <c r="AJ666" s="271" t="s">
        <v>545</v>
      </c>
      <c r="AK666" s="271" t="str">
        <f t="shared" si="747"/>
        <v>??</v>
      </c>
      <c r="AL666" s="271" t="e">
        <f>IF(#REF!=#REF!,0,1)</f>
        <v>#REF!</v>
      </c>
      <c r="AM666" s="354">
        <f t="shared" si="749"/>
        <v>0</v>
      </c>
    </row>
    <row r="667" spans="1:39" ht="14.1" customHeight="1" thickTop="1" thickBot="1" x14ac:dyDescent="0.25">
      <c r="A667" s="2278"/>
      <c r="B667" s="2281"/>
      <c r="C667" s="2283"/>
      <c r="D667" s="2285"/>
      <c r="E667" s="2288"/>
      <c r="F667" s="2281"/>
      <c r="G667" s="2295"/>
      <c r="H667" s="2297"/>
      <c r="I667" s="2292"/>
      <c r="J667" s="2281"/>
      <c r="K667" s="2295"/>
      <c r="L667" s="2281"/>
      <c r="M667" s="310"/>
      <c r="N667" s="1678"/>
      <c r="O667" s="1678"/>
      <c r="P667" s="309"/>
      <c r="Q667" s="309"/>
      <c r="R667" s="308"/>
      <c r="S667" s="308"/>
      <c r="T667" s="358"/>
      <c r="U667" s="357"/>
      <c r="V667" s="357"/>
      <c r="W667" s="357"/>
      <c r="X667" s="357"/>
      <c r="Y667" s="357"/>
      <c r="Z667" s="357"/>
      <c r="AA667" s="357"/>
      <c r="AB667" s="308"/>
      <c r="AC667" s="2300"/>
      <c r="AD667" s="2300"/>
      <c r="AE667" s="2307"/>
      <c r="AF667" s="2316"/>
      <c r="AG667" s="2314"/>
      <c r="AH667" s="2312"/>
      <c r="AI667" s="271">
        <f t="shared" ref="AI667" si="794">IF(P667=P666,0,IF(P667=P665,0,1))</f>
        <v>0</v>
      </c>
      <c r="AJ667" s="271" t="s">
        <v>545</v>
      </c>
      <c r="AK667" s="271" t="str">
        <f t="shared" si="747"/>
        <v>??</v>
      </c>
      <c r="AL667" s="271" t="e">
        <f>IF(#REF!=#REF!,0,IF(#REF!=#REF!,0,1))</f>
        <v>#REF!</v>
      </c>
      <c r="AM667" s="354">
        <f t="shared" si="749"/>
        <v>0</v>
      </c>
    </row>
    <row r="668" spans="1:39" ht="14.1" customHeight="1" thickTop="1" thickBot="1" x14ac:dyDescent="0.25">
      <c r="A668" s="2278"/>
      <c r="B668" s="2281"/>
      <c r="C668" s="2283"/>
      <c r="D668" s="2285"/>
      <c r="E668" s="2288"/>
      <c r="F668" s="2281"/>
      <c r="G668" s="2295"/>
      <c r="H668" s="2297"/>
      <c r="I668" s="2293"/>
      <c r="J668" s="2281"/>
      <c r="K668" s="2295"/>
      <c r="L668" s="2281"/>
      <c r="M668" s="310"/>
      <c r="N668" s="1678"/>
      <c r="O668" s="1678"/>
      <c r="P668" s="309"/>
      <c r="Q668" s="309"/>
      <c r="R668" s="308"/>
      <c r="S668" s="308"/>
      <c r="T668" s="358"/>
      <c r="U668" s="357"/>
      <c r="V668" s="357"/>
      <c r="W668" s="357"/>
      <c r="X668" s="357"/>
      <c r="Y668" s="357"/>
      <c r="Z668" s="357"/>
      <c r="AA668" s="357"/>
      <c r="AB668" s="308"/>
      <c r="AC668" s="2300"/>
      <c r="AD668" s="2300"/>
      <c r="AE668" s="2307"/>
      <c r="AF668" s="2316"/>
      <c r="AG668" s="2314"/>
      <c r="AH668" s="2312"/>
      <c r="AI668" s="271">
        <f t="shared" ref="AI668" si="795">IF(P668=P667,0,IF(P668=P666,0,IF(P668=P665,0,1)))</f>
        <v>0</v>
      </c>
      <c r="AJ668" s="271" t="s">
        <v>545</v>
      </c>
      <c r="AK668" s="271" t="str">
        <f t="shared" si="747"/>
        <v>??</v>
      </c>
      <c r="AL668" s="271" t="e">
        <f>IF(#REF!=#REF!,0,IF(#REF!=#REF!,0,IF(#REF!=#REF!,0,1)))</f>
        <v>#REF!</v>
      </c>
      <c r="AM668" s="354">
        <f t="shared" si="749"/>
        <v>0</v>
      </c>
    </row>
    <row r="669" spans="1:39" ht="14.1" customHeight="1" thickTop="1" thickBot="1" x14ac:dyDescent="0.25">
      <c r="A669" s="2278"/>
      <c r="B669" s="2281"/>
      <c r="C669" s="2283"/>
      <c r="D669" s="2285"/>
      <c r="E669" s="2288"/>
      <c r="F669" s="2281"/>
      <c r="G669" s="2295"/>
      <c r="H669" s="2297"/>
      <c r="I669" s="2293"/>
      <c r="J669" s="2281"/>
      <c r="K669" s="2295"/>
      <c r="L669" s="2281"/>
      <c r="M669" s="310"/>
      <c r="N669" s="1678"/>
      <c r="O669" s="1678"/>
      <c r="P669" s="309"/>
      <c r="Q669" s="309"/>
      <c r="R669" s="308"/>
      <c r="S669" s="308"/>
      <c r="T669" s="358"/>
      <c r="U669" s="357"/>
      <c r="V669" s="357"/>
      <c r="W669" s="357"/>
      <c r="X669" s="357"/>
      <c r="Y669" s="357"/>
      <c r="Z669" s="357"/>
      <c r="AA669" s="357"/>
      <c r="AB669" s="308"/>
      <c r="AC669" s="2300"/>
      <c r="AD669" s="2300"/>
      <c r="AE669" s="2307"/>
      <c r="AF669" s="2316"/>
      <c r="AG669" s="2314"/>
      <c r="AH669" s="2312"/>
      <c r="AI669" s="271">
        <f t="shared" ref="AI669" si="796">IF(P669=P668,0,IF(P669=P667,0,IF(P669=P666,0,IF(P669=P665,0,1))))</f>
        <v>0</v>
      </c>
      <c r="AJ669" s="271" t="s">
        <v>545</v>
      </c>
      <c r="AK669" s="271" t="str">
        <f t="shared" si="747"/>
        <v>??</v>
      </c>
      <c r="AL669" s="271" t="e">
        <f>IF(#REF!=#REF!,0,IF(#REF!=#REF!,0,IF(#REF!=#REF!,0,IF(#REF!=#REF!,0,1))))</f>
        <v>#REF!</v>
      </c>
      <c r="AM669" s="354">
        <f t="shared" si="749"/>
        <v>0</v>
      </c>
    </row>
    <row r="670" spans="1:39" ht="14.1" customHeight="1" thickTop="1" thickBot="1" x14ac:dyDescent="0.25">
      <c r="A670" s="2278"/>
      <c r="B670" s="2281"/>
      <c r="C670" s="2283"/>
      <c r="D670" s="2285"/>
      <c r="E670" s="2288"/>
      <c r="F670" s="2281"/>
      <c r="G670" s="2295"/>
      <c r="H670" s="2297"/>
      <c r="I670" s="2293"/>
      <c r="J670" s="2281"/>
      <c r="K670" s="2295"/>
      <c r="L670" s="2281"/>
      <c r="M670" s="310"/>
      <c r="N670" s="1678"/>
      <c r="O670" s="1678"/>
      <c r="P670" s="309"/>
      <c r="Q670" s="309"/>
      <c r="R670" s="308"/>
      <c r="S670" s="308"/>
      <c r="T670" s="358"/>
      <c r="U670" s="357"/>
      <c r="V670" s="357"/>
      <c r="W670" s="357"/>
      <c r="X670" s="357"/>
      <c r="Y670" s="357"/>
      <c r="Z670" s="357"/>
      <c r="AA670" s="357"/>
      <c r="AB670" s="308"/>
      <c r="AC670" s="2300"/>
      <c r="AD670" s="2300"/>
      <c r="AE670" s="2307"/>
      <c r="AF670" s="2316"/>
      <c r="AG670" s="2314"/>
      <c r="AH670" s="2312"/>
      <c r="AI670" s="271">
        <f t="shared" ref="AI670" si="797">IF(P670=P669,0,IF(P670=P668,0,IF(P670=P667,0,IF(P670=P666,0,IF(P670=P665,0,1)))))</f>
        <v>0</v>
      </c>
      <c r="AJ670" s="271" t="s">
        <v>545</v>
      </c>
      <c r="AK670" s="271" t="str">
        <f t="shared" si="747"/>
        <v>??</v>
      </c>
      <c r="AL670" s="271" t="e">
        <f>IF(#REF!=#REF!,0,IF(#REF!=#REF!,0,IF(#REF!=#REF!,0,IF(#REF!=#REF!,0,IF(#REF!=#REF!,0,1)))))</f>
        <v>#REF!</v>
      </c>
      <c r="AM670" s="354">
        <f t="shared" si="749"/>
        <v>0</v>
      </c>
    </row>
    <row r="671" spans="1:39" ht="14.1" customHeight="1" thickTop="1" thickBot="1" x14ac:dyDescent="0.25">
      <c r="A671" s="2278"/>
      <c r="B671" s="2281"/>
      <c r="C671" s="2283"/>
      <c r="D671" s="2285"/>
      <c r="E671" s="2288"/>
      <c r="F671" s="2281"/>
      <c r="G671" s="2295"/>
      <c r="H671" s="2297"/>
      <c r="I671" s="2293"/>
      <c r="J671" s="2281"/>
      <c r="K671" s="2295"/>
      <c r="L671" s="2281"/>
      <c r="M671" s="310"/>
      <c r="N671" s="1678"/>
      <c r="O671" s="1678"/>
      <c r="P671" s="309"/>
      <c r="Q671" s="309"/>
      <c r="R671" s="308"/>
      <c r="S671" s="308"/>
      <c r="T671" s="358"/>
      <c r="U671" s="357"/>
      <c r="V671" s="357"/>
      <c r="W671" s="357"/>
      <c r="X671" s="357"/>
      <c r="Y671" s="357"/>
      <c r="Z671" s="357"/>
      <c r="AA671" s="357"/>
      <c r="AB671" s="308"/>
      <c r="AC671" s="2300"/>
      <c r="AD671" s="2300"/>
      <c r="AE671" s="2308" t="str">
        <f t="shared" si="717"/>
        <v/>
      </c>
      <c r="AF671" s="2316"/>
      <c r="AG671" s="2314"/>
      <c r="AH671" s="2312"/>
      <c r="AI671" s="271">
        <f t="shared" ref="AI671" si="798">IF(P671=P670,0,IF(P671=P669,0,IF(P671=P668,0,IF(P671=P667,0,IF(P671=P666,0,IF(P671=P665,0,1))))))</f>
        <v>0</v>
      </c>
      <c r="AJ671" s="271" t="s">
        <v>545</v>
      </c>
      <c r="AK671" s="271" t="str">
        <f t="shared" si="747"/>
        <v>??</v>
      </c>
      <c r="AL671" s="271" t="e">
        <f>IF(#REF!=#REF!,0,IF(#REF!=#REF!,0,IF(#REF!=#REF!,0,IF(#REF!=#REF!,0,IF(#REF!=#REF!,0,IF(#REF!=#REF!,0,1))))))</f>
        <v>#REF!</v>
      </c>
      <c r="AM671" s="354">
        <f t="shared" si="749"/>
        <v>0</v>
      </c>
    </row>
    <row r="672" spans="1:39" ht="14.1" customHeight="1" thickTop="1" thickBot="1" x14ac:dyDescent="0.25">
      <c r="A672" s="2278"/>
      <c r="B672" s="2281"/>
      <c r="C672" s="2283"/>
      <c r="D672" s="2285"/>
      <c r="E672" s="2288"/>
      <c r="F672" s="2281"/>
      <c r="G672" s="2295"/>
      <c r="H672" s="2297"/>
      <c r="I672" s="2293"/>
      <c r="J672" s="2281"/>
      <c r="K672" s="2295"/>
      <c r="L672" s="2281"/>
      <c r="M672" s="310"/>
      <c r="N672" s="1678"/>
      <c r="O672" s="1678"/>
      <c r="P672" s="309"/>
      <c r="Q672" s="309"/>
      <c r="R672" s="308"/>
      <c r="S672" s="308"/>
      <c r="T672" s="358"/>
      <c r="U672" s="357"/>
      <c r="V672" s="357"/>
      <c r="W672" s="357"/>
      <c r="X672" s="357"/>
      <c r="Y672" s="357"/>
      <c r="Z672" s="357"/>
      <c r="AA672" s="357"/>
      <c r="AB672" s="308"/>
      <c r="AC672" s="2300"/>
      <c r="AD672" s="2300"/>
      <c r="AE672" s="2308"/>
      <c r="AF672" s="2316"/>
      <c r="AG672" s="2314"/>
      <c r="AH672" s="2312"/>
      <c r="AI672" s="271">
        <f t="shared" ref="AI672" si="799">IF(P672=P671,0,IF(P672=P670,0,IF(P672=P669,0,IF(P672=P668,0,IF(P672=P667,0,IF(P672=P666,0,IF(P672=P665,0,1)))))))</f>
        <v>0</v>
      </c>
      <c r="AJ672" s="271" t="s">
        <v>545</v>
      </c>
      <c r="AK672" s="271" t="str">
        <f t="shared" si="747"/>
        <v>??</v>
      </c>
      <c r="AL672" s="271" t="e">
        <f>IF(#REF!=#REF!,0,IF(#REF!=#REF!,0,IF(#REF!=#REF!,0,IF(#REF!=#REF!,0,IF(#REF!=#REF!,0,IF(#REF!=#REF!,0,IF(#REF!=#REF!,0,1)))))))</f>
        <v>#REF!</v>
      </c>
      <c r="AM672" s="354">
        <f t="shared" si="749"/>
        <v>0</v>
      </c>
    </row>
    <row r="673" spans="1:39" ht="14.1" customHeight="1" thickTop="1" thickBot="1" x14ac:dyDescent="0.25">
      <c r="A673" s="2278"/>
      <c r="B673" s="2281"/>
      <c r="C673" s="2283"/>
      <c r="D673" s="2285"/>
      <c r="E673" s="2288"/>
      <c r="F673" s="2281"/>
      <c r="G673" s="2295"/>
      <c r="H673" s="2297"/>
      <c r="I673" s="2293"/>
      <c r="J673" s="2281"/>
      <c r="K673" s="2295"/>
      <c r="L673" s="2281"/>
      <c r="M673" s="310"/>
      <c r="N673" s="1678"/>
      <c r="O673" s="1678"/>
      <c r="P673" s="309"/>
      <c r="Q673" s="309"/>
      <c r="R673" s="308"/>
      <c r="S673" s="308"/>
      <c r="T673" s="358"/>
      <c r="U673" s="357"/>
      <c r="V673" s="357"/>
      <c r="W673" s="357"/>
      <c r="X673" s="357"/>
      <c r="Y673" s="357"/>
      <c r="Z673" s="357"/>
      <c r="AA673" s="357"/>
      <c r="AB673" s="308"/>
      <c r="AC673" s="2300"/>
      <c r="AD673" s="2300"/>
      <c r="AE673" s="2308"/>
      <c r="AF673" s="2316"/>
      <c r="AG673" s="2314"/>
      <c r="AH673" s="2312"/>
      <c r="AI673" s="271">
        <f t="shared" ref="AI673" si="800">IF(P673=P672,0,IF(P673=P671,0,IF(P673=P670,0,IF(P673=P669,0,IF(P673=P668,0,IF(P673=P667,0,IF(P673=P666,0,IF(P673=P665,0,1))))))))</f>
        <v>0</v>
      </c>
      <c r="AJ673" s="271" t="s">
        <v>545</v>
      </c>
      <c r="AK673" s="271" t="str">
        <f t="shared" si="747"/>
        <v>??</v>
      </c>
      <c r="AL673" s="271" t="e">
        <f>IF(#REF!=#REF!,0,IF(#REF!=#REF!,0,IF(#REF!=#REF!,0,IF(#REF!=#REF!,0,IF(#REF!=#REF!,0,IF(#REF!=#REF!,0,IF(#REF!=#REF!,0,IF(#REF!=#REF!,0,1))))))))</f>
        <v>#REF!</v>
      </c>
      <c r="AM673" s="354">
        <f t="shared" si="749"/>
        <v>0</v>
      </c>
    </row>
    <row r="674" spans="1:39" ht="14.1" customHeight="1" thickTop="1" thickBot="1" x14ac:dyDescent="0.25">
      <c r="A674" s="2279"/>
      <c r="B674" s="2282"/>
      <c r="C674" s="2284"/>
      <c r="D674" s="2286"/>
      <c r="E674" s="2289"/>
      <c r="F674" s="2282"/>
      <c r="G674" s="2296"/>
      <c r="H674" s="2298"/>
      <c r="I674" s="2294"/>
      <c r="J674" s="2282"/>
      <c r="K674" s="2296"/>
      <c r="L674" s="2282"/>
      <c r="M674" s="292"/>
      <c r="N674" s="290"/>
      <c r="O674" s="290"/>
      <c r="P674" s="291"/>
      <c r="Q674" s="291"/>
      <c r="R674" s="290"/>
      <c r="S674" s="290"/>
      <c r="T674" s="356"/>
      <c r="U674" s="355"/>
      <c r="V674" s="355"/>
      <c r="W674" s="355"/>
      <c r="X674" s="355"/>
      <c r="Y674" s="355"/>
      <c r="Z674" s="355"/>
      <c r="AA674" s="355"/>
      <c r="AB674" s="290"/>
      <c r="AC674" s="2301"/>
      <c r="AD674" s="2301"/>
      <c r="AE674" s="2309"/>
      <c r="AF674" s="2316"/>
      <c r="AG674" s="2315"/>
      <c r="AH674" s="2312"/>
      <c r="AI674" s="271">
        <f t="shared" ref="AI674" si="801">IF(P674=P673,0,IF(P674=P672,0,IF(P674=P671,0,IF(P674=P670,0,IF(P674=P669,0,IF(P674=P668,0,IF(P674=P667,0,IF(P674=P666,0,IF(P674=P665,0,1)))))))))</f>
        <v>0</v>
      </c>
      <c r="AJ674" s="271" t="s">
        <v>545</v>
      </c>
      <c r="AK674" s="271" t="str">
        <f t="shared" si="747"/>
        <v>??</v>
      </c>
      <c r="AL674" s="271" t="e">
        <f>IF(#REF!=#REF!,0,IF(#REF!=#REF!,0,IF(#REF!=#REF!,0,IF(#REF!=#REF!,0,IF(#REF!=#REF!,0,IF(#REF!=#REF!,0,IF(#REF!=#REF!,0,IF(#REF!=#REF!,0,IF(#REF!=#REF!,0,1)))))))))</f>
        <v>#REF!</v>
      </c>
      <c r="AM674" s="354">
        <f t="shared" si="749"/>
        <v>0</v>
      </c>
    </row>
    <row r="675" spans="1:39" ht="14.1" customHeight="1" thickTop="1" thickBot="1" x14ac:dyDescent="0.25">
      <c r="A675" s="2278"/>
      <c r="B675" s="2280"/>
      <c r="C675" s="2283"/>
      <c r="D675" s="2285"/>
      <c r="E675" s="2287"/>
      <c r="F675" s="2280"/>
      <c r="G675" s="2280"/>
      <c r="H675" s="2297"/>
      <c r="I675" s="2290" t="s">
        <v>140</v>
      </c>
      <c r="J675" s="2281"/>
      <c r="K675" s="2280"/>
      <c r="L675" s="2281"/>
      <c r="M675" s="310"/>
      <c r="N675" s="1678"/>
      <c r="O675" s="1678"/>
      <c r="P675" s="388"/>
      <c r="Q675" s="388"/>
      <c r="R675" s="308"/>
      <c r="S675" s="308"/>
      <c r="T675" s="358"/>
      <c r="U675" s="357"/>
      <c r="V675" s="357"/>
      <c r="W675" s="357"/>
      <c r="X675" s="357"/>
      <c r="Y675" s="357"/>
      <c r="Z675" s="357"/>
      <c r="AA675" s="357"/>
      <c r="AB675" s="308"/>
      <c r="AC675" s="2299">
        <f t="shared" ref="AC675" si="802">SUM(T675:AB684)</f>
        <v>0</v>
      </c>
      <c r="AD675" s="2299">
        <f t="shared" ref="AD675:AD735" si="803">IF(AC675&gt;0,18,0)</f>
        <v>0</v>
      </c>
      <c r="AE675" s="2306">
        <f t="shared" ref="AE675" si="804">IF((AC675-AD675)&gt;=0,AC675-AD675,0)</f>
        <v>0</v>
      </c>
      <c r="AF675" s="2316">
        <f t="shared" ref="AF675" si="805">IF(AC675&lt;AD675,AC675,AD675)/IF(AD675=0,1,AD675)</f>
        <v>0</v>
      </c>
      <c r="AG675" s="2313" t="str">
        <f t="shared" ref="AG675:AG735" si="806">IF(AF675=1,"pe",IF(AF675&gt;0,"ne",""))</f>
        <v/>
      </c>
      <c r="AH675" s="2312"/>
      <c r="AI675" s="271">
        <v>1</v>
      </c>
      <c r="AJ675" s="271" t="s">
        <v>545</v>
      </c>
      <c r="AK675" s="271" t="str">
        <f t="shared" si="747"/>
        <v>??</v>
      </c>
      <c r="AL675" s="271">
        <v>1</v>
      </c>
      <c r="AM675" s="354">
        <f t="shared" ref="AM675" si="807">C675</f>
        <v>0</v>
      </c>
    </row>
    <row r="676" spans="1:39" ht="14.1" customHeight="1" thickTop="1" thickBot="1" x14ac:dyDescent="0.25">
      <c r="A676" s="2278"/>
      <c r="B676" s="2281"/>
      <c r="C676" s="2283"/>
      <c r="D676" s="2285"/>
      <c r="E676" s="2288"/>
      <c r="F676" s="2281"/>
      <c r="G676" s="2295"/>
      <c r="H676" s="2297"/>
      <c r="I676" s="2291"/>
      <c r="J676" s="2281"/>
      <c r="K676" s="2295"/>
      <c r="L676" s="2281"/>
      <c r="M676" s="310"/>
      <c r="N676" s="1678"/>
      <c r="O676" s="1678"/>
      <c r="P676" s="309"/>
      <c r="Q676" s="309"/>
      <c r="R676" s="308"/>
      <c r="S676" s="308"/>
      <c r="T676" s="358"/>
      <c r="U676" s="357"/>
      <c r="V676" s="357"/>
      <c r="W676" s="357"/>
      <c r="X676" s="357"/>
      <c r="Y676" s="357"/>
      <c r="Z676" s="357"/>
      <c r="AA676" s="357"/>
      <c r="AB676" s="308"/>
      <c r="AC676" s="2300"/>
      <c r="AD676" s="2300"/>
      <c r="AE676" s="2307"/>
      <c r="AF676" s="2316"/>
      <c r="AG676" s="2314"/>
      <c r="AH676" s="2312"/>
      <c r="AI676" s="271">
        <f t="shared" ref="AI676" si="808">IF(P676=P675,0,1)</f>
        <v>0</v>
      </c>
      <c r="AJ676" s="271" t="s">
        <v>545</v>
      </c>
      <c r="AK676" s="271" t="str">
        <f t="shared" si="747"/>
        <v>??</v>
      </c>
      <c r="AL676" s="271" t="e">
        <f>IF(#REF!=#REF!,0,1)</f>
        <v>#REF!</v>
      </c>
      <c r="AM676" s="354">
        <f t="shared" si="749"/>
        <v>0</v>
      </c>
    </row>
    <row r="677" spans="1:39" ht="14.1" customHeight="1" thickTop="1" thickBot="1" x14ac:dyDescent="0.25">
      <c r="A677" s="2278"/>
      <c r="B677" s="2281"/>
      <c r="C677" s="2283"/>
      <c r="D677" s="2285"/>
      <c r="E677" s="2288"/>
      <c r="F677" s="2281"/>
      <c r="G677" s="2295"/>
      <c r="H677" s="2297"/>
      <c r="I677" s="2292"/>
      <c r="J677" s="2281"/>
      <c r="K677" s="2295"/>
      <c r="L677" s="2281"/>
      <c r="M677" s="310"/>
      <c r="N677" s="1678"/>
      <c r="O677" s="1678"/>
      <c r="P677" s="309"/>
      <c r="Q677" s="309"/>
      <c r="R677" s="308"/>
      <c r="S677" s="308"/>
      <c r="T677" s="358"/>
      <c r="U677" s="357"/>
      <c r="V677" s="357"/>
      <c r="W677" s="357"/>
      <c r="X677" s="357"/>
      <c r="Y677" s="357"/>
      <c r="Z677" s="357"/>
      <c r="AA677" s="357"/>
      <c r="AB677" s="308"/>
      <c r="AC677" s="2300"/>
      <c r="AD677" s="2300"/>
      <c r="AE677" s="2307"/>
      <c r="AF677" s="2316"/>
      <c r="AG677" s="2314"/>
      <c r="AH677" s="2312"/>
      <c r="AI677" s="271">
        <f t="shared" ref="AI677" si="809">IF(P677=P676,0,IF(P677=P675,0,1))</f>
        <v>0</v>
      </c>
      <c r="AJ677" s="271" t="s">
        <v>545</v>
      </c>
      <c r="AK677" s="271" t="str">
        <f t="shared" si="747"/>
        <v>??</v>
      </c>
      <c r="AL677" s="271" t="e">
        <f>IF(#REF!=#REF!,0,IF(#REF!=#REF!,0,1))</f>
        <v>#REF!</v>
      </c>
      <c r="AM677" s="354">
        <f t="shared" si="749"/>
        <v>0</v>
      </c>
    </row>
    <row r="678" spans="1:39" ht="14.1" customHeight="1" thickTop="1" thickBot="1" x14ac:dyDescent="0.25">
      <c r="A678" s="2278"/>
      <c r="B678" s="2281"/>
      <c r="C678" s="2283"/>
      <c r="D678" s="2285"/>
      <c r="E678" s="2288"/>
      <c r="F678" s="2281"/>
      <c r="G678" s="2295"/>
      <c r="H678" s="2297"/>
      <c r="I678" s="2293"/>
      <c r="J678" s="2281"/>
      <c r="K678" s="2295"/>
      <c r="L678" s="2281"/>
      <c r="M678" s="310"/>
      <c r="N678" s="1678"/>
      <c r="O678" s="1678"/>
      <c r="P678" s="309"/>
      <c r="Q678" s="309"/>
      <c r="R678" s="308"/>
      <c r="S678" s="308"/>
      <c r="T678" s="358"/>
      <c r="U678" s="357"/>
      <c r="V678" s="357"/>
      <c r="W678" s="357"/>
      <c r="X678" s="357"/>
      <c r="Y678" s="357"/>
      <c r="Z678" s="357"/>
      <c r="AA678" s="357"/>
      <c r="AB678" s="308"/>
      <c r="AC678" s="2300"/>
      <c r="AD678" s="2300"/>
      <c r="AE678" s="2307"/>
      <c r="AF678" s="2316"/>
      <c r="AG678" s="2314"/>
      <c r="AH678" s="2312"/>
      <c r="AI678" s="271">
        <f t="shared" ref="AI678" si="810">IF(P678=P677,0,IF(P678=P676,0,IF(P678=P675,0,1)))</f>
        <v>0</v>
      </c>
      <c r="AJ678" s="271" t="s">
        <v>545</v>
      </c>
      <c r="AK678" s="271" t="str">
        <f t="shared" si="747"/>
        <v>??</v>
      </c>
      <c r="AL678" s="271" t="e">
        <f>IF(#REF!=#REF!,0,IF(#REF!=#REF!,0,IF(#REF!=#REF!,0,1)))</f>
        <v>#REF!</v>
      </c>
      <c r="AM678" s="354">
        <f t="shared" si="749"/>
        <v>0</v>
      </c>
    </row>
    <row r="679" spans="1:39" ht="14.1" customHeight="1" thickTop="1" thickBot="1" x14ac:dyDescent="0.25">
      <c r="A679" s="2278"/>
      <c r="B679" s="2281"/>
      <c r="C679" s="2283"/>
      <c r="D679" s="2285"/>
      <c r="E679" s="2288"/>
      <c r="F679" s="2281"/>
      <c r="G679" s="2295"/>
      <c r="H679" s="2297"/>
      <c r="I679" s="2293"/>
      <c r="J679" s="2281"/>
      <c r="K679" s="2295"/>
      <c r="L679" s="2281"/>
      <c r="M679" s="310"/>
      <c r="N679" s="1678"/>
      <c r="O679" s="1678"/>
      <c r="P679" s="309"/>
      <c r="Q679" s="309"/>
      <c r="R679" s="308"/>
      <c r="S679" s="308"/>
      <c r="T679" s="358"/>
      <c r="U679" s="357"/>
      <c r="V679" s="357"/>
      <c r="W679" s="357"/>
      <c r="X679" s="357"/>
      <c r="Y679" s="357"/>
      <c r="Z679" s="357"/>
      <c r="AA679" s="357"/>
      <c r="AB679" s="308"/>
      <c r="AC679" s="2300"/>
      <c r="AD679" s="2300"/>
      <c r="AE679" s="2307"/>
      <c r="AF679" s="2316"/>
      <c r="AG679" s="2314"/>
      <c r="AH679" s="2312"/>
      <c r="AI679" s="271">
        <f t="shared" ref="AI679" si="811">IF(P679=P678,0,IF(P679=P677,0,IF(P679=P676,0,IF(P679=P675,0,1))))</f>
        <v>0</v>
      </c>
      <c r="AJ679" s="271" t="s">
        <v>545</v>
      </c>
      <c r="AK679" s="271" t="str">
        <f t="shared" si="747"/>
        <v>??</v>
      </c>
      <c r="AL679" s="271" t="e">
        <f>IF(#REF!=#REF!,0,IF(#REF!=#REF!,0,IF(#REF!=#REF!,0,IF(#REF!=#REF!,0,1))))</f>
        <v>#REF!</v>
      </c>
      <c r="AM679" s="354">
        <f t="shared" si="749"/>
        <v>0</v>
      </c>
    </row>
    <row r="680" spans="1:39" ht="14.1" customHeight="1" thickTop="1" thickBot="1" x14ac:dyDescent="0.25">
      <c r="A680" s="2278"/>
      <c r="B680" s="2281"/>
      <c r="C680" s="2283"/>
      <c r="D680" s="2285"/>
      <c r="E680" s="2288"/>
      <c r="F680" s="2281"/>
      <c r="G680" s="2295"/>
      <c r="H680" s="2297"/>
      <c r="I680" s="2293"/>
      <c r="J680" s="2281"/>
      <c r="K680" s="2295"/>
      <c r="L680" s="2281"/>
      <c r="M680" s="310"/>
      <c r="N680" s="1678"/>
      <c r="O680" s="1678"/>
      <c r="P680" s="309"/>
      <c r="Q680" s="309"/>
      <c r="R680" s="308"/>
      <c r="S680" s="308"/>
      <c r="T680" s="358"/>
      <c r="U680" s="357"/>
      <c r="V680" s="357"/>
      <c r="W680" s="357"/>
      <c r="X680" s="357"/>
      <c r="Y680" s="357"/>
      <c r="Z680" s="357"/>
      <c r="AA680" s="357"/>
      <c r="AB680" s="308"/>
      <c r="AC680" s="2300"/>
      <c r="AD680" s="2300"/>
      <c r="AE680" s="2307"/>
      <c r="AF680" s="2316"/>
      <c r="AG680" s="2314"/>
      <c r="AH680" s="2312"/>
      <c r="AI680" s="271">
        <f t="shared" ref="AI680" si="812">IF(P680=P679,0,IF(P680=P678,0,IF(P680=P677,0,IF(P680=P676,0,IF(P680=P675,0,1)))))</f>
        <v>0</v>
      </c>
      <c r="AJ680" s="271" t="s">
        <v>545</v>
      </c>
      <c r="AK680" s="271" t="str">
        <f t="shared" si="747"/>
        <v>??</v>
      </c>
      <c r="AL680" s="271" t="e">
        <f>IF(#REF!=#REF!,0,IF(#REF!=#REF!,0,IF(#REF!=#REF!,0,IF(#REF!=#REF!,0,IF(#REF!=#REF!,0,1)))))</f>
        <v>#REF!</v>
      </c>
      <c r="AM680" s="354">
        <f t="shared" si="749"/>
        <v>0</v>
      </c>
    </row>
    <row r="681" spans="1:39" ht="14.1" customHeight="1" thickTop="1" thickBot="1" x14ac:dyDescent="0.25">
      <c r="A681" s="2278"/>
      <c r="B681" s="2281"/>
      <c r="C681" s="2283"/>
      <c r="D681" s="2285"/>
      <c r="E681" s="2288"/>
      <c r="F681" s="2281"/>
      <c r="G681" s="2295"/>
      <c r="H681" s="2297"/>
      <c r="I681" s="2293"/>
      <c r="J681" s="2281"/>
      <c r="K681" s="2295"/>
      <c r="L681" s="2281"/>
      <c r="M681" s="310"/>
      <c r="N681" s="1678"/>
      <c r="O681" s="1678"/>
      <c r="P681" s="309"/>
      <c r="Q681" s="309"/>
      <c r="R681" s="308"/>
      <c r="S681" s="308"/>
      <c r="T681" s="358"/>
      <c r="U681" s="357"/>
      <c r="V681" s="357"/>
      <c r="W681" s="357"/>
      <c r="X681" s="357"/>
      <c r="Y681" s="357"/>
      <c r="Z681" s="357"/>
      <c r="AA681" s="357"/>
      <c r="AB681" s="308"/>
      <c r="AC681" s="2300"/>
      <c r="AD681" s="2300"/>
      <c r="AE681" s="2308" t="str">
        <f t="shared" ref="AE681:AE741" si="813">IF(AE675&gt;9,"błąd","")</f>
        <v/>
      </c>
      <c r="AF681" s="2316"/>
      <c r="AG681" s="2314"/>
      <c r="AH681" s="2312"/>
      <c r="AI681" s="271">
        <f t="shared" ref="AI681" si="814">IF(P681=P680,0,IF(P681=P679,0,IF(P681=P678,0,IF(P681=P677,0,IF(P681=P676,0,IF(P681=P675,0,1))))))</f>
        <v>0</v>
      </c>
      <c r="AJ681" s="271" t="s">
        <v>545</v>
      </c>
      <c r="AK681" s="271" t="str">
        <f t="shared" si="747"/>
        <v>??</v>
      </c>
      <c r="AL681" s="271" t="e">
        <f>IF(#REF!=#REF!,0,IF(#REF!=#REF!,0,IF(#REF!=#REF!,0,IF(#REF!=#REF!,0,IF(#REF!=#REF!,0,IF(#REF!=#REF!,0,1))))))</f>
        <v>#REF!</v>
      </c>
      <c r="AM681" s="354">
        <f t="shared" si="749"/>
        <v>0</v>
      </c>
    </row>
    <row r="682" spans="1:39" ht="14.1" customHeight="1" thickTop="1" thickBot="1" x14ac:dyDescent="0.25">
      <c r="A682" s="2278"/>
      <c r="B682" s="2281"/>
      <c r="C682" s="2283"/>
      <c r="D682" s="2285"/>
      <c r="E682" s="2288"/>
      <c r="F682" s="2281"/>
      <c r="G682" s="2295"/>
      <c r="H682" s="2297"/>
      <c r="I682" s="2293"/>
      <c r="J682" s="2281"/>
      <c r="K682" s="2295"/>
      <c r="L682" s="2281"/>
      <c r="M682" s="310"/>
      <c r="N682" s="1678"/>
      <c r="O682" s="1678"/>
      <c r="P682" s="309"/>
      <c r="Q682" s="309"/>
      <c r="R682" s="308"/>
      <c r="S682" s="308"/>
      <c r="T682" s="358"/>
      <c r="U682" s="357"/>
      <c r="V682" s="357"/>
      <c r="W682" s="357"/>
      <c r="X682" s="357"/>
      <c r="Y682" s="357"/>
      <c r="Z682" s="357"/>
      <c r="AA682" s="357"/>
      <c r="AB682" s="308"/>
      <c r="AC682" s="2300"/>
      <c r="AD682" s="2300"/>
      <c r="AE682" s="2308"/>
      <c r="AF682" s="2316"/>
      <c r="AG682" s="2314"/>
      <c r="AH682" s="2312"/>
      <c r="AI682" s="271">
        <f t="shared" ref="AI682" si="815">IF(P682=P681,0,IF(P682=P680,0,IF(P682=P679,0,IF(P682=P678,0,IF(P682=P677,0,IF(P682=P676,0,IF(P682=P675,0,1)))))))</f>
        <v>0</v>
      </c>
      <c r="AJ682" s="271" t="s">
        <v>545</v>
      </c>
      <c r="AK682" s="271" t="str">
        <f t="shared" si="747"/>
        <v>??</v>
      </c>
      <c r="AL682" s="271" t="e">
        <f>IF(#REF!=#REF!,0,IF(#REF!=#REF!,0,IF(#REF!=#REF!,0,IF(#REF!=#REF!,0,IF(#REF!=#REF!,0,IF(#REF!=#REF!,0,IF(#REF!=#REF!,0,1)))))))</f>
        <v>#REF!</v>
      </c>
      <c r="AM682" s="354">
        <f t="shared" si="749"/>
        <v>0</v>
      </c>
    </row>
    <row r="683" spans="1:39" ht="14.1" customHeight="1" thickTop="1" thickBot="1" x14ac:dyDescent="0.25">
      <c r="A683" s="2278"/>
      <c r="B683" s="2281"/>
      <c r="C683" s="2283"/>
      <c r="D683" s="2285"/>
      <c r="E683" s="2288"/>
      <c r="F683" s="2281"/>
      <c r="G683" s="2295"/>
      <c r="H683" s="2297"/>
      <c r="I683" s="2293"/>
      <c r="J683" s="2281"/>
      <c r="K683" s="2295"/>
      <c r="L683" s="2281"/>
      <c r="M683" s="310"/>
      <c r="N683" s="1678"/>
      <c r="O683" s="1678"/>
      <c r="P683" s="309"/>
      <c r="Q683" s="309"/>
      <c r="R683" s="308"/>
      <c r="S683" s="308"/>
      <c r="T683" s="358"/>
      <c r="U683" s="357"/>
      <c r="V683" s="357"/>
      <c r="W683" s="357"/>
      <c r="X683" s="357"/>
      <c r="Y683" s="357"/>
      <c r="Z683" s="357"/>
      <c r="AA683" s="357"/>
      <c r="AB683" s="308"/>
      <c r="AC683" s="2300"/>
      <c r="AD683" s="2300"/>
      <c r="AE683" s="2308"/>
      <c r="AF683" s="2316"/>
      <c r="AG683" s="2314"/>
      <c r="AH683" s="2312"/>
      <c r="AI683" s="271">
        <f t="shared" ref="AI683" si="816">IF(P683=P682,0,IF(P683=P681,0,IF(P683=P680,0,IF(P683=P679,0,IF(P683=P678,0,IF(P683=P677,0,IF(P683=P676,0,IF(P683=P675,0,1))))))))</f>
        <v>0</v>
      </c>
      <c r="AJ683" s="271" t="s">
        <v>545</v>
      </c>
      <c r="AK683" s="271" t="str">
        <f t="shared" si="747"/>
        <v>??</v>
      </c>
      <c r="AL683" s="271" t="e">
        <f>IF(#REF!=#REF!,0,IF(#REF!=#REF!,0,IF(#REF!=#REF!,0,IF(#REF!=#REF!,0,IF(#REF!=#REF!,0,IF(#REF!=#REF!,0,IF(#REF!=#REF!,0,IF(#REF!=#REF!,0,1))))))))</f>
        <v>#REF!</v>
      </c>
      <c r="AM683" s="354">
        <f t="shared" si="749"/>
        <v>0</v>
      </c>
    </row>
    <row r="684" spans="1:39" ht="14.1" customHeight="1" thickTop="1" thickBot="1" x14ac:dyDescent="0.25">
      <c r="A684" s="2279"/>
      <c r="B684" s="2282"/>
      <c r="C684" s="2284"/>
      <c r="D684" s="2286"/>
      <c r="E684" s="2289"/>
      <c r="F684" s="2282"/>
      <c r="G684" s="2296"/>
      <c r="H684" s="2298"/>
      <c r="I684" s="2294"/>
      <c r="J684" s="2282"/>
      <c r="K684" s="2296"/>
      <c r="L684" s="2282"/>
      <c r="M684" s="292"/>
      <c r="N684" s="290"/>
      <c r="O684" s="290"/>
      <c r="P684" s="291"/>
      <c r="Q684" s="291"/>
      <c r="R684" s="290"/>
      <c r="S684" s="290"/>
      <c r="T684" s="356"/>
      <c r="U684" s="355"/>
      <c r="V684" s="355"/>
      <c r="W684" s="355"/>
      <c r="X684" s="355"/>
      <c r="Y684" s="355"/>
      <c r="Z684" s="355"/>
      <c r="AA684" s="355"/>
      <c r="AB684" s="290"/>
      <c r="AC684" s="2301"/>
      <c r="AD684" s="2301"/>
      <c r="AE684" s="2309"/>
      <c r="AF684" s="2316"/>
      <c r="AG684" s="2315"/>
      <c r="AH684" s="2312"/>
      <c r="AI684" s="271">
        <f t="shared" ref="AI684" si="817">IF(P684=P683,0,IF(P684=P682,0,IF(P684=P681,0,IF(P684=P680,0,IF(P684=P679,0,IF(P684=P678,0,IF(P684=P677,0,IF(P684=P676,0,IF(P684=P675,0,1)))))))))</f>
        <v>0</v>
      </c>
      <c r="AJ684" s="271" t="s">
        <v>545</v>
      </c>
      <c r="AK684" s="271" t="str">
        <f t="shared" si="747"/>
        <v>??</v>
      </c>
      <c r="AL684" s="271" t="e">
        <f>IF(#REF!=#REF!,0,IF(#REF!=#REF!,0,IF(#REF!=#REF!,0,IF(#REF!=#REF!,0,IF(#REF!=#REF!,0,IF(#REF!=#REF!,0,IF(#REF!=#REF!,0,IF(#REF!=#REF!,0,IF(#REF!=#REF!,0,1)))))))))</f>
        <v>#REF!</v>
      </c>
      <c r="AM684" s="354">
        <f t="shared" si="749"/>
        <v>0</v>
      </c>
    </row>
    <row r="685" spans="1:39" ht="14.1" customHeight="1" thickTop="1" thickBot="1" x14ac:dyDescent="0.25">
      <c r="A685" s="2278"/>
      <c r="B685" s="2280"/>
      <c r="C685" s="2283"/>
      <c r="D685" s="2285"/>
      <c r="E685" s="2287"/>
      <c r="F685" s="2280"/>
      <c r="G685" s="2280"/>
      <c r="H685" s="2297"/>
      <c r="I685" s="2290" t="s">
        <v>140</v>
      </c>
      <c r="J685" s="2281"/>
      <c r="K685" s="2280"/>
      <c r="L685" s="2281"/>
      <c r="M685" s="310"/>
      <c r="N685" s="1678"/>
      <c r="O685" s="1678"/>
      <c r="P685" s="388"/>
      <c r="Q685" s="388"/>
      <c r="R685" s="308"/>
      <c r="S685" s="308"/>
      <c r="T685" s="358"/>
      <c r="U685" s="357"/>
      <c r="V685" s="357"/>
      <c r="W685" s="357"/>
      <c r="X685" s="357"/>
      <c r="Y685" s="357"/>
      <c r="Z685" s="357"/>
      <c r="AA685" s="357"/>
      <c r="AB685" s="308"/>
      <c r="AC685" s="2299">
        <f t="shared" ref="AC685" si="818">SUM(T685:AB694)</f>
        <v>0</v>
      </c>
      <c r="AD685" s="2299">
        <f t="shared" si="803"/>
        <v>0</v>
      </c>
      <c r="AE685" s="2306">
        <f t="shared" ref="AE685" si="819">IF((AC685-AD685)&gt;=0,AC685-AD685,0)</f>
        <v>0</v>
      </c>
      <c r="AF685" s="2316">
        <f t="shared" ref="AF685" si="820">IF(AC685&lt;AD685,AC685,AD685)/IF(AD685=0,1,AD685)</f>
        <v>0</v>
      </c>
      <c r="AG685" s="2313" t="str">
        <f t="shared" si="806"/>
        <v/>
      </c>
      <c r="AH685" s="2312"/>
      <c r="AI685" s="271">
        <v>1</v>
      </c>
      <c r="AJ685" s="271" t="s">
        <v>545</v>
      </c>
      <c r="AK685" s="271" t="str">
        <f t="shared" si="747"/>
        <v>??</v>
      </c>
      <c r="AL685" s="271">
        <v>1</v>
      </c>
      <c r="AM685" s="354">
        <f t="shared" ref="AM685" si="821">C685</f>
        <v>0</v>
      </c>
    </row>
    <row r="686" spans="1:39" ht="14.1" customHeight="1" thickTop="1" thickBot="1" x14ac:dyDescent="0.25">
      <c r="A686" s="2278"/>
      <c r="B686" s="2281"/>
      <c r="C686" s="2283"/>
      <c r="D686" s="2285"/>
      <c r="E686" s="2288"/>
      <c r="F686" s="2281"/>
      <c r="G686" s="2295"/>
      <c r="H686" s="2297"/>
      <c r="I686" s="2291"/>
      <c r="J686" s="2281"/>
      <c r="K686" s="2295"/>
      <c r="L686" s="2281"/>
      <c r="M686" s="310"/>
      <c r="N686" s="1678"/>
      <c r="O686" s="1678"/>
      <c r="P686" s="309"/>
      <c r="Q686" s="309"/>
      <c r="R686" s="308"/>
      <c r="S686" s="308"/>
      <c r="T686" s="358"/>
      <c r="U686" s="357"/>
      <c r="V686" s="357"/>
      <c r="W686" s="357"/>
      <c r="X686" s="357"/>
      <c r="Y686" s="357"/>
      <c r="Z686" s="357"/>
      <c r="AA686" s="357"/>
      <c r="AB686" s="308"/>
      <c r="AC686" s="2300"/>
      <c r="AD686" s="2300"/>
      <c r="AE686" s="2307"/>
      <c r="AF686" s="2316"/>
      <c r="AG686" s="2314"/>
      <c r="AH686" s="2312"/>
      <c r="AI686" s="271">
        <f t="shared" ref="AI686" si="822">IF(P686=P685,0,1)</f>
        <v>0</v>
      </c>
      <c r="AJ686" s="271" t="s">
        <v>545</v>
      </c>
      <c r="AK686" s="271" t="str">
        <f t="shared" si="747"/>
        <v>??</v>
      </c>
      <c r="AL686" s="271" t="e">
        <f>IF(#REF!=#REF!,0,1)</f>
        <v>#REF!</v>
      </c>
      <c r="AM686" s="354">
        <f t="shared" si="749"/>
        <v>0</v>
      </c>
    </row>
    <row r="687" spans="1:39" ht="14.1" customHeight="1" thickTop="1" thickBot="1" x14ac:dyDescent="0.25">
      <c r="A687" s="2278"/>
      <c r="B687" s="2281"/>
      <c r="C687" s="2283"/>
      <c r="D687" s="2285"/>
      <c r="E687" s="2288"/>
      <c r="F687" s="2281"/>
      <c r="G687" s="2295"/>
      <c r="H687" s="2297"/>
      <c r="I687" s="2292"/>
      <c r="J687" s="2281"/>
      <c r="K687" s="2295"/>
      <c r="L687" s="2281"/>
      <c r="M687" s="310"/>
      <c r="N687" s="1678"/>
      <c r="O687" s="1678"/>
      <c r="P687" s="309"/>
      <c r="Q687" s="309"/>
      <c r="R687" s="308"/>
      <c r="S687" s="308"/>
      <c r="T687" s="358"/>
      <c r="U687" s="357"/>
      <c r="V687" s="357"/>
      <c r="W687" s="357"/>
      <c r="X687" s="357"/>
      <c r="Y687" s="357"/>
      <c r="Z687" s="357"/>
      <c r="AA687" s="357"/>
      <c r="AB687" s="308"/>
      <c r="AC687" s="2300"/>
      <c r="AD687" s="2300"/>
      <c r="AE687" s="2307"/>
      <c r="AF687" s="2316"/>
      <c r="AG687" s="2314"/>
      <c r="AH687" s="2312"/>
      <c r="AI687" s="271">
        <f t="shared" ref="AI687" si="823">IF(P687=P686,0,IF(P687=P685,0,1))</f>
        <v>0</v>
      </c>
      <c r="AJ687" s="271" t="s">
        <v>545</v>
      </c>
      <c r="AK687" s="271" t="str">
        <f t="shared" si="747"/>
        <v>??</v>
      </c>
      <c r="AL687" s="271" t="e">
        <f>IF(#REF!=#REF!,0,IF(#REF!=#REF!,0,1))</f>
        <v>#REF!</v>
      </c>
      <c r="AM687" s="354">
        <f t="shared" si="749"/>
        <v>0</v>
      </c>
    </row>
    <row r="688" spans="1:39" ht="14.1" customHeight="1" thickTop="1" thickBot="1" x14ac:dyDescent="0.25">
      <c r="A688" s="2278"/>
      <c r="B688" s="2281"/>
      <c r="C688" s="2283"/>
      <c r="D688" s="2285"/>
      <c r="E688" s="2288"/>
      <c r="F688" s="2281"/>
      <c r="G688" s="2295"/>
      <c r="H688" s="2297"/>
      <c r="I688" s="2293"/>
      <c r="J688" s="2281"/>
      <c r="K688" s="2295"/>
      <c r="L688" s="2281"/>
      <c r="M688" s="310"/>
      <c r="N688" s="1678"/>
      <c r="O688" s="1678"/>
      <c r="P688" s="309"/>
      <c r="Q688" s="309"/>
      <c r="R688" s="308"/>
      <c r="S688" s="308"/>
      <c r="T688" s="358"/>
      <c r="U688" s="357"/>
      <c r="V688" s="357"/>
      <c r="W688" s="357"/>
      <c r="X688" s="357"/>
      <c r="Y688" s="357"/>
      <c r="Z688" s="357"/>
      <c r="AA688" s="357"/>
      <c r="AB688" s="308"/>
      <c r="AC688" s="2300"/>
      <c r="AD688" s="2300"/>
      <c r="AE688" s="2307"/>
      <c r="AF688" s="2316"/>
      <c r="AG688" s="2314"/>
      <c r="AH688" s="2312"/>
      <c r="AI688" s="271">
        <f t="shared" ref="AI688" si="824">IF(P688=P687,0,IF(P688=P686,0,IF(P688=P685,0,1)))</f>
        <v>0</v>
      </c>
      <c r="AJ688" s="271" t="s">
        <v>545</v>
      </c>
      <c r="AK688" s="271" t="str">
        <f t="shared" si="747"/>
        <v>??</v>
      </c>
      <c r="AL688" s="271" t="e">
        <f>IF(#REF!=#REF!,0,IF(#REF!=#REF!,0,IF(#REF!=#REF!,0,1)))</f>
        <v>#REF!</v>
      </c>
      <c r="AM688" s="354">
        <f t="shared" si="749"/>
        <v>0</v>
      </c>
    </row>
    <row r="689" spans="1:39" ht="14.1" customHeight="1" thickTop="1" thickBot="1" x14ac:dyDescent="0.25">
      <c r="A689" s="2278"/>
      <c r="B689" s="2281"/>
      <c r="C689" s="2283"/>
      <c r="D689" s="2285"/>
      <c r="E689" s="2288"/>
      <c r="F689" s="2281"/>
      <c r="G689" s="2295"/>
      <c r="H689" s="2297"/>
      <c r="I689" s="2293"/>
      <c r="J689" s="2281"/>
      <c r="K689" s="2295"/>
      <c r="L689" s="2281"/>
      <c r="M689" s="310"/>
      <c r="N689" s="1678"/>
      <c r="O689" s="1678"/>
      <c r="P689" s="309"/>
      <c r="Q689" s="309"/>
      <c r="R689" s="308"/>
      <c r="S689" s="308"/>
      <c r="T689" s="358"/>
      <c r="U689" s="357"/>
      <c r="V689" s="357"/>
      <c r="W689" s="357"/>
      <c r="X689" s="357"/>
      <c r="Y689" s="357"/>
      <c r="Z689" s="357"/>
      <c r="AA689" s="357"/>
      <c r="AB689" s="308"/>
      <c r="AC689" s="2300"/>
      <c r="AD689" s="2300"/>
      <c r="AE689" s="2307"/>
      <c r="AF689" s="2316"/>
      <c r="AG689" s="2314"/>
      <c r="AH689" s="2312"/>
      <c r="AI689" s="271">
        <f t="shared" ref="AI689" si="825">IF(P689=P688,0,IF(P689=P687,0,IF(P689=P686,0,IF(P689=P685,0,1))))</f>
        <v>0</v>
      </c>
      <c r="AJ689" s="271" t="s">
        <v>545</v>
      </c>
      <c r="AK689" s="271" t="str">
        <f t="shared" si="747"/>
        <v>??</v>
      </c>
      <c r="AL689" s="271" t="e">
        <f>IF(#REF!=#REF!,0,IF(#REF!=#REF!,0,IF(#REF!=#REF!,0,IF(#REF!=#REF!,0,1))))</f>
        <v>#REF!</v>
      </c>
      <c r="AM689" s="354">
        <f t="shared" si="749"/>
        <v>0</v>
      </c>
    </row>
    <row r="690" spans="1:39" ht="14.1" customHeight="1" thickTop="1" thickBot="1" x14ac:dyDescent="0.25">
      <c r="A690" s="2278"/>
      <c r="B690" s="2281"/>
      <c r="C690" s="2283"/>
      <c r="D690" s="2285"/>
      <c r="E690" s="2288"/>
      <c r="F690" s="2281"/>
      <c r="G690" s="2295"/>
      <c r="H690" s="2297"/>
      <c r="I690" s="2293"/>
      <c r="J690" s="2281"/>
      <c r="K690" s="2295"/>
      <c r="L690" s="2281"/>
      <c r="M690" s="310"/>
      <c r="N690" s="1678"/>
      <c r="O690" s="1678"/>
      <c r="P690" s="309"/>
      <c r="Q690" s="309"/>
      <c r="R690" s="308"/>
      <c r="S690" s="308"/>
      <c r="T690" s="358"/>
      <c r="U690" s="357"/>
      <c r="V690" s="357"/>
      <c r="W690" s="357"/>
      <c r="X690" s="357"/>
      <c r="Y690" s="357"/>
      <c r="Z690" s="357"/>
      <c r="AA690" s="357"/>
      <c r="AB690" s="308"/>
      <c r="AC690" s="2300"/>
      <c r="AD690" s="2300"/>
      <c r="AE690" s="2307"/>
      <c r="AF690" s="2316"/>
      <c r="AG690" s="2314"/>
      <c r="AH690" s="2312"/>
      <c r="AI690" s="271">
        <f t="shared" ref="AI690" si="826">IF(P690=P689,0,IF(P690=P688,0,IF(P690=P687,0,IF(P690=P686,0,IF(P690=P685,0,1)))))</f>
        <v>0</v>
      </c>
      <c r="AJ690" s="271" t="s">
        <v>545</v>
      </c>
      <c r="AK690" s="271" t="str">
        <f t="shared" si="747"/>
        <v>??</v>
      </c>
      <c r="AL690" s="271" t="e">
        <f>IF(#REF!=#REF!,0,IF(#REF!=#REF!,0,IF(#REF!=#REF!,0,IF(#REF!=#REF!,0,IF(#REF!=#REF!,0,1)))))</f>
        <v>#REF!</v>
      </c>
      <c r="AM690" s="354">
        <f t="shared" si="749"/>
        <v>0</v>
      </c>
    </row>
    <row r="691" spans="1:39" ht="14.1" customHeight="1" thickTop="1" thickBot="1" x14ac:dyDescent="0.25">
      <c r="A691" s="2278"/>
      <c r="B691" s="2281"/>
      <c r="C691" s="2283"/>
      <c r="D691" s="2285"/>
      <c r="E691" s="2288"/>
      <c r="F691" s="2281"/>
      <c r="G691" s="2295"/>
      <c r="H691" s="2297"/>
      <c r="I691" s="2293"/>
      <c r="J691" s="2281"/>
      <c r="K691" s="2295"/>
      <c r="L691" s="2281"/>
      <c r="M691" s="310"/>
      <c r="N691" s="1678"/>
      <c r="O691" s="1678"/>
      <c r="P691" s="309"/>
      <c r="Q691" s="309"/>
      <c r="R691" s="308"/>
      <c r="S691" s="308"/>
      <c r="T691" s="358"/>
      <c r="U691" s="357"/>
      <c r="V691" s="357"/>
      <c r="W691" s="357"/>
      <c r="X691" s="357"/>
      <c r="Y691" s="357"/>
      <c r="Z691" s="357"/>
      <c r="AA691" s="357"/>
      <c r="AB691" s="308"/>
      <c r="AC691" s="2300"/>
      <c r="AD691" s="2300"/>
      <c r="AE691" s="2308" t="str">
        <f t="shared" si="813"/>
        <v/>
      </c>
      <c r="AF691" s="2316"/>
      <c r="AG691" s="2314"/>
      <c r="AH691" s="2312"/>
      <c r="AI691" s="271">
        <f t="shared" ref="AI691" si="827">IF(P691=P690,0,IF(P691=P689,0,IF(P691=P688,0,IF(P691=P687,0,IF(P691=P686,0,IF(P691=P685,0,1))))))</f>
        <v>0</v>
      </c>
      <c r="AJ691" s="271" t="s">
        <v>545</v>
      </c>
      <c r="AK691" s="271" t="str">
        <f t="shared" si="747"/>
        <v>??</v>
      </c>
      <c r="AL691" s="271" t="e">
        <f>IF(#REF!=#REF!,0,IF(#REF!=#REF!,0,IF(#REF!=#REF!,0,IF(#REF!=#REF!,0,IF(#REF!=#REF!,0,IF(#REF!=#REF!,0,1))))))</f>
        <v>#REF!</v>
      </c>
      <c r="AM691" s="354">
        <f t="shared" si="749"/>
        <v>0</v>
      </c>
    </row>
    <row r="692" spans="1:39" ht="14.1" customHeight="1" thickTop="1" thickBot="1" x14ac:dyDescent="0.25">
      <c r="A692" s="2278"/>
      <c r="B692" s="2281"/>
      <c r="C692" s="2283"/>
      <c r="D692" s="2285"/>
      <c r="E692" s="2288"/>
      <c r="F692" s="2281"/>
      <c r="G692" s="2295"/>
      <c r="H692" s="2297"/>
      <c r="I692" s="2293"/>
      <c r="J692" s="2281"/>
      <c r="K692" s="2295"/>
      <c r="L692" s="2281"/>
      <c r="M692" s="310"/>
      <c r="N692" s="1678"/>
      <c r="O692" s="1678"/>
      <c r="P692" s="309"/>
      <c r="Q692" s="309"/>
      <c r="R692" s="308"/>
      <c r="S692" s="308"/>
      <c r="T692" s="358"/>
      <c r="U692" s="357"/>
      <c r="V692" s="357"/>
      <c r="W692" s="357"/>
      <c r="X692" s="357"/>
      <c r="Y692" s="357"/>
      <c r="Z692" s="357"/>
      <c r="AA692" s="357"/>
      <c r="AB692" s="308"/>
      <c r="AC692" s="2300"/>
      <c r="AD692" s="2300"/>
      <c r="AE692" s="2308"/>
      <c r="AF692" s="2316"/>
      <c r="AG692" s="2314"/>
      <c r="AH692" s="2312"/>
      <c r="AI692" s="271">
        <f t="shared" ref="AI692" si="828">IF(P692=P691,0,IF(P692=P690,0,IF(P692=P689,0,IF(P692=P688,0,IF(P692=P687,0,IF(P692=P686,0,IF(P692=P685,0,1)))))))</f>
        <v>0</v>
      </c>
      <c r="AJ692" s="271" t="s">
        <v>545</v>
      </c>
      <c r="AK692" s="271" t="str">
        <f t="shared" si="747"/>
        <v>??</v>
      </c>
      <c r="AL692" s="271" t="e">
        <f>IF(#REF!=#REF!,0,IF(#REF!=#REF!,0,IF(#REF!=#REF!,0,IF(#REF!=#REF!,0,IF(#REF!=#REF!,0,IF(#REF!=#REF!,0,IF(#REF!=#REF!,0,1)))))))</f>
        <v>#REF!</v>
      </c>
      <c r="AM692" s="354">
        <f t="shared" si="749"/>
        <v>0</v>
      </c>
    </row>
    <row r="693" spans="1:39" ht="14.1" customHeight="1" thickTop="1" thickBot="1" x14ac:dyDescent="0.25">
      <c r="A693" s="2278"/>
      <c r="B693" s="2281"/>
      <c r="C693" s="2283"/>
      <c r="D693" s="2285"/>
      <c r="E693" s="2288"/>
      <c r="F693" s="2281"/>
      <c r="G693" s="2295"/>
      <c r="H693" s="2297"/>
      <c r="I693" s="2293"/>
      <c r="J693" s="2281"/>
      <c r="K693" s="2295"/>
      <c r="L693" s="2281"/>
      <c r="M693" s="310"/>
      <c r="N693" s="1678"/>
      <c r="O693" s="1678"/>
      <c r="P693" s="309"/>
      <c r="Q693" s="309"/>
      <c r="R693" s="308"/>
      <c r="S693" s="308"/>
      <c r="T693" s="358"/>
      <c r="U693" s="357"/>
      <c r="V693" s="357"/>
      <c r="W693" s="357"/>
      <c r="X693" s="357"/>
      <c r="Y693" s="357"/>
      <c r="Z693" s="357"/>
      <c r="AA693" s="357"/>
      <c r="AB693" s="308"/>
      <c r="AC693" s="2300"/>
      <c r="AD693" s="2300"/>
      <c r="AE693" s="2308"/>
      <c r="AF693" s="2316"/>
      <c r="AG693" s="2314"/>
      <c r="AH693" s="2312"/>
      <c r="AI693" s="271">
        <f t="shared" ref="AI693" si="829">IF(P693=P692,0,IF(P693=P691,0,IF(P693=P690,0,IF(P693=P689,0,IF(P693=P688,0,IF(P693=P687,0,IF(P693=P686,0,IF(P693=P685,0,1))))))))</f>
        <v>0</v>
      </c>
      <c r="AJ693" s="271" t="s">
        <v>545</v>
      </c>
      <c r="AK693" s="271" t="str">
        <f t="shared" si="747"/>
        <v>??</v>
      </c>
      <c r="AL693" s="271" t="e">
        <f>IF(#REF!=#REF!,0,IF(#REF!=#REF!,0,IF(#REF!=#REF!,0,IF(#REF!=#REF!,0,IF(#REF!=#REF!,0,IF(#REF!=#REF!,0,IF(#REF!=#REF!,0,IF(#REF!=#REF!,0,1))))))))</f>
        <v>#REF!</v>
      </c>
      <c r="AM693" s="354">
        <f t="shared" si="749"/>
        <v>0</v>
      </c>
    </row>
    <row r="694" spans="1:39" ht="14.1" customHeight="1" thickTop="1" thickBot="1" x14ac:dyDescent="0.25">
      <c r="A694" s="2279"/>
      <c r="B694" s="2282"/>
      <c r="C694" s="2284"/>
      <c r="D694" s="2286"/>
      <c r="E694" s="2289"/>
      <c r="F694" s="2282"/>
      <c r="G694" s="2296"/>
      <c r="H694" s="2298"/>
      <c r="I694" s="2294"/>
      <c r="J694" s="2282"/>
      <c r="K694" s="2296"/>
      <c r="L694" s="2282"/>
      <c r="M694" s="292"/>
      <c r="N694" s="290"/>
      <c r="O694" s="290"/>
      <c r="P694" s="291"/>
      <c r="Q694" s="291"/>
      <c r="R694" s="290"/>
      <c r="S694" s="290"/>
      <c r="T694" s="356"/>
      <c r="U694" s="355"/>
      <c r="V694" s="355"/>
      <c r="W694" s="355"/>
      <c r="X694" s="355"/>
      <c r="Y694" s="355"/>
      <c r="Z694" s="355"/>
      <c r="AA694" s="355"/>
      <c r="AB694" s="290"/>
      <c r="AC694" s="2301"/>
      <c r="AD694" s="2301"/>
      <c r="AE694" s="2309"/>
      <c r="AF694" s="2316"/>
      <c r="AG694" s="2315"/>
      <c r="AH694" s="2312"/>
      <c r="AI694" s="271">
        <f t="shared" ref="AI694" si="830">IF(P694=P693,0,IF(P694=P692,0,IF(P694=P691,0,IF(P694=P690,0,IF(P694=P689,0,IF(P694=P688,0,IF(P694=P687,0,IF(P694=P686,0,IF(P694=P685,0,1)))))))))</f>
        <v>0</v>
      </c>
      <c r="AJ694" s="271" t="s">
        <v>545</v>
      </c>
      <c r="AK694" s="271" t="str">
        <f t="shared" si="747"/>
        <v>??</v>
      </c>
      <c r="AL694" s="271" t="e">
        <f>IF(#REF!=#REF!,0,IF(#REF!=#REF!,0,IF(#REF!=#REF!,0,IF(#REF!=#REF!,0,IF(#REF!=#REF!,0,IF(#REF!=#REF!,0,IF(#REF!=#REF!,0,IF(#REF!=#REF!,0,IF(#REF!=#REF!,0,1)))))))))</f>
        <v>#REF!</v>
      </c>
      <c r="AM694" s="354">
        <f t="shared" si="749"/>
        <v>0</v>
      </c>
    </row>
    <row r="695" spans="1:39" ht="14.1" customHeight="1" thickTop="1" thickBot="1" x14ac:dyDescent="0.25">
      <c r="A695" s="2278"/>
      <c r="B695" s="2280"/>
      <c r="C695" s="2283"/>
      <c r="D695" s="2285"/>
      <c r="E695" s="2287"/>
      <c r="F695" s="2280"/>
      <c r="G695" s="2280"/>
      <c r="H695" s="2297"/>
      <c r="I695" s="2290" t="s">
        <v>140</v>
      </c>
      <c r="J695" s="2281"/>
      <c r="K695" s="2280"/>
      <c r="L695" s="2281"/>
      <c r="M695" s="310"/>
      <c r="N695" s="1678"/>
      <c r="O695" s="1678"/>
      <c r="P695" s="388"/>
      <c r="Q695" s="388"/>
      <c r="R695" s="308"/>
      <c r="S695" s="308"/>
      <c r="T695" s="358"/>
      <c r="U695" s="357"/>
      <c r="V695" s="357"/>
      <c r="W695" s="357"/>
      <c r="X695" s="357"/>
      <c r="Y695" s="357"/>
      <c r="Z695" s="357"/>
      <c r="AA695" s="357"/>
      <c r="AB695" s="308"/>
      <c r="AC695" s="2299">
        <f t="shared" ref="AC695" si="831">SUM(T695:AB704)</f>
        <v>0</v>
      </c>
      <c r="AD695" s="2299">
        <f t="shared" si="803"/>
        <v>0</v>
      </c>
      <c r="AE695" s="2306">
        <f t="shared" ref="AE695" si="832">IF((AC695-AD695)&gt;=0,AC695-AD695,0)</f>
        <v>0</v>
      </c>
      <c r="AF695" s="2316">
        <f t="shared" ref="AF695" si="833">IF(AC695&lt;AD695,AC695,AD695)/IF(AD695=0,1,AD695)</f>
        <v>0</v>
      </c>
      <c r="AG695" s="2313" t="str">
        <f t="shared" si="806"/>
        <v/>
      </c>
      <c r="AH695" s="2312"/>
      <c r="AI695" s="271">
        <v>1</v>
      </c>
      <c r="AJ695" s="271" t="s">
        <v>545</v>
      </c>
      <c r="AK695" s="271" t="str">
        <f t="shared" si="747"/>
        <v>??</v>
      </c>
      <c r="AL695" s="271">
        <v>1</v>
      </c>
      <c r="AM695" s="354">
        <f t="shared" ref="AM695" si="834">C695</f>
        <v>0</v>
      </c>
    </row>
    <row r="696" spans="1:39" ht="14.1" customHeight="1" thickTop="1" thickBot="1" x14ac:dyDescent="0.25">
      <c r="A696" s="2278"/>
      <c r="B696" s="2281"/>
      <c r="C696" s="2283"/>
      <c r="D696" s="2285"/>
      <c r="E696" s="2288"/>
      <c r="F696" s="2281"/>
      <c r="G696" s="2295"/>
      <c r="H696" s="2297"/>
      <c r="I696" s="2291"/>
      <c r="J696" s="2281"/>
      <c r="K696" s="2295"/>
      <c r="L696" s="2281"/>
      <c r="M696" s="310"/>
      <c r="N696" s="1678"/>
      <c r="O696" s="1678"/>
      <c r="P696" s="309"/>
      <c r="Q696" s="309"/>
      <c r="R696" s="308"/>
      <c r="S696" s="308"/>
      <c r="T696" s="358"/>
      <c r="U696" s="357"/>
      <c r="V696" s="357"/>
      <c r="W696" s="357"/>
      <c r="X696" s="357"/>
      <c r="Y696" s="357"/>
      <c r="Z696" s="357"/>
      <c r="AA696" s="357"/>
      <c r="AB696" s="308"/>
      <c r="AC696" s="2300"/>
      <c r="AD696" s="2300"/>
      <c r="AE696" s="2307"/>
      <c r="AF696" s="2316"/>
      <c r="AG696" s="2314"/>
      <c r="AH696" s="2312"/>
      <c r="AI696" s="271">
        <f t="shared" ref="AI696" si="835">IF(P696=P695,0,1)</f>
        <v>0</v>
      </c>
      <c r="AJ696" s="271" t="s">
        <v>545</v>
      </c>
      <c r="AK696" s="271" t="str">
        <f t="shared" si="747"/>
        <v>??</v>
      </c>
      <c r="AL696" s="271" t="e">
        <f>IF(#REF!=#REF!,0,1)</f>
        <v>#REF!</v>
      </c>
      <c r="AM696" s="354">
        <f t="shared" si="749"/>
        <v>0</v>
      </c>
    </row>
    <row r="697" spans="1:39" ht="14.1" customHeight="1" thickTop="1" thickBot="1" x14ac:dyDescent="0.25">
      <c r="A697" s="2278"/>
      <c r="B697" s="2281"/>
      <c r="C697" s="2283"/>
      <c r="D697" s="2285"/>
      <c r="E697" s="2288"/>
      <c r="F697" s="2281"/>
      <c r="G697" s="2295"/>
      <c r="H697" s="2297"/>
      <c r="I697" s="2292"/>
      <c r="J697" s="2281"/>
      <c r="K697" s="2295"/>
      <c r="L697" s="2281"/>
      <c r="M697" s="310"/>
      <c r="N697" s="1678"/>
      <c r="O697" s="1678"/>
      <c r="P697" s="309"/>
      <c r="Q697" s="309"/>
      <c r="R697" s="308"/>
      <c r="S697" s="308"/>
      <c r="T697" s="358"/>
      <c r="U697" s="357"/>
      <c r="V697" s="357"/>
      <c r="W697" s="357"/>
      <c r="X697" s="357"/>
      <c r="Y697" s="357"/>
      <c r="Z697" s="357"/>
      <c r="AA697" s="357"/>
      <c r="AB697" s="308"/>
      <c r="AC697" s="2300"/>
      <c r="AD697" s="2300"/>
      <c r="AE697" s="2307"/>
      <c r="AF697" s="2316"/>
      <c r="AG697" s="2314"/>
      <c r="AH697" s="2312"/>
      <c r="AI697" s="271">
        <f t="shared" ref="AI697" si="836">IF(P697=P696,0,IF(P697=P695,0,1))</f>
        <v>0</v>
      </c>
      <c r="AJ697" s="271" t="s">
        <v>545</v>
      </c>
      <c r="AK697" s="271" t="str">
        <f t="shared" ref="AK697:AK760" si="837">$C$2</f>
        <v>??</v>
      </c>
      <c r="AL697" s="271" t="e">
        <f>IF(#REF!=#REF!,0,IF(#REF!=#REF!,0,1))</f>
        <v>#REF!</v>
      </c>
      <c r="AM697" s="354">
        <f t="shared" si="749"/>
        <v>0</v>
      </c>
    </row>
    <row r="698" spans="1:39" ht="14.1" customHeight="1" thickTop="1" thickBot="1" x14ac:dyDescent="0.25">
      <c r="A698" s="2278"/>
      <c r="B698" s="2281"/>
      <c r="C698" s="2283"/>
      <c r="D698" s="2285"/>
      <c r="E698" s="2288"/>
      <c r="F698" s="2281"/>
      <c r="G698" s="2295"/>
      <c r="H698" s="2297"/>
      <c r="I698" s="2293"/>
      <c r="J698" s="2281"/>
      <c r="K698" s="2295"/>
      <c r="L698" s="2281"/>
      <c r="M698" s="310"/>
      <c r="N698" s="1678"/>
      <c r="O698" s="1678"/>
      <c r="P698" s="309"/>
      <c r="Q698" s="309"/>
      <c r="R698" s="308"/>
      <c r="S698" s="308"/>
      <c r="T698" s="358"/>
      <c r="U698" s="357"/>
      <c r="V698" s="357"/>
      <c r="W698" s="357"/>
      <c r="X698" s="357"/>
      <c r="Y698" s="357"/>
      <c r="Z698" s="357"/>
      <c r="AA698" s="357"/>
      <c r="AB698" s="308"/>
      <c r="AC698" s="2300"/>
      <c r="AD698" s="2300"/>
      <c r="AE698" s="2307"/>
      <c r="AF698" s="2316"/>
      <c r="AG698" s="2314"/>
      <c r="AH698" s="2312"/>
      <c r="AI698" s="271">
        <f t="shared" ref="AI698" si="838">IF(P698=P697,0,IF(P698=P696,0,IF(P698=P695,0,1)))</f>
        <v>0</v>
      </c>
      <c r="AJ698" s="271" t="s">
        <v>545</v>
      </c>
      <c r="AK698" s="271" t="str">
        <f t="shared" si="837"/>
        <v>??</v>
      </c>
      <c r="AL698" s="271" t="e">
        <f>IF(#REF!=#REF!,0,IF(#REF!=#REF!,0,IF(#REF!=#REF!,0,1)))</f>
        <v>#REF!</v>
      </c>
      <c r="AM698" s="354">
        <f t="shared" ref="AM698:AM761" si="839">AM697</f>
        <v>0</v>
      </c>
    </row>
    <row r="699" spans="1:39" ht="14.1" customHeight="1" thickTop="1" thickBot="1" x14ac:dyDescent="0.25">
      <c r="A699" s="2278"/>
      <c r="B699" s="2281"/>
      <c r="C699" s="2283"/>
      <c r="D699" s="2285"/>
      <c r="E699" s="2288"/>
      <c r="F699" s="2281"/>
      <c r="G699" s="2295"/>
      <c r="H699" s="2297"/>
      <c r="I699" s="2293"/>
      <c r="J699" s="2281"/>
      <c r="K699" s="2295"/>
      <c r="L699" s="2281"/>
      <c r="M699" s="310"/>
      <c r="N699" s="1678"/>
      <c r="O699" s="1678"/>
      <c r="P699" s="309"/>
      <c r="Q699" s="309"/>
      <c r="R699" s="308"/>
      <c r="S699" s="308"/>
      <c r="T699" s="358"/>
      <c r="U699" s="357"/>
      <c r="V699" s="357"/>
      <c r="W699" s="357"/>
      <c r="X699" s="357"/>
      <c r="Y699" s="357"/>
      <c r="Z699" s="357"/>
      <c r="AA699" s="357"/>
      <c r="AB699" s="308"/>
      <c r="AC699" s="2300"/>
      <c r="AD699" s="2300"/>
      <c r="AE699" s="2307"/>
      <c r="AF699" s="2316"/>
      <c r="AG699" s="2314"/>
      <c r="AH699" s="2312"/>
      <c r="AI699" s="271">
        <f t="shared" ref="AI699" si="840">IF(P699=P698,0,IF(P699=P697,0,IF(P699=P696,0,IF(P699=P695,0,1))))</f>
        <v>0</v>
      </c>
      <c r="AJ699" s="271" t="s">
        <v>545</v>
      </c>
      <c r="AK699" s="271" t="str">
        <f t="shared" si="837"/>
        <v>??</v>
      </c>
      <c r="AL699" s="271" t="e">
        <f>IF(#REF!=#REF!,0,IF(#REF!=#REF!,0,IF(#REF!=#REF!,0,IF(#REF!=#REF!,0,1))))</f>
        <v>#REF!</v>
      </c>
      <c r="AM699" s="354">
        <f t="shared" si="839"/>
        <v>0</v>
      </c>
    </row>
    <row r="700" spans="1:39" ht="14.1" customHeight="1" thickTop="1" thickBot="1" x14ac:dyDescent="0.25">
      <c r="A700" s="2278"/>
      <c r="B700" s="2281"/>
      <c r="C700" s="2283"/>
      <c r="D700" s="2285"/>
      <c r="E700" s="2288"/>
      <c r="F700" s="2281"/>
      <c r="G700" s="2295"/>
      <c r="H700" s="2297"/>
      <c r="I700" s="2293"/>
      <c r="J700" s="2281"/>
      <c r="K700" s="2295"/>
      <c r="L700" s="2281"/>
      <c r="M700" s="310"/>
      <c r="N700" s="1678"/>
      <c r="O700" s="1678"/>
      <c r="P700" s="309"/>
      <c r="Q700" s="309"/>
      <c r="R700" s="308"/>
      <c r="S700" s="308"/>
      <c r="T700" s="358"/>
      <c r="U700" s="357"/>
      <c r="V700" s="357"/>
      <c r="W700" s="357"/>
      <c r="X700" s="357"/>
      <c r="Y700" s="357"/>
      <c r="Z700" s="357"/>
      <c r="AA700" s="357"/>
      <c r="AB700" s="308"/>
      <c r="AC700" s="2300"/>
      <c r="AD700" s="2300"/>
      <c r="AE700" s="2307"/>
      <c r="AF700" s="2316"/>
      <c r="AG700" s="2314"/>
      <c r="AH700" s="2312"/>
      <c r="AI700" s="271">
        <f t="shared" ref="AI700" si="841">IF(P700=P699,0,IF(P700=P698,0,IF(P700=P697,0,IF(P700=P696,0,IF(P700=P695,0,1)))))</f>
        <v>0</v>
      </c>
      <c r="AJ700" s="271" t="s">
        <v>545</v>
      </c>
      <c r="AK700" s="271" t="str">
        <f t="shared" si="837"/>
        <v>??</v>
      </c>
      <c r="AL700" s="271" t="e">
        <f>IF(#REF!=#REF!,0,IF(#REF!=#REF!,0,IF(#REF!=#REF!,0,IF(#REF!=#REF!,0,IF(#REF!=#REF!,0,1)))))</f>
        <v>#REF!</v>
      </c>
      <c r="AM700" s="354">
        <f t="shared" si="839"/>
        <v>0</v>
      </c>
    </row>
    <row r="701" spans="1:39" ht="14.1" customHeight="1" thickTop="1" thickBot="1" x14ac:dyDescent="0.25">
      <c r="A701" s="2278"/>
      <c r="B701" s="2281"/>
      <c r="C701" s="2283"/>
      <c r="D701" s="2285"/>
      <c r="E701" s="2288"/>
      <c r="F701" s="2281"/>
      <c r="G701" s="2295"/>
      <c r="H701" s="2297"/>
      <c r="I701" s="2293"/>
      <c r="J701" s="2281"/>
      <c r="K701" s="2295"/>
      <c r="L701" s="2281"/>
      <c r="M701" s="310"/>
      <c r="N701" s="1678"/>
      <c r="O701" s="1678"/>
      <c r="P701" s="309"/>
      <c r="Q701" s="309"/>
      <c r="R701" s="308"/>
      <c r="S701" s="308"/>
      <c r="T701" s="358"/>
      <c r="U701" s="357"/>
      <c r="V701" s="357"/>
      <c r="W701" s="357"/>
      <c r="X701" s="357"/>
      <c r="Y701" s="357"/>
      <c r="Z701" s="357"/>
      <c r="AA701" s="357"/>
      <c r="AB701" s="308"/>
      <c r="AC701" s="2300"/>
      <c r="AD701" s="2300"/>
      <c r="AE701" s="2308" t="str">
        <f t="shared" si="813"/>
        <v/>
      </c>
      <c r="AF701" s="2316"/>
      <c r="AG701" s="2314"/>
      <c r="AH701" s="2312"/>
      <c r="AI701" s="271">
        <f t="shared" ref="AI701" si="842">IF(P701=P700,0,IF(P701=P699,0,IF(P701=P698,0,IF(P701=P697,0,IF(P701=P696,0,IF(P701=P695,0,1))))))</f>
        <v>0</v>
      </c>
      <c r="AJ701" s="271" t="s">
        <v>545</v>
      </c>
      <c r="AK701" s="271" t="str">
        <f t="shared" si="837"/>
        <v>??</v>
      </c>
      <c r="AL701" s="271" t="e">
        <f>IF(#REF!=#REF!,0,IF(#REF!=#REF!,0,IF(#REF!=#REF!,0,IF(#REF!=#REF!,0,IF(#REF!=#REF!,0,IF(#REF!=#REF!,0,1))))))</f>
        <v>#REF!</v>
      </c>
      <c r="AM701" s="354">
        <f t="shared" si="839"/>
        <v>0</v>
      </c>
    </row>
    <row r="702" spans="1:39" ht="14.1" customHeight="1" thickTop="1" thickBot="1" x14ac:dyDescent="0.25">
      <c r="A702" s="2278"/>
      <c r="B702" s="2281"/>
      <c r="C702" s="2283"/>
      <c r="D702" s="2285"/>
      <c r="E702" s="2288"/>
      <c r="F702" s="2281"/>
      <c r="G702" s="2295"/>
      <c r="H702" s="2297"/>
      <c r="I702" s="2293"/>
      <c r="J702" s="2281"/>
      <c r="K702" s="2295"/>
      <c r="L702" s="2281"/>
      <c r="M702" s="310"/>
      <c r="N702" s="1678"/>
      <c r="O702" s="1678"/>
      <c r="P702" s="309"/>
      <c r="Q702" s="309"/>
      <c r="R702" s="308"/>
      <c r="S702" s="308"/>
      <c r="T702" s="358"/>
      <c r="U702" s="357"/>
      <c r="V702" s="357"/>
      <c r="W702" s="357"/>
      <c r="X702" s="357"/>
      <c r="Y702" s="357"/>
      <c r="Z702" s="357"/>
      <c r="AA702" s="357"/>
      <c r="AB702" s="308"/>
      <c r="AC702" s="2300"/>
      <c r="AD702" s="2300"/>
      <c r="AE702" s="2308"/>
      <c r="AF702" s="2316"/>
      <c r="AG702" s="2314"/>
      <c r="AH702" s="2312"/>
      <c r="AI702" s="271">
        <f t="shared" ref="AI702" si="843">IF(P702=P701,0,IF(P702=P700,0,IF(P702=P699,0,IF(P702=P698,0,IF(P702=P697,0,IF(P702=P696,0,IF(P702=P695,0,1)))))))</f>
        <v>0</v>
      </c>
      <c r="AJ702" s="271" t="s">
        <v>545</v>
      </c>
      <c r="AK702" s="271" t="str">
        <f t="shared" si="837"/>
        <v>??</v>
      </c>
      <c r="AL702" s="271" t="e">
        <f>IF(#REF!=#REF!,0,IF(#REF!=#REF!,0,IF(#REF!=#REF!,0,IF(#REF!=#REF!,0,IF(#REF!=#REF!,0,IF(#REF!=#REF!,0,IF(#REF!=#REF!,0,1)))))))</f>
        <v>#REF!</v>
      </c>
      <c r="AM702" s="354">
        <f t="shared" si="839"/>
        <v>0</v>
      </c>
    </row>
    <row r="703" spans="1:39" ht="14.1" customHeight="1" thickTop="1" thickBot="1" x14ac:dyDescent="0.25">
      <c r="A703" s="2278"/>
      <c r="B703" s="2281"/>
      <c r="C703" s="2283"/>
      <c r="D703" s="2285"/>
      <c r="E703" s="2288"/>
      <c r="F703" s="2281"/>
      <c r="G703" s="2295"/>
      <c r="H703" s="2297"/>
      <c r="I703" s="2293"/>
      <c r="J703" s="2281"/>
      <c r="K703" s="2295"/>
      <c r="L703" s="2281"/>
      <c r="M703" s="310"/>
      <c r="N703" s="1678"/>
      <c r="O703" s="1678"/>
      <c r="P703" s="309"/>
      <c r="Q703" s="309"/>
      <c r="R703" s="308"/>
      <c r="S703" s="308"/>
      <c r="T703" s="358"/>
      <c r="U703" s="357"/>
      <c r="V703" s="357"/>
      <c r="W703" s="357"/>
      <c r="X703" s="357"/>
      <c r="Y703" s="357"/>
      <c r="Z703" s="357"/>
      <c r="AA703" s="357"/>
      <c r="AB703" s="308"/>
      <c r="AC703" s="2300"/>
      <c r="AD703" s="2300"/>
      <c r="AE703" s="2308"/>
      <c r="AF703" s="2316"/>
      <c r="AG703" s="2314"/>
      <c r="AH703" s="2312"/>
      <c r="AI703" s="271">
        <f t="shared" ref="AI703" si="844">IF(P703=P702,0,IF(P703=P701,0,IF(P703=P700,0,IF(P703=P699,0,IF(P703=P698,0,IF(P703=P697,0,IF(P703=P696,0,IF(P703=P695,0,1))))))))</f>
        <v>0</v>
      </c>
      <c r="AJ703" s="271" t="s">
        <v>545</v>
      </c>
      <c r="AK703" s="271" t="str">
        <f t="shared" si="837"/>
        <v>??</v>
      </c>
      <c r="AL703" s="271" t="e">
        <f>IF(#REF!=#REF!,0,IF(#REF!=#REF!,0,IF(#REF!=#REF!,0,IF(#REF!=#REF!,0,IF(#REF!=#REF!,0,IF(#REF!=#REF!,0,IF(#REF!=#REF!,0,IF(#REF!=#REF!,0,1))))))))</f>
        <v>#REF!</v>
      </c>
      <c r="AM703" s="354">
        <f t="shared" si="839"/>
        <v>0</v>
      </c>
    </row>
    <row r="704" spans="1:39" ht="14.1" customHeight="1" thickTop="1" thickBot="1" x14ac:dyDescent="0.25">
      <c r="A704" s="2279"/>
      <c r="B704" s="2282"/>
      <c r="C704" s="2284"/>
      <c r="D704" s="2286"/>
      <c r="E704" s="2289"/>
      <c r="F704" s="2282"/>
      <c r="G704" s="2296"/>
      <c r="H704" s="2298"/>
      <c r="I704" s="2294"/>
      <c r="J704" s="2282"/>
      <c r="K704" s="2296"/>
      <c r="L704" s="2282"/>
      <c r="M704" s="292"/>
      <c r="N704" s="290"/>
      <c r="O704" s="290"/>
      <c r="P704" s="291"/>
      <c r="Q704" s="291"/>
      <c r="R704" s="290"/>
      <c r="S704" s="290"/>
      <c r="T704" s="356"/>
      <c r="U704" s="355"/>
      <c r="V704" s="355"/>
      <c r="W704" s="355"/>
      <c r="X704" s="355"/>
      <c r="Y704" s="355"/>
      <c r="Z704" s="355"/>
      <c r="AA704" s="355"/>
      <c r="AB704" s="290"/>
      <c r="AC704" s="2301"/>
      <c r="AD704" s="2301"/>
      <c r="AE704" s="2309"/>
      <c r="AF704" s="2316"/>
      <c r="AG704" s="2315"/>
      <c r="AH704" s="2312"/>
      <c r="AI704" s="271">
        <f t="shared" ref="AI704" si="845">IF(P704=P703,0,IF(P704=P702,0,IF(P704=P701,0,IF(P704=P700,0,IF(P704=P699,0,IF(P704=P698,0,IF(P704=P697,0,IF(P704=P696,0,IF(P704=P695,0,1)))))))))</f>
        <v>0</v>
      </c>
      <c r="AJ704" s="271" t="s">
        <v>545</v>
      </c>
      <c r="AK704" s="271" t="str">
        <f t="shared" si="837"/>
        <v>??</v>
      </c>
      <c r="AL704" s="271" t="e">
        <f>IF(#REF!=#REF!,0,IF(#REF!=#REF!,0,IF(#REF!=#REF!,0,IF(#REF!=#REF!,0,IF(#REF!=#REF!,0,IF(#REF!=#REF!,0,IF(#REF!=#REF!,0,IF(#REF!=#REF!,0,IF(#REF!=#REF!,0,1)))))))))</f>
        <v>#REF!</v>
      </c>
      <c r="AM704" s="354">
        <f t="shared" si="839"/>
        <v>0</v>
      </c>
    </row>
    <row r="705" spans="1:39" ht="14.1" customHeight="1" thickTop="1" thickBot="1" x14ac:dyDescent="0.25">
      <c r="A705" s="2278"/>
      <c r="B705" s="2280"/>
      <c r="C705" s="2283"/>
      <c r="D705" s="2285"/>
      <c r="E705" s="2287"/>
      <c r="F705" s="2280"/>
      <c r="G705" s="2280"/>
      <c r="H705" s="2297"/>
      <c r="I705" s="2290" t="s">
        <v>140</v>
      </c>
      <c r="J705" s="2281"/>
      <c r="K705" s="2280"/>
      <c r="L705" s="2281"/>
      <c r="M705" s="310"/>
      <c r="N705" s="1678"/>
      <c r="O705" s="1678"/>
      <c r="P705" s="388"/>
      <c r="Q705" s="388"/>
      <c r="R705" s="308"/>
      <c r="S705" s="308"/>
      <c r="T705" s="358"/>
      <c r="U705" s="357"/>
      <c r="V705" s="357"/>
      <c r="W705" s="357"/>
      <c r="X705" s="357"/>
      <c r="Y705" s="357"/>
      <c r="Z705" s="357"/>
      <c r="AA705" s="357"/>
      <c r="AB705" s="308"/>
      <c r="AC705" s="2299">
        <f t="shared" ref="AC705" si="846">SUM(T705:AB714)</f>
        <v>0</v>
      </c>
      <c r="AD705" s="2299">
        <f t="shared" si="803"/>
        <v>0</v>
      </c>
      <c r="AE705" s="2306">
        <f t="shared" ref="AE705" si="847">IF((AC705-AD705)&gt;=0,AC705-AD705,0)</f>
        <v>0</v>
      </c>
      <c r="AF705" s="2316">
        <f t="shared" ref="AF705" si="848">IF(AC705&lt;AD705,AC705,AD705)/IF(AD705=0,1,AD705)</f>
        <v>0</v>
      </c>
      <c r="AG705" s="2313" t="str">
        <f t="shared" si="806"/>
        <v/>
      </c>
      <c r="AH705" s="2312"/>
      <c r="AI705" s="271">
        <v>1</v>
      </c>
      <c r="AJ705" s="271" t="s">
        <v>545</v>
      </c>
      <c r="AK705" s="271" t="str">
        <f t="shared" si="837"/>
        <v>??</v>
      </c>
      <c r="AL705" s="271">
        <v>1</v>
      </c>
      <c r="AM705" s="354">
        <f t="shared" ref="AM705" si="849">C705</f>
        <v>0</v>
      </c>
    </row>
    <row r="706" spans="1:39" ht="14.1" customHeight="1" thickTop="1" thickBot="1" x14ac:dyDescent="0.25">
      <c r="A706" s="2278"/>
      <c r="B706" s="2281"/>
      <c r="C706" s="2283"/>
      <c r="D706" s="2285"/>
      <c r="E706" s="2288"/>
      <c r="F706" s="2281"/>
      <c r="G706" s="2295"/>
      <c r="H706" s="2297"/>
      <c r="I706" s="2291"/>
      <c r="J706" s="2281"/>
      <c r="K706" s="2295"/>
      <c r="L706" s="2281"/>
      <c r="M706" s="310"/>
      <c r="N706" s="1678"/>
      <c r="O706" s="1678"/>
      <c r="P706" s="309"/>
      <c r="Q706" s="309"/>
      <c r="R706" s="308"/>
      <c r="S706" s="308"/>
      <c r="T706" s="358"/>
      <c r="U706" s="357"/>
      <c r="V706" s="357"/>
      <c r="W706" s="357"/>
      <c r="X706" s="357"/>
      <c r="Y706" s="357"/>
      <c r="Z706" s="357"/>
      <c r="AA706" s="357"/>
      <c r="AB706" s="308"/>
      <c r="AC706" s="2300"/>
      <c r="AD706" s="2300"/>
      <c r="AE706" s="2307"/>
      <c r="AF706" s="2316"/>
      <c r="AG706" s="2314"/>
      <c r="AH706" s="2312"/>
      <c r="AI706" s="271">
        <f t="shared" ref="AI706" si="850">IF(P706=P705,0,1)</f>
        <v>0</v>
      </c>
      <c r="AJ706" s="271" t="s">
        <v>545</v>
      </c>
      <c r="AK706" s="271" t="str">
        <f t="shared" si="837"/>
        <v>??</v>
      </c>
      <c r="AL706" s="271" t="e">
        <f>IF(#REF!=#REF!,0,1)</f>
        <v>#REF!</v>
      </c>
      <c r="AM706" s="354">
        <f t="shared" si="839"/>
        <v>0</v>
      </c>
    </row>
    <row r="707" spans="1:39" ht="14.1" customHeight="1" thickTop="1" thickBot="1" x14ac:dyDescent="0.25">
      <c r="A707" s="2278"/>
      <c r="B707" s="2281"/>
      <c r="C707" s="2283"/>
      <c r="D707" s="2285"/>
      <c r="E707" s="2288"/>
      <c r="F707" s="2281"/>
      <c r="G707" s="2295"/>
      <c r="H707" s="2297"/>
      <c r="I707" s="2292"/>
      <c r="J707" s="2281"/>
      <c r="K707" s="2295"/>
      <c r="L707" s="2281"/>
      <c r="M707" s="310"/>
      <c r="N707" s="1678"/>
      <c r="O707" s="1678"/>
      <c r="P707" s="309"/>
      <c r="Q707" s="309"/>
      <c r="R707" s="308"/>
      <c r="S707" s="308"/>
      <c r="T707" s="358"/>
      <c r="U707" s="357"/>
      <c r="V707" s="357"/>
      <c r="W707" s="357"/>
      <c r="X707" s="357"/>
      <c r="Y707" s="357"/>
      <c r="Z707" s="357"/>
      <c r="AA707" s="357"/>
      <c r="AB707" s="308"/>
      <c r="AC707" s="2300"/>
      <c r="AD707" s="2300"/>
      <c r="AE707" s="2307"/>
      <c r="AF707" s="2316"/>
      <c r="AG707" s="2314"/>
      <c r="AH707" s="2312"/>
      <c r="AI707" s="271">
        <f t="shared" ref="AI707" si="851">IF(P707=P706,0,IF(P707=P705,0,1))</f>
        <v>0</v>
      </c>
      <c r="AJ707" s="271" t="s">
        <v>545</v>
      </c>
      <c r="AK707" s="271" t="str">
        <f t="shared" si="837"/>
        <v>??</v>
      </c>
      <c r="AL707" s="271" t="e">
        <f>IF(#REF!=#REF!,0,IF(#REF!=#REF!,0,1))</f>
        <v>#REF!</v>
      </c>
      <c r="AM707" s="354">
        <f t="shared" si="839"/>
        <v>0</v>
      </c>
    </row>
    <row r="708" spans="1:39" ht="14.1" customHeight="1" thickTop="1" thickBot="1" x14ac:dyDescent="0.25">
      <c r="A708" s="2278"/>
      <c r="B708" s="2281"/>
      <c r="C708" s="2283"/>
      <c r="D708" s="2285"/>
      <c r="E708" s="2288"/>
      <c r="F708" s="2281"/>
      <c r="G708" s="2295"/>
      <c r="H708" s="2297"/>
      <c r="I708" s="2293"/>
      <c r="J708" s="2281"/>
      <c r="K708" s="2295"/>
      <c r="L708" s="2281"/>
      <c r="M708" s="310"/>
      <c r="N708" s="1678"/>
      <c r="O708" s="1678"/>
      <c r="P708" s="309"/>
      <c r="Q708" s="309"/>
      <c r="R708" s="308"/>
      <c r="S708" s="308"/>
      <c r="T708" s="358"/>
      <c r="U708" s="357"/>
      <c r="V708" s="357"/>
      <c r="W708" s="357"/>
      <c r="X708" s="357"/>
      <c r="Y708" s="357"/>
      <c r="Z708" s="357"/>
      <c r="AA708" s="357"/>
      <c r="AB708" s="308"/>
      <c r="AC708" s="2300"/>
      <c r="AD708" s="2300"/>
      <c r="AE708" s="2307"/>
      <c r="AF708" s="2316"/>
      <c r="AG708" s="2314"/>
      <c r="AH708" s="2312"/>
      <c r="AI708" s="271">
        <f t="shared" ref="AI708" si="852">IF(P708=P707,0,IF(P708=P706,0,IF(P708=P705,0,1)))</f>
        <v>0</v>
      </c>
      <c r="AJ708" s="271" t="s">
        <v>545</v>
      </c>
      <c r="AK708" s="271" t="str">
        <f t="shared" si="837"/>
        <v>??</v>
      </c>
      <c r="AL708" s="271" t="e">
        <f>IF(#REF!=#REF!,0,IF(#REF!=#REF!,0,IF(#REF!=#REF!,0,1)))</f>
        <v>#REF!</v>
      </c>
      <c r="AM708" s="354">
        <f t="shared" si="839"/>
        <v>0</v>
      </c>
    </row>
    <row r="709" spans="1:39" ht="14.1" customHeight="1" thickTop="1" thickBot="1" x14ac:dyDescent="0.25">
      <c r="A709" s="2278"/>
      <c r="B709" s="2281"/>
      <c r="C709" s="2283"/>
      <c r="D709" s="2285"/>
      <c r="E709" s="2288"/>
      <c r="F709" s="2281"/>
      <c r="G709" s="2295"/>
      <c r="H709" s="2297"/>
      <c r="I709" s="2293"/>
      <c r="J709" s="2281"/>
      <c r="K709" s="2295"/>
      <c r="L709" s="2281"/>
      <c r="M709" s="310"/>
      <c r="N709" s="1678"/>
      <c r="O709" s="1678"/>
      <c r="P709" s="309"/>
      <c r="Q709" s="309"/>
      <c r="R709" s="308"/>
      <c r="S709" s="308"/>
      <c r="T709" s="358"/>
      <c r="U709" s="357"/>
      <c r="V709" s="357"/>
      <c r="W709" s="357"/>
      <c r="X709" s="357"/>
      <c r="Y709" s="357"/>
      <c r="Z709" s="357"/>
      <c r="AA709" s="357"/>
      <c r="AB709" s="308"/>
      <c r="AC709" s="2300"/>
      <c r="AD709" s="2300"/>
      <c r="AE709" s="2307"/>
      <c r="AF709" s="2316"/>
      <c r="AG709" s="2314"/>
      <c r="AH709" s="2312"/>
      <c r="AI709" s="271">
        <f t="shared" ref="AI709" si="853">IF(P709=P708,0,IF(P709=P707,0,IF(P709=P706,0,IF(P709=P705,0,1))))</f>
        <v>0</v>
      </c>
      <c r="AJ709" s="271" t="s">
        <v>545</v>
      </c>
      <c r="AK709" s="271" t="str">
        <f t="shared" si="837"/>
        <v>??</v>
      </c>
      <c r="AL709" s="271" t="e">
        <f>IF(#REF!=#REF!,0,IF(#REF!=#REF!,0,IF(#REF!=#REF!,0,IF(#REF!=#REF!,0,1))))</f>
        <v>#REF!</v>
      </c>
      <c r="AM709" s="354">
        <f t="shared" si="839"/>
        <v>0</v>
      </c>
    </row>
    <row r="710" spans="1:39" ht="14.1" customHeight="1" thickTop="1" thickBot="1" x14ac:dyDescent="0.25">
      <c r="A710" s="2278"/>
      <c r="B710" s="2281"/>
      <c r="C710" s="2283"/>
      <c r="D710" s="2285"/>
      <c r="E710" s="2288"/>
      <c r="F710" s="2281"/>
      <c r="G710" s="2295"/>
      <c r="H710" s="2297"/>
      <c r="I710" s="2293"/>
      <c r="J710" s="2281"/>
      <c r="K710" s="2295"/>
      <c r="L710" s="2281"/>
      <c r="M710" s="310"/>
      <c r="N710" s="1678"/>
      <c r="O710" s="1678"/>
      <c r="P710" s="309"/>
      <c r="Q710" s="309"/>
      <c r="R710" s="308"/>
      <c r="S710" s="308"/>
      <c r="T710" s="358"/>
      <c r="U710" s="357"/>
      <c r="V710" s="357"/>
      <c r="W710" s="357"/>
      <c r="X710" s="357"/>
      <c r="Y710" s="357"/>
      <c r="Z710" s="357"/>
      <c r="AA710" s="357"/>
      <c r="AB710" s="308"/>
      <c r="AC710" s="2300"/>
      <c r="AD710" s="2300"/>
      <c r="AE710" s="2307"/>
      <c r="AF710" s="2316"/>
      <c r="AG710" s="2314"/>
      <c r="AH710" s="2312"/>
      <c r="AI710" s="271">
        <f t="shared" ref="AI710" si="854">IF(P710=P709,0,IF(P710=P708,0,IF(P710=P707,0,IF(P710=P706,0,IF(P710=P705,0,1)))))</f>
        <v>0</v>
      </c>
      <c r="AJ710" s="271" t="s">
        <v>545</v>
      </c>
      <c r="AK710" s="271" t="str">
        <f t="shared" si="837"/>
        <v>??</v>
      </c>
      <c r="AL710" s="271" t="e">
        <f>IF(#REF!=#REF!,0,IF(#REF!=#REF!,0,IF(#REF!=#REF!,0,IF(#REF!=#REF!,0,IF(#REF!=#REF!,0,1)))))</f>
        <v>#REF!</v>
      </c>
      <c r="AM710" s="354">
        <f t="shared" si="839"/>
        <v>0</v>
      </c>
    </row>
    <row r="711" spans="1:39" ht="14.1" customHeight="1" thickTop="1" thickBot="1" x14ac:dyDescent="0.25">
      <c r="A711" s="2278"/>
      <c r="B711" s="2281"/>
      <c r="C711" s="2283"/>
      <c r="D711" s="2285"/>
      <c r="E711" s="2288"/>
      <c r="F711" s="2281"/>
      <c r="G711" s="2295"/>
      <c r="H711" s="2297"/>
      <c r="I711" s="2293"/>
      <c r="J711" s="2281"/>
      <c r="K711" s="2295"/>
      <c r="L711" s="2281"/>
      <c r="M711" s="310"/>
      <c r="N711" s="1678"/>
      <c r="O711" s="1678"/>
      <c r="P711" s="309"/>
      <c r="Q711" s="309"/>
      <c r="R711" s="308"/>
      <c r="S711" s="308"/>
      <c r="T711" s="358"/>
      <c r="U711" s="357"/>
      <c r="V711" s="357"/>
      <c r="W711" s="357"/>
      <c r="X711" s="357"/>
      <c r="Y711" s="357"/>
      <c r="Z711" s="357"/>
      <c r="AA711" s="357"/>
      <c r="AB711" s="308"/>
      <c r="AC711" s="2300"/>
      <c r="AD711" s="2300"/>
      <c r="AE711" s="2308" t="str">
        <f t="shared" si="813"/>
        <v/>
      </c>
      <c r="AF711" s="2316"/>
      <c r="AG711" s="2314"/>
      <c r="AH711" s="2312"/>
      <c r="AI711" s="271">
        <f t="shared" ref="AI711" si="855">IF(P711=P710,0,IF(P711=P709,0,IF(P711=P708,0,IF(P711=P707,0,IF(P711=P706,0,IF(P711=P705,0,1))))))</f>
        <v>0</v>
      </c>
      <c r="AJ711" s="271" t="s">
        <v>545</v>
      </c>
      <c r="AK711" s="271" t="str">
        <f t="shared" si="837"/>
        <v>??</v>
      </c>
      <c r="AL711" s="271" t="e">
        <f>IF(#REF!=#REF!,0,IF(#REF!=#REF!,0,IF(#REF!=#REF!,0,IF(#REF!=#REF!,0,IF(#REF!=#REF!,0,IF(#REF!=#REF!,0,1))))))</f>
        <v>#REF!</v>
      </c>
      <c r="AM711" s="354">
        <f t="shared" si="839"/>
        <v>0</v>
      </c>
    </row>
    <row r="712" spans="1:39" ht="14.1" customHeight="1" thickTop="1" thickBot="1" x14ac:dyDescent="0.25">
      <c r="A712" s="2278"/>
      <c r="B712" s="2281"/>
      <c r="C712" s="2283"/>
      <c r="D712" s="2285"/>
      <c r="E712" s="2288"/>
      <c r="F712" s="2281"/>
      <c r="G712" s="2295"/>
      <c r="H712" s="2297"/>
      <c r="I712" s="2293"/>
      <c r="J712" s="2281"/>
      <c r="K712" s="2295"/>
      <c r="L712" s="2281"/>
      <c r="M712" s="310"/>
      <c r="N712" s="1678"/>
      <c r="O712" s="1678"/>
      <c r="P712" s="309"/>
      <c r="Q712" s="309"/>
      <c r="R712" s="308"/>
      <c r="S712" s="308"/>
      <c r="T712" s="358"/>
      <c r="U712" s="357"/>
      <c r="V712" s="357"/>
      <c r="W712" s="357"/>
      <c r="X712" s="357"/>
      <c r="Y712" s="357"/>
      <c r="Z712" s="357"/>
      <c r="AA712" s="357"/>
      <c r="AB712" s="308"/>
      <c r="AC712" s="2300"/>
      <c r="AD712" s="2300"/>
      <c r="AE712" s="2308"/>
      <c r="AF712" s="2316"/>
      <c r="AG712" s="2314"/>
      <c r="AH712" s="2312"/>
      <c r="AI712" s="271">
        <f t="shared" ref="AI712" si="856">IF(P712=P711,0,IF(P712=P710,0,IF(P712=P709,0,IF(P712=P708,0,IF(P712=P707,0,IF(P712=P706,0,IF(P712=P705,0,1)))))))</f>
        <v>0</v>
      </c>
      <c r="AJ712" s="271" t="s">
        <v>545</v>
      </c>
      <c r="AK712" s="271" t="str">
        <f t="shared" si="837"/>
        <v>??</v>
      </c>
      <c r="AL712" s="271" t="e">
        <f>IF(#REF!=#REF!,0,IF(#REF!=#REF!,0,IF(#REF!=#REF!,0,IF(#REF!=#REF!,0,IF(#REF!=#REF!,0,IF(#REF!=#REF!,0,IF(#REF!=#REF!,0,1)))))))</f>
        <v>#REF!</v>
      </c>
      <c r="AM712" s="354">
        <f t="shared" si="839"/>
        <v>0</v>
      </c>
    </row>
    <row r="713" spans="1:39" ht="14.1" customHeight="1" thickTop="1" thickBot="1" x14ac:dyDescent="0.25">
      <c r="A713" s="2278"/>
      <c r="B713" s="2281"/>
      <c r="C713" s="2283"/>
      <c r="D713" s="2285"/>
      <c r="E713" s="2288"/>
      <c r="F713" s="2281"/>
      <c r="G713" s="2295"/>
      <c r="H713" s="2297"/>
      <c r="I713" s="2293"/>
      <c r="J713" s="2281"/>
      <c r="K713" s="2295"/>
      <c r="L713" s="2281"/>
      <c r="M713" s="310"/>
      <c r="N713" s="1678"/>
      <c r="O713" s="1678"/>
      <c r="P713" s="309"/>
      <c r="Q713" s="309"/>
      <c r="R713" s="308"/>
      <c r="S713" s="308"/>
      <c r="T713" s="358"/>
      <c r="U713" s="357"/>
      <c r="V713" s="357"/>
      <c r="W713" s="357"/>
      <c r="X713" s="357"/>
      <c r="Y713" s="357"/>
      <c r="Z713" s="357"/>
      <c r="AA713" s="357"/>
      <c r="AB713" s="308"/>
      <c r="AC713" s="2300"/>
      <c r="AD713" s="2300"/>
      <c r="AE713" s="2308"/>
      <c r="AF713" s="2316"/>
      <c r="AG713" s="2314"/>
      <c r="AH713" s="2312"/>
      <c r="AI713" s="271">
        <f t="shared" ref="AI713" si="857">IF(P713=P712,0,IF(P713=P711,0,IF(P713=P710,0,IF(P713=P709,0,IF(P713=P708,0,IF(P713=P707,0,IF(P713=P706,0,IF(P713=P705,0,1))))))))</f>
        <v>0</v>
      </c>
      <c r="AJ713" s="271" t="s">
        <v>545</v>
      </c>
      <c r="AK713" s="271" t="str">
        <f t="shared" si="837"/>
        <v>??</v>
      </c>
      <c r="AL713" s="271" t="e">
        <f>IF(#REF!=#REF!,0,IF(#REF!=#REF!,0,IF(#REF!=#REF!,0,IF(#REF!=#REF!,0,IF(#REF!=#REF!,0,IF(#REF!=#REF!,0,IF(#REF!=#REF!,0,IF(#REF!=#REF!,0,1))))))))</f>
        <v>#REF!</v>
      </c>
      <c r="AM713" s="354">
        <f t="shared" si="839"/>
        <v>0</v>
      </c>
    </row>
    <row r="714" spans="1:39" ht="14.1" customHeight="1" thickTop="1" thickBot="1" x14ac:dyDescent="0.25">
      <c r="A714" s="2279"/>
      <c r="B714" s="2282"/>
      <c r="C714" s="2284"/>
      <c r="D714" s="2286"/>
      <c r="E714" s="2289"/>
      <c r="F714" s="2282"/>
      <c r="G714" s="2296"/>
      <c r="H714" s="2298"/>
      <c r="I714" s="2294"/>
      <c r="J714" s="2282"/>
      <c r="K714" s="2296"/>
      <c r="L714" s="2282"/>
      <c r="M714" s="292"/>
      <c r="N714" s="290"/>
      <c r="O714" s="290"/>
      <c r="P714" s="291"/>
      <c r="Q714" s="291"/>
      <c r="R714" s="290"/>
      <c r="S714" s="290"/>
      <c r="T714" s="356"/>
      <c r="U714" s="355"/>
      <c r="V714" s="355"/>
      <c r="W714" s="355"/>
      <c r="X714" s="355"/>
      <c r="Y714" s="355"/>
      <c r="Z714" s="355"/>
      <c r="AA714" s="355"/>
      <c r="AB714" s="290"/>
      <c r="AC714" s="2301"/>
      <c r="AD714" s="2301"/>
      <c r="AE714" s="2309"/>
      <c r="AF714" s="2316"/>
      <c r="AG714" s="2315"/>
      <c r="AH714" s="2312"/>
      <c r="AI714" s="271">
        <f t="shared" ref="AI714" si="858">IF(P714=P713,0,IF(P714=P712,0,IF(P714=P711,0,IF(P714=P710,0,IF(P714=P709,0,IF(P714=P708,0,IF(P714=P707,0,IF(P714=P706,0,IF(P714=P705,0,1)))))))))</f>
        <v>0</v>
      </c>
      <c r="AJ714" s="271" t="s">
        <v>545</v>
      </c>
      <c r="AK714" s="271" t="str">
        <f t="shared" si="837"/>
        <v>??</v>
      </c>
      <c r="AL714" s="271" t="e">
        <f>IF(#REF!=#REF!,0,IF(#REF!=#REF!,0,IF(#REF!=#REF!,0,IF(#REF!=#REF!,0,IF(#REF!=#REF!,0,IF(#REF!=#REF!,0,IF(#REF!=#REF!,0,IF(#REF!=#REF!,0,IF(#REF!=#REF!,0,1)))))))))</f>
        <v>#REF!</v>
      </c>
      <c r="AM714" s="354">
        <f t="shared" si="839"/>
        <v>0</v>
      </c>
    </row>
    <row r="715" spans="1:39" ht="14.1" customHeight="1" thickTop="1" thickBot="1" x14ac:dyDescent="0.25">
      <c r="A715" s="2278"/>
      <c r="B715" s="2280"/>
      <c r="C715" s="2283"/>
      <c r="D715" s="2285"/>
      <c r="E715" s="2287"/>
      <c r="F715" s="2280"/>
      <c r="G715" s="2280"/>
      <c r="H715" s="2297"/>
      <c r="I715" s="2290" t="s">
        <v>140</v>
      </c>
      <c r="J715" s="2281"/>
      <c r="K715" s="2280"/>
      <c r="L715" s="2281"/>
      <c r="M715" s="310"/>
      <c r="N715" s="1678"/>
      <c r="O715" s="1678"/>
      <c r="P715" s="388"/>
      <c r="Q715" s="388"/>
      <c r="R715" s="308"/>
      <c r="S715" s="308"/>
      <c r="T715" s="358"/>
      <c r="U715" s="357"/>
      <c r="V715" s="357"/>
      <c r="W715" s="357"/>
      <c r="X715" s="357"/>
      <c r="Y715" s="357"/>
      <c r="Z715" s="357"/>
      <c r="AA715" s="357"/>
      <c r="AB715" s="308"/>
      <c r="AC715" s="2299">
        <f t="shared" ref="AC715" si="859">SUM(T715:AB724)</f>
        <v>0</v>
      </c>
      <c r="AD715" s="2299">
        <f t="shared" si="803"/>
        <v>0</v>
      </c>
      <c r="AE715" s="2306">
        <f t="shared" ref="AE715" si="860">IF((AC715-AD715)&gt;=0,AC715-AD715,0)</f>
        <v>0</v>
      </c>
      <c r="AF715" s="2316">
        <f t="shared" ref="AF715" si="861">IF(AC715&lt;AD715,AC715,AD715)/IF(AD715=0,1,AD715)</f>
        <v>0</v>
      </c>
      <c r="AG715" s="2313" t="str">
        <f t="shared" si="806"/>
        <v/>
      </c>
      <c r="AH715" s="2312"/>
      <c r="AI715" s="271">
        <v>1</v>
      </c>
      <c r="AJ715" s="271" t="s">
        <v>545</v>
      </c>
      <c r="AK715" s="271" t="str">
        <f t="shared" si="837"/>
        <v>??</v>
      </c>
      <c r="AL715" s="271">
        <v>1</v>
      </c>
      <c r="AM715" s="354">
        <f t="shared" ref="AM715" si="862">C715</f>
        <v>0</v>
      </c>
    </row>
    <row r="716" spans="1:39" ht="14.1" customHeight="1" thickTop="1" thickBot="1" x14ac:dyDescent="0.25">
      <c r="A716" s="2278"/>
      <c r="B716" s="2281"/>
      <c r="C716" s="2283"/>
      <c r="D716" s="2285"/>
      <c r="E716" s="2288"/>
      <c r="F716" s="2281"/>
      <c r="G716" s="2295"/>
      <c r="H716" s="2297"/>
      <c r="I716" s="2291"/>
      <c r="J716" s="2281"/>
      <c r="K716" s="2295"/>
      <c r="L716" s="2281"/>
      <c r="M716" s="310"/>
      <c r="N716" s="1678"/>
      <c r="O716" s="1678"/>
      <c r="P716" s="309"/>
      <c r="Q716" s="309"/>
      <c r="R716" s="308"/>
      <c r="S716" s="308"/>
      <c r="T716" s="358"/>
      <c r="U716" s="357"/>
      <c r="V716" s="357"/>
      <c r="W716" s="357"/>
      <c r="X716" s="357"/>
      <c r="Y716" s="357"/>
      <c r="Z716" s="357"/>
      <c r="AA716" s="357"/>
      <c r="AB716" s="308"/>
      <c r="AC716" s="2300"/>
      <c r="AD716" s="2300"/>
      <c r="AE716" s="2307"/>
      <c r="AF716" s="2316"/>
      <c r="AG716" s="2314"/>
      <c r="AH716" s="2312"/>
      <c r="AI716" s="271">
        <f t="shared" ref="AI716" si="863">IF(P716=P715,0,1)</f>
        <v>0</v>
      </c>
      <c r="AJ716" s="271" t="s">
        <v>545</v>
      </c>
      <c r="AK716" s="271" t="str">
        <f t="shared" si="837"/>
        <v>??</v>
      </c>
      <c r="AL716" s="271" t="e">
        <f>IF(#REF!=#REF!,0,1)</f>
        <v>#REF!</v>
      </c>
      <c r="AM716" s="354">
        <f t="shared" si="839"/>
        <v>0</v>
      </c>
    </row>
    <row r="717" spans="1:39" ht="14.1" customHeight="1" thickTop="1" thickBot="1" x14ac:dyDescent="0.25">
      <c r="A717" s="2278"/>
      <c r="B717" s="2281"/>
      <c r="C717" s="2283"/>
      <c r="D717" s="2285"/>
      <c r="E717" s="2288"/>
      <c r="F717" s="2281"/>
      <c r="G717" s="2295"/>
      <c r="H717" s="2297"/>
      <c r="I717" s="2292"/>
      <c r="J717" s="2281"/>
      <c r="K717" s="2295"/>
      <c r="L717" s="2281"/>
      <c r="M717" s="310"/>
      <c r="N717" s="1678"/>
      <c r="O717" s="1678"/>
      <c r="P717" s="309"/>
      <c r="Q717" s="309"/>
      <c r="R717" s="308"/>
      <c r="S717" s="308"/>
      <c r="T717" s="358"/>
      <c r="U717" s="357"/>
      <c r="V717" s="357"/>
      <c r="W717" s="357"/>
      <c r="X717" s="357"/>
      <c r="Y717" s="357"/>
      <c r="Z717" s="357"/>
      <c r="AA717" s="357"/>
      <c r="AB717" s="308"/>
      <c r="AC717" s="2300"/>
      <c r="AD717" s="2300"/>
      <c r="AE717" s="2307"/>
      <c r="AF717" s="2316"/>
      <c r="AG717" s="2314"/>
      <c r="AH717" s="2312"/>
      <c r="AI717" s="271">
        <f t="shared" ref="AI717" si="864">IF(P717=P716,0,IF(P717=P715,0,1))</f>
        <v>0</v>
      </c>
      <c r="AJ717" s="271" t="s">
        <v>545</v>
      </c>
      <c r="AK717" s="271" t="str">
        <f t="shared" si="837"/>
        <v>??</v>
      </c>
      <c r="AL717" s="271" t="e">
        <f>IF(#REF!=#REF!,0,IF(#REF!=#REF!,0,1))</f>
        <v>#REF!</v>
      </c>
      <c r="AM717" s="354">
        <f t="shared" si="839"/>
        <v>0</v>
      </c>
    </row>
    <row r="718" spans="1:39" ht="14.1" customHeight="1" thickTop="1" thickBot="1" x14ac:dyDescent="0.25">
      <c r="A718" s="2278"/>
      <c r="B718" s="2281"/>
      <c r="C718" s="2283"/>
      <c r="D718" s="2285"/>
      <c r="E718" s="2288"/>
      <c r="F718" s="2281"/>
      <c r="G718" s="2295"/>
      <c r="H718" s="2297"/>
      <c r="I718" s="2293"/>
      <c r="J718" s="2281"/>
      <c r="K718" s="2295"/>
      <c r="L718" s="2281"/>
      <c r="M718" s="310"/>
      <c r="N718" s="1678"/>
      <c r="O718" s="1678"/>
      <c r="P718" s="309"/>
      <c r="Q718" s="309"/>
      <c r="R718" s="308"/>
      <c r="S718" s="308"/>
      <c r="T718" s="358"/>
      <c r="U718" s="357"/>
      <c r="V718" s="357"/>
      <c r="W718" s="357"/>
      <c r="X718" s="357"/>
      <c r="Y718" s="357"/>
      <c r="Z718" s="357"/>
      <c r="AA718" s="357"/>
      <c r="AB718" s="308"/>
      <c r="AC718" s="2300"/>
      <c r="AD718" s="2300"/>
      <c r="AE718" s="2307"/>
      <c r="AF718" s="2316"/>
      <c r="AG718" s="2314"/>
      <c r="AH718" s="2312"/>
      <c r="AI718" s="271">
        <f t="shared" ref="AI718" si="865">IF(P718=P717,0,IF(P718=P716,0,IF(P718=P715,0,1)))</f>
        <v>0</v>
      </c>
      <c r="AJ718" s="271" t="s">
        <v>545</v>
      </c>
      <c r="AK718" s="271" t="str">
        <f t="shared" si="837"/>
        <v>??</v>
      </c>
      <c r="AL718" s="271" t="e">
        <f>IF(#REF!=#REF!,0,IF(#REF!=#REF!,0,IF(#REF!=#REF!,0,1)))</f>
        <v>#REF!</v>
      </c>
      <c r="AM718" s="354">
        <f t="shared" si="839"/>
        <v>0</v>
      </c>
    </row>
    <row r="719" spans="1:39" ht="14.1" customHeight="1" thickTop="1" thickBot="1" x14ac:dyDescent="0.25">
      <c r="A719" s="2278"/>
      <c r="B719" s="2281"/>
      <c r="C719" s="2283"/>
      <c r="D719" s="2285"/>
      <c r="E719" s="2288"/>
      <c r="F719" s="2281"/>
      <c r="G719" s="2295"/>
      <c r="H719" s="2297"/>
      <c r="I719" s="2293"/>
      <c r="J719" s="2281"/>
      <c r="K719" s="2295"/>
      <c r="L719" s="2281"/>
      <c r="M719" s="310"/>
      <c r="N719" s="1678"/>
      <c r="O719" s="1678"/>
      <c r="P719" s="309"/>
      <c r="Q719" s="309"/>
      <c r="R719" s="308"/>
      <c r="S719" s="308"/>
      <c r="T719" s="358"/>
      <c r="U719" s="357"/>
      <c r="V719" s="357"/>
      <c r="W719" s="357"/>
      <c r="X719" s="357"/>
      <c r="Y719" s="357"/>
      <c r="Z719" s="357"/>
      <c r="AA719" s="357"/>
      <c r="AB719" s="308"/>
      <c r="AC719" s="2300"/>
      <c r="AD719" s="2300"/>
      <c r="AE719" s="2307"/>
      <c r="AF719" s="2316"/>
      <c r="AG719" s="2314"/>
      <c r="AH719" s="2312"/>
      <c r="AI719" s="271">
        <f t="shared" ref="AI719" si="866">IF(P719=P718,0,IF(P719=P717,0,IF(P719=P716,0,IF(P719=P715,0,1))))</f>
        <v>0</v>
      </c>
      <c r="AJ719" s="271" t="s">
        <v>545</v>
      </c>
      <c r="AK719" s="271" t="str">
        <f t="shared" si="837"/>
        <v>??</v>
      </c>
      <c r="AL719" s="271" t="e">
        <f>IF(#REF!=#REF!,0,IF(#REF!=#REF!,0,IF(#REF!=#REF!,0,IF(#REF!=#REF!,0,1))))</f>
        <v>#REF!</v>
      </c>
      <c r="AM719" s="354">
        <f t="shared" si="839"/>
        <v>0</v>
      </c>
    </row>
    <row r="720" spans="1:39" ht="14.1" customHeight="1" thickTop="1" thickBot="1" x14ac:dyDescent="0.25">
      <c r="A720" s="2278"/>
      <c r="B720" s="2281"/>
      <c r="C720" s="2283"/>
      <c r="D720" s="2285"/>
      <c r="E720" s="2288"/>
      <c r="F720" s="2281"/>
      <c r="G720" s="2295"/>
      <c r="H720" s="2297"/>
      <c r="I720" s="2293"/>
      <c r="J720" s="2281"/>
      <c r="K720" s="2295"/>
      <c r="L720" s="2281"/>
      <c r="M720" s="310"/>
      <c r="N720" s="1678"/>
      <c r="O720" s="1678"/>
      <c r="P720" s="309"/>
      <c r="Q720" s="309"/>
      <c r="R720" s="308"/>
      <c r="S720" s="308"/>
      <c r="T720" s="358"/>
      <c r="U720" s="357"/>
      <c r="V720" s="357"/>
      <c r="W720" s="357"/>
      <c r="X720" s="357"/>
      <c r="Y720" s="357"/>
      <c r="Z720" s="357"/>
      <c r="AA720" s="357"/>
      <c r="AB720" s="308"/>
      <c r="AC720" s="2300"/>
      <c r="AD720" s="2300"/>
      <c r="AE720" s="2307"/>
      <c r="AF720" s="2316"/>
      <c r="AG720" s="2314"/>
      <c r="AH720" s="2312"/>
      <c r="AI720" s="271">
        <f t="shared" ref="AI720" si="867">IF(P720=P719,0,IF(P720=P718,0,IF(P720=P717,0,IF(P720=P716,0,IF(P720=P715,0,1)))))</f>
        <v>0</v>
      </c>
      <c r="AJ720" s="271" t="s">
        <v>545</v>
      </c>
      <c r="AK720" s="271" t="str">
        <f t="shared" si="837"/>
        <v>??</v>
      </c>
      <c r="AL720" s="271" t="e">
        <f>IF(#REF!=#REF!,0,IF(#REF!=#REF!,0,IF(#REF!=#REF!,0,IF(#REF!=#REF!,0,IF(#REF!=#REF!,0,1)))))</f>
        <v>#REF!</v>
      </c>
      <c r="AM720" s="354">
        <f t="shared" si="839"/>
        <v>0</v>
      </c>
    </row>
    <row r="721" spans="1:39" ht="14.1" customHeight="1" thickTop="1" thickBot="1" x14ac:dyDescent="0.25">
      <c r="A721" s="2278"/>
      <c r="B721" s="2281"/>
      <c r="C721" s="2283"/>
      <c r="D721" s="2285"/>
      <c r="E721" s="2288"/>
      <c r="F721" s="2281"/>
      <c r="G721" s="2295"/>
      <c r="H721" s="2297"/>
      <c r="I721" s="2293"/>
      <c r="J721" s="2281"/>
      <c r="K721" s="2295"/>
      <c r="L721" s="2281"/>
      <c r="M721" s="310"/>
      <c r="N721" s="1678"/>
      <c r="O721" s="1678"/>
      <c r="P721" s="309"/>
      <c r="Q721" s="309"/>
      <c r="R721" s="308"/>
      <c r="S721" s="308"/>
      <c r="T721" s="358"/>
      <c r="U721" s="357"/>
      <c r="V721" s="357"/>
      <c r="W721" s="357"/>
      <c r="X721" s="357"/>
      <c r="Y721" s="357"/>
      <c r="Z721" s="357"/>
      <c r="AA721" s="357"/>
      <c r="AB721" s="308"/>
      <c r="AC721" s="2300"/>
      <c r="AD721" s="2300"/>
      <c r="AE721" s="2308" t="str">
        <f t="shared" si="813"/>
        <v/>
      </c>
      <c r="AF721" s="2316"/>
      <c r="AG721" s="2314"/>
      <c r="AH721" s="2312"/>
      <c r="AI721" s="271">
        <f t="shared" ref="AI721" si="868">IF(P721=P720,0,IF(P721=P719,0,IF(P721=P718,0,IF(P721=P717,0,IF(P721=P716,0,IF(P721=P715,0,1))))))</f>
        <v>0</v>
      </c>
      <c r="AJ721" s="271" t="s">
        <v>545</v>
      </c>
      <c r="AK721" s="271" t="str">
        <f t="shared" si="837"/>
        <v>??</v>
      </c>
      <c r="AL721" s="271" t="e">
        <f>IF(#REF!=#REF!,0,IF(#REF!=#REF!,0,IF(#REF!=#REF!,0,IF(#REF!=#REF!,0,IF(#REF!=#REF!,0,IF(#REF!=#REF!,0,1))))))</f>
        <v>#REF!</v>
      </c>
      <c r="AM721" s="354">
        <f t="shared" si="839"/>
        <v>0</v>
      </c>
    </row>
    <row r="722" spans="1:39" ht="14.1" customHeight="1" thickTop="1" thickBot="1" x14ac:dyDescent="0.25">
      <c r="A722" s="2278"/>
      <c r="B722" s="2281"/>
      <c r="C722" s="2283"/>
      <c r="D722" s="2285"/>
      <c r="E722" s="2288"/>
      <c r="F722" s="2281"/>
      <c r="G722" s="2295"/>
      <c r="H722" s="2297"/>
      <c r="I722" s="2293"/>
      <c r="J722" s="2281"/>
      <c r="K722" s="2295"/>
      <c r="L722" s="2281"/>
      <c r="M722" s="310"/>
      <c r="N722" s="1678"/>
      <c r="O722" s="1678"/>
      <c r="P722" s="309"/>
      <c r="Q722" s="309"/>
      <c r="R722" s="308"/>
      <c r="S722" s="308"/>
      <c r="T722" s="358"/>
      <c r="U722" s="357"/>
      <c r="V722" s="357"/>
      <c r="W722" s="357"/>
      <c r="X722" s="357"/>
      <c r="Y722" s="357"/>
      <c r="Z722" s="357"/>
      <c r="AA722" s="357"/>
      <c r="AB722" s="308"/>
      <c r="AC722" s="2300"/>
      <c r="AD722" s="2300"/>
      <c r="AE722" s="2308"/>
      <c r="AF722" s="2316"/>
      <c r="AG722" s="2314"/>
      <c r="AH722" s="2312"/>
      <c r="AI722" s="271">
        <f t="shared" ref="AI722" si="869">IF(P722=P721,0,IF(P722=P720,0,IF(P722=P719,0,IF(P722=P718,0,IF(P722=P717,0,IF(P722=P716,0,IF(P722=P715,0,1)))))))</f>
        <v>0</v>
      </c>
      <c r="AJ722" s="271" t="s">
        <v>545</v>
      </c>
      <c r="AK722" s="271" t="str">
        <f t="shared" si="837"/>
        <v>??</v>
      </c>
      <c r="AL722" s="271" t="e">
        <f>IF(#REF!=#REF!,0,IF(#REF!=#REF!,0,IF(#REF!=#REF!,0,IF(#REF!=#REF!,0,IF(#REF!=#REF!,0,IF(#REF!=#REF!,0,IF(#REF!=#REF!,0,1)))))))</f>
        <v>#REF!</v>
      </c>
      <c r="AM722" s="354">
        <f t="shared" si="839"/>
        <v>0</v>
      </c>
    </row>
    <row r="723" spans="1:39" ht="14.1" customHeight="1" thickTop="1" thickBot="1" x14ac:dyDescent="0.25">
      <c r="A723" s="2278"/>
      <c r="B723" s="2281"/>
      <c r="C723" s="2283"/>
      <c r="D723" s="2285"/>
      <c r="E723" s="2288"/>
      <c r="F723" s="2281"/>
      <c r="G723" s="2295"/>
      <c r="H723" s="2297"/>
      <c r="I723" s="2293"/>
      <c r="J723" s="2281"/>
      <c r="K723" s="2295"/>
      <c r="L723" s="2281"/>
      <c r="M723" s="310"/>
      <c r="N723" s="1678"/>
      <c r="O723" s="1678"/>
      <c r="P723" s="309"/>
      <c r="Q723" s="309"/>
      <c r="R723" s="308"/>
      <c r="S723" s="308"/>
      <c r="T723" s="358"/>
      <c r="U723" s="357"/>
      <c r="V723" s="357"/>
      <c r="W723" s="357"/>
      <c r="X723" s="357"/>
      <c r="Y723" s="357"/>
      <c r="Z723" s="357"/>
      <c r="AA723" s="357"/>
      <c r="AB723" s="308"/>
      <c r="AC723" s="2300"/>
      <c r="AD723" s="2300"/>
      <c r="AE723" s="2308"/>
      <c r="AF723" s="2316"/>
      <c r="AG723" s="2314"/>
      <c r="AH723" s="2312"/>
      <c r="AI723" s="271">
        <f t="shared" ref="AI723" si="870">IF(P723=P722,0,IF(P723=P721,0,IF(P723=P720,0,IF(P723=P719,0,IF(P723=P718,0,IF(P723=P717,0,IF(P723=P716,0,IF(P723=P715,0,1))))))))</f>
        <v>0</v>
      </c>
      <c r="AJ723" s="271" t="s">
        <v>545</v>
      </c>
      <c r="AK723" s="271" t="str">
        <f t="shared" si="837"/>
        <v>??</v>
      </c>
      <c r="AL723" s="271" t="e">
        <f>IF(#REF!=#REF!,0,IF(#REF!=#REF!,0,IF(#REF!=#REF!,0,IF(#REF!=#REF!,0,IF(#REF!=#REF!,0,IF(#REF!=#REF!,0,IF(#REF!=#REF!,0,IF(#REF!=#REF!,0,1))))))))</f>
        <v>#REF!</v>
      </c>
      <c r="AM723" s="354">
        <f t="shared" si="839"/>
        <v>0</v>
      </c>
    </row>
    <row r="724" spans="1:39" ht="14.1" customHeight="1" thickTop="1" thickBot="1" x14ac:dyDescent="0.25">
      <c r="A724" s="2279"/>
      <c r="B724" s="2282"/>
      <c r="C724" s="2284"/>
      <c r="D724" s="2286"/>
      <c r="E724" s="2289"/>
      <c r="F724" s="2282"/>
      <c r="G724" s="2296"/>
      <c r="H724" s="2298"/>
      <c r="I724" s="2294"/>
      <c r="J724" s="2282"/>
      <c r="K724" s="2296"/>
      <c r="L724" s="2282"/>
      <c r="M724" s="292"/>
      <c r="N724" s="290"/>
      <c r="O724" s="290"/>
      <c r="P724" s="291"/>
      <c r="Q724" s="291"/>
      <c r="R724" s="290"/>
      <c r="S724" s="290"/>
      <c r="T724" s="356"/>
      <c r="U724" s="355"/>
      <c r="V724" s="355"/>
      <c r="W724" s="355"/>
      <c r="X724" s="355"/>
      <c r="Y724" s="355"/>
      <c r="Z724" s="355"/>
      <c r="AA724" s="355"/>
      <c r="AB724" s="290"/>
      <c r="AC724" s="2301"/>
      <c r="AD724" s="2301"/>
      <c r="AE724" s="2309"/>
      <c r="AF724" s="2316"/>
      <c r="AG724" s="2315"/>
      <c r="AH724" s="2312"/>
      <c r="AI724" s="271">
        <f t="shared" ref="AI724" si="871">IF(P724=P723,0,IF(P724=P722,0,IF(P724=P721,0,IF(P724=P720,0,IF(P724=P719,0,IF(P724=P718,0,IF(P724=P717,0,IF(P724=P716,0,IF(P724=P715,0,1)))))))))</f>
        <v>0</v>
      </c>
      <c r="AJ724" s="271" t="s">
        <v>545</v>
      </c>
      <c r="AK724" s="271" t="str">
        <f t="shared" si="837"/>
        <v>??</v>
      </c>
      <c r="AL724" s="271" t="e">
        <f>IF(#REF!=#REF!,0,IF(#REF!=#REF!,0,IF(#REF!=#REF!,0,IF(#REF!=#REF!,0,IF(#REF!=#REF!,0,IF(#REF!=#REF!,0,IF(#REF!=#REF!,0,IF(#REF!=#REF!,0,IF(#REF!=#REF!,0,1)))))))))</f>
        <v>#REF!</v>
      </c>
      <c r="AM724" s="354">
        <f t="shared" si="839"/>
        <v>0</v>
      </c>
    </row>
    <row r="725" spans="1:39" ht="14.1" customHeight="1" thickTop="1" thickBot="1" x14ac:dyDescent="0.25">
      <c r="A725" s="2278"/>
      <c r="B725" s="2280"/>
      <c r="C725" s="2283"/>
      <c r="D725" s="2285"/>
      <c r="E725" s="2287"/>
      <c r="F725" s="2280"/>
      <c r="G725" s="2280"/>
      <c r="H725" s="2297"/>
      <c r="I725" s="2290" t="s">
        <v>140</v>
      </c>
      <c r="J725" s="2281"/>
      <c r="K725" s="2280"/>
      <c r="L725" s="2281"/>
      <c r="M725" s="310"/>
      <c r="N725" s="1678"/>
      <c r="O725" s="1678"/>
      <c r="P725" s="388"/>
      <c r="Q725" s="388"/>
      <c r="R725" s="308"/>
      <c r="S725" s="308"/>
      <c r="T725" s="358"/>
      <c r="U725" s="357"/>
      <c r="V725" s="357"/>
      <c r="W725" s="357"/>
      <c r="X725" s="357"/>
      <c r="Y725" s="357"/>
      <c r="Z725" s="357"/>
      <c r="AA725" s="357"/>
      <c r="AB725" s="308"/>
      <c r="AC725" s="2299">
        <f t="shared" ref="AC725" si="872">SUM(T725:AB734)</f>
        <v>0</v>
      </c>
      <c r="AD725" s="2299">
        <f t="shared" si="803"/>
        <v>0</v>
      </c>
      <c r="AE725" s="2306">
        <f t="shared" ref="AE725" si="873">IF((AC725-AD725)&gt;=0,AC725-AD725,0)</f>
        <v>0</v>
      </c>
      <c r="AF725" s="2316">
        <f t="shared" ref="AF725" si="874">IF(AC725&lt;AD725,AC725,AD725)/IF(AD725=0,1,AD725)</f>
        <v>0</v>
      </c>
      <c r="AG725" s="2313" t="str">
        <f t="shared" si="806"/>
        <v/>
      </c>
      <c r="AH725" s="2312"/>
      <c r="AI725" s="271">
        <v>1</v>
      </c>
      <c r="AJ725" s="271" t="s">
        <v>545</v>
      </c>
      <c r="AK725" s="271" t="str">
        <f t="shared" si="837"/>
        <v>??</v>
      </c>
      <c r="AL725" s="271">
        <v>1</v>
      </c>
      <c r="AM725" s="354">
        <f t="shared" ref="AM725" si="875">C725</f>
        <v>0</v>
      </c>
    </row>
    <row r="726" spans="1:39" ht="14.1" customHeight="1" thickTop="1" thickBot="1" x14ac:dyDescent="0.25">
      <c r="A726" s="2278"/>
      <c r="B726" s="2281"/>
      <c r="C726" s="2283"/>
      <c r="D726" s="2285"/>
      <c r="E726" s="2288"/>
      <c r="F726" s="2281"/>
      <c r="G726" s="2295"/>
      <c r="H726" s="2297"/>
      <c r="I726" s="2291"/>
      <c r="J726" s="2281"/>
      <c r="K726" s="2295"/>
      <c r="L726" s="2281"/>
      <c r="M726" s="310"/>
      <c r="N726" s="1678"/>
      <c r="O726" s="1678"/>
      <c r="P726" s="309"/>
      <c r="Q726" s="309"/>
      <c r="R726" s="308"/>
      <c r="S726" s="308"/>
      <c r="T726" s="358"/>
      <c r="U726" s="357"/>
      <c r="V726" s="357"/>
      <c r="W726" s="357"/>
      <c r="X726" s="357"/>
      <c r="Y726" s="357"/>
      <c r="Z726" s="357"/>
      <c r="AA726" s="357"/>
      <c r="AB726" s="308"/>
      <c r="AC726" s="2300"/>
      <c r="AD726" s="2300"/>
      <c r="AE726" s="2307"/>
      <c r="AF726" s="2316"/>
      <c r="AG726" s="2314"/>
      <c r="AH726" s="2312"/>
      <c r="AI726" s="271">
        <f t="shared" ref="AI726" si="876">IF(P726=P725,0,1)</f>
        <v>0</v>
      </c>
      <c r="AJ726" s="271" t="s">
        <v>545</v>
      </c>
      <c r="AK726" s="271" t="str">
        <f t="shared" si="837"/>
        <v>??</v>
      </c>
      <c r="AL726" s="271" t="e">
        <f>IF(#REF!=#REF!,0,1)</f>
        <v>#REF!</v>
      </c>
      <c r="AM726" s="354">
        <f t="shared" si="839"/>
        <v>0</v>
      </c>
    </row>
    <row r="727" spans="1:39" ht="14.1" customHeight="1" thickTop="1" thickBot="1" x14ac:dyDescent="0.25">
      <c r="A727" s="2278"/>
      <c r="B727" s="2281"/>
      <c r="C727" s="2283"/>
      <c r="D727" s="2285"/>
      <c r="E727" s="2288"/>
      <c r="F727" s="2281"/>
      <c r="G727" s="2295"/>
      <c r="H727" s="2297"/>
      <c r="I727" s="2292"/>
      <c r="J727" s="2281"/>
      <c r="K727" s="2295"/>
      <c r="L727" s="2281"/>
      <c r="M727" s="310"/>
      <c r="N727" s="1678"/>
      <c r="O727" s="1678"/>
      <c r="P727" s="309"/>
      <c r="Q727" s="309"/>
      <c r="R727" s="308"/>
      <c r="S727" s="308"/>
      <c r="T727" s="358"/>
      <c r="U727" s="357"/>
      <c r="V727" s="357"/>
      <c r="W727" s="357"/>
      <c r="X727" s="357"/>
      <c r="Y727" s="357"/>
      <c r="Z727" s="357"/>
      <c r="AA727" s="357"/>
      <c r="AB727" s="308"/>
      <c r="AC727" s="2300"/>
      <c r="AD727" s="2300"/>
      <c r="AE727" s="2307"/>
      <c r="AF727" s="2316"/>
      <c r="AG727" s="2314"/>
      <c r="AH727" s="2312"/>
      <c r="AI727" s="271">
        <f t="shared" ref="AI727" si="877">IF(P727=P726,0,IF(P727=P725,0,1))</f>
        <v>0</v>
      </c>
      <c r="AJ727" s="271" t="s">
        <v>545</v>
      </c>
      <c r="AK727" s="271" t="str">
        <f t="shared" si="837"/>
        <v>??</v>
      </c>
      <c r="AL727" s="271" t="e">
        <f>IF(#REF!=#REF!,0,IF(#REF!=#REF!,0,1))</f>
        <v>#REF!</v>
      </c>
      <c r="AM727" s="354">
        <f t="shared" si="839"/>
        <v>0</v>
      </c>
    </row>
    <row r="728" spans="1:39" ht="14.1" customHeight="1" thickTop="1" thickBot="1" x14ac:dyDescent="0.25">
      <c r="A728" s="2278"/>
      <c r="B728" s="2281"/>
      <c r="C728" s="2283"/>
      <c r="D728" s="2285"/>
      <c r="E728" s="2288"/>
      <c r="F728" s="2281"/>
      <c r="G728" s="2295"/>
      <c r="H728" s="2297"/>
      <c r="I728" s="2293"/>
      <c r="J728" s="2281"/>
      <c r="K728" s="2295"/>
      <c r="L728" s="2281"/>
      <c r="M728" s="310"/>
      <c r="N728" s="1678"/>
      <c r="O728" s="1678"/>
      <c r="P728" s="309"/>
      <c r="Q728" s="309"/>
      <c r="R728" s="308"/>
      <c r="S728" s="308"/>
      <c r="T728" s="358"/>
      <c r="U728" s="357"/>
      <c r="V728" s="357"/>
      <c r="W728" s="357"/>
      <c r="X728" s="357"/>
      <c r="Y728" s="357"/>
      <c r="Z728" s="357"/>
      <c r="AA728" s="357"/>
      <c r="AB728" s="308"/>
      <c r="AC728" s="2300"/>
      <c r="AD728" s="2300"/>
      <c r="AE728" s="2307"/>
      <c r="AF728" s="2316"/>
      <c r="AG728" s="2314"/>
      <c r="AH728" s="2312"/>
      <c r="AI728" s="271">
        <f t="shared" ref="AI728" si="878">IF(P728=P727,0,IF(P728=P726,0,IF(P728=P725,0,1)))</f>
        <v>0</v>
      </c>
      <c r="AJ728" s="271" t="s">
        <v>545</v>
      </c>
      <c r="AK728" s="271" t="str">
        <f t="shared" si="837"/>
        <v>??</v>
      </c>
      <c r="AL728" s="271" t="e">
        <f>IF(#REF!=#REF!,0,IF(#REF!=#REF!,0,IF(#REF!=#REF!,0,1)))</f>
        <v>#REF!</v>
      </c>
      <c r="AM728" s="354">
        <f t="shared" si="839"/>
        <v>0</v>
      </c>
    </row>
    <row r="729" spans="1:39" ht="14.1" customHeight="1" thickTop="1" thickBot="1" x14ac:dyDescent="0.25">
      <c r="A729" s="2278"/>
      <c r="B729" s="2281"/>
      <c r="C729" s="2283"/>
      <c r="D729" s="2285"/>
      <c r="E729" s="2288"/>
      <c r="F729" s="2281"/>
      <c r="G729" s="2295"/>
      <c r="H729" s="2297"/>
      <c r="I729" s="2293"/>
      <c r="J729" s="2281"/>
      <c r="K729" s="2295"/>
      <c r="L729" s="2281"/>
      <c r="M729" s="310"/>
      <c r="N729" s="1678"/>
      <c r="O729" s="1678"/>
      <c r="P729" s="309"/>
      <c r="Q729" s="309"/>
      <c r="R729" s="308"/>
      <c r="S729" s="308"/>
      <c r="T729" s="358"/>
      <c r="U729" s="357"/>
      <c r="V729" s="357"/>
      <c r="W729" s="357"/>
      <c r="X729" s="357"/>
      <c r="Y729" s="357"/>
      <c r="Z729" s="357"/>
      <c r="AA729" s="357"/>
      <c r="AB729" s="308"/>
      <c r="AC729" s="2300"/>
      <c r="AD729" s="2300"/>
      <c r="AE729" s="2307"/>
      <c r="AF729" s="2316"/>
      <c r="AG729" s="2314"/>
      <c r="AH729" s="2312"/>
      <c r="AI729" s="271">
        <f t="shared" ref="AI729" si="879">IF(P729=P728,0,IF(P729=P727,0,IF(P729=P726,0,IF(P729=P725,0,1))))</f>
        <v>0</v>
      </c>
      <c r="AJ729" s="271" t="s">
        <v>545</v>
      </c>
      <c r="AK729" s="271" t="str">
        <f t="shared" si="837"/>
        <v>??</v>
      </c>
      <c r="AL729" s="271" t="e">
        <f>IF(#REF!=#REF!,0,IF(#REF!=#REF!,0,IF(#REF!=#REF!,0,IF(#REF!=#REF!,0,1))))</f>
        <v>#REF!</v>
      </c>
      <c r="AM729" s="354">
        <f t="shared" si="839"/>
        <v>0</v>
      </c>
    </row>
    <row r="730" spans="1:39" ht="14.1" customHeight="1" thickTop="1" thickBot="1" x14ac:dyDescent="0.25">
      <c r="A730" s="2278"/>
      <c r="B730" s="2281"/>
      <c r="C730" s="2283"/>
      <c r="D730" s="2285"/>
      <c r="E730" s="2288"/>
      <c r="F730" s="2281"/>
      <c r="G730" s="2295"/>
      <c r="H730" s="2297"/>
      <c r="I730" s="2293"/>
      <c r="J730" s="2281"/>
      <c r="K730" s="2295"/>
      <c r="L730" s="2281"/>
      <c r="M730" s="310"/>
      <c r="N730" s="1678"/>
      <c r="O730" s="1678"/>
      <c r="P730" s="309"/>
      <c r="Q730" s="309"/>
      <c r="R730" s="308"/>
      <c r="S730" s="308"/>
      <c r="T730" s="358"/>
      <c r="U730" s="357"/>
      <c r="V730" s="357"/>
      <c r="W730" s="357"/>
      <c r="X730" s="357"/>
      <c r="Y730" s="357"/>
      <c r="Z730" s="357"/>
      <c r="AA730" s="357"/>
      <c r="AB730" s="308"/>
      <c r="AC730" s="2300"/>
      <c r="AD730" s="2300"/>
      <c r="AE730" s="2307"/>
      <c r="AF730" s="2316"/>
      <c r="AG730" s="2314"/>
      <c r="AH730" s="2312"/>
      <c r="AI730" s="271">
        <f t="shared" ref="AI730" si="880">IF(P730=P729,0,IF(P730=P728,0,IF(P730=P727,0,IF(P730=P726,0,IF(P730=P725,0,1)))))</f>
        <v>0</v>
      </c>
      <c r="AJ730" s="271" t="s">
        <v>545</v>
      </c>
      <c r="AK730" s="271" t="str">
        <f t="shared" si="837"/>
        <v>??</v>
      </c>
      <c r="AL730" s="271" t="e">
        <f>IF(#REF!=#REF!,0,IF(#REF!=#REF!,0,IF(#REF!=#REF!,0,IF(#REF!=#REF!,0,IF(#REF!=#REF!,0,1)))))</f>
        <v>#REF!</v>
      </c>
      <c r="AM730" s="354">
        <f t="shared" si="839"/>
        <v>0</v>
      </c>
    </row>
    <row r="731" spans="1:39" ht="14.1" customHeight="1" thickTop="1" thickBot="1" x14ac:dyDescent="0.25">
      <c r="A731" s="2278"/>
      <c r="B731" s="2281"/>
      <c r="C731" s="2283"/>
      <c r="D731" s="2285"/>
      <c r="E731" s="2288"/>
      <c r="F731" s="2281"/>
      <c r="G731" s="2295"/>
      <c r="H731" s="2297"/>
      <c r="I731" s="2293"/>
      <c r="J731" s="2281"/>
      <c r="K731" s="2295"/>
      <c r="L731" s="2281"/>
      <c r="M731" s="310"/>
      <c r="N731" s="1678"/>
      <c r="O731" s="1678"/>
      <c r="P731" s="309"/>
      <c r="Q731" s="309"/>
      <c r="R731" s="308"/>
      <c r="S731" s="308"/>
      <c r="T731" s="358"/>
      <c r="U731" s="357"/>
      <c r="V731" s="357"/>
      <c r="W731" s="357"/>
      <c r="X731" s="357"/>
      <c r="Y731" s="357"/>
      <c r="Z731" s="357"/>
      <c r="AA731" s="357"/>
      <c r="AB731" s="308"/>
      <c r="AC731" s="2300"/>
      <c r="AD731" s="2300"/>
      <c r="AE731" s="2308" t="str">
        <f t="shared" si="813"/>
        <v/>
      </c>
      <c r="AF731" s="2316"/>
      <c r="AG731" s="2314"/>
      <c r="AH731" s="2312"/>
      <c r="AI731" s="271">
        <f t="shared" ref="AI731" si="881">IF(P731=P730,0,IF(P731=P729,0,IF(P731=P728,0,IF(P731=P727,0,IF(P731=P726,0,IF(P731=P725,0,1))))))</f>
        <v>0</v>
      </c>
      <c r="AJ731" s="271" t="s">
        <v>545</v>
      </c>
      <c r="AK731" s="271" t="str">
        <f t="shared" si="837"/>
        <v>??</v>
      </c>
      <c r="AL731" s="271" t="e">
        <f>IF(#REF!=#REF!,0,IF(#REF!=#REF!,0,IF(#REF!=#REF!,0,IF(#REF!=#REF!,0,IF(#REF!=#REF!,0,IF(#REF!=#REF!,0,1))))))</f>
        <v>#REF!</v>
      </c>
      <c r="AM731" s="354">
        <f t="shared" si="839"/>
        <v>0</v>
      </c>
    </row>
    <row r="732" spans="1:39" ht="14.1" customHeight="1" thickTop="1" thickBot="1" x14ac:dyDescent="0.25">
      <c r="A732" s="2278"/>
      <c r="B732" s="2281"/>
      <c r="C732" s="2283"/>
      <c r="D732" s="2285"/>
      <c r="E732" s="2288"/>
      <c r="F732" s="2281"/>
      <c r="G732" s="2295"/>
      <c r="H732" s="2297"/>
      <c r="I732" s="2293"/>
      <c r="J732" s="2281"/>
      <c r="K732" s="2295"/>
      <c r="L732" s="2281"/>
      <c r="M732" s="310"/>
      <c r="N732" s="1678"/>
      <c r="O732" s="1678"/>
      <c r="P732" s="309"/>
      <c r="Q732" s="309"/>
      <c r="R732" s="308"/>
      <c r="S732" s="308"/>
      <c r="T732" s="358"/>
      <c r="U732" s="357"/>
      <c r="V732" s="357"/>
      <c r="W732" s="357"/>
      <c r="X732" s="357"/>
      <c r="Y732" s="357"/>
      <c r="Z732" s="357"/>
      <c r="AA732" s="357"/>
      <c r="AB732" s="308"/>
      <c r="AC732" s="2300"/>
      <c r="AD732" s="2300"/>
      <c r="AE732" s="2308"/>
      <c r="AF732" s="2316"/>
      <c r="AG732" s="2314"/>
      <c r="AH732" s="2312"/>
      <c r="AI732" s="271">
        <f t="shared" ref="AI732" si="882">IF(P732=P731,0,IF(P732=P730,0,IF(P732=P729,0,IF(P732=P728,0,IF(P732=P727,0,IF(P732=P726,0,IF(P732=P725,0,1)))))))</f>
        <v>0</v>
      </c>
      <c r="AJ732" s="271" t="s">
        <v>545</v>
      </c>
      <c r="AK732" s="271" t="str">
        <f t="shared" si="837"/>
        <v>??</v>
      </c>
      <c r="AL732" s="271" t="e">
        <f>IF(#REF!=#REF!,0,IF(#REF!=#REF!,0,IF(#REF!=#REF!,0,IF(#REF!=#REF!,0,IF(#REF!=#REF!,0,IF(#REF!=#REF!,0,IF(#REF!=#REF!,0,1)))))))</f>
        <v>#REF!</v>
      </c>
      <c r="AM732" s="354">
        <f t="shared" si="839"/>
        <v>0</v>
      </c>
    </row>
    <row r="733" spans="1:39" ht="14.1" customHeight="1" thickTop="1" thickBot="1" x14ac:dyDescent="0.25">
      <c r="A733" s="2278"/>
      <c r="B733" s="2281"/>
      <c r="C733" s="2283"/>
      <c r="D733" s="2285"/>
      <c r="E733" s="2288"/>
      <c r="F733" s="2281"/>
      <c r="G733" s="2295"/>
      <c r="H733" s="2297"/>
      <c r="I733" s="2293"/>
      <c r="J733" s="2281"/>
      <c r="K733" s="2295"/>
      <c r="L733" s="2281"/>
      <c r="M733" s="310"/>
      <c r="N733" s="1678"/>
      <c r="O733" s="1678"/>
      <c r="P733" s="309"/>
      <c r="Q733" s="309"/>
      <c r="R733" s="308"/>
      <c r="S733" s="308"/>
      <c r="T733" s="358"/>
      <c r="U733" s="357"/>
      <c r="V733" s="357"/>
      <c r="W733" s="357"/>
      <c r="X733" s="357"/>
      <c r="Y733" s="357"/>
      <c r="Z733" s="357"/>
      <c r="AA733" s="357"/>
      <c r="AB733" s="308"/>
      <c r="AC733" s="2300"/>
      <c r="AD733" s="2300"/>
      <c r="AE733" s="2308"/>
      <c r="AF733" s="2316"/>
      <c r="AG733" s="2314"/>
      <c r="AH733" s="2312"/>
      <c r="AI733" s="271">
        <f t="shared" ref="AI733" si="883">IF(P733=P732,0,IF(P733=P731,0,IF(P733=P730,0,IF(P733=P729,0,IF(P733=P728,0,IF(P733=P727,0,IF(P733=P726,0,IF(P733=P725,0,1))))))))</f>
        <v>0</v>
      </c>
      <c r="AJ733" s="271" t="s">
        <v>545</v>
      </c>
      <c r="AK733" s="271" t="str">
        <f t="shared" si="837"/>
        <v>??</v>
      </c>
      <c r="AL733" s="271" t="e">
        <f>IF(#REF!=#REF!,0,IF(#REF!=#REF!,0,IF(#REF!=#REF!,0,IF(#REF!=#REF!,0,IF(#REF!=#REF!,0,IF(#REF!=#REF!,0,IF(#REF!=#REF!,0,IF(#REF!=#REF!,0,1))))))))</f>
        <v>#REF!</v>
      </c>
      <c r="AM733" s="354">
        <f t="shared" si="839"/>
        <v>0</v>
      </c>
    </row>
    <row r="734" spans="1:39" ht="14.1" customHeight="1" thickTop="1" thickBot="1" x14ac:dyDescent="0.25">
      <c r="A734" s="2279"/>
      <c r="B734" s="2282"/>
      <c r="C734" s="2284"/>
      <c r="D734" s="2286"/>
      <c r="E734" s="2289"/>
      <c r="F734" s="2282"/>
      <c r="G734" s="2296"/>
      <c r="H734" s="2298"/>
      <c r="I734" s="2294"/>
      <c r="J734" s="2282"/>
      <c r="K734" s="2296"/>
      <c r="L734" s="2282"/>
      <c r="M734" s="292"/>
      <c r="N734" s="290"/>
      <c r="O734" s="290"/>
      <c r="P734" s="291"/>
      <c r="Q734" s="291"/>
      <c r="R734" s="290"/>
      <c r="S734" s="290"/>
      <c r="T734" s="356"/>
      <c r="U734" s="355"/>
      <c r="V734" s="355"/>
      <c r="W734" s="355"/>
      <c r="X734" s="355"/>
      <c r="Y734" s="355"/>
      <c r="Z734" s="355"/>
      <c r="AA734" s="355"/>
      <c r="AB734" s="290"/>
      <c r="AC734" s="2301"/>
      <c r="AD734" s="2301"/>
      <c r="AE734" s="2309"/>
      <c r="AF734" s="2316"/>
      <c r="AG734" s="2315"/>
      <c r="AH734" s="2312"/>
      <c r="AI734" s="271">
        <f t="shared" ref="AI734" si="884">IF(P734=P733,0,IF(P734=P732,0,IF(P734=P731,0,IF(P734=P730,0,IF(P734=P729,0,IF(P734=P728,0,IF(P734=P727,0,IF(P734=P726,0,IF(P734=P725,0,1)))))))))</f>
        <v>0</v>
      </c>
      <c r="AJ734" s="271" t="s">
        <v>545</v>
      </c>
      <c r="AK734" s="271" t="str">
        <f t="shared" si="837"/>
        <v>??</v>
      </c>
      <c r="AL734" s="271" t="e">
        <f>IF(#REF!=#REF!,0,IF(#REF!=#REF!,0,IF(#REF!=#REF!,0,IF(#REF!=#REF!,0,IF(#REF!=#REF!,0,IF(#REF!=#REF!,0,IF(#REF!=#REF!,0,IF(#REF!=#REF!,0,IF(#REF!=#REF!,0,1)))))))))</f>
        <v>#REF!</v>
      </c>
      <c r="AM734" s="354">
        <f t="shared" si="839"/>
        <v>0</v>
      </c>
    </row>
    <row r="735" spans="1:39" ht="14.1" customHeight="1" thickTop="1" thickBot="1" x14ac:dyDescent="0.25">
      <c r="A735" s="2278"/>
      <c r="B735" s="2280"/>
      <c r="C735" s="2283"/>
      <c r="D735" s="2285"/>
      <c r="E735" s="2287"/>
      <c r="F735" s="2280"/>
      <c r="G735" s="2280"/>
      <c r="H735" s="2297"/>
      <c r="I735" s="2290" t="s">
        <v>140</v>
      </c>
      <c r="J735" s="2281"/>
      <c r="K735" s="2280"/>
      <c r="L735" s="2281"/>
      <c r="M735" s="310"/>
      <c r="N735" s="1678"/>
      <c r="O735" s="1678"/>
      <c r="P735" s="388"/>
      <c r="Q735" s="388"/>
      <c r="R735" s="308"/>
      <c r="S735" s="308"/>
      <c r="T735" s="358"/>
      <c r="U735" s="357"/>
      <c r="V735" s="357"/>
      <c r="W735" s="357"/>
      <c r="X735" s="357"/>
      <c r="Y735" s="357"/>
      <c r="Z735" s="357"/>
      <c r="AA735" s="357"/>
      <c r="AB735" s="308"/>
      <c r="AC735" s="2299">
        <f t="shared" ref="AC735" si="885">SUM(T735:AB744)</f>
        <v>0</v>
      </c>
      <c r="AD735" s="2299">
        <f t="shared" si="803"/>
        <v>0</v>
      </c>
      <c r="AE735" s="2306">
        <f t="shared" ref="AE735" si="886">IF((AC735-AD735)&gt;=0,AC735-AD735,0)</f>
        <v>0</v>
      </c>
      <c r="AF735" s="2316">
        <f t="shared" ref="AF735" si="887">IF(AC735&lt;AD735,AC735,AD735)/IF(AD735=0,1,AD735)</f>
        <v>0</v>
      </c>
      <c r="AG735" s="2313" t="str">
        <f t="shared" si="806"/>
        <v/>
      </c>
      <c r="AH735" s="2312"/>
      <c r="AI735" s="271">
        <v>1</v>
      </c>
      <c r="AJ735" s="271" t="s">
        <v>545</v>
      </c>
      <c r="AK735" s="271" t="str">
        <f t="shared" si="837"/>
        <v>??</v>
      </c>
      <c r="AL735" s="271">
        <v>1</v>
      </c>
      <c r="AM735" s="354">
        <f t="shared" ref="AM735" si="888">C735</f>
        <v>0</v>
      </c>
    </row>
    <row r="736" spans="1:39" ht="14.1" customHeight="1" thickTop="1" thickBot="1" x14ac:dyDescent="0.25">
      <c r="A736" s="2278"/>
      <c r="B736" s="2281"/>
      <c r="C736" s="2283"/>
      <c r="D736" s="2285"/>
      <c r="E736" s="2288"/>
      <c r="F736" s="2281"/>
      <c r="G736" s="2295"/>
      <c r="H736" s="2297"/>
      <c r="I736" s="2291"/>
      <c r="J736" s="2281"/>
      <c r="K736" s="2295"/>
      <c r="L736" s="2281"/>
      <c r="M736" s="310"/>
      <c r="N736" s="1678"/>
      <c r="O736" s="1678"/>
      <c r="P736" s="309"/>
      <c r="Q736" s="309"/>
      <c r="R736" s="308"/>
      <c r="S736" s="308"/>
      <c r="T736" s="358"/>
      <c r="U736" s="357"/>
      <c r="V736" s="357"/>
      <c r="W736" s="357"/>
      <c r="X736" s="357"/>
      <c r="Y736" s="357"/>
      <c r="Z736" s="357"/>
      <c r="AA736" s="357"/>
      <c r="AB736" s="308"/>
      <c r="AC736" s="2300"/>
      <c r="AD736" s="2300"/>
      <c r="AE736" s="2307"/>
      <c r="AF736" s="2316"/>
      <c r="AG736" s="2314"/>
      <c r="AH736" s="2312"/>
      <c r="AI736" s="271">
        <f t="shared" ref="AI736" si="889">IF(P736=P735,0,1)</f>
        <v>0</v>
      </c>
      <c r="AJ736" s="271" t="s">
        <v>545</v>
      </c>
      <c r="AK736" s="271" t="str">
        <f t="shared" si="837"/>
        <v>??</v>
      </c>
      <c r="AL736" s="271" t="e">
        <f>IF(#REF!=#REF!,0,1)</f>
        <v>#REF!</v>
      </c>
      <c r="AM736" s="354">
        <f t="shared" si="839"/>
        <v>0</v>
      </c>
    </row>
    <row r="737" spans="1:39" ht="14.1" customHeight="1" thickTop="1" thickBot="1" x14ac:dyDescent="0.25">
      <c r="A737" s="2278"/>
      <c r="B737" s="2281"/>
      <c r="C737" s="2283"/>
      <c r="D737" s="2285"/>
      <c r="E737" s="2288"/>
      <c r="F737" s="2281"/>
      <c r="G737" s="2295"/>
      <c r="H737" s="2297"/>
      <c r="I737" s="2292"/>
      <c r="J737" s="2281"/>
      <c r="K737" s="2295"/>
      <c r="L737" s="2281"/>
      <c r="M737" s="310"/>
      <c r="N737" s="1678"/>
      <c r="O737" s="1678"/>
      <c r="P737" s="309"/>
      <c r="Q737" s="309"/>
      <c r="R737" s="308"/>
      <c r="S737" s="308"/>
      <c r="T737" s="358"/>
      <c r="U737" s="357"/>
      <c r="V737" s="357"/>
      <c r="W737" s="357"/>
      <c r="X737" s="357"/>
      <c r="Y737" s="357"/>
      <c r="Z737" s="357"/>
      <c r="AA737" s="357"/>
      <c r="AB737" s="308"/>
      <c r="AC737" s="2300"/>
      <c r="AD737" s="2300"/>
      <c r="AE737" s="2307"/>
      <c r="AF737" s="2316"/>
      <c r="AG737" s="2314"/>
      <c r="AH737" s="2312"/>
      <c r="AI737" s="271">
        <f t="shared" ref="AI737" si="890">IF(P737=P736,0,IF(P737=P735,0,1))</f>
        <v>0</v>
      </c>
      <c r="AJ737" s="271" t="s">
        <v>545</v>
      </c>
      <c r="AK737" s="271" t="str">
        <f t="shared" si="837"/>
        <v>??</v>
      </c>
      <c r="AL737" s="271" t="e">
        <f>IF(#REF!=#REF!,0,IF(#REF!=#REF!,0,1))</f>
        <v>#REF!</v>
      </c>
      <c r="AM737" s="354">
        <f t="shared" si="839"/>
        <v>0</v>
      </c>
    </row>
    <row r="738" spans="1:39" ht="14.1" customHeight="1" thickTop="1" thickBot="1" x14ac:dyDescent="0.25">
      <c r="A738" s="2278"/>
      <c r="B738" s="2281"/>
      <c r="C738" s="2283"/>
      <c r="D738" s="2285"/>
      <c r="E738" s="2288"/>
      <c r="F738" s="2281"/>
      <c r="G738" s="2295"/>
      <c r="H738" s="2297"/>
      <c r="I738" s="2293"/>
      <c r="J738" s="2281"/>
      <c r="K738" s="2295"/>
      <c r="L738" s="2281"/>
      <c r="M738" s="310"/>
      <c r="N738" s="1678"/>
      <c r="O738" s="1678"/>
      <c r="P738" s="309"/>
      <c r="Q738" s="309"/>
      <c r="R738" s="308"/>
      <c r="S738" s="308"/>
      <c r="T738" s="358"/>
      <c r="U738" s="357"/>
      <c r="V738" s="357"/>
      <c r="W738" s="357"/>
      <c r="X738" s="357"/>
      <c r="Y738" s="357"/>
      <c r="Z738" s="357"/>
      <c r="AA738" s="357"/>
      <c r="AB738" s="308"/>
      <c r="AC738" s="2300"/>
      <c r="AD738" s="2300"/>
      <c r="AE738" s="2307"/>
      <c r="AF738" s="2316"/>
      <c r="AG738" s="2314"/>
      <c r="AH738" s="2312"/>
      <c r="AI738" s="271">
        <f t="shared" ref="AI738" si="891">IF(P738=P737,0,IF(P738=P736,0,IF(P738=P735,0,1)))</f>
        <v>0</v>
      </c>
      <c r="AJ738" s="271" t="s">
        <v>545</v>
      </c>
      <c r="AK738" s="271" t="str">
        <f t="shared" si="837"/>
        <v>??</v>
      </c>
      <c r="AL738" s="271" t="e">
        <f>IF(#REF!=#REF!,0,IF(#REF!=#REF!,0,IF(#REF!=#REF!,0,1)))</f>
        <v>#REF!</v>
      </c>
      <c r="AM738" s="354">
        <f t="shared" si="839"/>
        <v>0</v>
      </c>
    </row>
    <row r="739" spans="1:39" ht="14.1" customHeight="1" thickTop="1" thickBot="1" x14ac:dyDescent="0.25">
      <c r="A739" s="2278"/>
      <c r="B739" s="2281"/>
      <c r="C739" s="2283"/>
      <c r="D739" s="2285"/>
      <c r="E739" s="2288"/>
      <c r="F739" s="2281"/>
      <c r="G739" s="2295"/>
      <c r="H739" s="2297"/>
      <c r="I739" s="2293"/>
      <c r="J739" s="2281"/>
      <c r="K739" s="2295"/>
      <c r="L739" s="2281"/>
      <c r="M739" s="310"/>
      <c r="N739" s="1678"/>
      <c r="O739" s="1678"/>
      <c r="P739" s="309"/>
      <c r="Q739" s="309"/>
      <c r="R739" s="308"/>
      <c r="S739" s="308"/>
      <c r="T739" s="358"/>
      <c r="U739" s="357"/>
      <c r="V739" s="357"/>
      <c r="W739" s="357"/>
      <c r="X739" s="357"/>
      <c r="Y739" s="357"/>
      <c r="Z739" s="357"/>
      <c r="AA739" s="357"/>
      <c r="AB739" s="308"/>
      <c r="AC739" s="2300"/>
      <c r="AD739" s="2300"/>
      <c r="AE739" s="2307"/>
      <c r="AF739" s="2316"/>
      <c r="AG739" s="2314"/>
      <c r="AH739" s="2312"/>
      <c r="AI739" s="271">
        <f t="shared" ref="AI739" si="892">IF(P739=P738,0,IF(P739=P737,0,IF(P739=P736,0,IF(P739=P735,0,1))))</f>
        <v>0</v>
      </c>
      <c r="AJ739" s="271" t="s">
        <v>545</v>
      </c>
      <c r="AK739" s="271" t="str">
        <f t="shared" si="837"/>
        <v>??</v>
      </c>
      <c r="AL739" s="271" t="e">
        <f>IF(#REF!=#REF!,0,IF(#REF!=#REF!,0,IF(#REF!=#REF!,0,IF(#REF!=#REF!,0,1))))</f>
        <v>#REF!</v>
      </c>
      <c r="AM739" s="354">
        <f t="shared" si="839"/>
        <v>0</v>
      </c>
    </row>
    <row r="740" spans="1:39" ht="14.1" customHeight="1" thickTop="1" thickBot="1" x14ac:dyDescent="0.25">
      <c r="A740" s="2278"/>
      <c r="B740" s="2281"/>
      <c r="C740" s="2283"/>
      <c r="D740" s="2285"/>
      <c r="E740" s="2288"/>
      <c r="F740" s="2281"/>
      <c r="G740" s="2295"/>
      <c r="H740" s="2297"/>
      <c r="I740" s="2293"/>
      <c r="J740" s="2281"/>
      <c r="K740" s="2295"/>
      <c r="L740" s="2281"/>
      <c r="M740" s="310"/>
      <c r="N740" s="1678"/>
      <c r="O740" s="1678"/>
      <c r="P740" s="309"/>
      <c r="Q740" s="309"/>
      <c r="R740" s="308"/>
      <c r="S740" s="308"/>
      <c r="T740" s="358"/>
      <c r="U740" s="357"/>
      <c r="V740" s="357"/>
      <c r="W740" s="357"/>
      <c r="X740" s="357"/>
      <c r="Y740" s="357"/>
      <c r="Z740" s="357"/>
      <c r="AA740" s="357"/>
      <c r="AB740" s="308"/>
      <c r="AC740" s="2300"/>
      <c r="AD740" s="2300"/>
      <c r="AE740" s="2307"/>
      <c r="AF740" s="2316"/>
      <c r="AG740" s="2314"/>
      <c r="AH740" s="2312"/>
      <c r="AI740" s="271">
        <f t="shared" ref="AI740" si="893">IF(P740=P739,0,IF(P740=P738,0,IF(P740=P737,0,IF(P740=P736,0,IF(P740=P735,0,1)))))</f>
        <v>0</v>
      </c>
      <c r="AJ740" s="271" t="s">
        <v>545</v>
      </c>
      <c r="AK740" s="271" t="str">
        <f t="shared" si="837"/>
        <v>??</v>
      </c>
      <c r="AL740" s="271" t="e">
        <f>IF(#REF!=#REF!,0,IF(#REF!=#REF!,0,IF(#REF!=#REF!,0,IF(#REF!=#REF!,0,IF(#REF!=#REF!,0,1)))))</f>
        <v>#REF!</v>
      </c>
      <c r="AM740" s="354">
        <f t="shared" si="839"/>
        <v>0</v>
      </c>
    </row>
    <row r="741" spans="1:39" ht="14.1" customHeight="1" thickTop="1" thickBot="1" x14ac:dyDescent="0.25">
      <c r="A741" s="2278"/>
      <c r="B741" s="2281"/>
      <c r="C741" s="2283"/>
      <c r="D741" s="2285"/>
      <c r="E741" s="2288"/>
      <c r="F741" s="2281"/>
      <c r="G741" s="2295"/>
      <c r="H741" s="2297"/>
      <c r="I741" s="2293"/>
      <c r="J741" s="2281"/>
      <c r="K741" s="2295"/>
      <c r="L741" s="2281"/>
      <c r="M741" s="310"/>
      <c r="N741" s="1678"/>
      <c r="O741" s="1678"/>
      <c r="P741" s="309"/>
      <c r="Q741" s="309"/>
      <c r="R741" s="308"/>
      <c r="S741" s="308"/>
      <c r="T741" s="358"/>
      <c r="U741" s="357"/>
      <c r="V741" s="357"/>
      <c r="W741" s="357"/>
      <c r="X741" s="357"/>
      <c r="Y741" s="357"/>
      <c r="Z741" s="357"/>
      <c r="AA741" s="357"/>
      <c r="AB741" s="308"/>
      <c r="AC741" s="2300"/>
      <c r="AD741" s="2300"/>
      <c r="AE741" s="2308" t="str">
        <f t="shared" si="813"/>
        <v/>
      </c>
      <c r="AF741" s="2316"/>
      <c r="AG741" s="2314"/>
      <c r="AH741" s="2312"/>
      <c r="AI741" s="271">
        <f t="shared" ref="AI741" si="894">IF(P741=P740,0,IF(P741=P739,0,IF(P741=P738,0,IF(P741=P737,0,IF(P741=P736,0,IF(P741=P735,0,1))))))</f>
        <v>0</v>
      </c>
      <c r="AJ741" s="271" t="s">
        <v>545</v>
      </c>
      <c r="AK741" s="271" t="str">
        <f t="shared" si="837"/>
        <v>??</v>
      </c>
      <c r="AL741" s="271" t="e">
        <f>IF(#REF!=#REF!,0,IF(#REF!=#REF!,0,IF(#REF!=#REF!,0,IF(#REF!=#REF!,0,IF(#REF!=#REF!,0,IF(#REF!=#REF!,0,1))))))</f>
        <v>#REF!</v>
      </c>
      <c r="AM741" s="354">
        <f t="shared" si="839"/>
        <v>0</v>
      </c>
    </row>
    <row r="742" spans="1:39" ht="14.1" customHeight="1" thickTop="1" thickBot="1" x14ac:dyDescent="0.25">
      <c r="A742" s="2278"/>
      <c r="B742" s="2281"/>
      <c r="C742" s="2283"/>
      <c r="D742" s="2285"/>
      <c r="E742" s="2288"/>
      <c r="F742" s="2281"/>
      <c r="G742" s="2295"/>
      <c r="H742" s="2297"/>
      <c r="I742" s="2293"/>
      <c r="J742" s="2281"/>
      <c r="K742" s="2295"/>
      <c r="L742" s="2281"/>
      <c r="M742" s="310"/>
      <c r="N742" s="1678"/>
      <c r="O742" s="1678"/>
      <c r="P742" s="309"/>
      <c r="Q742" s="309"/>
      <c r="R742" s="308"/>
      <c r="S742" s="308"/>
      <c r="T742" s="358"/>
      <c r="U742" s="357"/>
      <c r="V742" s="357"/>
      <c r="W742" s="357"/>
      <c r="X742" s="357"/>
      <c r="Y742" s="357"/>
      <c r="Z742" s="357"/>
      <c r="AA742" s="357"/>
      <c r="AB742" s="308"/>
      <c r="AC742" s="2300"/>
      <c r="AD742" s="2300"/>
      <c r="AE742" s="2308"/>
      <c r="AF742" s="2316"/>
      <c r="AG742" s="2314"/>
      <c r="AH742" s="2312"/>
      <c r="AI742" s="271">
        <f t="shared" ref="AI742" si="895">IF(P742=P741,0,IF(P742=P740,0,IF(P742=P739,0,IF(P742=P738,0,IF(P742=P737,0,IF(P742=P736,0,IF(P742=P735,0,1)))))))</f>
        <v>0</v>
      </c>
      <c r="AJ742" s="271" t="s">
        <v>545</v>
      </c>
      <c r="AK742" s="271" t="str">
        <f t="shared" si="837"/>
        <v>??</v>
      </c>
      <c r="AL742" s="271" t="e">
        <f>IF(#REF!=#REF!,0,IF(#REF!=#REF!,0,IF(#REF!=#REF!,0,IF(#REF!=#REF!,0,IF(#REF!=#REF!,0,IF(#REF!=#REF!,0,IF(#REF!=#REF!,0,1)))))))</f>
        <v>#REF!</v>
      </c>
      <c r="AM742" s="354">
        <f t="shared" si="839"/>
        <v>0</v>
      </c>
    </row>
    <row r="743" spans="1:39" ht="14.1" customHeight="1" thickTop="1" thickBot="1" x14ac:dyDescent="0.25">
      <c r="A743" s="2278"/>
      <c r="B743" s="2281"/>
      <c r="C743" s="2283"/>
      <c r="D743" s="2285"/>
      <c r="E743" s="2288"/>
      <c r="F743" s="2281"/>
      <c r="G743" s="2295"/>
      <c r="H743" s="2297"/>
      <c r="I743" s="2293"/>
      <c r="J743" s="2281"/>
      <c r="K743" s="2295"/>
      <c r="L743" s="2281"/>
      <c r="M743" s="310"/>
      <c r="N743" s="1678"/>
      <c r="O743" s="1678"/>
      <c r="P743" s="309"/>
      <c r="Q743" s="309"/>
      <c r="R743" s="308"/>
      <c r="S743" s="308"/>
      <c r="T743" s="358"/>
      <c r="U743" s="357"/>
      <c r="V743" s="357"/>
      <c r="W743" s="357"/>
      <c r="X743" s="357"/>
      <c r="Y743" s="357"/>
      <c r="Z743" s="357"/>
      <c r="AA743" s="357"/>
      <c r="AB743" s="308"/>
      <c r="AC743" s="2300"/>
      <c r="AD743" s="2300"/>
      <c r="AE743" s="2308"/>
      <c r="AF743" s="2316"/>
      <c r="AG743" s="2314"/>
      <c r="AH743" s="2312"/>
      <c r="AI743" s="271">
        <f t="shared" ref="AI743" si="896">IF(P743=P742,0,IF(P743=P741,0,IF(P743=P740,0,IF(P743=P739,0,IF(P743=P738,0,IF(P743=P737,0,IF(P743=P736,0,IF(P743=P735,0,1))))))))</f>
        <v>0</v>
      </c>
      <c r="AJ743" s="271" t="s">
        <v>545</v>
      </c>
      <c r="AK743" s="271" t="str">
        <f t="shared" si="837"/>
        <v>??</v>
      </c>
      <c r="AL743" s="271" t="e">
        <f>IF(#REF!=#REF!,0,IF(#REF!=#REF!,0,IF(#REF!=#REF!,0,IF(#REF!=#REF!,0,IF(#REF!=#REF!,0,IF(#REF!=#REF!,0,IF(#REF!=#REF!,0,IF(#REF!=#REF!,0,1))))))))</f>
        <v>#REF!</v>
      </c>
      <c r="AM743" s="354">
        <f t="shared" si="839"/>
        <v>0</v>
      </c>
    </row>
    <row r="744" spans="1:39" ht="14.1" customHeight="1" thickTop="1" thickBot="1" x14ac:dyDescent="0.25">
      <c r="A744" s="2279"/>
      <c r="B744" s="2282"/>
      <c r="C744" s="2284"/>
      <c r="D744" s="2286"/>
      <c r="E744" s="2289"/>
      <c r="F744" s="2282"/>
      <c r="G744" s="2296"/>
      <c r="H744" s="2298"/>
      <c r="I744" s="2294"/>
      <c r="J744" s="2282"/>
      <c r="K744" s="2296"/>
      <c r="L744" s="2282"/>
      <c r="M744" s="292"/>
      <c r="N744" s="290"/>
      <c r="O744" s="290"/>
      <c r="P744" s="291"/>
      <c r="Q744" s="291"/>
      <c r="R744" s="290"/>
      <c r="S744" s="290"/>
      <c r="T744" s="356"/>
      <c r="U744" s="355"/>
      <c r="V744" s="355"/>
      <c r="W744" s="355"/>
      <c r="X744" s="355"/>
      <c r="Y744" s="355"/>
      <c r="Z744" s="355"/>
      <c r="AA744" s="355"/>
      <c r="AB744" s="290"/>
      <c r="AC744" s="2301"/>
      <c r="AD744" s="2301"/>
      <c r="AE744" s="2309"/>
      <c r="AF744" s="2316"/>
      <c r="AG744" s="2315"/>
      <c r="AH744" s="2312"/>
      <c r="AI744" s="271">
        <f t="shared" ref="AI744" si="897">IF(P744=P743,0,IF(P744=P742,0,IF(P744=P741,0,IF(P744=P740,0,IF(P744=P739,0,IF(P744=P738,0,IF(P744=P737,0,IF(P744=P736,0,IF(P744=P735,0,1)))))))))</f>
        <v>0</v>
      </c>
      <c r="AJ744" s="271" t="s">
        <v>545</v>
      </c>
      <c r="AK744" s="271" t="str">
        <f t="shared" si="837"/>
        <v>??</v>
      </c>
      <c r="AL744" s="271" t="e">
        <f>IF(#REF!=#REF!,0,IF(#REF!=#REF!,0,IF(#REF!=#REF!,0,IF(#REF!=#REF!,0,IF(#REF!=#REF!,0,IF(#REF!=#REF!,0,IF(#REF!=#REF!,0,IF(#REF!=#REF!,0,IF(#REF!=#REF!,0,1)))))))))</f>
        <v>#REF!</v>
      </c>
      <c r="AM744" s="354">
        <f t="shared" si="839"/>
        <v>0</v>
      </c>
    </row>
    <row r="745" spans="1:39" ht="14.1" customHeight="1" thickTop="1" thickBot="1" x14ac:dyDescent="0.25">
      <c r="A745" s="2278"/>
      <c r="B745" s="2280"/>
      <c r="C745" s="2283"/>
      <c r="D745" s="2285"/>
      <c r="E745" s="2287"/>
      <c r="F745" s="2280"/>
      <c r="G745" s="2280"/>
      <c r="H745" s="2297"/>
      <c r="I745" s="2290" t="s">
        <v>140</v>
      </c>
      <c r="J745" s="2281"/>
      <c r="K745" s="2280"/>
      <c r="L745" s="2281"/>
      <c r="M745" s="310"/>
      <c r="N745" s="1678"/>
      <c r="O745" s="1678"/>
      <c r="P745" s="388"/>
      <c r="Q745" s="388"/>
      <c r="R745" s="308"/>
      <c r="S745" s="308"/>
      <c r="T745" s="358"/>
      <c r="U745" s="357"/>
      <c r="V745" s="357"/>
      <c r="W745" s="357"/>
      <c r="X745" s="357"/>
      <c r="Y745" s="357"/>
      <c r="Z745" s="357"/>
      <c r="AA745" s="357"/>
      <c r="AB745" s="308"/>
      <c r="AC745" s="2299">
        <f t="shared" ref="AC745" si="898">SUM(T745:AB754)</f>
        <v>0</v>
      </c>
      <c r="AD745" s="2299">
        <f t="shared" ref="AD745:AD755" si="899">IF(AC745&gt;0,18,0)</f>
        <v>0</v>
      </c>
      <c r="AE745" s="2306">
        <f t="shared" ref="AE745" si="900">IF((AC745-AD745)&gt;=0,AC745-AD745,0)</f>
        <v>0</v>
      </c>
      <c r="AF745" s="2316">
        <f t="shared" ref="AF745" si="901">IF(AC745&lt;AD745,AC745,AD745)/IF(AD745=0,1,AD745)</f>
        <v>0</v>
      </c>
      <c r="AG745" s="2313" t="str">
        <f t="shared" ref="AG745:AG755" si="902">IF(AF745=1,"pe",IF(AF745&gt;0,"ne",""))</f>
        <v/>
      </c>
      <c r="AH745" s="2312"/>
      <c r="AI745" s="271">
        <v>1</v>
      </c>
      <c r="AJ745" s="271" t="s">
        <v>545</v>
      </c>
      <c r="AK745" s="271" t="str">
        <f t="shared" si="837"/>
        <v>??</v>
      </c>
      <c r="AL745" s="271">
        <v>1</v>
      </c>
      <c r="AM745" s="354">
        <f t="shared" ref="AM745" si="903">C745</f>
        <v>0</v>
      </c>
    </row>
    <row r="746" spans="1:39" ht="14.1" customHeight="1" thickTop="1" thickBot="1" x14ac:dyDescent="0.25">
      <c r="A746" s="2278"/>
      <c r="B746" s="2281"/>
      <c r="C746" s="2283"/>
      <c r="D746" s="2285"/>
      <c r="E746" s="2288"/>
      <c r="F746" s="2281"/>
      <c r="G746" s="2295"/>
      <c r="H746" s="2297"/>
      <c r="I746" s="2291"/>
      <c r="J746" s="2281"/>
      <c r="K746" s="2295"/>
      <c r="L746" s="2281"/>
      <c r="M746" s="310"/>
      <c r="N746" s="1678"/>
      <c r="O746" s="1678"/>
      <c r="P746" s="309"/>
      <c r="Q746" s="309"/>
      <c r="R746" s="308"/>
      <c r="S746" s="308"/>
      <c r="T746" s="358"/>
      <c r="U746" s="357"/>
      <c r="V746" s="357"/>
      <c r="W746" s="357"/>
      <c r="X746" s="357"/>
      <c r="Y746" s="357"/>
      <c r="Z746" s="357"/>
      <c r="AA746" s="357"/>
      <c r="AB746" s="308"/>
      <c r="AC746" s="2300"/>
      <c r="AD746" s="2300"/>
      <c r="AE746" s="2307"/>
      <c r="AF746" s="2316"/>
      <c r="AG746" s="2314"/>
      <c r="AH746" s="2312"/>
      <c r="AI746" s="271">
        <f t="shared" ref="AI746" si="904">IF(P746=P745,0,1)</f>
        <v>0</v>
      </c>
      <c r="AJ746" s="271" t="s">
        <v>545</v>
      </c>
      <c r="AK746" s="271" t="str">
        <f t="shared" si="837"/>
        <v>??</v>
      </c>
      <c r="AL746" s="271" t="e">
        <f>IF(#REF!=#REF!,0,1)</f>
        <v>#REF!</v>
      </c>
      <c r="AM746" s="354">
        <f t="shared" si="839"/>
        <v>0</v>
      </c>
    </row>
    <row r="747" spans="1:39" ht="14.1" customHeight="1" thickTop="1" thickBot="1" x14ac:dyDescent="0.25">
      <c r="A747" s="2278"/>
      <c r="B747" s="2281"/>
      <c r="C747" s="2283"/>
      <c r="D747" s="2285"/>
      <c r="E747" s="2288"/>
      <c r="F747" s="2281"/>
      <c r="G747" s="2295"/>
      <c r="H747" s="2297"/>
      <c r="I747" s="2292"/>
      <c r="J747" s="2281"/>
      <c r="K747" s="2295"/>
      <c r="L747" s="2281"/>
      <c r="M747" s="310"/>
      <c r="N747" s="1678"/>
      <c r="O747" s="1678"/>
      <c r="P747" s="309"/>
      <c r="Q747" s="309"/>
      <c r="R747" s="308"/>
      <c r="S747" s="308"/>
      <c r="T747" s="358"/>
      <c r="U747" s="357"/>
      <c r="V747" s="357"/>
      <c r="W747" s="357"/>
      <c r="X747" s="357"/>
      <c r="Y747" s="357"/>
      <c r="Z747" s="357"/>
      <c r="AA747" s="357"/>
      <c r="AB747" s="308"/>
      <c r="AC747" s="2300"/>
      <c r="AD747" s="2300"/>
      <c r="AE747" s="2307"/>
      <c r="AF747" s="2316"/>
      <c r="AG747" s="2314"/>
      <c r="AH747" s="2312"/>
      <c r="AI747" s="271">
        <f t="shared" ref="AI747" si="905">IF(P747=P746,0,IF(P747=P745,0,1))</f>
        <v>0</v>
      </c>
      <c r="AJ747" s="271" t="s">
        <v>545</v>
      </c>
      <c r="AK747" s="271" t="str">
        <f t="shared" si="837"/>
        <v>??</v>
      </c>
      <c r="AL747" s="271" t="e">
        <f>IF(#REF!=#REF!,0,IF(#REF!=#REF!,0,1))</f>
        <v>#REF!</v>
      </c>
      <c r="AM747" s="354">
        <f t="shared" si="839"/>
        <v>0</v>
      </c>
    </row>
    <row r="748" spans="1:39" ht="14.1" customHeight="1" thickTop="1" thickBot="1" x14ac:dyDescent="0.25">
      <c r="A748" s="2278"/>
      <c r="B748" s="2281"/>
      <c r="C748" s="2283"/>
      <c r="D748" s="2285"/>
      <c r="E748" s="2288"/>
      <c r="F748" s="2281"/>
      <c r="G748" s="2295"/>
      <c r="H748" s="2297"/>
      <c r="I748" s="2293"/>
      <c r="J748" s="2281"/>
      <c r="K748" s="2295"/>
      <c r="L748" s="2281"/>
      <c r="M748" s="310"/>
      <c r="N748" s="1678"/>
      <c r="O748" s="1678"/>
      <c r="P748" s="309"/>
      <c r="Q748" s="309"/>
      <c r="R748" s="308"/>
      <c r="S748" s="308"/>
      <c r="T748" s="358"/>
      <c r="U748" s="357"/>
      <c r="V748" s="357"/>
      <c r="W748" s="357"/>
      <c r="X748" s="357"/>
      <c r="Y748" s="357"/>
      <c r="Z748" s="357"/>
      <c r="AA748" s="357"/>
      <c r="AB748" s="308"/>
      <c r="AC748" s="2300"/>
      <c r="AD748" s="2300"/>
      <c r="AE748" s="2307"/>
      <c r="AF748" s="2316"/>
      <c r="AG748" s="2314"/>
      <c r="AH748" s="2312"/>
      <c r="AI748" s="271">
        <f t="shared" ref="AI748" si="906">IF(P748=P747,0,IF(P748=P746,0,IF(P748=P745,0,1)))</f>
        <v>0</v>
      </c>
      <c r="AJ748" s="271" t="s">
        <v>545</v>
      </c>
      <c r="AK748" s="271" t="str">
        <f t="shared" si="837"/>
        <v>??</v>
      </c>
      <c r="AL748" s="271" t="e">
        <f>IF(#REF!=#REF!,0,IF(#REF!=#REF!,0,IF(#REF!=#REF!,0,1)))</f>
        <v>#REF!</v>
      </c>
      <c r="AM748" s="354">
        <f t="shared" si="839"/>
        <v>0</v>
      </c>
    </row>
    <row r="749" spans="1:39" ht="14.1" customHeight="1" thickTop="1" thickBot="1" x14ac:dyDescent="0.25">
      <c r="A749" s="2278"/>
      <c r="B749" s="2281"/>
      <c r="C749" s="2283"/>
      <c r="D749" s="2285"/>
      <c r="E749" s="2288"/>
      <c r="F749" s="2281"/>
      <c r="G749" s="2295"/>
      <c r="H749" s="2297"/>
      <c r="I749" s="2293"/>
      <c r="J749" s="2281"/>
      <c r="K749" s="2295"/>
      <c r="L749" s="2281"/>
      <c r="M749" s="310"/>
      <c r="N749" s="1678"/>
      <c r="O749" s="1678"/>
      <c r="P749" s="309"/>
      <c r="Q749" s="309"/>
      <c r="R749" s="308"/>
      <c r="S749" s="308"/>
      <c r="T749" s="358"/>
      <c r="U749" s="357"/>
      <c r="V749" s="357"/>
      <c r="W749" s="357"/>
      <c r="X749" s="357"/>
      <c r="Y749" s="357"/>
      <c r="Z749" s="357"/>
      <c r="AA749" s="357"/>
      <c r="AB749" s="308"/>
      <c r="AC749" s="2300"/>
      <c r="AD749" s="2300"/>
      <c r="AE749" s="2307"/>
      <c r="AF749" s="2316"/>
      <c r="AG749" s="2314"/>
      <c r="AH749" s="2312"/>
      <c r="AI749" s="271">
        <f t="shared" ref="AI749" si="907">IF(P749=P748,0,IF(P749=P747,0,IF(P749=P746,0,IF(P749=P745,0,1))))</f>
        <v>0</v>
      </c>
      <c r="AJ749" s="271" t="s">
        <v>545</v>
      </c>
      <c r="AK749" s="271" t="str">
        <f t="shared" si="837"/>
        <v>??</v>
      </c>
      <c r="AL749" s="271" t="e">
        <f>IF(#REF!=#REF!,0,IF(#REF!=#REF!,0,IF(#REF!=#REF!,0,IF(#REF!=#REF!,0,1))))</f>
        <v>#REF!</v>
      </c>
      <c r="AM749" s="354">
        <f t="shared" si="839"/>
        <v>0</v>
      </c>
    </row>
    <row r="750" spans="1:39" ht="14.1" customHeight="1" thickTop="1" thickBot="1" x14ac:dyDescent="0.25">
      <c r="A750" s="2278"/>
      <c r="B750" s="2281"/>
      <c r="C750" s="2283"/>
      <c r="D750" s="2285"/>
      <c r="E750" s="2288"/>
      <c r="F750" s="2281"/>
      <c r="G750" s="2295"/>
      <c r="H750" s="2297"/>
      <c r="I750" s="2293"/>
      <c r="J750" s="2281"/>
      <c r="K750" s="2295"/>
      <c r="L750" s="2281"/>
      <c r="M750" s="310"/>
      <c r="N750" s="1678"/>
      <c r="O750" s="1678"/>
      <c r="P750" s="309"/>
      <c r="Q750" s="309"/>
      <c r="R750" s="308"/>
      <c r="S750" s="308"/>
      <c r="T750" s="358"/>
      <c r="U750" s="357"/>
      <c r="V750" s="357"/>
      <c r="W750" s="357"/>
      <c r="X750" s="357"/>
      <c r="Y750" s="357"/>
      <c r="Z750" s="357"/>
      <c r="AA750" s="357"/>
      <c r="AB750" s="308"/>
      <c r="AC750" s="2300"/>
      <c r="AD750" s="2300"/>
      <c r="AE750" s="2307"/>
      <c r="AF750" s="2316"/>
      <c r="AG750" s="2314"/>
      <c r="AH750" s="2312"/>
      <c r="AI750" s="271">
        <f t="shared" ref="AI750" si="908">IF(P750=P749,0,IF(P750=P748,0,IF(P750=P747,0,IF(P750=P746,0,IF(P750=P745,0,1)))))</f>
        <v>0</v>
      </c>
      <c r="AJ750" s="271" t="s">
        <v>545</v>
      </c>
      <c r="AK750" s="271" t="str">
        <f t="shared" si="837"/>
        <v>??</v>
      </c>
      <c r="AL750" s="271" t="e">
        <f>IF(#REF!=#REF!,0,IF(#REF!=#REF!,0,IF(#REF!=#REF!,0,IF(#REF!=#REF!,0,IF(#REF!=#REF!,0,1)))))</f>
        <v>#REF!</v>
      </c>
      <c r="AM750" s="354">
        <f t="shared" si="839"/>
        <v>0</v>
      </c>
    </row>
    <row r="751" spans="1:39" ht="14.1" customHeight="1" thickTop="1" thickBot="1" x14ac:dyDescent="0.25">
      <c r="A751" s="2278"/>
      <c r="B751" s="2281"/>
      <c r="C751" s="2283"/>
      <c r="D751" s="2285"/>
      <c r="E751" s="2288"/>
      <c r="F751" s="2281"/>
      <c r="G751" s="2295"/>
      <c r="H751" s="2297"/>
      <c r="I751" s="2293"/>
      <c r="J751" s="2281"/>
      <c r="K751" s="2295"/>
      <c r="L751" s="2281"/>
      <c r="M751" s="310"/>
      <c r="N751" s="1678"/>
      <c r="O751" s="1678"/>
      <c r="P751" s="309"/>
      <c r="Q751" s="309"/>
      <c r="R751" s="308"/>
      <c r="S751" s="308"/>
      <c r="T751" s="358"/>
      <c r="U751" s="357"/>
      <c r="V751" s="357"/>
      <c r="W751" s="357"/>
      <c r="X751" s="357"/>
      <c r="Y751" s="357"/>
      <c r="Z751" s="357"/>
      <c r="AA751" s="357"/>
      <c r="AB751" s="308"/>
      <c r="AC751" s="2300"/>
      <c r="AD751" s="2300"/>
      <c r="AE751" s="2308" t="str">
        <f t="shared" ref="AE751:AE761" si="909">IF(AE745&gt;9,"błąd","")</f>
        <v/>
      </c>
      <c r="AF751" s="2316"/>
      <c r="AG751" s="2314"/>
      <c r="AH751" s="2312"/>
      <c r="AI751" s="271">
        <f t="shared" ref="AI751" si="910">IF(P751=P750,0,IF(P751=P749,0,IF(P751=P748,0,IF(P751=P747,0,IF(P751=P746,0,IF(P751=P745,0,1))))))</f>
        <v>0</v>
      </c>
      <c r="AJ751" s="271" t="s">
        <v>545</v>
      </c>
      <c r="AK751" s="271" t="str">
        <f t="shared" si="837"/>
        <v>??</v>
      </c>
      <c r="AL751" s="271" t="e">
        <f>IF(#REF!=#REF!,0,IF(#REF!=#REF!,0,IF(#REF!=#REF!,0,IF(#REF!=#REF!,0,IF(#REF!=#REF!,0,IF(#REF!=#REF!,0,1))))))</f>
        <v>#REF!</v>
      </c>
      <c r="AM751" s="354">
        <f t="shared" si="839"/>
        <v>0</v>
      </c>
    </row>
    <row r="752" spans="1:39" ht="14.1" customHeight="1" thickTop="1" thickBot="1" x14ac:dyDescent="0.25">
      <c r="A752" s="2278"/>
      <c r="B752" s="2281"/>
      <c r="C752" s="2283"/>
      <c r="D752" s="2285"/>
      <c r="E752" s="2288"/>
      <c r="F752" s="2281"/>
      <c r="G752" s="2295"/>
      <c r="H752" s="2297"/>
      <c r="I752" s="2293"/>
      <c r="J752" s="2281"/>
      <c r="K752" s="2295"/>
      <c r="L752" s="2281"/>
      <c r="M752" s="310"/>
      <c r="N752" s="1678"/>
      <c r="O752" s="1678"/>
      <c r="P752" s="309"/>
      <c r="Q752" s="309"/>
      <c r="R752" s="308"/>
      <c r="S752" s="308"/>
      <c r="T752" s="358"/>
      <c r="U752" s="357"/>
      <c r="V752" s="357"/>
      <c r="W752" s="357"/>
      <c r="X752" s="357"/>
      <c r="Y752" s="357"/>
      <c r="Z752" s="357"/>
      <c r="AA752" s="357"/>
      <c r="AB752" s="308"/>
      <c r="AC752" s="2300"/>
      <c r="AD752" s="2300"/>
      <c r="AE752" s="2308"/>
      <c r="AF752" s="2316"/>
      <c r="AG752" s="2314"/>
      <c r="AH752" s="2312"/>
      <c r="AI752" s="271">
        <f t="shared" ref="AI752" si="911">IF(P752=P751,0,IF(P752=P750,0,IF(P752=P749,0,IF(P752=P748,0,IF(P752=P747,0,IF(P752=P746,0,IF(P752=P745,0,1)))))))</f>
        <v>0</v>
      </c>
      <c r="AJ752" s="271" t="s">
        <v>545</v>
      </c>
      <c r="AK752" s="271" t="str">
        <f t="shared" si="837"/>
        <v>??</v>
      </c>
      <c r="AL752" s="271" t="e">
        <f>IF(#REF!=#REF!,0,IF(#REF!=#REF!,0,IF(#REF!=#REF!,0,IF(#REF!=#REF!,0,IF(#REF!=#REF!,0,IF(#REF!=#REF!,0,IF(#REF!=#REF!,0,1)))))))</f>
        <v>#REF!</v>
      </c>
      <c r="AM752" s="354">
        <f t="shared" si="839"/>
        <v>0</v>
      </c>
    </row>
    <row r="753" spans="1:39" ht="14.1" customHeight="1" thickTop="1" thickBot="1" x14ac:dyDescent="0.25">
      <c r="A753" s="2278"/>
      <c r="B753" s="2281"/>
      <c r="C753" s="2283"/>
      <c r="D753" s="2285"/>
      <c r="E753" s="2288"/>
      <c r="F753" s="2281"/>
      <c r="G753" s="2295"/>
      <c r="H753" s="2297"/>
      <c r="I753" s="2293"/>
      <c r="J753" s="2281"/>
      <c r="K753" s="2295"/>
      <c r="L753" s="2281"/>
      <c r="M753" s="310"/>
      <c r="N753" s="1678"/>
      <c r="O753" s="1678"/>
      <c r="P753" s="309"/>
      <c r="Q753" s="309"/>
      <c r="R753" s="308"/>
      <c r="S753" s="308"/>
      <c r="T753" s="358"/>
      <c r="U753" s="357"/>
      <c r="V753" s="357"/>
      <c r="W753" s="357"/>
      <c r="X753" s="357"/>
      <c r="Y753" s="357"/>
      <c r="Z753" s="357"/>
      <c r="AA753" s="357"/>
      <c r="AB753" s="308"/>
      <c r="AC753" s="2300"/>
      <c r="AD753" s="2300"/>
      <c r="AE753" s="2308"/>
      <c r="AF753" s="2316"/>
      <c r="AG753" s="2314"/>
      <c r="AH753" s="2312"/>
      <c r="AI753" s="271">
        <f t="shared" ref="AI753" si="912">IF(P753=P752,0,IF(P753=P751,0,IF(P753=P750,0,IF(P753=P749,0,IF(P753=P748,0,IF(P753=P747,0,IF(P753=P746,0,IF(P753=P745,0,1))))))))</f>
        <v>0</v>
      </c>
      <c r="AJ753" s="271" t="s">
        <v>545</v>
      </c>
      <c r="AK753" s="271" t="str">
        <f t="shared" si="837"/>
        <v>??</v>
      </c>
      <c r="AL753" s="271" t="e">
        <f>IF(#REF!=#REF!,0,IF(#REF!=#REF!,0,IF(#REF!=#REF!,0,IF(#REF!=#REF!,0,IF(#REF!=#REF!,0,IF(#REF!=#REF!,0,IF(#REF!=#REF!,0,IF(#REF!=#REF!,0,1))))))))</f>
        <v>#REF!</v>
      </c>
      <c r="AM753" s="354">
        <f t="shared" si="839"/>
        <v>0</v>
      </c>
    </row>
    <row r="754" spans="1:39" ht="14.1" customHeight="1" thickTop="1" thickBot="1" x14ac:dyDescent="0.25">
      <c r="A754" s="2279"/>
      <c r="B754" s="2282"/>
      <c r="C754" s="2284"/>
      <c r="D754" s="2286"/>
      <c r="E754" s="2289"/>
      <c r="F754" s="2282"/>
      <c r="G754" s="2296"/>
      <c r="H754" s="2298"/>
      <c r="I754" s="2294"/>
      <c r="J754" s="2282"/>
      <c r="K754" s="2296"/>
      <c r="L754" s="2282"/>
      <c r="M754" s="292"/>
      <c r="N754" s="290"/>
      <c r="O754" s="290"/>
      <c r="P754" s="291"/>
      <c r="Q754" s="291"/>
      <c r="R754" s="290"/>
      <c r="S754" s="290"/>
      <c r="T754" s="356"/>
      <c r="U754" s="355"/>
      <c r="V754" s="355"/>
      <c r="W754" s="355"/>
      <c r="X754" s="355"/>
      <c r="Y754" s="355"/>
      <c r="Z754" s="355"/>
      <c r="AA754" s="355"/>
      <c r="AB754" s="290"/>
      <c r="AC754" s="2301"/>
      <c r="AD754" s="2301"/>
      <c r="AE754" s="2309"/>
      <c r="AF754" s="2316"/>
      <c r="AG754" s="2315"/>
      <c r="AH754" s="2312"/>
      <c r="AI754" s="271">
        <f t="shared" ref="AI754" si="913">IF(P754=P753,0,IF(P754=P752,0,IF(P754=P751,0,IF(P754=P750,0,IF(P754=P749,0,IF(P754=P748,0,IF(P754=P747,0,IF(P754=P746,0,IF(P754=P745,0,1)))))))))</f>
        <v>0</v>
      </c>
      <c r="AJ754" s="271" t="s">
        <v>545</v>
      </c>
      <c r="AK754" s="271" t="str">
        <f t="shared" si="837"/>
        <v>??</v>
      </c>
      <c r="AL754" s="271" t="e">
        <f>IF(#REF!=#REF!,0,IF(#REF!=#REF!,0,IF(#REF!=#REF!,0,IF(#REF!=#REF!,0,IF(#REF!=#REF!,0,IF(#REF!=#REF!,0,IF(#REF!=#REF!,0,IF(#REF!=#REF!,0,IF(#REF!=#REF!,0,1)))))))))</f>
        <v>#REF!</v>
      </c>
      <c r="AM754" s="354">
        <f t="shared" si="839"/>
        <v>0</v>
      </c>
    </row>
    <row r="755" spans="1:39" ht="14.1" customHeight="1" thickTop="1" thickBot="1" x14ac:dyDescent="0.25">
      <c r="A755" s="2278"/>
      <c r="B755" s="2280"/>
      <c r="C755" s="2283"/>
      <c r="D755" s="2285"/>
      <c r="E755" s="2287"/>
      <c r="F755" s="2280"/>
      <c r="G755" s="2280"/>
      <c r="H755" s="2297"/>
      <c r="I755" s="2290" t="s">
        <v>140</v>
      </c>
      <c r="J755" s="2281"/>
      <c r="K755" s="2280"/>
      <c r="L755" s="2281"/>
      <c r="M755" s="310"/>
      <c r="N755" s="1678"/>
      <c r="O755" s="1678"/>
      <c r="P755" s="388"/>
      <c r="Q755" s="388"/>
      <c r="R755" s="308"/>
      <c r="S755" s="308"/>
      <c r="T755" s="358"/>
      <c r="U755" s="357"/>
      <c r="V755" s="357"/>
      <c r="W755" s="357"/>
      <c r="X755" s="357"/>
      <c r="Y755" s="357"/>
      <c r="Z755" s="357"/>
      <c r="AA755" s="357"/>
      <c r="AB755" s="308"/>
      <c r="AC755" s="2299">
        <f t="shared" ref="AC755" si="914">SUM(T755:AB764)</f>
        <v>0</v>
      </c>
      <c r="AD755" s="2299">
        <f t="shared" si="899"/>
        <v>0</v>
      </c>
      <c r="AE755" s="2306">
        <f t="shared" ref="AE755" si="915">IF((AC755-AD755)&gt;=0,AC755-AD755,0)</f>
        <v>0</v>
      </c>
      <c r="AF755" s="2316">
        <f t="shared" ref="AF755" si="916">IF(AC755&lt;AD755,AC755,AD755)/IF(AD755=0,1,AD755)</f>
        <v>0</v>
      </c>
      <c r="AG755" s="2313" t="str">
        <f t="shared" si="902"/>
        <v/>
      </c>
      <c r="AH755" s="2312"/>
      <c r="AI755" s="271">
        <v>1</v>
      </c>
      <c r="AJ755" s="271" t="s">
        <v>545</v>
      </c>
      <c r="AK755" s="271" t="str">
        <f t="shared" si="837"/>
        <v>??</v>
      </c>
      <c r="AL755" s="271">
        <v>1</v>
      </c>
      <c r="AM755" s="354">
        <f t="shared" ref="AM755" si="917">C755</f>
        <v>0</v>
      </c>
    </row>
    <row r="756" spans="1:39" ht="14.1" customHeight="1" thickTop="1" thickBot="1" x14ac:dyDescent="0.25">
      <c r="A756" s="2278"/>
      <c r="B756" s="2281"/>
      <c r="C756" s="2283"/>
      <c r="D756" s="2285"/>
      <c r="E756" s="2288"/>
      <c r="F756" s="2281"/>
      <c r="G756" s="2295"/>
      <c r="H756" s="2297"/>
      <c r="I756" s="2291"/>
      <c r="J756" s="2281"/>
      <c r="K756" s="2295"/>
      <c r="L756" s="2281"/>
      <c r="M756" s="310"/>
      <c r="N756" s="1678"/>
      <c r="O756" s="1678"/>
      <c r="P756" s="309"/>
      <c r="Q756" s="309"/>
      <c r="R756" s="308"/>
      <c r="S756" s="308"/>
      <c r="T756" s="358"/>
      <c r="U756" s="357"/>
      <c r="V756" s="357"/>
      <c r="W756" s="357"/>
      <c r="X756" s="357"/>
      <c r="Y756" s="357"/>
      <c r="Z756" s="357"/>
      <c r="AA756" s="357"/>
      <c r="AB756" s="308"/>
      <c r="AC756" s="2300"/>
      <c r="AD756" s="2300"/>
      <c r="AE756" s="2307"/>
      <c r="AF756" s="2316"/>
      <c r="AG756" s="2314"/>
      <c r="AH756" s="2312"/>
      <c r="AI756" s="271">
        <f t="shared" ref="AI756" si="918">IF(P756=P755,0,1)</f>
        <v>0</v>
      </c>
      <c r="AJ756" s="271" t="s">
        <v>545</v>
      </c>
      <c r="AK756" s="271" t="str">
        <f t="shared" si="837"/>
        <v>??</v>
      </c>
      <c r="AL756" s="271" t="e">
        <f>IF(#REF!=#REF!,0,1)</f>
        <v>#REF!</v>
      </c>
      <c r="AM756" s="354">
        <f t="shared" si="839"/>
        <v>0</v>
      </c>
    </row>
    <row r="757" spans="1:39" ht="14.1" customHeight="1" thickTop="1" thickBot="1" x14ac:dyDescent="0.25">
      <c r="A757" s="2278"/>
      <c r="B757" s="2281"/>
      <c r="C757" s="2283"/>
      <c r="D757" s="2285"/>
      <c r="E757" s="2288"/>
      <c r="F757" s="2281"/>
      <c r="G757" s="2295"/>
      <c r="H757" s="2297"/>
      <c r="I757" s="2292"/>
      <c r="J757" s="2281"/>
      <c r="K757" s="2295"/>
      <c r="L757" s="2281"/>
      <c r="M757" s="310"/>
      <c r="N757" s="1678"/>
      <c r="O757" s="1678"/>
      <c r="P757" s="309"/>
      <c r="Q757" s="309"/>
      <c r="R757" s="308"/>
      <c r="S757" s="308"/>
      <c r="T757" s="358"/>
      <c r="U757" s="357"/>
      <c r="V757" s="357"/>
      <c r="W757" s="357"/>
      <c r="X757" s="357"/>
      <c r="Y757" s="357"/>
      <c r="Z757" s="357"/>
      <c r="AA757" s="357"/>
      <c r="AB757" s="308"/>
      <c r="AC757" s="2300"/>
      <c r="AD757" s="2300"/>
      <c r="AE757" s="2307"/>
      <c r="AF757" s="2316"/>
      <c r="AG757" s="2314"/>
      <c r="AH757" s="2312"/>
      <c r="AI757" s="271">
        <f t="shared" ref="AI757" si="919">IF(P757=P756,0,IF(P757=P755,0,1))</f>
        <v>0</v>
      </c>
      <c r="AJ757" s="271" t="s">
        <v>545</v>
      </c>
      <c r="AK757" s="271" t="str">
        <f t="shared" si="837"/>
        <v>??</v>
      </c>
      <c r="AL757" s="271" t="e">
        <f>IF(#REF!=#REF!,0,IF(#REF!=#REF!,0,1))</f>
        <v>#REF!</v>
      </c>
      <c r="AM757" s="354">
        <f t="shared" si="839"/>
        <v>0</v>
      </c>
    </row>
    <row r="758" spans="1:39" ht="14.1" customHeight="1" thickTop="1" thickBot="1" x14ac:dyDescent="0.25">
      <c r="A758" s="2278"/>
      <c r="B758" s="2281"/>
      <c r="C758" s="2283"/>
      <c r="D758" s="2285"/>
      <c r="E758" s="2288"/>
      <c r="F758" s="2281"/>
      <c r="G758" s="2295"/>
      <c r="H758" s="2297"/>
      <c r="I758" s="2293"/>
      <c r="J758" s="2281"/>
      <c r="K758" s="2295"/>
      <c r="L758" s="2281"/>
      <c r="M758" s="310"/>
      <c r="N758" s="1678"/>
      <c r="O758" s="1678"/>
      <c r="P758" s="309"/>
      <c r="Q758" s="309"/>
      <c r="R758" s="308"/>
      <c r="S758" s="308"/>
      <c r="T758" s="358"/>
      <c r="U758" s="357"/>
      <c r="V758" s="357"/>
      <c r="W758" s="357"/>
      <c r="X758" s="357"/>
      <c r="Y758" s="357"/>
      <c r="Z758" s="357"/>
      <c r="AA758" s="357"/>
      <c r="AB758" s="308"/>
      <c r="AC758" s="2300"/>
      <c r="AD758" s="2300"/>
      <c r="AE758" s="2307"/>
      <c r="AF758" s="2316"/>
      <c r="AG758" s="2314"/>
      <c r="AH758" s="2312"/>
      <c r="AI758" s="271">
        <f t="shared" ref="AI758" si="920">IF(P758=P757,0,IF(P758=P756,0,IF(P758=P755,0,1)))</f>
        <v>0</v>
      </c>
      <c r="AJ758" s="271" t="s">
        <v>545</v>
      </c>
      <c r="AK758" s="271" t="str">
        <f t="shared" si="837"/>
        <v>??</v>
      </c>
      <c r="AL758" s="271" t="e">
        <f>IF(#REF!=#REF!,0,IF(#REF!=#REF!,0,IF(#REF!=#REF!,0,1)))</f>
        <v>#REF!</v>
      </c>
      <c r="AM758" s="354">
        <f t="shared" si="839"/>
        <v>0</v>
      </c>
    </row>
    <row r="759" spans="1:39" ht="14.1" customHeight="1" thickTop="1" thickBot="1" x14ac:dyDescent="0.25">
      <c r="A759" s="2278"/>
      <c r="B759" s="2281"/>
      <c r="C759" s="2283"/>
      <c r="D759" s="2285"/>
      <c r="E759" s="2288"/>
      <c r="F759" s="2281"/>
      <c r="G759" s="2295"/>
      <c r="H759" s="2297"/>
      <c r="I759" s="2293"/>
      <c r="J759" s="2281"/>
      <c r="K759" s="2295"/>
      <c r="L759" s="2281"/>
      <c r="M759" s="310"/>
      <c r="N759" s="1678"/>
      <c r="O759" s="1678"/>
      <c r="P759" s="309"/>
      <c r="Q759" s="309"/>
      <c r="R759" s="308"/>
      <c r="S759" s="308"/>
      <c r="T759" s="358"/>
      <c r="U759" s="357"/>
      <c r="V759" s="357"/>
      <c r="W759" s="357"/>
      <c r="X759" s="357"/>
      <c r="Y759" s="357"/>
      <c r="Z759" s="357"/>
      <c r="AA759" s="357"/>
      <c r="AB759" s="308"/>
      <c r="AC759" s="2300"/>
      <c r="AD759" s="2300"/>
      <c r="AE759" s="2307"/>
      <c r="AF759" s="2316"/>
      <c r="AG759" s="2314"/>
      <c r="AH759" s="2312"/>
      <c r="AI759" s="271">
        <f t="shared" ref="AI759" si="921">IF(P759=P758,0,IF(P759=P757,0,IF(P759=P756,0,IF(P759=P755,0,1))))</f>
        <v>0</v>
      </c>
      <c r="AJ759" s="271" t="s">
        <v>545</v>
      </c>
      <c r="AK759" s="271" t="str">
        <f t="shared" si="837"/>
        <v>??</v>
      </c>
      <c r="AL759" s="271" t="e">
        <f>IF(#REF!=#REF!,0,IF(#REF!=#REF!,0,IF(#REF!=#REF!,0,IF(#REF!=#REF!,0,1))))</f>
        <v>#REF!</v>
      </c>
      <c r="AM759" s="354">
        <f t="shared" si="839"/>
        <v>0</v>
      </c>
    </row>
    <row r="760" spans="1:39" ht="14.1" customHeight="1" thickTop="1" thickBot="1" x14ac:dyDescent="0.25">
      <c r="A760" s="2278"/>
      <c r="B760" s="2281"/>
      <c r="C760" s="2283"/>
      <c r="D760" s="2285"/>
      <c r="E760" s="2288"/>
      <c r="F760" s="2281"/>
      <c r="G760" s="2295"/>
      <c r="H760" s="2297"/>
      <c r="I760" s="2293"/>
      <c r="J760" s="2281"/>
      <c r="K760" s="2295"/>
      <c r="L760" s="2281"/>
      <c r="M760" s="310"/>
      <c r="N760" s="1678"/>
      <c r="O760" s="1678"/>
      <c r="P760" s="309"/>
      <c r="Q760" s="309"/>
      <c r="R760" s="308"/>
      <c r="S760" s="308"/>
      <c r="T760" s="358"/>
      <c r="U760" s="357"/>
      <c r="V760" s="357"/>
      <c r="W760" s="357"/>
      <c r="X760" s="357"/>
      <c r="Y760" s="357"/>
      <c r="Z760" s="357"/>
      <c r="AA760" s="357"/>
      <c r="AB760" s="308"/>
      <c r="AC760" s="2300"/>
      <c r="AD760" s="2300"/>
      <c r="AE760" s="2307"/>
      <c r="AF760" s="2316"/>
      <c r="AG760" s="2314"/>
      <c r="AH760" s="2312"/>
      <c r="AI760" s="271">
        <f t="shared" ref="AI760" si="922">IF(P760=P759,0,IF(P760=P758,0,IF(P760=P757,0,IF(P760=P756,0,IF(P760=P755,0,1)))))</f>
        <v>0</v>
      </c>
      <c r="AJ760" s="271" t="s">
        <v>545</v>
      </c>
      <c r="AK760" s="271" t="str">
        <f t="shared" si="837"/>
        <v>??</v>
      </c>
      <c r="AL760" s="271" t="e">
        <f>IF(#REF!=#REF!,0,IF(#REF!=#REF!,0,IF(#REF!=#REF!,0,IF(#REF!=#REF!,0,IF(#REF!=#REF!,0,1)))))</f>
        <v>#REF!</v>
      </c>
      <c r="AM760" s="354">
        <f t="shared" si="839"/>
        <v>0</v>
      </c>
    </row>
    <row r="761" spans="1:39" ht="14.1" customHeight="1" thickTop="1" thickBot="1" x14ac:dyDescent="0.25">
      <c r="A761" s="2278"/>
      <c r="B761" s="2281"/>
      <c r="C761" s="2283"/>
      <c r="D761" s="2285"/>
      <c r="E761" s="2288"/>
      <c r="F761" s="2281"/>
      <c r="G761" s="2295"/>
      <c r="H761" s="2297"/>
      <c r="I761" s="2293"/>
      <c r="J761" s="2281"/>
      <c r="K761" s="2295"/>
      <c r="L761" s="2281"/>
      <c r="M761" s="310"/>
      <c r="N761" s="1678"/>
      <c r="O761" s="1678"/>
      <c r="P761" s="309"/>
      <c r="Q761" s="309"/>
      <c r="R761" s="308"/>
      <c r="S761" s="308"/>
      <c r="T761" s="358"/>
      <c r="U761" s="357"/>
      <c r="V761" s="357"/>
      <c r="W761" s="357"/>
      <c r="X761" s="357"/>
      <c r="Y761" s="357"/>
      <c r="Z761" s="357"/>
      <c r="AA761" s="357"/>
      <c r="AB761" s="308"/>
      <c r="AC761" s="2300"/>
      <c r="AD761" s="2300"/>
      <c r="AE761" s="2308" t="str">
        <f t="shared" si="909"/>
        <v/>
      </c>
      <c r="AF761" s="2316"/>
      <c r="AG761" s="2314"/>
      <c r="AH761" s="2312"/>
      <c r="AI761" s="271">
        <f t="shared" ref="AI761" si="923">IF(P761=P760,0,IF(P761=P759,0,IF(P761=P758,0,IF(P761=P757,0,IF(P761=P756,0,IF(P761=P755,0,1))))))</f>
        <v>0</v>
      </c>
      <c r="AJ761" s="271" t="s">
        <v>545</v>
      </c>
      <c r="AK761" s="271" t="str">
        <f t="shared" ref="AK761:AK764" si="924">$C$2</f>
        <v>??</v>
      </c>
      <c r="AL761" s="271" t="e">
        <f>IF(#REF!=#REF!,0,IF(#REF!=#REF!,0,IF(#REF!=#REF!,0,IF(#REF!=#REF!,0,IF(#REF!=#REF!,0,IF(#REF!=#REF!,0,1))))))</f>
        <v>#REF!</v>
      </c>
      <c r="AM761" s="354">
        <f t="shared" si="839"/>
        <v>0</v>
      </c>
    </row>
    <row r="762" spans="1:39" ht="14.1" customHeight="1" thickTop="1" thickBot="1" x14ac:dyDescent="0.25">
      <c r="A762" s="2278"/>
      <c r="B762" s="2281"/>
      <c r="C762" s="2283"/>
      <c r="D762" s="2285"/>
      <c r="E762" s="2288"/>
      <c r="F762" s="2281"/>
      <c r="G762" s="2295"/>
      <c r="H762" s="2297"/>
      <c r="I762" s="2293"/>
      <c r="J762" s="2281"/>
      <c r="K762" s="2295"/>
      <c r="L762" s="2281"/>
      <c r="M762" s="310"/>
      <c r="N762" s="1678"/>
      <c r="O762" s="1678"/>
      <c r="P762" s="309"/>
      <c r="Q762" s="309"/>
      <c r="R762" s="308"/>
      <c r="S762" s="308"/>
      <c r="T762" s="358"/>
      <c r="U762" s="357"/>
      <c r="V762" s="357"/>
      <c r="W762" s="357"/>
      <c r="X762" s="357"/>
      <c r="Y762" s="357"/>
      <c r="Z762" s="357"/>
      <c r="AA762" s="357"/>
      <c r="AB762" s="308"/>
      <c r="AC762" s="2300"/>
      <c r="AD762" s="2300"/>
      <c r="AE762" s="2308"/>
      <c r="AF762" s="2316"/>
      <c r="AG762" s="2314"/>
      <c r="AH762" s="2312"/>
      <c r="AI762" s="271">
        <f t="shared" ref="AI762" si="925">IF(P762=P761,0,IF(P762=P760,0,IF(P762=P759,0,IF(P762=P758,0,IF(P762=P757,0,IF(P762=P756,0,IF(P762=P755,0,1)))))))</f>
        <v>0</v>
      </c>
      <c r="AJ762" s="271" t="s">
        <v>545</v>
      </c>
      <c r="AK762" s="271" t="str">
        <f t="shared" si="924"/>
        <v>??</v>
      </c>
      <c r="AL762" s="271" t="e">
        <f>IF(#REF!=#REF!,0,IF(#REF!=#REF!,0,IF(#REF!=#REF!,0,IF(#REF!=#REF!,0,IF(#REF!=#REF!,0,IF(#REF!=#REF!,0,IF(#REF!=#REF!,0,1)))))))</f>
        <v>#REF!</v>
      </c>
      <c r="AM762" s="354">
        <f t="shared" ref="AM762:AM764" si="926">AM761</f>
        <v>0</v>
      </c>
    </row>
    <row r="763" spans="1:39" ht="14.1" customHeight="1" thickTop="1" thickBot="1" x14ac:dyDescent="0.25">
      <c r="A763" s="2278"/>
      <c r="B763" s="2281"/>
      <c r="C763" s="2283"/>
      <c r="D763" s="2285"/>
      <c r="E763" s="2288"/>
      <c r="F763" s="2281"/>
      <c r="G763" s="2295"/>
      <c r="H763" s="2297"/>
      <c r="I763" s="2293"/>
      <c r="J763" s="2281"/>
      <c r="K763" s="2295"/>
      <c r="L763" s="2281"/>
      <c r="M763" s="310"/>
      <c r="N763" s="1678"/>
      <c r="O763" s="1678"/>
      <c r="P763" s="309"/>
      <c r="Q763" s="309"/>
      <c r="R763" s="308"/>
      <c r="S763" s="308"/>
      <c r="T763" s="358"/>
      <c r="U763" s="357"/>
      <c r="V763" s="357"/>
      <c r="W763" s="357"/>
      <c r="X763" s="357"/>
      <c r="Y763" s="357"/>
      <c r="Z763" s="357"/>
      <c r="AA763" s="357"/>
      <c r="AB763" s="308"/>
      <c r="AC763" s="2300"/>
      <c r="AD763" s="2300"/>
      <c r="AE763" s="2308"/>
      <c r="AF763" s="2316"/>
      <c r="AG763" s="2314"/>
      <c r="AH763" s="2312"/>
      <c r="AI763" s="271">
        <f t="shared" ref="AI763" si="927">IF(P763=P762,0,IF(P763=P761,0,IF(P763=P760,0,IF(P763=P759,0,IF(P763=P758,0,IF(P763=P757,0,IF(P763=P756,0,IF(P763=P755,0,1))))))))</f>
        <v>0</v>
      </c>
      <c r="AJ763" s="271" t="s">
        <v>545</v>
      </c>
      <c r="AK763" s="271" t="str">
        <f t="shared" si="924"/>
        <v>??</v>
      </c>
      <c r="AL763" s="271" t="e">
        <f>IF(#REF!=#REF!,0,IF(#REF!=#REF!,0,IF(#REF!=#REF!,0,IF(#REF!=#REF!,0,IF(#REF!=#REF!,0,IF(#REF!=#REF!,0,IF(#REF!=#REF!,0,IF(#REF!=#REF!,0,1))))))))</f>
        <v>#REF!</v>
      </c>
      <c r="AM763" s="354">
        <f t="shared" si="926"/>
        <v>0</v>
      </c>
    </row>
    <row r="764" spans="1:39" ht="14.1" customHeight="1" thickTop="1" thickBot="1" x14ac:dyDescent="0.25">
      <c r="A764" s="2279"/>
      <c r="B764" s="2282"/>
      <c r="C764" s="2284"/>
      <c r="D764" s="2286"/>
      <c r="E764" s="2289"/>
      <c r="F764" s="2282"/>
      <c r="G764" s="2296"/>
      <c r="H764" s="2298"/>
      <c r="I764" s="2294"/>
      <c r="J764" s="2282"/>
      <c r="K764" s="2296"/>
      <c r="L764" s="2282"/>
      <c r="M764" s="292"/>
      <c r="N764" s="290"/>
      <c r="O764" s="290"/>
      <c r="P764" s="291"/>
      <c r="Q764" s="291"/>
      <c r="R764" s="290"/>
      <c r="S764" s="290"/>
      <c r="T764" s="356"/>
      <c r="U764" s="355"/>
      <c r="V764" s="355"/>
      <c r="W764" s="355"/>
      <c r="X764" s="355"/>
      <c r="Y764" s="355"/>
      <c r="Z764" s="355"/>
      <c r="AA764" s="355"/>
      <c r="AB764" s="290"/>
      <c r="AC764" s="2301"/>
      <c r="AD764" s="2301"/>
      <c r="AE764" s="2309"/>
      <c r="AF764" s="2316"/>
      <c r="AG764" s="2315"/>
      <c r="AH764" s="2312"/>
      <c r="AI764" s="271">
        <f t="shared" ref="AI764" si="928">IF(P764=P763,0,IF(P764=P762,0,IF(P764=P761,0,IF(P764=P760,0,IF(P764=P759,0,IF(P764=P758,0,IF(P764=P757,0,IF(P764=P756,0,IF(P764=P755,0,1)))))))))</f>
        <v>0</v>
      </c>
      <c r="AJ764" s="271" t="s">
        <v>545</v>
      </c>
      <c r="AK764" s="271" t="str">
        <f t="shared" si="924"/>
        <v>??</v>
      </c>
      <c r="AL764" s="271" t="e">
        <f>IF(#REF!=#REF!,0,IF(#REF!=#REF!,0,IF(#REF!=#REF!,0,IF(#REF!=#REF!,0,IF(#REF!=#REF!,0,IF(#REF!=#REF!,0,IF(#REF!=#REF!,0,IF(#REF!=#REF!,0,IF(#REF!=#REF!,0,1)))))))))</f>
        <v>#REF!</v>
      </c>
      <c r="AM764" s="354">
        <f t="shared" si="926"/>
        <v>0</v>
      </c>
    </row>
    <row r="765" spans="1:39" ht="14.1" customHeight="1" thickTop="1" thickBot="1" x14ac:dyDescent="0.25">
      <c r="A765" s="2278"/>
      <c r="B765" s="2280"/>
      <c r="C765" s="2283"/>
      <c r="D765" s="2285"/>
      <c r="E765" s="2287"/>
      <c r="F765" s="2280"/>
      <c r="G765" s="2280"/>
      <c r="H765" s="2297"/>
      <c r="I765" s="2290" t="s">
        <v>140</v>
      </c>
      <c r="J765" s="2281"/>
      <c r="K765" s="2280"/>
      <c r="L765" s="2281"/>
      <c r="M765" s="310"/>
      <c r="N765" s="1678"/>
      <c r="O765" s="1678"/>
      <c r="P765" s="388"/>
      <c r="Q765" s="388"/>
      <c r="R765" s="308"/>
      <c r="S765" s="308"/>
      <c r="T765" s="358"/>
      <c r="U765" s="357"/>
      <c r="V765" s="357"/>
      <c r="W765" s="357"/>
      <c r="X765" s="357"/>
      <c r="Y765" s="357"/>
      <c r="Z765" s="357"/>
      <c r="AA765" s="357"/>
      <c r="AB765" s="308"/>
      <c r="AC765" s="2299">
        <f t="shared" ref="AC765" si="929">SUM(T765:AB774)</f>
        <v>0</v>
      </c>
      <c r="AD765" s="2299">
        <f t="shared" ref="AD765" si="930">IF(AC765&gt;0,18,0)</f>
        <v>0</v>
      </c>
      <c r="AE765" s="2306">
        <f t="shared" ref="AE765" si="931">IF((AC765-AD765)&gt;=0,AC765-AD765,0)</f>
        <v>0</v>
      </c>
      <c r="AF765" s="2316">
        <f t="shared" ref="AF765" si="932">IF(AC765&lt;AD765,AC765,AD765)/IF(AD765=0,1,AD765)</f>
        <v>0</v>
      </c>
      <c r="AG765" s="2313" t="str">
        <f t="shared" ref="AG765" si="933">IF(AF765=1,"pe",IF(AF765&gt;0,"ne",""))</f>
        <v/>
      </c>
      <c r="AH765" s="2312"/>
      <c r="AI765" s="271">
        <v>1</v>
      </c>
      <c r="AJ765" s="271" t="s">
        <v>545</v>
      </c>
      <c r="AK765" s="271" t="str">
        <f t="shared" si="125"/>
        <v>??</v>
      </c>
      <c r="AL765" s="271">
        <v>1</v>
      </c>
      <c r="AM765" s="354">
        <f t="shared" ref="AM765" si="934">C765</f>
        <v>0</v>
      </c>
    </row>
    <row r="766" spans="1:39" ht="14.1" customHeight="1" thickTop="1" thickBot="1" x14ac:dyDescent="0.25">
      <c r="A766" s="2278"/>
      <c r="B766" s="2281"/>
      <c r="C766" s="2283"/>
      <c r="D766" s="2285"/>
      <c r="E766" s="2288"/>
      <c r="F766" s="2281"/>
      <c r="G766" s="2295"/>
      <c r="H766" s="2297"/>
      <c r="I766" s="2291"/>
      <c r="J766" s="2281"/>
      <c r="K766" s="2295"/>
      <c r="L766" s="2281"/>
      <c r="M766" s="310"/>
      <c r="N766" s="1678"/>
      <c r="O766" s="1678"/>
      <c r="P766" s="309"/>
      <c r="Q766" s="309"/>
      <c r="R766" s="308"/>
      <c r="S766" s="308"/>
      <c r="T766" s="358"/>
      <c r="U766" s="357"/>
      <c r="V766" s="357"/>
      <c r="W766" s="357"/>
      <c r="X766" s="357"/>
      <c r="Y766" s="357"/>
      <c r="Z766" s="357"/>
      <c r="AA766" s="357"/>
      <c r="AB766" s="308"/>
      <c r="AC766" s="2300"/>
      <c r="AD766" s="2300"/>
      <c r="AE766" s="2307"/>
      <c r="AF766" s="2316"/>
      <c r="AG766" s="2314"/>
      <c r="AH766" s="2312"/>
      <c r="AI766" s="271">
        <f t="shared" ref="AI766" si="935">IF(P766=P765,0,1)</f>
        <v>0</v>
      </c>
      <c r="AJ766" s="271" t="s">
        <v>545</v>
      </c>
      <c r="AK766" s="271" t="str">
        <f t="shared" si="125"/>
        <v>??</v>
      </c>
      <c r="AL766" s="271" t="e">
        <f>IF(#REF!=#REF!,0,1)</f>
        <v>#REF!</v>
      </c>
      <c r="AM766" s="354">
        <f t="shared" ref="AM766:AM819" si="936">AM765</f>
        <v>0</v>
      </c>
    </row>
    <row r="767" spans="1:39" ht="14.1" customHeight="1" thickTop="1" thickBot="1" x14ac:dyDescent="0.25">
      <c r="A767" s="2278"/>
      <c r="B767" s="2281"/>
      <c r="C767" s="2283"/>
      <c r="D767" s="2285"/>
      <c r="E767" s="2288"/>
      <c r="F767" s="2281"/>
      <c r="G767" s="2295"/>
      <c r="H767" s="2297"/>
      <c r="I767" s="2292"/>
      <c r="J767" s="2281"/>
      <c r="K767" s="2295"/>
      <c r="L767" s="2281"/>
      <c r="M767" s="310"/>
      <c r="N767" s="1678"/>
      <c r="O767" s="1678"/>
      <c r="P767" s="309"/>
      <c r="Q767" s="309"/>
      <c r="R767" s="308"/>
      <c r="S767" s="308"/>
      <c r="T767" s="358"/>
      <c r="U767" s="357"/>
      <c r="V767" s="357"/>
      <c r="W767" s="357"/>
      <c r="X767" s="357"/>
      <c r="Y767" s="357"/>
      <c r="Z767" s="357"/>
      <c r="AA767" s="357"/>
      <c r="AB767" s="308"/>
      <c r="AC767" s="2300"/>
      <c r="AD767" s="2300"/>
      <c r="AE767" s="2307"/>
      <c r="AF767" s="2316"/>
      <c r="AG767" s="2314"/>
      <c r="AH767" s="2312"/>
      <c r="AI767" s="271">
        <f t="shared" ref="AI767" si="937">IF(P767=P766,0,IF(P767=P765,0,1))</f>
        <v>0</v>
      </c>
      <c r="AJ767" s="271" t="s">
        <v>545</v>
      </c>
      <c r="AK767" s="271" t="str">
        <f t="shared" si="125"/>
        <v>??</v>
      </c>
      <c r="AL767" s="271" t="e">
        <f>IF(#REF!=#REF!,0,IF(#REF!=#REF!,0,1))</f>
        <v>#REF!</v>
      </c>
      <c r="AM767" s="354">
        <f t="shared" si="936"/>
        <v>0</v>
      </c>
    </row>
    <row r="768" spans="1:39" ht="14.1" customHeight="1" thickTop="1" thickBot="1" x14ac:dyDescent="0.25">
      <c r="A768" s="2278"/>
      <c r="B768" s="2281"/>
      <c r="C768" s="2283"/>
      <c r="D768" s="2285"/>
      <c r="E768" s="2288"/>
      <c r="F768" s="2281"/>
      <c r="G768" s="2295"/>
      <c r="H768" s="2297"/>
      <c r="I768" s="2293"/>
      <c r="J768" s="2281"/>
      <c r="K768" s="2295"/>
      <c r="L768" s="2281"/>
      <c r="M768" s="310"/>
      <c r="N768" s="1678"/>
      <c r="O768" s="1678"/>
      <c r="P768" s="309"/>
      <c r="Q768" s="309"/>
      <c r="R768" s="308"/>
      <c r="S768" s="308"/>
      <c r="T768" s="358"/>
      <c r="U768" s="357"/>
      <c r="V768" s="357"/>
      <c r="W768" s="357"/>
      <c r="X768" s="357"/>
      <c r="Y768" s="357"/>
      <c r="Z768" s="357"/>
      <c r="AA768" s="357"/>
      <c r="AB768" s="308"/>
      <c r="AC768" s="2300"/>
      <c r="AD768" s="2300"/>
      <c r="AE768" s="2307"/>
      <c r="AF768" s="2316"/>
      <c r="AG768" s="2314"/>
      <c r="AH768" s="2312"/>
      <c r="AI768" s="271">
        <f t="shared" ref="AI768" si="938">IF(P768=P767,0,IF(P768=P766,0,IF(P768=P765,0,1)))</f>
        <v>0</v>
      </c>
      <c r="AJ768" s="271" t="s">
        <v>545</v>
      </c>
      <c r="AK768" s="271" t="str">
        <f t="shared" si="125"/>
        <v>??</v>
      </c>
      <c r="AL768" s="271" t="e">
        <f>IF(#REF!=#REF!,0,IF(#REF!=#REF!,0,IF(#REF!=#REF!,0,1)))</f>
        <v>#REF!</v>
      </c>
      <c r="AM768" s="354">
        <f t="shared" si="936"/>
        <v>0</v>
      </c>
    </row>
    <row r="769" spans="1:39" ht="14.1" customHeight="1" thickTop="1" thickBot="1" x14ac:dyDescent="0.25">
      <c r="A769" s="2278"/>
      <c r="B769" s="2281"/>
      <c r="C769" s="2283"/>
      <c r="D769" s="2285"/>
      <c r="E769" s="2288"/>
      <c r="F769" s="2281"/>
      <c r="G769" s="2295"/>
      <c r="H769" s="2297"/>
      <c r="I769" s="2293"/>
      <c r="J769" s="2281"/>
      <c r="K769" s="2295"/>
      <c r="L769" s="2281"/>
      <c r="M769" s="310"/>
      <c r="N769" s="1678"/>
      <c r="O769" s="1678"/>
      <c r="P769" s="309"/>
      <c r="Q769" s="309"/>
      <c r="R769" s="308"/>
      <c r="S769" s="308"/>
      <c r="T769" s="358"/>
      <c r="U769" s="357"/>
      <c r="V769" s="357"/>
      <c r="W769" s="357"/>
      <c r="X769" s="357"/>
      <c r="Y769" s="357"/>
      <c r="Z769" s="357"/>
      <c r="AA769" s="357"/>
      <c r="AB769" s="308"/>
      <c r="AC769" s="2300"/>
      <c r="AD769" s="2300"/>
      <c r="AE769" s="2307"/>
      <c r="AF769" s="2316"/>
      <c r="AG769" s="2314"/>
      <c r="AH769" s="2312"/>
      <c r="AI769" s="271">
        <f t="shared" ref="AI769" si="939">IF(P769=P768,0,IF(P769=P767,0,IF(P769=P766,0,IF(P769=P765,0,1))))</f>
        <v>0</v>
      </c>
      <c r="AJ769" s="271" t="s">
        <v>545</v>
      </c>
      <c r="AK769" s="271" t="str">
        <f t="shared" si="125"/>
        <v>??</v>
      </c>
      <c r="AL769" s="271" t="e">
        <f>IF(#REF!=#REF!,0,IF(#REF!=#REF!,0,IF(#REF!=#REF!,0,IF(#REF!=#REF!,0,1))))</f>
        <v>#REF!</v>
      </c>
      <c r="AM769" s="354">
        <f t="shared" si="936"/>
        <v>0</v>
      </c>
    </row>
    <row r="770" spans="1:39" ht="14.1" customHeight="1" thickTop="1" thickBot="1" x14ac:dyDescent="0.25">
      <c r="A770" s="2278"/>
      <c r="B770" s="2281"/>
      <c r="C770" s="2283"/>
      <c r="D770" s="2285"/>
      <c r="E770" s="2288"/>
      <c r="F770" s="2281"/>
      <c r="G770" s="2295"/>
      <c r="H770" s="2297"/>
      <c r="I770" s="2293"/>
      <c r="J770" s="2281"/>
      <c r="K770" s="2295"/>
      <c r="L770" s="2281"/>
      <c r="M770" s="310"/>
      <c r="N770" s="1678"/>
      <c r="O770" s="1678"/>
      <c r="P770" s="309"/>
      <c r="Q770" s="309"/>
      <c r="R770" s="308"/>
      <c r="S770" s="308"/>
      <c r="T770" s="358"/>
      <c r="U770" s="357"/>
      <c r="V770" s="357"/>
      <c r="W770" s="357"/>
      <c r="X770" s="357"/>
      <c r="Y770" s="357"/>
      <c r="Z770" s="357"/>
      <c r="AA770" s="357"/>
      <c r="AB770" s="308"/>
      <c r="AC770" s="2300"/>
      <c r="AD770" s="2300"/>
      <c r="AE770" s="2307"/>
      <c r="AF770" s="2316"/>
      <c r="AG770" s="2314"/>
      <c r="AH770" s="2312"/>
      <c r="AI770" s="271">
        <f t="shared" ref="AI770" si="940">IF(P770=P769,0,IF(P770=P768,0,IF(P770=P767,0,IF(P770=P766,0,IF(P770=P765,0,1)))))</f>
        <v>0</v>
      </c>
      <c r="AJ770" s="271" t="s">
        <v>545</v>
      </c>
      <c r="AK770" s="271" t="str">
        <f t="shared" si="125"/>
        <v>??</v>
      </c>
      <c r="AL770" s="271" t="e">
        <f>IF(#REF!=#REF!,0,IF(#REF!=#REF!,0,IF(#REF!=#REF!,0,IF(#REF!=#REF!,0,IF(#REF!=#REF!,0,1)))))</f>
        <v>#REF!</v>
      </c>
      <c r="AM770" s="354">
        <f t="shared" si="936"/>
        <v>0</v>
      </c>
    </row>
    <row r="771" spans="1:39" ht="14.1" customHeight="1" thickTop="1" thickBot="1" x14ac:dyDescent="0.25">
      <c r="A771" s="2278"/>
      <c r="B771" s="2281"/>
      <c r="C771" s="2283"/>
      <c r="D771" s="2285"/>
      <c r="E771" s="2288"/>
      <c r="F771" s="2281"/>
      <c r="G771" s="2295"/>
      <c r="H771" s="2297"/>
      <c r="I771" s="2293"/>
      <c r="J771" s="2281"/>
      <c r="K771" s="2295"/>
      <c r="L771" s="2281"/>
      <c r="M771" s="310"/>
      <c r="N771" s="1678"/>
      <c r="O771" s="1678"/>
      <c r="P771" s="309"/>
      <c r="Q771" s="309"/>
      <c r="R771" s="308"/>
      <c r="S771" s="308"/>
      <c r="T771" s="358"/>
      <c r="U771" s="357"/>
      <c r="V771" s="357"/>
      <c r="W771" s="357"/>
      <c r="X771" s="357"/>
      <c r="Y771" s="357"/>
      <c r="Z771" s="357"/>
      <c r="AA771" s="357"/>
      <c r="AB771" s="308"/>
      <c r="AC771" s="2300"/>
      <c r="AD771" s="2300"/>
      <c r="AE771" s="2308" t="str">
        <f t="shared" ref="AE771" si="941">IF(AE765&gt;9,"błąd","")</f>
        <v/>
      </c>
      <c r="AF771" s="2316"/>
      <c r="AG771" s="2314"/>
      <c r="AH771" s="2312"/>
      <c r="AI771" s="271">
        <f t="shared" ref="AI771" si="942">IF(P771=P770,0,IF(P771=P769,0,IF(P771=P768,0,IF(P771=P767,0,IF(P771=P766,0,IF(P771=P765,0,1))))))</f>
        <v>0</v>
      </c>
      <c r="AJ771" s="271" t="s">
        <v>545</v>
      </c>
      <c r="AK771" s="271" t="str">
        <f t="shared" si="125"/>
        <v>??</v>
      </c>
      <c r="AL771" s="271" t="e">
        <f>IF(#REF!=#REF!,0,IF(#REF!=#REF!,0,IF(#REF!=#REF!,0,IF(#REF!=#REF!,0,IF(#REF!=#REF!,0,IF(#REF!=#REF!,0,1))))))</f>
        <v>#REF!</v>
      </c>
      <c r="AM771" s="354">
        <f t="shared" si="936"/>
        <v>0</v>
      </c>
    </row>
    <row r="772" spans="1:39" ht="14.1" customHeight="1" thickTop="1" thickBot="1" x14ac:dyDescent="0.25">
      <c r="A772" s="2278"/>
      <c r="B772" s="2281"/>
      <c r="C772" s="2283"/>
      <c r="D772" s="2285"/>
      <c r="E772" s="2288"/>
      <c r="F772" s="2281"/>
      <c r="G772" s="2295"/>
      <c r="H772" s="2297"/>
      <c r="I772" s="2293"/>
      <c r="J772" s="2281"/>
      <c r="K772" s="2295"/>
      <c r="L772" s="2281"/>
      <c r="M772" s="310"/>
      <c r="N772" s="1678"/>
      <c r="O772" s="1678"/>
      <c r="P772" s="309"/>
      <c r="Q772" s="309"/>
      <c r="R772" s="308"/>
      <c r="S772" s="308"/>
      <c r="T772" s="358"/>
      <c r="U772" s="357"/>
      <c r="V772" s="357"/>
      <c r="W772" s="357"/>
      <c r="X772" s="357"/>
      <c r="Y772" s="357"/>
      <c r="Z772" s="357"/>
      <c r="AA772" s="357"/>
      <c r="AB772" s="308"/>
      <c r="AC772" s="2300"/>
      <c r="AD772" s="2300"/>
      <c r="AE772" s="2308"/>
      <c r="AF772" s="2316"/>
      <c r="AG772" s="2314"/>
      <c r="AH772" s="2312"/>
      <c r="AI772" s="271">
        <f t="shared" ref="AI772" si="943">IF(P772=P771,0,IF(P772=P770,0,IF(P772=P769,0,IF(P772=P768,0,IF(P772=P767,0,IF(P772=P766,0,IF(P772=P765,0,1)))))))</f>
        <v>0</v>
      </c>
      <c r="AJ772" s="271" t="s">
        <v>545</v>
      </c>
      <c r="AK772" s="271" t="str">
        <f t="shared" si="125"/>
        <v>??</v>
      </c>
      <c r="AL772" s="271" t="e">
        <f>IF(#REF!=#REF!,0,IF(#REF!=#REF!,0,IF(#REF!=#REF!,0,IF(#REF!=#REF!,0,IF(#REF!=#REF!,0,IF(#REF!=#REF!,0,IF(#REF!=#REF!,0,1)))))))</f>
        <v>#REF!</v>
      </c>
      <c r="AM772" s="354">
        <f t="shared" si="936"/>
        <v>0</v>
      </c>
    </row>
    <row r="773" spans="1:39" ht="14.1" customHeight="1" thickTop="1" thickBot="1" x14ac:dyDescent="0.25">
      <c r="A773" s="2278"/>
      <c r="B773" s="2281"/>
      <c r="C773" s="2283"/>
      <c r="D773" s="2285"/>
      <c r="E773" s="2288"/>
      <c r="F773" s="2281"/>
      <c r="G773" s="2295"/>
      <c r="H773" s="2297"/>
      <c r="I773" s="2293"/>
      <c r="J773" s="2281"/>
      <c r="K773" s="2295"/>
      <c r="L773" s="2281"/>
      <c r="M773" s="310"/>
      <c r="N773" s="1678"/>
      <c r="O773" s="1678"/>
      <c r="P773" s="309"/>
      <c r="Q773" s="309"/>
      <c r="R773" s="308"/>
      <c r="S773" s="308"/>
      <c r="T773" s="358"/>
      <c r="U773" s="357"/>
      <c r="V773" s="357"/>
      <c r="W773" s="357"/>
      <c r="X773" s="357"/>
      <c r="Y773" s="357"/>
      <c r="Z773" s="357"/>
      <c r="AA773" s="357"/>
      <c r="AB773" s="308"/>
      <c r="AC773" s="2300"/>
      <c r="AD773" s="2300"/>
      <c r="AE773" s="2308"/>
      <c r="AF773" s="2316"/>
      <c r="AG773" s="2314"/>
      <c r="AH773" s="2312"/>
      <c r="AI773" s="271">
        <f t="shared" ref="AI773" si="944">IF(P773=P772,0,IF(P773=P771,0,IF(P773=P770,0,IF(P773=P769,0,IF(P773=P768,0,IF(P773=P767,0,IF(P773=P766,0,IF(P773=P765,0,1))))))))</f>
        <v>0</v>
      </c>
      <c r="AJ773" s="271" t="s">
        <v>545</v>
      </c>
      <c r="AK773" s="271" t="str">
        <f t="shared" si="125"/>
        <v>??</v>
      </c>
      <c r="AL773" s="271" t="e">
        <f>IF(#REF!=#REF!,0,IF(#REF!=#REF!,0,IF(#REF!=#REF!,0,IF(#REF!=#REF!,0,IF(#REF!=#REF!,0,IF(#REF!=#REF!,0,IF(#REF!=#REF!,0,IF(#REF!=#REF!,0,1))))))))</f>
        <v>#REF!</v>
      </c>
      <c r="AM773" s="354">
        <f t="shared" si="936"/>
        <v>0</v>
      </c>
    </row>
    <row r="774" spans="1:39" ht="14.1" customHeight="1" thickTop="1" thickBot="1" x14ac:dyDescent="0.25">
      <c r="A774" s="2279"/>
      <c r="B774" s="2282"/>
      <c r="C774" s="2284"/>
      <c r="D774" s="2286"/>
      <c r="E774" s="2289"/>
      <c r="F774" s="2282"/>
      <c r="G774" s="2296"/>
      <c r="H774" s="2298"/>
      <c r="I774" s="2294"/>
      <c r="J774" s="2282"/>
      <c r="K774" s="2296"/>
      <c r="L774" s="2282"/>
      <c r="M774" s="292"/>
      <c r="N774" s="290"/>
      <c r="O774" s="290"/>
      <c r="P774" s="291"/>
      <c r="Q774" s="291"/>
      <c r="R774" s="290"/>
      <c r="S774" s="290"/>
      <c r="T774" s="356"/>
      <c r="U774" s="355"/>
      <c r="V774" s="355"/>
      <c r="W774" s="355"/>
      <c r="X774" s="355"/>
      <c r="Y774" s="355"/>
      <c r="Z774" s="355"/>
      <c r="AA774" s="355"/>
      <c r="AB774" s="290"/>
      <c r="AC774" s="2301"/>
      <c r="AD774" s="2301"/>
      <c r="AE774" s="2309"/>
      <c r="AF774" s="2316"/>
      <c r="AG774" s="2315"/>
      <c r="AH774" s="2312"/>
      <c r="AI774" s="271">
        <f t="shared" ref="AI774" si="945">IF(P774=P773,0,IF(P774=P772,0,IF(P774=P771,0,IF(P774=P770,0,IF(P774=P769,0,IF(P774=P768,0,IF(P774=P767,0,IF(P774=P766,0,IF(P774=P765,0,1)))))))))</f>
        <v>0</v>
      </c>
      <c r="AJ774" s="271" t="s">
        <v>545</v>
      </c>
      <c r="AK774" s="271" t="str">
        <f t="shared" si="125"/>
        <v>??</v>
      </c>
      <c r="AL774" s="271" t="e">
        <f>IF(#REF!=#REF!,0,IF(#REF!=#REF!,0,IF(#REF!=#REF!,0,IF(#REF!=#REF!,0,IF(#REF!=#REF!,0,IF(#REF!=#REF!,0,IF(#REF!=#REF!,0,IF(#REF!=#REF!,0,IF(#REF!=#REF!,0,1)))))))))</f>
        <v>#REF!</v>
      </c>
      <c r="AM774" s="354">
        <f t="shared" si="936"/>
        <v>0</v>
      </c>
    </row>
    <row r="775" spans="1:39" ht="14.1" customHeight="1" thickTop="1" thickBot="1" x14ac:dyDescent="0.25">
      <c r="A775" s="2278"/>
      <c r="B775" s="2280"/>
      <c r="C775" s="2283"/>
      <c r="D775" s="2285"/>
      <c r="E775" s="2287"/>
      <c r="F775" s="2280"/>
      <c r="G775" s="2280"/>
      <c r="H775" s="2297"/>
      <c r="I775" s="2290" t="s">
        <v>140</v>
      </c>
      <c r="J775" s="2281"/>
      <c r="K775" s="2280"/>
      <c r="L775" s="2281"/>
      <c r="M775" s="310"/>
      <c r="N775" s="1678"/>
      <c r="O775" s="1678"/>
      <c r="P775" s="388"/>
      <c r="Q775" s="388"/>
      <c r="R775" s="308"/>
      <c r="S775" s="308"/>
      <c r="T775" s="358"/>
      <c r="U775" s="357"/>
      <c r="V775" s="357"/>
      <c r="W775" s="357"/>
      <c r="X775" s="357"/>
      <c r="Y775" s="357"/>
      <c r="Z775" s="357"/>
      <c r="AA775" s="357"/>
      <c r="AB775" s="308"/>
      <c r="AC775" s="2299">
        <f t="shared" ref="AC775" si="946">SUM(T775:AB784)</f>
        <v>0</v>
      </c>
      <c r="AD775" s="2299">
        <f t="shared" ref="AD775" si="947">IF(AC775&gt;0,18,0)</f>
        <v>0</v>
      </c>
      <c r="AE775" s="2306">
        <f t="shared" ref="AE775" si="948">IF((AC775-AD775)&gt;=0,AC775-AD775,0)</f>
        <v>0</v>
      </c>
      <c r="AF775" s="2316">
        <f t="shared" ref="AF775" si="949">IF(AC775&lt;AD775,AC775,AD775)/IF(AD775=0,1,AD775)</f>
        <v>0</v>
      </c>
      <c r="AG775" s="2313" t="str">
        <f t="shared" ref="AG775" si="950">IF(AF775=1,"pe",IF(AF775&gt;0,"ne",""))</f>
        <v/>
      </c>
      <c r="AH775" s="2312"/>
      <c r="AI775" s="271">
        <v>1</v>
      </c>
      <c r="AJ775" s="271" t="s">
        <v>545</v>
      </c>
      <c r="AK775" s="271" t="str">
        <f t="shared" si="125"/>
        <v>??</v>
      </c>
      <c r="AL775" s="271">
        <v>1</v>
      </c>
      <c r="AM775" s="354">
        <f t="shared" ref="AM775" si="951">C775</f>
        <v>0</v>
      </c>
    </row>
    <row r="776" spans="1:39" ht="14.1" customHeight="1" thickTop="1" thickBot="1" x14ac:dyDescent="0.25">
      <c r="A776" s="2278"/>
      <c r="B776" s="2281"/>
      <c r="C776" s="2283"/>
      <c r="D776" s="2285"/>
      <c r="E776" s="2288"/>
      <c r="F776" s="2281"/>
      <c r="G776" s="2295"/>
      <c r="H776" s="2297"/>
      <c r="I776" s="2291"/>
      <c r="J776" s="2281"/>
      <c r="K776" s="2295"/>
      <c r="L776" s="2281"/>
      <c r="M776" s="310"/>
      <c r="N776" s="1678"/>
      <c r="O776" s="1678"/>
      <c r="P776" s="309"/>
      <c r="Q776" s="309"/>
      <c r="R776" s="308"/>
      <c r="S776" s="308"/>
      <c r="T776" s="358"/>
      <c r="U776" s="357"/>
      <c r="V776" s="357"/>
      <c r="W776" s="357"/>
      <c r="X776" s="357"/>
      <c r="Y776" s="357"/>
      <c r="Z776" s="357"/>
      <c r="AA776" s="357"/>
      <c r="AB776" s="308"/>
      <c r="AC776" s="2300"/>
      <c r="AD776" s="2300"/>
      <c r="AE776" s="2307"/>
      <c r="AF776" s="2316"/>
      <c r="AG776" s="2314"/>
      <c r="AH776" s="2312"/>
      <c r="AI776" s="271">
        <f t="shared" ref="AI776" si="952">IF(P776=P775,0,1)</f>
        <v>0</v>
      </c>
      <c r="AJ776" s="271" t="s">
        <v>545</v>
      </c>
      <c r="AK776" s="271" t="str">
        <f t="shared" si="125"/>
        <v>??</v>
      </c>
      <c r="AL776" s="271" t="e">
        <f>IF(#REF!=#REF!,0,1)</f>
        <v>#REF!</v>
      </c>
      <c r="AM776" s="354">
        <f t="shared" si="936"/>
        <v>0</v>
      </c>
    </row>
    <row r="777" spans="1:39" ht="14.1" customHeight="1" thickTop="1" thickBot="1" x14ac:dyDescent="0.25">
      <c r="A777" s="2278"/>
      <c r="B777" s="2281"/>
      <c r="C777" s="2283"/>
      <c r="D777" s="2285"/>
      <c r="E777" s="2288"/>
      <c r="F777" s="2281"/>
      <c r="G777" s="2295"/>
      <c r="H777" s="2297"/>
      <c r="I777" s="2292"/>
      <c r="J777" s="2281"/>
      <c r="K777" s="2295"/>
      <c r="L777" s="2281"/>
      <c r="M777" s="310"/>
      <c r="N777" s="1678"/>
      <c r="O777" s="1678"/>
      <c r="P777" s="309"/>
      <c r="Q777" s="309"/>
      <c r="R777" s="308"/>
      <c r="S777" s="308"/>
      <c r="T777" s="358"/>
      <c r="U777" s="357"/>
      <c r="V777" s="357"/>
      <c r="W777" s="357"/>
      <c r="X777" s="357"/>
      <c r="Y777" s="357"/>
      <c r="Z777" s="357"/>
      <c r="AA777" s="357"/>
      <c r="AB777" s="308"/>
      <c r="AC777" s="2300"/>
      <c r="AD777" s="2300"/>
      <c r="AE777" s="2307"/>
      <c r="AF777" s="2316"/>
      <c r="AG777" s="2314"/>
      <c r="AH777" s="2312"/>
      <c r="AI777" s="271">
        <f t="shared" ref="AI777" si="953">IF(P777=P776,0,IF(P777=P775,0,1))</f>
        <v>0</v>
      </c>
      <c r="AJ777" s="271" t="s">
        <v>545</v>
      </c>
      <c r="AK777" s="271" t="str">
        <f t="shared" si="125"/>
        <v>??</v>
      </c>
      <c r="AL777" s="271" t="e">
        <f>IF(#REF!=#REF!,0,IF(#REF!=#REF!,0,1))</f>
        <v>#REF!</v>
      </c>
      <c r="AM777" s="354">
        <f t="shared" si="936"/>
        <v>0</v>
      </c>
    </row>
    <row r="778" spans="1:39" ht="14.1" customHeight="1" thickTop="1" thickBot="1" x14ac:dyDescent="0.25">
      <c r="A778" s="2278"/>
      <c r="B778" s="2281"/>
      <c r="C778" s="2283"/>
      <c r="D778" s="2285"/>
      <c r="E778" s="2288"/>
      <c r="F778" s="2281"/>
      <c r="G778" s="2295"/>
      <c r="H778" s="2297"/>
      <c r="I778" s="2293"/>
      <c r="J778" s="2281"/>
      <c r="K778" s="2295"/>
      <c r="L778" s="2281"/>
      <c r="M778" s="310"/>
      <c r="N778" s="1678"/>
      <c r="O778" s="1678"/>
      <c r="P778" s="309"/>
      <c r="Q778" s="309"/>
      <c r="R778" s="308"/>
      <c r="S778" s="308"/>
      <c r="T778" s="358"/>
      <c r="U778" s="357"/>
      <c r="V778" s="357"/>
      <c r="W778" s="357"/>
      <c r="X778" s="357"/>
      <c r="Y778" s="357"/>
      <c r="Z778" s="357"/>
      <c r="AA778" s="357"/>
      <c r="AB778" s="308"/>
      <c r="AC778" s="2300"/>
      <c r="AD778" s="2300"/>
      <c r="AE778" s="2307"/>
      <c r="AF778" s="2316"/>
      <c r="AG778" s="2314"/>
      <c r="AH778" s="2312"/>
      <c r="AI778" s="271">
        <f t="shared" ref="AI778" si="954">IF(P778=P777,0,IF(P778=P776,0,IF(P778=P775,0,1)))</f>
        <v>0</v>
      </c>
      <c r="AJ778" s="271" t="s">
        <v>545</v>
      </c>
      <c r="AK778" s="271" t="str">
        <f t="shared" si="125"/>
        <v>??</v>
      </c>
      <c r="AL778" s="271" t="e">
        <f>IF(#REF!=#REF!,0,IF(#REF!=#REF!,0,IF(#REF!=#REF!,0,1)))</f>
        <v>#REF!</v>
      </c>
      <c r="AM778" s="354">
        <f t="shared" si="936"/>
        <v>0</v>
      </c>
    </row>
    <row r="779" spans="1:39" ht="14.1" customHeight="1" thickTop="1" thickBot="1" x14ac:dyDescent="0.25">
      <c r="A779" s="2278"/>
      <c r="B779" s="2281"/>
      <c r="C779" s="2283"/>
      <c r="D779" s="2285"/>
      <c r="E779" s="2288"/>
      <c r="F779" s="2281"/>
      <c r="G779" s="2295"/>
      <c r="H779" s="2297"/>
      <c r="I779" s="2293"/>
      <c r="J779" s="2281"/>
      <c r="K779" s="2295"/>
      <c r="L779" s="2281"/>
      <c r="M779" s="310"/>
      <c r="N779" s="1678"/>
      <c r="O779" s="1678"/>
      <c r="P779" s="309"/>
      <c r="Q779" s="309"/>
      <c r="R779" s="308"/>
      <c r="S779" s="308"/>
      <c r="T779" s="358"/>
      <c r="U779" s="357"/>
      <c r="V779" s="357"/>
      <c r="W779" s="357"/>
      <c r="X779" s="357"/>
      <c r="Y779" s="357"/>
      <c r="Z779" s="357"/>
      <c r="AA779" s="357"/>
      <c r="AB779" s="308"/>
      <c r="AC779" s="2300"/>
      <c r="AD779" s="2300"/>
      <c r="AE779" s="2307"/>
      <c r="AF779" s="2316"/>
      <c r="AG779" s="2314"/>
      <c r="AH779" s="2312"/>
      <c r="AI779" s="271">
        <f t="shared" ref="AI779" si="955">IF(P779=P778,0,IF(P779=P777,0,IF(P779=P776,0,IF(P779=P775,0,1))))</f>
        <v>0</v>
      </c>
      <c r="AJ779" s="271" t="s">
        <v>545</v>
      </c>
      <c r="AK779" s="271" t="str">
        <f t="shared" si="125"/>
        <v>??</v>
      </c>
      <c r="AL779" s="271" t="e">
        <f>IF(#REF!=#REF!,0,IF(#REF!=#REF!,0,IF(#REF!=#REF!,0,IF(#REF!=#REF!,0,1))))</f>
        <v>#REF!</v>
      </c>
      <c r="AM779" s="354">
        <f t="shared" si="936"/>
        <v>0</v>
      </c>
    </row>
    <row r="780" spans="1:39" ht="14.1" customHeight="1" thickTop="1" thickBot="1" x14ac:dyDescent="0.25">
      <c r="A780" s="2278"/>
      <c r="B780" s="2281"/>
      <c r="C780" s="2283"/>
      <c r="D780" s="2285"/>
      <c r="E780" s="2288"/>
      <c r="F780" s="2281"/>
      <c r="G780" s="2295"/>
      <c r="H780" s="2297"/>
      <c r="I780" s="2293"/>
      <c r="J780" s="2281"/>
      <c r="K780" s="2295"/>
      <c r="L780" s="2281"/>
      <c r="M780" s="310"/>
      <c r="N780" s="1678"/>
      <c r="O780" s="1678"/>
      <c r="P780" s="309"/>
      <c r="Q780" s="309"/>
      <c r="R780" s="308"/>
      <c r="S780" s="308"/>
      <c r="T780" s="358"/>
      <c r="U780" s="357"/>
      <c r="V780" s="357"/>
      <c r="W780" s="357"/>
      <c r="X780" s="357"/>
      <c r="Y780" s="357"/>
      <c r="Z780" s="357"/>
      <c r="AA780" s="357"/>
      <c r="AB780" s="308"/>
      <c r="AC780" s="2300"/>
      <c r="AD780" s="2300"/>
      <c r="AE780" s="2307"/>
      <c r="AF780" s="2316"/>
      <c r="AG780" s="2314"/>
      <c r="AH780" s="2312"/>
      <c r="AI780" s="271">
        <f t="shared" ref="AI780" si="956">IF(P780=P779,0,IF(P780=P778,0,IF(P780=P777,0,IF(P780=P776,0,IF(P780=P775,0,1)))))</f>
        <v>0</v>
      </c>
      <c r="AJ780" s="271" t="s">
        <v>545</v>
      </c>
      <c r="AK780" s="271" t="str">
        <f t="shared" si="125"/>
        <v>??</v>
      </c>
      <c r="AL780" s="271" t="e">
        <f>IF(#REF!=#REF!,0,IF(#REF!=#REF!,0,IF(#REF!=#REF!,0,IF(#REF!=#REF!,0,IF(#REF!=#REF!,0,1)))))</f>
        <v>#REF!</v>
      </c>
      <c r="AM780" s="354">
        <f t="shared" si="936"/>
        <v>0</v>
      </c>
    </row>
    <row r="781" spans="1:39" ht="14.1" customHeight="1" thickTop="1" thickBot="1" x14ac:dyDescent="0.25">
      <c r="A781" s="2278"/>
      <c r="B781" s="2281"/>
      <c r="C781" s="2283"/>
      <c r="D781" s="2285"/>
      <c r="E781" s="2288"/>
      <c r="F781" s="2281"/>
      <c r="G781" s="2295"/>
      <c r="H781" s="2297"/>
      <c r="I781" s="2293"/>
      <c r="J781" s="2281"/>
      <c r="K781" s="2295"/>
      <c r="L781" s="2281"/>
      <c r="M781" s="310"/>
      <c r="N781" s="1678"/>
      <c r="O781" s="1678"/>
      <c r="P781" s="309"/>
      <c r="Q781" s="309"/>
      <c r="R781" s="308"/>
      <c r="S781" s="308"/>
      <c r="T781" s="358"/>
      <c r="U781" s="357"/>
      <c r="V781" s="357"/>
      <c r="W781" s="357"/>
      <c r="X781" s="357"/>
      <c r="Y781" s="357"/>
      <c r="Z781" s="357"/>
      <c r="AA781" s="357"/>
      <c r="AB781" s="308"/>
      <c r="AC781" s="2300"/>
      <c r="AD781" s="2300"/>
      <c r="AE781" s="2308" t="str">
        <f t="shared" ref="AE781" si="957">IF(AE775&gt;9,"błąd","")</f>
        <v/>
      </c>
      <c r="AF781" s="2316"/>
      <c r="AG781" s="2314"/>
      <c r="AH781" s="2312"/>
      <c r="AI781" s="271">
        <f t="shared" ref="AI781" si="958">IF(P781=P780,0,IF(P781=P779,0,IF(P781=P778,0,IF(P781=P777,0,IF(P781=P776,0,IF(P781=P775,0,1))))))</f>
        <v>0</v>
      </c>
      <c r="AJ781" s="271" t="s">
        <v>545</v>
      </c>
      <c r="AK781" s="271" t="str">
        <f t="shared" si="125"/>
        <v>??</v>
      </c>
      <c r="AL781" s="271" t="e">
        <f>IF(#REF!=#REF!,0,IF(#REF!=#REF!,0,IF(#REF!=#REF!,0,IF(#REF!=#REF!,0,IF(#REF!=#REF!,0,IF(#REF!=#REF!,0,1))))))</f>
        <v>#REF!</v>
      </c>
      <c r="AM781" s="354">
        <f t="shared" si="936"/>
        <v>0</v>
      </c>
    </row>
    <row r="782" spans="1:39" ht="14.1" customHeight="1" thickTop="1" thickBot="1" x14ac:dyDescent="0.25">
      <c r="A782" s="2278"/>
      <c r="B782" s="2281"/>
      <c r="C782" s="2283"/>
      <c r="D782" s="2285"/>
      <c r="E782" s="2288"/>
      <c r="F782" s="2281"/>
      <c r="G782" s="2295"/>
      <c r="H782" s="2297"/>
      <c r="I782" s="2293"/>
      <c r="J782" s="2281"/>
      <c r="K782" s="2295"/>
      <c r="L782" s="2281"/>
      <c r="M782" s="310"/>
      <c r="N782" s="1678"/>
      <c r="O782" s="1678"/>
      <c r="P782" s="309"/>
      <c r="Q782" s="309"/>
      <c r="R782" s="308"/>
      <c r="S782" s="308"/>
      <c r="T782" s="358"/>
      <c r="U782" s="357"/>
      <c r="V782" s="357"/>
      <c r="W782" s="357"/>
      <c r="X782" s="357"/>
      <c r="Y782" s="357"/>
      <c r="Z782" s="357"/>
      <c r="AA782" s="357"/>
      <c r="AB782" s="308"/>
      <c r="AC782" s="2300"/>
      <c r="AD782" s="2300"/>
      <c r="AE782" s="2308"/>
      <c r="AF782" s="2316"/>
      <c r="AG782" s="2314"/>
      <c r="AH782" s="2312"/>
      <c r="AI782" s="271">
        <f t="shared" ref="AI782" si="959">IF(P782=P781,0,IF(P782=P780,0,IF(P782=P779,0,IF(P782=P778,0,IF(P782=P777,0,IF(P782=P776,0,IF(P782=P775,0,1)))))))</f>
        <v>0</v>
      </c>
      <c r="AJ782" s="271" t="s">
        <v>545</v>
      </c>
      <c r="AK782" s="271" t="str">
        <f t="shared" si="125"/>
        <v>??</v>
      </c>
      <c r="AL782" s="271" t="e">
        <f>IF(#REF!=#REF!,0,IF(#REF!=#REF!,0,IF(#REF!=#REF!,0,IF(#REF!=#REF!,0,IF(#REF!=#REF!,0,IF(#REF!=#REF!,0,IF(#REF!=#REF!,0,1)))))))</f>
        <v>#REF!</v>
      </c>
      <c r="AM782" s="354">
        <f t="shared" si="936"/>
        <v>0</v>
      </c>
    </row>
    <row r="783" spans="1:39" ht="14.1" customHeight="1" thickTop="1" thickBot="1" x14ac:dyDescent="0.25">
      <c r="A783" s="2278"/>
      <c r="B783" s="2281"/>
      <c r="C783" s="2283"/>
      <c r="D783" s="2285"/>
      <c r="E783" s="2288"/>
      <c r="F783" s="2281"/>
      <c r="G783" s="2295"/>
      <c r="H783" s="2297"/>
      <c r="I783" s="2293"/>
      <c r="J783" s="2281"/>
      <c r="K783" s="2295"/>
      <c r="L783" s="2281"/>
      <c r="M783" s="310"/>
      <c r="N783" s="1678"/>
      <c r="O783" s="1678"/>
      <c r="P783" s="309"/>
      <c r="Q783" s="309"/>
      <c r="R783" s="308"/>
      <c r="S783" s="308"/>
      <c r="T783" s="358"/>
      <c r="U783" s="357"/>
      <c r="V783" s="357"/>
      <c r="W783" s="357"/>
      <c r="X783" s="357"/>
      <c r="Y783" s="357"/>
      <c r="Z783" s="357"/>
      <c r="AA783" s="357"/>
      <c r="AB783" s="308"/>
      <c r="AC783" s="2300"/>
      <c r="AD783" s="2300"/>
      <c r="AE783" s="2308"/>
      <c r="AF783" s="2316"/>
      <c r="AG783" s="2314"/>
      <c r="AH783" s="2312"/>
      <c r="AI783" s="271">
        <f t="shared" ref="AI783" si="960">IF(P783=P782,0,IF(P783=P781,0,IF(P783=P780,0,IF(P783=P779,0,IF(P783=P778,0,IF(P783=P777,0,IF(P783=P776,0,IF(P783=P775,0,1))))))))</f>
        <v>0</v>
      </c>
      <c r="AJ783" s="271" t="s">
        <v>545</v>
      </c>
      <c r="AK783" s="271" t="str">
        <f t="shared" si="125"/>
        <v>??</v>
      </c>
      <c r="AL783" s="271" t="e">
        <f>IF(#REF!=#REF!,0,IF(#REF!=#REF!,0,IF(#REF!=#REF!,0,IF(#REF!=#REF!,0,IF(#REF!=#REF!,0,IF(#REF!=#REF!,0,IF(#REF!=#REF!,0,IF(#REF!=#REF!,0,1))))))))</f>
        <v>#REF!</v>
      </c>
      <c r="AM783" s="354">
        <f t="shared" si="936"/>
        <v>0</v>
      </c>
    </row>
    <row r="784" spans="1:39" ht="14.1" customHeight="1" thickTop="1" thickBot="1" x14ac:dyDescent="0.25">
      <c r="A784" s="2279"/>
      <c r="B784" s="2282"/>
      <c r="C784" s="2284"/>
      <c r="D784" s="2286"/>
      <c r="E784" s="2289"/>
      <c r="F784" s="2282"/>
      <c r="G784" s="2296"/>
      <c r="H784" s="2298"/>
      <c r="I784" s="2294"/>
      <c r="J784" s="2282"/>
      <c r="K784" s="2296"/>
      <c r="L784" s="2282"/>
      <c r="M784" s="292"/>
      <c r="N784" s="290"/>
      <c r="O784" s="290"/>
      <c r="P784" s="291"/>
      <c r="Q784" s="291"/>
      <c r="R784" s="290"/>
      <c r="S784" s="290"/>
      <c r="T784" s="356"/>
      <c r="U784" s="355"/>
      <c r="V784" s="355"/>
      <c r="W784" s="355"/>
      <c r="X784" s="355"/>
      <c r="Y784" s="355"/>
      <c r="Z784" s="355"/>
      <c r="AA784" s="355"/>
      <c r="AB784" s="290"/>
      <c r="AC784" s="2301"/>
      <c r="AD784" s="2301"/>
      <c r="AE784" s="2309"/>
      <c r="AF784" s="2316"/>
      <c r="AG784" s="2315"/>
      <c r="AH784" s="2312"/>
      <c r="AI784" s="271">
        <f t="shared" ref="AI784" si="961">IF(P784=P783,0,IF(P784=P782,0,IF(P784=P781,0,IF(P784=P780,0,IF(P784=P779,0,IF(P784=P778,0,IF(P784=P777,0,IF(P784=P776,0,IF(P784=P775,0,1)))))))))</f>
        <v>0</v>
      </c>
      <c r="AJ784" s="271" t="s">
        <v>545</v>
      </c>
      <c r="AK784" s="271" t="str">
        <f t="shared" si="125"/>
        <v>??</v>
      </c>
      <c r="AL784" s="271" t="e">
        <f>IF(#REF!=#REF!,0,IF(#REF!=#REF!,0,IF(#REF!=#REF!,0,IF(#REF!=#REF!,0,IF(#REF!=#REF!,0,IF(#REF!=#REF!,0,IF(#REF!=#REF!,0,IF(#REF!=#REF!,0,IF(#REF!=#REF!,0,1)))))))))</f>
        <v>#REF!</v>
      </c>
      <c r="AM784" s="354">
        <f t="shared" si="936"/>
        <v>0</v>
      </c>
    </row>
    <row r="785" spans="1:39" ht="14.1" customHeight="1" thickTop="1" thickBot="1" x14ac:dyDescent="0.25">
      <c r="A785" s="2278"/>
      <c r="B785" s="2280"/>
      <c r="C785" s="2283"/>
      <c r="D785" s="2285"/>
      <c r="E785" s="2287"/>
      <c r="F785" s="2280"/>
      <c r="G785" s="2280"/>
      <c r="H785" s="2297"/>
      <c r="I785" s="2290" t="s">
        <v>140</v>
      </c>
      <c r="J785" s="2281"/>
      <c r="K785" s="2280"/>
      <c r="L785" s="2281"/>
      <c r="M785" s="310"/>
      <c r="N785" s="1678"/>
      <c r="O785" s="1678"/>
      <c r="P785" s="388"/>
      <c r="Q785" s="388"/>
      <c r="R785" s="308"/>
      <c r="S785" s="308"/>
      <c r="T785" s="358"/>
      <c r="U785" s="357"/>
      <c r="V785" s="357"/>
      <c r="W785" s="357"/>
      <c r="X785" s="357"/>
      <c r="Y785" s="357"/>
      <c r="Z785" s="357"/>
      <c r="AA785" s="357"/>
      <c r="AB785" s="308"/>
      <c r="AC785" s="2299">
        <f t="shared" ref="AC785" si="962">SUM(T785:AB794)</f>
        <v>0</v>
      </c>
      <c r="AD785" s="2299">
        <f t="shared" ref="AD785" si="963">IF(AC785&gt;0,18,0)</f>
        <v>0</v>
      </c>
      <c r="AE785" s="2306">
        <f t="shared" ref="AE785" si="964">IF((AC785-AD785)&gt;=0,AC785-AD785,0)</f>
        <v>0</v>
      </c>
      <c r="AF785" s="2316">
        <f t="shared" ref="AF785" si="965">IF(AC785&lt;AD785,AC785,AD785)/IF(AD785=0,1,AD785)</f>
        <v>0</v>
      </c>
      <c r="AG785" s="2313" t="str">
        <f t="shared" ref="AG785" si="966">IF(AF785=1,"pe",IF(AF785&gt;0,"ne",""))</f>
        <v/>
      </c>
      <c r="AH785" s="2312"/>
      <c r="AI785" s="271">
        <v>1</v>
      </c>
      <c r="AJ785" s="271" t="s">
        <v>545</v>
      </c>
      <c r="AK785" s="271" t="str">
        <f t="shared" si="125"/>
        <v>??</v>
      </c>
      <c r="AL785" s="271">
        <v>1</v>
      </c>
      <c r="AM785" s="354">
        <f t="shared" ref="AM785" si="967">C785</f>
        <v>0</v>
      </c>
    </row>
    <row r="786" spans="1:39" ht="14.1" customHeight="1" thickTop="1" thickBot="1" x14ac:dyDescent="0.25">
      <c r="A786" s="2278"/>
      <c r="B786" s="2281"/>
      <c r="C786" s="2283"/>
      <c r="D786" s="2285"/>
      <c r="E786" s="2288"/>
      <c r="F786" s="2281"/>
      <c r="G786" s="2295"/>
      <c r="H786" s="2297"/>
      <c r="I786" s="2291"/>
      <c r="J786" s="2281"/>
      <c r="K786" s="2295"/>
      <c r="L786" s="2281"/>
      <c r="M786" s="310"/>
      <c r="N786" s="1678"/>
      <c r="O786" s="1678"/>
      <c r="P786" s="309"/>
      <c r="Q786" s="309"/>
      <c r="R786" s="308"/>
      <c r="S786" s="308"/>
      <c r="T786" s="358"/>
      <c r="U786" s="357"/>
      <c r="V786" s="357"/>
      <c r="W786" s="357"/>
      <c r="X786" s="357"/>
      <c r="Y786" s="357"/>
      <c r="Z786" s="357"/>
      <c r="AA786" s="357"/>
      <c r="AB786" s="308"/>
      <c r="AC786" s="2300"/>
      <c r="AD786" s="2300"/>
      <c r="AE786" s="2307"/>
      <c r="AF786" s="2316"/>
      <c r="AG786" s="2314"/>
      <c r="AH786" s="2312"/>
      <c r="AI786" s="271">
        <f t="shared" ref="AI786" si="968">IF(P786=P785,0,1)</f>
        <v>0</v>
      </c>
      <c r="AJ786" s="271" t="s">
        <v>545</v>
      </c>
      <c r="AK786" s="271" t="str">
        <f t="shared" si="125"/>
        <v>??</v>
      </c>
      <c r="AL786" s="271" t="e">
        <f>IF(#REF!=#REF!,0,1)</f>
        <v>#REF!</v>
      </c>
      <c r="AM786" s="354">
        <f t="shared" si="936"/>
        <v>0</v>
      </c>
    </row>
    <row r="787" spans="1:39" ht="14.1" customHeight="1" thickTop="1" thickBot="1" x14ac:dyDescent="0.25">
      <c r="A787" s="2278"/>
      <c r="B787" s="2281"/>
      <c r="C787" s="2283"/>
      <c r="D787" s="2285"/>
      <c r="E787" s="2288"/>
      <c r="F787" s="2281"/>
      <c r="G787" s="2295"/>
      <c r="H787" s="2297"/>
      <c r="I787" s="2292"/>
      <c r="J787" s="2281"/>
      <c r="K787" s="2295"/>
      <c r="L787" s="2281"/>
      <c r="M787" s="310"/>
      <c r="N787" s="1678"/>
      <c r="O787" s="1678"/>
      <c r="P787" s="309"/>
      <c r="Q787" s="309"/>
      <c r="R787" s="308"/>
      <c r="S787" s="308"/>
      <c r="T787" s="358"/>
      <c r="U787" s="357"/>
      <c r="V787" s="357"/>
      <c r="W787" s="357"/>
      <c r="X787" s="357"/>
      <c r="Y787" s="357"/>
      <c r="Z787" s="357"/>
      <c r="AA787" s="357"/>
      <c r="AB787" s="308"/>
      <c r="AC787" s="2300"/>
      <c r="AD787" s="2300"/>
      <c r="AE787" s="2307"/>
      <c r="AF787" s="2316"/>
      <c r="AG787" s="2314"/>
      <c r="AH787" s="2312"/>
      <c r="AI787" s="271">
        <f t="shared" ref="AI787" si="969">IF(P787=P786,0,IF(P787=P785,0,1))</f>
        <v>0</v>
      </c>
      <c r="AJ787" s="271" t="s">
        <v>545</v>
      </c>
      <c r="AK787" s="271" t="str">
        <f t="shared" si="125"/>
        <v>??</v>
      </c>
      <c r="AL787" s="271" t="e">
        <f>IF(#REF!=#REF!,0,IF(#REF!=#REF!,0,1))</f>
        <v>#REF!</v>
      </c>
      <c r="AM787" s="354">
        <f t="shared" si="936"/>
        <v>0</v>
      </c>
    </row>
    <row r="788" spans="1:39" ht="14.1" customHeight="1" thickTop="1" thickBot="1" x14ac:dyDescent="0.25">
      <c r="A788" s="2278"/>
      <c r="B788" s="2281"/>
      <c r="C788" s="2283"/>
      <c r="D788" s="2285"/>
      <c r="E788" s="2288"/>
      <c r="F788" s="2281"/>
      <c r="G788" s="2295"/>
      <c r="H788" s="2297"/>
      <c r="I788" s="2293"/>
      <c r="J788" s="2281"/>
      <c r="K788" s="2295"/>
      <c r="L788" s="2281"/>
      <c r="M788" s="310"/>
      <c r="N788" s="1678"/>
      <c r="O788" s="1678"/>
      <c r="P788" s="309"/>
      <c r="Q788" s="309"/>
      <c r="R788" s="308"/>
      <c r="S788" s="308"/>
      <c r="T788" s="358"/>
      <c r="U788" s="357"/>
      <c r="V788" s="357"/>
      <c r="W788" s="357"/>
      <c r="X788" s="357"/>
      <c r="Y788" s="357"/>
      <c r="Z788" s="357"/>
      <c r="AA788" s="357"/>
      <c r="AB788" s="308"/>
      <c r="AC788" s="2300"/>
      <c r="AD788" s="2300"/>
      <c r="AE788" s="2307"/>
      <c r="AF788" s="2316"/>
      <c r="AG788" s="2314"/>
      <c r="AH788" s="2312"/>
      <c r="AI788" s="271">
        <f t="shared" ref="AI788" si="970">IF(P788=P787,0,IF(P788=P786,0,IF(P788=P785,0,1)))</f>
        <v>0</v>
      </c>
      <c r="AJ788" s="271" t="s">
        <v>545</v>
      </c>
      <c r="AK788" s="271" t="str">
        <f t="shared" si="125"/>
        <v>??</v>
      </c>
      <c r="AL788" s="271" t="e">
        <f>IF(#REF!=#REF!,0,IF(#REF!=#REF!,0,IF(#REF!=#REF!,0,1)))</f>
        <v>#REF!</v>
      </c>
      <c r="AM788" s="354">
        <f t="shared" si="936"/>
        <v>0</v>
      </c>
    </row>
    <row r="789" spans="1:39" ht="14.1" customHeight="1" thickTop="1" thickBot="1" x14ac:dyDescent="0.25">
      <c r="A789" s="2278"/>
      <c r="B789" s="2281"/>
      <c r="C789" s="2283"/>
      <c r="D789" s="2285"/>
      <c r="E789" s="2288"/>
      <c r="F789" s="2281"/>
      <c r="G789" s="2295"/>
      <c r="H789" s="2297"/>
      <c r="I789" s="2293"/>
      <c r="J789" s="2281"/>
      <c r="K789" s="2295"/>
      <c r="L789" s="2281"/>
      <c r="M789" s="310"/>
      <c r="N789" s="1678"/>
      <c r="O789" s="1678"/>
      <c r="P789" s="309"/>
      <c r="Q789" s="309"/>
      <c r="R789" s="308"/>
      <c r="S789" s="308"/>
      <c r="T789" s="358"/>
      <c r="U789" s="357"/>
      <c r="V789" s="357"/>
      <c r="W789" s="357"/>
      <c r="X789" s="357"/>
      <c r="Y789" s="357"/>
      <c r="Z789" s="357"/>
      <c r="AA789" s="357"/>
      <c r="AB789" s="308"/>
      <c r="AC789" s="2300"/>
      <c r="AD789" s="2300"/>
      <c r="AE789" s="2307"/>
      <c r="AF789" s="2316"/>
      <c r="AG789" s="2314"/>
      <c r="AH789" s="2312"/>
      <c r="AI789" s="271">
        <f t="shared" ref="AI789" si="971">IF(P789=P788,0,IF(P789=P787,0,IF(P789=P786,0,IF(P789=P785,0,1))))</f>
        <v>0</v>
      </c>
      <c r="AJ789" s="271" t="s">
        <v>545</v>
      </c>
      <c r="AK789" s="271" t="str">
        <f t="shared" si="125"/>
        <v>??</v>
      </c>
      <c r="AL789" s="271" t="e">
        <f>IF(#REF!=#REF!,0,IF(#REF!=#REF!,0,IF(#REF!=#REF!,0,IF(#REF!=#REF!,0,1))))</f>
        <v>#REF!</v>
      </c>
      <c r="AM789" s="354">
        <f t="shared" si="936"/>
        <v>0</v>
      </c>
    </row>
    <row r="790" spans="1:39" ht="14.1" customHeight="1" thickTop="1" thickBot="1" x14ac:dyDescent="0.25">
      <c r="A790" s="2278"/>
      <c r="B790" s="2281"/>
      <c r="C790" s="2283"/>
      <c r="D790" s="2285"/>
      <c r="E790" s="2288"/>
      <c r="F790" s="2281"/>
      <c r="G790" s="2295"/>
      <c r="H790" s="2297"/>
      <c r="I790" s="2293"/>
      <c r="J790" s="2281"/>
      <c r="K790" s="2295"/>
      <c r="L790" s="2281"/>
      <c r="M790" s="310"/>
      <c r="N790" s="1678"/>
      <c r="O790" s="1678"/>
      <c r="P790" s="309"/>
      <c r="Q790" s="309"/>
      <c r="R790" s="308"/>
      <c r="S790" s="308"/>
      <c r="T790" s="358"/>
      <c r="U790" s="357"/>
      <c r="V790" s="357"/>
      <c r="W790" s="357"/>
      <c r="X790" s="357"/>
      <c r="Y790" s="357"/>
      <c r="Z790" s="357"/>
      <c r="AA790" s="357"/>
      <c r="AB790" s="308"/>
      <c r="AC790" s="2300"/>
      <c r="AD790" s="2300"/>
      <c r="AE790" s="2307"/>
      <c r="AF790" s="2316"/>
      <c r="AG790" s="2314"/>
      <c r="AH790" s="2312"/>
      <c r="AI790" s="271">
        <f t="shared" ref="AI790" si="972">IF(P790=P789,0,IF(P790=P788,0,IF(P790=P787,0,IF(P790=P786,0,IF(P790=P785,0,1)))))</f>
        <v>0</v>
      </c>
      <c r="AJ790" s="271" t="s">
        <v>545</v>
      </c>
      <c r="AK790" s="271" t="str">
        <f t="shared" si="125"/>
        <v>??</v>
      </c>
      <c r="AL790" s="271" t="e">
        <f>IF(#REF!=#REF!,0,IF(#REF!=#REF!,0,IF(#REF!=#REF!,0,IF(#REF!=#REF!,0,IF(#REF!=#REF!,0,1)))))</f>
        <v>#REF!</v>
      </c>
      <c r="AM790" s="354">
        <f t="shared" si="936"/>
        <v>0</v>
      </c>
    </row>
    <row r="791" spans="1:39" ht="14.1" customHeight="1" thickTop="1" thickBot="1" x14ac:dyDescent="0.25">
      <c r="A791" s="2278"/>
      <c r="B791" s="2281"/>
      <c r="C791" s="2283"/>
      <c r="D791" s="2285"/>
      <c r="E791" s="2288"/>
      <c r="F791" s="2281"/>
      <c r="G791" s="2295"/>
      <c r="H791" s="2297"/>
      <c r="I791" s="2293"/>
      <c r="J791" s="2281"/>
      <c r="K791" s="2295"/>
      <c r="L791" s="2281"/>
      <c r="M791" s="310"/>
      <c r="N791" s="1678"/>
      <c r="O791" s="1678"/>
      <c r="P791" s="309"/>
      <c r="Q791" s="309"/>
      <c r="R791" s="308"/>
      <c r="S791" s="308"/>
      <c r="T791" s="358"/>
      <c r="U791" s="357"/>
      <c r="V791" s="357"/>
      <c r="W791" s="357"/>
      <c r="X791" s="357"/>
      <c r="Y791" s="357"/>
      <c r="Z791" s="357"/>
      <c r="AA791" s="357"/>
      <c r="AB791" s="308"/>
      <c r="AC791" s="2300"/>
      <c r="AD791" s="2300"/>
      <c r="AE791" s="2308" t="str">
        <f t="shared" ref="AE791" si="973">IF(AE785&gt;9,"błąd","")</f>
        <v/>
      </c>
      <c r="AF791" s="2316"/>
      <c r="AG791" s="2314"/>
      <c r="AH791" s="2312"/>
      <c r="AI791" s="271">
        <f t="shared" ref="AI791" si="974">IF(P791=P790,0,IF(P791=P789,0,IF(P791=P788,0,IF(P791=P787,0,IF(P791=P786,0,IF(P791=P785,0,1))))))</f>
        <v>0</v>
      </c>
      <c r="AJ791" s="271" t="s">
        <v>545</v>
      </c>
      <c r="AK791" s="271" t="str">
        <f t="shared" si="125"/>
        <v>??</v>
      </c>
      <c r="AL791" s="271" t="e">
        <f>IF(#REF!=#REF!,0,IF(#REF!=#REF!,0,IF(#REF!=#REF!,0,IF(#REF!=#REF!,0,IF(#REF!=#REF!,0,IF(#REF!=#REF!,0,1))))))</f>
        <v>#REF!</v>
      </c>
      <c r="AM791" s="354">
        <f t="shared" si="936"/>
        <v>0</v>
      </c>
    </row>
    <row r="792" spans="1:39" ht="14.1" customHeight="1" thickTop="1" thickBot="1" x14ac:dyDescent="0.25">
      <c r="A792" s="2278"/>
      <c r="B792" s="2281"/>
      <c r="C792" s="2283"/>
      <c r="D792" s="2285"/>
      <c r="E792" s="2288"/>
      <c r="F792" s="2281"/>
      <c r="G792" s="2295"/>
      <c r="H792" s="2297"/>
      <c r="I792" s="2293"/>
      <c r="J792" s="2281"/>
      <c r="K792" s="2295"/>
      <c r="L792" s="2281"/>
      <c r="M792" s="310"/>
      <c r="N792" s="1678"/>
      <c r="O792" s="1678"/>
      <c r="P792" s="309"/>
      <c r="Q792" s="309"/>
      <c r="R792" s="308"/>
      <c r="S792" s="308"/>
      <c r="T792" s="358"/>
      <c r="U792" s="357"/>
      <c r="V792" s="357"/>
      <c r="W792" s="357"/>
      <c r="X792" s="357"/>
      <c r="Y792" s="357"/>
      <c r="Z792" s="357"/>
      <c r="AA792" s="357"/>
      <c r="AB792" s="308"/>
      <c r="AC792" s="2300"/>
      <c r="AD792" s="2300"/>
      <c r="AE792" s="2308"/>
      <c r="AF792" s="2316"/>
      <c r="AG792" s="2314"/>
      <c r="AH792" s="2312"/>
      <c r="AI792" s="271">
        <f t="shared" ref="AI792" si="975">IF(P792=P791,0,IF(P792=P790,0,IF(P792=P789,0,IF(P792=P788,0,IF(P792=P787,0,IF(P792=P786,0,IF(P792=P785,0,1)))))))</f>
        <v>0</v>
      </c>
      <c r="AJ792" s="271" t="s">
        <v>545</v>
      </c>
      <c r="AK792" s="271" t="str">
        <f t="shared" si="125"/>
        <v>??</v>
      </c>
      <c r="AL792" s="271" t="e">
        <f>IF(#REF!=#REF!,0,IF(#REF!=#REF!,0,IF(#REF!=#REF!,0,IF(#REF!=#REF!,0,IF(#REF!=#REF!,0,IF(#REF!=#REF!,0,IF(#REF!=#REF!,0,1)))))))</f>
        <v>#REF!</v>
      </c>
      <c r="AM792" s="354">
        <f t="shared" si="936"/>
        <v>0</v>
      </c>
    </row>
    <row r="793" spans="1:39" ht="14.1" customHeight="1" thickTop="1" thickBot="1" x14ac:dyDescent="0.25">
      <c r="A793" s="2278"/>
      <c r="B793" s="2281"/>
      <c r="C793" s="2283"/>
      <c r="D793" s="2285"/>
      <c r="E793" s="2288"/>
      <c r="F793" s="2281"/>
      <c r="G793" s="2295"/>
      <c r="H793" s="2297"/>
      <c r="I793" s="2293"/>
      <c r="J793" s="2281"/>
      <c r="K793" s="2295"/>
      <c r="L793" s="2281"/>
      <c r="M793" s="310"/>
      <c r="N793" s="1678"/>
      <c r="O793" s="1678"/>
      <c r="P793" s="309"/>
      <c r="Q793" s="309"/>
      <c r="R793" s="308"/>
      <c r="S793" s="308"/>
      <c r="T793" s="358"/>
      <c r="U793" s="357"/>
      <c r="V793" s="357"/>
      <c r="W793" s="357"/>
      <c r="X793" s="357"/>
      <c r="Y793" s="357"/>
      <c r="Z793" s="357"/>
      <c r="AA793" s="357"/>
      <c r="AB793" s="308"/>
      <c r="AC793" s="2300"/>
      <c r="AD793" s="2300"/>
      <c r="AE793" s="2308"/>
      <c r="AF793" s="2316"/>
      <c r="AG793" s="2314"/>
      <c r="AH793" s="2312"/>
      <c r="AI793" s="271">
        <f t="shared" ref="AI793" si="976">IF(P793=P792,0,IF(P793=P791,0,IF(P793=P790,0,IF(P793=P789,0,IF(P793=P788,0,IF(P793=P787,0,IF(P793=P786,0,IF(P793=P785,0,1))))))))</f>
        <v>0</v>
      </c>
      <c r="AJ793" s="271" t="s">
        <v>545</v>
      </c>
      <c r="AK793" s="271" t="str">
        <f t="shared" si="125"/>
        <v>??</v>
      </c>
      <c r="AL793" s="271" t="e">
        <f>IF(#REF!=#REF!,0,IF(#REF!=#REF!,0,IF(#REF!=#REF!,0,IF(#REF!=#REF!,0,IF(#REF!=#REF!,0,IF(#REF!=#REF!,0,IF(#REF!=#REF!,0,IF(#REF!=#REF!,0,1))))))))</f>
        <v>#REF!</v>
      </c>
      <c r="AM793" s="354">
        <f t="shared" si="936"/>
        <v>0</v>
      </c>
    </row>
    <row r="794" spans="1:39" ht="14.1" customHeight="1" thickTop="1" thickBot="1" x14ac:dyDescent="0.25">
      <c r="A794" s="2279"/>
      <c r="B794" s="2282"/>
      <c r="C794" s="2284"/>
      <c r="D794" s="2286"/>
      <c r="E794" s="2289"/>
      <c r="F794" s="2282"/>
      <c r="G794" s="2296"/>
      <c r="H794" s="2298"/>
      <c r="I794" s="2294"/>
      <c r="J794" s="2282"/>
      <c r="K794" s="2296"/>
      <c r="L794" s="2282"/>
      <c r="M794" s="292"/>
      <c r="N794" s="290"/>
      <c r="O794" s="290"/>
      <c r="P794" s="291"/>
      <c r="Q794" s="291"/>
      <c r="R794" s="290"/>
      <c r="S794" s="290"/>
      <c r="T794" s="356"/>
      <c r="U794" s="355"/>
      <c r="V794" s="355"/>
      <c r="W794" s="355"/>
      <c r="X794" s="355"/>
      <c r="Y794" s="355"/>
      <c r="Z794" s="355"/>
      <c r="AA794" s="355"/>
      <c r="AB794" s="290"/>
      <c r="AC794" s="2301"/>
      <c r="AD794" s="2301"/>
      <c r="AE794" s="2309"/>
      <c r="AF794" s="2316"/>
      <c r="AG794" s="2315"/>
      <c r="AH794" s="2312"/>
      <c r="AI794" s="271">
        <f t="shared" ref="AI794" si="977">IF(P794=P793,0,IF(P794=P792,0,IF(P794=P791,0,IF(P794=P790,0,IF(P794=P789,0,IF(P794=P788,0,IF(P794=P787,0,IF(P794=P786,0,IF(P794=P785,0,1)))))))))</f>
        <v>0</v>
      </c>
      <c r="AJ794" s="271" t="s">
        <v>545</v>
      </c>
      <c r="AK794" s="271" t="str">
        <f t="shared" si="125"/>
        <v>??</v>
      </c>
      <c r="AL794" s="271" t="e">
        <f>IF(#REF!=#REF!,0,IF(#REF!=#REF!,0,IF(#REF!=#REF!,0,IF(#REF!=#REF!,0,IF(#REF!=#REF!,0,IF(#REF!=#REF!,0,IF(#REF!=#REF!,0,IF(#REF!=#REF!,0,IF(#REF!=#REF!,0,1)))))))))</f>
        <v>#REF!</v>
      </c>
      <c r="AM794" s="354">
        <f t="shared" si="936"/>
        <v>0</v>
      </c>
    </row>
    <row r="795" spans="1:39" ht="14.1" customHeight="1" thickTop="1" thickBot="1" x14ac:dyDescent="0.25">
      <c r="A795" s="2278"/>
      <c r="B795" s="2280"/>
      <c r="C795" s="2283"/>
      <c r="D795" s="2285"/>
      <c r="E795" s="2287"/>
      <c r="F795" s="2280"/>
      <c r="G795" s="2280"/>
      <c r="H795" s="2297"/>
      <c r="I795" s="2290" t="s">
        <v>140</v>
      </c>
      <c r="J795" s="2281"/>
      <c r="K795" s="2280"/>
      <c r="L795" s="2281"/>
      <c r="M795" s="310"/>
      <c r="N795" s="1678"/>
      <c r="O795" s="1678"/>
      <c r="P795" s="388"/>
      <c r="Q795" s="388"/>
      <c r="R795" s="308"/>
      <c r="S795" s="308"/>
      <c r="T795" s="358"/>
      <c r="U795" s="357"/>
      <c r="V795" s="357"/>
      <c r="W795" s="357"/>
      <c r="X795" s="357"/>
      <c r="Y795" s="357"/>
      <c r="Z795" s="357"/>
      <c r="AA795" s="357"/>
      <c r="AB795" s="308"/>
      <c r="AC795" s="2299">
        <f t="shared" ref="AC795" si="978">SUM(T795:AB804)</f>
        <v>0</v>
      </c>
      <c r="AD795" s="2299">
        <f t="shared" ref="AD795" si="979">IF(AC795&gt;0,18,0)</f>
        <v>0</v>
      </c>
      <c r="AE795" s="2306">
        <f t="shared" ref="AE795" si="980">IF((AC795-AD795)&gt;=0,AC795-AD795,0)</f>
        <v>0</v>
      </c>
      <c r="AF795" s="2316">
        <f t="shared" ref="AF795" si="981">IF(AC795&lt;AD795,AC795,AD795)/IF(AD795=0,1,AD795)</f>
        <v>0</v>
      </c>
      <c r="AG795" s="2313" t="str">
        <f t="shared" ref="AG795" si="982">IF(AF795=1,"pe",IF(AF795&gt;0,"ne",""))</f>
        <v/>
      </c>
      <c r="AH795" s="2312"/>
      <c r="AI795" s="271">
        <v>1</v>
      </c>
      <c r="AJ795" s="271" t="s">
        <v>545</v>
      </c>
      <c r="AK795" s="271" t="str">
        <f t="shared" si="125"/>
        <v>??</v>
      </c>
      <c r="AL795" s="271">
        <v>1</v>
      </c>
      <c r="AM795" s="354">
        <f t="shared" ref="AM795" si="983">C795</f>
        <v>0</v>
      </c>
    </row>
    <row r="796" spans="1:39" ht="14.1" customHeight="1" thickTop="1" thickBot="1" x14ac:dyDescent="0.25">
      <c r="A796" s="2278"/>
      <c r="B796" s="2281"/>
      <c r="C796" s="2283"/>
      <c r="D796" s="2285"/>
      <c r="E796" s="2288"/>
      <c r="F796" s="2281"/>
      <c r="G796" s="2295"/>
      <c r="H796" s="2297"/>
      <c r="I796" s="2291"/>
      <c r="J796" s="2281"/>
      <c r="K796" s="2295"/>
      <c r="L796" s="2281"/>
      <c r="M796" s="310"/>
      <c r="N796" s="1678"/>
      <c r="O796" s="1678"/>
      <c r="P796" s="309"/>
      <c r="Q796" s="309"/>
      <c r="R796" s="308"/>
      <c r="S796" s="308"/>
      <c r="T796" s="358"/>
      <c r="U796" s="357"/>
      <c r="V796" s="357"/>
      <c r="W796" s="357"/>
      <c r="X796" s="357"/>
      <c r="Y796" s="357"/>
      <c r="Z796" s="357"/>
      <c r="AA796" s="357"/>
      <c r="AB796" s="308"/>
      <c r="AC796" s="2300"/>
      <c r="AD796" s="2300"/>
      <c r="AE796" s="2307"/>
      <c r="AF796" s="2316"/>
      <c r="AG796" s="2314"/>
      <c r="AH796" s="2312"/>
      <c r="AI796" s="271">
        <f t="shared" ref="AI796" si="984">IF(P796=P795,0,1)</f>
        <v>0</v>
      </c>
      <c r="AJ796" s="271" t="s">
        <v>545</v>
      </c>
      <c r="AK796" s="271" t="str">
        <f t="shared" si="125"/>
        <v>??</v>
      </c>
      <c r="AL796" s="271" t="e">
        <f>IF(#REF!=#REF!,0,1)</f>
        <v>#REF!</v>
      </c>
      <c r="AM796" s="354">
        <f t="shared" si="936"/>
        <v>0</v>
      </c>
    </row>
    <row r="797" spans="1:39" ht="14.1" customHeight="1" thickTop="1" thickBot="1" x14ac:dyDescent="0.25">
      <c r="A797" s="2278"/>
      <c r="B797" s="2281"/>
      <c r="C797" s="2283"/>
      <c r="D797" s="2285"/>
      <c r="E797" s="2288"/>
      <c r="F797" s="2281"/>
      <c r="G797" s="2295"/>
      <c r="H797" s="2297"/>
      <c r="I797" s="2292"/>
      <c r="J797" s="2281"/>
      <c r="K797" s="2295"/>
      <c r="L797" s="2281"/>
      <c r="M797" s="310"/>
      <c r="N797" s="1678"/>
      <c r="O797" s="1678"/>
      <c r="P797" s="309"/>
      <c r="Q797" s="309"/>
      <c r="R797" s="308"/>
      <c r="S797" s="308"/>
      <c r="T797" s="358"/>
      <c r="U797" s="357"/>
      <c r="V797" s="357"/>
      <c r="W797" s="357"/>
      <c r="X797" s="357"/>
      <c r="Y797" s="357"/>
      <c r="Z797" s="357"/>
      <c r="AA797" s="357"/>
      <c r="AB797" s="308"/>
      <c r="AC797" s="2300"/>
      <c r="AD797" s="2300"/>
      <c r="AE797" s="2307"/>
      <c r="AF797" s="2316"/>
      <c r="AG797" s="2314"/>
      <c r="AH797" s="2312"/>
      <c r="AI797" s="271">
        <f t="shared" ref="AI797" si="985">IF(P797=P796,0,IF(P797=P795,0,1))</f>
        <v>0</v>
      </c>
      <c r="AJ797" s="271" t="s">
        <v>545</v>
      </c>
      <c r="AK797" s="271" t="str">
        <f t="shared" si="125"/>
        <v>??</v>
      </c>
      <c r="AL797" s="271" t="e">
        <f>IF(#REF!=#REF!,0,IF(#REF!=#REF!,0,1))</f>
        <v>#REF!</v>
      </c>
      <c r="AM797" s="354">
        <f t="shared" si="936"/>
        <v>0</v>
      </c>
    </row>
    <row r="798" spans="1:39" ht="14.1" customHeight="1" thickTop="1" thickBot="1" x14ac:dyDescent="0.25">
      <c r="A798" s="2278"/>
      <c r="B798" s="2281"/>
      <c r="C798" s="2283"/>
      <c r="D798" s="2285"/>
      <c r="E798" s="2288"/>
      <c r="F798" s="2281"/>
      <c r="G798" s="2295"/>
      <c r="H798" s="2297"/>
      <c r="I798" s="2293"/>
      <c r="J798" s="2281"/>
      <c r="K798" s="2295"/>
      <c r="L798" s="2281"/>
      <c r="M798" s="310"/>
      <c r="N798" s="1678"/>
      <c r="O798" s="1678"/>
      <c r="P798" s="309"/>
      <c r="Q798" s="309"/>
      <c r="R798" s="308"/>
      <c r="S798" s="308"/>
      <c r="T798" s="358"/>
      <c r="U798" s="357"/>
      <c r="V798" s="357"/>
      <c r="W798" s="357"/>
      <c r="X798" s="357"/>
      <c r="Y798" s="357"/>
      <c r="Z798" s="357"/>
      <c r="AA798" s="357"/>
      <c r="AB798" s="308"/>
      <c r="AC798" s="2300"/>
      <c r="AD798" s="2300"/>
      <c r="AE798" s="2307"/>
      <c r="AF798" s="2316"/>
      <c r="AG798" s="2314"/>
      <c r="AH798" s="2312"/>
      <c r="AI798" s="271">
        <f t="shared" ref="AI798" si="986">IF(P798=P797,0,IF(P798=P796,0,IF(P798=P795,0,1)))</f>
        <v>0</v>
      </c>
      <c r="AJ798" s="271" t="s">
        <v>545</v>
      </c>
      <c r="AK798" s="271" t="str">
        <f t="shared" si="125"/>
        <v>??</v>
      </c>
      <c r="AL798" s="271" t="e">
        <f>IF(#REF!=#REF!,0,IF(#REF!=#REF!,0,IF(#REF!=#REF!,0,1)))</f>
        <v>#REF!</v>
      </c>
      <c r="AM798" s="354">
        <f t="shared" si="936"/>
        <v>0</v>
      </c>
    </row>
    <row r="799" spans="1:39" ht="14.1" customHeight="1" thickTop="1" thickBot="1" x14ac:dyDescent="0.25">
      <c r="A799" s="2278"/>
      <c r="B799" s="2281"/>
      <c r="C799" s="2283"/>
      <c r="D799" s="2285"/>
      <c r="E799" s="2288"/>
      <c r="F799" s="2281"/>
      <c r="G799" s="2295"/>
      <c r="H799" s="2297"/>
      <c r="I799" s="2293"/>
      <c r="J799" s="2281"/>
      <c r="K799" s="2295"/>
      <c r="L799" s="2281"/>
      <c r="M799" s="310"/>
      <c r="N799" s="1678"/>
      <c r="O799" s="1678"/>
      <c r="P799" s="309"/>
      <c r="Q799" s="309"/>
      <c r="R799" s="308"/>
      <c r="S799" s="308"/>
      <c r="T799" s="358"/>
      <c r="U799" s="357"/>
      <c r="V799" s="357"/>
      <c r="W799" s="357"/>
      <c r="X799" s="357"/>
      <c r="Y799" s="357"/>
      <c r="Z799" s="357"/>
      <c r="AA799" s="357"/>
      <c r="AB799" s="308"/>
      <c r="AC799" s="2300"/>
      <c r="AD799" s="2300"/>
      <c r="AE799" s="2307"/>
      <c r="AF799" s="2316"/>
      <c r="AG799" s="2314"/>
      <c r="AH799" s="2312"/>
      <c r="AI799" s="271">
        <f t="shared" ref="AI799" si="987">IF(P799=P798,0,IF(P799=P797,0,IF(P799=P796,0,IF(P799=P795,0,1))))</f>
        <v>0</v>
      </c>
      <c r="AJ799" s="271" t="s">
        <v>545</v>
      </c>
      <c r="AK799" s="271" t="str">
        <f t="shared" si="125"/>
        <v>??</v>
      </c>
      <c r="AL799" s="271" t="e">
        <f>IF(#REF!=#REF!,0,IF(#REF!=#REF!,0,IF(#REF!=#REF!,0,IF(#REF!=#REF!,0,1))))</f>
        <v>#REF!</v>
      </c>
      <c r="AM799" s="354">
        <f t="shared" si="936"/>
        <v>0</v>
      </c>
    </row>
    <row r="800" spans="1:39" ht="14.1" customHeight="1" thickTop="1" thickBot="1" x14ac:dyDescent="0.25">
      <c r="A800" s="2278"/>
      <c r="B800" s="2281"/>
      <c r="C800" s="2283"/>
      <c r="D800" s="2285"/>
      <c r="E800" s="2288"/>
      <c r="F800" s="2281"/>
      <c r="G800" s="2295"/>
      <c r="H800" s="2297"/>
      <c r="I800" s="2293"/>
      <c r="J800" s="2281"/>
      <c r="K800" s="2295"/>
      <c r="L800" s="2281"/>
      <c r="M800" s="310"/>
      <c r="N800" s="1678"/>
      <c r="O800" s="1678"/>
      <c r="P800" s="309"/>
      <c r="Q800" s="309"/>
      <c r="R800" s="308"/>
      <c r="S800" s="308"/>
      <c r="T800" s="358"/>
      <c r="U800" s="357"/>
      <c r="V800" s="357"/>
      <c r="W800" s="357"/>
      <c r="X800" s="357"/>
      <c r="Y800" s="357"/>
      <c r="Z800" s="357"/>
      <c r="AA800" s="357"/>
      <c r="AB800" s="308"/>
      <c r="AC800" s="2300"/>
      <c r="AD800" s="2300"/>
      <c r="AE800" s="2307"/>
      <c r="AF800" s="2316"/>
      <c r="AG800" s="2314"/>
      <c r="AH800" s="2312"/>
      <c r="AI800" s="271">
        <f t="shared" ref="AI800" si="988">IF(P800=P799,0,IF(P800=P798,0,IF(P800=P797,0,IF(P800=P796,0,IF(P800=P795,0,1)))))</f>
        <v>0</v>
      </c>
      <c r="AJ800" s="271" t="s">
        <v>545</v>
      </c>
      <c r="AK800" s="271" t="str">
        <f t="shared" si="125"/>
        <v>??</v>
      </c>
      <c r="AL800" s="271" t="e">
        <f>IF(#REF!=#REF!,0,IF(#REF!=#REF!,0,IF(#REF!=#REF!,0,IF(#REF!=#REF!,0,IF(#REF!=#REF!,0,1)))))</f>
        <v>#REF!</v>
      </c>
      <c r="AM800" s="354">
        <f t="shared" si="936"/>
        <v>0</v>
      </c>
    </row>
    <row r="801" spans="1:39" ht="14.1" customHeight="1" thickTop="1" thickBot="1" x14ac:dyDescent="0.25">
      <c r="A801" s="2278"/>
      <c r="B801" s="2281"/>
      <c r="C801" s="2283"/>
      <c r="D801" s="2285"/>
      <c r="E801" s="2288"/>
      <c r="F801" s="2281"/>
      <c r="G801" s="2295"/>
      <c r="H801" s="2297"/>
      <c r="I801" s="2293"/>
      <c r="J801" s="2281"/>
      <c r="K801" s="2295"/>
      <c r="L801" s="2281"/>
      <c r="M801" s="310"/>
      <c r="N801" s="1678"/>
      <c r="O801" s="1678"/>
      <c r="P801" s="309"/>
      <c r="Q801" s="309"/>
      <c r="R801" s="308"/>
      <c r="S801" s="308"/>
      <c r="T801" s="358"/>
      <c r="U801" s="357"/>
      <c r="V801" s="357"/>
      <c r="W801" s="357"/>
      <c r="X801" s="357"/>
      <c r="Y801" s="357"/>
      <c r="Z801" s="357"/>
      <c r="AA801" s="357"/>
      <c r="AB801" s="308"/>
      <c r="AC801" s="2300"/>
      <c r="AD801" s="2300"/>
      <c r="AE801" s="2308" t="str">
        <f t="shared" ref="AE801" si="989">IF(AE795&gt;9,"błąd","")</f>
        <v/>
      </c>
      <c r="AF801" s="2316"/>
      <c r="AG801" s="2314"/>
      <c r="AH801" s="2312"/>
      <c r="AI801" s="271">
        <f t="shared" ref="AI801" si="990">IF(P801=P800,0,IF(P801=P799,0,IF(P801=P798,0,IF(P801=P797,0,IF(P801=P796,0,IF(P801=P795,0,1))))))</f>
        <v>0</v>
      </c>
      <c r="AJ801" s="271" t="s">
        <v>545</v>
      </c>
      <c r="AK801" s="271" t="str">
        <f t="shared" si="125"/>
        <v>??</v>
      </c>
      <c r="AL801" s="271" t="e">
        <f>IF(#REF!=#REF!,0,IF(#REF!=#REF!,0,IF(#REF!=#REF!,0,IF(#REF!=#REF!,0,IF(#REF!=#REF!,0,IF(#REF!=#REF!,0,1))))))</f>
        <v>#REF!</v>
      </c>
      <c r="AM801" s="354">
        <f t="shared" si="936"/>
        <v>0</v>
      </c>
    </row>
    <row r="802" spans="1:39" ht="14.1" customHeight="1" thickTop="1" thickBot="1" x14ac:dyDescent="0.25">
      <c r="A802" s="2278"/>
      <c r="B802" s="2281"/>
      <c r="C802" s="2283"/>
      <c r="D802" s="2285"/>
      <c r="E802" s="2288"/>
      <c r="F802" s="2281"/>
      <c r="G802" s="2295"/>
      <c r="H802" s="2297"/>
      <c r="I802" s="2293"/>
      <c r="J802" s="2281"/>
      <c r="K802" s="2295"/>
      <c r="L802" s="2281"/>
      <c r="M802" s="310"/>
      <c r="N802" s="1678"/>
      <c r="O802" s="1678"/>
      <c r="P802" s="309"/>
      <c r="Q802" s="309"/>
      <c r="R802" s="308"/>
      <c r="S802" s="308"/>
      <c r="T802" s="358"/>
      <c r="U802" s="357"/>
      <c r="V802" s="357"/>
      <c r="W802" s="357"/>
      <c r="X802" s="357"/>
      <c r="Y802" s="357"/>
      <c r="Z802" s="357"/>
      <c r="AA802" s="357"/>
      <c r="AB802" s="308"/>
      <c r="AC802" s="2300"/>
      <c r="AD802" s="2300"/>
      <c r="AE802" s="2308"/>
      <c r="AF802" s="2316"/>
      <c r="AG802" s="2314"/>
      <c r="AH802" s="2312"/>
      <c r="AI802" s="271">
        <f t="shared" ref="AI802" si="991">IF(P802=P801,0,IF(P802=P800,0,IF(P802=P799,0,IF(P802=P798,0,IF(P802=P797,0,IF(P802=P796,0,IF(P802=P795,0,1)))))))</f>
        <v>0</v>
      </c>
      <c r="AJ802" s="271" t="s">
        <v>545</v>
      </c>
      <c r="AK802" s="271" t="str">
        <f t="shared" si="125"/>
        <v>??</v>
      </c>
      <c r="AL802" s="271" t="e">
        <f>IF(#REF!=#REF!,0,IF(#REF!=#REF!,0,IF(#REF!=#REF!,0,IF(#REF!=#REF!,0,IF(#REF!=#REF!,0,IF(#REF!=#REF!,0,IF(#REF!=#REF!,0,1)))))))</f>
        <v>#REF!</v>
      </c>
      <c r="AM802" s="354">
        <f t="shared" si="936"/>
        <v>0</v>
      </c>
    </row>
    <row r="803" spans="1:39" ht="14.1" customHeight="1" thickTop="1" thickBot="1" x14ac:dyDescent="0.25">
      <c r="A803" s="2278"/>
      <c r="B803" s="2281"/>
      <c r="C803" s="2283"/>
      <c r="D803" s="2285"/>
      <c r="E803" s="2288"/>
      <c r="F803" s="2281"/>
      <c r="G803" s="2295"/>
      <c r="H803" s="2297"/>
      <c r="I803" s="2293"/>
      <c r="J803" s="2281"/>
      <c r="K803" s="2295"/>
      <c r="L803" s="2281"/>
      <c r="M803" s="310"/>
      <c r="N803" s="1678"/>
      <c r="O803" s="1678"/>
      <c r="P803" s="309"/>
      <c r="Q803" s="309"/>
      <c r="R803" s="308"/>
      <c r="S803" s="308"/>
      <c r="T803" s="358"/>
      <c r="U803" s="357"/>
      <c r="V803" s="357"/>
      <c r="W803" s="357"/>
      <c r="X803" s="357"/>
      <c r="Y803" s="357"/>
      <c r="Z803" s="357"/>
      <c r="AA803" s="357"/>
      <c r="AB803" s="308"/>
      <c r="AC803" s="2300"/>
      <c r="AD803" s="2300"/>
      <c r="AE803" s="2308"/>
      <c r="AF803" s="2316"/>
      <c r="AG803" s="2314"/>
      <c r="AH803" s="2312"/>
      <c r="AI803" s="271">
        <f t="shared" ref="AI803" si="992">IF(P803=P802,0,IF(P803=P801,0,IF(P803=P800,0,IF(P803=P799,0,IF(P803=P798,0,IF(P803=P797,0,IF(P803=P796,0,IF(P803=P795,0,1))))))))</f>
        <v>0</v>
      </c>
      <c r="AJ803" s="271" t="s">
        <v>545</v>
      </c>
      <c r="AK803" s="271" t="str">
        <f t="shared" si="125"/>
        <v>??</v>
      </c>
      <c r="AL803" s="271" t="e">
        <f>IF(#REF!=#REF!,0,IF(#REF!=#REF!,0,IF(#REF!=#REF!,0,IF(#REF!=#REF!,0,IF(#REF!=#REF!,0,IF(#REF!=#REF!,0,IF(#REF!=#REF!,0,IF(#REF!=#REF!,0,1))))))))</f>
        <v>#REF!</v>
      </c>
      <c r="AM803" s="354">
        <f t="shared" si="936"/>
        <v>0</v>
      </c>
    </row>
    <row r="804" spans="1:39" ht="14.1" customHeight="1" thickTop="1" thickBot="1" x14ac:dyDescent="0.25">
      <c r="A804" s="2279"/>
      <c r="B804" s="2282"/>
      <c r="C804" s="2284"/>
      <c r="D804" s="2286"/>
      <c r="E804" s="2289"/>
      <c r="F804" s="2282"/>
      <c r="G804" s="2296"/>
      <c r="H804" s="2298"/>
      <c r="I804" s="2294"/>
      <c r="J804" s="2282"/>
      <c r="K804" s="2296"/>
      <c r="L804" s="2282"/>
      <c r="M804" s="292"/>
      <c r="N804" s="290"/>
      <c r="O804" s="290"/>
      <c r="P804" s="291"/>
      <c r="Q804" s="291"/>
      <c r="R804" s="290"/>
      <c r="S804" s="290"/>
      <c r="T804" s="356"/>
      <c r="U804" s="355"/>
      <c r="V804" s="355"/>
      <c r="W804" s="355"/>
      <c r="X804" s="355"/>
      <c r="Y804" s="355"/>
      <c r="Z804" s="355"/>
      <c r="AA804" s="355"/>
      <c r="AB804" s="290"/>
      <c r="AC804" s="2301"/>
      <c r="AD804" s="2301"/>
      <c r="AE804" s="2309"/>
      <c r="AF804" s="2316"/>
      <c r="AG804" s="2315"/>
      <c r="AH804" s="2312"/>
      <c r="AI804" s="271">
        <f t="shared" ref="AI804" si="993">IF(P804=P803,0,IF(P804=P802,0,IF(P804=P801,0,IF(P804=P800,0,IF(P804=P799,0,IF(P804=P798,0,IF(P804=P797,0,IF(P804=P796,0,IF(P804=P795,0,1)))))))))</f>
        <v>0</v>
      </c>
      <c r="AJ804" s="271" t="s">
        <v>545</v>
      </c>
      <c r="AK804" s="271" t="str">
        <f t="shared" si="125"/>
        <v>??</v>
      </c>
      <c r="AL804" s="271" t="e">
        <f>IF(#REF!=#REF!,0,IF(#REF!=#REF!,0,IF(#REF!=#REF!,0,IF(#REF!=#REF!,0,IF(#REF!=#REF!,0,IF(#REF!=#REF!,0,IF(#REF!=#REF!,0,IF(#REF!=#REF!,0,IF(#REF!=#REF!,0,1)))))))))</f>
        <v>#REF!</v>
      </c>
      <c r="AM804" s="354">
        <f t="shared" si="936"/>
        <v>0</v>
      </c>
    </row>
    <row r="805" spans="1:39" ht="14.1" customHeight="1" thickTop="1" thickBot="1" x14ac:dyDescent="0.25">
      <c r="A805" s="2278"/>
      <c r="B805" s="2280"/>
      <c r="C805" s="2283"/>
      <c r="D805" s="2285"/>
      <c r="E805" s="2287"/>
      <c r="F805" s="2280"/>
      <c r="G805" s="2280"/>
      <c r="H805" s="2297"/>
      <c r="I805" s="2290" t="s">
        <v>140</v>
      </c>
      <c r="J805" s="2281"/>
      <c r="K805" s="2280"/>
      <c r="L805" s="2281"/>
      <c r="M805" s="310"/>
      <c r="N805" s="1678"/>
      <c r="O805" s="1678"/>
      <c r="P805" s="388"/>
      <c r="Q805" s="388"/>
      <c r="R805" s="308"/>
      <c r="S805" s="308"/>
      <c r="T805" s="358"/>
      <c r="U805" s="357"/>
      <c r="V805" s="357"/>
      <c r="W805" s="357"/>
      <c r="X805" s="357"/>
      <c r="Y805" s="357"/>
      <c r="Z805" s="357"/>
      <c r="AA805" s="357"/>
      <c r="AB805" s="308"/>
      <c r="AC805" s="2299">
        <f t="shared" ref="AC805" si="994">SUM(T805:AB814)</f>
        <v>0</v>
      </c>
      <c r="AD805" s="2299">
        <f t="shared" ref="AD805" si="995">IF(AC805&gt;0,18,0)</f>
        <v>0</v>
      </c>
      <c r="AE805" s="2306">
        <f t="shared" ref="AE805" si="996">IF((AC805-AD805)&gt;=0,AC805-AD805,0)</f>
        <v>0</v>
      </c>
      <c r="AF805" s="2316">
        <f t="shared" ref="AF805" si="997">IF(AC805&lt;AD805,AC805,AD805)/IF(AD805=0,1,AD805)</f>
        <v>0</v>
      </c>
      <c r="AG805" s="2313" t="str">
        <f t="shared" ref="AG805" si="998">IF(AF805=1,"pe",IF(AF805&gt;0,"ne",""))</f>
        <v/>
      </c>
      <c r="AH805" s="2312"/>
      <c r="AI805" s="271">
        <v>1</v>
      </c>
      <c r="AJ805" s="271" t="s">
        <v>545</v>
      </c>
      <c r="AK805" s="271" t="str">
        <f t="shared" si="125"/>
        <v>??</v>
      </c>
      <c r="AL805" s="271">
        <v>1</v>
      </c>
      <c r="AM805" s="354">
        <f t="shared" ref="AM805" si="999">C805</f>
        <v>0</v>
      </c>
    </row>
    <row r="806" spans="1:39" ht="14.1" customHeight="1" thickTop="1" thickBot="1" x14ac:dyDescent="0.25">
      <c r="A806" s="2278"/>
      <c r="B806" s="2281"/>
      <c r="C806" s="2283"/>
      <c r="D806" s="2285"/>
      <c r="E806" s="2288"/>
      <c r="F806" s="2281"/>
      <c r="G806" s="2295"/>
      <c r="H806" s="2297"/>
      <c r="I806" s="2291"/>
      <c r="J806" s="2281"/>
      <c r="K806" s="2295"/>
      <c r="L806" s="2281"/>
      <c r="M806" s="310"/>
      <c r="N806" s="1678"/>
      <c r="O806" s="1678"/>
      <c r="P806" s="309"/>
      <c r="Q806" s="309"/>
      <c r="R806" s="308"/>
      <c r="S806" s="308"/>
      <c r="T806" s="358"/>
      <c r="U806" s="357"/>
      <c r="V806" s="357"/>
      <c r="W806" s="357"/>
      <c r="X806" s="357"/>
      <c r="Y806" s="357"/>
      <c r="Z806" s="357"/>
      <c r="AA806" s="357"/>
      <c r="AB806" s="308"/>
      <c r="AC806" s="2300"/>
      <c r="AD806" s="2300"/>
      <c r="AE806" s="2307"/>
      <c r="AF806" s="2316"/>
      <c r="AG806" s="2314"/>
      <c r="AH806" s="2312"/>
      <c r="AI806" s="271">
        <f t="shared" ref="AI806" si="1000">IF(P806=P805,0,1)</f>
        <v>0</v>
      </c>
      <c r="AJ806" s="271" t="s">
        <v>545</v>
      </c>
      <c r="AK806" s="271" t="str">
        <f t="shared" si="125"/>
        <v>??</v>
      </c>
      <c r="AL806" s="271" t="e">
        <f>IF(#REF!=#REF!,0,1)</f>
        <v>#REF!</v>
      </c>
      <c r="AM806" s="354">
        <f t="shared" si="936"/>
        <v>0</v>
      </c>
    </row>
    <row r="807" spans="1:39" ht="14.1" customHeight="1" thickTop="1" thickBot="1" x14ac:dyDescent="0.25">
      <c r="A807" s="2278"/>
      <c r="B807" s="2281"/>
      <c r="C807" s="2283"/>
      <c r="D807" s="2285"/>
      <c r="E807" s="2288"/>
      <c r="F807" s="2281"/>
      <c r="G807" s="2295"/>
      <c r="H807" s="2297"/>
      <c r="I807" s="2292"/>
      <c r="J807" s="2281"/>
      <c r="K807" s="2295"/>
      <c r="L807" s="2281"/>
      <c r="M807" s="310"/>
      <c r="N807" s="1678"/>
      <c r="O807" s="1678"/>
      <c r="P807" s="309"/>
      <c r="Q807" s="309"/>
      <c r="R807" s="308"/>
      <c r="S807" s="308"/>
      <c r="T807" s="358"/>
      <c r="U807" s="357"/>
      <c r="V807" s="357"/>
      <c r="W807" s="357"/>
      <c r="X807" s="357"/>
      <c r="Y807" s="357"/>
      <c r="Z807" s="357"/>
      <c r="AA807" s="357"/>
      <c r="AB807" s="308"/>
      <c r="AC807" s="2300"/>
      <c r="AD807" s="2300"/>
      <c r="AE807" s="2307"/>
      <c r="AF807" s="2316"/>
      <c r="AG807" s="2314"/>
      <c r="AH807" s="2312"/>
      <c r="AI807" s="271">
        <f t="shared" ref="AI807" si="1001">IF(P807=P806,0,IF(P807=P805,0,1))</f>
        <v>0</v>
      </c>
      <c r="AJ807" s="271" t="s">
        <v>545</v>
      </c>
      <c r="AK807" s="271" t="str">
        <f t="shared" si="125"/>
        <v>??</v>
      </c>
      <c r="AL807" s="271" t="e">
        <f>IF(#REF!=#REF!,0,IF(#REF!=#REF!,0,1))</f>
        <v>#REF!</v>
      </c>
      <c r="AM807" s="354">
        <f t="shared" si="936"/>
        <v>0</v>
      </c>
    </row>
    <row r="808" spans="1:39" ht="14.1" customHeight="1" thickTop="1" thickBot="1" x14ac:dyDescent="0.25">
      <c r="A808" s="2278"/>
      <c r="B808" s="2281"/>
      <c r="C808" s="2283"/>
      <c r="D808" s="2285"/>
      <c r="E808" s="2288"/>
      <c r="F808" s="2281"/>
      <c r="G808" s="2295"/>
      <c r="H808" s="2297"/>
      <c r="I808" s="2293"/>
      <c r="J808" s="2281"/>
      <c r="K808" s="2295"/>
      <c r="L808" s="2281"/>
      <c r="M808" s="310"/>
      <c r="N808" s="1678"/>
      <c r="O808" s="1678"/>
      <c r="P808" s="309"/>
      <c r="Q808" s="309"/>
      <c r="R808" s="308"/>
      <c r="S808" s="308"/>
      <c r="T808" s="358"/>
      <c r="U808" s="357"/>
      <c r="V808" s="357"/>
      <c r="W808" s="357"/>
      <c r="X808" s="357"/>
      <c r="Y808" s="357"/>
      <c r="Z808" s="357"/>
      <c r="AA808" s="357"/>
      <c r="AB808" s="308"/>
      <c r="AC808" s="2300"/>
      <c r="AD808" s="2300"/>
      <c r="AE808" s="2307"/>
      <c r="AF808" s="2316"/>
      <c r="AG808" s="2314"/>
      <c r="AH808" s="2312"/>
      <c r="AI808" s="271">
        <f t="shared" ref="AI808" si="1002">IF(P808=P807,0,IF(P808=P806,0,IF(P808=P805,0,1)))</f>
        <v>0</v>
      </c>
      <c r="AJ808" s="271" t="s">
        <v>545</v>
      </c>
      <c r="AK808" s="271" t="str">
        <f t="shared" si="125"/>
        <v>??</v>
      </c>
      <c r="AL808" s="271" t="e">
        <f>IF(#REF!=#REF!,0,IF(#REF!=#REF!,0,IF(#REF!=#REF!,0,1)))</f>
        <v>#REF!</v>
      </c>
      <c r="AM808" s="354">
        <f t="shared" si="936"/>
        <v>0</v>
      </c>
    </row>
    <row r="809" spans="1:39" ht="14.1" customHeight="1" thickTop="1" thickBot="1" x14ac:dyDescent="0.25">
      <c r="A809" s="2278"/>
      <c r="B809" s="2281"/>
      <c r="C809" s="2283"/>
      <c r="D809" s="2285"/>
      <c r="E809" s="2288"/>
      <c r="F809" s="2281"/>
      <c r="G809" s="2295"/>
      <c r="H809" s="2297"/>
      <c r="I809" s="2293"/>
      <c r="J809" s="2281"/>
      <c r="K809" s="2295"/>
      <c r="L809" s="2281"/>
      <c r="M809" s="310"/>
      <c r="N809" s="1678"/>
      <c r="O809" s="1678"/>
      <c r="P809" s="309"/>
      <c r="Q809" s="309"/>
      <c r="R809" s="308"/>
      <c r="S809" s="308"/>
      <c r="T809" s="358"/>
      <c r="U809" s="357"/>
      <c r="V809" s="357"/>
      <c r="W809" s="357"/>
      <c r="X809" s="357"/>
      <c r="Y809" s="357"/>
      <c r="Z809" s="357"/>
      <c r="AA809" s="357"/>
      <c r="AB809" s="308"/>
      <c r="AC809" s="2300"/>
      <c r="AD809" s="2300"/>
      <c r="AE809" s="2307"/>
      <c r="AF809" s="2316"/>
      <c r="AG809" s="2314"/>
      <c r="AH809" s="2312"/>
      <c r="AI809" s="271">
        <f t="shared" ref="AI809" si="1003">IF(P809=P808,0,IF(P809=P807,0,IF(P809=P806,0,IF(P809=P805,0,1))))</f>
        <v>0</v>
      </c>
      <c r="AJ809" s="271" t="s">
        <v>545</v>
      </c>
      <c r="AK809" s="271" t="str">
        <f t="shared" si="125"/>
        <v>??</v>
      </c>
      <c r="AL809" s="271" t="e">
        <f>IF(#REF!=#REF!,0,IF(#REF!=#REF!,0,IF(#REF!=#REF!,0,IF(#REF!=#REF!,0,1))))</f>
        <v>#REF!</v>
      </c>
      <c r="AM809" s="354">
        <f t="shared" si="936"/>
        <v>0</v>
      </c>
    </row>
    <row r="810" spans="1:39" ht="14.1" customHeight="1" thickTop="1" thickBot="1" x14ac:dyDescent="0.25">
      <c r="A810" s="2278"/>
      <c r="B810" s="2281"/>
      <c r="C810" s="2283"/>
      <c r="D810" s="2285"/>
      <c r="E810" s="2288"/>
      <c r="F810" s="2281"/>
      <c r="G810" s="2295"/>
      <c r="H810" s="2297"/>
      <c r="I810" s="2293"/>
      <c r="J810" s="2281"/>
      <c r="K810" s="2295"/>
      <c r="L810" s="2281"/>
      <c r="M810" s="310"/>
      <c r="N810" s="1678"/>
      <c r="O810" s="1678"/>
      <c r="P810" s="309"/>
      <c r="Q810" s="309"/>
      <c r="R810" s="308"/>
      <c r="S810" s="308"/>
      <c r="T810" s="358"/>
      <c r="U810" s="357"/>
      <c r="V810" s="357"/>
      <c r="W810" s="357"/>
      <c r="X810" s="357"/>
      <c r="Y810" s="357"/>
      <c r="Z810" s="357"/>
      <c r="AA810" s="357"/>
      <c r="AB810" s="308"/>
      <c r="AC810" s="2300"/>
      <c r="AD810" s="2300"/>
      <c r="AE810" s="2307"/>
      <c r="AF810" s="2316"/>
      <c r="AG810" s="2314"/>
      <c r="AH810" s="2312"/>
      <c r="AI810" s="271">
        <f t="shared" ref="AI810" si="1004">IF(P810=P809,0,IF(P810=P808,0,IF(P810=P807,0,IF(P810=P806,0,IF(P810=P805,0,1)))))</f>
        <v>0</v>
      </c>
      <c r="AJ810" s="271" t="s">
        <v>545</v>
      </c>
      <c r="AK810" s="271" t="str">
        <f t="shared" si="125"/>
        <v>??</v>
      </c>
      <c r="AL810" s="271" t="e">
        <f>IF(#REF!=#REF!,0,IF(#REF!=#REF!,0,IF(#REF!=#REF!,0,IF(#REF!=#REF!,0,IF(#REF!=#REF!,0,1)))))</f>
        <v>#REF!</v>
      </c>
      <c r="AM810" s="354">
        <f t="shared" si="936"/>
        <v>0</v>
      </c>
    </row>
    <row r="811" spans="1:39" ht="14.1" customHeight="1" thickTop="1" thickBot="1" x14ac:dyDescent="0.25">
      <c r="A811" s="2278"/>
      <c r="B811" s="2281"/>
      <c r="C811" s="2283"/>
      <c r="D811" s="2285"/>
      <c r="E811" s="2288"/>
      <c r="F811" s="2281"/>
      <c r="G811" s="2295"/>
      <c r="H811" s="2297"/>
      <c r="I811" s="2293"/>
      <c r="J811" s="2281"/>
      <c r="K811" s="2295"/>
      <c r="L811" s="2281"/>
      <c r="M811" s="310"/>
      <c r="N811" s="1678"/>
      <c r="O811" s="1678"/>
      <c r="P811" s="309"/>
      <c r="Q811" s="309"/>
      <c r="R811" s="308"/>
      <c r="S811" s="308"/>
      <c r="T811" s="358"/>
      <c r="U811" s="357"/>
      <c r="V811" s="357"/>
      <c r="W811" s="357"/>
      <c r="X811" s="357"/>
      <c r="Y811" s="357"/>
      <c r="Z811" s="357"/>
      <c r="AA811" s="357"/>
      <c r="AB811" s="308"/>
      <c r="AC811" s="2300"/>
      <c r="AD811" s="2300"/>
      <c r="AE811" s="2308" t="str">
        <f t="shared" ref="AE811" si="1005">IF(AE805&gt;9,"błąd","")</f>
        <v/>
      </c>
      <c r="AF811" s="2316"/>
      <c r="AG811" s="2314"/>
      <c r="AH811" s="2312"/>
      <c r="AI811" s="271">
        <f t="shared" ref="AI811" si="1006">IF(P811=P810,0,IF(P811=P809,0,IF(P811=P808,0,IF(P811=P807,0,IF(P811=P806,0,IF(P811=P805,0,1))))))</f>
        <v>0</v>
      </c>
      <c r="AJ811" s="271" t="s">
        <v>545</v>
      </c>
      <c r="AK811" s="271" t="str">
        <f t="shared" si="125"/>
        <v>??</v>
      </c>
      <c r="AL811" s="271" t="e">
        <f>IF(#REF!=#REF!,0,IF(#REF!=#REF!,0,IF(#REF!=#REF!,0,IF(#REF!=#REF!,0,IF(#REF!=#REF!,0,IF(#REF!=#REF!,0,1))))))</f>
        <v>#REF!</v>
      </c>
      <c r="AM811" s="354">
        <f t="shared" si="936"/>
        <v>0</v>
      </c>
    </row>
    <row r="812" spans="1:39" ht="14.1" customHeight="1" thickTop="1" thickBot="1" x14ac:dyDescent="0.25">
      <c r="A812" s="2278"/>
      <c r="B812" s="2281"/>
      <c r="C812" s="2283"/>
      <c r="D812" s="2285"/>
      <c r="E812" s="2288"/>
      <c r="F812" s="2281"/>
      <c r="G812" s="2295"/>
      <c r="H812" s="2297"/>
      <c r="I812" s="2293"/>
      <c r="J812" s="2281"/>
      <c r="K812" s="2295"/>
      <c r="L812" s="2281"/>
      <c r="M812" s="310"/>
      <c r="N812" s="1678"/>
      <c r="O812" s="1678"/>
      <c r="P812" s="309"/>
      <c r="Q812" s="309"/>
      <c r="R812" s="308"/>
      <c r="S812" s="308"/>
      <c r="T812" s="358"/>
      <c r="U812" s="357"/>
      <c r="V812" s="357"/>
      <c r="W812" s="357"/>
      <c r="X812" s="357"/>
      <c r="Y812" s="357"/>
      <c r="Z812" s="357"/>
      <c r="AA812" s="357"/>
      <c r="AB812" s="308"/>
      <c r="AC812" s="2300"/>
      <c r="AD812" s="2300"/>
      <c r="AE812" s="2308"/>
      <c r="AF812" s="2316"/>
      <c r="AG812" s="2314"/>
      <c r="AH812" s="2312"/>
      <c r="AI812" s="271">
        <f t="shared" ref="AI812" si="1007">IF(P812=P811,0,IF(P812=P810,0,IF(P812=P809,0,IF(P812=P808,0,IF(P812=P807,0,IF(P812=P806,0,IF(P812=P805,0,1)))))))</f>
        <v>0</v>
      </c>
      <c r="AJ812" s="271" t="s">
        <v>545</v>
      </c>
      <c r="AK812" s="271" t="str">
        <f t="shared" si="125"/>
        <v>??</v>
      </c>
      <c r="AL812" s="271" t="e">
        <f>IF(#REF!=#REF!,0,IF(#REF!=#REF!,0,IF(#REF!=#REF!,0,IF(#REF!=#REF!,0,IF(#REF!=#REF!,0,IF(#REF!=#REF!,0,IF(#REF!=#REF!,0,1)))))))</f>
        <v>#REF!</v>
      </c>
      <c r="AM812" s="354">
        <f t="shared" si="936"/>
        <v>0</v>
      </c>
    </row>
    <row r="813" spans="1:39" ht="14.1" customHeight="1" thickTop="1" thickBot="1" x14ac:dyDescent="0.25">
      <c r="A813" s="2278"/>
      <c r="B813" s="2281"/>
      <c r="C813" s="2283"/>
      <c r="D813" s="2285"/>
      <c r="E813" s="2288"/>
      <c r="F813" s="2281"/>
      <c r="G813" s="2295"/>
      <c r="H813" s="2297"/>
      <c r="I813" s="2293"/>
      <c r="J813" s="2281"/>
      <c r="K813" s="2295"/>
      <c r="L813" s="2281"/>
      <c r="M813" s="310"/>
      <c r="N813" s="1678"/>
      <c r="O813" s="1678"/>
      <c r="P813" s="309"/>
      <c r="Q813" s="309"/>
      <c r="R813" s="308"/>
      <c r="S813" s="308"/>
      <c r="T813" s="358"/>
      <c r="U813" s="357"/>
      <c r="V813" s="357"/>
      <c r="W813" s="357"/>
      <c r="X813" s="357"/>
      <c r="Y813" s="357"/>
      <c r="Z813" s="357"/>
      <c r="AA813" s="357"/>
      <c r="AB813" s="308"/>
      <c r="AC813" s="2300"/>
      <c r="AD813" s="2300"/>
      <c r="AE813" s="2308"/>
      <c r="AF813" s="2316"/>
      <c r="AG813" s="2314"/>
      <c r="AH813" s="2312"/>
      <c r="AI813" s="271">
        <f t="shared" ref="AI813" si="1008">IF(P813=P812,0,IF(P813=P811,0,IF(P813=P810,0,IF(P813=P809,0,IF(P813=P808,0,IF(P813=P807,0,IF(P813=P806,0,IF(P813=P805,0,1))))))))</f>
        <v>0</v>
      </c>
      <c r="AJ813" s="271" t="s">
        <v>545</v>
      </c>
      <c r="AK813" s="271" t="str">
        <f t="shared" si="125"/>
        <v>??</v>
      </c>
      <c r="AL813" s="271" t="e">
        <f>IF(#REF!=#REF!,0,IF(#REF!=#REF!,0,IF(#REF!=#REF!,0,IF(#REF!=#REF!,0,IF(#REF!=#REF!,0,IF(#REF!=#REF!,0,IF(#REF!=#REF!,0,IF(#REF!=#REF!,0,1))))))))</f>
        <v>#REF!</v>
      </c>
      <c r="AM813" s="354">
        <f t="shared" si="936"/>
        <v>0</v>
      </c>
    </row>
    <row r="814" spans="1:39" ht="14.1" customHeight="1" thickTop="1" thickBot="1" x14ac:dyDescent="0.25">
      <c r="A814" s="2279"/>
      <c r="B814" s="2282"/>
      <c r="C814" s="2284"/>
      <c r="D814" s="2286"/>
      <c r="E814" s="2289"/>
      <c r="F814" s="2282"/>
      <c r="G814" s="2296"/>
      <c r="H814" s="2298"/>
      <c r="I814" s="2294"/>
      <c r="J814" s="2282"/>
      <c r="K814" s="2296"/>
      <c r="L814" s="2282"/>
      <c r="M814" s="292"/>
      <c r="N814" s="290"/>
      <c r="O814" s="290"/>
      <c r="P814" s="291"/>
      <c r="Q814" s="291"/>
      <c r="R814" s="290"/>
      <c r="S814" s="290"/>
      <c r="T814" s="356"/>
      <c r="U814" s="355"/>
      <c r="V814" s="355"/>
      <c r="W814" s="355"/>
      <c r="X814" s="355"/>
      <c r="Y814" s="355"/>
      <c r="Z814" s="355"/>
      <c r="AA814" s="355"/>
      <c r="AB814" s="290"/>
      <c r="AC814" s="2301"/>
      <c r="AD814" s="2301"/>
      <c r="AE814" s="2309"/>
      <c r="AF814" s="2316"/>
      <c r="AG814" s="2315"/>
      <c r="AH814" s="2312"/>
      <c r="AI814" s="271">
        <f t="shared" ref="AI814" si="1009">IF(P814=P813,0,IF(P814=P812,0,IF(P814=P811,0,IF(P814=P810,0,IF(P814=P809,0,IF(P814=P808,0,IF(P814=P807,0,IF(P814=P806,0,IF(P814=P805,0,1)))))))))</f>
        <v>0</v>
      </c>
      <c r="AJ814" s="271" t="s">
        <v>545</v>
      </c>
      <c r="AK814" s="271" t="str">
        <f t="shared" si="125"/>
        <v>??</v>
      </c>
      <c r="AL814" s="271" t="e">
        <f>IF(#REF!=#REF!,0,IF(#REF!=#REF!,0,IF(#REF!=#REF!,0,IF(#REF!=#REF!,0,IF(#REF!=#REF!,0,IF(#REF!=#REF!,0,IF(#REF!=#REF!,0,IF(#REF!=#REF!,0,IF(#REF!=#REF!,0,1)))))))))</f>
        <v>#REF!</v>
      </c>
      <c r="AM814" s="354">
        <f t="shared" si="936"/>
        <v>0</v>
      </c>
    </row>
    <row r="815" spans="1:39" ht="14.1" customHeight="1" thickTop="1" thickBot="1" x14ac:dyDescent="0.25">
      <c r="A815" s="2278"/>
      <c r="B815" s="2280"/>
      <c r="C815" s="2283"/>
      <c r="D815" s="2285"/>
      <c r="E815" s="2287"/>
      <c r="F815" s="2280"/>
      <c r="G815" s="2280"/>
      <c r="H815" s="2297"/>
      <c r="I815" s="2290" t="s">
        <v>140</v>
      </c>
      <c r="J815" s="2281"/>
      <c r="K815" s="2280"/>
      <c r="L815" s="2281"/>
      <c r="M815" s="310"/>
      <c r="N815" s="1678"/>
      <c r="O815" s="1678"/>
      <c r="P815" s="388"/>
      <c r="Q815" s="388"/>
      <c r="R815" s="308"/>
      <c r="S815" s="308"/>
      <c r="T815" s="358"/>
      <c r="U815" s="357"/>
      <c r="V815" s="357"/>
      <c r="W815" s="357"/>
      <c r="X815" s="357"/>
      <c r="Y815" s="357"/>
      <c r="Z815" s="357"/>
      <c r="AA815" s="357"/>
      <c r="AB815" s="308"/>
      <c r="AC815" s="2299">
        <f t="shared" ref="AC815" si="1010">SUM(T815:AB824)</f>
        <v>0</v>
      </c>
      <c r="AD815" s="2299">
        <f t="shared" ref="AD815" si="1011">IF(AC815&gt;0,18,0)</f>
        <v>0</v>
      </c>
      <c r="AE815" s="2306">
        <f t="shared" ref="AE815" si="1012">IF((AC815-AD815)&gt;=0,AC815-AD815,0)</f>
        <v>0</v>
      </c>
      <c r="AF815" s="2316">
        <f t="shared" ref="AF815" si="1013">IF(AC815&lt;AD815,AC815,AD815)/IF(AD815=0,1,AD815)</f>
        <v>0</v>
      </c>
      <c r="AG815" s="2313" t="str">
        <f t="shared" ref="AG815" si="1014">IF(AF815=1,"pe",IF(AF815&gt;0,"ne",""))</f>
        <v/>
      </c>
      <c r="AH815" s="2312"/>
      <c r="AI815" s="271">
        <v>1</v>
      </c>
      <c r="AJ815" s="271" t="s">
        <v>545</v>
      </c>
      <c r="AK815" s="271" t="str">
        <f t="shared" si="125"/>
        <v>??</v>
      </c>
      <c r="AL815" s="271">
        <v>1</v>
      </c>
      <c r="AM815" s="354">
        <f t="shared" ref="AM815" si="1015">C815</f>
        <v>0</v>
      </c>
    </row>
    <row r="816" spans="1:39" ht="14.1" customHeight="1" thickTop="1" thickBot="1" x14ac:dyDescent="0.25">
      <c r="A816" s="2278"/>
      <c r="B816" s="2281"/>
      <c r="C816" s="2283"/>
      <c r="D816" s="2285"/>
      <c r="E816" s="2288"/>
      <c r="F816" s="2281"/>
      <c r="G816" s="2295"/>
      <c r="H816" s="2297"/>
      <c r="I816" s="2291"/>
      <c r="J816" s="2281"/>
      <c r="K816" s="2295"/>
      <c r="L816" s="2281"/>
      <c r="M816" s="310"/>
      <c r="N816" s="1678"/>
      <c r="O816" s="1678"/>
      <c r="P816" s="309"/>
      <c r="Q816" s="309"/>
      <c r="R816" s="308"/>
      <c r="S816" s="308"/>
      <c r="T816" s="358"/>
      <c r="U816" s="357"/>
      <c r="V816" s="357"/>
      <c r="W816" s="357"/>
      <c r="X816" s="357"/>
      <c r="Y816" s="357"/>
      <c r="Z816" s="357"/>
      <c r="AA816" s="357"/>
      <c r="AB816" s="308"/>
      <c r="AC816" s="2300"/>
      <c r="AD816" s="2300"/>
      <c r="AE816" s="2307"/>
      <c r="AF816" s="2316"/>
      <c r="AG816" s="2314"/>
      <c r="AH816" s="2312"/>
      <c r="AI816" s="271">
        <f t="shared" ref="AI816" si="1016">IF(P816=P815,0,1)</f>
        <v>0</v>
      </c>
      <c r="AJ816" s="271" t="s">
        <v>545</v>
      </c>
      <c r="AK816" s="271" t="str">
        <f t="shared" si="125"/>
        <v>??</v>
      </c>
      <c r="AL816" s="271" t="e">
        <f>IF(#REF!=#REF!,0,1)</f>
        <v>#REF!</v>
      </c>
      <c r="AM816" s="354">
        <f t="shared" si="936"/>
        <v>0</v>
      </c>
    </row>
    <row r="817" spans="1:39" ht="14.1" customHeight="1" thickTop="1" thickBot="1" x14ac:dyDescent="0.25">
      <c r="A817" s="2278"/>
      <c r="B817" s="2281"/>
      <c r="C817" s="2283"/>
      <c r="D817" s="2285"/>
      <c r="E817" s="2288"/>
      <c r="F817" s="2281"/>
      <c r="G817" s="2295"/>
      <c r="H817" s="2297"/>
      <c r="I817" s="2292"/>
      <c r="J817" s="2281"/>
      <c r="K817" s="2295"/>
      <c r="L817" s="2281"/>
      <c r="M817" s="310"/>
      <c r="N817" s="1678"/>
      <c r="O817" s="1678"/>
      <c r="P817" s="309"/>
      <c r="Q817" s="309"/>
      <c r="R817" s="308"/>
      <c r="S817" s="308"/>
      <c r="T817" s="358"/>
      <c r="U817" s="357"/>
      <c r="V817" s="357"/>
      <c r="W817" s="357"/>
      <c r="X817" s="357"/>
      <c r="Y817" s="357"/>
      <c r="Z817" s="357"/>
      <c r="AA817" s="357"/>
      <c r="AB817" s="308"/>
      <c r="AC817" s="2300"/>
      <c r="AD817" s="2300"/>
      <c r="AE817" s="2307"/>
      <c r="AF817" s="2316"/>
      <c r="AG817" s="2314"/>
      <c r="AH817" s="2312"/>
      <c r="AI817" s="271">
        <f t="shared" ref="AI817" si="1017">IF(P817=P816,0,IF(P817=P815,0,1))</f>
        <v>0</v>
      </c>
      <c r="AJ817" s="271" t="s">
        <v>545</v>
      </c>
      <c r="AK817" s="271" t="str">
        <f t="shared" si="125"/>
        <v>??</v>
      </c>
      <c r="AL817" s="271" t="e">
        <f>IF(#REF!=#REF!,0,IF(#REF!=#REF!,0,1))</f>
        <v>#REF!</v>
      </c>
      <c r="AM817" s="354">
        <f t="shared" si="936"/>
        <v>0</v>
      </c>
    </row>
    <row r="818" spans="1:39" ht="14.1" customHeight="1" thickTop="1" thickBot="1" x14ac:dyDescent="0.25">
      <c r="A818" s="2278"/>
      <c r="B818" s="2281"/>
      <c r="C818" s="2283"/>
      <c r="D818" s="2285"/>
      <c r="E818" s="2288"/>
      <c r="F818" s="2281"/>
      <c r="G818" s="2295"/>
      <c r="H818" s="2297"/>
      <c r="I818" s="2293"/>
      <c r="J818" s="2281"/>
      <c r="K818" s="2295"/>
      <c r="L818" s="2281"/>
      <c r="M818" s="310"/>
      <c r="N818" s="1678"/>
      <c r="O818" s="1678"/>
      <c r="P818" s="309"/>
      <c r="Q818" s="309"/>
      <c r="R818" s="308"/>
      <c r="S818" s="308"/>
      <c r="T818" s="358"/>
      <c r="U818" s="357"/>
      <c r="V818" s="357"/>
      <c r="W818" s="357"/>
      <c r="X818" s="357"/>
      <c r="Y818" s="357"/>
      <c r="Z818" s="357"/>
      <c r="AA818" s="357"/>
      <c r="AB818" s="308"/>
      <c r="AC818" s="2300"/>
      <c r="AD818" s="2300"/>
      <c r="AE818" s="2307"/>
      <c r="AF818" s="2316"/>
      <c r="AG818" s="2314"/>
      <c r="AH818" s="2312"/>
      <c r="AI818" s="271">
        <f t="shared" ref="AI818" si="1018">IF(P818=P817,0,IF(P818=P816,0,IF(P818=P815,0,1)))</f>
        <v>0</v>
      </c>
      <c r="AJ818" s="271" t="s">
        <v>545</v>
      </c>
      <c r="AK818" s="271" t="str">
        <f t="shared" si="125"/>
        <v>??</v>
      </c>
      <c r="AL818" s="271" t="e">
        <f>IF(#REF!=#REF!,0,IF(#REF!=#REF!,0,IF(#REF!=#REF!,0,1)))</f>
        <v>#REF!</v>
      </c>
      <c r="AM818" s="354">
        <f t="shared" si="936"/>
        <v>0</v>
      </c>
    </row>
    <row r="819" spans="1:39" ht="14.1" customHeight="1" thickTop="1" thickBot="1" x14ac:dyDescent="0.25">
      <c r="A819" s="2278"/>
      <c r="B819" s="2281"/>
      <c r="C819" s="2283"/>
      <c r="D819" s="2285"/>
      <c r="E819" s="2288"/>
      <c r="F819" s="2281"/>
      <c r="G819" s="2295"/>
      <c r="H819" s="2297"/>
      <c r="I819" s="2293"/>
      <c r="J819" s="2281"/>
      <c r="K819" s="2295"/>
      <c r="L819" s="2281"/>
      <c r="M819" s="310"/>
      <c r="N819" s="1678"/>
      <c r="O819" s="1678"/>
      <c r="P819" s="309"/>
      <c r="Q819" s="309"/>
      <c r="R819" s="308"/>
      <c r="S819" s="308"/>
      <c r="T819" s="358"/>
      <c r="U819" s="357"/>
      <c r="V819" s="357"/>
      <c r="W819" s="357"/>
      <c r="X819" s="357"/>
      <c r="Y819" s="357"/>
      <c r="Z819" s="357"/>
      <c r="AA819" s="357"/>
      <c r="AB819" s="308"/>
      <c r="AC819" s="2300"/>
      <c r="AD819" s="2300"/>
      <c r="AE819" s="2307"/>
      <c r="AF819" s="2316"/>
      <c r="AG819" s="2314"/>
      <c r="AH819" s="2312"/>
      <c r="AI819" s="271">
        <f t="shared" ref="AI819" si="1019">IF(P819=P818,0,IF(P819=P817,0,IF(P819=P816,0,IF(P819=P815,0,1))))</f>
        <v>0</v>
      </c>
      <c r="AJ819" s="271" t="s">
        <v>545</v>
      </c>
      <c r="AK819" s="271" t="str">
        <f t="shared" si="125"/>
        <v>??</v>
      </c>
      <c r="AL819" s="271" t="e">
        <f>IF(#REF!=#REF!,0,IF(#REF!=#REF!,0,IF(#REF!=#REF!,0,IF(#REF!=#REF!,0,1))))</f>
        <v>#REF!</v>
      </c>
      <c r="AM819" s="354">
        <f t="shared" si="936"/>
        <v>0</v>
      </c>
    </row>
    <row r="820" spans="1:39" ht="14.1" customHeight="1" thickTop="1" thickBot="1" x14ac:dyDescent="0.25">
      <c r="A820" s="2278"/>
      <c r="B820" s="2281"/>
      <c r="C820" s="2283"/>
      <c r="D820" s="2285"/>
      <c r="E820" s="2288"/>
      <c r="F820" s="2281"/>
      <c r="G820" s="2295"/>
      <c r="H820" s="2297"/>
      <c r="I820" s="2293"/>
      <c r="J820" s="2281"/>
      <c r="K820" s="2295"/>
      <c r="L820" s="2281"/>
      <c r="M820" s="310"/>
      <c r="N820" s="1678"/>
      <c r="O820" s="1678"/>
      <c r="P820" s="309"/>
      <c r="Q820" s="309"/>
      <c r="R820" s="308"/>
      <c r="S820" s="308"/>
      <c r="T820" s="358"/>
      <c r="U820" s="357"/>
      <c r="V820" s="357"/>
      <c r="W820" s="357"/>
      <c r="X820" s="357"/>
      <c r="Y820" s="357"/>
      <c r="Z820" s="357"/>
      <c r="AA820" s="357"/>
      <c r="AB820" s="308"/>
      <c r="AC820" s="2300"/>
      <c r="AD820" s="2300"/>
      <c r="AE820" s="2307"/>
      <c r="AF820" s="2316"/>
      <c r="AG820" s="2314"/>
      <c r="AH820" s="2312"/>
      <c r="AI820" s="271">
        <f t="shared" ref="AI820" si="1020">IF(P820=P819,0,IF(P820=P818,0,IF(P820=P817,0,IF(P820=P816,0,IF(P820=P815,0,1)))))</f>
        <v>0</v>
      </c>
      <c r="AJ820" s="271" t="s">
        <v>545</v>
      </c>
      <c r="AK820" s="271" t="str">
        <f t="shared" si="125"/>
        <v>??</v>
      </c>
      <c r="AL820" s="271" t="e">
        <f>IF(#REF!=#REF!,0,IF(#REF!=#REF!,0,IF(#REF!=#REF!,0,IF(#REF!=#REF!,0,IF(#REF!=#REF!,0,1)))))</f>
        <v>#REF!</v>
      </c>
      <c r="AM820" s="354">
        <f t="shared" ref="AM820:AM883" si="1021">AM819</f>
        <v>0</v>
      </c>
    </row>
    <row r="821" spans="1:39" ht="14.1" customHeight="1" thickTop="1" thickBot="1" x14ac:dyDescent="0.25">
      <c r="A821" s="2278"/>
      <c r="B821" s="2281"/>
      <c r="C821" s="2283"/>
      <c r="D821" s="2285"/>
      <c r="E821" s="2288"/>
      <c r="F821" s="2281"/>
      <c r="G821" s="2295"/>
      <c r="H821" s="2297"/>
      <c r="I821" s="2293"/>
      <c r="J821" s="2281"/>
      <c r="K821" s="2295"/>
      <c r="L821" s="2281"/>
      <c r="M821" s="310"/>
      <c r="N821" s="1678"/>
      <c r="O821" s="1678"/>
      <c r="P821" s="309"/>
      <c r="Q821" s="309"/>
      <c r="R821" s="308"/>
      <c r="S821" s="308"/>
      <c r="T821" s="358"/>
      <c r="U821" s="357"/>
      <c r="V821" s="357"/>
      <c r="W821" s="357"/>
      <c r="X821" s="357"/>
      <c r="Y821" s="357"/>
      <c r="Z821" s="357"/>
      <c r="AA821" s="357"/>
      <c r="AB821" s="308"/>
      <c r="AC821" s="2300"/>
      <c r="AD821" s="2300"/>
      <c r="AE821" s="2308" t="str">
        <f t="shared" ref="AE821" si="1022">IF(AE815&gt;9,"błąd","")</f>
        <v/>
      </c>
      <c r="AF821" s="2316"/>
      <c r="AG821" s="2314"/>
      <c r="AH821" s="2312"/>
      <c r="AI821" s="271">
        <f t="shared" ref="AI821" si="1023">IF(P821=P820,0,IF(P821=P819,0,IF(P821=P818,0,IF(P821=P817,0,IF(P821=P816,0,IF(P821=P815,0,1))))))</f>
        <v>0</v>
      </c>
      <c r="AJ821" s="271" t="s">
        <v>545</v>
      </c>
      <c r="AK821" s="271" t="str">
        <f t="shared" si="125"/>
        <v>??</v>
      </c>
      <c r="AL821" s="271" t="e">
        <f>IF(#REF!=#REF!,0,IF(#REF!=#REF!,0,IF(#REF!=#REF!,0,IF(#REF!=#REF!,0,IF(#REF!=#REF!,0,IF(#REF!=#REF!,0,1))))))</f>
        <v>#REF!</v>
      </c>
      <c r="AM821" s="354">
        <f t="shared" si="1021"/>
        <v>0</v>
      </c>
    </row>
    <row r="822" spans="1:39" ht="14.1" customHeight="1" thickTop="1" thickBot="1" x14ac:dyDescent="0.25">
      <c r="A822" s="2278"/>
      <c r="B822" s="2281"/>
      <c r="C822" s="2283"/>
      <c r="D822" s="2285"/>
      <c r="E822" s="2288"/>
      <c r="F822" s="2281"/>
      <c r="G822" s="2295"/>
      <c r="H822" s="2297"/>
      <c r="I822" s="2293"/>
      <c r="J822" s="2281"/>
      <c r="K822" s="2295"/>
      <c r="L822" s="2281"/>
      <c r="M822" s="310"/>
      <c r="N822" s="1678"/>
      <c r="O822" s="1678"/>
      <c r="P822" s="309"/>
      <c r="Q822" s="309"/>
      <c r="R822" s="308"/>
      <c r="S822" s="308"/>
      <c r="T822" s="358"/>
      <c r="U822" s="357"/>
      <c r="V822" s="357"/>
      <c r="W822" s="357"/>
      <c r="X822" s="357"/>
      <c r="Y822" s="357"/>
      <c r="Z822" s="357"/>
      <c r="AA822" s="357"/>
      <c r="AB822" s="308"/>
      <c r="AC822" s="2300"/>
      <c r="AD822" s="2300"/>
      <c r="AE822" s="2308"/>
      <c r="AF822" s="2316"/>
      <c r="AG822" s="2314"/>
      <c r="AH822" s="2312"/>
      <c r="AI822" s="271">
        <f t="shared" ref="AI822" si="1024">IF(P822=P821,0,IF(P822=P820,0,IF(P822=P819,0,IF(P822=P818,0,IF(P822=P817,0,IF(P822=P816,0,IF(P822=P815,0,1)))))))</f>
        <v>0</v>
      </c>
      <c r="AJ822" s="271" t="s">
        <v>545</v>
      </c>
      <c r="AK822" s="271" t="str">
        <f t="shared" si="125"/>
        <v>??</v>
      </c>
      <c r="AL822" s="271" t="e">
        <f>IF(#REF!=#REF!,0,IF(#REF!=#REF!,0,IF(#REF!=#REF!,0,IF(#REF!=#REF!,0,IF(#REF!=#REF!,0,IF(#REF!=#REF!,0,IF(#REF!=#REF!,0,1)))))))</f>
        <v>#REF!</v>
      </c>
      <c r="AM822" s="354">
        <f t="shared" si="1021"/>
        <v>0</v>
      </c>
    </row>
    <row r="823" spans="1:39" ht="14.1" customHeight="1" thickTop="1" thickBot="1" x14ac:dyDescent="0.25">
      <c r="A823" s="2278"/>
      <c r="B823" s="2281"/>
      <c r="C823" s="2283"/>
      <c r="D823" s="2285"/>
      <c r="E823" s="2288"/>
      <c r="F823" s="2281"/>
      <c r="G823" s="2295"/>
      <c r="H823" s="2297"/>
      <c r="I823" s="2293"/>
      <c r="J823" s="2281"/>
      <c r="K823" s="2295"/>
      <c r="L823" s="2281"/>
      <c r="M823" s="310"/>
      <c r="N823" s="1678"/>
      <c r="O823" s="1678"/>
      <c r="P823" s="309"/>
      <c r="Q823" s="309"/>
      <c r="R823" s="308"/>
      <c r="S823" s="308"/>
      <c r="T823" s="358"/>
      <c r="U823" s="357"/>
      <c r="V823" s="357"/>
      <c r="W823" s="357"/>
      <c r="X823" s="357"/>
      <c r="Y823" s="357"/>
      <c r="Z823" s="357"/>
      <c r="AA823" s="357"/>
      <c r="AB823" s="308"/>
      <c r="AC823" s="2300"/>
      <c r="AD823" s="2300"/>
      <c r="AE823" s="2308"/>
      <c r="AF823" s="2316"/>
      <c r="AG823" s="2314"/>
      <c r="AH823" s="2312"/>
      <c r="AI823" s="271">
        <f t="shared" ref="AI823" si="1025">IF(P823=P822,0,IF(P823=P821,0,IF(P823=P820,0,IF(P823=P819,0,IF(P823=P818,0,IF(P823=P817,0,IF(P823=P816,0,IF(P823=P815,0,1))))))))</f>
        <v>0</v>
      </c>
      <c r="AJ823" s="271" t="s">
        <v>545</v>
      </c>
      <c r="AK823" s="271" t="str">
        <f t="shared" si="125"/>
        <v>??</v>
      </c>
      <c r="AL823" s="271" t="e">
        <f>IF(#REF!=#REF!,0,IF(#REF!=#REF!,0,IF(#REF!=#REF!,0,IF(#REF!=#REF!,0,IF(#REF!=#REF!,0,IF(#REF!=#REF!,0,IF(#REF!=#REF!,0,IF(#REF!=#REF!,0,1))))))))</f>
        <v>#REF!</v>
      </c>
      <c r="AM823" s="354">
        <f t="shared" si="1021"/>
        <v>0</v>
      </c>
    </row>
    <row r="824" spans="1:39" ht="14.1" customHeight="1" thickTop="1" thickBot="1" x14ac:dyDescent="0.25">
      <c r="A824" s="2279"/>
      <c r="B824" s="2282"/>
      <c r="C824" s="2284"/>
      <c r="D824" s="2286"/>
      <c r="E824" s="2289"/>
      <c r="F824" s="2282"/>
      <c r="G824" s="2296"/>
      <c r="H824" s="2298"/>
      <c r="I824" s="2294"/>
      <c r="J824" s="2282"/>
      <c r="K824" s="2296"/>
      <c r="L824" s="2282"/>
      <c r="M824" s="292"/>
      <c r="N824" s="290"/>
      <c r="O824" s="290"/>
      <c r="P824" s="291"/>
      <c r="Q824" s="291"/>
      <c r="R824" s="290"/>
      <c r="S824" s="290"/>
      <c r="T824" s="356"/>
      <c r="U824" s="355"/>
      <c r="V824" s="355"/>
      <c r="W824" s="355"/>
      <c r="X824" s="355"/>
      <c r="Y824" s="355"/>
      <c r="Z824" s="355"/>
      <c r="AA824" s="355"/>
      <c r="AB824" s="290"/>
      <c r="AC824" s="2301"/>
      <c r="AD824" s="2301"/>
      <c r="AE824" s="2309"/>
      <c r="AF824" s="2316"/>
      <c r="AG824" s="2315"/>
      <c r="AH824" s="2312"/>
      <c r="AI824" s="271">
        <f t="shared" ref="AI824" si="1026">IF(P824=P823,0,IF(P824=P822,0,IF(P824=P821,0,IF(P824=P820,0,IF(P824=P819,0,IF(P824=P818,0,IF(P824=P817,0,IF(P824=P816,0,IF(P824=P815,0,1)))))))))</f>
        <v>0</v>
      </c>
      <c r="AJ824" s="271" t="s">
        <v>545</v>
      </c>
      <c r="AK824" s="271" t="str">
        <f t="shared" si="125"/>
        <v>??</v>
      </c>
      <c r="AL824" s="271" t="e">
        <f>IF(#REF!=#REF!,0,IF(#REF!=#REF!,0,IF(#REF!=#REF!,0,IF(#REF!=#REF!,0,IF(#REF!=#REF!,0,IF(#REF!=#REF!,0,IF(#REF!=#REF!,0,IF(#REF!=#REF!,0,IF(#REF!=#REF!,0,1)))))))))</f>
        <v>#REF!</v>
      </c>
      <c r="AM824" s="354">
        <f t="shared" si="1021"/>
        <v>0</v>
      </c>
    </row>
    <row r="825" spans="1:39" ht="14.1" customHeight="1" thickTop="1" thickBot="1" x14ac:dyDescent="0.25">
      <c r="A825" s="2278"/>
      <c r="B825" s="2280"/>
      <c r="C825" s="2283"/>
      <c r="D825" s="2285"/>
      <c r="E825" s="2287"/>
      <c r="F825" s="2280"/>
      <c r="G825" s="2280"/>
      <c r="H825" s="2297"/>
      <c r="I825" s="2290" t="s">
        <v>140</v>
      </c>
      <c r="J825" s="2281"/>
      <c r="K825" s="2280"/>
      <c r="L825" s="2281"/>
      <c r="M825" s="310"/>
      <c r="N825" s="1678"/>
      <c r="O825" s="1678"/>
      <c r="P825" s="388"/>
      <c r="Q825" s="388"/>
      <c r="R825" s="308"/>
      <c r="S825" s="308"/>
      <c r="T825" s="358"/>
      <c r="U825" s="357"/>
      <c r="V825" s="357"/>
      <c r="W825" s="357"/>
      <c r="X825" s="357"/>
      <c r="Y825" s="357"/>
      <c r="Z825" s="357"/>
      <c r="AA825" s="357"/>
      <c r="AB825" s="308"/>
      <c r="AC825" s="2299">
        <f t="shared" ref="AC825" si="1027">SUM(T825:AB834)</f>
        <v>0</v>
      </c>
      <c r="AD825" s="2299">
        <f t="shared" ref="AD825" si="1028">IF(AC825&gt;0,18,0)</f>
        <v>0</v>
      </c>
      <c r="AE825" s="2306">
        <f t="shared" ref="AE825" si="1029">IF((AC825-AD825)&gt;=0,AC825-AD825,0)</f>
        <v>0</v>
      </c>
      <c r="AF825" s="2316">
        <f t="shared" ref="AF825" si="1030">IF(AC825&lt;AD825,AC825,AD825)/IF(AD825=0,1,AD825)</f>
        <v>0</v>
      </c>
      <c r="AG825" s="2313" t="str">
        <f t="shared" ref="AG825" si="1031">IF(AF825=1,"pe",IF(AF825&gt;0,"ne",""))</f>
        <v/>
      </c>
      <c r="AH825" s="2312"/>
      <c r="AI825" s="271">
        <v>1</v>
      </c>
      <c r="AJ825" s="271" t="s">
        <v>545</v>
      </c>
      <c r="AK825" s="271" t="str">
        <f t="shared" si="125"/>
        <v>??</v>
      </c>
      <c r="AL825" s="271">
        <v>1</v>
      </c>
      <c r="AM825" s="354">
        <f t="shared" ref="AM825" si="1032">C825</f>
        <v>0</v>
      </c>
    </row>
    <row r="826" spans="1:39" ht="14.1" customHeight="1" thickTop="1" thickBot="1" x14ac:dyDescent="0.25">
      <c r="A826" s="2278"/>
      <c r="B826" s="2281"/>
      <c r="C826" s="2283"/>
      <c r="D826" s="2285"/>
      <c r="E826" s="2288"/>
      <c r="F826" s="2281"/>
      <c r="G826" s="2295"/>
      <c r="H826" s="2297"/>
      <c r="I826" s="2291"/>
      <c r="J826" s="2281"/>
      <c r="K826" s="2295"/>
      <c r="L826" s="2281"/>
      <c r="M826" s="310"/>
      <c r="N826" s="1678"/>
      <c r="O826" s="1678"/>
      <c r="P826" s="309"/>
      <c r="Q826" s="309"/>
      <c r="R826" s="308"/>
      <c r="S826" s="308"/>
      <c r="T826" s="358"/>
      <c r="U826" s="357"/>
      <c r="V826" s="357"/>
      <c r="W826" s="357"/>
      <c r="X826" s="357"/>
      <c r="Y826" s="357"/>
      <c r="Z826" s="357"/>
      <c r="AA826" s="357"/>
      <c r="AB826" s="308"/>
      <c r="AC826" s="2300"/>
      <c r="AD826" s="2300"/>
      <c r="AE826" s="2307"/>
      <c r="AF826" s="2316"/>
      <c r="AG826" s="2314"/>
      <c r="AH826" s="2312"/>
      <c r="AI826" s="271">
        <f t="shared" ref="AI826" si="1033">IF(P826=P825,0,1)</f>
        <v>0</v>
      </c>
      <c r="AJ826" s="271" t="s">
        <v>545</v>
      </c>
      <c r="AK826" s="271" t="str">
        <f t="shared" si="125"/>
        <v>??</v>
      </c>
      <c r="AL826" s="271" t="e">
        <f>IF(#REF!=#REF!,0,1)</f>
        <v>#REF!</v>
      </c>
      <c r="AM826" s="354">
        <f t="shared" si="1021"/>
        <v>0</v>
      </c>
    </row>
    <row r="827" spans="1:39" ht="14.1" customHeight="1" thickTop="1" thickBot="1" x14ac:dyDescent="0.25">
      <c r="A827" s="2278"/>
      <c r="B827" s="2281"/>
      <c r="C827" s="2283"/>
      <c r="D827" s="2285"/>
      <c r="E827" s="2288"/>
      <c r="F827" s="2281"/>
      <c r="G827" s="2295"/>
      <c r="H827" s="2297"/>
      <c r="I827" s="2292"/>
      <c r="J827" s="2281"/>
      <c r="K827" s="2295"/>
      <c r="L827" s="2281"/>
      <c r="M827" s="310"/>
      <c r="N827" s="1678"/>
      <c r="O827" s="1678"/>
      <c r="P827" s="309"/>
      <c r="Q827" s="309"/>
      <c r="R827" s="308"/>
      <c r="S827" s="308"/>
      <c r="T827" s="358"/>
      <c r="U827" s="357"/>
      <c r="V827" s="357"/>
      <c r="W827" s="357"/>
      <c r="X827" s="357"/>
      <c r="Y827" s="357"/>
      <c r="Z827" s="357"/>
      <c r="AA827" s="357"/>
      <c r="AB827" s="308"/>
      <c r="AC827" s="2300"/>
      <c r="AD827" s="2300"/>
      <c r="AE827" s="2307"/>
      <c r="AF827" s="2316"/>
      <c r="AG827" s="2314"/>
      <c r="AH827" s="2312"/>
      <c r="AI827" s="271">
        <f t="shared" ref="AI827" si="1034">IF(P827=P826,0,IF(P827=P825,0,1))</f>
        <v>0</v>
      </c>
      <c r="AJ827" s="271" t="s">
        <v>545</v>
      </c>
      <c r="AK827" s="271" t="str">
        <f t="shared" si="125"/>
        <v>??</v>
      </c>
      <c r="AL827" s="271" t="e">
        <f>IF(#REF!=#REF!,0,IF(#REF!=#REF!,0,1))</f>
        <v>#REF!</v>
      </c>
      <c r="AM827" s="354">
        <f t="shared" si="1021"/>
        <v>0</v>
      </c>
    </row>
    <row r="828" spans="1:39" ht="14.1" customHeight="1" thickTop="1" thickBot="1" x14ac:dyDescent="0.25">
      <c r="A828" s="2278"/>
      <c r="B828" s="2281"/>
      <c r="C828" s="2283"/>
      <c r="D828" s="2285"/>
      <c r="E828" s="2288"/>
      <c r="F828" s="2281"/>
      <c r="G828" s="2295"/>
      <c r="H828" s="2297"/>
      <c r="I828" s="2293"/>
      <c r="J828" s="2281"/>
      <c r="K828" s="2295"/>
      <c r="L828" s="2281"/>
      <c r="M828" s="310"/>
      <c r="N828" s="1678"/>
      <c r="O828" s="1678"/>
      <c r="P828" s="309"/>
      <c r="Q828" s="309"/>
      <c r="R828" s="308"/>
      <c r="S828" s="308"/>
      <c r="T828" s="358"/>
      <c r="U828" s="357"/>
      <c r="V828" s="357"/>
      <c r="W828" s="357"/>
      <c r="X828" s="357"/>
      <c r="Y828" s="357"/>
      <c r="Z828" s="357"/>
      <c r="AA828" s="357"/>
      <c r="AB828" s="308"/>
      <c r="AC828" s="2300"/>
      <c r="AD828" s="2300"/>
      <c r="AE828" s="2307"/>
      <c r="AF828" s="2316"/>
      <c r="AG828" s="2314"/>
      <c r="AH828" s="2312"/>
      <c r="AI828" s="271">
        <f t="shared" ref="AI828" si="1035">IF(P828=P827,0,IF(P828=P826,0,IF(P828=P825,0,1)))</f>
        <v>0</v>
      </c>
      <c r="AJ828" s="271" t="s">
        <v>545</v>
      </c>
      <c r="AK828" s="271" t="str">
        <f t="shared" si="125"/>
        <v>??</v>
      </c>
      <c r="AL828" s="271" t="e">
        <f>IF(#REF!=#REF!,0,IF(#REF!=#REF!,0,IF(#REF!=#REF!,0,1)))</f>
        <v>#REF!</v>
      </c>
      <c r="AM828" s="354">
        <f t="shared" si="1021"/>
        <v>0</v>
      </c>
    </row>
    <row r="829" spans="1:39" ht="14.1" customHeight="1" thickTop="1" thickBot="1" x14ac:dyDescent="0.25">
      <c r="A829" s="2278"/>
      <c r="B829" s="2281"/>
      <c r="C829" s="2283"/>
      <c r="D829" s="2285"/>
      <c r="E829" s="2288"/>
      <c r="F829" s="2281"/>
      <c r="G829" s="2295"/>
      <c r="H829" s="2297"/>
      <c r="I829" s="2293"/>
      <c r="J829" s="2281"/>
      <c r="K829" s="2295"/>
      <c r="L829" s="2281"/>
      <c r="M829" s="310"/>
      <c r="N829" s="1678"/>
      <c r="O829" s="1678"/>
      <c r="P829" s="309"/>
      <c r="Q829" s="309"/>
      <c r="R829" s="308"/>
      <c r="S829" s="308"/>
      <c r="T829" s="358"/>
      <c r="U829" s="357"/>
      <c r="V829" s="357"/>
      <c r="W829" s="357"/>
      <c r="X829" s="357"/>
      <c r="Y829" s="357"/>
      <c r="Z829" s="357"/>
      <c r="AA829" s="357"/>
      <c r="AB829" s="308"/>
      <c r="AC829" s="2300"/>
      <c r="AD829" s="2300"/>
      <c r="AE829" s="2307"/>
      <c r="AF829" s="2316"/>
      <c r="AG829" s="2314"/>
      <c r="AH829" s="2312"/>
      <c r="AI829" s="271">
        <f t="shared" ref="AI829" si="1036">IF(P829=P828,0,IF(P829=P827,0,IF(P829=P826,0,IF(P829=P825,0,1))))</f>
        <v>0</v>
      </c>
      <c r="AJ829" s="271" t="s">
        <v>545</v>
      </c>
      <c r="AK829" s="271" t="str">
        <f t="shared" si="125"/>
        <v>??</v>
      </c>
      <c r="AL829" s="271" t="e">
        <f>IF(#REF!=#REF!,0,IF(#REF!=#REF!,0,IF(#REF!=#REF!,0,IF(#REF!=#REF!,0,1))))</f>
        <v>#REF!</v>
      </c>
      <c r="AM829" s="354">
        <f t="shared" si="1021"/>
        <v>0</v>
      </c>
    </row>
    <row r="830" spans="1:39" ht="14.1" customHeight="1" thickTop="1" thickBot="1" x14ac:dyDescent="0.25">
      <c r="A830" s="2278"/>
      <c r="B830" s="2281"/>
      <c r="C830" s="2283"/>
      <c r="D830" s="2285"/>
      <c r="E830" s="2288"/>
      <c r="F830" s="2281"/>
      <c r="G830" s="2295"/>
      <c r="H830" s="2297"/>
      <c r="I830" s="2293"/>
      <c r="J830" s="2281"/>
      <c r="K830" s="2295"/>
      <c r="L830" s="2281"/>
      <c r="M830" s="310"/>
      <c r="N830" s="1678"/>
      <c r="O830" s="1678"/>
      <c r="P830" s="309"/>
      <c r="Q830" s="309"/>
      <c r="R830" s="308"/>
      <c r="S830" s="308"/>
      <c r="T830" s="358"/>
      <c r="U830" s="357"/>
      <c r="V830" s="357"/>
      <c r="W830" s="357"/>
      <c r="X830" s="357"/>
      <c r="Y830" s="357"/>
      <c r="Z830" s="357"/>
      <c r="AA830" s="357"/>
      <c r="AB830" s="308"/>
      <c r="AC830" s="2300"/>
      <c r="AD830" s="2300"/>
      <c r="AE830" s="2307"/>
      <c r="AF830" s="2316"/>
      <c r="AG830" s="2314"/>
      <c r="AH830" s="2312"/>
      <c r="AI830" s="271">
        <f t="shared" ref="AI830" si="1037">IF(P830=P829,0,IF(P830=P828,0,IF(P830=P827,0,IF(P830=P826,0,IF(P830=P825,0,1)))))</f>
        <v>0</v>
      </c>
      <c r="AJ830" s="271" t="s">
        <v>545</v>
      </c>
      <c r="AK830" s="271" t="str">
        <f t="shared" si="125"/>
        <v>??</v>
      </c>
      <c r="AL830" s="271" t="e">
        <f>IF(#REF!=#REF!,0,IF(#REF!=#REF!,0,IF(#REF!=#REF!,0,IF(#REF!=#REF!,0,IF(#REF!=#REF!,0,1)))))</f>
        <v>#REF!</v>
      </c>
      <c r="AM830" s="354">
        <f t="shared" si="1021"/>
        <v>0</v>
      </c>
    </row>
    <row r="831" spans="1:39" ht="14.1" customHeight="1" thickTop="1" thickBot="1" x14ac:dyDescent="0.25">
      <c r="A831" s="2278"/>
      <c r="B831" s="2281"/>
      <c r="C831" s="2283"/>
      <c r="D831" s="2285"/>
      <c r="E831" s="2288"/>
      <c r="F831" s="2281"/>
      <c r="G831" s="2295"/>
      <c r="H831" s="2297"/>
      <c r="I831" s="2293"/>
      <c r="J831" s="2281"/>
      <c r="K831" s="2295"/>
      <c r="L831" s="2281"/>
      <c r="M831" s="310"/>
      <c r="N831" s="1678"/>
      <c r="O831" s="1678"/>
      <c r="P831" s="309"/>
      <c r="Q831" s="309"/>
      <c r="R831" s="308"/>
      <c r="S831" s="308"/>
      <c r="T831" s="358"/>
      <c r="U831" s="357"/>
      <c r="V831" s="357"/>
      <c r="W831" s="357"/>
      <c r="X831" s="357"/>
      <c r="Y831" s="357"/>
      <c r="Z831" s="357"/>
      <c r="AA831" s="357"/>
      <c r="AB831" s="308"/>
      <c r="AC831" s="2300"/>
      <c r="AD831" s="2300"/>
      <c r="AE831" s="2308" t="str">
        <f t="shared" ref="AE831" si="1038">IF(AE825&gt;9,"błąd","")</f>
        <v/>
      </c>
      <c r="AF831" s="2316"/>
      <c r="AG831" s="2314"/>
      <c r="AH831" s="2312"/>
      <c r="AI831" s="271">
        <f t="shared" ref="AI831" si="1039">IF(P831=P830,0,IF(P831=P829,0,IF(P831=P828,0,IF(P831=P827,0,IF(P831=P826,0,IF(P831=P825,0,1))))))</f>
        <v>0</v>
      </c>
      <c r="AJ831" s="271" t="s">
        <v>545</v>
      </c>
      <c r="AK831" s="271" t="str">
        <f t="shared" si="125"/>
        <v>??</v>
      </c>
      <c r="AL831" s="271" t="e">
        <f>IF(#REF!=#REF!,0,IF(#REF!=#REF!,0,IF(#REF!=#REF!,0,IF(#REF!=#REF!,0,IF(#REF!=#REF!,0,IF(#REF!=#REF!,0,1))))))</f>
        <v>#REF!</v>
      </c>
      <c r="AM831" s="354">
        <f t="shared" si="1021"/>
        <v>0</v>
      </c>
    </row>
    <row r="832" spans="1:39" ht="14.1" customHeight="1" thickTop="1" thickBot="1" x14ac:dyDescent="0.25">
      <c r="A832" s="2278"/>
      <c r="B832" s="2281"/>
      <c r="C832" s="2283"/>
      <c r="D832" s="2285"/>
      <c r="E832" s="2288"/>
      <c r="F832" s="2281"/>
      <c r="G832" s="2295"/>
      <c r="H832" s="2297"/>
      <c r="I832" s="2293"/>
      <c r="J832" s="2281"/>
      <c r="K832" s="2295"/>
      <c r="L832" s="2281"/>
      <c r="M832" s="310"/>
      <c r="N832" s="1678"/>
      <c r="O832" s="1678"/>
      <c r="P832" s="309"/>
      <c r="Q832" s="309"/>
      <c r="R832" s="308"/>
      <c r="S832" s="308"/>
      <c r="T832" s="358"/>
      <c r="U832" s="357"/>
      <c r="V832" s="357"/>
      <c r="W832" s="357"/>
      <c r="X832" s="357"/>
      <c r="Y832" s="357"/>
      <c r="Z832" s="357"/>
      <c r="AA832" s="357"/>
      <c r="AB832" s="308"/>
      <c r="AC832" s="2300"/>
      <c r="AD832" s="2300"/>
      <c r="AE832" s="2308"/>
      <c r="AF832" s="2316"/>
      <c r="AG832" s="2314"/>
      <c r="AH832" s="2312"/>
      <c r="AI832" s="271">
        <f t="shared" ref="AI832" si="1040">IF(P832=P831,0,IF(P832=P830,0,IF(P832=P829,0,IF(P832=P828,0,IF(P832=P827,0,IF(P832=P826,0,IF(P832=P825,0,1)))))))</f>
        <v>0</v>
      </c>
      <c r="AJ832" s="271" t="s">
        <v>545</v>
      </c>
      <c r="AK832" s="271" t="str">
        <f t="shared" si="125"/>
        <v>??</v>
      </c>
      <c r="AL832" s="271" t="e">
        <f>IF(#REF!=#REF!,0,IF(#REF!=#REF!,0,IF(#REF!=#REF!,0,IF(#REF!=#REF!,0,IF(#REF!=#REF!,0,IF(#REF!=#REF!,0,IF(#REF!=#REF!,0,1)))))))</f>
        <v>#REF!</v>
      </c>
      <c r="AM832" s="354">
        <f t="shared" si="1021"/>
        <v>0</v>
      </c>
    </row>
    <row r="833" spans="1:39" ht="14.1" customHeight="1" thickTop="1" thickBot="1" x14ac:dyDescent="0.25">
      <c r="A833" s="2278"/>
      <c r="B833" s="2281"/>
      <c r="C833" s="2283"/>
      <c r="D833" s="2285"/>
      <c r="E833" s="2288"/>
      <c r="F833" s="2281"/>
      <c r="G833" s="2295"/>
      <c r="H833" s="2297"/>
      <c r="I833" s="2293"/>
      <c r="J833" s="2281"/>
      <c r="K833" s="2295"/>
      <c r="L833" s="2281"/>
      <c r="M833" s="310"/>
      <c r="N833" s="1678"/>
      <c r="O833" s="1678"/>
      <c r="P833" s="309"/>
      <c r="Q833" s="309"/>
      <c r="R833" s="308"/>
      <c r="S833" s="308"/>
      <c r="T833" s="358"/>
      <c r="U833" s="357"/>
      <c r="V833" s="357"/>
      <c r="W833" s="357"/>
      <c r="X833" s="357"/>
      <c r="Y833" s="357"/>
      <c r="Z833" s="357"/>
      <c r="AA833" s="357"/>
      <c r="AB833" s="308"/>
      <c r="AC833" s="2300"/>
      <c r="AD833" s="2300"/>
      <c r="AE833" s="2308"/>
      <c r="AF833" s="2316"/>
      <c r="AG833" s="2314"/>
      <c r="AH833" s="2312"/>
      <c r="AI833" s="271">
        <f t="shared" ref="AI833" si="1041">IF(P833=P832,0,IF(P833=P831,0,IF(P833=P830,0,IF(P833=P829,0,IF(P833=P828,0,IF(P833=P827,0,IF(P833=P826,0,IF(P833=P825,0,1))))))))</f>
        <v>0</v>
      </c>
      <c r="AJ833" s="271" t="s">
        <v>545</v>
      </c>
      <c r="AK833" s="271" t="str">
        <f t="shared" si="125"/>
        <v>??</v>
      </c>
      <c r="AL833" s="271" t="e">
        <f>IF(#REF!=#REF!,0,IF(#REF!=#REF!,0,IF(#REF!=#REF!,0,IF(#REF!=#REF!,0,IF(#REF!=#REF!,0,IF(#REF!=#REF!,0,IF(#REF!=#REF!,0,IF(#REF!=#REF!,0,1))))))))</f>
        <v>#REF!</v>
      </c>
      <c r="AM833" s="354">
        <f t="shared" si="1021"/>
        <v>0</v>
      </c>
    </row>
    <row r="834" spans="1:39" ht="14.1" customHeight="1" thickTop="1" thickBot="1" x14ac:dyDescent="0.25">
      <c r="A834" s="2279"/>
      <c r="B834" s="2282"/>
      <c r="C834" s="2284"/>
      <c r="D834" s="2286"/>
      <c r="E834" s="2289"/>
      <c r="F834" s="2282"/>
      <c r="G834" s="2296"/>
      <c r="H834" s="2298"/>
      <c r="I834" s="2294"/>
      <c r="J834" s="2282"/>
      <c r="K834" s="2296"/>
      <c r="L834" s="2282"/>
      <c r="M834" s="292"/>
      <c r="N834" s="290"/>
      <c r="O834" s="290"/>
      <c r="P834" s="291"/>
      <c r="Q834" s="291"/>
      <c r="R834" s="290"/>
      <c r="S834" s="290"/>
      <c r="T834" s="356"/>
      <c r="U834" s="355"/>
      <c r="V834" s="355"/>
      <c r="W834" s="355"/>
      <c r="X834" s="355"/>
      <c r="Y834" s="355"/>
      <c r="Z834" s="355"/>
      <c r="AA834" s="355"/>
      <c r="AB834" s="290"/>
      <c r="AC834" s="2301"/>
      <c r="AD834" s="2301"/>
      <c r="AE834" s="2309"/>
      <c r="AF834" s="2316"/>
      <c r="AG834" s="2315"/>
      <c r="AH834" s="2312"/>
      <c r="AI834" s="271">
        <f t="shared" ref="AI834" si="1042">IF(P834=P833,0,IF(P834=P832,0,IF(P834=P831,0,IF(P834=P830,0,IF(P834=P829,0,IF(P834=P828,0,IF(P834=P827,0,IF(P834=P826,0,IF(P834=P825,0,1)))))))))</f>
        <v>0</v>
      </c>
      <c r="AJ834" s="271" t="s">
        <v>545</v>
      </c>
      <c r="AK834" s="271" t="str">
        <f t="shared" si="125"/>
        <v>??</v>
      </c>
      <c r="AL834" s="271" t="e">
        <f>IF(#REF!=#REF!,0,IF(#REF!=#REF!,0,IF(#REF!=#REF!,0,IF(#REF!=#REF!,0,IF(#REF!=#REF!,0,IF(#REF!=#REF!,0,IF(#REF!=#REF!,0,IF(#REF!=#REF!,0,IF(#REF!=#REF!,0,1)))))))))</f>
        <v>#REF!</v>
      </c>
      <c r="AM834" s="354">
        <f t="shared" si="1021"/>
        <v>0</v>
      </c>
    </row>
    <row r="835" spans="1:39" ht="14.1" customHeight="1" thickTop="1" thickBot="1" x14ac:dyDescent="0.25">
      <c r="A835" s="2278"/>
      <c r="B835" s="2280"/>
      <c r="C835" s="2283"/>
      <c r="D835" s="2285"/>
      <c r="E835" s="2287"/>
      <c r="F835" s="2280"/>
      <c r="G835" s="2280"/>
      <c r="H835" s="2297"/>
      <c r="I835" s="2290" t="s">
        <v>140</v>
      </c>
      <c r="J835" s="2281"/>
      <c r="K835" s="2280"/>
      <c r="L835" s="2281"/>
      <c r="M835" s="310"/>
      <c r="N835" s="1678"/>
      <c r="O835" s="1678"/>
      <c r="P835" s="388"/>
      <c r="Q835" s="388"/>
      <c r="R835" s="308"/>
      <c r="S835" s="308"/>
      <c r="T835" s="358"/>
      <c r="U835" s="357"/>
      <c r="V835" s="357"/>
      <c r="W835" s="357"/>
      <c r="X835" s="357"/>
      <c r="Y835" s="357"/>
      <c r="Z835" s="357"/>
      <c r="AA835" s="357"/>
      <c r="AB835" s="308"/>
      <c r="AC835" s="2299">
        <f t="shared" ref="AC835" si="1043">SUM(T835:AB844)</f>
        <v>0</v>
      </c>
      <c r="AD835" s="2299">
        <f t="shared" ref="AD835" si="1044">IF(AC835&gt;0,18,0)</f>
        <v>0</v>
      </c>
      <c r="AE835" s="2306">
        <f t="shared" ref="AE835" si="1045">IF((AC835-AD835)&gt;=0,AC835-AD835,0)</f>
        <v>0</v>
      </c>
      <c r="AF835" s="2316">
        <f t="shared" ref="AF835" si="1046">IF(AC835&lt;AD835,AC835,AD835)/IF(AD835=0,1,AD835)</f>
        <v>0</v>
      </c>
      <c r="AG835" s="2313" t="str">
        <f t="shared" ref="AG835" si="1047">IF(AF835=1,"pe",IF(AF835&gt;0,"ne",""))</f>
        <v/>
      </c>
      <c r="AH835" s="2312"/>
      <c r="AI835" s="271">
        <v>1</v>
      </c>
      <c r="AJ835" s="271" t="s">
        <v>545</v>
      </c>
      <c r="AK835" s="271" t="str">
        <f t="shared" si="125"/>
        <v>??</v>
      </c>
      <c r="AL835" s="271">
        <v>1</v>
      </c>
      <c r="AM835" s="354">
        <f t="shared" ref="AM835" si="1048">C835</f>
        <v>0</v>
      </c>
    </row>
    <row r="836" spans="1:39" ht="14.1" customHeight="1" thickTop="1" thickBot="1" x14ac:dyDescent="0.25">
      <c r="A836" s="2278"/>
      <c r="B836" s="2281"/>
      <c r="C836" s="2283"/>
      <c r="D836" s="2285"/>
      <c r="E836" s="2288"/>
      <c r="F836" s="2281"/>
      <c r="G836" s="2295"/>
      <c r="H836" s="2297"/>
      <c r="I836" s="2291"/>
      <c r="J836" s="2281"/>
      <c r="K836" s="2295"/>
      <c r="L836" s="2281"/>
      <c r="M836" s="310"/>
      <c r="N836" s="1678"/>
      <c r="O836" s="1678"/>
      <c r="P836" s="309"/>
      <c r="Q836" s="309"/>
      <c r="R836" s="308"/>
      <c r="S836" s="308"/>
      <c r="T836" s="358"/>
      <c r="U836" s="357"/>
      <c r="V836" s="357"/>
      <c r="W836" s="357"/>
      <c r="X836" s="357"/>
      <c r="Y836" s="357"/>
      <c r="Z836" s="357"/>
      <c r="AA836" s="357"/>
      <c r="AB836" s="308"/>
      <c r="AC836" s="2300"/>
      <c r="AD836" s="2300"/>
      <c r="AE836" s="2307"/>
      <c r="AF836" s="2316"/>
      <c r="AG836" s="2314"/>
      <c r="AH836" s="2312"/>
      <c r="AI836" s="271">
        <f t="shared" ref="AI836" si="1049">IF(P836=P835,0,1)</f>
        <v>0</v>
      </c>
      <c r="AJ836" s="271" t="s">
        <v>545</v>
      </c>
      <c r="AK836" s="271" t="str">
        <f t="shared" si="125"/>
        <v>??</v>
      </c>
      <c r="AL836" s="271" t="e">
        <f>IF(#REF!=#REF!,0,1)</f>
        <v>#REF!</v>
      </c>
      <c r="AM836" s="354">
        <f t="shared" si="1021"/>
        <v>0</v>
      </c>
    </row>
    <row r="837" spans="1:39" ht="14.1" customHeight="1" thickTop="1" thickBot="1" x14ac:dyDescent="0.25">
      <c r="A837" s="2278"/>
      <c r="B837" s="2281"/>
      <c r="C837" s="2283"/>
      <c r="D837" s="2285"/>
      <c r="E837" s="2288"/>
      <c r="F837" s="2281"/>
      <c r="G837" s="2295"/>
      <c r="H837" s="2297"/>
      <c r="I837" s="2292"/>
      <c r="J837" s="2281"/>
      <c r="K837" s="2295"/>
      <c r="L837" s="2281"/>
      <c r="M837" s="310"/>
      <c r="N837" s="1678"/>
      <c r="O837" s="1678"/>
      <c r="P837" s="309"/>
      <c r="Q837" s="309"/>
      <c r="R837" s="308"/>
      <c r="S837" s="308"/>
      <c r="T837" s="358"/>
      <c r="U837" s="357"/>
      <c r="V837" s="357"/>
      <c r="W837" s="357"/>
      <c r="X837" s="357"/>
      <c r="Y837" s="357"/>
      <c r="Z837" s="357"/>
      <c r="AA837" s="357"/>
      <c r="AB837" s="308"/>
      <c r="AC837" s="2300"/>
      <c r="AD837" s="2300"/>
      <c r="AE837" s="2307"/>
      <c r="AF837" s="2316"/>
      <c r="AG837" s="2314"/>
      <c r="AH837" s="2312"/>
      <c r="AI837" s="271">
        <f t="shared" ref="AI837" si="1050">IF(P837=P836,0,IF(P837=P835,0,1))</f>
        <v>0</v>
      </c>
      <c r="AJ837" s="271" t="s">
        <v>545</v>
      </c>
      <c r="AK837" s="271" t="str">
        <f t="shared" si="125"/>
        <v>??</v>
      </c>
      <c r="AL837" s="271" t="e">
        <f>IF(#REF!=#REF!,0,IF(#REF!=#REF!,0,1))</f>
        <v>#REF!</v>
      </c>
      <c r="AM837" s="354">
        <f t="shared" si="1021"/>
        <v>0</v>
      </c>
    </row>
    <row r="838" spans="1:39" ht="14.1" customHeight="1" thickTop="1" thickBot="1" x14ac:dyDescent="0.25">
      <c r="A838" s="2278"/>
      <c r="B838" s="2281"/>
      <c r="C838" s="2283"/>
      <c r="D838" s="2285"/>
      <c r="E838" s="2288"/>
      <c r="F838" s="2281"/>
      <c r="G838" s="2295"/>
      <c r="H838" s="2297"/>
      <c r="I838" s="2293"/>
      <c r="J838" s="2281"/>
      <c r="K838" s="2295"/>
      <c r="L838" s="2281"/>
      <c r="M838" s="310"/>
      <c r="N838" s="1678"/>
      <c r="O838" s="1678"/>
      <c r="P838" s="309"/>
      <c r="Q838" s="309"/>
      <c r="R838" s="308"/>
      <c r="S838" s="308"/>
      <c r="T838" s="358"/>
      <c r="U838" s="357"/>
      <c r="V838" s="357"/>
      <c r="W838" s="357"/>
      <c r="X838" s="357"/>
      <c r="Y838" s="357"/>
      <c r="Z838" s="357"/>
      <c r="AA838" s="357"/>
      <c r="AB838" s="308"/>
      <c r="AC838" s="2300"/>
      <c r="AD838" s="2300"/>
      <c r="AE838" s="2307"/>
      <c r="AF838" s="2316"/>
      <c r="AG838" s="2314"/>
      <c r="AH838" s="2312"/>
      <c r="AI838" s="271">
        <f t="shared" ref="AI838" si="1051">IF(P838=P837,0,IF(P838=P836,0,IF(P838=P835,0,1)))</f>
        <v>0</v>
      </c>
      <c r="AJ838" s="271" t="s">
        <v>545</v>
      </c>
      <c r="AK838" s="271" t="str">
        <f t="shared" si="125"/>
        <v>??</v>
      </c>
      <c r="AL838" s="271" t="e">
        <f>IF(#REF!=#REF!,0,IF(#REF!=#REF!,0,IF(#REF!=#REF!,0,1)))</f>
        <v>#REF!</v>
      </c>
      <c r="AM838" s="354">
        <f t="shared" si="1021"/>
        <v>0</v>
      </c>
    </row>
    <row r="839" spans="1:39" ht="14.1" customHeight="1" thickTop="1" thickBot="1" x14ac:dyDescent="0.25">
      <c r="A839" s="2278"/>
      <c r="B839" s="2281"/>
      <c r="C839" s="2283"/>
      <c r="D839" s="2285"/>
      <c r="E839" s="2288"/>
      <c r="F839" s="2281"/>
      <c r="G839" s="2295"/>
      <c r="H839" s="2297"/>
      <c r="I839" s="2293"/>
      <c r="J839" s="2281"/>
      <c r="K839" s="2295"/>
      <c r="L839" s="2281"/>
      <c r="M839" s="310"/>
      <c r="N839" s="1678"/>
      <c r="O839" s="1678"/>
      <c r="P839" s="309"/>
      <c r="Q839" s="309"/>
      <c r="R839" s="308"/>
      <c r="S839" s="308"/>
      <c r="T839" s="358"/>
      <c r="U839" s="357"/>
      <c r="V839" s="357"/>
      <c r="W839" s="357"/>
      <c r="X839" s="357"/>
      <c r="Y839" s="357"/>
      <c r="Z839" s="357"/>
      <c r="AA839" s="357"/>
      <c r="AB839" s="308"/>
      <c r="AC839" s="2300"/>
      <c r="AD839" s="2300"/>
      <c r="AE839" s="2307"/>
      <c r="AF839" s="2316"/>
      <c r="AG839" s="2314"/>
      <c r="AH839" s="2312"/>
      <c r="AI839" s="271">
        <f t="shared" ref="AI839" si="1052">IF(P839=P838,0,IF(P839=P837,0,IF(P839=P836,0,IF(P839=P835,0,1))))</f>
        <v>0</v>
      </c>
      <c r="AJ839" s="271" t="s">
        <v>545</v>
      </c>
      <c r="AK839" s="271" t="str">
        <f t="shared" si="125"/>
        <v>??</v>
      </c>
      <c r="AL839" s="271" t="e">
        <f>IF(#REF!=#REF!,0,IF(#REF!=#REF!,0,IF(#REF!=#REF!,0,IF(#REF!=#REF!,0,1))))</f>
        <v>#REF!</v>
      </c>
      <c r="AM839" s="354">
        <f t="shared" si="1021"/>
        <v>0</v>
      </c>
    </row>
    <row r="840" spans="1:39" ht="14.1" customHeight="1" thickTop="1" thickBot="1" x14ac:dyDescent="0.25">
      <c r="A840" s="2278"/>
      <c r="B840" s="2281"/>
      <c r="C840" s="2283"/>
      <c r="D840" s="2285"/>
      <c r="E840" s="2288"/>
      <c r="F840" s="2281"/>
      <c r="G840" s="2295"/>
      <c r="H840" s="2297"/>
      <c r="I840" s="2293"/>
      <c r="J840" s="2281"/>
      <c r="K840" s="2295"/>
      <c r="L840" s="2281"/>
      <c r="M840" s="310"/>
      <c r="N840" s="1678"/>
      <c r="O840" s="1678"/>
      <c r="P840" s="309"/>
      <c r="Q840" s="309"/>
      <c r="R840" s="308"/>
      <c r="S840" s="308"/>
      <c r="T840" s="358"/>
      <c r="U840" s="357"/>
      <c r="V840" s="357"/>
      <c r="W840" s="357"/>
      <c r="X840" s="357"/>
      <c r="Y840" s="357"/>
      <c r="Z840" s="357"/>
      <c r="AA840" s="357"/>
      <c r="AB840" s="308"/>
      <c r="AC840" s="2300"/>
      <c r="AD840" s="2300"/>
      <c r="AE840" s="2307"/>
      <c r="AF840" s="2316"/>
      <c r="AG840" s="2314"/>
      <c r="AH840" s="2312"/>
      <c r="AI840" s="271">
        <f t="shared" ref="AI840" si="1053">IF(P840=P839,0,IF(P840=P838,0,IF(P840=P837,0,IF(P840=P836,0,IF(P840=P835,0,1)))))</f>
        <v>0</v>
      </c>
      <c r="AJ840" s="271" t="s">
        <v>545</v>
      </c>
      <c r="AK840" s="271" t="str">
        <f t="shared" si="125"/>
        <v>??</v>
      </c>
      <c r="AL840" s="271" t="e">
        <f>IF(#REF!=#REF!,0,IF(#REF!=#REF!,0,IF(#REF!=#REF!,0,IF(#REF!=#REF!,0,IF(#REF!=#REF!,0,1)))))</f>
        <v>#REF!</v>
      </c>
      <c r="AM840" s="354">
        <f t="shared" si="1021"/>
        <v>0</v>
      </c>
    </row>
    <row r="841" spans="1:39" ht="14.1" customHeight="1" thickTop="1" thickBot="1" x14ac:dyDescent="0.25">
      <c r="A841" s="2278"/>
      <c r="B841" s="2281"/>
      <c r="C841" s="2283"/>
      <c r="D841" s="2285"/>
      <c r="E841" s="2288"/>
      <c r="F841" s="2281"/>
      <c r="G841" s="2295"/>
      <c r="H841" s="2297"/>
      <c r="I841" s="2293"/>
      <c r="J841" s="2281"/>
      <c r="K841" s="2295"/>
      <c r="L841" s="2281"/>
      <c r="M841" s="310"/>
      <c r="N841" s="1678"/>
      <c r="O841" s="1678"/>
      <c r="P841" s="309"/>
      <c r="Q841" s="309"/>
      <c r="R841" s="308"/>
      <c r="S841" s="308"/>
      <c r="T841" s="358"/>
      <c r="U841" s="357"/>
      <c r="V841" s="357"/>
      <c r="W841" s="357"/>
      <c r="X841" s="357"/>
      <c r="Y841" s="357"/>
      <c r="Z841" s="357"/>
      <c r="AA841" s="357"/>
      <c r="AB841" s="308"/>
      <c r="AC841" s="2300"/>
      <c r="AD841" s="2300"/>
      <c r="AE841" s="2308" t="str">
        <f t="shared" ref="AE841" si="1054">IF(AE835&gt;9,"błąd","")</f>
        <v/>
      </c>
      <c r="AF841" s="2316"/>
      <c r="AG841" s="2314"/>
      <c r="AH841" s="2312"/>
      <c r="AI841" s="271">
        <f t="shared" ref="AI841" si="1055">IF(P841=P840,0,IF(P841=P839,0,IF(P841=P838,0,IF(P841=P837,0,IF(P841=P836,0,IF(P841=P835,0,1))))))</f>
        <v>0</v>
      </c>
      <c r="AJ841" s="271" t="s">
        <v>545</v>
      </c>
      <c r="AK841" s="271" t="str">
        <f t="shared" si="125"/>
        <v>??</v>
      </c>
      <c r="AL841" s="271" t="e">
        <f>IF(#REF!=#REF!,0,IF(#REF!=#REF!,0,IF(#REF!=#REF!,0,IF(#REF!=#REF!,0,IF(#REF!=#REF!,0,IF(#REF!=#REF!,0,1))))))</f>
        <v>#REF!</v>
      </c>
      <c r="AM841" s="354">
        <f t="shared" si="1021"/>
        <v>0</v>
      </c>
    </row>
    <row r="842" spans="1:39" ht="14.1" customHeight="1" thickTop="1" thickBot="1" x14ac:dyDescent="0.25">
      <c r="A842" s="2278"/>
      <c r="B842" s="2281"/>
      <c r="C842" s="2283"/>
      <c r="D842" s="2285"/>
      <c r="E842" s="2288"/>
      <c r="F842" s="2281"/>
      <c r="G842" s="2295"/>
      <c r="H842" s="2297"/>
      <c r="I842" s="2293"/>
      <c r="J842" s="2281"/>
      <c r="K842" s="2295"/>
      <c r="L842" s="2281"/>
      <c r="M842" s="310"/>
      <c r="N842" s="1678"/>
      <c r="O842" s="1678"/>
      <c r="P842" s="309"/>
      <c r="Q842" s="309"/>
      <c r="R842" s="308"/>
      <c r="S842" s="308"/>
      <c r="T842" s="358"/>
      <c r="U842" s="357"/>
      <c r="V842" s="357"/>
      <c r="W842" s="357"/>
      <c r="X842" s="357"/>
      <c r="Y842" s="357"/>
      <c r="Z842" s="357"/>
      <c r="AA842" s="357"/>
      <c r="AB842" s="308"/>
      <c r="AC842" s="2300"/>
      <c r="AD842" s="2300"/>
      <c r="AE842" s="2308"/>
      <c r="AF842" s="2316"/>
      <c r="AG842" s="2314"/>
      <c r="AH842" s="2312"/>
      <c r="AI842" s="271">
        <f t="shared" ref="AI842" si="1056">IF(P842=P841,0,IF(P842=P840,0,IF(P842=P839,0,IF(P842=P838,0,IF(P842=P837,0,IF(P842=P836,0,IF(P842=P835,0,1)))))))</f>
        <v>0</v>
      </c>
      <c r="AJ842" s="271" t="s">
        <v>545</v>
      </c>
      <c r="AK842" s="271" t="str">
        <f t="shared" si="125"/>
        <v>??</v>
      </c>
      <c r="AL842" s="271" t="e">
        <f>IF(#REF!=#REF!,0,IF(#REF!=#REF!,0,IF(#REF!=#REF!,0,IF(#REF!=#REF!,0,IF(#REF!=#REF!,0,IF(#REF!=#REF!,0,IF(#REF!=#REF!,0,1)))))))</f>
        <v>#REF!</v>
      </c>
      <c r="AM842" s="354">
        <f t="shared" si="1021"/>
        <v>0</v>
      </c>
    </row>
    <row r="843" spans="1:39" ht="14.1" customHeight="1" thickTop="1" thickBot="1" x14ac:dyDescent="0.25">
      <c r="A843" s="2278"/>
      <c r="B843" s="2281"/>
      <c r="C843" s="2283"/>
      <c r="D843" s="2285"/>
      <c r="E843" s="2288"/>
      <c r="F843" s="2281"/>
      <c r="G843" s="2295"/>
      <c r="H843" s="2297"/>
      <c r="I843" s="2293"/>
      <c r="J843" s="2281"/>
      <c r="K843" s="2295"/>
      <c r="L843" s="2281"/>
      <c r="M843" s="310"/>
      <c r="N843" s="1678"/>
      <c r="O843" s="1678"/>
      <c r="P843" s="309"/>
      <c r="Q843" s="309"/>
      <c r="R843" s="308"/>
      <c r="S843" s="308"/>
      <c r="T843" s="358"/>
      <c r="U843" s="357"/>
      <c r="V843" s="357"/>
      <c r="W843" s="357"/>
      <c r="X843" s="357"/>
      <c r="Y843" s="357"/>
      <c r="Z843" s="357"/>
      <c r="AA843" s="357"/>
      <c r="AB843" s="308"/>
      <c r="AC843" s="2300"/>
      <c r="AD843" s="2300"/>
      <c r="AE843" s="2308"/>
      <c r="AF843" s="2316"/>
      <c r="AG843" s="2314"/>
      <c r="AH843" s="2312"/>
      <c r="AI843" s="271">
        <f t="shared" ref="AI843" si="1057">IF(P843=P842,0,IF(P843=P841,0,IF(P843=P840,0,IF(P843=P839,0,IF(P843=P838,0,IF(P843=P837,0,IF(P843=P836,0,IF(P843=P835,0,1))))))))</f>
        <v>0</v>
      </c>
      <c r="AJ843" s="271" t="s">
        <v>545</v>
      </c>
      <c r="AK843" s="271" t="str">
        <f t="shared" si="125"/>
        <v>??</v>
      </c>
      <c r="AL843" s="271" t="e">
        <f>IF(#REF!=#REF!,0,IF(#REF!=#REF!,0,IF(#REF!=#REF!,0,IF(#REF!=#REF!,0,IF(#REF!=#REF!,0,IF(#REF!=#REF!,0,IF(#REF!=#REF!,0,IF(#REF!=#REF!,0,1))))))))</f>
        <v>#REF!</v>
      </c>
      <c r="AM843" s="354">
        <f t="shared" si="1021"/>
        <v>0</v>
      </c>
    </row>
    <row r="844" spans="1:39" ht="14.1" customHeight="1" thickTop="1" thickBot="1" x14ac:dyDescent="0.25">
      <c r="A844" s="2279"/>
      <c r="B844" s="2282"/>
      <c r="C844" s="2284"/>
      <c r="D844" s="2286"/>
      <c r="E844" s="2289"/>
      <c r="F844" s="2282"/>
      <c r="G844" s="2296"/>
      <c r="H844" s="2298"/>
      <c r="I844" s="2294"/>
      <c r="J844" s="2282"/>
      <c r="K844" s="2296"/>
      <c r="L844" s="2282"/>
      <c r="M844" s="292"/>
      <c r="N844" s="290"/>
      <c r="O844" s="290"/>
      <c r="P844" s="291"/>
      <c r="Q844" s="291"/>
      <c r="R844" s="290"/>
      <c r="S844" s="290"/>
      <c r="T844" s="356"/>
      <c r="U844" s="355"/>
      <c r="V844" s="355"/>
      <c r="W844" s="355"/>
      <c r="X844" s="355"/>
      <c r="Y844" s="355"/>
      <c r="Z844" s="355"/>
      <c r="AA844" s="355"/>
      <c r="AB844" s="290"/>
      <c r="AC844" s="2301"/>
      <c r="AD844" s="2301"/>
      <c r="AE844" s="2309"/>
      <c r="AF844" s="2316"/>
      <c r="AG844" s="2315"/>
      <c r="AH844" s="2312"/>
      <c r="AI844" s="271">
        <f t="shared" ref="AI844" si="1058">IF(P844=P843,0,IF(P844=P842,0,IF(P844=P841,0,IF(P844=P840,0,IF(P844=P839,0,IF(P844=P838,0,IF(P844=P837,0,IF(P844=P836,0,IF(P844=P835,0,1)))))))))</f>
        <v>0</v>
      </c>
      <c r="AJ844" s="271" t="s">
        <v>545</v>
      </c>
      <c r="AK844" s="271" t="str">
        <f t="shared" si="125"/>
        <v>??</v>
      </c>
      <c r="AL844" s="271" t="e">
        <f>IF(#REF!=#REF!,0,IF(#REF!=#REF!,0,IF(#REF!=#REF!,0,IF(#REF!=#REF!,0,IF(#REF!=#REF!,0,IF(#REF!=#REF!,0,IF(#REF!=#REF!,0,IF(#REF!=#REF!,0,IF(#REF!=#REF!,0,1)))))))))</f>
        <v>#REF!</v>
      </c>
      <c r="AM844" s="354">
        <f t="shared" si="1021"/>
        <v>0</v>
      </c>
    </row>
    <row r="845" spans="1:39" ht="14.1" customHeight="1" thickTop="1" thickBot="1" x14ac:dyDescent="0.25">
      <c r="A845" s="2278"/>
      <c r="B845" s="2280"/>
      <c r="C845" s="2283"/>
      <c r="D845" s="2285"/>
      <c r="E845" s="2287"/>
      <c r="F845" s="2280"/>
      <c r="G845" s="2280"/>
      <c r="H845" s="2297"/>
      <c r="I845" s="2290" t="s">
        <v>140</v>
      </c>
      <c r="J845" s="2281"/>
      <c r="K845" s="2280"/>
      <c r="L845" s="2281"/>
      <c r="M845" s="310"/>
      <c r="N845" s="1678"/>
      <c r="O845" s="1678"/>
      <c r="P845" s="388"/>
      <c r="Q845" s="388"/>
      <c r="R845" s="308"/>
      <c r="S845" s="308"/>
      <c r="T845" s="358"/>
      <c r="U845" s="357"/>
      <c r="V845" s="357"/>
      <c r="W845" s="357"/>
      <c r="X845" s="357"/>
      <c r="Y845" s="357"/>
      <c r="Z845" s="357"/>
      <c r="AA845" s="357"/>
      <c r="AB845" s="308"/>
      <c r="AC845" s="2299">
        <f t="shared" ref="AC845" si="1059">SUM(T845:AB854)</f>
        <v>0</v>
      </c>
      <c r="AD845" s="2299">
        <f t="shared" ref="AD845" si="1060">IF(AC845&gt;0,18,0)</f>
        <v>0</v>
      </c>
      <c r="AE845" s="2306">
        <f t="shared" ref="AE845" si="1061">IF((AC845-AD845)&gt;=0,AC845-AD845,0)</f>
        <v>0</v>
      </c>
      <c r="AF845" s="2316">
        <f t="shared" ref="AF845" si="1062">IF(AC845&lt;AD845,AC845,AD845)/IF(AD845=0,1,AD845)</f>
        <v>0</v>
      </c>
      <c r="AG845" s="2313" t="str">
        <f t="shared" ref="AG845" si="1063">IF(AF845=1,"pe",IF(AF845&gt;0,"ne",""))</f>
        <v/>
      </c>
      <c r="AH845" s="2312"/>
      <c r="AI845" s="271">
        <v>1</v>
      </c>
      <c r="AJ845" s="271" t="s">
        <v>545</v>
      </c>
      <c r="AK845" s="271" t="str">
        <f t="shared" si="125"/>
        <v>??</v>
      </c>
      <c r="AL845" s="271">
        <v>1</v>
      </c>
      <c r="AM845" s="354">
        <f t="shared" ref="AM845" si="1064">C845</f>
        <v>0</v>
      </c>
    </row>
    <row r="846" spans="1:39" ht="14.1" customHeight="1" thickTop="1" thickBot="1" x14ac:dyDescent="0.25">
      <c r="A846" s="2278"/>
      <c r="B846" s="2281"/>
      <c r="C846" s="2283"/>
      <c r="D846" s="2285"/>
      <c r="E846" s="2288"/>
      <c r="F846" s="2281"/>
      <c r="G846" s="2295"/>
      <c r="H846" s="2297"/>
      <c r="I846" s="2291"/>
      <c r="J846" s="2281"/>
      <c r="K846" s="2295"/>
      <c r="L846" s="2281"/>
      <c r="M846" s="310"/>
      <c r="N846" s="1678"/>
      <c r="O846" s="1678"/>
      <c r="P846" s="309"/>
      <c r="Q846" s="309"/>
      <c r="R846" s="308"/>
      <c r="S846" s="308"/>
      <c r="T846" s="358"/>
      <c r="U846" s="357"/>
      <c r="V846" s="357"/>
      <c r="W846" s="357"/>
      <c r="X846" s="357"/>
      <c r="Y846" s="357"/>
      <c r="Z846" s="357"/>
      <c r="AA846" s="357"/>
      <c r="AB846" s="308"/>
      <c r="AC846" s="2300"/>
      <c r="AD846" s="2300"/>
      <c r="AE846" s="2307"/>
      <c r="AF846" s="2316"/>
      <c r="AG846" s="2314"/>
      <c r="AH846" s="2312"/>
      <c r="AI846" s="271">
        <f t="shared" ref="AI846" si="1065">IF(P846=P845,0,1)</f>
        <v>0</v>
      </c>
      <c r="AJ846" s="271" t="s">
        <v>545</v>
      </c>
      <c r="AK846" s="271" t="str">
        <f t="shared" si="125"/>
        <v>??</v>
      </c>
      <c r="AL846" s="271" t="e">
        <f>IF(#REF!=#REF!,0,1)</f>
        <v>#REF!</v>
      </c>
      <c r="AM846" s="354">
        <f t="shared" si="1021"/>
        <v>0</v>
      </c>
    </row>
    <row r="847" spans="1:39" ht="14.1" customHeight="1" thickTop="1" thickBot="1" x14ac:dyDescent="0.25">
      <c r="A847" s="2278"/>
      <c r="B847" s="2281"/>
      <c r="C847" s="2283"/>
      <c r="D847" s="2285"/>
      <c r="E847" s="2288"/>
      <c r="F847" s="2281"/>
      <c r="G847" s="2295"/>
      <c r="H847" s="2297"/>
      <c r="I847" s="2292"/>
      <c r="J847" s="2281"/>
      <c r="K847" s="2295"/>
      <c r="L847" s="2281"/>
      <c r="M847" s="310"/>
      <c r="N847" s="1678"/>
      <c r="O847" s="1678"/>
      <c r="P847" s="309"/>
      <c r="Q847" s="309"/>
      <c r="R847" s="308"/>
      <c r="S847" s="308"/>
      <c r="T847" s="358"/>
      <c r="U847" s="357"/>
      <c r="V847" s="357"/>
      <c r="W847" s="357"/>
      <c r="X847" s="357"/>
      <c r="Y847" s="357"/>
      <c r="Z847" s="357"/>
      <c r="AA847" s="357"/>
      <c r="AB847" s="308"/>
      <c r="AC847" s="2300"/>
      <c r="AD847" s="2300"/>
      <c r="AE847" s="2307"/>
      <c r="AF847" s="2316"/>
      <c r="AG847" s="2314"/>
      <c r="AH847" s="2312"/>
      <c r="AI847" s="271">
        <f t="shared" ref="AI847" si="1066">IF(P847=P846,0,IF(P847=P845,0,1))</f>
        <v>0</v>
      </c>
      <c r="AJ847" s="271" t="s">
        <v>545</v>
      </c>
      <c r="AK847" s="271" t="str">
        <f t="shared" si="125"/>
        <v>??</v>
      </c>
      <c r="AL847" s="271" t="e">
        <f>IF(#REF!=#REF!,0,IF(#REF!=#REF!,0,1))</f>
        <v>#REF!</v>
      </c>
      <c r="AM847" s="354">
        <f t="shared" si="1021"/>
        <v>0</v>
      </c>
    </row>
    <row r="848" spans="1:39" ht="14.1" customHeight="1" thickTop="1" thickBot="1" x14ac:dyDescent="0.25">
      <c r="A848" s="2278"/>
      <c r="B848" s="2281"/>
      <c r="C848" s="2283"/>
      <c r="D848" s="2285"/>
      <c r="E848" s="2288"/>
      <c r="F848" s="2281"/>
      <c r="G848" s="2295"/>
      <c r="H848" s="2297"/>
      <c r="I848" s="2293"/>
      <c r="J848" s="2281"/>
      <c r="K848" s="2295"/>
      <c r="L848" s="2281"/>
      <c r="M848" s="310"/>
      <c r="N848" s="1678"/>
      <c r="O848" s="1678"/>
      <c r="P848" s="309"/>
      <c r="Q848" s="309"/>
      <c r="R848" s="308"/>
      <c r="S848" s="308"/>
      <c r="T848" s="358"/>
      <c r="U848" s="357"/>
      <c r="V848" s="357"/>
      <c r="W848" s="357"/>
      <c r="X848" s="357"/>
      <c r="Y848" s="357"/>
      <c r="Z848" s="357"/>
      <c r="AA848" s="357"/>
      <c r="AB848" s="308"/>
      <c r="AC848" s="2300"/>
      <c r="AD848" s="2300"/>
      <c r="AE848" s="2307"/>
      <c r="AF848" s="2316"/>
      <c r="AG848" s="2314"/>
      <c r="AH848" s="2312"/>
      <c r="AI848" s="271">
        <f t="shared" ref="AI848" si="1067">IF(P848=P847,0,IF(P848=P846,0,IF(P848=P845,0,1)))</f>
        <v>0</v>
      </c>
      <c r="AJ848" s="271" t="s">
        <v>545</v>
      </c>
      <c r="AK848" s="271" t="str">
        <f t="shared" si="125"/>
        <v>??</v>
      </c>
      <c r="AL848" s="271" t="e">
        <f>IF(#REF!=#REF!,0,IF(#REF!=#REF!,0,IF(#REF!=#REF!,0,1)))</f>
        <v>#REF!</v>
      </c>
      <c r="AM848" s="354">
        <f t="shared" si="1021"/>
        <v>0</v>
      </c>
    </row>
    <row r="849" spans="1:39" ht="14.1" customHeight="1" thickTop="1" thickBot="1" x14ac:dyDescent="0.25">
      <c r="A849" s="2278"/>
      <c r="B849" s="2281"/>
      <c r="C849" s="2283"/>
      <c r="D849" s="2285"/>
      <c r="E849" s="2288"/>
      <c r="F849" s="2281"/>
      <c r="G849" s="2295"/>
      <c r="H849" s="2297"/>
      <c r="I849" s="2293"/>
      <c r="J849" s="2281"/>
      <c r="K849" s="2295"/>
      <c r="L849" s="2281"/>
      <c r="M849" s="310"/>
      <c r="N849" s="1678"/>
      <c r="O849" s="1678"/>
      <c r="P849" s="309"/>
      <c r="Q849" s="309"/>
      <c r="R849" s="308"/>
      <c r="S849" s="308"/>
      <c r="T849" s="358"/>
      <c r="U849" s="357"/>
      <c r="V849" s="357"/>
      <c r="W849" s="357"/>
      <c r="X849" s="357"/>
      <c r="Y849" s="357"/>
      <c r="Z849" s="357"/>
      <c r="AA849" s="357"/>
      <c r="AB849" s="308"/>
      <c r="AC849" s="2300"/>
      <c r="AD849" s="2300"/>
      <c r="AE849" s="2307"/>
      <c r="AF849" s="2316"/>
      <c r="AG849" s="2314"/>
      <c r="AH849" s="2312"/>
      <c r="AI849" s="271">
        <f t="shared" ref="AI849" si="1068">IF(P849=P848,0,IF(P849=P847,0,IF(P849=P846,0,IF(P849=P845,0,1))))</f>
        <v>0</v>
      </c>
      <c r="AJ849" s="271" t="s">
        <v>545</v>
      </c>
      <c r="AK849" s="271" t="str">
        <f t="shared" si="125"/>
        <v>??</v>
      </c>
      <c r="AL849" s="271" t="e">
        <f>IF(#REF!=#REF!,0,IF(#REF!=#REF!,0,IF(#REF!=#REF!,0,IF(#REF!=#REF!,0,1))))</f>
        <v>#REF!</v>
      </c>
      <c r="AM849" s="354">
        <f t="shared" si="1021"/>
        <v>0</v>
      </c>
    </row>
    <row r="850" spans="1:39" ht="14.1" customHeight="1" thickTop="1" thickBot="1" x14ac:dyDescent="0.25">
      <c r="A850" s="2278"/>
      <c r="B850" s="2281"/>
      <c r="C850" s="2283"/>
      <c r="D850" s="2285"/>
      <c r="E850" s="2288"/>
      <c r="F850" s="2281"/>
      <c r="G850" s="2295"/>
      <c r="H850" s="2297"/>
      <c r="I850" s="2293"/>
      <c r="J850" s="2281"/>
      <c r="K850" s="2295"/>
      <c r="L850" s="2281"/>
      <c r="M850" s="310"/>
      <c r="N850" s="1678"/>
      <c r="O850" s="1678"/>
      <c r="P850" s="309"/>
      <c r="Q850" s="309"/>
      <c r="R850" s="308"/>
      <c r="S850" s="308"/>
      <c r="T850" s="358"/>
      <c r="U850" s="357"/>
      <c r="V850" s="357"/>
      <c r="W850" s="357"/>
      <c r="X850" s="357"/>
      <c r="Y850" s="357"/>
      <c r="Z850" s="357"/>
      <c r="AA850" s="357"/>
      <c r="AB850" s="308"/>
      <c r="AC850" s="2300"/>
      <c r="AD850" s="2300"/>
      <c r="AE850" s="2307"/>
      <c r="AF850" s="2316"/>
      <c r="AG850" s="2314"/>
      <c r="AH850" s="2312"/>
      <c r="AI850" s="271">
        <f t="shared" ref="AI850" si="1069">IF(P850=P849,0,IF(P850=P848,0,IF(P850=P847,0,IF(P850=P846,0,IF(P850=P845,0,1)))))</f>
        <v>0</v>
      </c>
      <c r="AJ850" s="271" t="s">
        <v>545</v>
      </c>
      <c r="AK850" s="271" t="str">
        <f t="shared" si="125"/>
        <v>??</v>
      </c>
      <c r="AL850" s="271" t="e">
        <f>IF(#REF!=#REF!,0,IF(#REF!=#REF!,0,IF(#REF!=#REF!,0,IF(#REF!=#REF!,0,IF(#REF!=#REF!,0,1)))))</f>
        <v>#REF!</v>
      </c>
      <c r="AM850" s="354">
        <f t="shared" si="1021"/>
        <v>0</v>
      </c>
    </row>
    <row r="851" spans="1:39" ht="14.1" customHeight="1" thickTop="1" thickBot="1" x14ac:dyDescent="0.25">
      <c r="A851" s="2278"/>
      <c r="B851" s="2281"/>
      <c r="C851" s="2283"/>
      <c r="D851" s="2285"/>
      <c r="E851" s="2288"/>
      <c r="F851" s="2281"/>
      <c r="G851" s="2295"/>
      <c r="H851" s="2297"/>
      <c r="I851" s="2293"/>
      <c r="J851" s="2281"/>
      <c r="K851" s="2295"/>
      <c r="L851" s="2281"/>
      <c r="M851" s="310"/>
      <c r="N851" s="1678"/>
      <c r="O851" s="1678"/>
      <c r="P851" s="309"/>
      <c r="Q851" s="309"/>
      <c r="R851" s="308"/>
      <c r="S851" s="308"/>
      <c r="T851" s="358"/>
      <c r="U851" s="357"/>
      <c r="V851" s="357"/>
      <c r="W851" s="357"/>
      <c r="X851" s="357"/>
      <c r="Y851" s="357"/>
      <c r="Z851" s="357"/>
      <c r="AA851" s="357"/>
      <c r="AB851" s="308"/>
      <c r="AC851" s="2300"/>
      <c r="AD851" s="2300"/>
      <c r="AE851" s="2308" t="str">
        <f t="shared" ref="AE851" si="1070">IF(AE845&gt;9,"błąd","")</f>
        <v/>
      </c>
      <c r="AF851" s="2316"/>
      <c r="AG851" s="2314"/>
      <c r="AH851" s="2312"/>
      <c r="AI851" s="271">
        <f t="shared" ref="AI851" si="1071">IF(P851=P850,0,IF(P851=P849,0,IF(P851=P848,0,IF(P851=P847,0,IF(P851=P846,0,IF(P851=P845,0,1))))))</f>
        <v>0</v>
      </c>
      <c r="AJ851" s="271" t="s">
        <v>545</v>
      </c>
      <c r="AK851" s="271" t="str">
        <f t="shared" si="125"/>
        <v>??</v>
      </c>
      <c r="AL851" s="271" t="e">
        <f>IF(#REF!=#REF!,0,IF(#REF!=#REF!,0,IF(#REF!=#REF!,0,IF(#REF!=#REF!,0,IF(#REF!=#REF!,0,IF(#REF!=#REF!,0,1))))))</f>
        <v>#REF!</v>
      </c>
      <c r="AM851" s="354">
        <f t="shared" si="1021"/>
        <v>0</v>
      </c>
    </row>
    <row r="852" spans="1:39" ht="14.1" customHeight="1" thickTop="1" thickBot="1" x14ac:dyDescent="0.25">
      <c r="A852" s="2278"/>
      <c r="B852" s="2281"/>
      <c r="C852" s="2283"/>
      <c r="D852" s="2285"/>
      <c r="E852" s="2288"/>
      <c r="F852" s="2281"/>
      <c r="G852" s="2295"/>
      <c r="H852" s="2297"/>
      <c r="I852" s="2293"/>
      <c r="J852" s="2281"/>
      <c r="K852" s="2295"/>
      <c r="L852" s="2281"/>
      <c r="M852" s="310"/>
      <c r="N852" s="1678"/>
      <c r="O852" s="1678"/>
      <c r="P852" s="309"/>
      <c r="Q852" s="309"/>
      <c r="R852" s="308"/>
      <c r="S852" s="308"/>
      <c r="T852" s="358"/>
      <c r="U852" s="357"/>
      <c r="V852" s="357"/>
      <c r="W852" s="357"/>
      <c r="X852" s="357"/>
      <c r="Y852" s="357"/>
      <c r="Z852" s="357"/>
      <c r="AA852" s="357"/>
      <c r="AB852" s="308"/>
      <c r="AC852" s="2300"/>
      <c r="AD852" s="2300"/>
      <c r="AE852" s="2308"/>
      <c r="AF852" s="2316"/>
      <c r="AG852" s="2314"/>
      <c r="AH852" s="2312"/>
      <c r="AI852" s="271">
        <f t="shared" ref="AI852" si="1072">IF(P852=P851,0,IF(P852=P850,0,IF(P852=P849,0,IF(P852=P848,0,IF(P852=P847,0,IF(P852=P846,0,IF(P852=P845,0,1)))))))</f>
        <v>0</v>
      </c>
      <c r="AJ852" s="271" t="s">
        <v>545</v>
      </c>
      <c r="AK852" s="271" t="str">
        <f t="shared" si="125"/>
        <v>??</v>
      </c>
      <c r="AL852" s="271" t="e">
        <f>IF(#REF!=#REF!,0,IF(#REF!=#REF!,0,IF(#REF!=#REF!,0,IF(#REF!=#REF!,0,IF(#REF!=#REF!,0,IF(#REF!=#REF!,0,IF(#REF!=#REF!,0,1)))))))</f>
        <v>#REF!</v>
      </c>
      <c r="AM852" s="354">
        <f t="shared" si="1021"/>
        <v>0</v>
      </c>
    </row>
    <row r="853" spans="1:39" ht="14.1" customHeight="1" thickTop="1" thickBot="1" x14ac:dyDescent="0.25">
      <c r="A853" s="2278"/>
      <c r="B853" s="2281"/>
      <c r="C853" s="2283"/>
      <c r="D853" s="2285"/>
      <c r="E853" s="2288"/>
      <c r="F853" s="2281"/>
      <c r="G853" s="2295"/>
      <c r="H853" s="2297"/>
      <c r="I853" s="2293"/>
      <c r="J853" s="2281"/>
      <c r="K853" s="2295"/>
      <c r="L853" s="2281"/>
      <c r="M853" s="310"/>
      <c r="N853" s="1678"/>
      <c r="O853" s="1678"/>
      <c r="P853" s="309"/>
      <c r="Q853" s="309"/>
      <c r="R853" s="308"/>
      <c r="S853" s="308"/>
      <c r="T853" s="358"/>
      <c r="U853" s="357"/>
      <c r="V853" s="357"/>
      <c r="W853" s="357"/>
      <c r="X853" s="357"/>
      <c r="Y853" s="357"/>
      <c r="Z853" s="357"/>
      <c r="AA853" s="357"/>
      <c r="AB853" s="308"/>
      <c r="AC853" s="2300"/>
      <c r="AD853" s="2300"/>
      <c r="AE853" s="2308"/>
      <c r="AF853" s="2316"/>
      <c r="AG853" s="2314"/>
      <c r="AH853" s="2312"/>
      <c r="AI853" s="271">
        <f t="shared" ref="AI853" si="1073">IF(P853=P852,0,IF(P853=P851,0,IF(P853=P850,0,IF(P853=P849,0,IF(P853=P848,0,IF(P853=P847,0,IF(P853=P846,0,IF(P853=P845,0,1))))))))</f>
        <v>0</v>
      </c>
      <c r="AJ853" s="271" t="s">
        <v>545</v>
      </c>
      <c r="AK853" s="271" t="str">
        <f t="shared" si="125"/>
        <v>??</v>
      </c>
      <c r="AL853" s="271" t="e">
        <f>IF(#REF!=#REF!,0,IF(#REF!=#REF!,0,IF(#REF!=#REF!,0,IF(#REF!=#REF!,0,IF(#REF!=#REF!,0,IF(#REF!=#REF!,0,IF(#REF!=#REF!,0,IF(#REF!=#REF!,0,1))))))))</f>
        <v>#REF!</v>
      </c>
      <c r="AM853" s="354">
        <f t="shared" si="1021"/>
        <v>0</v>
      </c>
    </row>
    <row r="854" spans="1:39" ht="14.1" customHeight="1" thickTop="1" thickBot="1" x14ac:dyDescent="0.25">
      <c r="A854" s="2279"/>
      <c r="B854" s="2282"/>
      <c r="C854" s="2284"/>
      <c r="D854" s="2286"/>
      <c r="E854" s="2289"/>
      <c r="F854" s="2282"/>
      <c r="G854" s="2296"/>
      <c r="H854" s="2298"/>
      <c r="I854" s="2294"/>
      <c r="J854" s="2282"/>
      <c r="K854" s="2296"/>
      <c r="L854" s="2282"/>
      <c r="M854" s="292"/>
      <c r="N854" s="290"/>
      <c r="O854" s="290"/>
      <c r="P854" s="291"/>
      <c r="Q854" s="291"/>
      <c r="R854" s="290"/>
      <c r="S854" s="290"/>
      <c r="T854" s="356"/>
      <c r="U854" s="355"/>
      <c r="V854" s="355"/>
      <c r="W854" s="355"/>
      <c r="X854" s="355"/>
      <c r="Y854" s="355"/>
      <c r="Z854" s="355"/>
      <c r="AA854" s="355"/>
      <c r="AB854" s="290"/>
      <c r="AC854" s="2301"/>
      <c r="AD854" s="2301"/>
      <c r="AE854" s="2309"/>
      <c r="AF854" s="2316"/>
      <c r="AG854" s="2315"/>
      <c r="AH854" s="2312"/>
      <c r="AI854" s="271">
        <f t="shared" ref="AI854" si="1074">IF(P854=P853,0,IF(P854=P852,0,IF(P854=P851,0,IF(P854=P850,0,IF(P854=P849,0,IF(P854=P848,0,IF(P854=P847,0,IF(P854=P846,0,IF(P854=P845,0,1)))))))))</f>
        <v>0</v>
      </c>
      <c r="AJ854" s="271" t="s">
        <v>545</v>
      </c>
      <c r="AK854" s="271" t="str">
        <f t="shared" si="125"/>
        <v>??</v>
      </c>
      <c r="AL854" s="271" t="e">
        <f>IF(#REF!=#REF!,0,IF(#REF!=#REF!,0,IF(#REF!=#REF!,0,IF(#REF!=#REF!,0,IF(#REF!=#REF!,0,IF(#REF!=#REF!,0,IF(#REF!=#REF!,0,IF(#REF!=#REF!,0,IF(#REF!=#REF!,0,1)))))))))</f>
        <v>#REF!</v>
      </c>
      <c r="AM854" s="354">
        <f t="shared" si="1021"/>
        <v>0</v>
      </c>
    </row>
    <row r="855" spans="1:39" ht="14.1" customHeight="1" thickTop="1" thickBot="1" x14ac:dyDescent="0.25">
      <c r="A855" s="2278"/>
      <c r="B855" s="2280"/>
      <c r="C855" s="2283"/>
      <c r="D855" s="2285"/>
      <c r="E855" s="2287"/>
      <c r="F855" s="2280"/>
      <c r="G855" s="2280"/>
      <c r="H855" s="2297"/>
      <c r="I855" s="2290" t="s">
        <v>140</v>
      </c>
      <c r="J855" s="2281"/>
      <c r="K855" s="2280"/>
      <c r="L855" s="2281"/>
      <c r="M855" s="310"/>
      <c r="N855" s="1678"/>
      <c r="O855" s="1678"/>
      <c r="P855" s="388"/>
      <c r="Q855" s="388"/>
      <c r="R855" s="308"/>
      <c r="S855" s="308"/>
      <c r="T855" s="358"/>
      <c r="U855" s="357"/>
      <c r="V855" s="357"/>
      <c r="W855" s="357"/>
      <c r="X855" s="357"/>
      <c r="Y855" s="357"/>
      <c r="Z855" s="357"/>
      <c r="AA855" s="357"/>
      <c r="AB855" s="308"/>
      <c r="AC855" s="2299">
        <f t="shared" ref="AC855" si="1075">SUM(T855:AB864)</f>
        <v>0</v>
      </c>
      <c r="AD855" s="2299">
        <f t="shared" ref="AD855" si="1076">IF(AC855&gt;0,18,0)</f>
        <v>0</v>
      </c>
      <c r="AE855" s="2306">
        <f t="shared" ref="AE855" si="1077">IF((AC855-AD855)&gt;=0,AC855-AD855,0)</f>
        <v>0</v>
      </c>
      <c r="AF855" s="2316">
        <f t="shared" ref="AF855" si="1078">IF(AC855&lt;AD855,AC855,AD855)/IF(AD855=0,1,AD855)</f>
        <v>0</v>
      </c>
      <c r="AG855" s="2313" t="str">
        <f t="shared" ref="AG855" si="1079">IF(AF855=1,"pe",IF(AF855&gt;0,"ne",""))</f>
        <v/>
      </c>
      <c r="AH855" s="2312"/>
      <c r="AI855" s="271">
        <v>1</v>
      </c>
      <c r="AJ855" s="271" t="s">
        <v>545</v>
      </c>
      <c r="AK855" s="271" t="str">
        <f t="shared" si="125"/>
        <v>??</v>
      </c>
      <c r="AL855" s="271">
        <v>1</v>
      </c>
      <c r="AM855" s="354">
        <f t="shared" ref="AM855" si="1080">C855</f>
        <v>0</v>
      </c>
    </row>
    <row r="856" spans="1:39" ht="14.1" customHeight="1" thickTop="1" thickBot="1" x14ac:dyDescent="0.25">
      <c r="A856" s="2278"/>
      <c r="B856" s="2281"/>
      <c r="C856" s="2283"/>
      <c r="D856" s="2285"/>
      <c r="E856" s="2288"/>
      <c r="F856" s="2281"/>
      <c r="G856" s="2295"/>
      <c r="H856" s="2297"/>
      <c r="I856" s="2291"/>
      <c r="J856" s="2281"/>
      <c r="K856" s="2295"/>
      <c r="L856" s="2281"/>
      <c r="M856" s="310"/>
      <c r="N856" s="1678"/>
      <c r="O856" s="1678"/>
      <c r="P856" s="309"/>
      <c r="Q856" s="309"/>
      <c r="R856" s="308"/>
      <c r="S856" s="308"/>
      <c r="T856" s="358"/>
      <c r="U856" s="357"/>
      <c r="V856" s="357"/>
      <c r="W856" s="357"/>
      <c r="X856" s="357"/>
      <c r="Y856" s="357"/>
      <c r="Z856" s="357"/>
      <c r="AA856" s="357"/>
      <c r="AB856" s="308"/>
      <c r="AC856" s="2300"/>
      <c r="AD856" s="2300"/>
      <c r="AE856" s="2307"/>
      <c r="AF856" s="2316"/>
      <c r="AG856" s="2314"/>
      <c r="AH856" s="2312"/>
      <c r="AI856" s="271">
        <f t="shared" ref="AI856" si="1081">IF(P856=P855,0,1)</f>
        <v>0</v>
      </c>
      <c r="AJ856" s="271" t="s">
        <v>545</v>
      </c>
      <c r="AK856" s="271" t="str">
        <f t="shared" si="125"/>
        <v>??</v>
      </c>
      <c r="AL856" s="271" t="e">
        <f>IF(#REF!=#REF!,0,1)</f>
        <v>#REF!</v>
      </c>
      <c r="AM856" s="354">
        <f t="shared" si="1021"/>
        <v>0</v>
      </c>
    </row>
    <row r="857" spans="1:39" ht="14.1" customHeight="1" thickTop="1" thickBot="1" x14ac:dyDescent="0.25">
      <c r="A857" s="2278"/>
      <c r="B857" s="2281"/>
      <c r="C857" s="2283"/>
      <c r="D857" s="2285"/>
      <c r="E857" s="2288"/>
      <c r="F857" s="2281"/>
      <c r="G857" s="2295"/>
      <c r="H857" s="2297"/>
      <c r="I857" s="2292"/>
      <c r="J857" s="2281"/>
      <c r="K857" s="2295"/>
      <c r="L857" s="2281"/>
      <c r="M857" s="310"/>
      <c r="N857" s="1678"/>
      <c r="O857" s="1678"/>
      <c r="P857" s="309"/>
      <c r="Q857" s="309"/>
      <c r="R857" s="308"/>
      <c r="S857" s="308"/>
      <c r="T857" s="358"/>
      <c r="U857" s="357"/>
      <c r="V857" s="357"/>
      <c r="W857" s="357"/>
      <c r="X857" s="357"/>
      <c r="Y857" s="357"/>
      <c r="Z857" s="357"/>
      <c r="AA857" s="357"/>
      <c r="AB857" s="308"/>
      <c r="AC857" s="2300"/>
      <c r="AD857" s="2300"/>
      <c r="AE857" s="2307"/>
      <c r="AF857" s="2316"/>
      <c r="AG857" s="2314"/>
      <c r="AH857" s="2312"/>
      <c r="AI857" s="271">
        <f t="shared" ref="AI857" si="1082">IF(P857=P856,0,IF(P857=P855,0,1))</f>
        <v>0</v>
      </c>
      <c r="AJ857" s="271" t="s">
        <v>545</v>
      </c>
      <c r="AK857" s="271" t="str">
        <f t="shared" si="125"/>
        <v>??</v>
      </c>
      <c r="AL857" s="271" t="e">
        <f>IF(#REF!=#REF!,0,IF(#REF!=#REF!,0,1))</f>
        <v>#REF!</v>
      </c>
      <c r="AM857" s="354">
        <f t="shared" si="1021"/>
        <v>0</v>
      </c>
    </row>
    <row r="858" spans="1:39" ht="14.1" customHeight="1" thickTop="1" thickBot="1" x14ac:dyDescent="0.25">
      <c r="A858" s="2278"/>
      <c r="B858" s="2281"/>
      <c r="C858" s="2283"/>
      <c r="D858" s="2285"/>
      <c r="E858" s="2288"/>
      <c r="F858" s="2281"/>
      <c r="G858" s="2295"/>
      <c r="H858" s="2297"/>
      <c r="I858" s="2293"/>
      <c r="J858" s="2281"/>
      <c r="K858" s="2295"/>
      <c r="L858" s="2281"/>
      <c r="M858" s="310"/>
      <c r="N858" s="1678"/>
      <c r="O858" s="1678"/>
      <c r="P858" s="309"/>
      <c r="Q858" s="309"/>
      <c r="R858" s="308"/>
      <c r="S858" s="308"/>
      <c r="T858" s="358"/>
      <c r="U858" s="357"/>
      <c r="V858" s="357"/>
      <c r="W858" s="357"/>
      <c r="X858" s="357"/>
      <c r="Y858" s="357"/>
      <c r="Z858" s="357"/>
      <c r="AA858" s="357"/>
      <c r="AB858" s="308"/>
      <c r="AC858" s="2300"/>
      <c r="AD858" s="2300"/>
      <c r="AE858" s="2307"/>
      <c r="AF858" s="2316"/>
      <c r="AG858" s="2314"/>
      <c r="AH858" s="2312"/>
      <c r="AI858" s="271">
        <f t="shared" ref="AI858" si="1083">IF(P858=P857,0,IF(P858=P856,0,IF(P858=P855,0,1)))</f>
        <v>0</v>
      </c>
      <c r="AJ858" s="271" t="s">
        <v>545</v>
      </c>
      <c r="AK858" s="271" t="str">
        <f t="shared" si="125"/>
        <v>??</v>
      </c>
      <c r="AL858" s="271" t="e">
        <f>IF(#REF!=#REF!,0,IF(#REF!=#REF!,0,IF(#REF!=#REF!,0,1)))</f>
        <v>#REF!</v>
      </c>
      <c r="AM858" s="354">
        <f t="shared" si="1021"/>
        <v>0</v>
      </c>
    </row>
    <row r="859" spans="1:39" ht="14.1" customHeight="1" thickTop="1" thickBot="1" x14ac:dyDescent="0.25">
      <c r="A859" s="2278"/>
      <c r="B859" s="2281"/>
      <c r="C859" s="2283"/>
      <c r="D859" s="2285"/>
      <c r="E859" s="2288"/>
      <c r="F859" s="2281"/>
      <c r="G859" s="2295"/>
      <c r="H859" s="2297"/>
      <c r="I859" s="2293"/>
      <c r="J859" s="2281"/>
      <c r="K859" s="2295"/>
      <c r="L859" s="2281"/>
      <c r="M859" s="310"/>
      <c r="N859" s="1678"/>
      <c r="O859" s="1678"/>
      <c r="P859" s="309"/>
      <c r="Q859" s="309"/>
      <c r="R859" s="308"/>
      <c r="S859" s="308"/>
      <c r="T859" s="358"/>
      <c r="U859" s="357"/>
      <c r="V859" s="357"/>
      <c r="W859" s="357"/>
      <c r="X859" s="357"/>
      <c r="Y859" s="357"/>
      <c r="Z859" s="357"/>
      <c r="AA859" s="357"/>
      <c r="AB859" s="308"/>
      <c r="AC859" s="2300"/>
      <c r="AD859" s="2300"/>
      <c r="AE859" s="2307"/>
      <c r="AF859" s="2316"/>
      <c r="AG859" s="2314"/>
      <c r="AH859" s="2312"/>
      <c r="AI859" s="271">
        <f t="shared" ref="AI859" si="1084">IF(P859=P858,0,IF(P859=P857,0,IF(P859=P856,0,IF(P859=P855,0,1))))</f>
        <v>0</v>
      </c>
      <c r="AJ859" s="271" t="s">
        <v>545</v>
      </c>
      <c r="AK859" s="271" t="str">
        <f t="shared" si="125"/>
        <v>??</v>
      </c>
      <c r="AL859" s="271" t="e">
        <f>IF(#REF!=#REF!,0,IF(#REF!=#REF!,0,IF(#REF!=#REF!,0,IF(#REF!=#REF!,0,1))))</f>
        <v>#REF!</v>
      </c>
      <c r="AM859" s="354">
        <f t="shared" si="1021"/>
        <v>0</v>
      </c>
    </row>
    <row r="860" spans="1:39" ht="14.1" customHeight="1" thickTop="1" thickBot="1" x14ac:dyDescent="0.25">
      <c r="A860" s="2278"/>
      <c r="B860" s="2281"/>
      <c r="C860" s="2283"/>
      <c r="D860" s="2285"/>
      <c r="E860" s="2288"/>
      <c r="F860" s="2281"/>
      <c r="G860" s="2295"/>
      <c r="H860" s="2297"/>
      <c r="I860" s="2293"/>
      <c r="J860" s="2281"/>
      <c r="K860" s="2295"/>
      <c r="L860" s="2281"/>
      <c r="M860" s="310"/>
      <c r="N860" s="1678"/>
      <c r="O860" s="1678"/>
      <c r="P860" s="309"/>
      <c r="Q860" s="309"/>
      <c r="R860" s="308"/>
      <c r="S860" s="308"/>
      <c r="T860" s="358"/>
      <c r="U860" s="357"/>
      <c r="V860" s="357"/>
      <c r="W860" s="357"/>
      <c r="X860" s="357"/>
      <c r="Y860" s="357"/>
      <c r="Z860" s="357"/>
      <c r="AA860" s="357"/>
      <c r="AB860" s="308"/>
      <c r="AC860" s="2300"/>
      <c r="AD860" s="2300"/>
      <c r="AE860" s="2307"/>
      <c r="AF860" s="2316"/>
      <c r="AG860" s="2314"/>
      <c r="AH860" s="2312"/>
      <c r="AI860" s="271">
        <f t="shared" ref="AI860" si="1085">IF(P860=P859,0,IF(P860=P858,0,IF(P860=P857,0,IF(P860=P856,0,IF(P860=P855,0,1)))))</f>
        <v>0</v>
      </c>
      <c r="AJ860" s="271" t="s">
        <v>545</v>
      </c>
      <c r="AK860" s="271" t="str">
        <f t="shared" si="125"/>
        <v>??</v>
      </c>
      <c r="AL860" s="271" t="e">
        <f>IF(#REF!=#REF!,0,IF(#REF!=#REF!,0,IF(#REF!=#REF!,0,IF(#REF!=#REF!,0,IF(#REF!=#REF!,0,1)))))</f>
        <v>#REF!</v>
      </c>
      <c r="AM860" s="354">
        <f t="shared" si="1021"/>
        <v>0</v>
      </c>
    </row>
    <row r="861" spans="1:39" ht="14.1" customHeight="1" thickTop="1" thickBot="1" x14ac:dyDescent="0.25">
      <c r="A861" s="2278"/>
      <c r="B861" s="2281"/>
      <c r="C861" s="2283"/>
      <c r="D861" s="2285"/>
      <c r="E861" s="2288"/>
      <c r="F861" s="2281"/>
      <c r="G861" s="2295"/>
      <c r="H861" s="2297"/>
      <c r="I861" s="2293"/>
      <c r="J861" s="2281"/>
      <c r="K861" s="2295"/>
      <c r="L861" s="2281"/>
      <c r="M861" s="310"/>
      <c r="N861" s="1678"/>
      <c r="O861" s="1678"/>
      <c r="P861" s="309"/>
      <c r="Q861" s="309"/>
      <c r="R861" s="308"/>
      <c r="S861" s="308"/>
      <c r="T861" s="358"/>
      <c r="U861" s="357"/>
      <c r="V861" s="357"/>
      <c r="W861" s="357"/>
      <c r="X861" s="357"/>
      <c r="Y861" s="357"/>
      <c r="Z861" s="357"/>
      <c r="AA861" s="357"/>
      <c r="AB861" s="308"/>
      <c r="AC861" s="2300"/>
      <c r="AD861" s="2300"/>
      <c r="AE861" s="2308" t="str">
        <f t="shared" ref="AE861" si="1086">IF(AE855&gt;9,"błąd","")</f>
        <v/>
      </c>
      <c r="AF861" s="2316"/>
      <c r="AG861" s="2314"/>
      <c r="AH861" s="2312"/>
      <c r="AI861" s="271">
        <f t="shared" ref="AI861" si="1087">IF(P861=P860,0,IF(P861=P859,0,IF(P861=P858,0,IF(P861=P857,0,IF(P861=P856,0,IF(P861=P855,0,1))))))</f>
        <v>0</v>
      </c>
      <c r="AJ861" s="271" t="s">
        <v>545</v>
      </c>
      <c r="AK861" s="271" t="str">
        <f t="shared" si="125"/>
        <v>??</v>
      </c>
      <c r="AL861" s="271" t="e">
        <f>IF(#REF!=#REF!,0,IF(#REF!=#REF!,0,IF(#REF!=#REF!,0,IF(#REF!=#REF!,0,IF(#REF!=#REF!,0,IF(#REF!=#REF!,0,1))))))</f>
        <v>#REF!</v>
      </c>
      <c r="AM861" s="354">
        <f t="shared" si="1021"/>
        <v>0</v>
      </c>
    </row>
    <row r="862" spans="1:39" ht="14.1" customHeight="1" thickTop="1" thickBot="1" x14ac:dyDescent="0.25">
      <c r="A862" s="2278"/>
      <c r="B862" s="2281"/>
      <c r="C862" s="2283"/>
      <c r="D862" s="2285"/>
      <c r="E862" s="2288"/>
      <c r="F862" s="2281"/>
      <c r="G862" s="2295"/>
      <c r="H862" s="2297"/>
      <c r="I862" s="2293"/>
      <c r="J862" s="2281"/>
      <c r="K862" s="2295"/>
      <c r="L862" s="2281"/>
      <c r="M862" s="310"/>
      <c r="N862" s="1678"/>
      <c r="O862" s="1678"/>
      <c r="P862" s="309"/>
      <c r="Q862" s="309"/>
      <c r="R862" s="308"/>
      <c r="S862" s="308"/>
      <c r="T862" s="358"/>
      <c r="U862" s="357"/>
      <c r="V862" s="357"/>
      <c r="W862" s="357"/>
      <c r="X862" s="357"/>
      <c r="Y862" s="357"/>
      <c r="Z862" s="357"/>
      <c r="AA862" s="357"/>
      <c r="AB862" s="308"/>
      <c r="AC862" s="2300"/>
      <c r="AD862" s="2300"/>
      <c r="AE862" s="2308"/>
      <c r="AF862" s="2316"/>
      <c r="AG862" s="2314"/>
      <c r="AH862" s="2312"/>
      <c r="AI862" s="271">
        <f t="shared" ref="AI862" si="1088">IF(P862=P861,0,IF(P862=P860,0,IF(P862=P859,0,IF(P862=P858,0,IF(P862=P857,0,IF(P862=P856,0,IF(P862=P855,0,1)))))))</f>
        <v>0</v>
      </c>
      <c r="AJ862" s="271" t="s">
        <v>545</v>
      </c>
      <c r="AK862" s="271" t="str">
        <f t="shared" si="125"/>
        <v>??</v>
      </c>
      <c r="AL862" s="271" t="e">
        <f>IF(#REF!=#REF!,0,IF(#REF!=#REF!,0,IF(#REF!=#REF!,0,IF(#REF!=#REF!,0,IF(#REF!=#REF!,0,IF(#REF!=#REF!,0,IF(#REF!=#REF!,0,1)))))))</f>
        <v>#REF!</v>
      </c>
      <c r="AM862" s="354">
        <f t="shared" si="1021"/>
        <v>0</v>
      </c>
    </row>
    <row r="863" spans="1:39" ht="14.1" customHeight="1" thickTop="1" thickBot="1" x14ac:dyDescent="0.25">
      <c r="A863" s="2278"/>
      <c r="B863" s="2281"/>
      <c r="C863" s="2283"/>
      <c r="D863" s="2285"/>
      <c r="E863" s="2288"/>
      <c r="F863" s="2281"/>
      <c r="G863" s="2295"/>
      <c r="H863" s="2297"/>
      <c r="I863" s="2293"/>
      <c r="J863" s="2281"/>
      <c r="K863" s="2295"/>
      <c r="L863" s="2281"/>
      <c r="M863" s="310"/>
      <c r="N863" s="1678"/>
      <c r="O863" s="1678"/>
      <c r="P863" s="309"/>
      <c r="Q863" s="309"/>
      <c r="R863" s="308"/>
      <c r="S863" s="308"/>
      <c r="T863" s="358"/>
      <c r="U863" s="357"/>
      <c r="V863" s="357"/>
      <c r="W863" s="357"/>
      <c r="X863" s="357"/>
      <c r="Y863" s="357"/>
      <c r="Z863" s="357"/>
      <c r="AA863" s="357"/>
      <c r="AB863" s="308"/>
      <c r="AC863" s="2300"/>
      <c r="AD863" s="2300"/>
      <c r="AE863" s="2308"/>
      <c r="AF863" s="2316"/>
      <c r="AG863" s="2314"/>
      <c r="AH863" s="2312"/>
      <c r="AI863" s="271">
        <f t="shared" ref="AI863" si="1089">IF(P863=P862,0,IF(P863=P861,0,IF(P863=P860,0,IF(P863=P859,0,IF(P863=P858,0,IF(P863=P857,0,IF(P863=P856,0,IF(P863=P855,0,1))))))))</f>
        <v>0</v>
      </c>
      <c r="AJ863" s="271" t="s">
        <v>545</v>
      </c>
      <c r="AK863" s="271" t="str">
        <f t="shared" si="125"/>
        <v>??</v>
      </c>
      <c r="AL863" s="271" t="e">
        <f>IF(#REF!=#REF!,0,IF(#REF!=#REF!,0,IF(#REF!=#REF!,0,IF(#REF!=#REF!,0,IF(#REF!=#REF!,0,IF(#REF!=#REF!,0,IF(#REF!=#REF!,0,IF(#REF!=#REF!,0,1))))))))</f>
        <v>#REF!</v>
      </c>
      <c r="AM863" s="354">
        <f t="shared" si="1021"/>
        <v>0</v>
      </c>
    </row>
    <row r="864" spans="1:39" ht="14.1" customHeight="1" thickTop="1" thickBot="1" x14ac:dyDescent="0.25">
      <c r="A864" s="2279"/>
      <c r="B864" s="2282"/>
      <c r="C864" s="2284"/>
      <c r="D864" s="2286"/>
      <c r="E864" s="2289"/>
      <c r="F864" s="2282"/>
      <c r="G864" s="2296"/>
      <c r="H864" s="2298"/>
      <c r="I864" s="2294"/>
      <c r="J864" s="2282"/>
      <c r="K864" s="2296"/>
      <c r="L864" s="2282"/>
      <c r="M864" s="292"/>
      <c r="N864" s="290"/>
      <c r="O864" s="290"/>
      <c r="P864" s="291"/>
      <c r="Q864" s="291"/>
      <c r="R864" s="290"/>
      <c r="S864" s="290"/>
      <c r="T864" s="356"/>
      <c r="U864" s="355"/>
      <c r="V864" s="355"/>
      <c r="W864" s="355"/>
      <c r="X864" s="355"/>
      <c r="Y864" s="355"/>
      <c r="Z864" s="355"/>
      <c r="AA864" s="355"/>
      <c r="AB864" s="290"/>
      <c r="AC864" s="2301"/>
      <c r="AD864" s="2301"/>
      <c r="AE864" s="2309"/>
      <c r="AF864" s="2316"/>
      <c r="AG864" s="2315"/>
      <c r="AH864" s="2312"/>
      <c r="AI864" s="271">
        <f t="shared" ref="AI864" si="1090">IF(P864=P863,0,IF(P864=P862,0,IF(P864=P861,0,IF(P864=P860,0,IF(P864=P859,0,IF(P864=P858,0,IF(P864=P857,0,IF(P864=P856,0,IF(P864=P855,0,1)))))))))</f>
        <v>0</v>
      </c>
      <c r="AJ864" s="271" t="s">
        <v>545</v>
      </c>
      <c r="AK864" s="271" t="str">
        <f t="shared" si="125"/>
        <v>??</v>
      </c>
      <c r="AL864" s="271" t="e">
        <f>IF(#REF!=#REF!,0,IF(#REF!=#REF!,0,IF(#REF!=#REF!,0,IF(#REF!=#REF!,0,IF(#REF!=#REF!,0,IF(#REF!=#REF!,0,IF(#REF!=#REF!,0,IF(#REF!=#REF!,0,IF(#REF!=#REF!,0,1)))))))))</f>
        <v>#REF!</v>
      </c>
      <c r="AM864" s="354">
        <f t="shared" si="1021"/>
        <v>0</v>
      </c>
    </row>
    <row r="865" spans="1:39" ht="14.1" customHeight="1" thickTop="1" thickBot="1" x14ac:dyDescent="0.25">
      <c r="A865" s="2278"/>
      <c r="B865" s="2280"/>
      <c r="C865" s="2283"/>
      <c r="D865" s="2285"/>
      <c r="E865" s="2287"/>
      <c r="F865" s="2280"/>
      <c r="G865" s="2280"/>
      <c r="H865" s="2297"/>
      <c r="I865" s="2290" t="s">
        <v>140</v>
      </c>
      <c r="J865" s="2281"/>
      <c r="K865" s="2280"/>
      <c r="L865" s="2281"/>
      <c r="M865" s="310"/>
      <c r="N865" s="1678"/>
      <c r="O865" s="1678"/>
      <c r="P865" s="388"/>
      <c r="Q865" s="388"/>
      <c r="R865" s="308"/>
      <c r="S865" s="308"/>
      <c r="T865" s="358"/>
      <c r="U865" s="357"/>
      <c r="V865" s="357"/>
      <c r="W865" s="357"/>
      <c r="X865" s="357"/>
      <c r="Y865" s="357"/>
      <c r="Z865" s="357"/>
      <c r="AA865" s="357"/>
      <c r="AB865" s="308"/>
      <c r="AC865" s="2299">
        <f t="shared" ref="AC865" si="1091">SUM(T865:AB874)</f>
        <v>0</v>
      </c>
      <c r="AD865" s="2299">
        <f t="shared" ref="AD865" si="1092">IF(AC865&gt;0,18,0)</f>
        <v>0</v>
      </c>
      <c r="AE865" s="2306">
        <f t="shared" ref="AE865" si="1093">IF((AC865-AD865)&gt;=0,AC865-AD865,0)</f>
        <v>0</v>
      </c>
      <c r="AF865" s="2316">
        <f t="shared" ref="AF865" si="1094">IF(AC865&lt;AD865,AC865,AD865)/IF(AD865=0,1,AD865)</f>
        <v>0</v>
      </c>
      <c r="AG865" s="2313" t="str">
        <f t="shared" ref="AG865" si="1095">IF(AF865=1,"pe",IF(AF865&gt;0,"ne",""))</f>
        <v/>
      </c>
      <c r="AH865" s="2312"/>
      <c r="AI865" s="271">
        <v>1</v>
      </c>
      <c r="AJ865" s="271" t="s">
        <v>545</v>
      </c>
      <c r="AK865" s="271" t="str">
        <f t="shared" si="125"/>
        <v>??</v>
      </c>
      <c r="AL865" s="271">
        <v>1</v>
      </c>
      <c r="AM865" s="354">
        <f t="shared" ref="AM865" si="1096">C865</f>
        <v>0</v>
      </c>
    </row>
    <row r="866" spans="1:39" ht="14.1" customHeight="1" thickTop="1" thickBot="1" x14ac:dyDescent="0.25">
      <c r="A866" s="2278"/>
      <c r="B866" s="2281"/>
      <c r="C866" s="2283"/>
      <c r="D866" s="2285"/>
      <c r="E866" s="2288"/>
      <c r="F866" s="2281"/>
      <c r="G866" s="2295"/>
      <c r="H866" s="2297"/>
      <c r="I866" s="2291"/>
      <c r="J866" s="2281"/>
      <c r="K866" s="2295"/>
      <c r="L866" s="2281"/>
      <c r="M866" s="310"/>
      <c r="N866" s="1678"/>
      <c r="O866" s="1678"/>
      <c r="P866" s="309"/>
      <c r="Q866" s="309"/>
      <c r="R866" s="308"/>
      <c r="S866" s="308"/>
      <c r="T866" s="358"/>
      <c r="U866" s="357"/>
      <c r="V866" s="357"/>
      <c r="W866" s="357"/>
      <c r="X866" s="357"/>
      <c r="Y866" s="357"/>
      <c r="Z866" s="357"/>
      <c r="AA866" s="357"/>
      <c r="AB866" s="308"/>
      <c r="AC866" s="2300"/>
      <c r="AD866" s="2300"/>
      <c r="AE866" s="2307"/>
      <c r="AF866" s="2316"/>
      <c r="AG866" s="2314"/>
      <c r="AH866" s="2312"/>
      <c r="AI866" s="271">
        <f t="shared" ref="AI866" si="1097">IF(P866=P865,0,1)</f>
        <v>0</v>
      </c>
      <c r="AJ866" s="271" t="s">
        <v>545</v>
      </c>
      <c r="AK866" s="271" t="str">
        <f t="shared" si="125"/>
        <v>??</v>
      </c>
      <c r="AL866" s="271" t="e">
        <f>IF(#REF!=#REF!,0,1)</f>
        <v>#REF!</v>
      </c>
      <c r="AM866" s="354">
        <f t="shared" si="1021"/>
        <v>0</v>
      </c>
    </row>
    <row r="867" spans="1:39" ht="14.1" customHeight="1" thickTop="1" thickBot="1" x14ac:dyDescent="0.25">
      <c r="A867" s="2278"/>
      <c r="B867" s="2281"/>
      <c r="C867" s="2283"/>
      <c r="D867" s="2285"/>
      <c r="E867" s="2288"/>
      <c r="F867" s="2281"/>
      <c r="G867" s="2295"/>
      <c r="H867" s="2297"/>
      <c r="I867" s="2292"/>
      <c r="J867" s="2281"/>
      <c r="K867" s="2295"/>
      <c r="L867" s="2281"/>
      <c r="M867" s="310"/>
      <c r="N867" s="1678"/>
      <c r="O867" s="1678"/>
      <c r="P867" s="309"/>
      <c r="Q867" s="309"/>
      <c r="R867" s="308"/>
      <c r="S867" s="308"/>
      <c r="T867" s="358"/>
      <c r="U867" s="357"/>
      <c r="V867" s="357"/>
      <c r="W867" s="357"/>
      <c r="X867" s="357"/>
      <c r="Y867" s="357"/>
      <c r="Z867" s="357"/>
      <c r="AA867" s="357"/>
      <c r="AB867" s="308"/>
      <c r="AC867" s="2300"/>
      <c r="AD867" s="2300"/>
      <c r="AE867" s="2307"/>
      <c r="AF867" s="2316"/>
      <c r="AG867" s="2314"/>
      <c r="AH867" s="2312"/>
      <c r="AI867" s="271">
        <f t="shared" ref="AI867" si="1098">IF(P867=P866,0,IF(P867=P865,0,1))</f>
        <v>0</v>
      </c>
      <c r="AJ867" s="271" t="s">
        <v>545</v>
      </c>
      <c r="AK867" s="271" t="str">
        <f t="shared" si="125"/>
        <v>??</v>
      </c>
      <c r="AL867" s="271" t="e">
        <f>IF(#REF!=#REF!,0,IF(#REF!=#REF!,0,1))</f>
        <v>#REF!</v>
      </c>
      <c r="AM867" s="354">
        <f t="shared" si="1021"/>
        <v>0</v>
      </c>
    </row>
    <row r="868" spans="1:39" ht="14.1" customHeight="1" thickTop="1" thickBot="1" x14ac:dyDescent="0.25">
      <c r="A868" s="2278"/>
      <c r="B868" s="2281"/>
      <c r="C868" s="2283"/>
      <c r="D868" s="2285"/>
      <c r="E868" s="2288"/>
      <c r="F868" s="2281"/>
      <c r="G868" s="2295"/>
      <c r="H868" s="2297"/>
      <c r="I868" s="2293"/>
      <c r="J868" s="2281"/>
      <c r="K868" s="2295"/>
      <c r="L868" s="2281"/>
      <c r="M868" s="310"/>
      <c r="N868" s="1678"/>
      <c r="O868" s="1678"/>
      <c r="P868" s="309"/>
      <c r="Q868" s="309"/>
      <c r="R868" s="308"/>
      <c r="S868" s="308"/>
      <c r="T868" s="358"/>
      <c r="U868" s="357"/>
      <c r="V868" s="357"/>
      <c r="W868" s="357"/>
      <c r="X868" s="357"/>
      <c r="Y868" s="357"/>
      <c r="Z868" s="357"/>
      <c r="AA868" s="357"/>
      <c r="AB868" s="308"/>
      <c r="AC868" s="2300"/>
      <c r="AD868" s="2300"/>
      <c r="AE868" s="2307"/>
      <c r="AF868" s="2316"/>
      <c r="AG868" s="2314"/>
      <c r="AH868" s="2312"/>
      <c r="AI868" s="271">
        <f t="shared" ref="AI868" si="1099">IF(P868=P867,0,IF(P868=P866,0,IF(P868=P865,0,1)))</f>
        <v>0</v>
      </c>
      <c r="AJ868" s="271" t="s">
        <v>545</v>
      </c>
      <c r="AK868" s="271" t="str">
        <f t="shared" si="125"/>
        <v>??</v>
      </c>
      <c r="AL868" s="271" t="e">
        <f>IF(#REF!=#REF!,0,IF(#REF!=#REF!,0,IF(#REF!=#REF!,0,1)))</f>
        <v>#REF!</v>
      </c>
      <c r="AM868" s="354">
        <f t="shared" si="1021"/>
        <v>0</v>
      </c>
    </row>
    <row r="869" spans="1:39" ht="14.1" customHeight="1" thickTop="1" thickBot="1" x14ac:dyDescent="0.25">
      <c r="A869" s="2278"/>
      <c r="B869" s="2281"/>
      <c r="C869" s="2283"/>
      <c r="D869" s="2285"/>
      <c r="E869" s="2288"/>
      <c r="F869" s="2281"/>
      <c r="G869" s="2295"/>
      <c r="H869" s="2297"/>
      <c r="I869" s="2293"/>
      <c r="J869" s="2281"/>
      <c r="K869" s="2295"/>
      <c r="L869" s="2281"/>
      <c r="M869" s="310"/>
      <c r="N869" s="1678"/>
      <c r="O869" s="1678"/>
      <c r="P869" s="309"/>
      <c r="Q869" s="309"/>
      <c r="R869" s="308"/>
      <c r="S869" s="308"/>
      <c r="T869" s="358"/>
      <c r="U869" s="357"/>
      <c r="V869" s="357"/>
      <c r="W869" s="357"/>
      <c r="X869" s="357"/>
      <c r="Y869" s="357"/>
      <c r="Z869" s="357"/>
      <c r="AA869" s="357"/>
      <c r="AB869" s="308"/>
      <c r="AC869" s="2300"/>
      <c r="AD869" s="2300"/>
      <c r="AE869" s="2307"/>
      <c r="AF869" s="2316"/>
      <c r="AG869" s="2314"/>
      <c r="AH869" s="2312"/>
      <c r="AI869" s="271">
        <f t="shared" ref="AI869" si="1100">IF(P869=P868,0,IF(P869=P867,0,IF(P869=P866,0,IF(P869=P865,0,1))))</f>
        <v>0</v>
      </c>
      <c r="AJ869" s="271" t="s">
        <v>545</v>
      </c>
      <c r="AK869" s="271" t="str">
        <f t="shared" si="125"/>
        <v>??</v>
      </c>
      <c r="AL869" s="271" t="e">
        <f>IF(#REF!=#REF!,0,IF(#REF!=#REF!,0,IF(#REF!=#REF!,0,IF(#REF!=#REF!,0,1))))</f>
        <v>#REF!</v>
      </c>
      <c r="AM869" s="354">
        <f t="shared" si="1021"/>
        <v>0</v>
      </c>
    </row>
    <row r="870" spans="1:39" ht="14.1" customHeight="1" thickTop="1" thickBot="1" x14ac:dyDescent="0.25">
      <c r="A870" s="2278"/>
      <c r="B870" s="2281"/>
      <c r="C870" s="2283"/>
      <c r="D870" s="2285"/>
      <c r="E870" s="2288"/>
      <c r="F870" s="2281"/>
      <c r="G870" s="2295"/>
      <c r="H870" s="2297"/>
      <c r="I870" s="2293"/>
      <c r="J870" s="2281"/>
      <c r="K870" s="2295"/>
      <c r="L870" s="2281"/>
      <c r="M870" s="310"/>
      <c r="N870" s="1678"/>
      <c r="O870" s="1678"/>
      <c r="P870" s="309"/>
      <c r="Q870" s="309"/>
      <c r="R870" s="308"/>
      <c r="S870" s="308"/>
      <c r="T870" s="358"/>
      <c r="U870" s="357"/>
      <c r="V870" s="357"/>
      <c r="W870" s="357"/>
      <c r="X870" s="357"/>
      <c r="Y870" s="357"/>
      <c r="Z870" s="357"/>
      <c r="AA870" s="357"/>
      <c r="AB870" s="308"/>
      <c r="AC870" s="2300"/>
      <c r="AD870" s="2300"/>
      <c r="AE870" s="2307"/>
      <c r="AF870" s="2316"/>
      <c r="AG870" s="2314"/>
      <c r="AH870" s="2312"/>
      <c r="AI870" s="271">
        <f t="shared" ref="AI870" si="1101">IF(P870=P869,0,IF(P870=P868,0,IF(P870=P867,0,IF(P870=P866,0,IF(P870=P865,0,1)))))</f>
        <v>0</v>
      </c>
      <c r="AJ870" s="271" t="s">
        <v>545</v>
      </c>
      <c r="AK870" s="271" t="str">
        <f t="shared" si="125"/>
        <v>??</v>
      </c>
      <c r="AL870" s="271" t="e">
        <f>IF(#REF!=#REF!,0,IF(#REF!=#REF!,0,IF(#REF!=#REF!,0,IF(#REF!=#REF!,0,IF(#REF!=#REF!,0,1)))))</f>
        <v>#REF!</v>
      </c>
      <c r="AM870" s="354">
        <f t="shared" si="1021"/>
        <v>0</v>
      </c>
    </row>
    <row r="871" spans="1:39" ht="14.1" customHeight="1" thickTop="1" thickBot="1" x14ac:dyDescent="0.25">
      <c r="A871" s="2278"/>
      <c r="B871" s="2281"/>
      <c r="C871" s="2283"/>
      <c r="D871" s="2285"/>
      <c r="E871" s="2288"/>
      <c r="F871" s="2281"/>
      <c r="G871" s="2295"/>
      <c r="H871" s="2297"/>
      <c r="I871" s="2293"/>
      <c r="J871" s="2281"/>
      <c r="K871" s="2295"/>
      <c r="L871" s="2281"/>
      <c r="M871" s="310"/>
      <c r="N871" s="1678"/>
      <c r="O871" s="1678"/>
      <c r="P871" s="309"/>
      <c r="Q871" s="309"/>
      <c r="R871" s="308"/>
      <c r="S871" s="308"/>
      <c r="T871" s="358"/>
      <c r="U871" s="357"/>
      <c r="V871" s="357"/>
      <c r="W871" s="357"/>
      <c r="X871" s="357"/>
      <c r="Y871" s="357"/>
      <c r="Z871" s="357"/>
      <c r="AA871" s="357"/>
      <c r="AB871" s="308"/>
      <c r="AC871" s="2300"/>
      <c r="AD871" s="2300"/>
      <c r="AE871" s="2308" t="str">
        <f t="shared" ref="AE871" si="1102">IF(AE865&gt;9,"błąd","")</f>
        <v/>
      </c>
      <c r="AF871" s="2316"/>
      <c r="AG871" s="2314"/>
      <c r="AH871" s="2312"/>
      <c r="AI871" s="271">
        <f t="shared" ref="AI871" si="1103">IF(P871=P870,0,IF(P871=P869,0,IF(P871=P868,0,IF(P871=P867,0,IF(P871=P866,0,IF(P871=P865,0,1))))))</f>
        <v>0</v>
      </c>
      <c r="AJ871" s="271" t="s">
        <v>545</v>
      </c>
      <c r="AK871" s="271" t="str">
        <f t="shared" si="125"/>
        <v>??</v>
      </c>
      <c r="AL871" s="271" t="e">
        <f>IF(#REF!=#REF!,0,IF(#REF!=#REF!,0,IF(#REF!=#REF!,0,IF(#REF!=#REF!,0,IF(#REF!=#REF!,0,IF(#REF!=#REF!,0,1))))))</f>
        <v>#REF!</v>
      </c>
      <c r="AM871" s="354">
        <f t="shared" si="1021"/>
        <v>0</v>
      </c>
    </row>
    <row r="872" spans="1:39" ht="14.1" customHeight="1" thickTop="1" thickBot="1" x14ac:dyDescent="0.25">
      <c r="A872" s="2278"/>
      <c r="B872" s="2281"/>
      <c r="C872" s="2283"/>
      <c r="D872" s="2285"/>
      <c r="E872" s="2288"/>
      <c r="F872" s="2281"/>
      <c r="G872" s="2295"/>
      <c r="H872" s="2297"/>
      <c r="I872" s="2293"/>
      <c r="J872" s="2281"/>
      <c r="K872" s="2295"/>
      <c r="L872" s="2281"/>
      <c r="M872" s="310"/>
      <c r="N872" s="1678"/>
      <c r="O872" s="1678"/>
      <c r="P872" s="309"/>
      <c r="Q872" s="309"/>
      <c r="R872" s="308"/>
      <c r="S872" s="308"/>
      <c r="T872" s="358"/>
      <c r="U872" s="357"/>
      <c r="V872" s="357"/>
      <c r="W872" s="357"/>
      <c r="X872" s="357"/>
      <c r="Y872" s="357"/>
      <c r="Z872" s="357"/>
      <c r="AA872" s="357"/>
      <c r="AB872" s="308"/>
      <c r="AC872" s="2300"/>
      <c r="AD872" s="2300"/>
      <c r="AE872" s="2308"/>
      <c r="AF872" s="2316"/>
      <c r="AG872" s="2314"/>
      <c r="AH872" s="2312"/>
      <c r="AI872" s="271">
        <f t="shared" ref="AI872" si="1104">IF(P872=P871,0,IF(P872=P870,0,IF(P872=P869,0,IF(P872=P868,0,IF(P872=P867,0,IF(P872=P866,0,IF(P872=P865,0,1)))))))</f>
        <v>0</v>
      </c>
      <c r="AJ872" s="271" t="s">
        <v>545</v>
      </c>
      <c r="AK872" s="271" t="str">
        <f t="shared" si="125"/>
        <v>??</v>
      </c>
      <c r="AL872" s="271" t="e">
        <f>IF(#REF!=#REF!,0,IF(#REF!=#REF!,0,IF(#REF!=#REF!,0,IF(#REF!=#REF!,0,IF(#REF!=#REF!,0,IF(#REF!=#REF!,0,IF(#REF!=#REF!,0,1)))))))</f>
        <v>#REF!</v>
      </c>
      <c r="AM872" s="354">
        <f t="shared" si="1021"/>
        <v>0</v>
      </c>
    </row>
    <row r="873" spans="1:39" ht="14.1" customHeight="1" thickTop="1" thickBot="1" x14ac:dyDescent="0.25">
      <c r="A873" s="2278"/>
      <c r="B873" s="2281"/>
      <c r="C873" s="2283"/>
      <c r="D873" s="2285"/>
      <c r="E873" s="2288"/>
      <c r="F873" s="2281"/>
      <c r="G873" s="2295"/>
      <c r="H873" s="2297"/>
      <c r="I873" s="2293"/>
      <c r="J873" s="2281"/>
      <c r="K873" s="2295"/>
      <c r="L873" s="2281"/>
      <c r="M873" s="310"/>
      <c r="N873" s="1678"/>
      <c r="O873" s="1678"/>
      <c r="P873" s="309"/>
      <c r="Q873" s="309"/>
      <c r="R873" s="308"/>
      <c r="S873" s="308"/>
      <c r="T873" s="358"/>
      <c r="U873" s="357"/>
      <c r="V873" s="357"/>
      <c r="W873" s="357"/>
      <c r="X873" s="357"/>
      <c r="Y873" s="357"/>
      <c r="Z873" s="357"/>
      <c r="AA873" s="357"/>
      <c r="AB873" s="308"/>
      <c r="AC873" s="2300"/>
      <c r="AD873" s="2300"/>
      <c r="AE873" s="2308"/>
      <c r="AF873" s="2316"/>
      <c r="AG873" s="2314"/>
      <c r="AH873" s="2312"/>
      <c r="AI873" s="271">
        <f t="shared" ref="AI873" si="1105">IF(P873=P872,0,IF(P873=P871,0,IF(P873=P870,0,IF(P873=P869,0,IF(P873=P868,0,IF(P873=P867,0,IF(P873=P866,0,IF(P873=P865,0,1))))))))</f>
        <v>0</v>
      </c>
      <c r="AJ873" s="271" t="s">
        <v>545</v>
      </c>
      <c r="AK873" s="271" t="str">
        <f t="shared" si="125"/>
        <v>??</v>
      </c>
      <c r="AL873" s="271" t="e">
        <f>IF(#REF!=#REF!,0,IF(#REF!=#REF!,0,IF(#REF!=#REF!,0,IF(#REF!=#REF!,0,IF(#REF!=#REF!,0,IF(#REF!=#REF!,0,IF(#REF!=#REF!,0,IF(#REF!=#REF!,0,1))))))))</f>
        <v>#REF!</v>
      </c>
      <c r="AM873" s="354">
        <f t="shared" si="1021"/>
        <v>0</v>
      </c>
    </row>
    <row r="874" spans="1:39" ht="14.1" customHeight="1" thickTop="1" thickBot="1" x14ac:dyDescent="0.25">
      <c r="A874" s="2279"/>
      <c r="B874" s="2282"/>
      <c r="C874" s="2284"/>
      <c r="D874" s="2286"/>
      <c r="E874" s="2289"/>
      <c r="F874" s="2282"/>
      <c r="G874" s="2296"/>
      <c r="H874" s="2298"/>
      <c r="I874" s="2294"/>
      <c r="J874" s="2282"/>
      <c r="K874" s="2296"/>
      <c r="L874" s="2282"/>
      <c r="M874" s="292"/>
      <c r="N874" s="290"/>
      <c r="O874" s="290"/>
      <c r="P874" s="291"/>
      <c r="Q874" s="291"/>
      <c r="R874" s="290"/>
      <c r="S874" s="290"/>
      <c r="T874" s="356"/>
      <c r="U874" s="355"/>
      <c r="V874" s="355"/>
      <c r="W874" s="355"/>
      <c r="X874" s="355"/>
      <c r="Y874" s="355"/>
      <c r="Z874" s="355"/>
      <c r="AA874" s="355"/>
      <c r="AB874" s="290"/>
      <c r="AC874" s="2301"/>
      <c r="AD874" s="2301"/>
      <c r="AE874" s="2309"/>
      <c r="AF874" s="2316"/>
      <c r="AG874" s="2315"/>
      <c r="AH874" s="2312"/>
      <c r="AI874" s="271">
        <f t="shared" ref="AI874" si="1106">IF(P874=P873,0,IF(P874=P872,0,IF(P874=P871,0,IF(P874=P870,0,IF(P874=P869,0,IF(P874=P868,0,IF(P874=P867,0,IF(P874=P866,0,IF(P874=P865,0,1)))))))))</f>
        <v>0</v>
      </c>
      <c r="AJ874" s="271" t="s">
        <v>545</v>
      </c>
      <c r="AK874" s="271" t="str">
        <f t="shared" si="125"/>
        <v>??</v>
      </c>
      <c r="AL874" s="271" t="e">
        <f>IF(#REF!=#REF!,0,IF(#REF!=#REF!,0,IF(#REF!=#REF!,0,IF(#REF!=#REF!,0,IF(#REF!=#REF!,0,IF(#REF!=#REF!,0,IF(#REF!=#REF!,0,IF(#REF!=#REF!,0,IF(#REF!=#REF!,0,1)))))))))</f>
        <v>#REF!</v>
      </c>
      <c r="AM874" s="354">
        <f t="shared" si="1021"/>
        <v>0</v>
      </c>
    </row>
    <row r="875" spans="1:39" ht="14.1" customHeight="1" thickTop="1" thickBot="1" x14ac:dyDescent="0.25">
      <c r="A875" s="2278"/>
      <c r="B875" s="2280"/>
      <c r="C875" s="2283"/>
      <c r="D875" s="2285"/>
      <c r="E875" s="2287"/>
      <c r="F875" s="2280"/>
      <c r="G875" s="2280"/>
      <c r="H875" s="2297"/>
      <c r="I875" s="2290" t="s">
        <v>140</v>
      </c>
      <c r="J875" s="2281"/>
      <c r="K875" s="2280"/>
      <c r="L875" s="2281"/>
      <c r="M875" s="310"/>
      <c r="N875" s="1678"/>
      <c r="O875" s="1678"/>
      <c r="P875" s="388"/>
      <c r="Q875" s="388"/>
      <c r="R875" s="308"/>
      <c r="S875" s="308"/>
      <c r="T875" s="358"/>
      <c r="U875" s="357"/>
      <c r="V875" s="357"/>
      <c r="W875" s="357"/>
      <c r="X875" s="357"/>
      <c r="Y875" s="357"/>
      <c r="Z875" s="357"/>
      <c r="AA875" s="357"/>
      <c r="AB875" s="308"/>
      <c r="AC875" s="2299">
        <f t="shared" ref="AC875" si="1107">SUM(T875:AB884)</f>
        <v>0</v>
      </c>
      <c r="AD875" s="2299">
        <f t="shared" ref="AD875" si="1108">IF(AC875&gt;0,18,0)</f>
        <v>0</v>
      </c>
      <c r="AE875" s="2306">
        <f t="shared" ref="AE875" si="1109">IF((AC875-AD875)&gt;=0,AC875-AD875,0)</f>
        <v>0</v>
      </c>
      <c r="AF875" s="2316">
        <f t="shared" ref="AF875" si="1110">IF(AC875&lt;AD875,AC875,AD875)/IF(AD875=0,1,AD875)</f>
        <v>0</v>
      </c>
      <c r="AG875" s="2313" t="str">
        <f t="shared" ref="AG875" si="1111">IF(AF875=1,"pe",IF(AF875&gt;0,"ne",""))</f>
        <v/>
      </c>
      <c r="AH875" s="2312"/>
      <c r="AI875" s="271">
        <v>1</v>
      </c>
      <c r="AJ875" s="271" t="s">
        <v>545</v>
      </c>
      <c r="AK875" s="271" t="str">
        <f t="shared" si="125"/>
        <v>??</v>
      </c>
      <c r="AL875" s="271">
        <v>1</v>
      </c>
      <c r="AM875" s="354">
        <f t="shared" ref="AM875" si="1112">C875</f>
        <v>0</v>
      </c>
    </row>
    <row r="876" spans="1:39" ht="14.1" customHeight="1" thickTop="1" thickBot="1" x14ac:dyDescent="0.25">
      <c r="A876" s="2278"/>
      <c r="B876" s="2281"/>
      <c r="C876" s="2283"/>
      <c r="D876" s="2285"/>
      <c r="E876" s="2288"/>
      <c r="F876" s="2281"/>
      <c r="G876" s="2295"/>
      <c r="H876" s="2297"/>
      <c r="I876" s="2291"/>
      <c r="J876" s="2281"/>
      <c r="K876" s="2295"/>
      <c r="L876" s="2281"/>
      <c r="M876" s="310"/>
      <c r="N876" s="1678"/>
      <c r="O876" s="1678"/>
      <c r="P876" s="309"/>
      <c r="Q876" s="309"/>
      <c r="R876" s="308"/>
      <c r="S876" s="308"/>
      <c r="T876" s="358"/>
      <c r="U876" s="357"/>
      <c r="V876" s="357"/>
      <c r="W876" s="357"/>
      <c r="X876" s="357"/>
      <c r="Y876" s="357"/>
      <c r="Z876" s="357"/>
      <c r="AA876" s="357"/>
      <c r="AB876" s="308"/>
      <c r="AC876" s="2300"/>
      <c r="AD876" s="2300"/>
      <c r="AE876" s="2307"/>
      <c r="AF876" s="2316"/>
      <c r="AG876" s="2314"/>
      <c r="AH876" s="2312"/>
      <c r="AI876" s="271">
        <f t="shared" ref="AI876" si="1113">IF(P876=P875,0,1)</f>
        <v>0</v>
      </c>
      <c r="AJ876" s="271" t="s">
        <v>545</v>
      </c>
      <c r="AK876" s="271" t="str">
        <f t="shared" si="125"/>
        <v>??</v>
      </c>
      <c r="AL876" s="271" t="e">
        <f>IF(#REF!=#REF!,0,1)</f>
        <v>#REF!</v>
      </c>
      <c r="AM876" s="354">
        <f t="shared" si="1021"/>
        <v>0</v>
      </c>
    </row>
    <row r="877" spans="1:39" ht="14.1" customHeight="1" thickTop="1" thickBot="1" x14ac:dyDescent="0.25">
      <c r="A877" s="2278"/>
      <c r="B877" s="2281"/>
      <c r="C877" s="2283"/>
      <c r="D877" s="2285"/>
      <c r="E877" s="2288"/>
      <c r="F877" s="2281"/>
      <c r="G877" s="2295"/>
      <c r="H877" s="2297"/>
      <c r="I877" s="2292"/>
      <c r="J877" s="2281"/>
      <c r="K877" s="2295"/>
      <c r="L877" s="2281"/>
      <c r="M877" s="310"/>
      <c r="N877" s="1678"/>
      <c r="O877" s="1678"/>
      <c r="P877" s="309"/>
      <c r="Q877" s="309"/>
      <c r="R877" s="308"/>
      <c r="S877" s="308"/>
      <c r="T877" s="358"/>
      <c r="U877" s="357"/>
      <c r="V877" s="357"/>
      <c r="W877" s="357"/>
      <c r="X877" s="357"/>
      <c r="Y877" s="357"/>
      <c r="Z877" s="357"/>
      <c r="AA877" s="357"/>
      <c r="AB877" s="308"/>
      <c r="AC877" s="2300"/>
      <c r="AD877" s="2300"/>
      <c r="AE877" s="2307"/>
      <c r="AF877" s="2316"/>
      <c r="AG877" s="2314"/>
      <c r="AH877" s="2312"/>
      <c r="AI877" s="271">
        <f t="shared" ref="AI877" si="1114">IF(P877=P876,0,IF(P877=P875,0,1))</f>
        <v>0</v>
      </c>
      <c r="AJ877" s="271" t="s">
        <v>545</v>
      </c>
      <c r="AK877" s="271" t="str">
        <f t="shared" si="125"/>
        <v>??</v>
      </c>
      <c r="AL877" s="271" t="e">
        <f>IF(#REF!=#REF!,0,IF(#REF!=#REF!,0,1))</f>
        <v>#REF!</v>
      </c>
      <c r="AM877" s="354">
        <f t="shared" si="1021"/>
        <v>0</v>
      </c>
    </row>
    <row r="878" spans="1:39" ht="14.1" customHeight="1" thickTop="1" thickBot="1" x14ac:dyDescent="0.25">
      <c r="A878" s="2278"/>
      <c r="B878" s="2281"/>
      <c r="C878" s="2283"/>
      <c r="D878" s="2285"/>
      <c r="E878" s="2288"/>
      <c r="F878" s="2281"/>
      <c r="G878" s="2295"/>
      <c r="H878" s="2297"/>
      <c r="I878" s="2293"/>
      <c r="J878" s="2281"/>
      <c r="K878" s="2295"/>
      <c r="L878" s="2281"/>
      <c r="M878" s="310"/>
      <c r="N878" s="1678"/>
      <c r="O878" s="1678"/>
      <c r="P878" s="309"/>
      <c r="Q878" s="309"/>
      <c r="R878" s="308"/>
      <c r="S878" s="308"/>
      <c r="T878" s="358"/>
      <c r="U878" s="357"/>
      <c r="V878" s="357"/>
      <c r="W878" s="357"/>
      <c r="X878" s="357"/>
      <c r="Y878" s="357"/>
      <c r="Z878" s="357"/>
      <c r="AA878" s="357"/>
      <c r="AB878" s="308"/>
      <c r="AC878" s="2300"/>
      <c r="AD878" s="2300"/>
      <c r="AE878" s="2307"/>
      <c r="AF878" s="2316"/>
      <c r="AG878" s="2314"/>
      <c r="AH878" s="2312"/>
      <c r="AI878" s="271">
        <f t="shared" ref="AI878" si="1115">IF(P878=P877,0,IF(P878=P876,0,IF(P878=P875,0,1)))</f>
        <v>0</v>
      </c>
      <c r="AJ878" s="271" t="s">
        <v>545</v>
      </c>
      <c r="AK878" s="271" t="str">
        <f t="shared" si="125"/>
        <v>??</v>
      </c>
      <c r="AL878" s="271" t="e">
        <f>IF(#REF!=#REF!,0,IF(#REF!=#REF!,0,IF(#REF!=#REF!,0,1)))</f>
        <v>#REF!</v>
      </c>
      <c r="AM878" s="354">
        <f t="shared" si="1021"/>
        <v>0</v>
      </c>
    </row>
    <row r="879" spans="1:39" ht="14.1" customHeight="1" thickTop="1" thickBot="1" x14ac:dyDescent="0.25">
      <c r="A879" s="2278"/>
      <c r="B879" s="2281"/>
      <c r="C879" s="2283"/>
      <c r="D879" s="2285"/>
      <c r="E879" s="2288"/>
      <c r="F879" s="2281"/>
      <c r="G879" s="2295"/>
      <c r="H879" s="2297"/>
      <c r="I879" s="2293"/>
      <c r="J879" s="2281"/>
      <c r="K879" s="2295"/>
      <c r="L879" s="2281"/>
      <c r="M879" s="310"/>
      <c r="N879" s="1678"/>
      <c r="O879" s="1678"/>
      <c r="P879" s="309"/>
      <c r="Q879" s="309"/>
      <c r="R879" s="308"/>
      <c r="S879" s="308"/>
      <c r="T879" s="358"/>
      <c r="U879" s="357"/>
      <c r="V879" s="357"/>
      <c r="W879" s="357"/>
      <c r="X879" s="357"/>
      <c r="Y879" s="357"/>
      <c r="Z879" s="357"/>
      <c r="AA879" s="357"/>
      <c r="AB879" s="308"/>
      <c r="AC879" s="2300"/>
      <c r="AD879" s="2300"/>
      <c r="AE879" s="2307"/>
      <c r="AF879" s="2316"/>
      <c r="AG879" s="2314"/>
      <c r="AH879" s="2312"/>
      <c r="AI879" s="271">
        <f t="shared" ref="AI879" si="1116">IF(P879=P878,0,IF(P879=P877,0,IF(P879=P876,0,IF(P879=P875,0,1))))</f>
        <v>0</v>
      </c>
      <c r="AJ879" s="271" t="s">
        <v>545</v>
      </c>
      <c r="AK879" s="271" t="str">
        <f t="shared" si="125"/>
        <v>??</v>
      </c>
      <c r="AL879" s="271" t="e">
        <f>IF(#REF!=#REF!,0,IF(#REF!=#REF!,0,IF(#REF!=#REF!,0,IF(#REF!=#REF!,0,1))))</f>
        <v>#REF!</v>
      </c>
      <c r="AM879" s="354">
        <f t="shared" si="1021"/>
        <v>0</v>
      </c>
    </row>
    <row r="880" spans="1:39" ht="14.1" customHeight="1" thickTop="1" thickBot="1" x14ac:dyDescent="0.25">
      <c r="A880" s="2278"/>
      <c r="B880" s="2281"/>
      <c r="C880" s="2283"/>
      <c r="D880" s="2285"/>
      <c r="E880" s="2288"/>
      <c r="F880" s="2281"/>
      <c r="G880" s="2295"/>
      <c r="H880" s="2297"/>
      <c r="I880" s="2293"/>
      <c r="J880" s="2281"/>
      <c r="K880" s="2295"/>
      <c r="L880" s="2281"/>
      <c r="M880" s="310"/>
      <c r="N880" s="1678"/>
      <c r="O880" s="1678"/>
      <c r="P880" s="309"/>
      <c r="Q880" s="309"/>
      <c r="R880" s="308"/>
      <c r="S880" s="308"/>
      <c r="T880" s="358"/>
      <c r="U880" s="357"/>
      <c r="V880" s="357"/>
      <c r="W880" s="357"/>
      <c r="X880" s="357"/>
      <c r="Y880" s="357"/>
      <c r="Z880" s="357"/>
      <c r="AA880" s="357"/>
      <c r="AB880" s="308"/>
      <c r="AC880" s="2300"/>
      <c r="AD880" s="2300"/>
      <c r="AE880" s="2307"/>
      <c r="AF880" s="2316"/>
      <c r="AG880" s="2314"/>
      <c r="AH880" s="2312"/>
      <c r="AI880" s="271">
        <f t="shared" ref="AI880" si="1117">IF(P880=P879,0,IF(P880=P878,0,IF(P880=P877,0,IF(P880=P876,0,IF(P880=P875,0,1)))))</f>
        <v>0</v>
      </c>
      <c r="AJ880" s="271" t="s">
        <v>545</v>
      </c>
      <c r="AK880" s="271" t="str">
        <f t="shared" si="125"/>
        <v>??</v>
      </c>
      <c r="AL880" s="271" t="e">
        <f>IF(#REF!=#REF!,0,IF(#REF!=#REF!,0,IF(#REF!=#REF!,0,IF(#REF!=#REF!,0,IF(#REF!=#REF!,0,1)))))</f>
        <v>#REF!</v>
      </c>
      <c r="AM880" s="354">
        <f t="shared" si="1021"/>
        <v>0</v>
      </c>
    </row>
    <row r="881" spans="1:39" ht="14.1" customHeight="1" thickTop="1" thickBot="1" x14ac:dyDescent="0.25">
      <c r="A881" s="2278"/>
      <c r="B881" s="2281"/>
      <c r="C881" s="2283"/>
      <c r="D881" s="2285"/>
      <c r="E881" s="2288"/>
      <c r="F881" s="2281"/>
      <c r="G881" s="2295"/>
      <c r="H881" s="2297"/>
      <c r="I881" s="2293"/>
      <c r="J881" s="2281"/>
      <c r="K881" s="2295"/>
      <c r="L881" s="2281"/>
      <c r="M881" s="310"/>
      <c r="N881" s="1678"/>
      <c r="O881" s="1678"/>
      <c r="P881" s="309"/>
      <c r="Q881" s="309"/>
      <c r="R881" s="308"/>
      <c r="S881" s="308"/>
      <c r="T881" s="358"/>
      <c r="U881" s="357"/>
      <c r="V881" s="357"/>
      <c r="W881" s="357"/>
      <c r="X881" s="357"/>
      <c r="Y881" s="357"/>
      <c r="Z881" s="357"/>
      <c r="AA881" s="357"/>
      <c r="AB881" s="308"/>
      <c r="AC881" s="2300"/>
      <c r="AD881" s="2300"/>
      <c r="AE881" s="2308" t="str">
        <f t="shared" ref="AE881" si="1118">IF(AE875&gt;9,"błąd","")</f>
        <v/>
      </c>
      <c r="AF881" s="2316"/>
      <c r="AG881" s="2314"/>
      <c r="AH881" s="2312"/>
      <c r="AI881" s="271">
        <f t="shared" ref="AI881" si="1119">IF(P881=P880,0,IF(P881=P879,0,IF(P881=P878,0,IF(P881=P877,0,IF(P881=P876,0,IF(P881=P875,0,1))))))</f>
        <v>0</v>
      </c>
      <c r="AJ881" s="271" t="s">
        <v>545</v>
      </c>
      <c r="AK881" s="271" t="str">
        <f t="shared" si="125"/>
        <v>??</v>
      </c>
      <c r="AL881" s="271" t="e">
        <f>IF(#REF!=#REF!,0,IF(#REF!=#REF!,0,IF(#REF!=#REF!,0,IF(#REF!=#REF!,0,IF(#REF!=#REF!,0,IF(#REF!=#REF!,0,1))))))</f>
        <v>#REF!</v>
      </c>
      <c r="AM881" s="354">
        <f t="shared" si="1021"/>
        <v>0</v>
      </c>
    </row>
    <row r="882" spans="1:39" ht="14.1" customHeight="1" thickTop="1" thickBot="1" x14ac:dyDescent="0.25">
      <c r="A882" s="2278"/>
      <c r="B882" s="2281"/>
      <c r="C882" s="2283"/>
      <c r="D882" s="2285"/>
      <c r="E882" s="2288"/>
      <c r="F882" s="2281"/>
      <c r="G882" s="2295"/>
      <c r="H882" s="2297"/>
      <c r="I882" s="2293"/>
      <c r="J882" s="2281"/>
      <c r="K882" s="2295"/>
      <c r="L882" s="2281"/>
      <c r="M882" s="310"/>
      <c r="N882" s="1678"/>
      <c r="O882" s="1678"/>
      <c r="P882" s="309"/>
      <c r="Q882" s="309"/>
      <c r="R882" s="308"/>
      <c r="S882" s="308"/>
      <c r="T882" s="358"/>
      <c r="U882" s="357"/>
      <c r="V882" s="357"/>
      <c r="W882" s="357"/>
      <c r="X882" s="357"/>
      <c r="Y882" s="357"/>
      <c r="Z882" s="357"/>
      <c r="AA882" s="357"/>
      <c r="AB882" s="308"/>
      <c r="AC882" s="2300"/>
      <c r="AD882" s="2300"/>
      <c r="AE882" s="2308"/>
      <c r="AF882" s="2316"/>
      <c r="AG882" s="2314"/>
      <c r="AH882" s="2312"/>
      <c r="AI882" s="271">
        <f t="shared" ref="AI882" si="1120">IF(P882=P881,0,IF(P882=P880,0,IF(P882=P879,0,IF(P882=P878,0,IF(P882=P877,0,IF(P882=P876,0,IF(P882=P875,0,1)))))))</f>
        <v>0</v>
      </c>
      <c r="AJ882" s="271" t="s">
        <v>545</v>
      </c>
      <c r="AK882" s="271" t="str">
        <f t="shared" si="125"/>
        <v>??</v>
      </c>
      <c r="AL882" s="271" t="e">
        <f>IF(#REF!=#REF!,0,IF(#REF!=#REF!,0,IF(#REF!=#REF!,0,IF(#REF!=#REF!,0,IF(#REF!=#REF!,0,IF(#REF!=#REF!,0,IF(#REF!=#REF!,0,1)))))))</f>
        <v>#REF!</v>
      </c>
      <c r="AM882" s="354">
        <f t="shared" si="1021"/>
        <v>0</v>
      </c>
    </row>
    <row r="883" spans="1:39" ht="14.1" customHeight="1" thickTop="1" thickBot="1" x14ac:dyDescent="0.25">
      <c r="A883" s="2278"/>
      <c r="B883" s="2281"/>
      <c r="C883" s="2283"/>
      <c r="D883" s="2285"/>
      <c r="E883" s="2288"/>
      <c r="F883" s="2281"/>
      <c r="G883" s="2295"/>
      <c r="H883" s="2297"/>
      <c r="I883" s="2293"/>
      <c r="J883" s="2281"/>
      <c r="K883" s="2295"/>
      <c r="L883" s="2281"/>
      <c r="M883" s="310"/>
      <c r="N883" s="1678"/>
      <c r="O883" s="1678"/>
      <c r="P883" s="309"/>
      <c r="Q883" s="309"/>
      <c r="R883" s="308"/>
      <c r="S883" s="308"/>
      <c r="T883" s="358"/>
      <c r="U883" s="357"/>
      <c r="V883" s="357"/>
      <c r="W883" s="357"/>
      <c r="X883" s="357"/>
      <c r="Y883" s="357"/>
      <c r="Z883" s="357"/>
      <c r="AA883" s="357"/>
      <c r="AB883" s="308"/>
      <c r="AC883" s="2300"/>
      <c r="AD883" s="2300"/>
      <c r="AE883" s="2308"/>
      <c r="AF883" s="2316"/>
      <c r="AG883" s="2314"/>
      <c r="AH883" s="2312"/>
      <c r="AI883" s="271">
        <f t="shared" ref="AI883" si="1121">IF(P883=P882,0,IF(P883=P881,0,IF(P883=P880,0,IF(P883=P879,0,IF(P883=P878,0,IF(P883=P877,0,IF(P883=P876,0,IF(P883=P875,0,1))))))))</f>
        <v>0</v>
      </c>
      <c r="AJ883" s="271" t="s">
        <v>545</v>
      </c>
      <c r="AK883" s="271" t="str">
        <f t="shared" si="125"/>
        <v>??</v>
      </c>
      <c r="AL883" s="271" t="e">
        <f>IF(#REF!=#REF!,0,IF(#REF!=#REF!,0,IF(#REF!=#REF!,0,IF(#REF!=#REF!,0,IF(#REF!=#REF!,0,IF(#REF!=#REF!,0,IF(#REF!=#REF!,0,IF(#REF!=#REF!,0,1))))))))</f>
        <v>#REF!</v>
      </c>
      <c r="AM883" s="354">
        <f t="shared" si="1021"/>
        <v>0</v>
      </c>
    </row>
    <row r="884" spans="1:39" ht="14.1" customHeight="1" thickTop="1" thickBot="1" x14ac:dyDescent="0.25">
      <c r="A884" s="2279"/>
      <c r="B884" s="2282"/>
      <c r="C884" s="2284"/>
      <c r="D884" s="2286"/>
      <c r="E884" s="2289"/>
      <c r="F884" s="2282"/>
      <c r="G884" s="2296"/>
      <c r="H884" s="2298"/>
      <c r="I884" s="2294"/>
      <c r="J884" s="2282"/>
      <c r="K884" s="2296"/>
      <c r="L884" s="2282"/>
      <c r="M884" s="292"/>
      <c r="N884" s="290"/>
      <c r="O884" s="290"/>
      <c r="P884" s="291"/>
      <c r="Q884" s="291"/>
      <c r="R884" s="290"/>
      <c r="S884" s="290"/>
      <c r="T884" s="356"/>
      <c r="U884" s="355"/>
      <c r="V884" s="355"/>
      <c r="W884" s="355"/>
      <c r="X884" s="355"/>
      <c r="Y884" s="355"/>
      <c r="Z884" s="355"/>
      <c r="AA884" s="355"/>
      <c r="AB884" s="290"/>
      <c r="AC884" s="2301"/>
      <c r="AD884" s="2301"/>
      <c r="AE884" s="2309"/>
      <c r="AF884" s="2316"/>
      <c r="AG884" s="2315"/>
      <c r="AH884" s="2312"/>
      <c r="AI884" s="271">
        <f t="shared" ref="AI884" si="1122">IF(P884=P883,0,IF(P884=P882,0,IF(P884=P881,0,IF(P884=P880,0,IF(P884=P879,0,IF(P884=P878,0,IF(P884=P877,0,IF(P884=P876,0,IF(P884=P875,0,1)))))))))</f>
        <v>0</v>
      </c>
      <c r="AJ884" s="271" t="s">
        <v>545</v>
      </c>
      <c r="AK884" s="271" t="str">
        <f t="shared" si="125"/>
        <v>??</v>
      </c>
      <c r="AL884" s="271" t="e">
        <f>IF(#REF!=#REF!,0,IF(#REF!=#REF!,0,IF(#REF!=#REF!,0,IF(#REF!=#REF!,0,IF(#REF!=#REF!,0,IF(#REF!=#REF!,0,IF(#REF!=#REF!,0,IF(#REF!=#REF!,0,IF(#REF!=#REF!,0,1)))))))))</f>
        <v>#REF!</v>
      </c>
      <c r="AM884" s="354">
        <f t="shared" ref="AM884:AM947" si="1123">AM883</f>
        <v>0</v>
      </c>
    </row>
    <row r="885" spans="1:39" ht="14.1" customHeight="1" thickTop="1" thickBot="1" x14ac:dyDescent="0.25">
      <c r="A885" s="2278"/>
      <c r="B885" s="2280"/>
      <c r="C885" s="2283"/>
      <c r="D885" s="2285"/>
      <c r="E885" s="2287"/>
      <c r="F885" s="2280"/>
      <c r="G885" s="2280"/>
      <c r="H885" s="2297"/>
      <c r="I885" s="2290" t="s">
        <v>140</v>
      </c>
      <c r="J885" s="2281"/>
      <c r="K885" s="2280"/>
      <c r="L885" s="2281"/>
      <c r="M885" s="310"/>
      <c r="N885" s="1678"/>
      <c r="O885" s="1678"/>
      <c r="P885" s="388"/>
      <c r="Q885" s="388"/>
      <c r="R885" s="308"/>
      <c r="S885" s="308"/>
      <c r="T885" s="358"/>
      <c r="U885" s="357"/>
      <c r="V885" s="357"/>
      <c r="W885" s="357"/>
      <c r="X885" s="357"/>
      <c r="Y885" s="357"/>
      <c r="Z885" s="357"/>
      <c r="AA885" s="357"/>
      <c r="AB885" s="308"/>
      <c r="AC885" s="2299">
        <f t="shared" ref="AC885" si="1124">SUM(T885:AB894)</f>
        <v>0</v>
      </c>
      <c r="AD885" s="2299">
        <f t="shared" ref="AD885" si="1125">IF(AC885&gt;0,18,0)</f>
        <v>0</v>
      </c>
      <c r="AE885" s="2306">
        <f t="shared" ref="AE885" si="1126">IF((AC885-AD885)&gt;=0,AC885-AD885,0)</f>
        <v>0</v>
      </c>
      <c r="AF885" s="2316">
        <f t="shared" ref="AF885" si="1127">IF(AC885&lt;AD885,AC885,AD885)/IF(AD885=0,1,AD885)</f>
        <v>0</v>
      </c>
      <c r="AG885" s="2313" t="str">
        <f t="shared" ref="AG885" si="1128">IF(AF885=1,"pe",IF(AF885&gt;0,"ne",""))</f>
        <v/>
      </c>
      <c r="AH885" s="2312"/>
      <c r="AI885" s="271">
        <v>1</v>
      </c>
      <c r="AJ885" s="271" t="s">
        <v>545</v>
      </c>
      <c r="AK885" s="271" t="str">
        <f t="shared" si="125"/>
        <v>??</v>
      </c>
      <c r="AL885" s="271">
        <v>1</v>
      </c>
      <c r="AM885" s="354">
        <f t="shared" ref="AM885" si="1129">C885</f>
        <v>0</v>
      </c>
    </row>
    <row r="886" spans="1:39" ht="14.1" customHeight="1" thickTop="1" thickBot="1" x14ac:dyDescent="0.25">
      <c r="A886" s="2278"/>
      <c r="B886" s="2281"/>
      <c r="C886" s="2283"/>
      <c r="D886" s="2285"/>
      <c r="E886" s="2288"/>
      <c r="F886" s="2281"/>
      <c r="G886" s="2295"/>
      <c r="H886" s="2297"/>
      <c r="I886" s="2291"/>
      <c r="J886" s="2281"/>
      <c r="K886" s="2295"/>
      <c r="L886" s="2281"/>
      <c r="M886" s="310"/>
      <c r="N886" s="1678"/>
      <c r="O886" s="1678"/>
      <c r="P886" s="309"/>
      <c r="Q886" s="309"/>
      <c r="R886" s="308"/>
      <c r="S886" s="308"/>
      <c r="T886" s="358"/>
      <c r="U886" s="357"/>
      <c r="V886" s="357"/>
      <c r="W886" s="357"/>
      <c r="X886" s="357"/>
      <c r="Y886" s="357"/>
      <c r="Z886" s="357"/>
      <c r="AA886" s="357"/>
      <c r="AB886" s="308"/>
      <c r="AC886" s="2300"/>
      <c r="AD886" s="2300"/>
      <c r="AE886" s="2307"/>
      <c r="AF886" s="2316"/>
      <c r="AG886" s="2314"/>
      <c r="AH886" s="2312"/>
      <c r="AI886" s="271">
        <f t="shared" ref="AI886" si="1130">IF(P886=P885,0,1)</f>
        <v>0</v>
      </c>
      <c r="AJ886" s="271" t="s">
        <v>545</v>
      </c>
      <c r="AK886" s="271" t="str">
        <f t="shared" si="125"/>
        <v>??</v>
      </c>
      <c r="AL886" s="271" t="e">
        <f>IF(#REF!=#REF!,0,1)</f>
        <v>#REF!</v>
      </c>
      <c r="AM886" s="354">
        <f t="shared" si="1123"/>
        <v>0</v>
      </c>
    </row>
    <row r="887" spans="1:39" ht="14.1" customHeight="1" thickTop="1" thickBot="1" x14ac:dyDescent="0.25">
      <c r="A887" s="2278"/>
      <c r="B887" s="2281"/>
      <c r="C887" s="2283"/>
      <c r="D887" s="2285"/>
      <c r="E887" s="2288"/>
      <c r="F887" s="2281"/>
      <c r="G887" s="2295"/>
      <c r="H887" s="2297"/>
      <c r="I887" s="2292"/>
      <c r="J887" s="2281"/>
      <c r="K887" s="2295"/>
      <c r="L887" s="2281"/>
      <c r="M887" s="310"/>
      <c r="N887" s="1678"/>
      <c r="O887" s="1678"/>
      <c r="P887" s="309"/>
      <c r="Q887" s="309"/>
      <c r="R887" s="308"/>
      <c r="S887" s="308"/>
      <c r="T887" s="358"/>
      <c r="U887" s="357"/>
      <c r="V887" s="357"/>
      <c r="W887" s="357"/>
      <c r="X887" s="357"/>
      <c r="Y887" s="357"/>
      <c r="Z887" s="357"/>
      <c r="AA887" s="357"/>
      <c r="AB887" s="308"/>
      <c r="AC887" s="2300"/>
      <c r="AD887" s="2300"/>
      <c r="AE887" s="2307"/>
      <c r="AF887" s="2316"/>
      <c r="AG887" s="2314"/>
      <c r="AH887" s="2312"/>
      <c r="AI887" s="271">
        <f t="shared" ref="AI887" si="1131">IF(P887=P886,0,IF(P887=P885,0,1))</f>
        <v>0</v>
      </c>
      <c r="AJ887" s="271" t="s">
        <v>545</v>
      </c>
      <c r="AK887" s="271" t="str">
        <f t="shared" si="125"/>
        <v>??</v>
      </c>
      <c r="AL887" s="271" t="e">
        <f>IF(#REF!=#REF!,0,IF(#REF!=#REF!,0,1))</f>
        <v>#REF!</v>
      </c>
      <c r="AM887" s="354">
        <f t="shared" si="1123"/>
        <v>0</v>
      </c>
    </row>
    <row r="888" spans="1:39" ht="14.1" customHeight="1" thickTop="1" thickBot="1" x14ac:dyDescent="0.25">
      <c r="A888" s="2278"/>
      <c r="B888" s="2281"/>
      <c r="C888" s="2283"/>
      <c r="D888" s="2285"/>
      <c r="E888" s="2288"/>
      <c r="F888" s="2281"/>
      <c r="G888" s="2295"/>
      <c r="H888" s="2297"/>
      <c r="I888" s="2293"/>
      <c r="J888" s="2281"/>
      <c r="K888" s="2295"/>
      <c r="L888" s="2281"/>
      <c r="M888" s="310"/>
      <c r="N888" s="1678"/>
      <c r="O888" s="1678"/>
      <c r="P888" s="309"/>
      <c r="Q888" s="309"/>
      <c r="R888" s="308"/>
      <c r="S888" s="308"/>
      <c r="T888" s="358"/>
      <c r="U888" s="357"/>
      <c r="V888" s="357"/>
      <c r="W888" s="357"/>
      <c r="X888" s="357"/>
      <c r="Y888" s="357"/>
      <c r="Z888" s="357"/>
      <c r="AA888" s="357"/>
      <c r="AB888" s="308"/>
      <c r="AC888" s="2300"/>
      <c r="AD888" s="2300"/>
      <c r="AE888" s="2307"/>
      <c r="AF888" s="2316"/>
      <c r="AG888" s="2314"/>
      <c r="AH888" s="2312"/>
      <c r="AI888" s="271">
        <f t="shared" ref="AI888" si="1132">IF(P888=P887,0,IF(P888=P886,0,IF(P888=P885,0,1)))</f>
        <v>0</v>
      </c>
      <c r="AJ888" s="271" t="s">
        <v>545</v>
      </c>
      <c r="AK888" s="271" t="str">
        <f t="shared" si="125"/>
        <v>??</v>
      </c>
      <c r="AL888" s="271" t="e">
        <f>IF(#REF!=#REF!,0,IF(#REF!=#REF!,0,IF(#REF!=#REF!,0,1)))</f>
        <v>#REF!</v>
      </c>
      <c r="AM888" s="354">
        <f t="shared" si="1123"/>
        <v>0</v>
      </c>
    </row>
    <row r="889" spans="1:39" ht="14.1" customHeight="1" thickTop="1" thickBot="1" x14ac:dyDescent="0.25">
      <c r="A889" s="2278"/>
      <c r="B889" s="2281"/>
      <c r="C889" s="2283"/>
      <c r="D889" s="2285"/>
      <c r="E889" s="2288"/>
      <c r="F889" s="2281"/>
      <c r="G889" s="2295"/>
      <c r="H889" s="2297"/>
      <c r="I889" s="2293"/>
      <c r="J889" s="2281"/>
      <c r="K889" s="2295"/>
      <c r="L889" s="2281"/>
      <c r="M889" s="310"/>
      <c r="N889" s="1678"/>
      <c r="O889" s="1678"/>
      <c r="P889" s="309"/>
      <c r="Q889" s="309"/>
      <c r="R889" s="308"/>
      <c r="S889" s="308"/>
      <c r="T889" s="358"/>
      <c r="U889" s="357"/>
      <c r="V889" s="357"/>
      <c r="W889" s="357"/>
      <c r="X889" s="357"/>
      <c r="Y889" s="357"/>
      <c r="Z889" s="357"/>
      <c r="AA889" s="357"/>
      <c r="AB889" s="308"/>
      <c r="AC889" s="2300"/>
      <c r="AD889" s="2300"/>
      <c r="AE889" s="2307"/>
      <c r="AF889" s="2316"/>
      <c r="AG889" s="2314"/>
      <c r="AH889" s="2312"/>
      <c r="AI889" s="271">
        <f t="shared" ref="AI889" si="1133">IF(P889=P888,0,IF(P889=P887,0,IF(P889=P886,0,IF(P889=P885,0,1))))</f>
        <v>0</v>
      </c>
      <c r="AJ889" s="271" t="s">
        <v>545</v>
      </c>
      <c r="AK889" s="271" t="str">
        <f t="shared" si="125"/>
        <v>??</v>
      </c>
      <c r="AL889" s="271" t="e">
        <f>IF(#REF!=#REF!,0,IF(#REF!=#REF!,0,IF(#REF!=#REF!,0,IF(#REF!=#REF!,0,1))))</f>
        <v>#REF!</v>
      </c>
      <c r="AM889" s="354">
        <f t="shared" si="1123"/>
        <v>0</v>
      </c>
    </row>
    <row r="890" spans="1:39" ht="14.1" customHeight="1" thickTop="1" thickBot="1" x14ac:dyDescent="0.25">
      <c r="A890" s="2278"/>
      <c r="B890" s="2281"/>
      <c r="C890" s="2283"/>
      <c r="D890" s="2285"/>
      <c r="E890" s="2288"/>
      <c r="F890" s="2281"/>
      <c r="G890" s="2295"/>
      <c r="H890" s="2297"/>
      <c r="I890" s="2293"/>
      <c r="J890" s="2281"/>
      <c r="K890" s="2295"/>
      <c r="L890" s="2281"/>
      <c r="M890" s="310"/>
      <c r="N890" s="1678"/>
      <c r="O890" s="1678"/>
      <c r="P890" s="309"/>
      <c r="Q890" s="309"/>
      <c r="R890" s="308"/>
      <c r="S890" s="308"/>
      <c r="T890" s="358"/>
      <c r="U890" s="357"/>
      <c r="V890" s="357"/>
      <c r="W890" s="357"/>
      <c r="X890" s="357"/>
      <c r="Y890" s="357"/>
      <c r="Z890" s="357"/>
      <c r="AA890" s="357"/>
      <c r="AB890" s="308"/>
      <c r="AC890" s="2300"/>
      <c r="AD890" s="2300"/>
      <c r="AE890" s="2307"/>
      <c r="AF890" s="2316"/>
      <c r="AG890" s="2314"/>
      <c r="AH890" s="2312"/>
      <c r="AI890" s="271">
        <f t="shared" ref="AI890" si="1134">IF(P890=P889,0,IF(P890=P888,0,IF(P890=P887,0,IF(P890=P886,0,IF(P890=P885,0,1)))))</f>
        <v>0</v>
      </c>
      <c r="AJ890" s="271" t="s">
        <v>545</v>
      </c>
      <c r="AK890" s="271" t="str">
        <f t="shared" si="125"/>
        <v>??</v>
      </c>
      <c r="AL890" s="271" t="e">
        <f>IF(#REF!=#REF!,0,IF(#REF!=#REF!,0,IF(#REF!=#REF!,0,IF(#REF!=#REF!,0,IF(#REF!=#REF!,0,1)))))</f>
        <v>#REF!</v>
      </c>
      <c r="AM890" s="354">
        <f t="shared" si="1123"/>
        <v>0</v>
      </c>
    </row>
    <row r="891" spans="1:39" ht="14.1" customHeight="1" thickTop="1" thickBot="1" x14ac:dyDescent="0.25">
      <c r="A891" s="2278"/>
      <c r="B891" s="2281"/>
      <c r="C891" s="2283"/>
      <c r="D891" s="2285"/>
      <c r="E891" s="2288"/>
      <c r="F891" s="2281"/>
      <c r="G891" s="2295"/>
      <c r="H891" s="2297"/>
      <c r="I891" s="2293"/>
      <c r="J891" s="2281"/>
      <c r="K891" s="2295"/>
      <c r="L891" s="2281"/>
      <c r="M891" s="310"/>
      <c r="N891" s="1678"/>
      <c r="O891" s="1678"/>
      <c r="P891" s="309"/>
      <c r="Q891" s="309"/>
      <c r="R891" s="308"/>
      <c r="S891" s="308"/>
      <c r="T891" s="358"/>
      <c r="U891" s="357"/>
      <c r="V891" s="357"/>
      <c r="W891" s="357"/>
      <c r="X891" s="357"/>
      <c r="Y891" s="357"/>
      <c r="Z891" s="357"/>
      <c r="AA891" s="357"/>
      <c r="AB891" s="308"/>
      <c r="AC891" s="2300"/>
      <c r="AD891" s="2300"/>
      <c r="AE891" s="2308" t="str">
        <f t="shared" ref="AE891" si="1135">IF(AE885&gt;9,"błąd","")</f>
        <v/>
      </c>
      <c r="AF891" s="2316"/>
      <c r="AG891" s="2314"/>
      <c r="AH891" s="2312"/>
      <c r="AI891" s="271">
        <f t="shared" ref="AI891" si="1136">IF(P891=P890,0,IF(P891=P889,0,IF(P891=P888,0,IF(P891=P887,0,IF(P891=P886,0,IF(P891=P885,0,1))))))</f>
        <v>0</v>
      </c>
      <c r="AJ891" s="271" t="s">
        <v>545</v>
      </c>
      <c r="AK891" s="271" t="str">
        <f t="shared" si="125"/>
        <v>??</v>
      </c>
      <c r="AL891" s="271" t="e">
        <f>IF(#REF!=#REF!,0,IF(#REF!=#REF!,0,IF(#REF!=#REF!,0,IF(#REF!=#REF!,0,IF(#REF!=#REF!,0,IF(#REF!=#REF!,0,1))))))</f>
        <v>#REF!</v>
      </c>
      <c r="AM891" s="354">
        <f t="shared" si="1123"/>
        <v>0</v>
      </c>
    </row>
    <row r="892" spans="1:39" ht="14.1" customHeight="1" thickTop="1" thickBot="1" x14ac:dyDescent="0.25">
      <c r="A892" s="2278"/>
      <c r="B892" s="2281"/>
      <c r="C892" s="2283"/>
      <c r="D892" s="2285"/>
      <c r="E892" s="2288"/>
      <c r="F892" s="2281"/>
      <c r="G892" s="2295"/>
      <c r="H892" s="2297"/>
      <c r="I892" s="2293"/>
      <c r="J892" s="2281"/>
      <c r="K892" s="2295"/>
      <c r="L892" s="2281"/>
      <c r="M892" s="310"/>
      <c r="N892" s="1678"/>
      <c r="O892" s="1678"/>
      <c r="P892" s="309"/>
      <c r="Q892" s="309"/>
      <c r="R892" s="308"/>
      <c r="S892" s="308"/>
      <c r="T892" s="358"/>
      <c r="U892" s="357"/>
      <c r="V892" s="357"/>
      <c r="W892" s="357"/>
      <c r="X892" s="357"/>
      <c r="Y892" s="357"/>
      <c r="Z892" s="357"/>
      <c r="AA892" s="357"/>
      <c r="AB892" s="308"/>
      <c r="AC892" s="2300"/>
      <c r="AD892" s="2300"/>
      <c r="AE892" s="2308"/>
      <c r="AF892" s="2316"/>
      <c r="AG892" s="2314"/>
      <c r="AH892" s="2312"/>
      <c r="AI892" s="271">
        <f t="shared" ref="AI892" si="1137">IF(P892=P891,0,IF(P892=P890,0,IF(P892=P889,0,IF(P892=P888,0,IF(P892=P887,0,IF(P892=P886,0,IF(P892=P885,0,1)))))))</f>
        <v>0</v>
      </c>
      <c r="AJ892" s="271" t="s">
        <v>545</v>
      </c>
      <c r="AK892" s="271" t="str">
        <f t="shared" si="125"/>
        <v>??</v>
      </c>
      <c r="AL892" s="271" t="e">
        <f>IF(#REF!=#REF!,0,IF(#REF!=#REF!,0,IF(#REF!=#REF!,0,IF(#REF!=#REF!,0,IF(#REF!=#REF!,0,IF(#REF!=#REF!,0,IF(#REF!=#REF!,0,1)))))))</f>
        <v>#REF!</v>
      </c>
      <c r="AM892" s="354">
        <f t="shared" si="1123"/>
        <v>0</v>
      </c>
    </row>
    <row r="893" spans="1:39" ht="14.1" customHeight="1" thickTop="1" thickBot="1" x14ac:dyDescent="0.25">
      <c r="A893" s="2278"/>
      <c r="B893" s="2281"/>
      <c r="C893" s="2283"/>
      <c r="D893" s="2285"/>
      <c r="E893" s="2288"/>
      <c r="F893" s="2281"/>
      <c r="G893" s="2295"/>
      <c r="H893" s="2297"/>
      <c r="I893" s="2293"/>
      <c r="J893" s="2281"/>
      <c r="K893" s="2295"/>
      <c r="L893" s="2281"/>
      <c r="M893" s="310"/>
      <c r="N893" s="1678"/>
      <c r="O893" s="1678"/>
      <c r="P893" s="309"/>
      <c r="Q893" s="309"/>
      <c r="R893" s="308"/>
      <c r="S893" s="308"/>
      <c r="T893" s="358"/>
      <c r="U893" s="357"/>
      <c r="V893" s="357"/>
      <c r="W893" s="357"/>
      <c r="X893" s="357"/>
      <c r="Y893" s="357"/>
      <c r="Z893" s="357"/>
      <c r="AA893" s="357"/>
      <c r="AB893" s="308"/>
      <c r="AC893" s="2300"/>
      <c r="AD893" s="2300"/>
      <c r="AE893" s="2308"/>
      <c r="AF893" s="2316"/>
      <c r="AG893" s="2314"/>
      <c r="AH893" s="2312"/>
      <c r="AI893" s="271">
        <f t="shared" ref="AI893" si="1138">IF(P893=P892,0,IF(P893=P891,0,IF(P893=P890,0,IF(P893=P889,0,IF(P893=P888,0,IF(P893=P887,0,IF(P893=P886,0,IF(P893=P885,0,1))))))))</f>
        <v>0</v>
      </c>
      <c r="AJ893" s="271" t="s">
        <v>545</v>
      </c>
      <c r="AK893" s="271" t="str">
        <f t="shared" si="125"/>
        <v>??</v>
      </c>
      <c r="AL893" s="271" t="e">
        <f>IF(#REF!=#REF!,0,IF(#REF!=#REF!,0,IF(#REF!=#REF!,0,IF(#REF!=#REF!,0,IF(#REF!=#REF!,0,IF(#REF!=#REF!,0,IF(#REF!=#REF!,0,IF(#REF!=#REF!,0,1))))))))</f>
        <v>#REF!</v>
      </c>
      <c r="AM893" s="354">
        <f t="shared" si="1123"/>
        <v>0</v>
      </c>
    </row>
    <row r="894" spans="1:39" ht="14.1" customHeight="1" thickTop="1" thickBot="1" x14ac:dyDescent="0.25">
      <c r="A894" s="2279"/>
      <c r="B894" s="2282"/>
      <c r="C894" s="2284"/>
      <c r="D894" s="2286"/>
      <c r="E894" s="2289"/>
      <c r="F894" s="2282"/>
      <c r="G894" s="2296"/>
      <c r="H894" s="2298"/>
      <c r="I894" s="2294"/>
      <c r="J894" s="2282"/>
      <c r="K894" s="2296"/>
      <c r="L894" s="2282"/>
      <c r="M894" s="292"/>
      <c r="N894" s="290"/>
      <c r="O894" s="290"/>
      <c r="P894" s="291"/>
      <c r="Q894" s="291"/>
      <c r="R894" s="290"/>
      <c r="S894" s="290"/>
      <c r="T894" s="356"/>
      <c r="U894" s="355"/>
      <c r="V894" s="355"/>
      <c r="W894" s="355"/>
      <c r="X894" s="355"/>
      <c r="Y894" s="355"/>
      <c r="Z894" s="355"/>
      <c r="AA894" s="355"/>
      <c r="AB894" s="290"/>
      <c r="AC894" s="2301"/>
      <c r="AD894" s="2301"/>
      <c r="AE894" s="2309"/>
      <c r="AF894" s="2316"/>
      <c r="AG894" s="2315"/>
      <c r="AH894" s="2312"/>
      <c r="AI894" s="271">
        <f t="shared" ref="AI894" si="1139">IF(P894=P893,0,IF(P894=P892,0,IF(P894=P891,0,IF(P894=P890,0,IF(P894=P889,0,IF(P894=P888,0,IF(P894=P887,0,IF(P894=P886,0,IF(P894=P885,0,1)))))))))</f>
        <v>0</v>
      </c>
      <c r="AJ894" s="271" t="s">
        <v>545</v>
      </c>
      <c r="AK894" s="271" t="str">
        <f t="shared" si="125"/>
        <v>??</v>
      </c>
      <c r="AL894" s="271" t="e">
        <f>IF(#REF!=#REF!,0,IF(#REF!=#REF!,0,IF(#REF!=#REF!,0,IF(#REF!=#REF!,0,IF(#REF!=#REF!,0,IF(#REF!=#REF!,0,IF(#REF!=#REF!,0,IF(#REF!=#REF!,0,IF(#REF!=#REF!,0,1)))))))))</f>
        <v>#REF!</v>
      </c>
      <c r="AM894" s="354">
        <f t="shared" si="1123"/>
        <v>0</v>
      </c>
    </row>
    <row r="895" spans="1:39" ht="14.1" customHeight="1" thickTop="1" thickBot="1" x14ac:dyDescent="0.25">
      <c r="A895" s="2278"/>
      <c r="B895" s="2280"/>
      <c r="C895" s="2283"/>
      <c r="D895" s="2285"/>
      <c r="E895" s="2287"/>
      <c r="F895" s="2280"/>
      <c r="G895" s="2280"/>
      <c r="H895" s="2297"/>
      <c r="I895" s="2290" t="s">
        <v>140</v>
      </c>
      <c r="J895" s="2281"/>
      <c r="K895" s="2280"/>
      <c r="L895" s="2281"/>
      <c r="M895" s="310"/>
      <c r="N895" s="1678"/>
      <c r="O895" s="1678"/>
      <c r="P895" s="388"/>
      <c r="Q895" s="388"/>
      <c r="R895" s="308"/>
      <c r="S895" s="308"/>
      <c r="T895" s="358"/>
      <c r="U895" s="357"/>
      <c r="V895" s="357"/>
      <c r="W895" s="357"/>
      <c r="X895" s="357"/>
      <c r="Y895" s="357"/>
      <c r="Z895" s="357"/>
      <c r="AA895" s="357"/>
      <c r="AB895" s="308"/>
      <c r="AC895" s="2299">
        <f t="shared" ref="AC895" si="1140">SUM(T895:AB904)</f>
        <v>0</v>
      </c>
      <c r="AD895" s="2299">
        <f t="shared" ref="AD895" si="1141">IF(AC895&gt;0,18,0)</f>
        <v>0</v>
      </c>
      <c r="AE895" s="2306">
        <f t="shared" ref="AE895" si="1142">IF((AC895-AD895)&gt;=0,AC895-AD895,0)</f>
        <v>0</v>
      </c>
      <c r="AF895" s="2316">
        <f t="shared" ref="AF895" si="1143">IF(AC895&lt;AD895,AC895,AD895)/IF(AD895=0,1,AD895)</f>
        <v>0</v>
      </c>
      <c r="AG895" s="2313" t="str">
        <f t="shared" ref="AG895" si="1144">IF(AF895=1,"pe",IF(AF895&gt;0,"ne",""))</f>
        <v/>
      </c>
      <c r="AH895" s="2312"/>
      <c r="AI895" s="271">
        <v>1</v>
      </c>
      <c r="AJ895" s="271" t="s">
        <v>545</v>
      </c>
      <c r="AK895" s="271" t="str">
        <f t="shared" si="125"/>
        <v>??</v>
      </c>
      <c r="AL895" s="271">
        <v>1</v>
      </c>
      <c r="AM895" s="354">
        <f t="shared" ref="AM895" si="1145">C895</f>
        <v>0</v>
      </c>
    </row>
    <row r="896" spans="1:39" ht="14.1" customHeight="1" thickTop="1" thickBot="1" x14ac:dyDescent="0.25">
      <c r="A896" s="2278"/>
      <c r="B896" s="2281"/>
      <c r="C896" s="2283"/>
      <c r="D896" s="2285"/>
      <c r="E896" s="2288"/>
      <c r="F896" s="2281"/>
      <c r="G896" s="2295"/>
      <c r="H896" s="2297"/>
      <c r="I896" s="2291"/>
      <c r="J896" s="2281"/>
      <c r="K896" s="2295"/>
      <c r="L896" s="2281"/>
      <c r="M896" s="310"/>
      <c r="N896" s="1678"/>
      <c r="O896" s="1678"/>
      <c r="P896" s="309"/>
      <c r="Q896" s="309"/>
      <c r="R896" s="308"/>
      <c r="S896" s="308"/>
      <c r="T896" s="358"/>
      <c r="U896" s="357"/>
      <c r="V896" s="357"/>
      <c r="W896" s="357"/>
      <c r="X896" s="357"/>
      <c r="Y896" s="357"/>
      <c r="Z896" s="357"/>
      <c r="AA896" s="357"/>
      <c r="AB896" s="308"/>
      <c r="AC896" s="2300"/>
      <c r="AD896" s="2300"/>
      <c r="AE896" s="2307"/>
      <c r="AF896" s="2316"/>
      <c r="AG896" s="2314"/>
      <c r="AH896" s="2312"/>
      <c r="AI896" s="271">
        <f t="shared" ref="AI896" si="1146">IF(P896=P895,0,1)</f>
        <v>0</v>
      </c>
      <c r="AJ896" s="271" t="s">
        <v>545</v>
      </c>
      <c r="AK896" s="271" t="str">
        <f t="shared" si="125"/>
        <v>??</v>
      </c>
      <c r="AL896" s="271" t="e">
        <f>IF(#REF!=#REF!,0,1)</f>
        <v>#REF!</v>
      </c>
      <c r="AM896" s="354">
        <f t="shared" si="1123"/>
        <v>0</v>
      </c>
    </row>
    <row r="897" spans="1:39" ht="14.1" customHeight="1" thickTop="1" thickBot="1" x14ac:dyDescent="0.25">
      <c r="A897" s="2278"/>
      <c r="B897" s="2281"/>
      <c r="C897" s="2283"/>
      <c r="D897" s="2285"/>
      <c r="E897" s="2288"/>
      <c r="F897" s="2281"/>
      <c r="G897" s="2295"/>
      <c r="H897" s="2297"/>
      <c r="I897" s="2292"/>
      <c r="J897" s="2281"/>
      <c r="K897" s="2295"/>
      <c r="L897" s="2281"/>
      <c r="M897" s="310"/>
      <c r="N897" s="1678"/>
      <c r="O897" s="1678"/>
      <c r="P897" s="309"/>
      <c r="Q897" s="309"/>
      <c r="R897" s="308"/>
      <c r="S897" s="308"/>
      <c r="T897" s="358"/>
      <c r="U897" s="357"/>
      <c r="V897" s="357"/>
      <c r="W897" s="357"/>
      <c r="X897" s="357"/>
      <c r="Y897" s="357"/>
      <c r="Z897" s="357"/>
      <c r="AA897" s="357"/>
      <c r="AB897" s="308"/>
      <c r="AC897" s="2300"/>
      <c r="AD897" s="2300"/>
      <c r="AE897" s="2307"/>
      <c r="AF897" s="2316"/>
      <c r="AG897" s="2314"/>
      <c r="AH897" s="2312"/>
      <c r="AI897" s="271">
        <f t="shared" ref="AI897" si="1147">IF(P897=P896,0,IF(P897=P895,0,1))</f>
        <v>0</v>
      </c>
      <c r="AJ897" s="271" t="s">
        <v>545</v>
      </c>
      <c r="AK897" s="271" t="str">
        <f t="shared" si="125"/>
        <v>??</v>
      </c>
      <c r="AL897" s="271" t="e">
        <f>IF(#REF!=#REF!,0,IF(#REF!=#REF!,0,1))</f>
        <v>#REF!</v>
      </c>
      <c r="AM897" s="354">
        <f t="shared" si="1123"/>
        <v>0</v>
      </c>
    </row>
    <row r="898" spans="1:39" ht="14.1" customHeight="1" thickTop="1" thickBot="1" x14ac:dyDescent="0.25">
      <c r="A898" s="2278"/>
      <c r="B898" s="2281"/>
      <c r="C898" s="2283"/>
      <c r="D898" s="2285"/>
      <c r="E898" s="2288"/>
      <c r="F898" s="2281"/>
      <c r="G898" s="2295"/>
      <c r="H898" s="2297"/>
      <c r="I898" s="2293"/>
      <c r="J898" s="2281"/>
      <c r="K898" s="2295"/>
      <c r="L898" s="2281"/>
      <c r="M898" s="310"/>
      <c r="N898" s="1678"/>
      <c r="O898" s="1678"/>
      <c r="P898" s="309"/>
      <c r="Q898" s="309"/>
      <c r="R898" s="308"/>
      <c r="S898" s="308"/>
      <c r="T898" s="358"/>
      <c r="U898" s="357"/>
      <c r="V898" s="357"/>
      <c r="W898" s="357"/>
      <c r="X898" s="357"/>
      <c r="Y898" s="357"/>
      <c r="Z898" s="357"/>
      <c r="AA898" s="357"/>
      <c r="AB898" s="308"/>
      <c r="AC898" s="2300"/>
      <c r="AD898" s="2300"/>
      <c r="AE898" s="2307"/>
      <c r="AF898" s="2316"/>
      <c r="AG898" s="2314"/>
      <c r="AH898" s="2312"/>
      <c r="AI898" s="271">
        <f t="shared" ref="AI898" si="1148">IF(P898=P897,0,IF(P898=P896,0,IF(P898=P895,0,1)))</f>
        <v>0</v>
      </c>
      <c r="AJ898" s="271" t="s">
        <v>545</v>
      </c>
      <c r="AK898" s="271" t="str">
        <f t="shared" si="125"/>
        <v>??</v>
      </c>
      <c r="AL898" s="271" t="e">
        <f>IF(#REF!=#REF!,0,IF(#REF!=#REF!,0,IF(#REF!=#REF!,0,1)))</f>
        <v>#REF!</v>
      </c>
      <c r="AM898" s="354">
        <f t="shared" si="1123"/>
        <v>0</v>
      </c>
    </row>
    <row r="899" spans="1:39" ht="14.1" customHeight="1" thickTop="1" thickBot="1" x14ac:dyDescent="0.25">
      <c r="A899" s="2278"/>
      <c r="B899" s="2281"/>
      <c r="C899" s="2283"/>
      <c r="D899" s="2285"/>
      <c r="E899" s="2288"/>
      <c r="F899" s="2281"/>
      <c r="G899" s="2295"/>
      <c r="H899" s="2297"/>
      <c r="I899" s="2293"/>
      <c r="J899" s="2281"/>
      <c r="K899" s="2295"/>
      <c r="L899" s="2281"/>
      <c r="M899" s="310"/>
      <c r="N899" s="1678"/>
      <c r="O899" s="1678"/>
      <c r="P899" s="309"/>
      <c r="Q899" s="309"/>
      <c r="R899" s="308"/>
      <c r="S899" s="308"/>
      <c r="T899" s="358"/>
      <c r="U899" s="357"/>
      <c r="V899" s="357"/>
      <c r="W899" s="357"/>
      <c r="X899" s="357"/>
      <c r="Y899" s="357"/>
      <c r="Z899" s="357"/>
      <c r="AA899" s="357"/>
      <c r="AB899" s="308"/>
      <c r="AC899" s="2300"/>
      <c r="AD899" s="2300"/>
      <c r="AE899" s="2307"/>
      <c r="AF899" s="2316"/>
      <c r="AG899" s="2314"/>
      <c r="AH899" s="2312"/>
      <c r="AI899" s="271">
        <f t="shared" ref="AI899" si="1149">IF(P899=P898,0,IF(P899=P897,0,IF(P899=P896,0,IF(P899=P895,0,1))))</f>
        <v>0</v>
      </c>
      <c r="AJ899" s="271" t="s">
        <v>545</v>
      </c>
      <c r="AK899" s="271" t="str">
        <f t="shared" si="125"/>
        <v>??</v>
      </c>
      <c r="AL899" s="271" t="e">
        <f>IF(#REF!=#REF!,0,IF(#REF!=#REF!,0,IF(#REF!=#REF!,0,IF(#REF!=#REF!,0,1))))</f>
        <v>#REF!</v>
      </c>
      <c r="AM899" s="354">
        <f t="shared" si="1123"/>
        <v>0</v>
      </c>
    </row>
    <row r="900" spans="1:39" ht="14.1" customHeight="1" thickTop="1" thickBot="1" x14ac:dyDescent="0.25">
      <c r="A900" s="2278"/>
      <c r="B900" s="2281"/>
      <c r="C900" s="2283"/>
      <c r="D900" s="2285"/>
      <c r="E900" s="2288"/>
      <c r="F900" s="2281"/>
      <c r="G900" s="2295"/>
      <c r="H900" s="2297"/>
      <c r="I900" s="2293"/>
      <c r="J900" s="2281"/>
      <c r="K900" s="2295"/>
      <c r="L900" s="2281"/>
      <c r="M900" s="310"/>
      <c r="N900" s="1678"/>
      <c r="O900" s="1678"/>
      <c r="P900" s="309"/>
      <c r="Q900" s="309"/>
      <c r="R900" s="308"/>
      <c r="S900" s="308"/>
      <c r="T900" s="358"/>
      <c r="U900" s="357"/>
      <c r="V900" s="357"/>
      <c r="W900" s="357"/>
      <c r="X900" s="357"/>
      <c r="Y900" s="357"/>
      <c r="Z900" s="357"/>
      <c r="AA900" s="357"/>
      <c r="AB900" s="308"/>
      <c r="AC900" s="2300"/>
      <c r="AD900" s="2300"/>
      <c r="AE900" s="2307"/>
      <c r="AF900" s="2316"/>
      <c r="AG900" s="2314"/>
      <c r="AH900" s="2312"/>
      <c r="AI900" s="271">
        <f t="shared" ref="AI900" si="1150">IF(P900=P899,0,IF(P900=P898,0,IF(P900=P897,0,IF(P900=P896,0,IF(P900=P895,0,1)))))</f>
        <v>0</v>
      </c>
      <c r="AJ900" s="271" t="s">
        <v>545</v>
      </c>
      <c r="AK900" s="271" t="str">
        <f t="shared" si="125"/>
        <v>??</v>
      </c>
      <c r="AL900" s="271" t="e">
        <f>IF(#REF!=#REF!,0,IF(#REF!=#REF!,0,IF(#REF!=#REF!,0,IF(#REF!=#REF!,0,IF(#REF!=#REF!,0,1)))))</f>
        <v>#REF!</v>
      </c>
      <c r="AM900" s="354">
        <f t="shared" si="1123"/>
        <v>0</v>
      </c>
    </row>
    <row r="901" spans="1:39" ht="14.1" customHeight="1" thickTop="1" thickBot="1" x14ac:dyDescent="0.25">
      <c r="A901" s="2278"/>
      <c r="B901" s="2281"/>
      <c r="C901" s="2283"/>
      <c r="D901" s="2285"/>
      <c r="E901" s="2288"/>
      <c r="F901" s="2281"/>
      <c r="G901" s="2295"/>
      <c r="H901" s="2297"/>
      <c r="I901" s="2293"/>
      <c r="J901" s="2281"/>
      <c r="K901" s="2295"/>
      <c r="L901" s="2281"/>
      <c r="M901" s="310"/>
      <c r="N901" s="1678"/>
      <c r="O901" s="1678"/>
      <c r="P901" s="309"/>
      <c r="Q901" s="309"/>
      <c r="R901" s="308"/>
      <c r="S901" s="308"/>
      <c r="T901" s="358"/>
      <c r="U901" s="357"/>
      <c r="V901" s="357"/>
      <c r="W901" s="357"/>
      <c r="X901" s="357"/>
      <c r="Y901" s="357"/>
      <c r="Z901" s="357"/>
      <c r="AA901" s="357"/>
      <c r="AB901" s="308"/>
      <c r="AC901" s="2300"/>
      <c r="AD901" s="2300"/>
      <c r="AE901" s="2308" t="str">
        <f t="shared" ref="AE901" si="1151">IF(AE895&gt;9,"błąd","")</f>
        <v/>
      </c>
      <c r="AF901" s="2316"/>
      <c r="AG901" s="2314"/>
      <c r="AH901" s="2312"/>
      <c r="AI901" s="271">
        <f t="shared" ref="AI901" si="1152">IF(P901=P900,0,IF(P901=P899,0,IF(P901=P898,0,IF(P901=P897,0,IF(P901=P896,0,IF(P901=P895,0,1))))))</f>
        <v>0</v>
      </c>
      <c r="AJ901" s="271" t="s">
        <v>545</v>
      </c>
      <c r="AK901" s="271" t="str">
        <f t="shared" si="125"/>
        <v>??</v>
      </c>
      <c r="AL901" s="271" t="e">
        <f>IF(#REF!=#REF!,0,IF(#REF!=#REF!,0,IF(#REF!=#REF!,0,IF(#REF!=#REF!,0,IF(#REF!=#REF!,0,IF(#REF!=#REF!,0,1))))))</f>
        <v>#REF!</v>
      </c>
      <c r="AM901" s="354">
        <f t="shared" si="1123"/>
        <v>0</v>
      </c>
    </row>
    <row r="902" spans="1:39" ht="14.1" customHeight="1" thickTop="1" thickBot="1" x14ac:dyDescent="0.25">
      <c r="A902" s="2278"/>
      <c r="B902" s="2281"/>
      <c r="C902" s="2283"/>
      <c r="D902" s="2285"/>
      <c r="E902" s="2288"/>
      <c r="F902" s="2281"/>
      <c r="G902" s="2295"/>
      <c r="H902" s="2297"/>
      <c r="I902" s="2293"/>
      <c r="J902" s="2281"/>
      <c r="K902" s="2295"/>
      <c r="L902" s="2281"/>
      <c r="M902" s="310"/>
      <c r="N902" s="1678"/>
      <c r="O902" s="1678"/>
      <c r="P902" s="309"/>
      <c r="Q902" s="309"/>
      <c r="R902" s="308"/>
      <c r="S902" s="308"/>
      <c r="T902" s="358"/>
      <c r="U902" s="357"/>
      <c r="V902" s="357"/>
      <c r="W902" s="357"/>
      <c r="X902" s="357"/>
      <c r="Y902" s="357"/>
      <c r="Z902" s="357"/>
      <c r="AA902" s="357"/>
      <c r="AB902" s="308"/>
      <c r="AC902" s="2300"/>
      <c r="AD902" s="2300"/>
      <c r="AE902" s="2308"/>
      <c r="AF902" s="2316"/>
      <c r="AG902" s="2314"/>
      <c r="AH902" s="2312"/>
      <c r="AI902" s="271">
        <f t="shared" ref="AI902" si="1153">IF(P902=P901,0,IF(P902=P900,0,IF(P902=P899,0,IF(P902=P898,0,IF(P902=P897,0,IF(P902=P896,0,IF(P902=P895,0,1)))))))</f>
        <v>0</v>
      </c>
      <c r="AJ902" s="271" t="s">
        <v>545</v>
      </c>
      <c r="AK902" s="271" t="str">
        <f t="shared" si="125"/>
        <v>??</v>
      </c>
      <c r="AL902" s="271" t="e">
        <f>IF(#REF!=#REF!,0,IF(#REF!=#REF!,0,IF(#REF!=#REF!,0,IF(#REF!=#REF!,0,IF(#REF!=#REF!,0,IF(#REF!=#REF!,0,IF(#REF!=#REF!,0,1)))))))</f>
        <v>#REF!</v>
      </c>
      <c r="AM902" s="354">
        <f t="shared" si="1123"/>
        <v>0</v>
      </c>
    </row>
    <row r="903" spans="1:39" ht="14.1" customHeight="1" thickTop="1" thickBot="1" x14ac:dyDescent="0.25">
      <c r="A903" s="2278"/>
      <c r="B903" s="2281"/>
      <c r="C903" s="2283"/>
      <c r="D903" s="2285"/>
      <c r="E903" s="2288"/>
      <c r="F903" s="2281"/>
      <c r="G903" s="2295"/>
      <c r="H903" s="2297"/>
      <c r="I903" s="2293"/>
      <c r="J903" s="2281"/>
      <c r="K903" s="2295"/>
      <c r="L903" s="2281"/>
      <c r="M903" s="310"/>
      <c r="N903" s="1678"/>
      <c r="O903" s="1678"/>
      <c r="P903" s="309"/>
      <c r="Q903" s="309"/>
      <c r="R903" s="308"/>
      <c r="S903" s="308"/>
      <c r="T903" s="358"/>
      <c r="U903" s="357"/>
      <c r="V903" s="357"/>
      <c r="W903" s="357"/>
      <c r="X903" s="357"/>
      <c r="Y903" s="357"/>
      <c r="Z903" s="357"/>
      <c r="AA903" s="357"/>
      <c r="AB903" s="308"/>
      <c r="AC903" s="2300"/>
      <c r="AD903" s="2300"/>
      <c r="AE903" s="2308"/>
      <c r="AF903" s="2316"/>
      <c r="AG903" s="2314"/>
      <c r="AH903" s="2312"/>
      <c r="AI903" s="271">
        <f t="shared" ref="AI903" si="1154">IF(P903=P902,0,IF(P903=P901,0,IF(P903=P900,0,IF(P903=P899,0,IF(P903=P898,0,IF(P903=P897,0,IF(P903=P896,0,IF(P903=P895,0,1))))))))</f>
        <v>0</v>
      </c>
      <c r="AJ903" s="271" t="s">
        <v>545</v>
      </c>
      <c r="AK903" s="271" t="str">
        <f t="shared" si="125"/>
        <v>??</v>
      </c>
      <c r="AL903" s="271" t="e">
        <f>IF(#REF!=#REF!,0,IF(#REF!=#REF!,0,IF(#REF!=#REF!,0,IF(#REF!=#REF!,0,IF(#REF!=#REF!,0,IF(#REF!=#REF!,0,IF(#REF!=#REF!,0,IF(#REF!=#REF!,0,1))))))))</f>
        <v>#REF!</v>
      </c>
      <c r="AM903" s="354">
        <f t="shared" si="1123"/>
        <v>0</v>
      </c>
    </row>
    <row r="904" spans="1:39" ht="14.1" customHeight="1" thickTop="1" thickBot="1" x14ac:dyDescent="0.25">
      <c r="A904" s="2279"/>
      <c r="B904" s="2282"/>
      <c r="C904" s="2284"/>
      <c r="D904" s="2286"/>
      <c r="E904" s="2289"/>
      <c r="F904" s="2282"/>
      <c r="G904" s="2296"/>
      <c r="H904" s="2298"/>
      <c r="I904" s="2294"/>
      <c r="J904" s="2282"/>
      <c r="K904" s="2296"/>
      <c r="L904" s="2282"/>
      <c r="M904" s="292"/>
      <c r="N904" s="290"/>
      <c r="O904" s="290"/>
      <c r="P904" s="291"/>
      <c r="Q904" s="291"/>
      <c r="R904" s="290"/>
      <c r="S904" s="290"/>
      <c r="T904" s="356"/>
      <c r="U904" s="355"/>
      <c r="V904" s="355"/>
      <c r="W904" s="355"/>
      <c r="X904" s="355"/>
      <c r="Y904" s="355"/>
      <c r="Z904" s="355"/>
      <c r="AA904" s="355"/>
      <c r="AB904" s="290"/>
      <c r="AC904" s="2301"/>
      <c r="AD904" s="2301"/>
      <c r="AE904" s="2309"/>
      <c r="AF904" s="2316"/>
      <c r="AG904" s="2315"/>
      <c r="AH904" s="2312"/>
      <c r="AI904" s="271">
        <f t="shared" ref="AI904" si="1155">IF(P904=P903,0,IF(P904=P902,0,IF(P904=P901,0,IF(P904=P900,0,IF(P904=P899,0,IF(P904=P898,0,IF(P904=P897,0,IF(P904=P896,0,IF(P904=P895,0,1)))))))))</f>
        <v>0</v>
      </c>
      <c r="AJ904" s="271" t="s">
        <v>545</v>
      </c>
      <c r="AK904" s="271" t="str">
        <f t="shared" si="125"/>
        <v>??</v>
      </c>
      <c r="AL904" s="271" t="e">
        <f>IF(#REF!=#REF!,0,IF(#REF!=#REF!,0,IF(#REF!=#REF!,0,IF(#REF!=#REF!,0,IF(#REF!=#REF!,0,IF(#REF!=#REF!,0,IF(#REF!=#REF!,0,IF(#REF!=#REF!,0,IF(#REF!=#REF!,0,1)))))))))</f>
        <v>#REF!</v>
      </c>
      <c r="AM904" s="354">
        <f t="shared" si="1123"/>
        <v>0</v>
      </c>
    </row>
    <row r="905" spans="1:39" ht="14.1" customHeight="1" thickTop="1" thickBot="1" x14ac:dyDescent="0.25">
      <c r="A905" s="2278"/>
      <c r="B905" s="2280"/>
      <c r="C905" s="2283"/>
      <c r="D905" s="2285"/>
      <c r="E905" s="2287"/>
      <c r="F905" s="2280"/>
      <c r="G905" s="2280"/>
      <c r="H905" s="2297"/>
      <c r="I905" s="2290" t="s">
        <v>140</v>
      </c>
      <c r="J905" s="2281"/>
      <c r="K905" s="2280"/>
      <c r="L905" s="2281"/>
      <c r="M905" s="310"/>
      <c r="N905" s="1678"/>
      <c r="O905" s="1678"/>
      <c r="P905" s="388"/>
      <c r="Q905" s="388"/>
      <c r="R905" s="308"/>
      <c r="S905" s="308"/>
      <c r="T905" s="358"/>
      <c r="U905" s="357"/>
      <c r="V905" s="357"/>
      <c r="W905" s="357"/>
      <c r="X905" s="357"/>
      <c r="Y905" s="357"/>
      <c r="Z905" s="357"/>
      <c r="AA905" s="357"/>
      <c r="AB905" s="308"/>
      <c r="AC905" s="2299">
        <f t="shared" ref="AC905" si="1156">SUM(T905:AB914)</f>
        <v>0</v>
      </c>
      <c r="AD905" s="2299">
        <f t="shared" ref="AD905" si="1157">IF(AC905&gt;0,18,0)</f>
        <v>0</v>
      </c>
      <c r="AE905" s="2306">
        <f t="shared" ref="AE905" si="1158">IF((AC905-AD905)&gt;=0,AC905-AD905,0)</f>
        <v>0</v>
      </c>
      <c r="AF905" s="2316">
        <f t="shared" ref="AF905" si="1159">IF(AC905&lt;AD905,AC905,AD905)/IF(AD905=0,1,AD905)</f>
        <v>0</v>
      </c>
      <c r="AG905" s="2313" t="str">
        <f t="shared" ref="AG905" si="1160">IF(AF905=1,"pe",IF(AF905&gt;0,"ne",""))</f>
        <v/>
      </c>
      <c r="AH905" s="2312"/>
      <c r="AI905" s="271">
        <v>1</v>
      </c>
      <c r="AJ905" s="271" t="s">
        <v>545</v>
      </c>
      <c r="AK905" s="271" t="str">
        <f t="shared" si="125"/>
        <v>??</v>
      </c>
      <c r="AL905" s="271">
        <v>1</v>
      </c>
      <c r="AM905" s="354">
        <f t="shared" ref="AM905" si="1161">C905</f>
        <v>0</v>
      </c>
    </row>
    <row r="906" spans="1:39" ht="14.1" customHeight="1" thickTop="1" thickBot="1" x14ac:dyDescent="0.25">
      <c r="A906" s="2278"/>
      <c r="B906" s="2281"/>
      <c r="C906" s="2283"/>
      <c r="D906" s="2285"/>
      <c r="E906" s="2288"/>
      <c r="F906" s="2281"/>
      <c r="G906" s="2295"/>
      <c r="H906" s="2297"/>
      <c r="I906" s="2291"/>
      <c r="J906" s="2281"/>
      <c r="K906" s="2295"/>
      <c r="L906" s="2281"/>
      <c r="M906" s="310"/>
      <c r="N906" s="1678"/>
      <c r="O906" s="1678"/>
      <c r="P906" s="309"/>
      <c r="Q906" s="309"/>
      <c r="R906" s="308"/>
      <c r="S906" s="308"/>
      <c r="T906" s="358"/>
      <c r="U906" s="357"/>
      <c r="V906" s="357"/>
      <c r="W906" s="357"/>
      <c r="X906" s="357"/>
      <c r="Y906" s="357"/>
      <c r="Z906" s="357"/>
      <c r="AA906" s="357"/>
      <c r="AB906" s="308"/>
      <c r="AC906" s="2300"/>
      <c r="AD906" s="2300"/>
      <c r="AE906" s="2307"/>
      <c r="AF906" s="2316"/>
      <c r="AG906" s="2314"/>
      <c r="AH906" s="2312"/>
      <c r="AI906" s="271">
        <f t="shared" ref="AI906" si="1162">IF(P906=P905,0,1)</f>
        <v>0</v>
      </c>
      <c r="AJ906" s="271" t="s">
        <v>545</v>
      </c>
      <c r="AK906" s="271" t="str">
        <f t="shared" si="125"/>
        <v>??</v>
      </c>
      <c r="AL906" s="271" t="e">
        <f>IF(#REF!=#REF!,0,1)</f>
        <v>#REF!</v>
      </c>
      <c r="AM906" s="354">
        <f t="shared" si="1123"/>
        <v>0</v>
      </c>
    </row>
    <row r="907" spans="1:39" ht="14.1" customHeight="1" thickTop="1" thickBot="1" x14ac:dyDescent="0.25">
      <c r="A907" s="2278"/>
      <c r="B907" s="2281"/>
      <c r="C907" s="2283"/>
      <c r="D907" s="2285"/>
      <c r="E907" s="2288"/>
      <c r="F907" s="2281"/>
      <c r="G907" s="2295"/>
      <c r="H907" s="2297"/>
      <c r="I907" s="2292"/>
      <c r="J907" s="2281"/>
      <c r="K907" s="2295"/>
      <c r="L907" s="2281"/>
      <c r="M907" s="310"/>
      <c r="N907" s="1678"/>
      <c r="O907" s="1678"/>
      <c r="P907" s="309"/>
      <c r="Q907" s="309"/>
      <c r="R907" s="308"/>
      <c r="S907" s="308"/>
      <c r="T907" s="358"/>
      <c r="U907" s="357"/>
      <c r="V907" s="357"/>
      <c r="W907" s="357"/>
      <c r="X907" s="357"/>
      <c r="Y907" s="357"/>
      <c r="Z907" s="357"/>
      <c r="AA907" s="357"/>
      <c r="AB907" s="308"/>
      <c r="AC907" s="2300"/>
      <c r="AD907" s="2300"/>
      <c r="AE907" s="2307"/>
      <c r="AF907" s="2316"/>
      <c r="AG907" s="2314"/>
      <c r="AH907" s="2312"/>
      <c r="AI907" s="271">
        <f t="shared" ref="AI907" si="1163">IF(P907=P906,0,IF(P907=P905,0,1))</f>
        <v>0</v>
      </c>
      <c r="AJ907" s="271" t="s">
        <v>545</v>
      </c>
      <c r="AK907" s="271" t="str">
        <f t="shared" si="125"/>
        <v>??</v>
      </c>
      <c r="AL907" s="271" t="e">
        <f>IF(#REF!=#REF!,0,IF(#REF!=#REF!,0,1))</f>
        <v>#REF!</v>
      </c>
      <c r="AM907" s="354">
        <f t="shared" si="1123"/>
        <v>0</v>
      </c>
    </row>
    <row r="908" spans="1:39" ht="14.1" customHeight="1" thickTop="1" thickBot="1" x14ac:dyDescent="0.25">
      <c r="A908" s="2278"/>
      <c r="B908" s="2281"/>
      <c r="C908" s="2283"/>
      <c r="D908" s="2285"/>
      <c r="E908" s="2288"/>
      <c r="F908" s="2281"/>
      <c r="G908" s="2295"/>
      <c r="H908" s="2297"/>
      <c r="I908" s="2293"/>
      <c r="J908" s="2281"/>
      <c r="K908" s="2295"/>
      <c r="L908" s="2281"/>
      <c r="M908" s="310"/>
      <c r="N908" s="1678"/>
      <c r="O908" s="1678"/>
      <c r="P908" s="309"/>
      <c r="Q908" s="309"/>
      <c r="R908" s="308"/>
      <c r="S908" s="308"/>
      <c r="T908" s="358"/>
      <c r="U908" s="357"/>
      <c r="V908" s="357"/>
      <c r="W908" s="357"/>
      <c r="X908" s="357"/>
      <c r="Y908" s="357"/>
      <c r="Z908" s="357"/>
      <c r="AA908" s="357"/>
      <c r="AB908" s="308"/>
      <c r="AC908" s="2300"/>
      <c r="AD908" s="2300"/>
      <c r="AE908" s="2307"/>
      <c r="AF908" s="2316"/>
      <c r="AG908" s="2314"/>
      <c r="AH908" s="2312"/>
      <c r="AI908" s="271">
        <f t="shared" ref="AI908" si="1164">IF(P908=P907,0,IF(P908=P906,0,IF(P908=P905,0,1)))</f>
        <v>0</v>
      </c>
      <c r="AJ908" s="271" t="s">
        <v>545</v>
      </c>
      <c r="AK908" s="271" t="str">
        <f t="shared" si="125"/>
        <v>??</v>
      </c>
      <c r="AL908" s="271" t="e">
        <f>IF(#REF!=#REF!,0,IF(#REF!=#REF!,0,IF(#REF!=#REF!,0,1)))</f>
        <v>#REF!</v>
      </c>
      <c r="AM908" s="354">
        <f t="shared" si="1123"/>
        <v>0</v>
      </c>
    </row>
    <row r="909" spans="1:39" ht="14.1" customHeight="1" thickTop="1" thickBot="1" x14ac:dyDescent="0.25">
      <c r="A909" s="2278"/>
      <c r="B909" s="2281"/>
      <c r="C909" s="2283"/>
      <c r="D909" s="2285"/>
      <c r="E909" s="2288"/>
      <c r="F909" s="2281"/>
      <c r="G909" s="2295"/>
      <c r="H909" s="2297"/>
      <c r="I909" s="2293"/>
      <c r="J909" s="2281"/>
      <c r="K909" s="2295"/>
      <c r="L909" s="2281"/>
      <c r="M909" s="310"/>
      <c r="N909" s="1678"/>
      <c r="O909" s="1678"/>
      <c r="P909" s="309"/>
      <c r="Q909" s="309"/>
      <c r="R909" s="308"/>
      <c r="S909" s="308"/>
      <c r="T909" s="358"/>
      <c r="U909" s="357"/>
      <c r="V909" s="357"/>
      <c r="W909" s="357"/>
      <c r="X909" s="357"/>
      <c r="Y909" s="357"/>
      <c r="Z909" s="357"/>
      <c r="AA909" s="357"/>
      <c r="AB909" s="308"/>
      <c r="AC909" s="2300"/>
      <c r="AD909" s="2300"/>
      <c r="AE909" s="2307"/>
      <c r="AF909" s="2316"/>
      <c r="AG909" s="2314"/>
      <c r="AH909" s="2312"/>
      <c r="AI909" s="271">
        <f t="shared" ref="AI909" si="1165">IF(P909=P908,0,IF(P909=P907,0,IF(P909=P906,0,IF(P909=P905,0,1))))</f>
        <v>0</v>
      </c>
      <c r="AJ909" s="271" t="s">
        <v>545</v>
      </c>
      <c r="AK909" s="271" t="str">
        <f t="shared" si="125"/>
        <v>??</v>
      </c>
      <c r="AL909" s="271" t="e">
        <f>IF(#REF!=#REF!,0,IF(#REF!=#REF!,0,IF(#REF!=#REF!,0,IF(#REF!=#REF!,0,1))))</f>
        <v>#REF!</v>
      </c>
      <c r="AM909" s="354">
        <f t="shared" si="1123"/>
        <v>0</v>
      </c>
    </row>
    <row r="910" spans="1:39" ht="14.1" customHeight="1" thickTop="1" thickBot="1" x14ac:dyDescent="0.25">
      <c r="A910" s="2278"/>
      <c r="B910" s="2281"/>
      <c r="C910" s="2283"/>
      <c r="D910" s="2285"/>
      <c r="E910" s="2288"/>
      <c r="F910" s="2281"/>
      <c r="G910" s="2295"/>
      <c r="H910" s="2297"/>
      <c r="I910" s="2293"/>
      <c r="J910" s="2281"/>
      <c r="K910" s="2295"/>
      <c r="L910" s="2281"/>
      <c r="M910" s="310"/>
      <c r="N910" s="1678"/>
      <c r="O910" s="1678"/>
      <c r="P910" s="309"/>
      <c r="Q910" s="309"/>
      <c r="R910" s="308"/>
      <c r="S910" s="308"/>
      <c r="T910" s="358"/>
      <c r="U910" s="357"/>
      <c r="V910" s="357"/>
      <c r="W910" s="357"/>
      <c r="X910" s="357"/>
      <c r="Y910" s="357"/>
      <c r="Z910" s="357"/>
      <c r="AA910" s="357"/>
      <c r="AB910" s="308"/>
      <c r="AC910" s="2300"/>
      <c r="AD910" s="2300"/>
      <c r="AE910" s="2307"/>
      <c r="AF910" s="2316"/>
      <c r="AG910" s="2314"/>
      <c r="AH910" s="2312"/>
      <c r="AI910" s="271">
        <f t="shared" ref="AI910" si="1166">IF(P910=P909,0,IF(P910=P908,0,IF(P910=P907,0,IF(P910=P906,0,IF(P910=P905,0,1)))))</f>
        <v>0</v>
      </c>
      <c r="AJ910" s="271" t="s">
        <v>545</v>
      </c>
      <c r="AK910" s="271" t="str">
        <f t="shared" si="125"/>
        <v>??</v>
      </c>
      <c r="AL910" s="271" t="e">
        <f>IF(#REF!=#REF!,0,IF(#REF!=#REF!,0,IF(#REF!=#REF!,0,IF(#REF!=#REF!,0,IF(#REF!=#REF!,0,1)))))</f>
        <v>#REF!</v>
      </c>
      <c r="AM910" s="354">
        <f t="shared" si="1123"/>
        <v>0</v>
      </c>
    </row>
    <row r="911" spans="1:39" ht="14.1" customHeight="1" thickTop="1" thickBot="1" x14ac:dyDescent="0.25">
      <c r="A911" s="2278"/>
      <c r="B911" s="2281"/>
      <c r="C911" s="2283"/>
      <c r="D911" s="2285"/>
      <c r="E911" s="2288"/>
      <c r="F911" s="2281"/>
      <c r="G911" s="2295"/>
      <c r="H911" s="2297"/>
      <c r="I911" s="2293"/>
      <c r="J911" s="2281"/>
      <c r="K911" s="2295"/>
      <c r="L911" s="2281"/>
      <c r="M911" s="310"/>
      <c r="N911" s="1678"/>
      <c r="O911" s="1678"/>
      <c r="P911" s="309"/>
      <c r="Q911" s="309"/>
      <c r="R911" s="308"/>
      <c r="S911" s="308"/>
      <c r="T911" s="358"/>
      <c r="U911" s="357"/>
      <c r="V911" s="357"/>
      <c r="W911" s="357"/>
      <c r="X911" s="357"/>
      <c r="Y911" s="357"/>
      <c r="Z911" s="357"/>
      <c r="AA911" s="357"/>
      <c r="AB911" s="308"/>
      <c r="AC911" s="2300"/>
      <c r="AD911" s="2300"/>
      <c r="AE911" s="2308" t="str">
        <f t="shared" ref="AE911" si="1167">IF(AE905&gt;9,"błąd","")</f>
        <v/>
      </c>
      <c r="AF911" s="2316"/>
      <c r="AG911" s="2314"/>
      <c r="AH911" s="2312"/>
      <c r="AI911" s="271">
        <f t="shared" ref="AI911" si="1168">IF(P911=P910,0,IF(P911=P909,0,IF(P911=P908,0,IF(P911=P907,0,IF(P911=P906,0,IF(P911=P905,0,1))))))</f>
        <v>0</v>
      </c>
      <c r="AJ911" s="271" t="s">
        <v>545</v>
      </c>
      <c r="AK911" s="271" t="str">
        <f t="shared" si="125"/>
        <v>??</v>
      </c>
      <c r="AL911" s="271" t="e">
        <f>IF(#REF!=#REF!,0,IF(#REF!=#REF!,0,IF(#REF!=#REF!,0,IF(#REF!=#REF!,0,IF(#REF!=#REF!,0,IF(#REF!=#REF!,0,1))))))</f>
        <v>#REF!</v>
      </c>
      <c r="AM911" s="354">
        <f t="shared" si="1123"/>
        <v>0</v>
      </c>
    </row>
    <row r="912" spans="1:39" ht="14.1" customHeight="1" thickTop="1" thickBot="1" x14ac:dyDescent="0.25">
      <c r="A912" s="2278"/>
      <c r="B912" s="2281"/>
      <c r="C912" s="2283"/>
      <c r="D912" s="2285"/>
      <c r="E912" s="2288"/>
      <c r="F912" s="2281"/>
      <c r="G912" s="2295"/>
      <c r="H912" s="2297"/>
      <c r="I912" s="2293"/>
      <c r="J912" s="2281"/>
      <c r="K912" s="2295"/>
      <c r="L912" s="2281"/>
      <c r="M912" s="310"/>
      <c r="N912" s="1678"/>
      <c r="O912" s="1678"/>
      <c r="P912" s="309"/>
      <c r="Q912" s="309"/>
      <c r="R912" s="308"/>
      <c r="S912" s="308"/>
      <c r="T912" s="358"/>
      <c r="U912" s="357"/>
      <c r="V912" s="357"/>
      <c r="W912" s="357"/>
      <c r="X912" s="357"/>
      <c r="Y912" s="357"/>
      <c r="Z912" s="357"/>
      <c r="AA912" s="357"/>
      <c r="AB912" s="308"/>
      <c r="AC912" s="2300"/>
      <c r="AD912" s="2300"/>
      <c r="AE912" s="2308"/>
      <c r="AF912" s="2316"/>
      <c r="AG912" s="2314"/>
      <c r="AH912" s="2312"/>
      <c r="AI912" s="271">
        <f t="shared" ref="AI912" si="1169">IF(P912=P911,0,IF(P912=P910,0,IF(P912=P909,0,IF(P912=P908,0,IF(P912=P907,0,IF(P912=P906,0,IF(P912=P905,0,1)))))))</f>
        <v>0</v>
      </c>
      <c r="AJ912" s="271" t="s">
        <v>545</v>
      </c>
      <c r="AK912" s="271" t="str">
        <f t="shared" si="125"/>
        <v>??</v>
      </c>
      <c r="AL912" s="271" t="e">
        <f>IF(#REF!=#REF!,0,IF(#REF!=#REF!,0,IF(#REF!=#REF!,0,IF(#REF!=#REF!,0,IF(#REF!=#REF!,0,IF(#REF!=#REF!,0,IF(#REF!=#REF!,0,1)))))))</f>
        <v>#REF!</v>
      </c>
      <c r="AM912" s="354">
        <f t="shared" si="1123"/>
        <v>0</v>
      </c>
    </row>
    <row r="913" spans="1:39" ht="14.1" customHeight="1" thickTop="1" thickBot="1" x14ac:dyDescent="0.25">
      <c r="A913" s="2278"/>
      <c r="B913" s="2281"/>
      <c r="C913" s="2283"/>
      <c r="D913" s="2285"/>
      <c r="E913" s="2288"/>
      <c r="F913" s="2281"/>
      <c r="G913" s="2295"/>
      <c r="H913" s="2297"/>
      <c r="I913" s="2293"/>
      <c r="J913" s="2281"/>
      <c r="K913" s="2295"/>
      <c r="L913" s="2281"/>
      <c r="M913" s="310"/>
      <c r="N913" s="1678"/>
      <c r="O913" s="1678"/>
      <c r="P913" s="309"/>
      <c r="Q913" s="309"/>
      <c r="R913" s="308"/>
      <c r="S913" s="308"/>
      <c r="T913" s="358"/>
      <c r="U913" s="357"/>
      <c r="V913" s="357"/>
      <c r="W913" s="357"/>
      <c r="X913" s="357"/>
      <c r="Y913" s="357"/>
      <c r="Z913" s="357"/>
      <c r="AA913" s="357"/>
      <c r="AB913" s="308"/>
      <c r="AC913" s="2300"/>
      <c r="AD913" s="2300"/>
      <c r="AE913" s="2308"/>
      <c r="AF913" s="2316"/>
      <c r="AG913" s="2314"/>
      <c r="AH913" s="2312"/>
      <c r="AI913" s="271">
        <f t="shared" ref="AI913" si="1170">IF(P913=P912,0,IF(P913=P911,0,IF(P913=P910,0,IF(P913=P909,0,IF(P913=P908,0,IF(P913=P907,0,IF(P913=P906,0,IF(P913=P905,0,1))))))))</f>
        <v>0</v>
      </c>
      <c r="AJ913" s="271" t="s">
        <v>545</v>
      </c>
      <c r="AK913" s="271" t="str">
        <f t="shared" si="125"/>
        <v>??</v>
      </c>
      <c r="AL913" s="271" t="e">
        <f>IF(#REF!=#REF!,0,IF(#REF!=#REF!,0,IF(#REF!=#REF!,0,IF(#REF!=#REF!,0,IF(#REF!=#REF!,0,IF(#REF!=#REF!,0,IF(#REF!=#REF!,0,IF(#REF!=#REF!,0,1))))))))</f>
        <v>#REF!</v>
      </c>
      <c r="AM913" s="354">
        <f t="shared" si="1123"/>
        <v>0</v>
      </c>
    </row>
    <row r="914" spans="1:39" ht="14.1" customHeight="1" thickTop="1" thickBot="1" x14ac:dyDescent="0.25">
      <c r="A914" s="2279"/>
      <c r="B914" s="2282"/>
      <c r="C914" s="2284"/>
      <c r="D914" s="2286"/>
      <c r="E914" s="2289"/>
      <c r="F914" s="2282"/>
      <c r="G914" s="2296"/>
      <c r="H914" s="2298"/>
      <c r="I914" s="2294"/>
      <c r="J914" s="2282"/>
      <c r="K914" s="2296"/>
      <c r="L914" s="2282"/>
      <c r="M914" s="292"/>
      <c r="N914" s="290"/>
      <c r="O914" s="290"/>
      <c r="P914" s="291"/>
      <c r="Q914" s="291"/>
      <c r="R914" s="290"/>
      <c r="S914" s="290"/>
      <c r="T914" s="356"/>
      <c r="U914" s="355"/>
      <c r="V914" s="355"/>
      <c r="W914" s="355"/>
      <c r="X914" s="355"/>
      <c r="Y914" s="355"/>
      <c r="Z914" s="355"/>
      <c r="AA914" s="355"/>
      <c r="AB914" s="290"/>
      <c r="AC914" s="2301"/>
      <c r="AD914" s="2301"/>
      <c r="AE914" s="2309"/>
      <c r="AF914" s="2316"/>
      <c r="AG914" s="2315"/>
      <c r="AH914" s="2312"/>
      <c r="AI914" s="271">
        <f t="shared" ref="AI914" si="1171">IF(P914=P913,0,IF(P914=P912,0,IF(P914=P911,0,IF(P914=P910,0,IF(P914=P909,0,IF(P914=P908,0,IF(P914=P907,0,IF(P914=P906,0,IF(P914=P905,0,1)))))))))</f>
        <v>0</v>
      </c>
      <c r="AJ914" s="271" t="s">
        <v>545</v>
      </c>
      <c r="AK914" s="271" t="str">
        <f t="shared" si="125"/>
        <v>??</v>
      </c>
      <c r="AL914" s="271" t="e">
        <f>IF(#REF!=#REF!,0,IF(#REF!=#REF!,0,IF(#REF!=#REF!,0,IF(#REF!=#REF!,0,IF(#REF!=#REF!,0,IF(#REF!=#REF!,0,IF(#REF!=#REF!,0,IF(#REF!=#REF!,0,IF(#REF!=#REF!,0,1)))))))))</f>
        <v>#REF!</v>
      </c>
      <c r="AM914" s="354">
        <f t="shared" si="1123"/>
        <v>0</v>
      </c>
    </row>
    <row r="915" spans="1:39" ht="14.1" customHeight="1" thickTop="1" thickBot="1" x14ac:dyDescent="0.25">
      <c r="A915" s="2278"/>
      <c r="B915" s="2280"/>
      <c r="C915" s="2283"/>
      <c r="D915" s="2285"/>
      <c r="E915" s="2287"/>
      <c r="F915" s="2280"/>
      <c r="G915" s="2280"/>
      <c r="H915" s="2297"/>
      <c r="I915" s="2290" t="s">
        <v>140</v>
      </c>
      <c r="J915" s="2281"/>
      <c r="K915" s="2280"/>
      <c r="L915" s="2281"/>
      <c r="M915" s="310"/>
      <c r="N915" s="1678"/>
      <c r="O915" s="1678"/>
      <c r="P915" s="388"/>
      <c r="Q915" s="388"/>
      <c r="R915" s="308"/>
      <c r="S915" s="308"/>
      <c r="T915" s="358"/>
      <c r="U915" s="357"/>
      <c r="V915" s="357"/>
      <c r="W915" s="357"/>
      <c r="X915" s="357"/>
      <c r="Y915" s="357"/>
      <c r="Z915" s="357"/>
      <c r="AA915" s="357"/>
      <c r="AB915" s="308"/>
      <c r="AC915" s="2299">
        <f t="shared" ref="AC915" si="1172">SUM(T915:AB924)</f>
        <v>0</v>
      </c>
      <c r="AD915" s="2299">
        <f t="shared" ref="AD915" si="1173">IF(AC915&gt;0,18,0)</f>
        <v>0</v>
      </c>
      <c r="AE915" s="2306">
        <f t="shared" ref="AE915" si="1174">IF((AC915-AD915)&gt;=0,AC915-AD915,0)</f>
        <v>0</v>
      </c>
      <c r="AF915" s="2316">
        <f t="shared" ref="AF915" si="1175">IF(AC915&lt;AD915,AC915,AD915)/IF(AD915=0,1,AD915)</f>
        <v>0</v>
      </c>
      <c r="AG915" s="2313" t="str">
        <f t="shared" ref="AG915" si="1176">IF(AF915=1,"pe",IF(AF915&gt;0,"ne",""))</f>
        <v/>
      </c>
      <c r="AH915" s="2312"/>
      <c r="AI915" s="271">
        <v>1</v>
      </c>
      <c r="AJ915" s="271" t="s">
        <v>545</v>
      </c>
      <c r="AK915" s="271" t="str">
        <f t="shared" si="125"/>
        <v>??</v>
      </c>
      <c r="AL915" s="271">
        <v>1</v>
      </c>
      <c r="AM915" s="354">
        <f t="shared" ref="AM915" si="1177">C915</f>
        <v>0</v>
      </c>
    </row>
    <row r="916" spans="1:39" ht="14.1" customHeight="1" thickTop="1" thickBot="1" x14ac:dyDescent="0.25">
      <c r="A916" s="2278"/>
      <c r="B916" s="2281"/>
      <c r="C916" s="2283"/>
      <c r="D916" s="2285"/>
      <c r="E916" s="2288"/>
      <c r="F916" s="2281"/>
      <c r="G916" s="2295"/>
      <c r="H916" s="2297"/>
      <c r="I916" s="2291"/>
      <c r="J916" s="2281"/>
      <c r="K916" s="2295"/>
      <c r="L916" s="2281"/>
      <c r="M916" s="310"/>
      <c r="N916" s="1678"/>
      <c r="O916" s="1678"/>
      <c r="P916" s="309"/>
      <c r="Q916" s="309"/>
      <c r="R916" s="308"/>
      <c r="S916" s="308"/>
      <c r="T916" s="358"/>
      <c r="U916" s="357"/>
      <c r="V916" s="357"/>
      <c r="W916" s="357"/>
      <c r="X916" s="357"/>
      <c r="Y916" s="357"/>
      <c r="Z916" s="357"/>
      <c r="AA916" s="357"/>
      <c r="AB916" s="308"/>
      <c r="AC916" s="2300"/>
      <c r="AD916" s="2300"/>
      <c r="AE916" s="2307"/>
      <c r="AF916" s="2316"/>
      <c r="AG916" s="2314"/>
      <c r="AH916" s="2312"/>
      <c r="AI916" s="271">
        <f t="shared" ref="AI916" si="1178">IF(P916=P915,0,1)</f>
        <v>0</v>
      </c>
      <c r="AJ916" s="271" t="s">
        <v>545</v>
      </c>
      <c r="AK916" s="271" t="str">
        <f t="shared" si="125"/>
        <v>??</v>
      </c>
      <c r="AL916" s="271" t="e">
        <f>IF(#REF!=#REF!,0,1)</f>
        <v>#REF!</v>
      </c>
      <c r="AM916" s="354">
        <f t="shared" si="1123"/>
        <v>0</v>
      </c>
    </row>
    <row r="917" spans="1:39" ht="14.1" customHeight="1" thickTop="1" thickBot="1" x14ac:dyDescent="0.25">
      <c r="A917" s="2278"/>
      <c r="B917" s="2281"/>
      <c r="C917" s="2283"/>
      <c r="D917" s="2285"/>
      <c r="E917" s="2288"/>
      <c r="F917" s="2281"/>
      <c r="G917" s="2295"/>
      <c r="H917" s="2297"/>
      <c r="I917" s="2292"/>
      <c r="J917" s="2281"/>
      <c r="K917" s="2295"/>
      <c r="L917" s="2281"/>
      <c r="M917" s="310"/>
      <c r="N917" s="1678"/>
      <c r="O917" s="1678"/>
      <c r="P917" s="309"/>
      <c r="Q917" s="309"/>
      <c r="R917" s="308"/>
      <c r="S917" s="308"/>
      <c r="T917" s="358"/>
      <c r="U917" s="357"/>
      <c r="V917" s="357"/>
      <c r="W917" s="357"/>
      <c r="X917" s="357"/>
      <c r="Y917" s="357"/>
      <c r="Z917" s="357"/>
      <c r="AA917" s="357"/>
      <c r="AB917" s="308"/>
      <c r="AC917" s="2300"/>
      <c r="AD917" s="2300"/>
      <c r="AE917" s="2307"/>
      <c r="AF917" s="2316"/>
      <c r="AG917" s="2314"/>
      <c r="AH917" s="2312"/>
      <c r="AI917" s="271">
        <f t="shared" ref="AI917" si="1179">IF(P917=P916,0,IF(P917=P915,0,1))</f>
        <v>0</v>
      </c>
      <c r="AJ917" s="271" t="s">
        <v>545</v>
      </c>
      <c r="AK917" s="271" t="str">
        <f t="shared" si="125"/>
        <v>??</v>
      </c>
      <c r="AL917" s="271" t="e">
        <f>IF(#REF!=#REF!,0,IF(#REF!=#REF!,0,1))</f>
        <v>#REF!</v>
      </c>
      <c r="AM917" s="354">
        <f t="shared" si="1123"/>
        <v>0</v>
      </c>
    </row>
    <row r="918" spans="1:39" ht="14.1" customHeight="1" thickTop="1" thickBot="1" x14ac:dyDescent="0.25">
      <c r="A918" s="2278"/>
      <c r="B918" s="2281"/>
      <c r="C918" s="2283"/>
      <c r="D918" s="2285"/>
      <c r="E918" s="2288"/>
      <c r="F918" s="2281"/>
      <c r="G918" s="2295"/>
      <c r="H918" s="2297"/>
      <c r="I918" s="2293"/>
      <c r="J918" s="2281"/>
      <c r="K918" s="2295"/>
      <c r="L918" s="2281"/>
      <c r="M918" s="310"/>
      <c r="N918" s="1678"/>
      <c r="O918" s="1678"/>
      <c r="P918" s="309"/>
      <c r="Q918" s="309"/>
      <c r="R918" s="308"/>
      <c r="S918" s="308"/>
      <c r="T918" s="358"/>
      <c r="U918" s="357"/>
      <c r="V918" s="357"/>
      <c r="W918" s="357"/>
      <c r="X918" s="357"/>
      <c r="Y918" s="357"/>
      <c r="Z918" s="357"/>
      <c r="AA918" s="357"/>
      <c r="AB918" s="308"/>
      <c r="AC918" s="2300"/>
      <c r="AD918" s="2300"/>
      <c r="AE918" s="2307"/>
      <c r="AF918" s="2316"/>
      <c r="AG918" s="2314"/>
      <c r="AH918" s="2312"/>
      <c r="AI918" s="271">
        <f t="shared" ref="AI918" si="1180">IF(P918=P917,0,IF(P918=P916,0,IF(P918=P915,0,1)))</f>
        <v>0</v>
      </c>
      <c r="AJ918" s="271" t="s">
        <v>545</v>
      </c>
      <c r="AK918" s="271" t="str">
        <f t="shared" si="125"/>
        <v>??</v>
      </c>
      <c r="AL918" s="271" t="e">
        <f>IF(#REF!=#REF!,0,IF(#REF!=#REF!,0,IF(#REF!=#REF!,0,1)))</f>
        <v>#REF!</v>
      </c>
      <c r="AM918" s="354">
        <f t="shared" si="1123"/>
        <v>0</v>
      </c>
    </row>
    <row r="919" spans="1:39" ht="14.1" customHeight="1" thickTop="1" thickBot="1" x14ac:dyDescent="0.25">
      <c r="A919" s="2278"/>
      <c r="B919" s="2281"/>
      <c r="C919" s="2283"/>
      <c r="D919" s="2285"/>
      <c r="E919" s="2288"/>
      <c r="F919" s="2281"/>
      <c r="G919" s="2295"/>
      <c r="H919" s="2297"/>
      <c r="I919" s="2293"/>
      <c r="J919" s="2281"/>
      <c r="K919" s="2295"/>
      <c r="L919" s="2281"/>
      <c r="M919" s="310"/>
      <c r="N919" s="1678"/>
      <c r="O919" s="1678"/>
      <c r="P919" s="309"/>
      <c r="Q919" s="309"/>
      <c r="R919" s="308"/>
      <c r="S919" s="308"/>
      <c r="T919" s="358"/>
      <c r="U919" s="357"/>
      <c r="V919" s="357"/>
      <c r="W919" s="357"/>
      <c r="X919" s="357"/>
      <c r="Y919" s="357"/>
      <c r="Z919" s="357"/>
      <c r="AA919" s="357"/>
      <c r="AB919" s="308"/>
      <c r="AC919" s="2300"/>
      <c r="AD919" s="2300"/>
      <c r="AE919" s="2307"/>
      <c r="AF919" s="2316"/>
      <c r="AG919" s="2314"/>
      <c r="AH919" s="2312"/>
      <c r="AI919" s="271">
        <f t="shared" ref="AI919" si="1181">IF(P919=P918,0,IF(P919=P917,0,IF(P919=P916,0,IF(P919=P915,0,1))))</f>
        <v>0</v>
      </c>
      <c r="AJ919" s="271" t="s">
        <v>545</v>
      </c>
      <c r="AK919" s="271" t="str">
        <f t="shared" si="125"/>
        <v>??</v>
      </c>
      <c r="AL919" s="271" t="e">
        <f>IF(#REF!=#REF!,0,IF(#REF!=#REF!,0,IF(#REF!=#REF!,0,IF(#REF!=#REF!,0,1))))</f>
        <v>#REF!</v>
      </c>
      <c r="AM919" s="354">
        <f t="shared" si="1123"/>
        <v>0</v>
      </c>
    </row>
    <row r="920" spans="1:39" ht="14.1" customHeight="1" thickTop="1" thickBot="1" x14ac:dyDescent="0.25">
      <c r="A920" s="2278"/>
      <c r="B920" s="2281"/>
      <c r="C920" s="2283"/>
      <c r="D920" s="2285"/>
      <c r="E920" s="2288"/>
      <c r="F920" s="2281"/>
      <c r="G920" s="2295"/>
      <c r="H920" s="2297"/>
      <c r="I920" s="2293"/>
      <c r="J920" s="2281"/>
      <c r="K920" s="2295"/>
      <c r="L920" s="2281"/>
      <c r="M920" s="310"/>
      <c r="N920" s="1678"/>
      <c r="O920" s="1678"/>
      <c r="P920" s="309"/>
      <c r="Q920" s="309"/>
      <c r="R920" s="308"/>
      <c r="S920" s="308"/>
      <c r="T920" s="358"/>
      <c r="U920" s="357"/>
      <c r="V920" s="357"/>
      <c r="W920" s="357"/>
      <c r="X920" s="357"/>
      <c r="Y920" s="357"/>
      <c r="Z920" s="357"/>
      <c r="AA920" s="357"/>
      <c r="AB920" s="308"/>
      <c r="AC920" s="2300"/>
      <c r="AD920" s="2300"/>
      <c r="AE920" s="2307"/>
      <c r="AF920" s="2316"/>
      <c r="AG920" s="2314"/>
      <c r="AH920" s="2312"/>
      <c r="AI920" s="271">
        <f t="shared" ref="AI920" si="1182">IF(P920=P919,0,IF(P920=P918,0,IF(P920=P917,0,IF(P920=P916,0,IF(P920=P915,0,1)))))</f>
        <v>0</v>
      </c>
      <c r="AJ920" s="271" t="s">
        <v>545</v>
      </c>
      <c r="AK920" s="271" t="str">
        <f t="shared" si="125"/>
        <v>??</v>
      </c>
      <c r="AL920" s="271" t="e">
        <f>IF(#REF!=#REF!,0,IF(#REF!=#REF!,0,IF(#REF!=#REF!,0,IF(#REF!=#REF!,0,IF(#REF!=#REF!,0,1)))))</f>
        <v>#REF!</v>
      </c>
      <c r="AM920" s="354">
        <f t="shared" si="1123"/>
        <v>0</v>
      </c>
    </row>
    <row r="921" spans="1:39" ht="14.1" customHeight="1" thickTop="1" thickBot="1" x14ac:dyDescent="0.25">
      <c r="A921" s="2278"/>
      <c r="B921" s="2281"/>
      <c r="C921" s="2283"/>
      <c r="D921" s="2285"/>
      <c r="E921" s="2288"/>
      <c r="F921" s="2281"/>
      <c r="G921" s="2295"/>
      <c r="H921" s="2297"/>
      <c r="I921" s="2293"/>
      <c r="J921" s="2281"/>
      <c r="K921" s="2295"/>
      <c r="L921" s="2281"/>
      <c r="M921" s="310"/>
      <c r="N921" s="1678"/>
      <c r="O921" s="1678"/>
      <c r="P921" s="309"/>
      <c r="Q921" s="309"/>
      <c r="R921" s="308"/>
      <c r="S921" s="308"/>
      <c r="T921" s="358"/>
      <c r="U921" s="357"/>
      <c r="V921" s="357"/>
      <c r="W921" s="357"/>
      <c r="X921" s="357"/>
      <c r="Y921" s="357"/>
      <c r="Z921" s="357"/>
      <c r="AA921" s="357"/>
      <c r="AB921" s="308"/>
      <c r="AC921" s="2300"/>
      <c r="AD921" s="2300"/>
      <c r="AE921" s="2308" t="str">
        <f t="shared" ref="AE921" si="1183">IF(AE915&gt;9,"błąd","")</f>
        <v/>
      </c>
      <c r="AF921" s="2316"/>
      <c r="AG921" s="2314"/>
      <c r="AH921" s="2312"/>
      <c r="AI921" s="271">
        <f t="shared" ref="AI921" si="1184">IF(P921=P920,0,IF(P921=P919,0,IF(P921=P918,0,IF(P921=P917,0,IF(P921=P916,0,IF(P921=P915,0,1))))))</f>
        <v>0</v>
      </c>
      <c r="AJ921" s="271" t="s">
        <v>545</v>
      </c>
      <c r="AK921" s="271" t="str">
        <f t="shared" si="125"/>
        <v>??</v>
      </c>
      <c r="AL921" s="271" t="e">
        <f>IF(#REF!=#REF!,0,IF(#REF!=#REF!,0,IF(#REF!=#REF!,0,IF(#REF!=#REF!,0,IF(#REF!=#REF!,0,IF(#REF!=#REF!,0,1))))))</f>
        <v>#REF!</v>
      </c>
      <c r="AM921" s="354">
        <f t="shared" si="1123"/>
        <v>0</v>
      </c>
    </row>
    <row r="922" spans="1:39" ht="14.1" customHeight="1" thickTop="1" thickBot="1" x14ac:dyDescent="0.25">
      <c r="A922" s="2278"/>
      <c r="B922" s="2281"/>
      <c r="C922" s="2283"/>
      <c r="D922" s="2285"/>
      <c r="E922" s="2288"/>
      <c r="F922" s="2281"/>
      <c r="G922" s="2295"/>
      <c r="H922" s="2297"/>
      <c r="I922" s="2293"/>
      <c r="J922" s="2281"/>
      <c r="K922" s="2295"/>
      <c r="L922" s="2281"/>
      <c r="M922" s="310"/>
      <c r="N922" s="1678"/>
      <c r="O922" s="1678"/>
      <c r="P922" s="309"/>
      <c r="Q922" s="309"/>
      <c r="R922" s="308"/>
      <c r="S922" s="308"/>
      <c r="T922" s="358"/>
      <c r="U922" s="357"/>
      <c r="V922" s="357"/>
      <c r="W922" s="357"/>
      <c r="X922" s="357"/>
      <c r="Y922" s="357"/>
      <c r="Z922" s="357"/>
      <c r="AA922" s="357"/>
      <c r="AB922" s="308"/>
      <c r="AC922" s="2300"/>
      <c r="AD922" s="2300"/>
      <c r="AE922" s="2308"/>
      <c r="AF922" s="2316"/>
      <c r="AG922" s="2314"/>
      <c r="AH922" s="2312"/>
      <c r="AI922" s="271">
        <f t="shared" ref="AI922" si="1185">IF(P922=P921,0,IF(P922=P920,0,IF(P922=P919,0,IF(P922=P918,0,IF(P922=P917,0,IF(P922=P916,0,IF(P922=P915,0,1)))))))</f>
        <v>0</v>
      </c>
      <c r="AJ922" s="271" t="s">
        <v>545</v>
      </c>
      <c r="AK922" s="271" t="str">
        <f t="shared" si="125"/>
        <v>??</v>
      </c>
      <c r="AL922" s="271" t="e">
        <f>IF(#REF!=#REF!,0,IF(#REF!=#REF!,0,IF(#REF!=#REF!,0,IF(#REF!=#REF!,0,IF(#REF!=#REF!,0,IF(#REF!=#REF!,0,IF(#REF!=#REF!,0,1)))))))</f>
        <v>#REF!</v>
      </c>
      <c r="AM922" s="354">
        <f t="shared" si="1123"/>
        <v>0</v>
      </c>
    </row>
    <row r="923" spans="1:39" ht="14.1" customHeight="1" thickTop="1" thickBot="1" x14ac:dyDescent="0.25">
      <c r="A923" s="2278"/>
      <c r="B923" s="2281"/>
      <c r="C923" s="2283"/>
      <c r="D923" s="2285"/>
      <c r="E923" s="2288"/>
      <c r="F923" s="2281"/>
      <c r="G923" s="2295"/>
      <c r="H923" s="2297"/>
      <c r="I923" s="2293"/>
      <c r="J923" s="2281"/>
      <c r="K923" s="2295"/>
      <c r="L923" s="2281"/>
      <c r="M923" s="310"/>
      <c r="N923" s="1678"/>
      <c r="O923" s="1678"/>
      <c r="P923" s="309"/>
      <c r="Q923" s="309"/>
      <c r="R923" s="308"/>
      <c r="S923" s="308"/>
      <c r="T923" s="358"/>
      <c r="U923" s="357"/>
      <c r="V923" s="357"/>
      <c r="W923" s="357"/>
      <c r="X923" s="357"/>
      <c r="Y923" s="357"/>
      <c r="Z923" s="357"/>
      <c r="AA923" s="357"/>
      <c r="AB923" s="308"/>
      <c r="AC923" s="2300"/>
      <c r="AD923" s="2300"/>
      <c r="AE923" s="2308"/>
      <c r="AF923" s="2316"/>
      <c r="AG923" s="2314"/>
      <c r="AH923" s="2312"/>
      <c r="AI923" s="271">
        <f t="shared" ref="AI923" si="1186">IF(P923=P922,0,IF(P923=P921,0,IF(P923=P920,0,IF(P923=P919,0,IF(P923=P918,0,IF(P923=P917,0,IF(P923=P916,0,IF(P923=P915,0,1))))))))</f>
        <v>0</v>
      </c>
      <c r="AJ923" s="271" t="s">
        <v>545</v>
      </c>
      <c r="AK923" s="271" t="str">
        <f t="shared" si="125"/>
        <v>??</v>
      </c>
      <c r="AL923" s="271" t="e">
        <f>IF(#REF!=#REF!,0,IF(#REF!=#REF!,0,IF(#REF!=#REF!,0,IF(#REF!=#REF!,0,IF(#REF!=#REF!,0,IF(#REF!=#REF!,0,IF(#REF!=#REF!,0,IF(#REF!=#REF!,0,1))))))))</f>
        <v>#REF!</v>
      </c>
      <c r="AM923" s="354">
        <f t="shared" si="1123"/>
        <v>0</v>
      </c>
    </row>
    <row r="924" spans="1:39" ht="14.1" customHeight="1" thickTop="1" thickBot="1" x14ac:dyDescent="0.25">
      <c r="A924" s="2279"/>
      <c r="B924" s="2282"/>
      <c r="C924" s="2284"/>
      <c r="D924" s="2286"/>
      <c r="E924" s="2289"/>
      <c r="F924" s="2282"/>
      <c r="G924" s="2296"/>
      <c r="H924" s="2298"/>
      <c r="I924" s="2294"/>
      <c r="J924" s="2282"/>
      <c r="K924" s="2296"/>
      <c r="L924" s="2282"/>
      <c r="M924" s="292"/>
      <c r="N924" s="290"/>
      <c r="O924" s="290"/>
      <c r="P924" s="291"/>
      <c r="Q924" s="291"/>
      <c r="R924" s="290"/>
      <c r="S924" s="290"/>
      <c r="T924" s="356"/>
      <c r="U924" s="355"/>
      <c r="V924" s="355"/>
      <c r="W924" s="355"/>
      <c r="X924" s="355"/>
      <c r="Y924" s="355"/>
      <c r="Z924" s="355"/>
      <c r="AA924" s="355"/>
      <c r="AB924" s="290"/>
      <c r="AC924" s="2301"/>
      <c r="AD924" s="2301"/>
      <c r="AE924" s="2309"/>
      <c r="AF924" s="2316"/>
      <c r="AG924" s="2315"/>
      <c r="AH924" s="2312"/>
      <c r="AI924" s="271">
        <f t="shared" ref="AI924" si="1187">IF(P924=P923,0,IF(P924=P922,0,IF(P924=P921,0,IF(P924=P920,0,IF(P924=P919,0,IF(P924=P918,0,IF(P924=P917,0,IF(P924=P916,0,IF(P924=P915,0,1)))))))))</f>
        <v>0</v>
      </c>
      <c r="AJ924" s="271" t="s">
        <v>545</v>
      </c>
      <c r="AK924" s="271" t="str">
        <f t="shared" si="125"/>
        <v>??</v>
      </c>
      <c r="AL924" s="271" t="e">
        <f>IF(#REF!=#REF!,0,IF(#REF!=#REF!,0,IF(#REF!=#REF!,0,IF(#REF!=#REF!,0,IF(#REF!=#REF!,0,IF(#REF!=#REF!,0,IF(#REF!=#REF!,0,IF(#REF!=#REF!,0,IF(#REF!=#REF!,0,1)))))))))</f>
        <v>#REF!</v>
      </c>
      <c r="AM924" s="354">
        <f t="shared" si="1123"/>
        <v>0</v>
      </c>
    </row>
    <row r="925" spans="1:39" ht="14.1" customHeight="1" thickTop="1" thickBot="1" x14ac:dyDescent="0.25">
      <c r="A925" s="2278"/>
      <c r="B925" s="2280"/>
      <c r="C925" s="2283"/>
      <c r="D925" s="2285"/>
      <c r="E925" s="2287"/>
      <c r="F925" s="2280"/>
      <c r="G925" s="2280"/>
      <c r="H925" s="2297"/>
      <c r="I925" s="2290" t="s">
        <v>140</v>
      </c>
      <c r="J925" s="2281"/>
      <c r="K925" s="2280"/>
      <c r="L925" s="2281"/>
      <c r="M925" s="310"/>
      <c r="N925" s="1678"/>
      <c r="O925" s="1678"/>
      <c r="P925" s="388"/>
      <c r="Q925" s="388"/>
      <c r="R925" s="308"/>
      <c r="S925" s="308"/>
      <c r="T925" s="358"/>
      <c r="U925" s="357"/>
      <c r="V925" s="357"/>
      <c r="W925" s="357"/>
      <c r="X925" s="357"/>
      <c r="Y925" s="357"/>
      <c r="Z925" s="357"/>
      <c r="AA925" s="357"/>
      <c r="AB925" s="308"/>
      <c r="AC925" s="2299">
        <f t="shared" ref="AC925" si="1188">SUM(T925:AB934)</f>
        <v>0</v>
      </c>
      <c r="AD925" s="2299">
        <f t="shared" ref="AD925" si="1189">IF(AC925&gt;0,18,0)</f>
        <v>0</v>
      </c>
      <c r="AE925" s="2306">
        <f t="shared" ref="AE925" si="1190">IF((AC925-AD925)&gt;=0,AC925-AD925,0)</f>
        <v>0</v>
      </c>
      <c r="AF925" s="2316">
        <f t="shared" ref="AF925" si="1191">IF(AC925&lt;AD925,AC925,AD925)/IF(AD925=0,1,AD925)</f>
        <v>0</v>
      </c>
      <c r="AG925" s="2313" t="str">
        <f t="shared" ref="AG925" si="1192">IF(AF925=1,"pe",IF(AF925&gt;0,"ne",""))</f>
        <v/>
      </c>
      <c r="AH925" s="2312"/>
      <c r="AI925" s="271">
        <v>1</v>
      </c>
      <c r="AJ925" s="271" t="s">
        <v>545</v>
      </c>
      <c r="AK925" s="271" t="str">
        <f t="shared" si="125"/>
        <v>??</v>
      </c>
      <c r="AL925" s="271">
        <v>1</v>
      </c>
      <c r="AM925" s="354">
        <f t="shared" ref="AM925" si="1193">C925</f>
        <v>0</v>
      </c>
    </row>
    <row r="926" spans="1:39" ht="14.1" customHeight="1" thickTop="1" thickBot="1" x14ac:dyDescent="0.25">
      <c r="A926" s="2278"/>
      <c r="B926" s="2281"/>
      <c r="C926" s="2283"/>
      <c r="D926" s="2285"/>
      <c r="E926" s="2288"/>
      <c r="F926" s="2281"/>
      <c r="G926" s="2295"/>
      <c r="H926" s="2297"/>
      <c r="I926" s="2291"/>
      <c r="J926" s="2281"/>
      <c r="K926" s="2295"/>
      <c r="L926" s="2281"/>
      <c r="M926" s="310"/>
      <c r="N926" s="1678"/>
      <c r="O926" s="1678"/>
      <c r="P926" s="309"/>
      <c r="Q926" s="309"/>
      <c r="R926" s="308"/>
      <c r="S926" s="308"/>
      <c r="T926" s="358"/>
      <c r="U926" s="357"/>
      <c r="V926" s="357"/>
      <c r="W926" s="357"/>
      <c r="X926" s="357"/>
      <c r="Y926" s="357"/>
      <c r="Z926" s="357"/>
      <c r="AA926" s="357"/>
      <c r="AB926" s="308"/>
      <c r="AC926" s="2300"/>
      <c r="AD926" s="2300"/>
      <c r="AE926" s="2307"/>
      <c r="AF926" s="2316"/>
      <c r="AG926" s="2314"/>
      <c r="AH926" s="2312"/>
      <c r="AI926" s="271">
        <f t="shared" ref="AI926" si="1194">IF(P926=P925,0,1)</f>
        <v>0</v>
      </c>
      <c r="AJ926" s="271" t="s">
        <v>545</v>
      </c>
      <c r="AK926" s="271" t="str">
        <f t="shared" si="125"/>
        <v>??</v>
      </c>
      <c r="AL926" s="271" t="e">
        <f>IF(#REF!=#REF!,0,1)</f>
        <v>#REF!</v>
      </c>
      <c r="AM926" s="354">
        <f t="shared" si="1123"/>
        <v>0</v>
      </c>
    </row>
    <row r="927" spans="1:39" ht="14.1" customHeight="1" thickTop="1" thickBot="1" x14ac:dyDescent="0.25">
      <c r="A927" s="2278"/>
      <c r="B927" s="2281"/>
      <c r="C927" s="2283"/>
      <c r="D927" s="2285"/>
      <c r="E927" s="2288"/>
      <c r="F927" s="2281"/>
      <c r="G927" s="2295"/>
      <c r="H927" s="2297"/>
      <c r="I927" s="2292"/>
      <c r="J927" s="2281"/>
      <c r="K927" s="2295"/>
      <c r="L927" s="2281"/>
      <c r="M927" s="310"/>
      <c r="N927" s="1678"/>
      <c r="O927" s="1678"/>
      <c r="P927" s="309"/>
      <c r="Q927" s="309"/>
      <c r="R927" s="308"/>
      <c r="S927" s="308"/>
      <c r="T927" s="358"/>
      <c r="U927" s="357"/>
      <c r="V927" s="357"/>
      <c r="W927" s="357"/>
      <c r="X927" s="357"/>
      <c r="Y927" s="357"/>
      <c r="Z927" s="357"/>
      <c r="AA927" s="357"/>
      <c r="AB927" s="308"/>
      <c r="AC927" s="2300"/>
      <c r="AD927" s="2300"/>
      <c r="AE927" s="2307"/>
      <c r="AF927" s="2316"/>
      <c r="AG927" s="2314"/>
      <c r="AH927" s="2312"/>
      <c r="AI927" s="271">
        <f t="shared" ref="AI927" si="1195">IF(P927=P926,0,IF(P927=P925,0,1))</f>
        <v>0</v>
      </c>
      <c r="AJ927" s="271" t="s">
        <v>545</v>
      </c>
      <c r="AK927" s="271" t="str">
        <f t="shared" si="125"/>
        <v>??</v>
      </c>
      <c r="AL927" s="271" t="e">
        <f>IF(#REF!=#REF!,0,IF(#REF!=#REF!,0,1))</f>
        <v>#REF!</v>
      </c>
      <c r="AM927" s="354">
        <f t="shared" si="1123"/>
        <v>0</v>
      </c>
    </row>
    <row r="928" spans="1:39" ht="14.1" customHeight="1" thickTop="1" thickBot="1" x14ac:dyDescent="0.25">
      <c r="A928" s="2278"/>
      <c r="B928" s="2281"/>
      <c r="C928" s="2283"/>
      <c r="D928" s="2285"/>
      <c r="E928" s="2288"/>
      <c r="F928" s="2281"/>
      <c r="G928" s="2295"/>
      <c r="H928" s="2297"/>
      <c r="I928" s="2293"/>
      <c r="J928" s="2281"/>
      <c r="K928" s="2295"/>
      <c r="L928" s="2281"/>
      <c r="M928" s="310"/>
      <c r="N928" s="1678"/>
      <c r="O928" s="1678"/>
      <c r="P928" s="309"/>
      <c r="Q928" s="309"/>
      <c r="R928" s="308"/>
      <c r="S928" s="308"/>
      <c r="T928" s="358"/>
      <c r="U928" s="357"/>
      <c r="V928" s="357"/>
      <c r="W928" s="357"/>
      <c r="X928" s="357"/>
      <c r="Y928" s="357"/>
      <c r="Z928" s="357"/>
      <c r="AA928" s="357"/>
      <c r="AB928" s="308"/>
      <c r="AC928" s="2300"/>
      <c r="AD928" s="2300"/>
      <c r="AE928" s="2307"/>
      <c r="AF928" s="2316"/>
      <c r="AG928" s="2314"/>
      <c r="AH928" s="2312"/>
      <c r="AI928" s="271">
        <f t="shared" ref="AI928" si="1196">IF(P928=P927,0,IF(P928=P926,0,IF(P928=P925,0,1)))</f>
        <v>0</v>
      </c>
      <c r="AJ928" s="271" t="s">
        <v>545</v>
      </c>
      <c r="AK928" s="271" t="str">
        <f t="shared" si="125"/>
        <v>??</v>
      </c>
      <c r="AL928" s="271" t="e">
        <f>IF(#REF!=#REF!,0,IF(#REF!=#REF!,0,IF(#REF!=#REF!,0,1)))</f>
        <v>#REF!</v>
      </c>
      <c r="AM928" s="354">
        <f t="shared" si="1123"/>
        <v>0</v>
      </c>
    </row>
    <row r="929" spans="1:39" ht="14.1" customHeight="1" thickTop="1" thickBot="1" x14ac:dyDescent="0.25">
      <c r="A929" s="2278"/>
      <c r="B929" s="2281"/>
      <c r="C929" s="2283"/>
      <c r="D929" s="2285"/>
      <c r="E929" s="2288"/>
      <c r="F929" s="2281"/>
      <c r="G929" s="2295"/>
      <c r="H929" s="2297"/>
      <c r="I929" s="2293"/>
      <c r="J929" s="2281"/>
      <c r="K929" s="2295"/>
      <c r="L929" s="2281"/>
      <c r="M929" s="310"/>
      <c r="N929" s="1678"/>
      <c r="O929" s="1678"/>
      <c r="P929" s="309"/>
      <c r="Q929" s="309"/>
      <c r="R929" s="308"/>
      <c r="S929" s="308"/>
      <c r="T929" s="358"/>
      <c r="U929" s="357"/>
      <c r="V929" s="357"/>
      <c r="W929" s="357"/>
      <c r="X929" s="357"/>
      <c r="Y929" s="357"/>
      <c r="Z929" s="357"/>
      <c r="AA929" s="357"/>
      <c r="AB929" s="308"/>
      <c r="AC929" s="2300"/>
      <c r="AD929" s="2300"/>
      <c r="AE929" s="2307"/>
      <c r="AF929" s="2316"/>
      <c r="AG929" s="2314"/>
      <c r="AH929" s="2312"/>
      <c r="AI929" s="271">
        <f t="shared" ref="AI929" si="1197">IF(P929=P928,0,IF(P929=P927,0,IF(P929=P926,0,IF(P929=P925,0,1))))</f>
        <v>0</v>
      </c>
      <c r="AJ929" s="271" t="s">
        <v>545</v>
      </c>
      <c r="AK929" s="271" t="str">
        <f t="shared" si="125"/>
        <v>??</v>
      </c>
      <c r="AL929" s="271" t="e">
        <f>IF(#REF!=#REF!,0,IF(#REF!=#REF!,0,IF(#REF!=#REF!,0,IF(#REF!=#REF!,0,1))))</f>
        <v>#REF!</v>
      </c>
      <c r="AM929" s="354">
        <f t="shared" si="1123"/>
        <v>0</v>
      </c>
    </row>
    <row r="930" spans="1:39" ht="14.1" customHeight="1" thickTop="1" thickBot="1" x14ac:dyDescent="0.25">
      <c r="A930" s="2278"/>
      <c r="B930" s="2281"/>
      <c r="C930" s="2283"/>
      <c r="D930" s="2285"/>
      <c r="E930" s="2288"/>
      <c r="F930" s="2281"/>
      <c r="G930" s="2295"/>
      <c r="H930" s="2297"/>
      <c r="I930" s="2293"/>
      <c r="J930" s="2281"/>
      <c r="K930" s="2295"/>
      <c r="L930" s="2281"/>
      <c r="M930" s="310"/>
      <c r="N930" s="1678"/>
      <c r="O930" s="1678"/>
      <c r="P930" s="309"/>
      <c r="Q930" s="309"/>
      <c r="R930" s="308"/>
      <c r="S930" s="308"/>
      <c r="T930" s="358"/>
      <c r="U930" s="357"/>
      <c r="V930" s="357"/>
      <c r="W930" s="357"/>
      <c r="X930" s="357"/>
      <c r="Y930" s="357"/>
      <c r="Z930" s="357"/>
      <c r="AA930" s="357"/>
      <c r="AB930" s="308"/>
      <c r="AC930" s="2300"/>
      <c r="AD930" s="2300"/>
      <c r="AE930" s="2307"/>
      <c r="AF930" s="2316"/>
      <c r="AG930" s="2314"/>
      <c r="AH930" s="2312"/>
      <c r="AI930" s="271">
        <f t="shared" ref="AI930" si="1198">IF(P930=P929,0,IF(P930=P928,0,IF(P930=P927,0,IF(P930=P926,0,IF(P930=P925,0,1)))))</f>
        <v>0</v>
      </c>
      <c r="AJ930" s="271" t="s">
        <v>545</v>
      </c>
      <c r="AK930" s="271" t="str">
        <f t="shared" si="125"/>
        <v>??</v>
      </c>
      <c r="AL930" s="271" t="e">
        <f>IF(#REF!=#REF!,0,IF(#REF!=#REF!,0,IF(#REF!=#REF!,0,IF(#REF!=#REF!,0,IF(#REF!=#REF!,0,1)))))</f>
        <v>#REF!</v>
      </c>
      <c r="AM930" s="354">
        <f t="shared" si="1123"/>
        <v>0</v>
      </c>
    </row>
    <row r="931" spans="1:39" ht="14.1" customHeight="1" thickTop="1" thickBot="1" x14ac:dyDescent="0.25">
      <c r="A931" s="2278"/>
      <c r="B931" s="2281"/>
      <c r="C931" s="2283"/>
      <c r="D931" s="2285"/>
      <c r="E931" s="2288"/>
      <c r="F931" s="2281"/>
      <c r="G931" s="2295"/>
      <c r="H931" s="2297"/>
      <c r="I931" s="2293"/>
      <c r="J931" s="2281"/>
      <c r="K931" s="2295"/>
      <c r="L931" s="2281"/>
      <c r="M931" s="310"/>
      <c r="N931" s="1678"/>
      <c r="O931" s="1678"/>
      <c r="P931" s="309"/>
      <c r="Q931" s="309"/>
      <c r="R931" s="308"/>
      <c r="S931" s="308"/>
      <c r="T931" s="358"/>
      <c r="U931" s="357"/>
      <c r="V931" s="357"/>
      <c r="W931" s="357"/>
      <c r="X931" s="357"/>
      <c r="Y931" s="357"/>
      <c r="Z931" s="357"/>
      <c r="AA931" s="357"/>
      <c r="AB931" s="308"/>
      <c r="AC931" s="2300"/>
      <c r="AD931" s="2300"/>
      <c r="AE931" s="2308" t="str">
        <f t="shared" ref="AE931" si="1199">IF(AE925&gt;9,"błąd","")</f>
        <v/>
      </c>
      <c r="AF931" s="2316"/>
      <c r="AG931" s="2314"/>
      <c r="AH931" s="2312"/>
      <c r="AI931" s="271">
        <f t="shared" ref="AI931" si="1200">IF(P931=P930,0,IF(P931=P929,0,IF(P931=P928,0,IF(P931=P927,0,IF(P931=P926,0,IF(P931=P925,0,1))))))</f>
        <v>0</v>
      </c>
      <c r="AJ931" s="271" t="s">
        <v>545</v>
      </c>
      <c r="AK931" s="271" t="str">
        <f t="shared" si="125"/>
        <v>??</v>
      </c>
      <c r="AL931" s="271" t="e">
        <f>IF(#REF!=#REF!,0,IF(#REF!=#REF!,0,IF(#REF!=#REF!,0,IF(#REF!=#REF!,0,IF(#REF!=#REF!,0,IF(#REF!=#REF!,0,1))))))</f>
        <v>#REF!</v>
      </c>
      <c r="AM931" s="354">
        <f t="shared" si="1123"/>
        <v>0</v>
      </c>
    </row>
    <row r="932" spans="1:39" ht="14.1" customHeight="1" thickTop="1" thickBot="1" x14ac:dyDescent="0.25">
      <c r="A932" s="2278"/>
      <c r="B932" s="2281"/>
      <c r="C932" s="2283"/>
      <c r="D932" s="2285"/>
      <c r="E932" s="2288"/>
      <c r="F932" s="2281"/>
      <c r="G932" s="2295"/>
      <c r="H932" s="2297"/>
      <c r="I932" s="2293"/>
      <c r="J932" s="2281"/>
      <c r="K932" s="2295"/>
      <c r="L932" s="2281"/>
      <c r="M932" s="310"/>
      <c r="N932" s="1678"/>
      <c r="O932" s="1678"/>
      <c r="P932" s="309"/>
      <c r="Q932" s="309"/>
      <c r="R932" s="308"/>
      <c r="S932" s="308"/>
      <c r="T932" s="358"/>
      <c r="U932" s="357"/>
      <c r="V932" s="357"/>
      <c r="W932" s="357"/>
      <c r="X932" s="357"/>
      <c r="Y932" s="357"/>
      <c r="Z932" s="357"/>
      <c r="AA932" s="357"/>
      <c r="AB932" s="308"/>
      <c r="AC932" s="2300"/>
      <c r="AD932" s="2300"/>
      <c r="AE932" s="2308"/>
      <c r="AF932" s="2316"/>
      <c r="AG932" s="2314"/>
      <c r="AH932" s="2312"/>
      <c r="AI932" s="271">
        <f t="shared" ref="AI932" si="1201">IF(P932=P931,0,IF(P932=P930,0,IF(P932=P929,0,IF(P932=P928,0,IF(P932=P927,0,IF(P932=P926,0,IF(P932=P925,0,1)))))))</f>
        <v>0</v>
      </c>
      <c r="AJ932" s="271" t="s">
        <v>545</v>
      </c>
      <c r="AK932" s="271" t="str">
        <f t="shared" si="125"/>
        <v>??</v>
      </c>
      <c r="AL932" s="271" t="e">
        <f>IF(#REF!=#REF!,0,IF(#REF!=#REF!,0,IF(#REF!=#REF!,0,IF(#REF!=#REF!,0,IF(#REF!=#REF!,0,IF(#REF!=#REF!,0,IF(#REF!=#REF!,0,1)))))))</f>
        <v>#REF!</v>
      </c>
      <c r="AM932" s="354">
        <f t="shared" si="1123"/>
        <v>0</v>
      </c>
    </row>
    <row r="933" spans="1:39" ht="14.1" customHeight="1" thickTop="1" thickBot="1" x14ac:dyDescent="0.25">
      <c r="A933" s="2278"/>
      <c r="B933" s="2281"/>
      <c r="C933" s="2283"/>
      <c r="D933" s="2285"/>
      <c r="E933" s="2288"/>
      <c r="F933" s="2281"/>
      <c r="G933" s="2295"/>
      <c r="H933" s="2297"/>
      <c r="I933" s="2293"/>
      <c r="J933" s="2281"/>
      <c r="K933" s="2295"/>
      <c r="L933" s="2281"/>
      <c r="M933" s="310"/>
      <c r="N933" s="1678"/>
      <c r="O933" s="1678"/>
      <c r="P933" s="309"/>
      <c r="Q933" s="309"/>
      <c r="R933" s="308"/>
      <c r="S933" s="308"/>
      <c r="T933" s="358"/>
      <c r="U933" s="357"/>
      <c r="V933" s="357"/>
      <c r="W933" s="357"/>
      <c r="X933" s="357"/>
      <c r="Y933" s="357"/>
      <c r="Z933" s="357"/>
      <c r="AA933" s="357"/>
      <c r="AB933" s="308"/>
      <c r="AC933" s="2300"/>
      <c r="AD933" s="2300"/>
      <c r="AE933" s="2308"/>
      <c r="AF933" s="2316"/>
      <c r="AG933" s="2314"/>
      <c r="AH933" s="2312"/>
      <c r="AI933" s="271">
        <f t="shared" ref="AI933" si="1202">IF(P933=P932,0,IF(P933=P931,0,IF(P933=P930,0,IF(P933=P929,0,IF(P933=P928,0,IF(P933=P927,0,IF(P933=P926,0,IF(P933=P925,0,1))))))))</f>
        <v>0</v>
      </c>
      <c r="AJ933" s="271" t="s">
        <v>545</v>
      </c>
      <c r="AK933" s="271" t="str">
        <f t="shared" si="125"/>
        <v>??</v>
      </c>
      <c r="AL933" s="271" t="e">
        <f>IF(#REF!=#REF!,0,IF(#REF!=#REF!,0,IF(#REF!=#REF!,0,IF(#REF!=#REF!,0,IF(#REF!=#REF!,0,IF(#REF!=#REF!,0,IF(#REF!=#REF!,0,IF(#REF!=#REF!,0,1))))))))</f>
        <v>#REF!</v>
      </c>
      <c r="AM933" s="354">
        <f t="shared" si="1123"/>
        <v>0</v>
      </c>
    </row>
    <row r="934" spans="1:39" ht="14.1" customHeight="1" thickTop="1" thickBot="1" x14ac:dyDescent="0.25">
      <c r="A934" s="2279"/>
      <c r="B934" s="2282"/>
      <c r="C934" s="2284"/>
      <c r="D934" s="2286"/>
      <c r="E934" s="2289"/>
      <c r="F934" s="2282"/>
      <c r="G934" s="2296"/>
      <c r="H934" s="2298"/>
      <c r="I934" s="2294"/>
      <c r="J934" s="2282"/>
      <c r="K934" s="2296"/>
      <c r="L934" s="2282"/>
      <c r="M934" s="292"/>
      <c r="N934" s="290"/>
      <c r="O934" s="290"/>
      <c r="P934" s="291"/>
      <c r="Q934" s="291"/>
      <c r="R934" s="290"/>
      <c r="S934" s="290"/>
      <c r="T934" s="356"/>
      <c r="U934" s="355"/>
      <c r="V934" s="355"/>
      <c r="W934" s="355"/>
      <c r="X934" s="355"/>
      <c r="Y934" s="355"/>
      <c r="Z934" s="355"/>
      <c r="AA934" s="355"/>
      <c r="AB934" s="290"/>
      <c r="AC934" s="2301"/>
      <c r="AD934" s="2301"/>
      <c r="AE934" s="2309"/>
      <c r="AF934" s="2316"/>
      <c r="AG934" s="2315"/>
      <c r="AH934" s="2312"/>
      <c r="AI934" s="271">
        <f t="shared" ref="AI934" si="1203">IF(P934=P933,0,IF(P934=P932,0,IF(P934=P931,0,IF(P934=P930,0,IF(P934=P929,0,IF(P934=P928,0,IF(P934=P927,0,IF(P934=P926,0,IF(P934=P925,0,1)))))))))</f>
        <v>0</v>
      </c>
      <c r="AJ934" s="271" t="s">
        <v>545</v>
      </c>
      <c r="AK934" s="271" t="str">
        <f t="shared" si="125"/>
        <v>??</v>
      </c>
      <c r="AL934" s="271" t="e">
        <f>IF(#REF!=#REF!,0,IF(#REF!=#REF!,0,IF(#REF!=#REF!,0,IF(#REF!=#REF!,0,IF(#REF!=#REF!,0,IF(#REF!=#REF!,0,IF(#REF!=#REF!,0,IF(#REF!=#REF!,0,IF(#REF!=#REF!,0,1)))))))))</f>
        <v>#REF!</v>
      </c>
      <c r="AM934" s="354">
        <f t="shared" si="1123"/>
        <v>0</v>
      </c>
    </row>
    <row r="935" spans="1:39" ht="14.1" customHeight="1" thickTop="1" thickBot="1" x14ac:dyDescent="0.25">
      <c r="A935" s="2278"/>
      <c r="B935" s="2280"/>
      <c r="C935" s="2283"/>
      <c r="D935" s="2285"/>
      <c r="E935" s="2287"/>
      <c r="F935" s="2280"/>
      <c r="G935" s="2280"/>
      <c r="H935" s="2297"/>
      <c r="I935" s="2290" t="s">
        <v>140</v>
      </c>
      <c r="J935" s="2281"/>
      <c r="K935" s="2280"/>
      <c r="L935" s="2281"/>
      <c r="M935" s="310"/>
      <c r="N935" s="1678"/>
      <c r="O935" s="1678"/>
      <c r="P935" s="388"/>
      <c r="Q935" s="388"/>
      <c r="R935" s="308"/>
      <c r="S935" s="308"/>
      <c r="T935" s="358"/>
      <c r="U935" s="357"/>
      <c r="V935" s="357"/>
      <c r="W935" s="357"/>
      <c r="X935" s="357"/>
      <c r="Y935" s="357"/>
      <c r="Z935" s="357"/>
      <c r="AA935" s="357"/>
      <c r="AB935" s="308"/>
      <c r="AC935" s="2299">
        <f t="shared" ref="AC935" si="1204">SUM(T935:AB944)</f>
        <v>0</v>
      </c>
      <c r="AD935" s="2299">
        <f t="shared" ref="AD935" si="1205">IF(AC935&gt;0,18,0)</f>
        <v>0</v>
      </c>
      <c r="AE935" s="2306">
        <f t="shared" ref="AE935" si="1206">IF((AC935-AD935)&gt;=0,AC935-AD935,0)</f>
        <v>0</v>
      </c>
      <c r="AF935" s="2316">
        <f t="shared" ref="AF935" si="1207">IF(AC935&lt;AD935,AC935,AD935)/IF(AD935=0,1,AD935)</f>
        <v>0</v>
      </c>
      <c r="AG935" s="2313" t="str">
        <f t="shared" ref="AG935" si="1208">IF(AF935=1,"pe",IF(AF935&gt;0,"ne",""))</f>
        <v/>
      </c>
      <c r="AH935" s="2312"/>
      <c r="AI935" s="271">
        <v>1</v>
      </c>
      <c r="AJ935" s="271" t="s">
        <v>545</v>
      </c>
      <c r="AK935" s="271" t="str">
        <f t="shared" si="125"/>
        <v>??</v>
      </c>
      <c r="AL935" s="271">
        <v>1</v>
      </c>
      <c r="AM935" s="354">
        <f t="shared" ref="AM935" si="1209">C935</f>
        <v>0</v>
      </c>
    </row>
    <row r="936" spans="1:39" ht="14.1" customHeight="1" thickTop="1" thickBot="1" x14ac:dyDescent="0.25">
      <c r="A936" s="2278"/>
      <c r="B936" s="2281"/>
      <c r="C936" s="2283"/>
      <c r="D936" s="2285"/>
      <c r="E936" s="2288"/>
      <c r="F936" s="2281"/>
      <c r="G936" s="2295"/>
      <c r="H936" s="2297"/>
      <c r="I936" s="2291"/>
      <c r="J936" s="2281"/>
      <c r="K936" s="2295"/>
      <c r="L936" s="2281"/>
      <c r="M936" s="310"/>
      <c r="N936" s="1678"/>
      <c r="O936" s="1678"/>
      <c r="P936" s="309"/>
      <c r="Q936" s="309"/>
      <c r="R936" s="308"/>
      <c r="S936" s="308"/>
      <c r="T936" s="358"/>
      <c r="U936" s="357"/>
      <c r="V936" s="357"/>
      <c r="W936" s="357"/>
      <c r="X936" s="357"/>
      <c r="Y936" s="357"/>
      <c r="Z936" s="357"/>
      <c r="AA936" s="357"/>
      <c r="AB936" s="308"/>
      <c r="AC936" s="2300"/>
      <c r="AD936" s="2300"/>
      <c r="AE936" s="2307"/>
      <c r="AF936" s="2316"/>
      <c r="AG936" s="2314"/>
      <c r="AH936" s="2312"/>
      <c r="AI936" s="271">
        <f t="shared" ref="AI936" si="1210">IF(P936=P935,0,1)</f>
        <v>0</v>
      </c>
      <c r="AJ936" s="271" t="s">
        <v>545</v>
      </c>
      <c r="AK936" s="271" t="str">
        <f t="shared" si="125"/>
        <v>??</v>
      </c>
      <c r="AL936" s="271" t="e">
        <f>IF(#REF!=#REF!,0,1)</f>
        <v>#REF!</v>
      </c>
      <c r="AM936" s="354">
        <f t="shared" si="1123"/>
        <v>0</v>
      </c>
    </row>
    <row r="937" spans="1:39" ht="14.1" customHeight="1" thickTop="1" thickBot="1" x14ac:dyDescent="0.25">
      <c r="A937" s="2278"/>
      <c r="B937" s="2281"/>
      <c r="C937" s="2283"/>
      <c r="D937" s="2285"/>
      <c r="E937" s="2288"/>
      <c r="F937" s="2281"/>
      <c r="G937" s="2295"/>
      <c r="H937" s="2297"/>
      <c r="I937" s="2292"/>
      <c r="J937" s="2281"/>
      <c r="K937" s="2295"/>
      <c r="L937" s="2281"/>
      <c r="M937" s="310"/>
      <c r="N937" s="1678"/>
      <c r="O937" s="1678"/>
      <c r="P937" s="309"/>
      <c r="Q937" s="309"/>
      <c r="R937" s="308"/>
      <c r="S937" s="308"/>
      <c r="T937" s="358"/>
      <c r="U937" s="357"/>
      <c r="V937" s="357"/>
      <c r="W937" s="357"/>
      <c r="X937" s="357"/>
      <c r="Y937" s="357"/>
      <c r="Z937" s="357"/>
      <c r="AA937" s="357"/>
      <c r="AB937" s="308"/>
      <c r="AC937" s="2300"/>
      <c r="AD937" s="2300"/>
      <c r="AE937" s="2307"/>
      <c r="AF937" s="2316"/>
      <c r="AG937" s="2314"/>
      <c r="AH937" s="2312"/>
      <c r="AI937" s="271">
        <f t="shared" ref="AI937" si="1211">IF(P937=P936,0,IF(P937=P935,0,1))</f>
        <v>0</v>
      </c>
      <c r="AJ937" s="271" t="s">
        <v>545</v>
      </c>
      <c r="AK937" s="271" t="str">
        <f t="shared" si="125"/>
        <v>??</v>
      </c>
      <c r="AL937" s="271" t="e">
        <f>IF(#REF!=#REF!,0,IF(#REF!=#REF!,0,1))</f>
        <v>#REF!</v>
      </c>
      <c r="AM937" s="354">
        <f t="shared" si="1123"/>
        <v>0</v>
      </c>
    </row>
    <row r="938" spans="1:39" ht="14.1" customHeight="1" thickTop="1" thickBot="1" x14ac:dyDescent="0.25">
      <c r="A938" s="2278"/>
      <c r="B938" s="2281"/>
      <c r="C938" s="2283"/>
      <c r="D938" s="2285"/>
      <c r="E938" s="2288"/>
      <c r="F938" s="2281"/>
      <c r="G938" s="2295"/>
      <c r="H938" s="2297"/>
      <c r="I938" s="2293"/>
      <c r="J938" s="2281"/>
      <c r="K938" s="2295"/>
      <c r="L938" s="2281"/>
      <c r="M938" s="310"/>
      <c r="N938" s="1678"/>
      <c r="O938" s="1678"/>
      <c r="P938" s="309"/>
      <c r="Q938" s="309"/>
      <c r="R938" s="308"/>
      <c r="S938" s="308"/>
      <c r="T938" s="358"/>
      <c r="U938" s="357"/>
      <c r="V938" s="357"/>
      <c r="W938" s="357"/>
      <c r="X938" s="357"/>
      <c r="Y938" s="357"/>
      <c r="Z938" s="357"/>
      <c r="AA938" s="357"/>
      <c r="AB938" s="308"/>
      <c r="AC938" s="2300"/>
      <c r="AD938" s="2300"/>
      <c r="AE938" s="2307"/>
      <c r="AF938" s="2316"/>
      <c r="AG938" s="2314"/>
      <c r="AH938" s="2312"/>
      <c r="AI938" s="271">
        <f t="shared" ref="AI938" si="1212">IF(P938=P937,0,IF(P938=P936,0,IF(P938=P935,0,1)))</f>
        <v>0</v>
      </c>
      <c r="AJ938" s="271" t="s">
        <v>545</v>
      </c>
      <c r="AK938" s="271" t="str">
        <f t="shared" si="125"/>
        <v>??</v>
      </c>
      <c r="AL938" s="271" t="e">
        <f>IF(#REF!=#REF!,0,IF(#REF!=#REF!,0,IF(#REF!=#REF!,0,1)))</f>
        <v>#REF!</v>
      </c>
      <c r="AM938" s="354">
        <f t="shared" si="1123"/>
        <v>0</v>
      </c>
    </row>
    <row r="939" spans="1:39" ht="14.1" customHeight="1" thickTop="1" thickBot="1" x14ac:dyDescent="0.25">
      <c r="A939" s="2278"/>
      <c r="B939" s="2281"/>
      <c r="C939" s="2283"/>
      <c r="D939" s="2285"/>
      <c r="E939" s="2288"/>
      <c r="F939" s="2281"/>
      <c r="G939" s="2295"/>
      <c r="H939" s="2297"/>
      <c r="I939" s="2293"/>
      <c r="J939" s="2281"/>
      <c r="K939" s="2295"/>
      <c r="L939" s="2281"/>
      <c r="M939" s="310"/>
      <c r="N939" s="1678"/>
      <c r="O939" s="1678"/>
      <c r="P939" s="309"/>
      <c r="Q939" s="309"/>
      <c r="R939" s="308"/>
      <c r="S939" s="308"/>
      <c r="T939" s="358"/>
      <c r="U939" s="357"/>
      <c r="V939" s="357"/>
      <c r="W939" s="357"/>
      <c r="X939" s="357"/>
      <c r="Y939" s="357"/>
      <c r="Z939" s="357"/>
      <c r="AA939" s="357"/>
      <c r="AB939" s="308"/>
      <c r="AC939" s="2300"/>
      <c r="AD939" s="2300"/>
      <c r="AE939" s="2307"/>
      <c r="AF939" s="2316"/>
      <c r="AG939" s="2314"/>
      <c r="AH939" s="2312"/>
      <c r="AI939" s="271">
        <f t="shared" ref="AI939" si="1213">IF(P939=P938,0,IF(P939=P937,0,IF(P939=P936,0,IF(P939=P935,0,1))))</f>
        <v>0</v>
      </c>
      <c r="AJ939" s="271" t="s">
        <v>545</v>
      </c>
      <c r="AK939" s="271" t="str">
        <f t="shared" si="125"/>
        <v>??</v>
      </c>
      <c r="AL939" s="271" t="e">
        <f>IF(#REF!=#REF!,0,IF(#REF!=#REF!,0,IF(#REF!=#REF!,0,IF(#REF!=#REF!,0,1))))</f>
        <v>#REF!</v>
      </c>
      <c r="AM939" s="354">
        <f t="shared" si="1123"/>
        <v>0</v>
      </c>
    </row>
    <row r="940" spans="1:39" ht="14.1" customHeight="1" thickTop="1" thickBot="1" x14ac:dyDescent="0.25">
      <c r="A940" s="2278"/>
      <c r="B940" s="2281"/>
      <c r="C940" s="2283"/>
      <c r="D940" s="2285"/>
      <c r="E940" s="2288"/>
      <c r="F940" s="2281"/>
      <c r="G940" s="2295"/>
      <c r="H940" s="2297"/>
      <c r="I940" s="2293"/>
      <c r="J940" s="2281"/>
      <c r="K940" s="2295"/>
      <c r="L940" s="2281"/>
      <c r="M940" s="310"/>
      <c r="N940" s="1678"/>
      <c r="O940" s="1678"/>
      <c r="P940" s="309"/>
      <c r="Q940" s="309"/>
      <c r="R940" s="308"/>
      <c r="S940" s="308"/>
      <c r="T940" s="358"/>
      <c r="U940" s="357"/>
      <c r="V940" s="357"/>
      <c r="W940" s="357"/>
      <c r="X940" s="357"/>
      <c r="Y940" s="357"/>
      <c r="Z940" s="357"/>
      <c r="AA940" s="357"/>
      <c r="AB940" s="308"/>
      <c r="AC940" s="2300"/>
      <c r="AD940" s="2300"/>
      <c r="AE940" s="2307"/>
      <c r="AF940" s="2316"/>
      <c r="AG940" s="2314"/>
      <c r="AH940" s="2312"/>
      <c r="AI940" s="271">
        <f t="shared" ref="AI940" si="1214">IF(P940=P939,0,IF(P940=P938,0,IF(P940=P937,0,IF(P940=P936,0,IF(P940=P935,0,1)))))</f>
        <v>0</v>
      </c>
      <c r="AJ940" s="271" t="s">
        <v>545</v>
      </c>
      <c r="AK940" s="271" t="str">
        <f t="shared" si="125"/>
        <v>??</v>
      </c>
      <c r="AL940" s="271" t="e">
        <f>IF(#REF!=#REF!,0,IF(#REF!=#REF!,0,IF(#REF!=#REF!,0,IF(#REF!=#REF!,0,IF(#REF!=#REF!,0,1)))))</f>
        <v>#REF!</v>
      </c>
      <c r="AM940" s="354">
        <f t="shared" si="1123"/>
        <v>0</v>
      </c>
    </row>
    <row r="941" spans="1:39" ht="14.1" customHeight="1" thickTop="1" thickBot="1" x14ac:dyDescent="0.25">
      <c r="A941" s="2278"/>
      <c r="B941" s="2281"/>
      <c r="C941" s="2283"/>
      <c r="D941" s="2285"/>
      <c r="E941" s="2288"/>
      <c r="F941" s="2281"/>
      <c r="G941" s="2295"/>
      <c r="H941" s="2297"/>
      <c r="I941" s="2293"/>
      <c r="J941" s="2281"/>
      <c r="K941" s="2295"/>
      <c r="L941" s="2281"/>
      <c r="M941" s="310"/>
      <c r="N941" s="1678"/>
      <c r="O941" s="1678"/>
      <c r="P941" s="309"/>
      <c r="Q941" s="309"/>
      <c r="R941" s="308"/>
      <c r="S941" s="308"/>
      <c r="T941" s="358"/>
      <c r="U941" s="357"/>
      <c r="V941" s="357"/>
      <c r="W941" s="357"/>
      <c r="X941" s="357"/>
      <c r="Y941" s="357"/>
      <c r="Z941" s="357"/>
      <c r="AA941" s="357"/>
      <c r="AB941" s="308"/>
      <c r="AC941" s="2300"/>
      <c r="AD941" s="2300"/>
      <c r="AE941" s="2308" t="str">
        <f t="shared" ref="AE941" si="1215">IF(AE935&gt;9,"błąd","")</f>
        <v/>
      </c>
      <c r="AF941" s="2316"/>
      <c r="AG941" s="2314"/>
      <c r="AH941" s="2312"/>
      <c r="AI941" s="271">
        <f t="shared" ref="AI941" si="1216">IF(P941=P940,0,IF(P941=P939,0,IF(P941=P938,0,IF(P941=P937,0,IF(P941=P936,0,IF(P941=P935,0,1))))))</f>
        <v>0</v>
      </c>
      <c r="AJ941" s="271" t="s">
        <v>545</v>
      </c>
      <c r="AK941" s="271" t="str">
        <f t="shared" si="125"/>
        <v>??</v>
      </c>
      <c r="AL941" s="271" t="e">
        <f>IF(#REF!=#REF!,0,IF(#REF!=#REF!,0,IF(#REF!=#REF!,0,IF(#REF!=#REF!,0,IF(#REF!=#REF!,0,IF(#REF!=#REF!,0,1))))))</f>
        <v>#REF!</v>
      </c>
      <c r="AM941" s="354">
        <f t="shared" si="1123"/>
        <v>0</v>
      </c>
    </row>
    <row r="942" spans="1:39" ht="14.1" customHeight="1" thickTop="1" thickBot="1" x14ac:dyDescent="0.25">
      <c r="A942" s="2278"/>
      <c r="B942" s="2281"/>
      <c r="C942" s="2283"/>
      <c r="D942" s="2285"/>
      <c r="E942" s="2288"/>
      <c r="F942" s="2281"/>
      <c r="G942" s="2295"/>
      <c r="H942" s="2297"/>
      <c r="I942" s="2293"/>
      <c r="J942" s="2281"/>
      <c r="K942" s="2295"/>
      <c r="L942" s="2281"/>
      <c r="M942" s="310"/>
      <c r="N942" s="1678"/>
      <c r="O942" s="1678"/>
      <c r="P942" s="309"/>
      <c r="Q942" s="309"/>
      <c r="R942" s="308"/>
      <c r="S942" s="308"/>
      <c r="T942" s="358"/>
      <c r="U942" s="357"/>
      <c r="V942" s="357"/>
      <c r="W942" s="357"/>
      <c r="X942" s="357"/>
      <c r="Y942" s="357"/>
      <c r="Z942" s="357"/>
      <c r="AA942" s="357"/>
      <c r="AB942" s="308"/>
      <c r="AC942" s="2300"/>
      <c r="AD942" s="2300"/>
      <c r="AE942" s="2308"/>
      <c r="AF942" s="2316"/>
      <c r="AG942" s="2314"/>
      <c r="AH942" s="2312"/>
      <c r="AI942" s="271">
        <f t="shared" ref="AI942" si="1217">IF(P942=P941,0,IF(P942=P940,0,IF(P942=P939,0,IF(P942=P938,0,IF(P942=P937,0,IF(P942=P936,0,IF(P942=P935,0,1)))))))</f>
        <v>0</v>
      </c>
      <c r="AJ942" s="271" t="s">
        <v>545</v>
      </c>
      <c r="AK942" s="271" t="str">
        <f t="shared" si="125"/>
        <v>??</v>
      </c>
      <c r="AL942" s="271" t="e">
        <f>IF(#REF!=#REF!,0,IF(#REF!=#REF!,0,IF(#REF!=#REF!,0,IF(#REF!=#REF!,0,IF(#REF!=#REF!,0,IF(#REF!=#REF!,0,IF(#REF!=#REF!,0,1)))))))</f>
        <v>#REF!</v>
      </c>
      <c r="AM942" s="354">
        <f t="shared" si="1123"/>
        <v>0</v>
      </c>
    </row>
    <row r="943" spans="1:39" ht="14.1" customHeight="1" thickTop="1" thickBot="1" x14ac:dyDescent="0.25">
      <c r="A943" s="2278"/>
      <c r="B943" s="2281"/>
      <c r="C943" s="2283"/>
      <c r="D943" s="2285"/>
      <c r="E943" s="2288"/>
      <c r="F943" s="2281"/>
      <c r="G943" s="2295"/>
      <c r="H943" s="2297"/>
      <c r="I943" s="2293"/>
      <c r="J943" s="2281"/>
      <c r="K943" s="2295"/>
      <c r="L943" s="2281"/>
      <c r="M943" s="310"/>
      <c r="N943" s="1678"/>
      <c r="O943" s="1678"/>
      <c r="P943" s="309"/>
      <c r="Q943" s="309"/>
      <c r="R943" s="308"/>
      <c r="S943" s="308"/>
      <c r="T943" s="358"/>
      <c r="U943" s="357"/>
      <c r="V943" s="357"/>
      <c r="W943" s="357"/>
      <c r="X943" s="357"/>
      <c r="Y943" s="357"/>
      <c r="Z943" s="357"/>
      <c r="AA943" s="357"/>
      <c r="AB943" s="308"/>
      <c r="AC943" s="2300"/>
      <c r="AD943" s="2300"/>
      <c r="AE943" s="2308"/>
      <c r="AF943" s="2316"/>
      <c r="AG943" s="2314"/>
      <c r="AH943" s="2312"/>
      <c r="AI943" s="271">
        <f t="shared" ref="AI943" si="1218">IF(P943=P942,0,IF(P943=P941,0,IF(P943=P940,0,IF(P943=P939,0,IF(P943=P938,0,IF(P943=P937,0,IF(P943=P936,0,IF(P943=P935,0,1))))))))</f>
        <v>0</v>
      </c>
      <c r="AJ943" s="271" t="s">
        <v>545</v>
      </c>
      <c r="AK943" s="271" t="str">
        <f t="shared" si="125"/>
        <v>??</v>
      </c>
      <c r="AL943" s="271" t="e">
        <f>IF(#REF!=#REF!,0,IF(#REF!=#REF!,0,IF(#REF!=#REF!,0,IF(#REF!=#REF!,0,IF(#REF!=#REF!,0,IF(#REF!=#REF!,0,IF(#REF!=#REF!,0,IF(#REF!=#REF!,0,1))))))))</f>
        <v>#REF!</v>
      </c>
      <c r="AM943" s="354">
        <f t="shared" si="1123"/>
        <v>0</v>
      </c>
    </row>
    <row r="944" spans="1:39" ht="14.1" customHeight="1" thickTop="1" thickBot="1" x14ac:dyDescent="0.25">
      <c r="A944" s="2279"/>
      <c r="B944" s="2282"/>
      <c r="C944" s="2284"/>
      <c r="D944" s="2286"/>
      <c r="E944" s="2289"/>
      <c r="F944" s="2282"/>
      <c r="G944" s="2296"/>
      <c r="H944" s="2298"/>
      <c r="I944" s="2294"/>
      <c r="J944" s="2282"/>
      <c r="K944" s="2296"/>
      <c r="L944" s="2282"/>
      <c r="M944" s="292"/>
      <c r="N944" s="290"/>
      <c r="O944" s="290"/>
      <c r="P944" s="291"/>
      <c r="Q944" s="291"/>
      <c r="R944" s="290"/>
      <c r="S944" s="290"/>
      <c r="T944" s="356"/>
      <c r="U944" s="355"/>
      <c r="V944" s="355"/>
      <c r="W944" s="355"/>
      <c r="X944" s="355"/>
      <c r="Y944" s="355"/>
      <c r="Z944" s="355"/>
      <c r="AA944" s="355"/>
      <c r="AB944" s="290"/>
      <c r="AC944" s="2301"/>
      <c r="AD944" s="2301"/>
      <c r="AE944" s="2309"/>
      <c r="AF944" s="2316"/>
      <c r="AG944" s="2315"/>
      <c r="AH944" s="2312"/>
      <c r="AI944" s="271">
        <f t="shared" ref="AI944" si="1219">IF(P944=P943,0,IF(P944=P942,0,IF(P944=P941,0,IF(P944=P940,0,IF(P944=P939,0,IF(P944=P938,0,IF(P944=P937,0,IF(P944=P936,0,IF(P944=P935,0,1)))))))))</f>
        <v>0</v>
      </c>
      <c r="AJ944" s="271" t="s">
        <v>545</v>
      </c>
      <c r="AK944" s="271" t="str">
        <f t="shared" si="125"/>
        <v>??</v>
      </c>
      <c r="AL944" s="271" t="e">
        <f>IF(#REF!=#REF!,0,IF(#REF!=#REF!,0,IF(#REF!=#REF!,0,IF(#REF!=#REF!,0,IF(#REF!=#REF!,0,IF(#REF!=#REF!,0,IF(#REF!=#REF!,0,IF(#REF!=#REF!,0,IF(#REF!=#REF!,0,1)))))))))</f>
        <v>#REF!</v>
      </c>
      <c r="AM944" s="354">
        <f t="shared" si="1123"/>
        <v>0</v>
      </c>
    </row>
    <row r="945" spans="1:39" ht="14.1" customHeight="1" thickTop="1" thickBot="1" x14ac:dyDescent="0.25">
      <c r="A945" s="2278"/>
      <c r="B945" s="2280"/>
      <c r="C945" s="2283"/>
      <c r="D945" s="2285"/>
      <c r="E945" s="2287"/>
      <c r="F945" s="2280"/>
      <c r="G945" s="2280"/>
      <c r="H945" s="2297"/>
      <c r="I945" s="2290" t="s">
        <v>140</v>
      </c>
      <c r="J945" s="2281"/>
      <c r="K945" s="2280"/>
      <c r="L945" s="2281"/>
      <c r="M945" s="310"/>
      <c r="N945" s="1678"/>
      <c r="O945" s="1678"/>
      <c r="P945" s="388"/>
      <c r="Q945" s="388"/>
      <c r="R945" s="308"/>
      <c r="S945" s="308"/>
      <c r="T945" s="358"/>
      <c r="U945" s="357"/>
      <c r="V945" s="357"/>
      <c r="W945" s="357"/>
      <c r="X945" s="357"/>
      <c r="Y945" s="357"/>
      <c r="Z945" s="357"/>
      <c r="AA945" s="357"/>
      <c r="AB945" s="308"/>
      <c r="AC945" s="2299">
        <f t="shared" ref="AC945" si="1220">SUM(T945:AB954)</f>
        <v>0</v>
      </c>
      <c r="AD945" s="2299">
        <f t="shared" ref="AD945" si="1221">IF(AC945&gt;0,18,0)</f>
        <v>0</v>
      </c>
      <c r="AE945" s="2306">
        <f t="shared" ref="AE945" si="1222">IF((AC945-AD945)&gt;=0,AC945-AD945,0)</f>
        <v>0</v>
      </c>
      <c r="AF945" s="2316">
        <f t="shared" ref="AF945" si="1223">IF(AC945&lt;AD945,AC945,AD945)/IF(AD945=0,1,AD945)</f>
        <v>0</v>
      </c>
      <c r="AG945" s="2313" t="str">
        <f t="shared" ref="AG945" si="1224">IF(AF945=1,"pe",IF(AF945&gt;0,"ne",""))</f>
        <v/>
      </c>
      <c r="AH945" s="2312"/>
      <c r="AI945" s="271">
        <v>1</v>
      </c>
      <c r="AJ945" s="271" t="s">
        <v>545</v>
      </c>
      <c r="AK945" s="271" t="str">
        <f t="shared" si="125"/>
        <v>??</v>
      </c>
      <c r="AL945" s="271">
        <v>1</v>
      </c>
      <c r="AM945" s="354">
        <f t="shared" ref="AM945" si="1225">C945</f>
        <v>0</v>
      </c>
    </row>
    <row r="946" spans="1:39" ht="14.1" customHeight="1" thickTop="1" thickBot="1" x14ac:dyDescent="0.25">
      <c r="A946" s="2278"/>
      <c r="B946" s="2281"/>
      <c r="C946" s="2283"/>
      <c r="D946" s="2285"/>
      <c r="E946" s="2288"/>
      <c r="F946" s="2281"/>
      <c r="G946" s="2295"/>
      <c r="H946" s="2297"/>
      <c r="I946" s="2291"/>
      <c r="J946" s="2281"/>
      <c r="K946" s="2295"/>
      <c r="L946" s="2281"/>
      <c r="M946" s="310"/>
      <c r="N946" s="1678"/>
      <c r="O946" s="1678"/>
      <c r="P946" s="309"/>
      <c r="Q946" s="309"/>
      <c r="R946" s="308"/>
      <c r="S946" s="308"/>
      <c r="T946" s="358"/>
      <c r="U946" s="357"/>
      <c r="V946" s="357"/>
      <c r="W946" s="357"/>
      <c r="X946" s="357"/>
      <c r="Y946" s="357"/>
      <c r="Z946" s="357"/>
      <c r="AA946" s="357"/>
      <c r="AB946" s="308"/>
      <c r="AC946" s="2300"/>
      <c r="AD946" s="2300"/>
      <c r="AE946" s="2307"/>
      <c r="AF946" s="2316"/>
      <c r="AG946" s="2314"/>
      <c r="AH946" s="2312"/>
      <c r="AI946" s="271">
        <f t="shared" ref="AI946" si="1226">IF(P946=P945,0,1)</f>
        <v>0</v>
      </c>
      <c r="AJ946" s="271" t="s">
        <v>545</v>
      </c>
      <c r="AK946" s="271" t="str">
        <f t="shared" ref="AK946:AK1009" si="1227">$C$2</f>
        <v>??</v>
      </c>
      <c r="AL946" s="271" t="e">
        <f>IF(#REF!=#REF!,0,1)</f>
        <v>#REF!</v>
      </c>
      <c r="AM946" s="354">
        <f t="shared" si="1123"/>
        <v>0</v>
      </c>
    </row>
    <row r="947" spans="1:39" ht="14.1" customHeight="1" thickTop="1" thickBot="1" x14ac:dyDescent="0.25">
      <c r="A947" s="2278"/>
      <c r="B947" s="2281"/>
      <c r="C947" s="2283"/>
      <c r="D947" s="2285"/>
      <c r="E947" s="2288"/>
      <c r="F947" s="2281"/>
      <c r="G947" s="2295"/>
      <c r="H947" s="2297"/>
      <c r="I947" s="2292"/>
      <c r="J947" s="2281"/>
      <c r="K947" s="2295"/>
      <c r="L947" s="2281"/>
      <c r="M947" s="310"/>
      <c r="N947" s="1678"/>
      <c r="O947" s="1678"/>
      <c r="P947" s="309"/>
      <c r="Q947" s="309"/>
      <c r="R947" s="308"/>
      <c r="S947" s="308"/>
      <c r="T947" s="358"/>
      <c r="U947" s="357"/>
      <c r="V947" s="357"/>
      <c r="W947" s="357"/>
      <c r="X947" s="357"/>
      <c r="Y947" s="357"/>
      <c r="Z947" s="357"/>
      <c r="AA947" s="357"/>
      <c r="AB947" s="308"/>
      <c r="AC947" s="2300"/>
      <c r="AD947" s="2300"/>
      <c r="AE947" s="2307"/>
      <c r="AF947" s="2316"/>
      <c r="AG947" s="2314"/>
      <c r="AH947" s="2312"/>
      <c r="AI947" s="271">
        <f t="shared" ref="AI947" si="1228">IF(P947=P946,0,IF(P947=P945,0,1))</f>
        <v>0</v>
      </c>
      <c r="AJ947" s="271" t="s">
        <v>545</v>
      </c>
      <c r="AK947" s="271" t="str">
        <f t="shared" si="1227"/>
        <v>??</v>
      </c>
      <c r="AL947" s="271" t="e">
        <f>IF(#REF!=#REF!,0,IF(#REF!=#REF!,0,1))</f>
        <v>#REF!</v>
      </c>
      <c r="AM947" s="354">
        <f t="shared" si="1123"/>
        <v>0</v>
      </c>
    </row>
    <row r="948" spans="1:39" ht="14.1" customHeight="1" thickTop="1" thickBot="1" x14ac:dyDescent="0.25">
      <c r="A948" s="2278"/>
      <c r="B948" s="2281"/>
      <c r="C948" s="2283"/>
      <c r="D948" s="2285"/>
      <c r="E948" s="2288"/>
      <c r="F948" s="2281"/>
      <c r="G948" s="2295"/>
      <c r="H948" s="2297"/>
      <c r="I948" s="2293"/>
      <c r="J948" s="2281"/>
      <c r="K948" s="2295"/>
      <c r="L948" s="2281"/>
      <c r="M948" s="310"/>
      <c r="N948" s="1678"/>
      <c r="O948" s="1678"/>
      <c r="P948" s="309"/>
      <c r="Q948" s="309"/>
      <c r="R948" s="308"/>
      <c r="S948" s="308"/>
      <c r="T948" s="358"/>
      <c r="U948" s="357"/>
      <c r="V948" s="357"/>
      <c r="W948" s="357"/>
      <c r="X948" s="357"/>
      <c r="Y948" s="357"/>
      <c r="Z948" s="357"/>
      <c r="AA948" s="357"/>
      <c r="AB948" s="308"/>
      <c r="AC948" s="2300"/>
      <c r="AD948" s="2300"/>
      <c r="AE948" s="2307"/>
      <c r="AF948" s="2316"/>
      <c r="AG948" s="2314"/>
      <c r="AH948" s="2312"/>
      <c r="AI948" s="271">
        <f t="shared" ref="AI948" si="1229">IF(P948=P947,0,IF(P948=P946,0,IF(P948=P945,0,1)))</f>
        <v>0</v>
      </c>
      <c r="AJ948" s="271" t="s">
        <v>545</v>
      </c>
      <c r="AK948" s="271" t="str">
        <f t="shared" si="1227"/>
        <v>??</v>
      </c>
      <c r="AL948" s="271" t="e">
        <f>IF(#REF!=#REF!,0,IF(#REF!=#REF!,0,IF(#REF!=#REF!,0,1)))</f>
        <v>#REF!</v>
      </c>
      <c r="AM948" s="354">
        <f t="shared" ref="AM948:AM1011" si="1230">AM947</f>
        <v>0</v>
      </c>
    </row>
    <row r="949" spans="1:39" ht="14.1" customHeight="1" thickTop="1" thickBot="1" x14ac:dyDescent="0.25">
      <c r="A949" s="2278"/>
      <c r="B949" s="2281"/>
      <c r="C949" s="2283"/>
      <c r="D949" s="2285"/>
      <c r="E949" s="2288"/>
      <c r="F949" s="2281"/>
      <c r="G949" s="2295"/>
      <c r="H949" s="2297"/>
      <c r="I949" s="2293"/>
      <c r="J949" s="2281"/>
      <c r="K949" s="2295"/>
      <c r="L949" s="2281"/>
      <c r="M949" s="310"/>
      <c r="N949" s="1678"/>
      <c r="O949" s="1678"/>
      <c r="P949" s="309"/>
      <c r="Q949" s="309"/>
      <c r="R949" s="308"/>
      <c r="S949" s="308"/>
      <c r="T949" s="358"/>
      <c r="U949" s="357"/>
      <c r="V949" s="357"/>
      <c r="W949" s="357"/>
      <c r="X949" s="357"/>
      <c r="Y949" s="357"/>
      <c r="Z949" s="357"/>
      <c r="AA949" s="357"/>
      <c r="AB949" s="308"/>
      <c r="AC949" s="2300"/>
      <c r="AD949" s="2300"/>
      <c r="AE949" s="2307"/>
      <c r="AF949" s="2316"/>
      <c r="AG949" s="2314"/>
      <c r="AH949" s="2312"/>
      <c r="AI949" s="271">
        <f t="shared" ref="AI949" si="1231">IF(P949=P948,0,IF(P949=P947,0,IF(P949=P946,0,IF(P949=P945,0,1))))</f>
        <v>0</v>
      </c>
      <c r="AJ949" s="271" t="s">
        <v>545</v>
      </c>
      <c r="AK949" s="271" t="str">
        <f t="shared" si="1227"/>
        <v>??</v>
      </c>
      <c r="AL949" s="271" t="e">
        <f>IF(#REF!=#REF!,0,IF(#REF!=#REF!,0,IF(#REF!=#REF!,0,IF(#REF!=#REF!,0,1))))</f>
        <v>#REF!</v>
      </c>
      <c r="AM949" s="354">
        <f t="shared" si="1230"/>
        <v>0</v>
      </c>
    </row>
    <row r="950" spans="1:39" ht="14.1" customHeight="1" thickTop="1" thickBot="1" x14ac:dyDescent="0.25">
      <c r="A950" s="2278"/>
      <c r="B950" s="2281"/>
      <c r="C950" s="2283"/>
      <c r="D950" s="2285"/>
      <c r="E950" s="2288"/>
      <c r="F950" s="2281"/>
      <c r="G950" s="2295"/>
      <c r="H950" s="2297"/>
      <c r="I950" s="2293"/>
      <c r="J950" s="2281"/>
      <c r="K950" s="2295"/>
      <c r="L950" s="2281"/>
      <c r="M950" s="310"/>
      <c r="N950" s="1678"/>
      <c r="O950" s="1678"/>
      <c r="P950" s="309"/>
      <c r="Q950" s="309"/>
      <c r="R950" s="308"/>
      <c r="S950" s="308"/>
      <c r="T950" s="358"/>
      <c r="U950" s="357"/>
      <c r="V950" s="357"/>
      <c r="W950" s="357"/>
      <c r="X950" s="357"/>
      <c r="Y950" s="357"/>
      <c r="Z950" s="357"/>
      <c r="AA950" s="357"/>
      <c r="AB950" s="308"/>
      <c r="AC950" s="2300"/>
      <c r="AD950" s="2300"/>
      <c r="AE950" s="2307"/>
      <c r="AF950" s="2316"/>
      <c r="AG950" s="2314"/>
      <c r="AH950" s="2312"/>
      <c r="AI950" s="271">
        <f t="shared" ref="AI950" si="1232">IF(P950=P949,0,IF(P950=P948,0,IF(P950=P947,0,IF(P950=P946,0,IF(P950=P945,0,1)))))</f>
        <v>0</v>
      </c>
      <c r="AJ950" s="271" t="s">
        <v>545</v>
      </c>
      <c r="AK950" s="271" t="str">
        <f t="shared" si="1227"/>
        <v>??</v>
      </c>
      <c r="AL950" s="271" t="e">
        <f>IF(#REF!=#REF!,0,IF(#REF!=#REF!,0,IF(#REF!=#REF!,0,IF(#REF!=#REF!,0,IF(#REF!=#REF!,0,1)))))</f>
        <v>#REF!</v>
      </c>
      <c r="AM950" s="354">
        <f t="shared" si="1230"/>
        <v>0</v>
      </c>
    </row>
    <row r="951" spans="1:39" ht="14.1" customHeight="1" thickTop="1" thickBot="1" x14ac:dyDescent="0.25">
      <c r="A951" s="2278"/>
      <c r="B951" s="2281"/>
      <c r="C951" s="2283"/>
      <c r="D951" s="2285"/>
      <c r="E951" s="2288"/>
      <c r="F951" s="2281"/>
      <c r="G951" s="2295"/>
      <c r="H951" s="2297"/>
      <c r="I951" s="2293"/>
      <c r="J951" s="2281"/>
      <c r="K951" s="2295"/>
      <c r="L951" s="2281"/>
      <c r="M951" s="310"/>
      <c r="N951" s="1678"/>
      <c r="O951" s="1678"/>
      <c r="P951" s="309"/>
      <c r="Q951" s="309"/>
      <c r="R951" s="308"/>
      <c r="S951" s="308"/>
      <c r="T951" s="358"/>
      <c r="U951" s="357"/>
      <c r="V951" s="357"/>
      <c r="W951" s="357"/>
      <c r="X951" s="357"/>
      <c r="Y951" s="357"/>
      <c r="Z951" s="357"/>
      <c r="AA951" s="357"/>
      <c r="AB951" s="308"/>
      <c r="AC951" s="2300"/>
      <c r="AD951" s="2300"/>
      <c r="AE951" s="2308" t="str">
        <f t="shared" ref="AE951" si="1233">IF(AE945&gt;9,"błąd","")</f>
        <v/>
      </c>
      <c r="AF951" s="2316"/>
      <c r="AG951" s="2314"/>
      <c r="AH951" s="2312"/>
      <c r="AI951" s="271">
        <f t="shared" ref="AI951" si="1234">IF(P951=P950,0,IF(P951=P949,0,IF(P951=P948,0,IF(P951=P947,0,IF(P951=P946,0,IF(P951=P945,0,1))))))</f>
        <v>0</v>
      </c>
      <c r="AJ951" s="271" t="s">
        <v>545</v>
      </c>
      <c r="AK951" s="271" t="str">
        <f t="shared" si="1227"/>
        <v>??</v>
      </c>
      <c r="AL951" s="271" t="e">
        <f>IF(#REF!=#REF!,0,IF(#REF!=#REF!,0,IF(#REF!=#REF!,0,IF(#REF!=#REF!,0,IF(#REF!=#REF!,0,IF(#REF!=#REF!,0,1))))))</f>
        <v>#REF!</v>
      </c>
      <c r="AM951" s="354">
        <f t="shared" si="1230"/>
        <v>0</v>
      </c>
    </row>
    <row r="952" spans="1:39" ht="14.1" customHeight="1" thickTop="1" thickBot="1" x14ac:dyDescent="0.25">
      <c r="A952" s="2278"/>
      <c r="B952" s="2281"/>
      <c r="C952" s="2283"/>
      <c r="D952" s="2285"/>
      <c r="E952" s="2288"/>
      <c r="F952" s="2281"/>
      <c r="G952" s="2295"/>
      <c r="H952" s="2297"/>
      <c r="I952" s="2293"/>
      <c r="J952" s="2281"/>
      <c r="K952" s="2295"/>
      <c r="L952" s="2281"/>
      <c r="M952" s="310"/>
      <c r="N952" s="1678"/>
      <c r="O952" s="1678"/>
      <c r="P952" s="309"/>
      <c r="Q952" s="309"/>
      <c r="R952" s="308"/>
      <c r="S952" s="308"/>
      <c r="T952" s="358"/>
      <c r="U952" s="357"/>
      <c r="V952" s="357"/>
      <c r="W952" s="357"/>
      <c r="X952" s="357"/>
      <c r="Y952" s="357"/>
      <c r="Z952" s="357"/>
      <c r="AA952" s="357"/>
      <c r="AB952" s="308"/>
      <c r="AC952" s="2300"/>
      <c r="AD952" s="2300"/>
      <c r="AE952" s="2308"/>
      <c r="AF952" s="2316"/>
      <c r="AG952" s="2314"/>
      <c r="AH952" s="2312"/>
      <c r="AI952" s="271">
        <f t="shared" ref="AI952" si="1235">IF(P952=P951,0,IF(P952=P950,0,IF(P952=P949,0,IF(P952=P948,0,IF(P952=P947,0,IF(P952=P946,0,IF(P952=P945,0,1)))))))</f>
        <v>0</v>
      </c>
      <c r="AJ952" s="271" t="s">
        <v>545</v>
      </c>
      <c r="AK952" s="271" t="str">
        <f t="shared" si="1227"/>
        <v>??</v>
      </c>
      <c r="AL952" s="271" t="e">
        <f>IF(#REF!=#REF!,0,IF(#REF!=#REF!,0,IF(#REF!=#REF!,0,IF(#REF!=#REF!,0,IF(#REF!=#REF!,0,IF(#REF!=#REF!,0,IF(#REF!=#REF!,0,1)))))))</f>
        <v>#REF!</v>
      </c>
      <c r="AM952" s="354">
        <f t="shared" si="1230"/>
        <v>0</v>
      </c>
    </row>
    <row r="953" spans="1:39" ht="14.1" customHeight="1" thickTop="1" thickBot="1" x14ac:dyDescent="0.25">
      <c r="A953" s="2278"/>
      <c r="B953" s="2281"/>
      <c r="C953" s="2283"/>
      <c r="D953" s="2285"/>
      <c r="E953" s="2288"/>
      <c r="F953" s="2281"/>
      <c r="G953" s="2295"/>
      <c r="H953" s="2297"/>
      <c r="I953" s="2293"/>
      <c r="J953" s="2281"/>
      <c r="K953" s="2295"/>
      <c r="L953" s="2281"/>
      <c r="M953" s="310"/>
      <c r="N953" s="1678"/>
      <c r="O953" s="1678"/>
      <c r="P953" s="309"/>
      <c r="Q953" s="309"/>
      <c r="R953" s="308"/>
      <c r="S953" s="308"/>
      <c r="T953" s="358"/>
      <c r="U953" s="357"/>
      <c r="V953" s="357"/>
      <c r="W953" s="357"/>
      <c r="X953" s="357"/>
      <c r="Y953" s="357"/>
      <c r="Z953" s="357"/>
      <c r="AA953" s="357"/>
      <c r="AB953" s="308"/>
      <c r="AC953" s="2300"/>
      <c r="AD953" s="2300"/>
      <c r="AE953" s="2308"/>
      <c r="AF953" s="2316"/>
      <c r="AG953" s="2314"/>
      <c r="AH953" s="2312"/>
      <c r="AI953" s="271">
        <f t="shared" ref="AI953" si="1236">IF(P953=P952,0,IF(P953=P951,0,IF(P953=P950,0,IF(P953=P949,0,IF(P953=P948,0,IF(P953=P947,0,IF(P953=P946,0,IF(P953=P945,0,1))))))))</f>
        <v>0</v>
      </c>
      <c r="AJ953" s="271" t="s">
        <v>545</v>
      </c>
      <c r="AK953" s="271" t="str">
        <f t="shared" si="1227"/>
        <v>??</v>
      </c>
      <c r="AL953" s="271" t="e">
        <f>IF(#REF!=#REF!,0,IF(#REF!=#REF!,0,IF(#REF!=#REF!,0,IF(#REF!=#REF!,0,IF(#REF!=#REF!,0,IF(#REF!=#REF!,0,IF(#REF!=#REF!,0,IF(#REF!=#REF!,0,1))))))))</f>
        <v>#REF!</v>
      </c>
      <c r="AM953" s="354">
        <f t="shared" si="1230"/>
        <v>0</v>
      </c>
    </row>
    <row r="954" spans="1:39" ht="14.1" customHeight="1" thickTop="1" thickBot="1" x14ac:dyDescent="0.25">
      <c r="A954" s="2279"/>
      <c r="B954" s="2282"/>
      <c r="C954" s="2284"/>
      <c r="D954" s="2286"/>
      <c r="E954" s="2289"/>
      <c r="F954" s="2282"/>
      <c r="G954" s="2296"/>
      <c r="H954" s="2298"/>
      <c r="I954" s="2294"/>
      <c r="J954" s="2282"/>
      <c r="K954" s="2296"/>
      <c r="L954" s="2282"/>
      <c r="M954" s="292"/>
      <c r="N954" s="290"/>
      <c r="O954" s="290"/>
      <c r="P954" s="291"/>
      <c r="Q954" s="291"/>
      <c r="R954" s="290"/>
      <c r="S954" s="290"/>
      <c r="T954" s="356"/>
      <c r="U954" s="355"/>
      <c r="V954" s="355"/>
      <c r="W954" s="355"/>
      <c r="X954" s="355"/>
      <c r="Y954" s="355"/>
      <c r="Z954" s="355"/>
      <c r="AA954" s="355"/>
      <c r="AB954" s="290"/>
      <c r="AC954" s="2301"/>
      <c r="AD954" s="2301"/>
      <c r="AE954" s="2309"/>
      <c r="AF954" s="2316"/>
      <c r="AG954" s="2315"/>
      <c r="AH954" s="2312"/>
      <c r="AI954" s="271">
        <f t="shared" ref="AI954" si="1237">IF(P954=P953,0,IF(P954=P952,0,IF(P954=P951,0,IF(P954=P950,0,IF(P954=P949,0,IF(P954=P948,0,IF(P954=P947,0,IF(P954=P946,0,IF(P954=P945,0,1)))))))))</f>
        <v>0</v>
      </c>
      <c r="AJ954" s="271" t="s">
        <v>545</v>
      </c>
      <c r="AK954" s="271" t="str">
        <f t="shared" si="1227"/>
        <v>??</v>
      </c>
      <c r="AL954" s="271" t="e">
        <f>IF(#REF!=#REF!,0,IF(#REF!=#REF!,0,IF(#REF!=#REF!,0,IF(#REF!=#REF!,0,IF(#REF!=#REF!,0,IF(#REF!=#REF!,0,IF(#REF!=#REF!,0,IF(#REF!=#REF!,0,IF(#REF!=#REF!,0,1)))))))))</f>
        <v>#REF!</v>
      </c>
      <c r="AM954" s="354">
        <f t="shared" si="1230"/>
        <v>0</v>
      </c>
    </row>
    <row r="955" spans="1:39" ht="14.1" customHeight="1" thickTop="1" thickBot="1" x14ac:dyDescent="0.25">
      <c r="A955" s="2278"/>
      <c r="B955" s="2280"/>
      <c r="C955" s="2283"/>
      <c r="D955" s="2285"/>
      <c r="E955" s="2287"/>
      <c r="F955" s="2280"/>
      <c r="G955" s="2280"/>
      <c r="H955" s="2297"/>
      <c r="I955" s="2290" t="s">
        <v>140</v>
      </c>
      <c r="J955" s="2281"/>
      <c r="K955" s="2280"/>
      <c r="L955" s="2281"/>
      <c r="M955" s="310"/>
      <c r="N955" s="1678"/>
      <c r="O955" s="1678"/>
      <c r="P955" s="388"/>
      <c r="Q955" s="388"/>
      <c r="R955" s="308"/>
      <c r="S955" s="308"/>
      <c r="T955" s="358"/>
      <c r="U955" s="357"/>
      <c r="V955" s="357"/>
      <c r="W955" s="357"/>
      <c r="X955" s="357"/>
      <c r="Y955" s="357"/>
      <c r="Z955" s="357"/>
      <c r="AA955" s="357"/>
      <c r="AB955" s="308"/>
      <c r="AC955" s="2299">
        <f t="shared" ref="AC955" si="1238">SUM(T955:AB964)</f>
        <v>0</v>
      </c>
      <c r="AD955" s="2299">
        <f t="shared" ref="AD955" si="1239">IF(AC955&gt;0,18,0)</f>
        <v>0</v>
      </c>
      <c r="AE955" s="2306">
        <f t="shared" ref="AE955" si="1240">IF((AC955-AD955)&gt;=0,AC955-AD955,0)</f>
        <v>0</v>
      </c>
      <c r="AF955" s="2316">
        <f t="shared" ref="AF955" si="1241">IF(AC955&lt;AD955,AC955,AD955)/IF(AD955=0,1,AD955)</f>
        <v>0</v>
      </c>
      <c r="AG955" s="2313" t="str">
        <f t="shared" ref="AG955" si="1242">IF(AF955=1,"pe",IF(AF955&gt;0,"ne",""))</f>
        <v/>
      </c>
      <c r="AH955" s="2312"/>
      <c r="AI955" s="271">
        <v>1</v>
      </c>
      <c r="AJ955" s="271" t="s">
        <v>545</v>
      </c>
      <c r="AK955" s="271" t="str">
        <f t="shared" si="1227"/>
        <v>??</v>
      </c>
      <c r="AL955" s="271">
        <v>1</v>
      </c>
      <c r="AM955" s="354">
        <f t="shared" ref="AM955" si="1243">C955</f>
        <v>0</v>
      </c>
    </row>
    <row r="956" spans="1:39" ht="14.1" customHeight="1" thickTop="1" thickBot="1" x14ac:dyDescent="0.25">
      <c r="A956" s="2278"/>
      <c r="B956" s="2281"/>
      <c r="C956" s="2283"/>
      <c r="D956" s="2285"/>
      <c r="E956" s="2288"/>
      <c r="F956" s="2281"/>
      <c r="G956" s="2295"/>
      <c r="H956" s="2297"/>
      <c r="I956" s="2291"/>
      <c r="J956" s="2281"/>
      <c r="K956" s="2295"/>
      <c r="L956" s="2281"/>
      <c r="M956" s="310"/>
      <c r="N956" s="1678"/>
      <c r="O956" s="1678"/>
      <c r="P956" s="309"/>
      <c r="Q956" s="309"/>
      <c r="R956" s="308"/>
      <c r="S956" s="308"/>
      <c r="T956" s="358"/>
      <c r="U956" s="357"/>
      <c r="V956" s="357"/>
      <c r="W956" s="357"/>
      <c r="X956" s="357"/>
      <c r="Y956" s="357"/>
      <c r="Z956" s="357"/>
      <c r="AA956" s="357"/>
      <c r="AB956" s="308"/>
      <c r="AC956" s="2300"/>
      <c r="AD956" s="2300"/>
      <c r="AE956" s="2307"/>
      <c r="AF956" s="2316"/>
      <c r="AG956" s="2314"/>
      <c r="AH956" s="2312"/>
      <c r="AI956" s="271">
        <f t="shared" ref="AI956" si="1244">IF(P956=P955,0,1)</f>
        <v>0</v>
      </c>
      <c r="AJ956" s="271" t="s">
        <v>545</v>
      </c>
      <c r="AK956" s="271" t="str">
        <f t="shared" si="1227"/>
        <v>??</v>
      </c>
      <c r="AL956" s="271" t="e">
        <f>IF(#REF!=#REF!,0,1)</f>
        <v>#REF!</v>
      </c>
      <c r="AM956" s="354">
        <f t="shared" si="1230"/>
        <v>0</v>
      </c>
    </row>
    <row r="957" spans="1:39" ht="14.1" customHeight="1" thickTop="1" thickBot="1" x14ac:dyDescent="0.25">
      <c r="A957" s="2278"/>
      <c r="B957" s="2281"/>
      <c r="C957" s="2283"/>
      <c r="D957" s="2285"/>
      <c r="E957" s="2288"/>
      <c r="F957" s="2281"/>
      <c r="G957" s="2295"/>
      <c r="H957" s="2297"/>
      <c r="I957" s="2292"/>
      <c r="J957" s="2281"/>
      <c r="K957" s="2295"/>
      <c r="L957" s="2281"/>
      <c r="M957" s="310"/>
      <c r="N957" s="1678"/>
      <c r="O957" s="1678"/>
      <c r="P957" s="309"/>
      <c r="Q957" s="309"/>
      <c r="R957" s="308"/>
      <c r="S957" s="308"/>
      <c r="T957" s="358"/>
      <c r="U957" s="357"/>
      <c r="V957" s="357"/>
      <c r="W957" s="357"/>
      <c r="X957" s="357"/>
      <c r="Y957" s="357"/>
      <c r="Z957" s="357"/>
      <c r="AA957" s="357"/>
      <c r="AB957" s="308"/>
      <c r="AC957" s="2300"/>
      <c r="AD957" s="2300"/>
      <c r="AE957" s="2307"/>
      <c r="AF957" s="2316"/>
      <c r="AG957" s="2314"/>
      <c r="AH957" s="2312"/>
      <c r="AI957" s="271">
        <f t="shared" ref="AI957" si="1245">IF(P957=P956,0,IF(P957=P955,0,1))</f>
        <v>0</v>
      </c>
      <c r="AJ957" s="271" t="s">
        <v>545</v>
      </c>
      <c r="AK957" s="271" t="str">
        <f t="shared" si="1227"/>
        <v>??</v>
      </c>
      <c r="AL957" s="271" t="e">
        <f>IF(#REF!=#REF!,0,IF(#REF!=#REF!,0,1))</f>
        <v>#REF!</v>
      </c>
      <c r="AM957" s="354">
        <f t="shared" si="1230"/>
        <v>0</v>
      </c>
    </row>
    <row r="958" spans="1:39" ht="14.1" customHeight="1" thickTop="1" thickBot="1" x14ac:dyDescent="0.25">
      <c r="A958" s="2278"/>
      <c r="B958" s="2281"/>
      <c r="C958" s="2283"/>
      <c r="D958" s="2285"/>
      <c r="E958" s="2288"/>
      <c r="F958" s="2281"/>
      <c r="G958" s="2295"/>
      <c r="H958" s="2297"/>
      <c r="I958" s="2293"/>
      <c r="J958" s="2281"/>
      <c r="K958" s="2295"/>
      <c r="L958" s="2281"/>
      <c r="M958" s="310"/>
      <c r="N958" s="1678"/>
      <c r="O958" s="1678"/>
      <c r="P958" s="309"/>
      <c r="Q958" s="309"/>
      <c r="R958" s="308"/>
      <c r="S958" s="308"/>
      <c r="T958" s="358"/>
      <c r="U958" s="357"/>
      <c r="V958" s="357"/>
      <c r="W958" s="357"/>
      <c r="X958" s="357"/>
      <c r="Y958" s="357"/>
      <c r="Z958" s="357"/>
      <c r="AA958" s="357"/>
      <c r="AB958" s="308"/>
      <c r="AC958" s="2300"/>
      <c r="AD958" s="2300"/>
      <c r="AE958" s="2307"/>
      <c r="AF958" s="2316"/>
      <c r="AG958" s="2314"/>
      <c r="AH958" s="2312"/>
      <c r="AI958" s="271">
        <f t="shared" ref="AI958" si="1246">IF(P958=P957,0,IF(P958=P956,0,IF(P958=P955,0,1)))</f>
        <v>0</v>
      </c>
      <c r="AJ958" s="271" t="s">
        <v>545</v>
      </c>
      <c r="AK958" s="271" t="str">
        <f t="shared" si="1227"/>
        <v>??</v>
      </c>
      <c r="AL958" s="271" t="e">
        <f>IF(#REF!=#REF!,0,IF(#REF!=#REF!,0,IF(#REF!=#REF!,0,1)))</f>
        <v>#REF!</v>
      </c>
      <c r="AM958" s="354">
        <f t="shared" si="1230"/>
        <v>0</v>
      </c>
    </row>
    <row r="959" spans="1:39" ht="14.1" customHeight="1" thickTop="1" thickBot="1" x14ac:dyDescent="0.25">
      <c r="A959" s="2278"/>
      <c r="B959" s="2281"/>
      <c r="C959" s="2283"/>
      <c r="D959" s="2285"/>
      <c r="E959" s="2288"/>
      <c r="F959" s="2281"/>
      <c r="G959" s="2295"/>
      <c r="H959" s="2297"/>
      <c r="I959" s="2293"/>
      <c r="J959" s="2281"/>
      <c r="K959" s="2295"/>
      <c r="L959" s="2281"/>
      <c r="M959" s="310"/>
      <c r="N959" s="1678"/>
      <c r="O959" s="1678"/>
      <c r="P959" s="309"/>
      <c r="Q959" s="309"/>
      <c r="R959" s="308"/>
      <c r="S959" s="308"/>
      <c r="T959" s="358"/>
      <c r="U959" s="357"/>
      <c r="V959" s="357"/>
      <c r="W959" s="357"/>
      <c r="X959" s="357"/>
      <c r="Y959" s="357"/>
      <c r="Z959" s="357"/>
      <c r="AA959" s="357"/>
      <c r="AB959" s="308"/>
      <c r="AC959" s="2300"/>
      <c r="AD959" s="2300"/>
      <c r="AE959" s="2307"/>
      <c r="AF959" s="2316"/>
      <c r="AG959" s="2314"/>
      <c r="AH959" s="2312"/>
      <c r="AI959" s="271">
        <f t="shared" ref="AI959" si="1247">IF(P959=P958,0,IF(P959=P957,0,IF(P959=P956,0,IF(P959=P955,0,1))))</f>
        <v>0</v>
      </c>
      <c r="AJ959" s="271" t="s">
        <v>545</v>
      </c>
      <c r="AK959" s="271" t="str">
        <f t="shared" si="1227"/>
        <v>??</v>
      </c>
      <c r="AL959" s="271" t="e">
        <f>IF(#REF!=#REF!,0,IF(#REF!=#REF!,0,IF(#REF!=#REF!,0,IF(#REF!=#REF!,0,1))))</f>
        <v>#REF!</v>
      </c>
      <c r="AM959" s="354">
        <f t="shared" si="1230"/>
        <v>0</v>
      </c>
    </row>
    <row r="960" spans="1:39" ht="14.1" customHeight="1" thickTop="1" thickBot="1" x14ac:dyDescent="0.25">
      <c r="A960" s="2278"/>
      <c r="B960" s="2281"/>
      <c r="C960" s="2283"/>
      <c r="D960" s="2285"/>
      <c r="E960" s="2288"/>
      <c r="F960" s="2281"/>
      <c r="G960" s="2295"/>
      <c r="H960" s="2297"/>
      <c r="I960" s="2293"/>
      <c r="J960" s="2281"/>
      <c r="K960" s="2295"/>
      <c r="L960" s="2281"/>
      <c r="M960" s="310"/>
      <c r="N960" s="1678"/>
      <c r="O960" s="1678"/>
      <c r="P960" s="309"/>
      <c r="Q960" s="309"/>
      <c r="R960" s="308"/>
      <c r="S960" s="308"/>
      <c r="T960" s="358"/>
      <c r="U960" s="357"/>
      <c r="V960" s="357"/>
      <c r="W960" s="357"/>
      <c r="X960" s="357"/>
      <c r="Y960" s="357"/>
      <c r="Z960" s="357"/>
      <c r="AA960" s="357"/>
      <c r="AB960" s="308"/>
      <c r="AC960" s="2300"/>
      <c r="AD960" s="2300"/>
      <c r="AE960" s="2307"/>
      <c r="AF960" s="2316"/>
      <c r="AG960" s="2314"/>
      <c r="AH960" s="2312"/>
      <c r="AI960" s="271">
        <f t="shared" ref="AI960" si="1248">IF(P960=P959,0,IF(P960=P958,0,IF(P960=P957,0,IF(P960=P956,0,IF(P960=P955,0,1)))))</f>
        <v>0</v>
      </c>
      <c r="AJ960" s="271" t="s">
        <v>545</v>
      </c>
      <c r="AK960" s="271" t="str">
        <f t="shared" si="1227"/>
        <v>??</v>
      </c>
      <c r="AL960" s="271" t="e">
        <f>IF(#REF!=#REF!,0,IF(#REF!=#REF!,0,IF(#REF!=#REF!,0,IF(#REF!=#REF!,0,IF(#REF!=#REF!,0,1)))))</f>
        <v>#REF!</v>
      </c>
      <c r="AM960" s="354">
        <f t="shared" si="1230"/>
        <v>0</v>
      </c>
    </row>
    <row r="961" spans="1:39" ht="14.1" customHeight="1" thickTop="1" thickBot="1" x14ac:dyDescent="0.25">
      <c r="A961" s="2278"/>
      <c r="B961" s="2281"/>
      <c r="C961" s="2283"/>
      <c r="D961" s="2285"/>
      <c r="E961" s="2288"/>
      <c r="F961" s="2281"/>
      <c r="G961" s="2295"/>
      <c r="H961" s="2297"/>
      <c r="I961" s="2293"/>
      <c r="J961" s="2281"/>
      <c r="K961" s="2295"/>
      <c r="L961" s="2281"/>
      <c r="M961" s="310"/>
      <c r="N961" s="1678"/>
      <c r="O961" s="1678"/>
      <c r="P961" s="309"/>
      <c r="Q961" s="309"/>
      <c r="R961" s="308"/>
      <c r="S961" s="308"/>
      <c r="T961" s="358"/>
      <c r="U961" s="357"/>
      <c r="V961" s="357"/>
      <c r="W961" s="357"/>
      <c r="X961" s="357"/>
      <c r="Y961" s="357"/>
      <c r="Z961" s="357"/>
      <c r="AA961" s="357"/>
      <c r="AB961" s="308"/>
      <c r="AC961" s="2300"/>
      <c r="AD961" s="2300"/>
      <c r="AE961" s="2308" t="str">
        <f t="shared" ref="AE961" si="1249">IF(AE955&gt;9,"błąd","")</f>
        <v/>
      </c>
      <c r="AF961" s="2316"/>
      <c r="AG961" s="2314"/>
      <c r="AH961" s="2312"/>
      <c r="AI961" s="271">
        <f t="shared" ref="AI961" si="1250">IF(P961=P960,0,IF(P961=P959,0,IF(P961=P958,0,IF(P961=P957,0,IF(P961=P956,0,IF(P961=P955,0,1))))))</f>
        <v>0</v>
      </c>
      <c r="AJ961" s="271" t="s">
        <v>545</v>
      </c>
      <c r="AK961" s="271" t="str">
        <f t="shared" si="1227"/>
        <v>??</v>
      </c>
      <c r="AL961" s="271" t="e">
        <f>IF(#REF!=#REF!,0,IF(#REF!=#REF!,0,IF(#REF!=#REF!,0,IF(#REF!=#REF!,0,IF(#REF!=#REF!,0,IF(#REF!=#REF!,0,1))))))</f>
        <v>#REF!</v>
      </c>
      <c r="AM961" s="354">
        <f t="shared" si="1230"/>
        <v>0</v>
      </c>
    </row>
    <row r="962" spans="1:39" ht="14.1" customHeight="1" thickTop="1" thickBot="1" x14ac:dyDescent="0.25">
      <c r="A962" s="2278"/>
      <c r="B962" s="2281"/>
      <c r="C962" s="2283"/>
      <c r="D962" s="2285"/>
      <c r="E962" s="2288"/>
      <c r="F962" s="2281"/>
      <c r="G962" s="2295"/>
      <c r="H962" s="2297"/>
      <c r="I962" s="2293"/>
      <c r="J962" s="2281"/>
      <c r="K962" s="2295"/>
      <c r="L962" s="2281"/>
      <c r="M962" s="310"/>
      <c r="N962" s="1678"/>
      <c r="O962" s="1678"/>
      <c r="P962" s="309"/>
      <c r="Q962" s="309"/>
      <c r="R962" s="308"/>
      <c r="S962" s="308"/>
      <c r="T962" s="358"/>
      <c r="U962" s="357"/>
      <c r="V962" s="357"/>
      <c r="W962" s="357"/>
      <c r="X962" s="357"/>
      <c r="Y962" s="357"/>
      <c r="Z962" s="357"/>
      <c r="AA962" s="357"/>
      <c r="AB962" s="308"/>
      <c r="AC962" s="2300"/>
      <c r="AD962" s="2300"/>
      <c r="AE962" s="2308"/>
      <c r="AF962" s="2316"/>
      <c r="AG962" s="2314"/>
      <c r="AH962" s="2312"/>
      <c r="AI962" s="271">
        <f t="shared" ref="AI962" si="1251">IF(P962=P961,0,IF(P962=P960,0,IF(P962=P959,0,IF(P962=P958,0,IF(P962=P957,0,IF(P962=P956,0,IF(P962=P955,0,1)))))))</f>
        <v>0</v>
      </c>
      <c r="AJ962" s="271" t="s">
        <v>545</v>
      </c>
      <c r="AK962" s="271" t="str">
        <f t="shared" si="1227"/>
        <v>??</v>
      </c>
      <c r="AL962" s="271" t="e">
        <f>IF(#REF!=#REF!,0,IF(#REF!=#REF!,0,IF(#REF!=#REF!,0,IF(#REF!=#REF!,0,IF(#REF!=#REF!,0,IF(#REF!=#REF!,0,IF(#REF!=#REF!,0,1)))))))</f>
        <v>#REF!</v>
      </c>
      <c r="AM962" s="354">
        <f t="shared" si="1230"/>
        <v>0</v>
      </c>
    </row>
    <row r="963" spans="1:39" ht="14.1" customHeight="1" thickTop="1" thickBot="1" x14ac:dyDescent="0.25">
      <c r="A963" s="2278"/>
      <c r="B963" s="2281"/>
      <c r="C963" s="2283"/>
      <c r="D963" s="2285"/>
      <c r="E963" s="2288"/>
      <c r="F963" s="2281"/>
      <c r="G963" s="2295"/>
      <c r="H963" s="2297"/>
      <c r="I963" s="2293"/>
      <c r="J963" s="2281"/>
      <c r="K963" s="2295"/>
      <c r="L963" s="2281"/>
      <c r="M963" s="310"/>
      <c r="N963" s="1678"/>
      <c r="O963" s="1678"/>
      <c r="P963" s="309"/>
      <c r="Q963" s="309"/>
      <c r="R963" s="308"/>
      <c r="S963" s="308"/>
      <c r="T963" s="358"/>
      <c r="U963" s="357"/>
      <c r="V963" s="357"/>
      <c r="W963" s="357"/>
      <c r="X963" s="357"/>
      <c r="Y963" s="357"/>
      <c r="Z963" s="357"/>
      <c r="AA963" s="357"/>
      <c r="AB963" s="308"/>
      <c r="AC963" s="2300"/>
      <c r="AD963" s="2300"/>
      <c r="AE963" s="2308"/>
      <c r="AF963" s="2316"/>
      <c r="AG963" s="2314"/>
      <c r="AH963" s="2312"/>
      <c r="AI963" s="271">
        <f t="shared" ref="AI963" si="1252">IF(P963=P962,0,IF(P963=P961,0,IF(P963=P960,0,IF(P963=P959,0,IF(P963=P958,0,IF(P963=P957,0,IF(P963=P956,0,IF(P963=P955,0,1))))))))</f>
        <v>0</v>
      </c>
      <c r="AJ963" s="271" t="s">
        <v>545</v>
      </c>
      <c r="AK963" s="271" t="str">
        <f t="shared" si="1227"/>
        <v>??</v>
      </c>
      <c r="AL963" s="271" t="e">
        <f>IF(#REF!=#REF!,0,IF(#REF!=#REF!,0,IF(#REF!=#REF!,0,IF(#REF!=#REF!,0,IF(#REF!=#REF!,0,IF(#REF!=#REF!,0,IF(#REF!=#REF!,0,IF(#REF!=#REF!,0,1))))))))</f>
        <v>#REF!</v>
      </c>
      <c r="AM963" s="354">
        <f t="shared" si="1230"/>
        <v>0</v>
      </c>
    </row>
    <row r="964" spans="1:39" ht="14.1" customHeight="1" thickTop="1" thickBot="1" x14ac:dyDescent="0.25">
      <c r="A964" s="2279"/>
      <c r="B964" s="2282"/>
      <c r="C964" s="2284"/>
      <c r="D964" s="2286"/>
      <c r="E964" s="2289"/>
      <c r="F964" s="2282"/>
      <c r="G964" s="2296"/>
      <c r="H964" s="2298"/>
      <c r="I964" s="2294"/>
      <c r="J964" s="2282"/>
      <c r="K964" s="2296"/>
      <c r="L964" s="2282"/>
      <c r="M964" s="292"/>
      <c r="N964" s="290"/>
      <c r="O964" s="290"/>
      <c r="P964" s="291"/>
      <c r="Q964" s="291"/>
      <c r="R964" s="290"/>
      <c r="S964" s="290"/>
      <c r="T964" s="356"/>
      <c r="U964" s="355"/>
      <c r="V964" s="355"/>
      <c r="W964" s="355"/>
      <c r="X964" s="355"/>
      <c r="Y964" s="355"/>
      <c r="Z964" s="355"/>
      <c r="AA964" s="355"/>
      <c r="AB964" s="290"/>
      <c r="AC964" s="2301"/>
      <c r="AD964" s="2301"/>
      <c r="AE964" s="2309"/>
      <c r="AF964" s="2316"/>
      <c r="AG964" s="2315"/>
      <c r="AH964" s="2312"/>
      <c r="AI964" s="271">
        <f t="shared" ref="AI964" si="1253">IF(P964=P963,0,IF(P964=P962,0,IF(P964=P961,0,IF(P964=P960,0,IF(P964=P959,0,IF(P964=P958,0,IF(P964=P957,0,IF(P964=P956,0,IF(P964=P955,0,1)))))))))</f>
        <v>0</v>
      </c>
      <c r="AJ964" s="271" t="s">
        <v>545</v>
      </c>
      <c r="AK964" s="271" t="str">
        <f t="shared" si="1227"/>
        <v>??</v>
      </c>
      <c r="AL964" s="271" t="e">
        <f>IF(#REF!=#REF!,0,IF(#REF!=#REF!,0,IF(#REF!=#REF!,0,IF(#REF!=#REF!,0,IF(#REF!=#REF!,0,IF(#REF!=#REF!,0,IF(#REF!=#REF!,0,IF(#REF!=#REF!,0,IF(#REF!=#REF!,0,1)))))))))</f>
        <v>#REF!</v>
      </c>
      <c r="AM964" s="354">
        <f t="shared" si="1230"/>
        <v>0</v>
      </c>
    </row>
    <row r="965" spans="1:39" ht="14.1" customHeight="1" thickTop="1" thickBot="1" x14ac:dyDescent="0.25">
      <c r="A965" s="2278"/>
      <c r="B965" s="2280"/>
      <c r="C965" s="2283"/>
      <c r="D965" s="2285"/>
      <c r="E965" s="2287"/>
      <c r="F965" s="2280"/>
      <c r="G965" s="2280"/>
      <c r="H965" s="2297"/>
      <c r="I965" s="2290" t="s">
        <v>140</v>
      </c>
      <c r="J965" s="2281"/>
      <c r="K965" s="2280"/>
      <c r="L965" s="2281"/>
      <c r="M965" s="310"/>
      <c r="N965" s="1678"/>
      <c r="O965" s="1678"/>
      <c r="P965" s="388"/>
      <c r="Q965" s="388"/>
      <c r="R965" s="308"/>
      <c r="S965" s="308"/>
      <c r="T965" s="358"/>
      <c r="U965" s="357"/>
      <c r="V965" s="357"/>
      <c r="W965" s="357"/>
      <c r="X965" s="357"/>
      <c r="Y965" s="357"/>
      <c r="Z965" s="357"/>
      <c r="AA965" s="357"/>
      <c r="AB965" s="308"/>
      <c r="AC965" s="2299">
        <f t="shared" ref="AC965" si="1254">SUM(T965:AB974)</f>
        <v>0</v>
      </c>
      <c r="AD965" s="2299">
        <f t="shared" ref="AD965" si="1255">IF(AC965&gt;0,18,0)</f>
        <v>0</v>
      </c>
      <c r="AE965" s="2306">
        <f t="shared" ref="AE965" si="1256">IF((AC965-AD965)&gt;=0,AC965-AD965,0)</f>
        <v>0</v>
      </c>
      <c r="AF965" s="2316">
        <f t="shared" ref="AF965" si="1257">IF(AC965&lt;AD965,AC965,AD965)/IF(AD965=0,1,AD965)</f>
        <v>0</v>
      </c>
      <c r="AG965" s="2313" t="str">
        <f t="shared" ref="AG965" si="1258">IF(AF965=1,"pe",IF(AF965&gt;0,"ne",""))</f>
        <v/>
      </c>
      <c r="AH965" s="2312"/>
      <c r="AI965" s="271">
        <v>1</v>
      </c>
      <c r="AJ965" s="271" t="s">
        <v>545</v>
      </c>
      <c r="AK965" s="271" t="str">
        <f t="shared" si="1227"/>
        <v>??</v>
      </c>
      <c r="AL965" s="271">
        <v>1</v>
      </c>
      <c r="AM965" s="354">
        <f t="shared" ref="AM965" si="1259">C965</f>
        <v>0</v>
      </c>
    </row>
    <row r="966" spans="1:39" ht="14.1" customHeight="1" thickTop="1" thickBot="1" x14ac:dyDescent="0.25">
      <c r="A966" s="2278"/>
      <c r="B966" s="2281"/>
      <c r="C966" s="2283"/>
      <c r="D966" s="2285"/>
      <c r="E966" s="2288"/>
      <c r="F966" s="2281"/>
      <c r="G966" s="2295"/>
      <c r="H966" s="2297"/>
      <c r="I966" s="2291"/>
      <c r="J966" s="2281"/>
      <c r="K966" s="2295"/>
      <c r="L966" s="2281"/>
      <c r="M966" s="310"/>
      <c r="N966" s="1678"/>
      <c r="O966" s="1678"/>
      <c r="P966" s="309"/>
      <c r="Q966" s="309"/>
      <c r="R966" s="308"/>
      <c r="S966" s="308"/>
      <c r="T966" s="358"/>
      <c r="U966" s="357"/>
      <c r="V966" s="357"/>
      <c r="W966" s="357"/>
      <c r="X966" s="357"/>
      <c r="Y966" s="357"/>
      <c r="Z966" s="357"/>
      <c r="AA966" s="357"/>
      <c r="AB966" s="308"/>
      <c r="AC966" s="2300"/>
      <c r="AD966" s="2300"/>
      <c r="AE966" s="2307"/>
      <c r="AF966" s="2316"/>
      <c r="AG966" s="2314"/>
      <c r="AH966" s="2312"/>
      <c r="AI966" s="271">
        <f t="shared" ref="AI966" si="1260">IF(P966=P965,0,1)</f>
        <v>0</v>
      </c>
      <c r="AJ966" s="271" t="s">
        <v>545</v>
      </c>
      <c r="AK966" s="271" t="str">
        <f t="shared" si="1227"/>
        <v>??</v>
      </c>
      <c r="AL966" s="271" t="e">
        <f>IF(#REF!=#REF!,0,1)</f>
        <v>#REF!</v>
      </c>
      <c r="AM966" s="354">
        <f t="shared" si="1230"/>
        <v>0</v>
      </c>
    </row>
    <row r="967" spans="1:39" ht="14.1" customHeight="1" thickTop="1" thickBot="1" x14ac:dyDescent="0.25">
      <c r="A967" s="2278"/>
      <c r="B967" s="2281"/>
      <c r="C967" s="2283"/>
      <c r="D967" s="2285"/>
      <c r="E967" s="2288"/>
      <c r="F967" s="2281"/>
      <c r="G967" s="2295"/>
      <c r="H967" s="2297"/>
      <c r="I967" s="2292"/>
      <c r="J967" s="2281"/>
      <c r="K967" s="2295"/>
      <c r="L967" s="2281"/>
      <c r="M967" s="310"/>
      <c r="N967" s="1678"/>
      <c r="O967" s="1678"/>
      <c r="P967" s="309"/>
      <c r="Q967" s="309"/>
      <c r="R967" s="308"/>
      <c r="S967" s="308"/>
      <c r="T967" s="358"/>
      <c r="U967" s="357"/>
      <c r="V967" s="357"/>
      <c r="W967" s="357"/>
      <c r="X967" s="357"/>
      <c r="Y967" s="357"/>
      <c r="Z967" s="357"/>
      <c r="AA967" s="357"/>
      <c r="AB967" s="308"/>
      <c r="AC967" s="2300"/>
      <c r="AD967" s="2300"/>
      <c r="AE967" s="2307"/>
      <c r="AF967" s="2316"/>
      <c r="AG967" s="2314"/>
      <c r="AH967" s="2312"/>
      <c r="AI967" s="271">
        <f t="shared" ref="AI967" si="1261">IF(P967=P966,0,IF(P967=P965,0,1))</f>
        <v>0</v>
      </c>
      <c r="AJ967" s="271" t="s">
        <v>545</v>
      </c>
      <c r="AK967" s="271" t="str">
        <f t="shared" si="1227"/>
        <v>??</v>
      </c>
      <c r="AL967" s="271" t="e">
        <f>IF(#REF!=#REF!,0,IF(#REF!=#REF!,0,1))</f>
        <v>#REF!</v>
      </c>
      <c r="AM967" s="354">
        <f t="shared" si="1230"/>
        <v>0</v>
      </c>
    </row>
    <row r="968" spans="1:39" ht="14.1" customHeight="1" thickTop="1" thickBot="1" x14ac:dyDescent="0.25">
      <c r="A968" s="2278"/>
      <c r="B968" s="2281"/>
      <c r="C968" s="2283"/>
      <c r="D968" s="2285"/>
      <c r="E968" s="2288"/>
      <c r="F968" s="2281"/>
      <c r="G968" s="2295"/>
      <c r="H968" s="2297"/>
      <c r="I968" s="2293"/>
      <c r="J968" s="2281"/>
      <c r="K968" s="2295"/>
      <c r="L968" s="2281"/>
      <c r="M968" s="310"/>
      <c r="N968" s="1678"/>
      <c r="O968" s="1678"/>
      <c r="P968" s="309"/>
      <c r="Q968" s="309"/>
      <c r="R968" s="308"/>
      <c r="S968" s="308"/>
      <c r="T968" s="358"/>
      <c r="U968" s="357"/>
      <c r="V968" s="357"/>
      <c r="W968" s="357"/>
      <c r="X968" s="357"/>
      <c r="Y968" s="357"/>
      <c r="Z968" s="357"/>
      <c r="AA968" s="357"/>
      <c r="AB968" s="308"/>
      <c r="AC968" s="2300"/>
      <c r="AD968" s="2300"/>
      <c r="AE968" s="2307"/>
      <c r="AF968" s="2316"/>
      <c r="AG968" s="2314"/>
      <c r="AH968" s="2312"/>
      <c r="AI968" s="271">
        <f t="shared" ref="AI968" si="1262">IF(P968=P967,0,IF(P968=P966,0,IF(P968=P965,0,1)))</f>
        <v>0</v>
      </c>
      <c r="AJ968" s="271" t="s">
        <v>545</v>
      </c>
      <c r="AK968" s="271" t="str">
        <f t="shared" si="1227"/>
        <v>??</v>
      </c>
      <c r="AL968" s="271" t="e">
        <f>IF(#REF!=#REF!,0,IF(#REF!=#REF!,0,IF(#REF!=#REF!,0,1)))</f>
        <v>#REF!</v>
      </c>
      <c r="AM968" s="354">
        <f t="shared" si="1230"/>
        <v>0</v>
      </c>
    </row>
    <row r="969" spans="1:39" ht="14.1" customHeight="1" thickTop="1" thickBot="1" x14ac:dyDescent="0.25">
      <c r="A969" s="2278"/>
      <c r="B969" s="2281"/>
      <c r="C969" s="2283"/>
      <c r="D969" s="2285"/>
      <c r="E969" s="2288"/>
      <c r="F969" s="2281"/>
      <c r="G969" s="2295"/>
      <c r="H969" s="2297"/>
      <c r="I969" s="2293"/>
      <c r="J969" s="2281"/>
      <c r="K969" s="2295"/>
      <c r="L969" s="2281"/>
      <c r="M969" s="310"/>
      <c r="N969" s="1678"/>
      <c r="O969" s="1678"/>
      <c r="P969" s="309"/>
      <c r="Q969" s="309"/>
      <c r="R969" s="308"/>
      <c r="S969" s="308"/>
      <c r="T969" s="358"/>
      <c r="U969" s="357"/>
      <c r="V969" s="357"/>
      <c r="W969" s="357"/>
      <c r="X969" s="357"/>
      <c r="Y969" s="357"/>
      <c r="Z969" s="357"/>
      <c r="AA969" s="357"/>
      <c r="AB969" s="308"/>
      <c r="AC969" s="2300"/>
      <c r="AD969" s="2300"/>
      <c r="AE969" s="2307"/>
      <c r="AF969" s="2316"/>
      <c r="AG969" s="2314"/>
      <c r="AH969" s="2312"/>
      <c r="AI969" s="271">
        <f t="shared" ref="AI969" si="1263">IF(P969=P968,0,IF(P969=P967,0,IF(P969=P966,0,IF(P969=P965,0,1))))</f>
        <v>0</v>
      </c>
      <c r="AJ969" s="271" t="s">
        <v>545</v>
      </c>
      <c r="AK969" s="271" t="str">
        <f t="shared" si="1227"/>
        <v>??</v>
      </c>
      <c r="AL969" s="271" t="e">
        <f>IF(#REF!=#REF!,0,IF(#REF!=#REF!,0,IF(#REF!=#REF!,0,IF(#REF!=#REF!,0,1))))</f>
        <v>#REF!</v>
      </c>
      <c r="AM969" s="354">
        <f t="shared" si="1230"/>
        <v>0</v>
      </c>
    </row>
    <row r="970" spans="1:39" ht="14.1" customHeight="1" thickTop="1" thickBot="1" x14ac:dyDescent="0.25">
      <c r="A970" s="2278"/>
      <c r="B970" s="2281"/>
      <c r="C970" s="2283"/>
      <c r="D970" s="2285"/>
      <c r="E970" s="2288"/>
      <c r="F970" s="2281"/>
      <c r="G970" s="2295"/>
      <c r="H970" s="2297"/>
      <c r="I970" s="2293"/>
      <c r="J970" s="2281"/>
      <c r="K970" s="2295"/>
      <c r="L970" s="2281"/>
      <c r="M970" s="310"/>
      <c r="N970" s="1678"/>
      <c r="O970" s="1678"/>
      <c r="P970" s="309"/>
      <c r="Q970" s="309"/>
      <c r="R970" s="308"/>
      <c r="S970" s="308"/>
      <c r="T970" s="358"/>
      <c r="U970" s="357"/>
      <c r="V970" s="357"/>
      <c r="W970" s="357"/>
      <c r="X970" s="357"/>
      <c r="Y970" s="357"/>
      <c r="Z970" s="357"/>
      <c r="AA970" s="357"/>
      <c r="AB970" s="308"/>
      <c r="AC970" s="2300"/>
      <c r="AD970" s="2300"/>
      <c r="AE970" s="2307"/>
      <c r="AF970" s="2316"/>
      <c r="AG970" s="2314"/>
      <c r="AH970" s="2312"/>
      <c r="AI970" s="271">
        <f t="shared" ref="AI970" si="1264">IF(P970=P969,0,IF(P970=P968,0,IF(P970=P967,0,IF(P970=P966,0,IF(P970=P965,0,1)))))</f>
        <v>0</v>
      </c>
      <c r="AJ970" s="271" t="s">
        <v>545</v>
      </c>
      <c r="AK970" s="271" t="str">
        <f t="shared" si="1227"/>
        <v>??</v>
      </c>
      <c r="AL970" s="271" t="e">
        <f>IF(#REF!=#REF!,0,IF(#REF!=#REF!,0,IF(#REF!=#REF!,0,IF(#REF!=#REF!,0,IF(#REF!=#REF!,0,1)))))</f>
        <v>#REF!</v>
      </c>
      <c r="AM970" s="354">
        <f t="shared" si="1230"/>
        <v>0</v>
      </c>
    </row>
    <row r="971" spans="1:39" ht="14.1" customHeight="1" thickTop="1" thickBot="1" x14ac:dyDescent="0.25">
      <c r="A971" s="2278"/>
      <c r="B971" s="2281"/>
      <c r="C971" s="2283"/>
      <c r="D971" s="2285"/>
      <c r="E971" s="2288"/>
      <c r="F971" s="2281"/>
      <c r="G971" s="2295"/>
      <c r="H971" s="2297"/>
      <c r="I971" s="2293"/>
      <c r="J971" s="2281"/>
      <c r="K971" s="2295"/>
      <c r="L971" s="2281"/>
      <c r="M971" s="310"/>
      <c r="N971" s="1678"/>
      <c r="O971" s="1678"/>
      <c r="P971" s="309"/>
      <c r="Q971" s="309"/>
      <c r="R971" s="308"/>
      <c r="S971" s="308"/>
      <c r="T971" s="358"/>
      <c r="U971" s="357"/>
      <c r="V971" s="357"/>
      <c r="W971" s="357"/>
      <c r="X971" s="357"/>
      <c r="Y971" s="357"/>
      <c r="Z971" s="357"/>
      <c r="AA971" s="357"/>
      <c r="AB971" s="308"/>
      <c r="AC971" s="2300"/>
      <c r="AD971" s="2300"/>
      <c r="AE971" s="2308" t="str">
        <f t="shared" ref="AE971" si="1265">IF(AE965&gt;9,"błąd","")</f>
        <v/>
      </c>
      <c r="AF971" s="2316"/>
      <c r="AG971" s="2314"/>
      <c r="AH971" s="2312"/>
      <c r="AI971" s="271">
        <f t="shared" ref="AI971" si="1266">IF(P971=P970,0,IF(P971=P969,0,IF(P971=P968,0,IF(P971=P967,0,IF(P971=P966,0,IF(P971=P965,0,1))))))</f>
        <v>0</v>
      </c>
      <c r="AJ971" s="271" t="s">
        <v>545</v>
      </c>
      <c r="AK971" s="271" t="str">
        <f t="shared" si="1227"/>
        <v>??</v>
      </c>
      <c r="AL971" s="271" t="e">
        <f>IF(#REF!=#REF!,0,IF(#REF!=#REF!,0,IF(#REF!=#REF!,0,IF(#REF!=#REF!,0,IF(#REF!=#REF!,0,IF(#REF!=#REF!,0,1))))))</f>
        <v>#REF!</v>
      </c>
      <c r="AM971" s="354">
        <f t="shared" si="1230"/>
        <v>0</v>
      </c>
    </row>
    <row r="972" spans="1:39" ht="14.1" customHeight="1" thickTop="1" thickBot="1" x14ac:dyDescent="0.25">
      <c r="A972" s="2278"/>
      <c r="B972" s="2281"/>
      <c r="C972" s="2283"/>
      <c r="D972" s="2285"/>
      <c r="E972" s="2288"/>
      <c r="F972" s="2281"/>
      <c r="G972" s="2295"/>
      <c r="H972" s="2297"/>
      <c r="I972" s="2293"/>
      <c r="J972" s="2281"/>
      <c r="K972" s="2295"/>
      <c r="L972" s="2281"/>
      <c r="M972" s="310"/>
      <c r="N972" s="1678"/>
      <c r="O972" s="1678"/>
      <c r="P972" s="309"/>
      <c r="Q972" s="309"/>
      <c r="R972" s="308"/>
      <c r="S972" s="308"/>
      <c r="T972" s="358"/>
      <c r="U972" s="357"/>
      <c r="V972" s="357"/>
      <c r="W972" s="357"/>
      <c r="X972" s="357"/>
      <c r="Y972" s="357"/>
      <c r="Z972" s="357"/>
      <c r="AA972" s="357"/>
      <c r="AB972" s="308"/>
      <c r="AC972" s="2300"/>
      <c r="AD972" s="2300"/>
      <c r="AE972" s="2308"/>
      <c r="AF972" s="2316"/>
      <c r="AG972" s="2314"/>
      <c r="AH972" s="2312"/>
      <c r="AI972" s="271">
        <f t="shared" ref="AI972" si="1267">IF(P972=P971,0,IF(P972=P970,0,IF(P972=P969,0,IF(P972=P968,0,IF(P972=P967,0,IF(P972=P966,0,IF(P972=P965,0,1)))))))</f>
        <v>0</v>
      </c>
      <c r="AJ972" s="271" t="s">
        <v>545</v>
      </c>
      <c r="AK972" s="271" t="str">
        <f t="shared" si="1227"/>
        <v>??</v>
      </c>
      <c r="AL972" s="271" t="e">
        <f>IF(#REF!=#REF!,0,IF(#REF!=#REF!,0,IF(#REF!=#REF!,0,IF(#REF!=#REF!,0,IF(#REF!=#REF!,0,IF(#REF!=#REF!,0,IF(#REF!=#REF!,0,1)))))))</f>
        <v>#REF!</v>
      </c>
      <c r="AM972" s="354">
        <f t="shared" si="1230"/>
        <v>0</v>
      </c>
    </row>
    <row r="973" spans="1:39" ht="14.1" customHeight="1" thickTop="1" thickBot="1" x14ac:dyDescent="0.25">
      <c r="A973" s="2278"/>
      <c r="B973" s="2281"/>
      <c r="C973" s="2283"/>
      <c r="D973" s="2285"/>
      <c r="E973" s="2288"/>
      <c r="F973" s="2281"/>
      <c r="G973" s="2295"/>
      <c r="H973" s="2297"/>
      <c r="I973" s="2293"/>
      <c r="J973" s="2281"/>
      <c r="K973" s="2295"/>
      <c r="L973" s="2281"/>
      <c r="M973" s="310"/>
      <c r="N973" s="1678"/>
      <c r="O973" s="1678"/>
      <c r="P973" s="309"/>
      <c r="Q973" s="309"/>
      <c r="R973" s="308"/>
      <c r="S973" s="308"/>
      <c r="T973" s="358"/>
      <c r="U973" s="357"/>
      <c r="V973" s="357"/>
      <c r="W973" s="357"/>
      <c r="X973" s="357"/>
      <c r="Y973" s="357"/>
      <c r="Z973" s="357"/>
      <c r="AA973" s="357"/>
      <c r="AB973" s="308"/>
      <c r="AC973" s="2300"/>
      <c r="AD973" s="2300"/>
      <c r="AE973" s="2308"/>
      <c r="AF973" s="2316"/>
      <c r="AG973" s="2314"/>
      <c r="AH973" s="2312"/>
      <c r="AI973" s="271">
        <f t="shared" ref="AI973" si="1268">IF(P973=P972,0,IF(P973=P971,0,IF(P973=P970,0,IF(P973=P969,0,IF(P973=P968,0,IF(P973=P967,0,IF(P973=P966,0,IF(P973=P965,0,1))))))))</f>
        <v>0</v>
      </c>
      <c r="AJ973" s="271" t="s">
        <v>545</v>
      </c>
      <c r="AK973" s="271" t="str">
        <f t="shared" si="1227"/>
        <v>??</v>
      </c>
      <c r="AL973" s="271" t="e">
        <f>IF(#REF!=#REF!,0,IF(#REF!=#REF!,0,IF(#REF!=#REF!,0,IF(#REF!=#REF!,0,IF(#REF!=#REF!,0,IF(#REF!=#REF!,0,IF(#REF!=#REF!,0,IF(#REF!=#REF!,0,1))))))))</f>
        <v>#REF!</v>
      </c>
      <c r="AM973" s="354">
        <f t="shared" si="1230"/>
        <v>0</v>
      </c>
    </row>
    <row r="974" spans="1:39" ht="14.1" customHeight="1" thickTop="1" thickBot="1" x14ac:dyDescent="0.25">
      <c r="A974" s="2279"/>
      <c r="B974" s="2282"/>
      <c r="C974" s="2284"/>
      <c r="D974" s="2286"/>
      <c r="E974" s="2289"/>
      <c r="F974" s="2282"/>
      <c r="G974" s="2296"/>
      <c r="H974" s="2298"/>
      <c r="I974" s="2294"/>
      <c r="J974" s="2282"/>
      <c r="K974" s="2296"/>
      <c r="L974" s="2282"/>
      <c r="M974" s="292"/>
      <c r="N974" s="290"/>
      <c r="O974" s="290"/>
      <c r="P974" s="291"/>
      <c r="Q974" s="291"/>
      <c r="R974" s="290"/>
      <c r="S974" s="290"/>
      <c r="T974" s="356"/>
      <c r="U974" s="355"/>
      <c r="V974" s="355"/>
      <c r="W974" s="355"/>
      <c r="X974" s="355"/>
      <c r="Y974" s="355"/>
      <c r="Z974" s="355"/>
      <c r="AA974" s="355"/>
      <c r="AB974" s="290"/>
      <c r="AC974" s="2301"/>
      <c r="AD974" s="2301"/>
      <c r="AE974" s="2309"/>
      <c r="AF974" s="2316"/>
      <c r="AG974" s="2315"/>
      <c r="AH974" s="2312"/>
      <c r="AI974" s="271">
        <f t="shared" ref="AI974" si="1269">IF(P974=P973,0,IF(P974=P972,0,IF(P974=P971,0,IF(P974=P970,0,IF(P974=P969,0,IF(P974=P968,0,IF(P974=P967,0,IF(P974=P966,0,IF(P974=P965,0,1)))))))))</f>
        <v>0</v>
      </c>
      <c r="AJ974" s="271" t="s">
        <v>545</v>
      </c>
      <c r="AK974" s="271" t="str">
        <f t="shared" si="1227"/>
        <v>??</v>
      </c>
      <c r="AL974" s="271" t="e">
        <f>IF(#REF!=#REF!,0,IF(#REF!=#REF!,0,IF(#REF!=#REF!,0,IF(#REF!=#REF!,0,IF(#REF!=#REF!,0,IF(#REF!=#REF!,0,IF(#REF!=#REF!,0,IF(#REF!=#REF!,0,IF(#REF!=#REF!,0,1)))))))))</f>
        <v>#REF!</v>
      </c>
      <c r="AM974" s="354">
        <f t="shared" si="1230"/>
        <v>0</v>
      </c>
    </row>
    <row r="975" spans="1:39" ht="14.1" customHeight="1" thickTop="1" thickBot="1" x14ac:dyDescent="0.25">
      <c r="A975" s="2278"/>
      <c r="B975" s="2280"/>
      <c r="C975" s="2283"/>
      <c r="D975" s="2285"/>
      <c r="E975" s="2287"/>
      <c r="F975" s="2280"/>
      <c r="G975" s="2280"/>
      <c r="H975" s="2297"/>
      <c r="I975" s="2290" t="s">
        <v>140</v>
      </c>
      <c r="J975" s="2281"/>
      <c r="K975" s="2280"/>
      <c r="L975" s="2281"/>
      <c r="M975" s="310"/>
      <c r="N975" s="1678"/>
      <c r="O975" s="1678"/>
      <c r="P975" s="388"/>
      <c r="Q975" s="388"/>
      <c r="R975" s="308"/>
      <c r="S975" s="308"/>
      <c r="T975" s="358"/>
      <c r="U975" s="357"/>
      <c r="V975" s="357"/>
      <c r="W975" s="357"/>
      <c r="X975" s="357"/>
      <c r="Y975" s="357"/>
      <c r="Z975" s="357"/>
      <c r="AA975" s="357"/>
      <c r="AB975" s="308"/>
      <c r="AC975" s="2299">
        <f t="shared" ref="AC975" si="1270">SUM(T975:AB984)</f>
        <v>0</v>
      </c>
      <c r="AD975" s="2299">
        <f t="shared" ref="AD975" si="1271">IF(AC975&gt;0,18,0)</f>
        <v>0</v>
      </c>
      <c r="AE975" s="2306">
        <f t="shared" ref="AE975" si="1272">IF((AC975-AD975)&gt;=0,AC975-AD975,0)</f>
        <v>0</v>
      </c>
      <c r="AF975" s="2316">
        <f t="shared" ref="AF975" si="1273">IF(AC975&lt;AD975,AC975,AD975)/IF(AD975=0,1,AD975)</f>
        <v>0</v>
      </c>
      <c r="AG975" s="2313" t="str">
        <f t="shared" ref="AG975" si="1274">IF(AF975=1,"pe",IF(AF975&gt;0,"ne",""))</f>
        <v/>
      </c>
      <c r="AH975" s="2312"/>
      <c r="AI975" s="271">
        <v>1</v>
      </c>
      <c r="AJ975" s="271" t="s">
        <v>545</v>
      </c>
      <c r="AK975" s="271" t="str">
        <f t="shared" si="1227"/>
        <v>??</v>
      </c>
      <c r="AL975" s="271">
        <v>1</v>
      </c>
      <c r="AM975" s="354">
        <f t="shared" ref="AM975" si="1275">C975</f>
        <v>0</v>
      </c>
    </row>
    <row r="976" spans="1:39" ht="14.1" customHeight="1" thickTop="1" thickBot="1" x14ac:dyDescent="0.25">
      <c r="A976" s="2278"/>
      <c r="B976" s="2281"/>
      <c r="C976" s="2283"/>
      <c r="D976" s="2285"/>
      <c r="E976" s="2288"/>
      <c r="F976" s="2281"/>
      <c r="G976" s="2295"/>
      <c r="H976" s="2297"/>
      <c r="I976" s="2291"/>
      <c r="J976" s="2281"/>
      <c r="K976" s="2295"/>
      <c r="L976" s="2281"/>
      <c r="M976" s="310"/>
      <c r="N976" s="1678"/>
      <c r="O976" s="1678"/>
      <c r="P976" s="309"/>
      <c r="Q976" s="309"/>
      <c r="R976" s="308"/>
      <c r="S976" s="308"/>
      <c r="T976" s="358"/>
      <c r="U976" s="357"/>
      <c r="V976" s="357"/>
      <c r="W976" s="357"/>
      <c r="X976" s="357"/>
      <c r="Y976" s="357"/>
      <c r="Z976" s="357"/>
      <c r="AA976" s="357"/>
      <c r="AB976" s="308"/>
      <c r="AC976" s="2300"/>
      <c r="AD976" s="2300"/>
      <c r="AE976" s="2307"/>
      <c r="AF976" s="2316"/>
      <c r="AG976" s="2314"/>
      <c r="AH976" s="2312"/>
      <c r="AI976" s="271">
        <f t="shared" ref="AI976" si="1276">IF(P976=P975,0,1)</f>
        <v>0</v>
      </c>
      <c r="AJ976" s="271" t="s">
        <v>545</v>
      </c>
      <c r="AK976" s="271" t="str">
        <f t="shared" si="1227"/>
        <v>??</v>
      </c>
      <c r="AL976" s="271" t="e">
        <f>IF(#REF!=#REF!,0,1)</f>
        <v>#REF!</v>
      </c>
      <c r="AM976" s="354">
        <f t="shared" si="1230"/>
        <v>0</v>
      </c>
    </row>
    <row r="977" spans="1:39" ht="14.1" customHeight="1" thickTop="1" thickBot="1" x14ac:dyDescent="0.25">
      <c r="A977" s="2278"/>
      <c r="B977" s="2281"/>
      <c r="C977" s="2283"/>
      <c r="D977" s="2285"/>
      <c r="E977" s="2288"/>
      <c r="F977" s="2281"/>
      <c r="G977" s="2295"/>
      <c r="H977" s="2297"/>
      <c r="I977" s="2292"/>
      <c r="J977" s="2281"/>
      <c r="K977" s="2295"/>
      <c r="L977" s="2281"/>
      <c r="M977" s="310"/>
      <c r="N977" s="1678"/>
      <c r="O977" s="1678"/>
      <c r="P977" s="309"/>
      <c r="Q977" s="309"/>
      <c r="R977" s="308"/>
      <c r="S977" s="308"/>
      <c r="T977" s="358"/>
      <c r="U977" s="357"/>
      <c r="V977" s="357"/>
      <c r="W977" s="357"/>
      <c r="X977" s="357"/>
      <c r="Y977" s="357"/>
      <c r="Z977" s="357"/>
      <c r="AA977" s="357"/>
      <c r="AB977" s="308"/>
      <c r="AC977" s="2300"/>
      <c r="AD977" s="2300"/>
      <c r="AE977" s="2307"/>
      <c r="AF977" s="2316"/>
      <c r="AG977" s="2314"/>
      <c r="AH977" s="2312"/>
      <c r="AI977" s="271">
        <f t="shared" ref="AI977" si="1277">IF(P977=P976,0,IF(P977=P975,0,1))</f>
        <v>0</v>
      </c>
      <c r="AJ977" s="271" t="s">
        <v>545</v>
      </c>
      <c r="AK977" s="271" t="str">
        <f t="shared" si="1227"/>
        <v>??</v>
      </c>
      <c r="AL977" s="271" t="e">
        <f>IF(#REF!=#REF!,0,IF(#REF!=#REF!,0,1))</f>
        <v>#REF!</v>
      </c>
      <c r="AM977" s="354">
        <f t="shared" si="1230"/>
        <v>0</v>
      </c>
    </row>
    <row r="978" spans="1:39" ht="14.1" customHeight="1" thickTop="1" thickBot="1" x14ac:dyDescent="0.25">
      <c r="A978" s="2278"/>
      <c r="B978" s="2281"/>
      <c r="C978" s="2283"/>
      <c r="D978" s="2285"/>
      <c r="E978" s="2288"/>
      <c r="F978" s="2281"/>
      <c r="G978" s="2295"/>
      <c r="H978" s="2297"/>
      <c r="I978" s="2293"/>
      <c r="J978" s="2281"/>
      <c r="K978" s="2295"/>
      <c r="L978" s="2281"/>
      <c r="M978" s="310"/>
      <c r="N978" s="1678"/>
      <c r="O978" s="1678"/>
      <c r="P978" s="309"/>
      <c r="Q978" s="309"/>
      <c r="R978" s="308"/>
      <c r="S978" s="308"/>
      <c r="T978" s="358"/>
      <c r="U978" s="357"/>
      <c r="V978" s="357"/>
      <c r="W978" s="357"/>
      <c r="X978" s="357"/>
      <c r="Y978" s="357"/>
      <c r="Z978" s="357"/>
      <c r="AA978" s="357"/>
      <c r="AB978" s="308"/>
      <c r="AC978" s="2300"/>
      <c r="AD978" s="2300"/>
      <c r="AE978" s="2307"/>
      <c r="AF978" s="2316"/>
      <c r="AG978" s="2314"/>
      <c r="AH978" s="2312"/>
      <c r="AI978" s="271">
        <f t="shared" ref="AI978" si="1278">IF(P978=P977,0,IF(P978=P976,0,IF(P978=P975,0,1)))</f>
        <v>0</v>
      </c>
      <c r="AJ978" s="271" t="s">
        <v>545</v>
      </c>
      <c r="AK978" s="271" t="str">
        <f t="shared" si="1227"/>
        <v>??</v>
      </c>
      <c r="AL978" s="271" t="e">
        <f>IF(#REF!=#REF!,0,IF(#REF!=#REF!,0,IF(#REF!=#REF!,0,1)))</f>
        <v>#REF!</v>
      </c>
      <c r="AM978" s="354">
        <f t="shared" si="1230"/>
        <v>0</v>
      </c>
    </row>
    <row r="979" spans="1:39" ht="14.1" customHeight="1" thickTop="1" thickBot="1" x14ac:dyDescent="0.25">
      <c r="A979" s="2278"/>
      <c r="B979" s="2281"/>
      <c r="C979" s="2283"/>
      <c r="D979" s="2285"/>
      <c r="E979" s="2288"/>
      <c r="F979" s="2281"/>
      <c r="G979" s="2295"/>
      <c r="H979" s="2297"/>
      <c r="I979" s="2293"/>
      <c r="J979" s="2281"/>
      <c r="K979" s="2295"/>
      <c r="L979" s="2281"/>
      <c r="M979" s="310"/>
      <c r="N979" s="1678"/>
      <c r="O979" s="1678"/>
      <c r="P979" s="309"/>
      <c r="Q979" s="309"/>
      <c r="R979" s="308"/>
      <c r="S979" s="308"/>
      <c r="T979" s="358"/>
      <c r="U979" s="357"/>
      <c r="V979" s="357"/>
      <c r="W979" s="357"/>
      <c r="X979" s="357"/>
      <c r="Y979" s="357"/>
      <c r="Z979" s="357"/>
      <c r="AA979" s="357"/>
      <c r="AB979" s="308"/>
      <c r="AC979" s="2300"/>
      <c r="AD979" s="2300"/>
      <c r="AE979" s="2307"/>
      <c r="AF979" s="2316"/>
      <c r="AG979" s="2314"/>
      <c r="AH979" s="2312"/>
      <c r="AI979" s="271">
        <f t="shared" ref="AI979" si="1279">IF(P979=P978,0,IF(P979=P977,0,IF(P979=P976,0,IF(P979=P975,0,1))))</f>
        <v>0</v>
      </c>
      <c r="AJ979" s="271" t="s">
        <v>545</v>
      </c>
      <c r="AK979" s="271" t="str">
        <f t="shared" si="1227"/>
        <v>??</v>
      </c>
      <c r="AL979" s="271" t="e">
        <f>IF(#REF!=#REF!,0,IF(#REF!=#REF!,0,IF(#REF!=#REF!,0,IF(#REF!=#REF!,0,1))))</f>
        <v>#REF!</v>
      </c>
      <c r="AM979" s="354">
        <f t="shared" si="1230"/>
        <v>0</v>
      </c>
    </row>
    <row r="980" spans="1:39" ht="14.1" customHeight="1" thickTop="1" thickBot="1" x14ac:dyDescent="0.25">
      <c r="A980" s="2278"/>
      <c r="B980" s="2281"/>
      <c r="C980" s="2283"/>
      <c r="D980" s="2285"/>
      <c r="E980" s="2288"/>
      <c r="F980" s="2281"/>
      <c r="G980" s="2295"/>
      <c r="H980" s="2297"/>
      <c r="I980" s="2293"/>
      <c r="J980" s="2281"/>
      <c r="K980" s="2295"/>
      <c r="L980" s="2281"/>
      <c r="M980" s="310"/>
      <c r="N980" s="1678"/>
      <c r="O980" s="1678"/>
      <c r="P980" s="309"/>
      <c r="Q980" s="309"/>
      <c r="R980" s="308"/>
      <c r="S980" s="308"/>
      <c r="T980" s="358"/>
      <c r="U980" s="357"/>
      <c r="V980" s="357"/>
      <c r="W980" s="357"/>
      <c r="X980" s="357"/>
      <c r="Y980" s="357"/>
      <c r="Z980" s="357"/>
      <c r="AA980" s="357"/>
      <c r="AB980" s="308"/>
      <c r="AC980" s="2300"/>
      <c r="AD980" s="2300"/>
      <c r="AE980" s="2307"/>
      <c r="AF980" s="2316"/>
      <c r="AG980" s="2314"/>
      <c r="AH980" s="2312"/>
      <c r="AI980" s="271">
        <f t="shared" ref="AI980" si="1280">IF(P980=P979,0,IF(P980=P978,0,IF(P980=P977,0,IF(P980=P976,0,IF(P980=P975,0,1)))))</f>
        <v>0</v>
      </c>
      <c r="AJ980" s="271" t="s">
        <v>545</v>
      </c>
      <c r="AK980" s="271" t="str">
        <f t="shared" si="1227"/>
        <v>??</v>
      </c>
      <c r="AL980" s="271" t="e">
        <f>IF(#REF!=#REF!,0,IF(#REF!=#REF!,0,IF(#REF!=#REF!,0,IF(#REF!=#REF!,0,IF(#REF!=#REF!,0,1)))))</f>
        <v>#REF!</v>
      </c>
      <c r="AM980" s="354">
        <f t="shared" si="1230"/>
        <v>0</v>
      </c>
    </row>
    <row r="981" spans="1:39" ht="14.1" customHeight="1" thickTop="1" thickBot="1" x14ac:dyDescent="0.25">
      <c r="A981" s="2278"/>
      <c r="B981" s="2281"/>
      <c r="C981" s="2283"/>
      <c r="D981" s="2285"/>
      <c r="E981" s="2288"/>
      <c r="F981" s="2281"/>
      <c r="G981" s="2295"/>
      <c r="H981" s="2297"/>
      <c r="I981" s="2293"/>
      <c r="J981" s="2281"/>
      <c r="K981" s="2295"/>
      <c r="L981" s="2281"/>
      <c r="M981" s="310"/>
      <c r="N981" s="1678"/>
      <c r="O981" s="1678"/>
      <c r="P981" s="309"/>
      <c r="Q981" s="309"/>
      <c r="R981" s="308"/>
      <c r="S981" s="308"/>
      <c r="T981" s="358"/>
      <c r="U981" s="357"/>
      <c r="V981" s="357"/>
      <c r="W981" s="357"/>
      <c r="X981" s="357"/>
      <c r="Y981" s="357"/>
      <c r="Z981" s="357"/>
      <c r="AA981" s="357"/>
      <c r="AB981" s="308"/>
      <c r="AC981" s="2300"/>
      <c r="AD981" s="2300"/>
      <c r="AE981" s="2308" t="str">
        <f t="shared" ref="AE981" si="1281">IF(AE975&gt;9,"błąd","")</f>
        <v/>
      </c>
      <c r="AF981" s="2316"/>
      <c r="AG981" s="2314"/>
      <c r="AH981" s="2312"/>
      <c r="AI981" s="271">
        <f t="shared" ref="AI981" si="1282">IF(P981=P980,0,IF(P981=P979,0,IF(P981=P978,0,IF(P981=P977,0,IF(P981=P976,0,IF(P981=P975,0,1))))))</f>
        <v>0</v>
      </c>
      <c r="AJ981" s="271" t="s">
        <v>545</v>
      </c>
      <c r="AK981" s="271" t="str">
        <f t="shared" si="1227"/>
        <v>??</v>
      </c>
      <c r="AL981" s="271" t="e">
        <f>IF(#REF!=#REF!,0,IF(#REF!=#REF!,0,IF(#REF!=#REF!,0,IF(#REF!=#REF!,0,IF(#REF!=#REF!,0,IF(#REF!=#REF!,0,1))))))</f>
        <v>#REF!</v>
      </c>
      <c r="AM981" s="354">
        <f t="shared" si="1230"/>
        <v>0</v>
      </c>
    </row>
    <row r="982" spans="1:39" ht="14.1" customHeight="1" thickTop="1" thickBot="1" x14ac:dyDescent="0.25">
      <c r="A982" s="2278"/>
      <c r="B982" s="2281"/>
      <c r="C982" s="2283"/>
      <c r="D982" s="2285"/>
      <c r="E982" s="2288"/>
      <c r="F982" s="2281"/>
      <c r="G982" s="2295"/>
      <c r="H982" s="2297"/>
      <c r="I982" s="2293"/>
      <c r="J982" s="2281"/>
      <c r="K982" s="2295"/>
      <c r="L982" s="2281"/>
      <c r="M982" s="310"/>
      <c r="N982" s="1678"/>
      <c r="O982" s="1678"/>
      <c r="P982" s="309"/>
      <c r="Q982" s="309"/>
      <c r="R982" s="308"/>
      <c r="S982" s="308"/>
      <c r="T982" s="358"/>
      <c r="U982" s="357"/>
      <c r="V982" s="357"/>
      <c r="W982" s="357"/>
      <c r="X982" s="357"/>
      <c r="Y982" s="357"/>
      <c r="Z982" s="357"/>
      <c r="AA982" s="357"/>
      <c r="AB982" s="308"/>
      <c r="AC982" s="2300"/>
      <c r="AD982" s="2300"/>
      <c r="AE982" s="2308"/>
      <c r="AF982" s="2316"/>
      <c r="AG982" s="2314"/>
      <c r="AH982" s="2312"/>
      <c r="AI982" s="271">
        <f t="shared" ref="AI982" si="1283">IF(P982=P981,0,IF(P982=P980,0,IF(P982=P979,0,IF(P982=P978,0,IF(P982=P977,0,IF(P982=P976,0,IF(P982=P975,0,1)))))))</f>
        <v>0</v>
      </c>
      <c r="AJ982" s="271" t="s">
        <v>545</v>
      </c>
      <c r="AK982" s="271" t="str">
        <f t="shared" si="1227"/>
        <v>??</v>
      </c>
      <c r="AL982" s="271" t="e">
        <f>IF(#REF!=#REF!,0,IF(#REF!=#REF!,0,IF(#REF!=#REF!,0,IF(#REF!=#REF!,0,IF(#REF!=#REF!,0,IF(#REF!=#REF!,0,IF(#REF!=#REF!,0,1)))))))</f>
        <v>#REF!</v>
      </c>
      <c r="AM982" s="354">
        <f t="shared" si="1230"/>
        <v>0</v>
      </c>
    </row>
    <row r="983" spans="1:39" ht="14.1" customHeight="1" thickTop="1" thickBot="1" x14ac:dyDescent="0.25">
      <c r="A983" s="2278"/>
      <c r="B983" s="2281"/>
      <c r="C983" s="2283"/>
      <c r="D983" s="2285"/>
      <c r="E983" s="2288"/>
      <c r="F983" s="2281"/>
      <c r="G983" s="2295"/>
      <c r="H983" s="2297"/>
      <c r="I983" s="2293"/>
      <c r="J983" s="2281"/>
      <c r="K983" s="2295"/>
      <c r="L983" s="2281"/>
      <c r="M983" s="310"/>
      <c r="N983" s="1678"/>
      <c r="O983" s="1678"/>
      <c r="P983" s="309"/>
      <c r="Q983" s="309"/>
      <c r="R983" s="308"/>
      <c r="S983" s="308"/>
      <c r="T983" s="358"/>
      <c r="U983" s="357"/>
      <c r="V983" s="357"/>
      <c r="W983" s="357"/>
      <c r="X983" s="357"/>
      <c r="Y983" s="357"/>
      <c r="Z983" s="357"/>
      <c r="AA983" s="357"/>
      <c r="AB983" s="308"/>
      <c r="AC983" s="2300"/>
      <c r="AD983" s="2300"/>
      <c r="AE983" s="2308"/>
      <c r="AF983" s="2316"/>
      <c r="AG983" s="2314"/>
      <c r="AH983" s="2312"/>
      <c r="AI983" s="271">
        <f t="shared" ref="AI983" si="1284">IF(P983=P982,0,IF(P983=P981,0,IF(P983=P980,0,IF(P983=P979,0,IF(P983=P978,0,IF(P983=P977,0,IF(P983=P976,0,IF(P983=P975,0,1))))))))</f>
        <v>0</v>
      </c>
      <c r="AJ983" s="271" t="s">
        <v>545</v>
      </c>
      <c r="AK983" s="271" t="str">
        <f t="shared" si="1227"/>
        <v>??</v>
      </c>
      <c r="AL983" s="271" t="e">
        <f>IF(#REF!=#REF!,0,IF(#REF!=#REF!,0,IF(#REF!=#REF!,0,IF(#REF!=#REF!,0,IF(#REF!=#REF!,0,IF(#REF!=#REF!,0,IF(#REF!=#REF!,0,IF(#REF!=#REF!,0,1))))))))</f>
        <v>#REF!</v>
      </c>
      <c r="AM983" s="354">
        <f t="shared" si="1230"/>
        <v>0</v>
      </c>
    </row>
    <row r="984" spans="1:39" ht="14.1" customHeight="1" thickTop="1" thickBot="1" x14ac:dyDescent="0.25">
      <c r="A984" s="2279"/>
      <c r="B984" s="2282"/>
      <c r="C984" s="2284"/>
      <c r="D984" s="2286"/>
      <c r="E984" s="2289"/>
      <c r="F984" s="2282"/>
      <c r="G984" s="2296"/>
      <c r="H984" s="2298"/>
      <c r="I984" s="2294"/>
      <c r="J984" s="2282"/>
      <c r="K984" s="2296"/>
      <c r="L984" s="2282"/>
      <c r="M984" s="292"/>
      <c r="N984" s="290"/>
      <c r="O984" s="290"/>
      <c r="P984" s="291"/>
      <c r="Q984" s="291"/>
      <c r="R984" s="290"/>
      <c r="S984" s="290"/>
      <c r="T984" s="356"/>
      <c r="U984" s="355"/>
      <c r="V984" s="355"/>
      <c r="W984" s="355"/>
      <c r="X984" s="355"/>
      <c r="Y984" s="355"/>
      <c r="Z984" s="355"/>
      <c r="AA984" s="355"/>
      <c r="AB984" s="290"/>
      <c r="AC984" s="2301"/>
      <c r="AD984" s="2301"/>
      <c r="AE984" s="2309"/>
      <c r="AF984" s="2316"/>
      <c r="AG984" s="2315"/>
      <c r="AH984" s="2312"/>
      <c r="AI984" s="271">
        <f t="shared" ref="AI984" si="1285">IF(P984=P983,0,IF(P984=P982,0,IF(P984=P981,0,IF(P984=P980,0,IF(P984=P979,0,IF(P984=P978,0,IF(P984=P977,0,IF(P984=P976,0,IF(P984=P975,0,1)))))))))</f>
        <v>0</v>
      </c>
      <c r="AJ984" s="271" t="s">
        <v>545</v>
      </c>
      <c r="AK984" s="271" t="str">
        <f t="shared" si="1227"/>
        <v>??</v>
      </c>
      <c r="AL984" s="271" t="e">
        <f>IF(#REF!=#REF!,0,IF(#REF!=#REF!,0,IF(#REF!=#REF!,0,IF(#REF!=#REF!,0,IF(#REF!=#REF!,0,IF(#REF!=#REF!,0,IF(#REF!=#REF!,0,IF(#REF!=#REF!,0,IF(#REF!=#REF!,0,1)))))))))</f>
        <v>#REF!</v>
      </c>
      <c r="AM984" s="354">
        <f t="shared" si="1230"/>
        <v>0</v>
      </c>
    </row>
    <row r="985" spans="1:39" ht="14.1" customHeight="1" thickTop="1" thickBot="1" x14ac:dyDescent="0.25">
      <c r="A985" s="2278"/>
      <c r="B985" s="2280"/>
      <c r="C985" s="2283"/>
      <c r="D985" s="2285"/>
      <c r="E985" s="2287"/>
      <c r="F985" s="2280"/>
      <c r="G985" s="2280"/>
      <c r="H985" s="2297"/>
      <c r="I985" s="2290" t="s">
        <v>140</v>
      </c>
      <c r="J985" s="2281"/>
      <c r="K985" s="2280"/>
      <c r="L985" s="2281"/>
      <c r="M985" s="310"/>
      <c r="N985" s="1678"/>
      <c r="O985" s="1678"/>
      <c r="P985" s="388"/>
      <c r="Q985" s="388"/>
      <c r="R985" s="308"/>
      <c r="S985" s="308"/>
      <c r="T985" s="358"/>
      <c r="U985" s="357"/>
      <c r="V985" s="357"/>
      <c r="W985" s="357"/>
      <c r="X985" s="357"/>
      <c r="Y985" s="357"/>
      <c r="Z985" s="357"/>
      <c r="AA985" s="357"/>
      <c r="AB985" s="308"/>
      <c r="AC985" s="2299">
        <f t="shared" ref="AC985" si="1286">SUM(T985:AB994)</f>
        <v>0</v>
      </c>
      <c r="AD985" s="2299">
        <f t="shared" ref="AD985" si="1287">IF(AC985&gt;0,18,0)</f>
        <v>0</v>
      </c>
      <c r="AE985" s="2306">
        <f t="shared" ref="AE985" si="1288">IF((AC985-AD985)&gt;=0,AC985-AD985,0)</f>
        <v>0</v>
      </c>
      <c r="AF985" s="2316">
        <f t="shared" ref="AF985" si="1289">IF(AC985&lt;AD985,AC985,AD985)/IF(AD985=0,1,AD985)</f>
        <v>0</v>
      </c>
      <c r="AG985" s="2313" t="str">
        <f t="shared" ref="AG985" si="1290">IF(AF985=1,"pe",IF(AF985&gt;0,"ne",""))</f>
        <v/>
      </c>
      <c r="AH985" s="2312"/>
      <c r="AI985" s="271">
        <v>1</v>
      </c>
      <c r="AJ985" s="271" t="s">
        <v>545</v>
      </c>
      <c r="AK985" s="271" t="str">
        <f t="shared" si="1227"/>
        <v>??</v>
      </c>
      <c r="AL985" s="271">
        <v>1</v>
      </c>
      <c r="AM985" s="354">
        <f t="shared" ref="AM985" si="1291">C985</f>
        <v>0</v>
      </c>
    </row>
    <row r="986" spans="1:39" ht="14.1" customHeight="1" thickTop="1" thickBot="1" x14ac:dyDescent="0.25">
      <c r="A986" s="2278"/>
      <c r="B986" s="2281"/>
      <c r="C986" s="2283"/>
      <c r="D986" s="2285"/>
      <c r="E986" s="2288"/>
      <c r="F986" s="2281"/>
      <c r="G986" s="2295"/>
      <c r="H986" s="2297"/>
      <c r="I986" s="2291"/>
      <c r="J986" s="2281"/>
      <c r="K986" s="2295"/>
      <c r="L986" s="2281"/>
      <c r="M986" s="310"/>
      <c r="N986" s="1678"/>
      <c r="O986" s="1678"/>
      <c r="P986" s="309"/>
      <c r="Q986" s="309"/>
      <c r="R986" s="308"/>
      <c r="S986" s="308"/>
      <c r="T986" s="358"/>
      <c r="U986" s="357"/>
      <c r="V986" s="357"/>
      <c r="W986" s="357"/>
      <c r="X986" s="357"/>
      <c r="Y986" s="357"/>
      <c r="Z986" s="357"/>
      <c r="AA986" s="357"/>
      <c r="AB986" s="308"/>
      <c r="AC986" s="2300"/>
      <c r="AD986" s="2300"/>
      <c r="AE986" s="2307"/>
      <c r="AF986" s="2316"/>
      <c r="AG986" s="2314"/>
      <c r="AH986" s="2312"/>
      <c r="AI986" s="271">
        <f t="shared" ref="AI986" si="1292">IF(P986=P985,0,1)</f>
        <v>0</v>
      </c>
      <c r="AJ986" s="271" t="s">
        <v>545</v>
      </c>
      <c r="AK986" s="271" t="str">
        <f t="shared" si="1227"/>
        <v>??</v>
      </c>
      <c r="AL986" s="271" t="e">
        <f>IF(#REF!=#REF!,0,1)</f>
        <v>#REF!</v>
      </c>
      <c r="AM986" s="354">
        <f t="shared" si="1230"/>
        <v>0</v>
      </c>
    </row>
    <row r="987" spans="1:39" ht="14.1" customHeight="1" thickTop="1" thickBot="1" x14ac:dyDescent="0.25">
      <c r="A987" s="2278"/>
      <c r="B987" s="2281"/>
      <c r="C987" s="2283"/>
      <c r="D987" s="2285"/>
      <c r="E987" s="2288"/>
      <c r="F987" s="2281"/>
      <c r="G987" s="2295"/>
      <c r="H987" s="2297"/>
      <c r="I987" s="2292"/>
      <c r="J987" s="2281"/>
      <c r="K987" s="2295"/>
      <c r="L987" s="2281"/>
      <c r="M987" s="310"/>
      <c r="N987" s="1678"/>
      <c r="O987" s="1678"/>
      <c r="P987" s="309"/>
      <c r="Q987" s="309"/>
      <c r="R987" s="308"/>
      <c r="S987" s="308"/>
      <c r="T987" s="358"/>
      <c r="U987" s="357"/>
      <c r="V987" s="357"/>
      <c r="W987" s="357"/>
      <c r="X987" s="357"/>
      <c r="Y987" s="357"/>
      <c r="Z987" s="357"/>
      <c r="AA987" s="357"/>
      <c r="AB987" s="308"/>
      <c r="AC987" s="2300"/>
      <c r="AD987" s="2300"/>
      <c r="AE987" s="2307"/>
      <c r="AF987" s="2316"/>
      <c r="AG987" s="2314"/>
      <c r="AH987" s="2312"/>
      <c r="AI987" s="271">
        <f t="shared" ref="AI987" si="1293">IF(P987=P986,0,IF(P987=P985,0,1))</f>
        <v>0</v>
      </c>
      <c r="AJ987" s="271" t="s">
        <v>545</v>
      </c>
      <c r="AK987" s="271" t="str">
        <f t="shared" si="1227"/>
        <v>??</v>
      </c>
      <c r="AL987" s="271" t="e">
        <f>IF(#REF!=#REF!,0,IF(#REF!=#REF!,0,1))</f>
        <v>#REF!</v>
      </c>
      <c r="AM987" s="354">
        <f t="shared" si="1230"/>
        <v>0</v>
      </c>
    </row>
    <row r="988" spans="1:39" ht="14.1" customHeight="1" thickTop="1" thickBot="1" x14ac:dyDescent="0.25">
      <c r="A988" s="2278"/>
      <c r="B988" s="2281"/>
      <c r="C988" s="2283"/>
      <c r="D988" s="2285"/>
      <c r="E988" s="2288"/>
      <c r="F988" s="2281"/>
      <c r="G988" s="2295"/>
      <c r="H988" s="2297"/>
      <c r="I988" s="2293"/>
      <c r="J988" s="2281"/>
      <c r="K988" s="2295"/>
      <c r="L988" s="2281"/>
      <c r="M988" s="310"/>
      <c r="N988" s="1678"/>
      <c r="O988" s="1678"/>
      <c r="P988" s="309"/>
      <c r="Q988" s="309"/>
      <c r="R988" s="308"/>
      <c r="S988" s="308"/>
      <c r="T988" s="358"/>
      <c r="U988" s="357"/>
      <c r="V988" s="357"/>
      <c r="W988" s="357"/>
      <c r="X988" s="357"/>
      <c r="Y988" s="357"/>
      <c r="Z988" s="357"/>
      <c r="AA988" s="357"/>
      <c r="AB988" s="308"/>
      <c r="AC988" s="2300"/>
      <c r="AD988" s="2300"/>
      <c r="AE988" s="2307"/>
      <c r="AF988" s="2316"/>
      <c r="AG988" s="2314"/>
      <c r="AH988" s="2312"/>
      <c r="AI988" s="271">
        <f t="shared" ref="AI988" si="1294">IF(P988=P987,0,IF(P988=P986,0,IF(P988=P985,0,1)))</f>
        <v>0</v>
      </c>
      <c r="AJ988" s="271" t="s">
        <v>545</v>
      </c>
      <c r="AK988" s="271" t="str">
        <f t="shared" si="1227"/>
        <v>??</v>
      </c>
      <c r="AL988" s="271" t="e">
        <f>IF(#REF!=#REF!,0,IF(#REF!=#REF!,0,IF(#REF!=#REF!,0,1)))</f>
        <v>#REF!</v>
      </c>
      <c r="AM988" s="354">
        <f t="shared" si="1230"/>
        <v>0</v>
      </c>
    </row>
    <row r="989" spans="1:39" ht="14.1" customHeight="1" thickTop="1" thickBot="1" x14ac:dyDescent="0.25">
      <c r="A989" s="2278"/>
      <c r="B989" s="2281"/>
      <c r="C989" s="2283"/>
      <c r="D989" s="2285"/>
      <c r="E989" s="2288"/>
      <c r="F989" s="2281"/>
      <c r="G989" s="2295"/>
      <c r="H989" s="2297"/>
      <c r="I989" s="2293"/>
      <c r="J989" s="2281"/>
      <c r="K989" s="2295"/>
      <c r="L989" s="2281"/>
      <c r="M989" s="310"/>
      <c r="N989" s="1678"/>
      <c r="O989" s="1678"/>
      <c r="P989" s="309"/>
      <c r="Q989" s="309"/>
      <c r="R989" s="308"/>
      <c r="S989" s="308"/>
      <c r="T989" s="358"/>
      <c r="U989" s="357"/>
      <c r="V989" s="357"/>
      <c r="W989" s="357"/>
      <c r="X989" s="357"/>
      <c r="Y989" s="357"/>
      <c r="Z989" s="357"/>
      <c r="AA989" s="357"/>
      <c r="AB989" s="308"/>
      <c r="AC989" s="2300"/>
      <c r="AD989" s="2300"/>
      <c r="AE989" s="2307"/>
      <c r="AF989" s="2316"/>
      <c r="AG989" s="2314"/>
      <c r="AH989" s="2312"/>
      <c r="AI989" s="271">
        <f t="shared" ref="AI989" si="1295">IF(P989=P988,0,IF(P989=P987,0,IF(P989=P986,0,IF(P989=P985,0,1))))</f>
        <v>0</v>
      </c>
      <c r="AJ989" s="271" t="s">
        <v>545</v>
      </c>
      <c r="AK989" s="271" t="str">
        <f t="shared" si="1227"/>
        <v>??</v>
      </c>
      <c r="AL989" s="271" t="e">
        <f>IF(#REF!=#REF!,0,IF(#REF!=#REF!,0,IF(#REF!=#REF!,0,IF(#REF!=#REF!,0,1))))</f>
        <v>#REF!</v>
      </c>
      <c r="AM989" s="354">
        <f t="shared" si="1230"/>
        <v>0</v>
      </c>
    </row>
    <row r="990" spans="1:39" ht="14.1" customHeight="1" thickTop="1" thickBot="1" x14ac:dyDescent="0.25">
      <c r="A990" s="2278"/>
      <c r="B990" s="2281"/>
      <c r="C990" s="2283"/>
      <c r="D990" s="2285"/>
      <c r="E990" s="2288"/>
      <c r="F990" s="2281"/>
      <c r="G990" s="2295"/>
      <c r="H990" s="2297"/>
      <c r="I990" s="2293"/>
      <c r="J990" s="2281"/>
      <c r="K990" s="2295"/>
      <c r="L990" s="2281"/>
      <c r="M990" s="310"/>
      <c r="N990" s="1678"/>
      <c r="O990" s="1678"/>
      <c r="P990" s="309"/>
      <c r="Q990" s="309"/>
      <c r="R990" s="308"/>
      <c r="S990" s="308"/>
      <c r="T990" s="358"/>
      <c r="U990" s="357"/>
      <c r="V990" s="357"/>
      <c r="W990" s="357"/>
      <c r="X990" s="357"/>
      <c r="Y990" s="357"/>
      <c r="Z990" s="357"/>
      <c r="AA990" s="357"/>
      <c r="AB990" s="308"/>
      <c r="AC990" s="2300"/>
      <c r="AD990" s="2300"/>
      <c r="AE990" s="2307"/>
      <c r="AF990" s="2316"/>
      <c r="AG990" s="2314"/>
      <c r="AH990" s="2312"/>
      <c r="AI990" s="271">
        <f t="shared" ref="AI990" si="1296">IF(P990=P989,0,IF(P990=P988,0,IF(P990=P987,0,IF(P990=P986,0,IF(P990=P985,0,1)))))</f>
        <v>0</v>
      </c>
      <c r="AJ990" s="271" t="s">
        <v>545</v>
      </c>
      <c r="AK990" s="271" t="str">
        <f t="shared" si="1227"/>
        <v>??</v>
      </c>
      <c r="AL990" s="271" t="e">
        <f>IF(#REF!=#REF!,0,IF(#REF!=#REF!,0,IF(#REF!=#REF!,0,IF(#REF!=#REF!,0,IF(#REF!=#REF!,0,1)))))</f>
        <v>#REF!</v>
      </c>
      <c r="AM990" s="354">
        <f t="shared" si="1230"/>
        <v>0</v>
      </c>
    </row>
    <row r="991" spans="1:39" ht="14.1" customHeight="1" thickTop="1" thickBot="1" x14ac:dyDescent="0.25">
      <c r="A991" s="2278"/>
      <c r="B991" s="2281"/>
      <c r="C991" s="2283"/>
      <c r="D991" s="2285"/>
      <c r="E991" s="2288"/>
      <c r="F991" s="2281"/>
      <c r="G991" s="2295"/>
      <c r="H991" s="2297"/>
      <c r="I991" s="2293"/>
      <c r="J991" s="2281"/>
      <c r="K991" s="2295"/>
      <c r="L991" s="2281"/>
      <c r="M991" s="310"/>
      <c r="N991" s="1678"/>
      <c r="O991" s="1678"/>
      <c r="P991" s="309"/>
      <c r="Q991" s="309"/>
      <c r="R991" s="308"/>
      <c r="S991" s="308"/>
      <c r="T991" s="358"/>
      <c r="U991" s="357"/>
      <c r="V991" s="357"/>
      <c r="W991" s="357"/>
      <c r="X991" s="357"/>
      <c r="Y991" s="357"/>
      <c r="Z991" s="357"/>
      <c r="AA991" s="357"/>
      <c r="AB991" s="308"/>
      <c r="AC991" s="2300"/>
      <c r="AD991" s="2300"/>
      <c r="AE991" s="2308" t="str">
        <f t="shared" ref="AE991" si="1297">IF(AE985&gt;9,"błąd","")</f>
        <v/>
      </c>
      <c r="AF991" s="2316"/>
      <c r="AG991" s="2314"/>
      <c r="AH991" s="2312"/>
      <c r="AI991" s="271">
        <f t="shared" ref="AI991" si="1298">IF(P991=P990,0,IF(P991=P989,0,IF(P991=P988,0,IF(P991=P987,0,IF(P991=P986,0,IF(P991=P985,0,1))))))</f>
        <v>0</v>
      </c>
      <c r="AJ991" s="271" t="s">
        <v>545</v>
      </c>
      <c r="AK991" s="271" t="str">
        <f t="shared" si="1227"/>
        <v>??</v>
      </c>
      <c r="AL991" s="271" t="e">
        <f>IF(#REF!=#REF!,0,IF(#REF!=#REF!,0,IF(#REF!=#REF!,0,IF(#REF!=#REF!,0,IF(#REF!=#REF!,0,IF(#REF!=#REF!,0,1))))))</f>
        <v>#REF!</v>
      </c>
      <c r="AM991" s="354">
        <f t="shared" si="1230"/>
        <v>0</v>
      </c>
    </row>
    <row r="992" spans="1:39" ht="14.1" customHeight="1" thickTop="1" thickBot="1" x14ac:dyDescent="0.25">
      <c r="A992" s="2278"/>
      <c r="B992" s="2281"/>
      <c r="C992" s="2283"/>
      <c r="D992" s="2285"/>
      <c r="E992" s="2288"/>
      <c r="F992" s="2281"/>
      <c r="G992" s="2295"/>
      <c r="H992" s="2297"/>
      <c r="I992" s="2293"/>
      <c r="J992" s="2281"/>
      <c r="K992" s="2295"/>
      <c r="L992" s="2281"/>
      <c r="M992" s="310"/>
      <c r="N992" s="1678"/>
      <c r="O992" s="1678"/>
      <c r="P992" s="309"/>
      <c r="Q992" s="309"/>
      <c r="R992" s="308"/>
      <c r="S992" s="308"/>
      <c r="T992" s="358"/>
      <c r="U992" s="357"/>
      <c r="V992" s="357"/>
      <c r="W992" s="357"/>
      <c r="X992" s="357"/>
      <c r="Y992" s="357"/>
      <c r="Z992" s="357"/>
      <c r="AA992" s="357"/>
      <c r="AB992" s="308"/>
      <c r="AC992" s="2300"/>
      <c r="AD992" s="2300"/>
      <c r="AE992" s="2308"/>
      <c r="AF992" s="2316"/>
      <c r="AG992" s="2314"/>
      <c r="AH992" s="2312"/>
      <c r="AI992" s="271">
        <f t="shared" ref="AI992" si="1299">IF(P992=P991,0,IF(P992=P990,0,IF(P992=P989,0,IF(P992=P988,0,IF(P992=P987,0,IF(P992=P986,0,IF(P992=P985,0,1)))))))</f>
        <v>0</v>
      </c>
      <c r="AJ992" s="271" t="s">
        <v>545</v>
      </c>
      <c r="AK992" s="271" t="str">
        <f t="shared" si="1227"/>
        <v>??</v>
      </c>
      <c r="AL992" s="271" t="e">
        <f>IF(#REF!=#REF!,0,IF(#REF!=#REF!,0,IF(#REF!=#REF!,0,IF(#REF!=#REF!,0,IF(#REF!=#REF!,0,IF(#REF!=#REF!,0,IF(#REF!=#REF!,0,1)))))))</f>
        <v>#REF!</v>
      </c>
      <c r="AM992" s="354">
        <f t="shared" si="1230"/>
        <v>0</v>
      </c>
    </row>
    <row r="993" spans="1:39" ht="14.1" customHeight="1" thickTop="1" thickBot="1" x14ac:dyDescent="0.25">
      <c r="A993" s="2278"/>
      <c r="B993" s="2281"/>
      <c r="C993" s="2283"/>
      <c r="D993" s="2285"/>
      <c r="E993" s="2288"/>
      <c r="F993" s="2281"/>
      <c r="G993" s="2295"/>
      <c r="H993" s="2297"/>
      <c r="I993" s="2293"/>
      <c r="J993" s="2281"/>
      <c r="K993" s="2295"/>
      <c r="L993" s="2281"/>
      <c r="M993" s="310"/>
      <c r="N993" s="1678"/>
      <c r="O993" s="1678"/>
      <c r="P993" s="309"/>
      <c r="Q993" s="309"/>
      <c r="R993" s="308"/>
      <c r="S993" s="308"/>
      <c r="T993" s="358"/>
      <c r="U993" s="357"/>
      <c r="V993" s="357"/>
      <c r="W993" s="357"/>
      <c r="X993" s="357"/>
      <c r="Y993" s="357"/>
      <c r="Z993" s="357"/>
      <c r="AA993" s="357"/>
      <c r="AB993" s="308"/>
      <c r="AC993" s="2300"/>
      <c r="AD993" s="2300"/>
      <c r="AE993" s="2308"/>
      <c r="AF993" s="2316"/>
      <c r="AG993" s="2314"/>
      <c r="AH993" s="2312"/>
      <c r="AI993" s="271">
        <f t="shared" ref="AI993" si="1300">IF(P993=P992,0,IF(P993=P991,0,IF(P993=P990,0,IF(P993=P989,0,IF(P993=P988,0,IF(P993=P987,0,IF(P993=P986,0,IF(P993=P985,0,1))))))))</f>
        <v>0</v>
      </c>
      <c r="AJ993" s="271" t="s">
        <v>545</v>
      </c>
      <c r="AK993" s="271" t="str">
        <f t="shared" si="1227"/>
        <v>??</v>
      </c>
      <c r="AL993" s="271" t="e">
        <f>IF(#REF!=#REF!,0,IF(#REF!=#REF!,0,IF(#REF!=#REF!,0,IF(#REF!=#REF!,0,IF(#REF!=#REF!,0,IF(#REF!=#REF!,0,IF(#REF!=#REF!,0,IF(#REF!=#REF!,0,1))))))))</f>
        <v>#REF!</v>
      </c>
      <c r="AM993" s="354">
        <f t="shared" si="1230"/>
        <v>0</v>
      </c>
    </row>
    <row r="994" spans="1:39" ht="14.1" customHeight="1" thickTop="1" thickBot="1" x14ac:dyDescent="0.25">
      <c r="A994" s="2279"/>
      <c r="B994" s="2282"/>
      <c r="C994" s="2284"/>
      <c r="D994" s="2286"/>
      <c r="E994" s="2289"/>
      <c r="F994" s="2282"/>
      <c r="G994" s="2296"/>
      <c r="H994" s="2298"/>
      <c r="I994" s="2294"/>
      <c r="J994" s="2282"/>
      <c r="K994" s="2296"/>
      <c r="L994" s="2282"/>
      <c r="M994" s="292"/>
      <c r="N994" s="290"/>
      <c r="O994" s="290"/>
      <c r="P994" s="291"/>
      <c r="Q994" s="291"/>
      <c r="R994" s="290"/>
      <c r="S994" s="290"/>
      <c r="T994" s="356"/>
      <c r="U994" s="355"/>
      <c r="V994" s="355"/>
      <c r="W994" s="355"/>
      <c r="X994" s="355"/>
      <c r="Y994" s="355"/>
      <c r="Z994" s="355"/>
      <c r="AA994" s="355"/>
      <c r="AB994" s="290"/>
      <c r="AC994" s="2301"/>
      <c r="AD994" s="2301"/>
      <c r="AE994" s="2309"/>
      <c r="AF994" s="2316"/>
      <c r="AG994" s="2315"/>
      <c r="AH994" s="2312"/>
      <c r="AI994" s="271">
        <f t="shared" ref="AI994" si="1301">IF(P994=P993,0,IF(P994=P992,0,IF(P994=P991,0,IF(P994=P990,0,IF(P994=P989,0,IF(P994=P988,0,IF(P994=P987,0,IF(P994=P986,0,IF(P994=P985,0,1)))))))))</f>
        <v>0</v>
      </c>
      <c r="AJ994" s="271" t="s">
        <v>545</v>
      </c>
      <c r="AK994" s="271" t="str">
        <f t="shared" si="1227"/>
        <v>??</v>
      </c>
      <c r="AL994" s="271" t="e">
        <f>IF(#REF!=#REF!,0,IF(#REF!=#REF!,0,IF(#REF!=#REF!,0,IF(#REF!=#REF!,0,IF(#REF!=#REF!,0,IF(#REF!=#REF!,0,IF(#REF!=#REF!,0,IF(#REF!=#REF!,0,IF(#REF!=#REF!,0,1)))))))))</f>
        <v>#REF!</v>
      </c>
      <c r="AM994" s="354">
        <f t="shared" si="1230"/>
        <v>0</v>
      </c>
    </row>
    <row r="995" spans="1:39" ht="14.1" customHeight="1" thickTop="1" thickBot="1" x14ac:dyDescent="0.25">
      <c r="A995" s="2278"/>
      <c r="B995" s="2280"/>
      <c r="C995" s="2283"/>
      <c r="D995" s="2285"/>
      <c r="E995" s="2287"/>
      <c r="F995" s="2280"/>
      <c r="G995" s="2280"/>
      <c r="H995" s="2297"/>
      <c r="I995" s="2290" t="s">
        <v>140</v>
      </c>
      <c r="J995" s="2281"/>
      <c r="K995" s="2280"/>
      <c r="L995" s="2281"/>
      <c r="M995" s="310"/>
      <c r="N995" s="1678"/>
      <c r="O995" s="1678"/>
      <c r="P995" s="388"/>
      <c r="Q995" s="388"/>
      <c r="R995" s="308"/>
      <c r="S995" s="308"/>
      <c r="T995" s="358"/>
      <c r="U995" s="357"/>
      <c r="V995" s="357"/>
      <c r="W995" s="357"/>
      <c r="X995" s="357"/>
      <c r="Y995" s="357"/>
      <c r="Z995" s="357"/>
      <c r="AA995" s="357"/>
      <c r="AB995" s="308"/>
      <c r="AC995" s="2299">
        <f t="shared" ref="AC995" si="1302">SUM(T995:AB1004)</f>
        <v>0</v>
      </c>
      <c r="AD995" s="2299">
        <f t="shared" ref="AD995" si="1303">IF(AC995&gt;0,18,0)</f>
        <v>0</v>
      </c>
      <c r="AE995" s="2306">
        <f t="shared" ref="AE995" si="1304">IF((AC995-AD995)&gt;=0,AC995-AD995,0)</f>
        <v>0</v>
      </c>
      <c r="AF995" s="2316">
        <f t="shared" ref="AF995" si="1305">IF(AC995&lt;AD995,AC995,AD995)/IF(AD995=0,1,AD995)</f>
        <v>0</v>
      </c>
      <c r="AG995" s="2313" t="str">
        <f t="shared" ref="AG995" si="1306">IF(AF995=1,"pe",IF(AF995&gt;0,"ne",""))</f>
        <v/>
      </c>
      <c r="AH995" s="2312"/>
      <c r="AI995" s="271">
        <v>1</v>
      </c>
      <c r="AJ995" s="271" t="s">
        <v>545</v>
      </c>
      <c r="AK995" s="271" t="str">
        <f t="shared" si="1227"/>
        <v>??</v>
      </c>
      <c r="AL995" s="271">
        <v>1</v>
      </c>
      <c r="AM995" s="354">
        <f t="shared" ref="AM995" si="1307">C995</f>
        <v>0</v>
      </c>
    </row>
    <row r="996" spans="1:39" ht="14.1" customHeight="1" thickTop="1" thickBot="1" x14ac:dyDescent="0.25">
      <c r="A996" s="2278"/>
      <c r="B996" s="2281"/>
      <c r="C996" s="2283"/>
      <c r="D996" s="2285"/>
      <c r="E996" s="2288"/>
      <c r="F996" s="2281"/>
      <c r="G996" s="2295"/>
      <c r="H996" s="2297"/>
      <c r="I996" s="2291"/>
      <c r="J996" s="2281"/>
      <c r="K996" s="2295"/>
      <c r="L996" s="2281"/>
      <c r="M996" s="310"/>
      <c r="N996" s="1678"/>
      <c r="O996" s="1678"/>
      <c r="P996" s="309"/>
      <c r="Q996" s="309"/>
      <c r="R996" s="308"/>
      <c r="S996" s="308"/>
      <c r="T996" s="358"/>
      <c r="U996" s="357"/>
      <c r="V996" s="357"/>
      <c r="W996" s="357"/>
      <c r="X996" s="357"/>
      <c r="Y996" s="357"/>
      <c r="Z996" s="357"/>
      <c r="AA996" s="357"/>
      <c r="AB996" s="308"/>
      <c r="AC996" s="2300"/>
      <c r="AD996" s="2300"/>
      <c r="AE996" s="2307"/>
      <c r="AF996" s="2316"/>
      <c r="AG996" s="2314"/>
      <c r="AH996" s="2312"/>
      <c r="AI996" s="271">
        <f t="shared" ref="AI996" si="1308">IF(P996=P995,0,1)</f>
        <v>0</v>
      </c>
      <c r="AJ996" s="271" t="s">
        <v>545</v>
      </c>
      <c r="AK996" s="271" t="str">
        <f t="shared" si="1227"/>
        <v>??</v>
      </c>
      <c r="AL996" s="271" t="e">
        <f>IF(#REF!=#REF!,0,1)</f>
        <v>#REF!</v>
      </c>
      <c r="AM996" s="354">
        <f t="shared" si="1230"/>
        <v>0</v>
      </c>
    </row>
    <row r="997" spans="1:39" ht="14.1" customHeight="1" thickTop="1" thickBot="1" x14ac:dyDescent="0.25">
      <c r="A997" s="2278"/>
      <c r="B997" s="2281"/>
      <c r="C997" s="2283"/>
      <c r="D997" s="2285"/>
      <c r="E997" s="2288"/>
      <c r="F997" s="2281"/>
      <c r="G997" s="2295"/>
      <c r="H997" s="2297"/>
      <c r="I997" s="2292"/>
      <c r="J997" s="2281"/>
      <c r="K997" s="2295"/>
      <c r="L997" s="2281"/>
      <c r="M997" s="310"/>
      <c r="N997" s="1678"/>
      <c r="O997" s="1678"/>
      <c r="P997" s="309"/>
      <c r="Q997" s="309"/>
      <c r="R997" s="308"/>
      <c r="S997" s="308"/>
      <c r="T997" s="358"/>
      <c r="U997" s="357"/>
      <c r="V997" s="357"/>
      <c r="W997" s="357"/>
      <c r="X997" s="357"/>
      <c r="Y997" s="357"/>
      <c r="Z997" s="357"/>
      <c r="AA997" s="357"/>
      <c r="AB997" s="308"/>
      <c r="AC997" s="2300"/>
      <c r="AD997" s="2300"/>
      <c r="AE997" s="2307"/>
      <c r="AF997" s="2316"/>
      <c r="AG997" s="2314"/>
      <c r="AH997" s="2312"/>
      <c r="AI997" s="271">
        <f t="shared" ref="AI997" si="1309">IF(P997=P996,0,IF(P997=P995,0,1))</f>
        <v>0</v>
      </c>
      <c r="AJ997" s="271" t="s">
        <v>545</v>
      </c>
      <c r="AK997" s="271" t="str">
        <f t="shared" si="1227"/>
        <v>??</v>
      </c>
      <c r="AL997" s="271" t="e">
        <f>IF(#REF!=#REF!,0,IF(#REF!=#REF!,0,1))</f>
        <v>#REF!</v>
      </c>
      <c r="AM997" s="354">
        <f t="shared" si="1230"/>
        <v>0</v>
      </c>
    </row>
    <row r="998" spans="1:39" ht="14.1" customHeight="1" thickTop="1" thickBot="1" x14ac:dyDescent="0.25">
      <c r="A998" s="2278"/>
      <c r="B998" s="2281"/>
      <c r="C998" s="2283"/>
      <c r="D998" s="2285"/>
      <c r="E998" s="2288"/>
      <c r="F998" s="2281"/>
      <c r="G998" s="2295"/>
      <c r="H998" s="2297"/>
      <c r="I998" s="2293"/>
      <c r="J998" s="2281"/>
      <c r="K998" s="2295"/>
      <c r="L998" s="2281"/>
      <c r="M998" s="310"/>
      <c r="N998" s="1678"/>
      <c r="O998" s="1678"/>
      <c r="P998" s="309"/>
      <c r="Q998" s="309"/>
      <c r="R998" s="308"/>
      <c r="S998" s="308"/>
      <c r="T998" s="358"/>
      <c r="U998" s="357"/>
      <c r="V998" s="357"/>
      <c r="W998" s="357"/>
      <c r="X998" s="357"/>
      <c r="Y998" s="357"/>
      <c r="Z998" s="357"/>
      <c r="AA998" s="357"/>
      <c r="AB998" s="308"/>
      <c r="AC998" s="2300"/>
      <c r="AD998" s="2300"/>
      <c r="AE998" s="2307"/>
      <c r="AF998" s="2316"/>
      <c r="AG998" s="2314"/>
      <c r="AH998" s="2312"/>
      <c r="AI998" s="271">
        <f t="shared" ref="AI998" si="1310">IF(P998=P997,0,IF(P998=P996,0,IF(P998=P995,0,1)))</f>
        <v>0</v>
      </c>
      <c r="AJ998" s="271" t="s">
        <v>545</v>
      </c>
      <c r="AK998" s="271" t="str">
        <f t="shared" si="1227"/>
        <v>??</v>
      </c>
      <c r="AL998" s="271" t="e">
        <f>IF(#REF!=#REF!,0,IF(#REF!=#REF!,0,IF(#REF!=#REF!,0,1)))</f>
        <v>#REF!</v>
      </c>
      <c r="AM998" s="354">
        <f t="shared" si="1230"/>
        <v>0</v>
      </c>
    </row>
    <row r="999" spans="1:39" ht="14.1" customHeight="1" thickTop="1" thickBot="1" x14ac:dyDescent="0.25">
      <c r="A999" s="2278"/>
      <c r="B999" s="2281"/>
      <c r="C999" s="2283"/>
      <c r="D999" s="2285"/>
      <c r="E999" s="2288"/>
      <c r="F999" s="2281"/>
      <c r="G999" s="2295"/>
      <c r="H999" s="2297"/>
      <c r="I999" s="2293"/>
      <c r="J999" s="2281"/>
      <c r="K999" s="2295"/>
      <c r="L999" s="2281"/>
      <c r="M999" s="310"/>
      <c r="N999" s="1678"/>
      <c r="O999" s="1678"/>
      <c r="P999" s="309"/>
      <c r="Q999" s="309"/>
      <c r="R999" s="308"/>
      <c r="S999" s="308"/>
      <c r="T999" s="358"/>
      <c r="U999" s="357"/>
      <c r="V999" s="357"/>
      <c r="W999" s="357"/>
      <c r="X999" s="357"/>
      <c r="Y999" s="357"/>
      <c r="Z999" s="357"/>
      <c r="AA999" s="357"/>
      <c r="AB999" s="308"/>
      <c r="AC999" s="2300"/>
      <c r="AD999" s="2300"/>
      <c r="AE999" s="2307"/>
      <c r="AF999" s="2316"/>
      <c r="AG999" s="2314"/>
      <c r="AH999" s="2312"/>
      <c r="AI999" s="271">
        <f t="shared" ref="AI999" si="1311">IF(P999=P998,0,IF(P999=P997,0,IF(P999=P996,0,IF(P999=P995,0,1))))</f>
        <v>0</v>
      </c>
      <c r="AJ999" s="271" t="s">
        <v>545</v>
      </c>
      <c r="AK999" s="271" t="str">
        <f t="shared" si="1227"/>
        <v>??</v>
      </c>
      <c r="AL999" s="271" t="e">
        <f>IF(#REF!=#REF!,0,IF(#REF!=#REF!,0,IF(#REF!=#REF!,0,IF(#REF!=#REF!,0,1))))</f>
        <v>#REF!</v>
      </c>
      <c r="AM999" s="354">
        <f t="shared" si="1230"/>
        <v>0</v>
      </c>
    </row>
    <row r="1000" spans="1:39" ht="14.1" customHeight="1" thickTop="1" thickBot="1" x14ac:dyDescent="0.25">
      <c r="A1000" s="2278"/>
      <c r="B1000" s="2281"/>
      <c r="C1000" s="2283"/>
      <c r="D1000" s="2285"/>
      <c r="E1000" s="2288"/>
      <c r="F1000" s="2281"/>
      <c r="G1000" s="2295"/>
      <c r="H1000" s="2297"/>
      <c r="I1000" s="2293"/>
      <c r="J1000" s="2281"/>
      <c r="K1000" s="2295"/>
      <c r="L1000" s="2281"/>
      <c r="M1000" s="310"/>
      <c r="N1000" s="1678"/>
      <c r="O1000" s="1678"/>
      <c r="P1000" s="309"/>
      <c r="Q1000" s="309"/>
      <c r="R1000" s="308"/>
      <c r="S1000" s="308"/>
      <c r="T1000" s="358"/>
      <c r="U1000" s="357"/>
      <c r="V1000" s="357"/>
      <c r="W1000" s="357"/>
      <c r="X1000" s="357"/>
      <c r="Y1000" s="357"/>
      <c r="Z1000" s="357"/>
      <c r="AA1000" s="357"/>
      <c r="AB1000" s="308"/>
      <c r="AC1000" s="2300"/>
      <c r="AD1000" s="2300"/>
      <c r="AE1000" s="2307"/>
      <c r="AF1000" s="2316"/>
      <c r="AG1000" s="2314"/>
      <c r="AH1000" s="2312"/>
      <c r="AI1000" s="271">
        <f t="shared" ref="AI1000" si="1312">IF(P1000=P999,0,IF(P1000=P998,0,IF(P1000=P997,0,IF(P1000=P996,0,IF(P1000=P995,0,1)))))</f>
        <v>0</v>
      </c>
      <c r="AJ1000" s="271" t="s">
        <v>545</v>
      </c>
      <c r="AK1000" s="271" t="str">
        <f t="shared" si="1227"/>
        <v>??</v>
      </c>
      <c r="AL1000" s="271" t="e">
        <f>IF(#REF!=#REF!,0,IF(#REF!=#REF!,0,IF(#REF!=#REF!,0,IF(#REF!=#REF!,0,IF(#REF!=#REF!,0,1)))))</f>
        <v>#REF!</v>
      </c>
      <c r="AM1000" s="354">
        <f t="shared" si="1230"/>
        <v>0</v>
      </c>
    </row>
    <row r="1001" spans="1:39" ht="14.1" customHeight="1" thickTop="1" thickBot="1" x14ac:dyDescent="0.25">
      <c r="A1001" s="2278"/>
      <c r="B1001" s="2281"/>
      <c r="C1001" s="2283"/>
      <c r="D1001" s="2285"/>
      <c r="E1001" s="2288"/>
      <c r="F1001" s="2281"/>
      <c r="G1001" s="2295"/>
      <c r="H1001" s="2297"/>
      <c r="I1001" s="2293"/>
      <c r="J1001" s="2281"/>
      <c r="K1001" s="2295"/>
      <c r="L1001" s="2281"/>
      <c r="M1001" s="310"/>
      <c r="N1001" s="1678"/>
      <c r="O1001" s="1678"/>
      <c r="P1001" s="309"/>
      <c r="Q1001" s="309"/>
      <c r="R1001" s="308"/>
      <c r="S1001" s="308"/>
      <c r="T1001" s="358"/>
      <c r="U1001" s="357"/>
      <c r="V1001" s="357"/>
      <c r="W1001" s="357"/>
      <c r="X1001" s="357"/>
      <c r="Y1001" s="357"/>
      <c r="Z1001" s="357"/>
      <c r="AA1001" s="357"/>
      <c r="AB1001" s="308"/>
      <c r="AC1001" s="2300"/>
      <c r="AD1001" s="2300"/>
      <c r="AE1001" s="2308" t="str">
        <f t="shared" ref="AE1001" si="1313">IF(AE995&gt;9,"błąd","")</f>
        <v/>
      </c>
      <c r="AF1001" s="2316"/>
      <c r="AG1001" s="2314"/>
      <c r="AH1001" s="2312"/>
      <c r="AI1001" s="271">
        <f t="shared" ref="AI1001" si="1314">IF(P1001=P1000,0,IF(P1001=P999,0,IF(P1001=P998,0,IF(P1001=P997,0,IF(P1001=P996,0,IF(P1001=P995,0,1))))))</f>
        <v>0</v>
      </c>
      <c r="AJ1001" s="271" t="s">
        <v>545</v>
      </c>
      <c r="AK1001" s="271" t="str">
        <f t="shared" si="1227"/>
        <v>??</v>
      </c>
      <c r="AL1001" s="271" t="e">
        <f>IF(#REF!=#REF!,0,IF(#REF!=#REF!,0,IF(#REF!=#REF!,0,IF(#REF!=#REF!,0,IF(#REF!=#REF!,0,IF(#REF!=#REF!,0,1))))))</f>
        <v>#REF!</v>
      </c>
      <c r="AM1001" s="354">
        <f t="shared" si="1230"/>
        <v>0</v>
      </c>
    </row>
    <row r="1002" spans="1:39" ht="14.1" customHeight="1" thickTop="1" thickBot="1" x14ac:dyDescent="0.25">
      <c r="A1002" s="2278"/>
      <c r="B1002" s="2281"/>
      <c r="C1002" s="2283"/>
      <c r="D1002" s="2285"/>
      <c r="E1002" s="2288"/>
      <c r="F1002" s="2281"/>
      <c r="G1002" s="2295"/>
      <c r="H1002" s="2297"/>
      <c r="I1002" s="2293"/>
      <c r="J1002" s="2281"/>
      <c r="K1002" s="2295"/>
      <c r="L1002" s="2281"/>
      <c r="M1002" s="310"/>
      <c r="N1002" s="1678"/>
      <c r="O1002" s="1678"/>
      <c r="P1002" s="309"/>
      <c r="Q1002" s="309"/>
      <c r="R1002" s="308"/>
      <c r="S1002" s="308"/>
      <c r="T1002" s="358"/>
      <c r="U1002" s="357"/>
      <c r="V1002" s="357"/>
      <c r="W1002" s="357"/>
      <c r="X1002" s="357"/>
      <c r="Y1002" s="357"/>
      <c r="Z1002" s="357"/>
      <c r="AA1002" s="357"/>
      <c r="AB1002" s="308"/>
      <c r="AC1002" s="2300"/>
      <c r="AD1002" s="2300"/>
      <c r="AE1002" s="2308"/>
      <c r="AF1002" s="2316"/>
      <c r="AG1002" s="2314"/>
      <c r="AH1002" s="2312"/>
      <c r="AI1002" s="271">
        <f t="shared" ref="AI1002" si="1315">IF(P1002=P1001,0,IF(P1002=P1000,0,IF(P1002=P999,0,IF(P1002=P998,0,IF(P1002=P997,0,IF(P1002=P996,0,IF(P1002=P995,0,1)))))))</f>
        <v>0</v>
      </c>
      <c r="AJ1002" s="271" t="s">
        <v>545</v>
      </c>
      <c r="AK1002" s="271" t="str">
        <f t="shared" si="1227"/>
        <v>??</v>
      </c>
      <c r="AL1002" s="271" t="e">
        <f>IF(#REF!=#REF!,0,IF(#REF!=#REF!,0,IF(#REF!=#REF!,0,IF(#REF!=#REF!,0,IF(#REF!=#REF!,0,IF(#REF!=#REF!,0,IF(#REF!=#REF!,0,1)))))))</f>
        <v>#REF!</v>
      </c>
      <c r="AM1002" s="354">
        <f t="shared" si="1230"/>
        <v>0</v>
      </c>
    </row>
    <row r="1003" spans="1:39" ht="14.1" customHeight="1" thickTop="1" thickBot="1" x14ac:dyDescent="0.25">
      <c r="A1003" s="2278"/>
      <c r="B1003" s="2281"/>
      <c r="C1003" s="2283"/>
      <c r="D1003" s="2285"/>
      <c r="E1003" s="2288"/>
      <c r="F1003" s="2281"/>
      <c r="G1003" s="2295"/>
      <c r="H1003" s="2297"/>
      <c r="I1003" s="2293"/>
      <c r="J1003" s="2281"/>
      <c r="K1003" s="2295"/>
      <c r="L1003" s="2281"/>
      <c r="M1003" s="310"/>
      <c r="N1003" s="1678"/>
      <c r="O1003" s="1678"/>
      <c r="P1003" s="309"/>
      <c r="Q1003" s="309"/>
      <c r="R1003" s="308"/>
      <c r="S1003" s="308"/>
      <c r="T1003" s="358"/>
      <c r="U1003" s="357"/>
      <c r="V1003" s="357"/>
      <c r="W1003" s="357"/>
      <c r="X1003" s="357"/>
      <c r="Y1003" s="357"/>
      <c r="Z1003" s="357"/>
      <c r="AA1003" s="357"/>
      <c r="AB1003" s="308"/>
      <c r="AC1003" s="2300"/>
      <c r="AD1003" s="2300"/>
      <c r="AE1003" s="2308"/>
      <c r="AF1003" s="2316"/>
      <c r="AG1003" s="2314"/>
      <c r="AH1003" s="2312"/>
      <c r="AI1003" s="271">
        <f t="shared" ref="AI1003" si="1316">IF(P1003=P1002,0,IF(P1003=P1001,0,IF(P1003=P1000,0,IF(P1003=P999,0,IF(P1003=P998,0,IF(P1003=P997,0,IF(P1003=P996,0,IF(P1003=P995,0,1))))))))</f>
        <v>0</v>
      </c>
      <c r="AJ1003" s="271" t="s">
        <v>545</v>
      </c>
      <c r="AK1003" s="271" t="str">
        <f t="shared" si="1227"/>
        <v>??</v>
      </c>
      <c r="AL1003" s="271" t="e">
        <f>IF(#REF!=#REF!,0,IF(#REF!=#REF!,0,IF(#REF!=#REF!,0,IF(#REF!=#REF!,0,IF(#REF!=#REF!,0,IF(#REF!=#REF!,0,IF(#REF!=#REF!,0,IF(#REF!=#REF!,0,1))))))))</f>
        <v>#REF!</v>
      </c>
      <c r="AM1003" s="354">
        <f t="shared" si="1230"/>
        <v>0</v>
      </c>
    </row>
    <row r="1004" spans="1:39" ht="14.1" customHeight="1" thickTop="1" thickBot="1" x14ac:dyDescent="0.25">
      <c r="A1004" s="2279"/>
      <c r="B1004" s="2282"/>
      <c r="C1004" s="2284"/>
      <c r="D1004" s="2286"/>
      <c r="E1004" s="2289"/>
      <c r="F1004" s="2282"/>
      <c r="G1004" s="2296"/>
      <c r="H1004" s="2298"/>
      <c r="I1004" s="2294"/>
      <c r="J1004" s="2282"/>
      <c r="K1004" s="2296"/>
      <c r="L1004" s="2282"/>
      <c r="M1004" s="292"/>
      <c r="N1004" s="290"/>
      <c r="O1004" s="290"/>
      <c r="P1004" s="291"/>
      <c r="Q1004" s="291"/>
      <c r="R1004" s="290"/>
      <c r="S1004" s="290"/>
      <c r="T1004" s="356"/>
      <c r="U1004" s="355"/>
      <c r="V1004" s="355"/>
      <c r="W1004" s="355"/>
      <c r="X1004" s="355"/>
      <c r="Y1004" s="355"/>
      <c r="Z1004" s="355"/>
      <c r="AA1004" s="355"/>
      <c r="AB1004" s="290"/>
      <c r="AC1004" s="2301"/>
      <c r="AD1004" s="2301"/>
      <c r="AE1004" s="2309"/>
      <c r="AF1004" s="2316"/>
      <c r="AG1004" s="2315"/>
      <c r="AH1004" s="2312"/>
      <c r="AI1004" s="271">
        <f t="shared" ref="AI1004" si="1317">IF(P1004=P1003,0,IF(P1004=P1002,0,IF(P1004=P1001,0,IF(P1004=P1000,0,IF(P1004=P999,0,IF(P1004=P998,0,IF(P1004=P997,0,IF(P1004=P996,0,IF(P1004=P995,0,1)))))))))</f>
        <v>0</v>
      </c>
      <c r="AJ1004" s="271" t="s">
        <v>545</v>
      </c>
      <c r="AK1004" s="271" t="str">
        <f t="shared" si="1227"/>
        <v>??</v>
      </c>
      <c r="AL1004" s="271" t="e">
        <f>IF(#REF!=#REF!,0,IF(#REF!=#REF!,0,IF(#REF!=#REF!,0,IF(#REF!=#REF!,0,IF(#REF!=#REF!,0,IF(#REF!=#REF!,0,IF(#REF!=#REF!,0,IF(#REF!=#REF!,0,IF(#REF!=#REF!,0,1)))))))))</f>
        <v>#REF!</v>
      </c>
      <c r="AM1004" s="354">
        <f t="shared" si="1230"/>
        <v>0</v>
      </c>
    </row>
    <row r="1005" spans="1:39" ht="14.1" customHeight="1" thickTop="1" thickBot="1" x14ac:dyDescent="0.25">
      <c r="A1005" s="2278"/>
      <c r="B1005" s="2280"/>
      <c r="C1005" s="2283"/>
      <c r="D1005" s="2285"/>
      <c r="E1005" s="2287"/>
      <c r="F1005" s="2280"/>
      <c r="G1005" s="2280"/>
      <c r="H1005" s="2297"/>
      <c r="I1005" s="2290" t="s">
        <v>140</v>
      </c>
      <c r="J1005" s="2281"/>
      <c r="K1005" s="2280"/>
      <c r="L1005" s="2281"/>
      <c r="M1005" s="310"/>
      <c r="N1005" s="1678"/>
      <c r="O1005" s="1678"/>
      <c r="P1005" s="388"/>
      <c r="Q1005" s="388"/>
      <c r="R1005" s="308"/>
      <c r="S1005" s="308"/>
      <c r="T1005" s="358"/>
      <c r="U1005" s="357"/>
      <c r="V1005" s="357"/>
      <c r="W1005" s="357"/>
      <c r="X1005" s="357"/>
      <c r="Y1005" s="357"/>
      <c r="Z1005" s="357"/>
      <c r="AA1005" s="357"/>
      <c r="AB1005" s="308"/>
      <c r="AC1005" s="2299">
        <f t="shared" ref="AC1005" si="1318">SUM(T1005:AB1014)</f>
        <v>0</v>
      </c>
      <c r="AD1005" s="2299">
        <f t="shared" ref="AD1005" si="1319">IF(AC1005&gt;0,18,0)</f>
        <v>0</v>
      </c>
      <c r="AE1005" s="2306">
        <f t="shared" ref="AE1005" si="1320">IF((AC1005-AD1005)&gt;=0,AC1005-AD1005,0)</f>
        <v>0</v>
      </c>
      <c r="AF1005" s="2316">
        <f t="shared" ref="AF1005" si="1321">IF(AC1005&lt;AD1005,AC1005,AD1005)/IF(AD1005=0,1,AD1005)</f>
        <v>0</v>
      </c>
      <c r="AG1005" s="2313" t="str">
        <f t="shared" ref="AG1005" si="1322">IF(AF1005=1,"pe",IF(AF1005&gt;0,"ne",""))</f>
        <v/>
      </c>
      <c r="AH1005" s="2312"/>
      <c r="AI1005" s="271">
        <v>1</v>
      </c>
      <c r="AJ1005" s="271" t="s">
        <v>545</v>
      </c>
      <c r="AK1005" s="271" t="str">
        <f t="shared" si="1227"/>
        <v>??</v>
      </c>
      <c r="AL1005" s="271">
        <v>1</v>
      </c>
      <c r="AM1005" s="354">
        <f t="shared" ref="AM1005" si="1323">C1005</f>
        <v>0</v>
      </c>
    </row>
    <row r="1006" spans="1:39" ht="14.1" customHeight="1" thickTop="1" thickBot="1" x14ac:dyDescent="0.25">
      <c r="A1006" s="2278"/>
      <c r="B1006" s="2281"/>
      <c r="C1006" s="2283"/>
      <c r="D1006" s="2285"/>
      <c r="E1006" s="2288"/>
      <c r="F1006" s="2281"/>
      <c r="G1006" s="2295"/>
      <c r="H1006" s="2297"/>
      <c r="I1006" s="2291"/>
      <c r="J1006" s="2281"/>
      <c r="K1006" s="2295"/>
      <c r="L1006" s="2281"/>
      <c r="M1006" s="310"/>
      <c r="N1006" s="1678"/>
      <c r="O1006" s="1678"/>
      <c r="P1006" s="309"/>
      <c r="Q1006" s="309"/>
      <c r="R1006" s="308"/>
      <c r="S1006" s="308"/>
      <c r="T1006" s="358"/>
      <c r="U1006" s="357"/>
      <c r="V1006" s="357"/>
      <c r="W1006" s="357"/>
      <c r="X1006" s="357"/>
      <c r="Y1006" s="357"/>
      <c r="Z1006" s="357"/>
      <c r="AA1006" s="357"/>
      <c r="AB1006" s="308"/>
      <c r="AC1006" s="2300"/>
      <c r="AD1006" s="2300"/>
      <c r="AE1006" s="2307"/>
      <c r="AF1006" s="2316"/>
      <c r="AG1006" s="2314"/>
      <c r="AH1006" s="2312"/>
      <c r="AI1006" s="271">
        <f t="shared" ref="AI1006" si="1324">IF(P1006=P1005,0,1)</f>
        <v>0</v>
      </c>
      <c r="AJ1006" s="271" t="s">
        <v>545</v>
      </c>
      <c r="AK1006" s="271" t="str">
        <f t="shared" si="1227"/>
        <v>??</v>
      </c>
      <c r="AL1006" s="271" t="e">
        <f>IF(#REF!=#REF!,0,1)</f>
        <v>#REF!</v>
      </c>
      <c r="AM1006" s="354">
        <f t="shared" si="1230"/>
        <v>0</v>
      </c>
    </row>
    <row r="1007" spans="1:39" ht="14.1" customHeight="1" thickTop="1" thickBot="1" x14ac:dyDescent="0.25">
      <c r="A1007" s="2278"/>
      <c r="B1007" s="2281"/>
      <c r="C1007" s="2283"/>
      <c r="D1007" s="2285"/>
      <c r="E1007" s="2288"/>
      <c r="F1007" s="2281"/>
      <c r="G1007" s="2295"/>
      <c r="H1007" s="2297"/>
      <c r="I1007" s="2292"/>
      <c r="J1007" s="2281"/>
      <c r="K1007" s="2295"/>
      <c r="L1007" s="2281"/>
      <c r="M1007" s="310"/>
      <c r="N1007" s="1678"/>
      <c r="O1007" s="1678"/>
      <c r="P1007" s="309"/>
      <c r="Q1007" s="309"/>
      <c r="R1007" s="308"/>
      <c r="S1007" s="308"/>
      <c r="T1007" s="358"/>
      <c r="U1007" s="357"/>
      <c r="V1007" s="357"/>
      <c r="W1007" s="357"/>
      <c r="X1007" s="357"/>
      <c r="Y1007" s="357"/>
      <c r="Z1007" s="357"/>
      <c r="AA1007" s="357"/>
      <c r="AB1007" s="308"/>
      <c r="AC1007" s="2300"/>
      <c r="AD1007" s="2300"/>
      <c r="AE1007" s="2307"/>
      <c r="AF1007" s="2316"/>
      <c r="AG1007" s="2314"/>
      <c r="AH1007" s="2312"/>
      <c r="AI1007" s="271">
        <f t="shared" ref="AI1007" si="1325">IF(P1007=P1006,0,IF(P1007=P1005,0,1))</f>
        <v>0</v>
      </c>
      <c r="AJ1007" s="271" t="s">
        <v>545</v>
      </c>
      <c r="AK1007" s="271" t="str">
        <f t="shared" si="1227"/>
        <v>??</v>
      </c>
      <c r="AL1007" s="271" t="e">
        <f>IF(#REF!=#REF!,0,IF(#REF!=#REF!,0,1))</f>
        <v>#REF!</v>
      </c>
      <c r="AM1007" s="354">
        <f t="shared" si="1230"/>
        <v>0</v>
      </c>
    </row>
    <row r="1008" spans="1:39" ht="14.1" customHeight="1" thickTop="1" thickBot="1" x14ac:dyDescent="0.25">
      <c r="A1008" s="2278"/>
      <c r="B1008" s="2281"/>
      <c r="C1008" s="2283"/>
      <c r="D1008" s="2285"/>
      <c r="E1008" s="2288"/>
      <c r="F1008" s="2281"/>
      <c r="G1008" s="2295"/>
      <c r="H1008" s="2297"/>
      <c r="I1008" s="2293"/>
      <c r="J1008" s="2281"/>
      <c r="K1008" s="2295"/>
      <c r="L1008" s="2281"/>
      <c r="M1008" s="310"/>
      <c r="N1008" s="1678"/>
      <c r="O1008" s="1678"/>
      <c r="P1008" s="309"/>
      <c r="Q1008" s="309"/>
      <c r="R1008" s="308"/>
      <c r="S1008" s="308"/>
      <c r="T1008" s="358"/>
      <c r="U1008" s="357"/>
      <c r="V1008" s="357"/>
      <c r="W1008" s="357"/>
      <c r="X1008" s="357"/>
      <c r="Y1008" s="357"/>
      <c r="Z1008" s="357"/>
      <c r="AA1008" s="357"/>
      <c r="AB1008" s="308"/>
      <c r="AC1008" s="2300"/>
      <c r="AD1008" s="2300"/>
      <c r="AE1008" s="2307"/>
      <c r="AF1008" s="2316"/>
      <c r="AG1008" s="2314"/>
      <c r="AH1008" s="2312"/>
      <c r="AI1008" s="271">
        <f t="shared" ref="AI1008" si="1326">IF(P1008=P1007,0,IF(P1008=P1006,0,IF(P1008=P1005,0,1)))</f>
        <v>0</v>
      </c>
      <c r="AJ1008" s="271" t="s">
        <v>545</v>
      </c>
      <c r="AK1008" s="271" t="str">
        <f t="shared" si="1227"/>
        <v>??</v>
      </c>
      <c r="AL1008" s="271" t="e">
        <f>IF(#REF!=#REF!,0,IF(#REF!=#REF!,0,IF(#REF!=#REF!,0,1)))</f>
        <v>#REF!</v>
      </c>
      <c r="AM1008" s="354">
        <f t="shared" si="1230"/>
        <v>0</v>
      </c>
    </row>
    <row r="1009" spans="1:39" ht="14.1" customHeight="1" thickTop="1" thickBot="1" x14ac:dyDescent="0.25">
      <c r="A1009" s="2278"/>
      <c r="B1009" s="2281"/>
      <c r="C1009" s="2283"/>
      <c r="D1009" s="2285"/>
      <c r="E1009" s="2288"/>
      <c r="F1009" s="2281"/>
      <c r="G1009" s="2295"/>
      <c r="H1009" s="2297"/>
      <c r="I1009" s="2293"/>
      <c r="J1009" s="2281"/>
      <c r="K1009" s="2295"/>
      <c r="L1009" s="2281"/>
      <c r="M1009" s="310"/>
      <c r="N1009" s="1678"/>
      <c r="O1009" s="1678"/>
      <c r="P1009" s="309"/>
      <c r="Q1009" s="309"/>
      <c r="R1009" s="308"/>
      <c r="S1009" s="308"/>
      <c r="T1009" s="358"/>
      <c r="U1009" s="357"/>
      <c r="V1009" s="357"/>
      <c r="W1009" s="357"/>
      <c r="X1009" s="357"/>
      <c r="Y1009" s="357"/>
      <c r="Z1009" s="357"/>
      <c r="AA1009" s="357"/>
      <c r="AB1009" s="308"/>
      <c r="AC1009" s="2300"/>
      <c r="AD1009" s="2300"/>
      <c r="AE1009" s="2307"/>
      <c r="AF1009" s="2316"/>
      <c r="AG1009" s="2314"/>
      <c r="AH1009" s="2312"/>
      <c r="AI1009" s="271">
        <f t="shared" ref="AI1009" si="1327">IF(P1009=P1008,0,IF(P1009=P1007,0,IF(P1009=P1006,0,IF(P1009=P1005,0,1))))</f>
        <v>0</v>
      </c>
      <c r="AJ1009" s="271" t="s">
        <v>545</v>
      </c>
      <c r="AK1009" s="271" t="str">
        <f t="shared" si="1227"/>
        <v>??</v>
      </c>
      <c r="AL1009" s="271" t="e">
        <f>IF(#REF!=#REF!,0,IF(#REF!=#REF!,0,IF(#REF!=#REF!,0,IF(#REF!=#REF!,0,1))))</f>
        <v>#REF!</v>
      </c>
      <c r="AM1009" s="354">
        <f t="shared" si="1230"/>
        <v>0</v>
      </c>
    </row>
    <row r="1010" spans="1:39" ht="14.1" customHeight="1" thickTop="1" thickBot="1" x14ac:dyDescent="0.25">
      <c r="A1010" s="2278"/>
      <c r="B1010" s="2281"/>
      <c r="C1010" s="2283"/>
      <c r="D1010" s="2285"/>
      <c r="E1010" s="2288"/>
      <c r="F1010" s="2281"/>
      <c r="G1010" s="2295"/>
      <c r="H1010" s="2297"/>
      <c r="I1010" s="2293"/>
      <c r="J1010" s="2281"/>
      <c r="K1010" s="2295"/>
      <c r="L1010" s="2281"/>
      <c r="M1010" s="310"/>
      <c r="N1010" s="1678"/>
      <c r="O1010" s="1678"/>
      <c r="P1010" s="309"/>
      <c r="Q1010" s="309"/>
      <c r="R1010" s="308"/>
      <c r="S1010" s="308"/>
      <c r="T1010" s="358"/>
      <c r="U1010" s="357"/>
      <c r="V1010" s="357"/>
      <c r="W1010" s="357"/>
      <c r="X1010" s="357"/>
      <c r="Y1010" s="357"/>
      <c r="Z1010" s="357"/>
      <c r="AA1010" s="357"/>
      <c r="AB1010" s="308"/>
      <c r="AC1010" s="2300"/>
      <c r="AD1010" s="2300"/>
      <c r="AE1010" s="2307"/>
      <c r="AF1010" s="2316"/>
      <c r="AG1010" s="2314"/>
      <c r="AH1010" s="2312"/>
      <c r="AI1010" s="271">
        <f t="shared" ref="AI1010" si="1328">IF(P1010=P1009,0,IF(P1010=P1008,0,IF(P1010=P1007,0,IF(P1010=P1006,0,IF(P1010=P1005,0,1)))))</f>
        <v>0</v>
      </c>
      <c r="AJ1010" s="271" t="s">
        <v>545</v>
      </c>
      <c r="AK1010" s="271" t="str">
        <f t="shared" ref="AK1010:AK1073" si="1329">$C$2</f>
        <v>??</v>
      </c>
      <c r="AL1010" s="271" t="e">
        <f>IF(#REF!=#REF!,0,IF(#REF!=#REF!,0,IF(#REF!=#REF!,0,IF(#REF!=#REF!,0,IF(#REF!=#REF!,0,1)))))</f>
        <v>#REF!</v>
      </c>
      <c r="AM1010" s="354">
        <f t="shared" si="1230"/>
        <v>0</v>
      </c>
    </row>
    <row r="1011" spans="1:39" ht="14.1" customHeight="1" thickTop="1" thickBot="1" x14ac:dyDescent="0.25">
      <c r="A1011" s="2278"/>
      <c r="B1011" s="2281"/>
      <c r="C1011" s="2283"/>
      <c r="D1011" s="2285"/>
      <c r="E1011" s="2288"/>
      <c r="F1011" s="2281"/>
      <c r="G1011" s="2295"/>
      <c r="H1011" s="2297"/>
      <c r="I1011" s="2293"/>
      <c r="J1011" s="2281"/>
      <c r="K1011" s="2295"/>
      <c r="L1011" s="2281"/>
      <c r="M1011" s="310"/>
      <c r="N1011" s="1678"/>
      <c r="O1011" s="1678"/>
      <c r="P1011" s="309"/>
      <c r="Q1011" s="309"/>
      <c r="R1011" s="308"/>
      <c r="S1011" s="308"/>
      <c r="T1011" s="358"/>
      <c r="U1011" s="357"/>
      <c r="V1011" s="357"/>
      <c r="W1011" s="357"/>
      <c r="X1011" s="357"/>
      <c r="Y1011" s="357"/>
      <c r="Z1011" s="357"/>
      <c r="AA1011" s="357"/>
      <c r="AB1011" s="308"/>
      <c r="AC1011" s="2300"/>
      <c r="AD1011" s="2300"/>
      <c r="AE1011" s="2308" t="str">
        <f t="shared" ref="AE1011" si="1330">IF(AE1005&gt;9,"błąd","")</f>
        <v/>
      </c>
      <c r="AF1011" s="2316"/>
      <c r="AG1011" s="2314"/>
      <c r="AH1011" s="2312"/>
      <c r="AI1011" s="271">
        <f t="shared" ref="AI1011" si="1331">IF(P1011=P1010,0,IF(P1011=P1009,0,IF(P1011=P1008,0,IF(P1011=P1007,0,IF(P1011=P1006,0,IF(P1011=P1005,0,1))))))</f>
        <v>0</v>
      </c>
      <c r="AJ1011" s="271" t="s">
        <v>545</v>
      </c>
      <c r="AK1011" s="271" t="str">
        <f t="shared" si="1329"/>
        <v>??</v>
      </c>
      <c r="AL1011" s="271" t="e">
        <f>IF(#REF!=#REF!,0,IF(#REF!=#REF!,0,IF(#REF!=#REF!,0,IF(#REF!=#REF!,0,IF(#REF!=#REF!,0,IF(#REF!=#REF!,0,1))))))</f>
        <v>#REF!</v>
      </c>
      <c r="AM1011" s="354">
        <f t="shared" si="1230"/>
        <v>0</v>
      </c>
    </row>
    <row r="1012" spans="1:39" ht="14.1" customHeight="1" thickTop="1" thickBot="1" x14ac:dyDescent="0.25">
      <c r="A1012" s="2278"/>
      <c r="B1012" s="2281"/>
      <c r="C1012" s="2283"/>
      <c r="D1012" s="2285"/>
      <c r="E1012" s="2288"/>
      <c r="F1012" s="2281"/>
      <c r="G1012" s="2295"/>
      <c r="H1012" s="2297"/>
      <c r="I1012" s="2293"/>
      <c r="J1012" s="2281"/>
      <c r="K1012" s="2295"/>
      <c r="L1012" s="2281"/>
      <c r="M1012" s="310"/>
      <c r="N1012" s="1678"/>
      <c r="O1012" s="1678"/>
      <c r="P1012" s="309"/>
      <c r="Q1012" s="309"/>
      <c r="R1012" s="308"/>
      <c r="S1012" s="308"/>
      <c r="T1012" s="358"/>
      <c r="U1012" s="357"/>
      <c r="V1012" s="357"/>
      <c r="W1012" s="357"/>
      <c r="X1012" s="357"/>
      <c r="Y1012" s="357"/>
      <c r="Z1012" s="357"/>
      <c r="AA1012" s="357"/>
      <c r="AB1012" s="308"/>
      <c r="AC1012" s="2300"/>
      <c r="AD1012" s="2300"/>
      <c r="AE1012" s="2308"/>
      <c r="AF1012" s="2316"/>
      <c r="AG1012" s="2314"/>
      <c r="AH1012" s="2312"/>
      <c r="AI1012" s="271">
        <f t="shared" ref="AI1012" si="1332">IF(P1012=P1011,0,IF(P1012=P1010,0,IF(P1012=P1009,0,IF(P1012=P1008,0,IF(P1012=P1007,0,IF(P1012=P1006,0,IF(P1012=P1005,0,1)))))))</f>
        <v>0</v>
      </c>
      <c r="AJ1012" s="271" t="s">
        <v>545</v>
      </c>
      <c r="AK1012" s="271" t="str">
        <f t="shared" si="1329"/>
        <v>??</v>
      </c>
      <c r="AL1012" s="271" t="e">
        <f>IF(#REF!=#REF!,0,IF(#REF!=#REF!,0,IF(#REF!=#REF!,0,IF(#REF!=#REF!,0,IF(#REF!=#REF!,0,IF(#REF!=#REF!,0,IF(#REF!=#REF!,0,1)))))))</f>
        <v>#REF!</v>
      </c>
      <c r="AM1012" s="354">
        <f t="shared" ref="AM1012:AM1074" si="1333">AM1011</f>
        <v>0</v>
      </c>
    </row>
    <row r="1013" spans="1:39" ht="14.1" customHeight="1" thickTop="1" thickBot="1" x14ac:dyDescent="0.25">
      <c r="A1013" s="2278"/>
      <c r="B1013" s="2281"/>
      <c r="C1013" s="2283"/>
      <c r="D1013" s="2285"/>
      <c r="E1013" s="2288"/>
      <c r="F1013" s="2281"/>
      <c r="G1013" s="2295"/>
      <c r="H1013" s="2297"/>
      <c r="I1013" s="2293"/>
      <c r="J1013" s="2281"/>
      <c r="K1013" s="2295"/>
      <c r="L1013" s="2281"/>
      <c r="M1013" s="310"/>
      <c r="N1013" s="1678"/>
      <c r="O1013" s="1678"/>
      <c r="P1013" s="309"/>
      <c r="Q1013" s="309"/>
      <c r="R1013" s="308"/>
      <c r="S1013" s="308"/>
      <c r="T1013" s="358"/>
      <c r="U1013" s="357"/>
      <c r="V1013" s="357"/>
      <c r="W1013" s="357"/>
      <c r="X1013" s="357"/>
      <c r="Y1013" s="357"/>
      <c r="Z1013" s="357"/>
      <c r="AA1013" s="357"/>
      <c r="AB1013" s="308"/>
      <c r="AC1013" s="2300"/>
      <c r="AD1013" s="2300"/>
      <c r="AE1013" s="2308"/>
      <c r="AF1013" s="2316"/>
      <c r="AG1013" s="2314"/>
      <c r="AH1013" s="2312"/>
      <c r="AI1013" s="271">
        <f t="shared" ref="AI1013" si="1334">IF(P1013=P1012,0,IF(P1013=P1011,0,IF(P1013=P1010,0,IF(P1013=P1009,0,IF(P1013=P1008,0,IF(P1013=P1007,0,IF(P1013=P1006,0,IF(P1013=P1005,0,1))))))))</f>
        <v>0</v>
      </c>
      <c r="AJ1013" s="271" t="s">
        <v>545</v>
      </c>
      <c r="AK1013" s="271" t="str">
        <f t="shared" si="1329"/>
        <v>??</v>
      </c>
      <c r="AL1013" s="271" t="e">
        <f>IF(#REF!=#REF!,0,IF(#REF!=#REF!,0,IF(#REF!=#REF!,0,IF(#REF!=#REF!,0,IF(#REF!=#REF!,0,IF(#REF!=#REF!,0,IF(#REF!=#REF!,0,IF(#REF!=#REF!,0,1))))))))</f>
        <v>#REF!</v>
      </c>
      <c r="AM1013" s="354">
        <f t="shared" si="1333"/>
        <v>0</v>
      </c>
    </row>
    <row r="1014" spans="1:39" ht="14.1" customHeight="1" thickTop="1" thickBot="1" x14ac:dyDescent="0.25">
      <c r="A1014" s="2279"/>
      <c r="B1014" s="2282"/>
      <c r="C1014" s="2284"/>
      <c r="D1014" s="2286"/>
      <c r="E1014" s="2289"/>
      <c r="F1014" s="2282"/>
      <c r="G1014" s="2296"/>
      <c r="H1014" s="2298"/>
      <c r="I1014" s="2294"/>
      <c r="J1014" s="2282"/>
      <c r="K1014" s="2296"/>
      <c r="L1014" s="2282"/>
      <c r="M1014" s="292"/>
      <c r="N1014" s="290"/>
      <c r="O1014" s="290"/>
      <c r="P1014" s="291"/>
      <c r="Q1014" s="291"/>
      <c r="R1014" s="290"/>
      <c r="S1014" s="290"/>
      <c r="T1014" s="356"/>
      <c r="U1014" s="355"/>
      <c r="V1014" s="355"/>
      <c r="W1014" s="355"/>
      <c r="X1014" s="355"/>
      <c r="Y1014" s="355"/>
      <c r="Z1014" s="355"/>
      <c r="AA1014" s="355"/>
      <c r="AB1014" s="290"/>
      <c r="AC1014" s="2301"/>
      <c r="AD1014" s="2301"/>
      <c r="AE1014" s="2309"/>
      <c r="AF1014" s="2316"/>
      <c r="AG1014" s="2315"/>
      <c r="AH1014" s="2312"/>
      <c r="AI1014" s="271">
        <f t="shared" ref="AI1014" si="1335">IF(P1014=P1013,0,IF(P1014=P1012,0,IF(P1014=P1011,0,IF(P1014=P1010,0,IF(P1014=P1009,0,IF(P1014=P1008,0,IF(P1014=P1007,0,IF(P1014=P1006,0,IF(P1014=P1005,0,1)))))))))</f>
        <v>0</v>
      </c>
      <c r="AJ1014" s="271" t="s">
        <v>545</v>
      </c>
      <c r="AK1014" s="271" t="str">
        <f t="shared" si="1329"/>
        <v>??</v>
      </c>
      <c r="AL1014" s="271" t="e">
        <f>IF(#REF!=#REF!,0,IF(#REF!=#REF!,0,IF(#REF!=#REF!,0,IF(#REF!=#REF!,0,IF(#REF!=#REF!,0,IF(#REF!=#REF!,0,IF(#REF!=#REF!,0,IF(#REF!=#REF!,0,IF(#REF!=#REF!,0,1)))))))))</f>
        <v>#REF!</v>
      </c>
      <c r="AM1014" s="354">
        <f t="shared" si="1333"/>
        <v>0</v>
      </c>
    </row>
    <row r="1015" spans="1:39" ht="14.1" customHeight="1" thickTop="1" thickBot="1" x14ac:dyDescent="0.25">
      <c r="A1015" s="2278"/>
      <c r="B1015" s="2280"/>
      <c r="C1015" s="2283"/>
      <c r="D1015" s="2285"/>
      <c r="E1015" s="2287"/>
      <c r="F1015" s="2280"/>
      <c r="G1015" s="2280"/>
      <c r="H1015" s="2297"/>
      <c r="I1015" s="2290" t="s">
        <v>140</v>
      </c>
      <c r="J1015" s="2281"/>
      <c r="K1015" s="2280"/>
      <c r="L1015" s="2281"/>
      <c r="M1015" s="310"/>
      <c r="N1015" s="1678"/>
      <c r="O1015" s="1678"/>
      <c r="P1015" s="388"/>
      <c r="Q1015" s="388"/>
      <c r="R1015" s="308"/>
      <c r="S1015" s="308"/>
      <c r="T1015" s="358"/>
      <c r="U1015" s="357"/>
      <c r="V1015" s="357"/>
      <c r="W1015" s="357"/>
      <c r="X1015" s="357"/>
      <c r="Y1015" s="357"/>
      <c r="Z1015" s="357"/>
      <c r="AA1015" s="357"/>
      <c r="AB1015" s="308"/>
      <c r="AC1015" s="2299">
        <f t="shared" ref="AC1015" si="1336">SUM(T1015:AB1024)</f>
        <v>0</v>
      </c>
      <c r="AD1015" s="2299">
        <f t="shared" ref="AD1015" si="1337">IF(AC1015&gt;0,18,0)</f>
        <v>0</v>
      </c>
      <c r="AE1015" s="2306">
        <f t="shared" ref="AE1015" si="1338">IF((AC1015-AD1015)&gt;=0,AC1015-AD1015,0)</f>
        <v>0</v>
      </c>
      <c r="AF1015" s="2316">
        <f t="shared" ref="AF1015" si="1339">IF(AC1015&lt;AD1015,AC1015,AD1015)/IF(AD1015=0,1,AD1015)</f>
        <v>0</v>
      </c>
      <c r="AG1015" s="2313" t="str">
        <f t="shared" ref="AG1015" si="1340">IF(AF1015=1,"pe",IF(AF1015&gt;0,"ne",""))</f>
        <v/>
      </c>
      <c r="AH1015" s="2312"/>
      <c r="AI1015" s="271">
        <v>1</v>
      </c>
      <c r="AJ1015" s="271" t="s">
        <v>545</v>
      </c>
      <c r="AK1015" s="271" t="str">
        <f t="shared" si="1329"/>
        <v>??</v>
      </c>
      <c r="AL1015" s="271">
        <v>1</v>
      </c>
      <c r="AM1015" s="354">
        <f t="shared" ref="AM1015" si="1341">C1015</f>
        <v>0</v>
      </c>
    </row>
    <row r="1016" spans="1:39" ht="14.1" customHeight="1" thickTop="1" thickBot="1" x14ac:dyDescent="0.25">
      <c r="A1016" s="2278"/>
      <c r="B1016" s="2281"/>
      <c r="C1016" s="2283"/>
      <c r="D1016" s="2285"/>
      <c r="E1016" s="2288"/>
      <c r="F1016" s="2281"/>
      <c r="G1016" s="2295"/>
      <c r="H1016" s="2297"/>
      <c r="I1016" s="2291"/>
      <c r="J1016" s="2281"/>
      <c r="K1016" s="2295"/>
      <c r="L1016" s="2281"/>
      <c r="M1016" s="310"/>
      <c r="N1016" s="1678"/>
      <c r="O1016" s="1678"/>
      <c r="P1016" s="309"/>
      <c r="Q1016" s="309"/>
      <c r="R1016" s="308"/>
      <c r="S1016" s="308"/>
      <c r="T1016" s="358"/>
      <c r="U1016" s="357"/>
      <c r="V1016" s="357"/>
      <c r="W1016" s="357"/>
      <c r="X1016" s="357"/>
      <c r="Y1016" s="357"/>
      <c r="Z1016" s="357"/>
      <c r="AA1016" s="357"/>
      <c r="AB1016" s="308"/>
      <c r="AC1016" s="2300"/>
      <c r="AD1016" s="2300"/>
      <c r="AE1016" s="2307"/>
      <c r="AF1016" s="2316"/>
      <c r="AG1016" s="2314"/>
      <c r="AH1016" s="2312"/>
      <c r="AI1016" s="271">
        <f t="shared" ref="AI1016" si="1342">IF(P1016=P1015,0,1)</f>
        <v>0</v>
      </c>
      <c r="AJ1016" s="271" t="s">
        <v>545</v>
      </c>
      <c r="AK1016" s="271" t="str">
        <f t="shared" si="1329"/>
        <v>??</v>
      </c>
      <c r="AL1016" s="271" t="e">
        <f>IF(#REF!=#REF!,0,1)</f>
        <v>#REF!</v>
      </c>
      <c r="AM1016" s="354">
        <f t="shared" si="1333"/>
        <v>0</v>
      </c>
    </row>
    <row r="1017" spans="1:39" ht="14.1" customHeight="1" thickTop="1" thickBot="1" x14ac:dyDescent="0.25">
      <c r="A1017" s="2278"/>
      <c r="B1017" s="2281"/>
      <c r="C1017" s="2283"/>
      <c r="D1017" s="2285"/>
      <c r="E1017" s="2288"/>
      <c r="F1017" s="2281"/>
      <c r="G1017" s="2295"/>
      <c r="H1017" s="2297"/>
      <c r="I1017" s="2292"/>
      <c r="J1017" s="2281"/>
      <c r="K1017" s="2295"/>
      <c r="L1017" s="2281"/>
      <c r="M1017" s="310"/>
      <c r="N1017" s="1678"/>
      <c r="O1017" s="1678"/>
      <c r="P1017" s="309"/>
      <c r="Q1017" s="309"/>
      <c r="R1017" s="308"/>
      <c r="S1017" s="308"/>
      <c r="T1017" s="358"/>
      <c r="U1017" s="357"/>
      <c r="V1017" s="357"/>
      <c r="W1017" s="357"/>
      <c r="X1017" s="357"/>
      <c r="Y1017" s="357"/>
      <c r="Z1017" s="357"/>
      <c r="AA1017" s="357"/>
      <c r="AB1017" s="308"/>
      <c r="AC1017" s="2300"/>
      <c r="AD1017" s="2300"/>
      <c r="AE1017" s="2307"/>
      <c r="AF1017" s="2316"/>
      <c r="AG1017" s="2314"/>
      <c r="AH1017" s="2312"/>
      <c r="AI1017" s="271">
        <f t="shared" ref="AI1017" si="1343">IF(P1017=P1016,0,IF(P1017=P1015,0,1))</f>
        <v>0</v>
      </c>
      <c r="AJ1017" s="271" t="s">
        <v>545</v>
      </c>
      <c r="AK1017" s="271" t="str">
        <f t="shared" si="1329"/>
        <v>??</v>
      </c>
      <c r="AL1017" s="271" t="e">
        <f>IF(#REF!=#REF!,0,IF(#REF!=#REF!,0,1))</f>
        <v>#REF!</v>
      </c>
      <c r="AM1017" s="354">
        <f t="shared" si="1333"/>
        <v>0</v>
      </c>
    </row>
    <row r="1018" spans="1:39" ht="14.1" customHeight="1" thickTop="1" thickBot="1" x14ac:dyDescent="0.25">
      <c r="A1018" s="2278"/>
      <c r="B1018" s="2281"/>
      <c r="C1018" s="2283"/>
      <c r="D1018" s="2285"/>
      <c r="E1018" s="2288"/>
      <c r="F1018" s="2281"/>
      <c r="G1018" s="2295"/>
      <c r="H1018" s="2297"/>
      <c r="I1018" s="2293"/>
      <c r="J1018" s="2281"/>
      <c r="K1018" s="2295"/>
      <c r="L1018" s="2281"/>
      <c r="M1018" s="310"/>
      <c r="N1018" s="1678"/>
      <c r="O1018" s="1678"/>
      <c r="P1018" s="309"/>
      <c r="Q1018" s="309"/>
      <c r="R1018" s="308"/>
      <c r="S1018" s="308"/>
      <c r="T1018" s="358"/>
      <c r="U1018" s="357"/>
      <c r="V1018" s="357"/>
      <c r="W1018" s="357"/>
      <c r="X1018" s="357"/>
      <c r="Y1018" s="357"/>
      <c r="Z1018" s="357"/>
      <c r="AA1018" s="357"/>
      <c r="AB1018" s="308"/>
      <c r="AC1018" s="2300"/>
      <c r="AD1018" s="2300"/>
      <c r="AE1018" s="2307"/>
      <c r="AF1018" s="2316"/>
      <c r="AG1018" s="2314"/>
      <c r="AH1018" s="2312"/>
      <c r="AI1018" s="271">
        <f t="shared" ref="AI1018" si="1344">IF(P1018=P1017,0,IF(P1018=P1016,0,IF(P1018=P1015,0,1)))</f>
        <v>0</v>
      </c>
      <c r="AJ1018" s="271" t="s">
        <v>545</v>
      </c>
      <c r="AK1018" s="271" t="str">
        <f t="shared" si="1329"/>
        <v>??</v>
      </c>
      <c r="AL1018" s="271" t="e">
        <f>IF(#REF!=#REF!,0,IF(#REF!=#REF!,0,IF(#REF!=#REF!,0,1)))</f>
        <v>#REF!</v>
      </c>
      <c r="AM1018" s="354">
        <f t="shared" si="1333"/>
        <v>0</v>
      </c>
    </row>
    <row r="1019" spans="1:39" ht="14.1" customHeight="1" thickTop="1" thickBot="1" x14ac:dyDescent="0.25">
      <c r="A1019" s="2278"/>
      <c r="B1019" s="2281"/>
      <c r="C1019" s="2283"/>
      <c r="D1019" s="2285"/>
      <c r="E1019" s="2288"/>
      <c r="F1019" s="2281"/>
      <c r="G1019" s="2295"/>
      <c r="H1019" s="2297"/>
      <c r="I1019" s="2293"/>
      <c r="J1019" s="2281"/>
      <c r="K1019" s="2295"/>
      <c r="L1019" s="2281"/>
      <c r="M1019" s="310"/>
      <c r="N1019" s="1678"/>
      <c r="O1019" s="1678"/>
      <c r="P1019" s="309"/>
      <c r="Q1019" s="309"/>
      <c r="R1019" s="308"/>
      <c r="S1019" s="308"/>
      <c r="T1019" s="358"/>
      <c r="U1019" s="357"/>
      <c r="V1019" s="357"/>
      <c r="W1019" s="357"/>
      <c r="X1019" s="357"/>
      <c r="Y1019" s="357"/>
      <c r="Z1019" s="357"/>
      <c r="AA1019" s="357"/>
      <c r="AB1019" s="308"/>
      <c r="AC1019" s="2300"/>
      <c r="AD1019" s="2300"/>
      <c r="AE1019" s="2307"/>
      <c r="AF1019" s="2316"/>
      <c r="AG1019" s="2314"/>
      <c r="AH1019" s="2312"/>
      <c r="AI1019" s="271">
        <f t="shared" ref="AI1019" si="1345">IF(P1019=P1018,0,IF(P1019=P1017,0,IF(P1019=P1016,0,IF(P1019=P1015,0,1))))</f>
        <v>0</v>
      </c>
      <c r="AJ1019" s="271" t="s">
        <v>545</v>
      </c>
      <c r="AK1019" s="271" t="str">
        <f t="shared" si="1329"/>
        <v>??</v>
      </c>
      <c r="AL1019" s="271" t="e">
        <f>IF(#REF!=#REF!,0,IF(#REF!=#REF!,0,IF(#REF!=#REF!,0,IF(#REF!=#REF!,0,1))))</f>
        <v>#REF!</v>
      </c>
      <c r="AM1019" s="354">
        <f t="shared" si="1333"/>
        <v>0</v>
      </c>
    </row>
    <row r="1020" spans="1:39" ht="14.1" customHeight="1" thickTop="1" thickBot="1" x14ac:dyDescent="0.25">
      <c r="A1020" s="2278"/>
      <c r="B1020" s="2281"/>
      <c r="C1020" s="2283"/>
      <c r="D1020" s="2285"/>
      <c r="E1020" s="2288"/>
      <c r="F1020" s="2281"/>
      <c r="G1020" s="2295"/>
      <c r="H1020" s="2297"/>
      <c r="I1020" s="2293"/>
      <c r="J1020" s="2281"/>
      <c r="K1020" s="2295"/>
      <c r="L1020" s="2281"/>
      <c r="M1020" s="310"/>
      <c r="N1020" s="1678"/>
      <c r="O1020" s="1678"/>
      <c r="P1020" s="309"/>
      <c r="Q1020" s="309"/>
      <c r="R1020" s="308"/>
      <c r="S1020" s="308"/>
      <c r="T1020" s="358"/>
      <c r="U1020" s="357"/>
      <c r="V1020" s="357"/>
      <c r="W1020" s="357"/>
      <c r="X1020" s="357"/>
      <c r="Y1020" s="357"/>
      <c r="Z1020" s="357"/>
      <c r="AA1020" s="357"/>
      <c r="AB1020" s="308"/>
      <c r="AC1020" s="2300"/>
      <c r="AD1020" s="2300"/>
      <c r="AE1020" s="2307"/>
      <c r="AF1020" s="2316"/>
      <c r="AG1020" s="2314"/>
      <c r="AH1020" s="2312"/>
      <c r="AI1020" s="271">
        <f t="shared" ref="AI1020" si="1346">IF(P1020=P1019,0,IF(P1020=P1018,0,IF(P1020=P1017,0,IF(P1020=P1016,0,IF(P1020=P1015,0,1)))))</f>
        <v>0</v>
      </c>
      <c r="AJ1020" s="271" t="s">
        <v>545</v>
      </c>
      <c r="AK1020" s="271" t="str">
        <f t="shared" si="1329"/>
        <v>??</v>
      </c>
      <c r="AL1020" s="271" t="e">
        <f>IF(#REF!=#REF!,0,IF(#REF!=#REF!,0,IF(#REF!=#REF!,0,IF(#REF!=#REF!,0,IF(#REF!=#REF!,0,1)))))</f>
        <v>#REF!</v>
      </c>
      <c r="AM1020" s="354">
        <f t="shared" si="1333"/>
        <v>0</v>
      </c>
    </row>
    <row r="1021" spans="1:39" ht="14.1" customHeight="1" thickTop="1" thickBot="1" x14ac:dyDescent="0.25">
      <c r="A1021" s="2278"/>
      <c r="B1021" s="2281"/>
      <c r="C1021" s="2283"/>
      <c r="D1021" s="2285"/>
      <c r="E1021" s="2288"/>
      <c r="F1021" s="2281"/>
      <c r="G1021" s="2295"/>
      <c r="H1021" s="2297"/>
      <c r="I1021" s="2293"/>
      <c r="J1021" s="2281"/>
      <c r="K1021" s="2295"/>
      <c r="L1021" s="2281"/>
      <c r="M1021" s="310"/>
      <c r="N1021" s="1678"/>
      <c r="O1021" s="1678"/>
      <c r="P1021" s="309"/>
      <c r="Q1021" s="309"/>
      <c r="R1021" s="308"/>
      <c r="S1021" s="308"/>
      <c r="T1021" s="358"/>
      <c r="U1021" s="357"/>
      <c r="V1021" s="357"/>
      <c r="W1021" s="357"/>
      <c r="X1021" s="357"/>
      <c r="Y1021" s="357"/>
      <c r="Z1021" s="357"/>
      <c r="AA1021" s="357"/>
      <c r="AB1021" s="308"/>
      <c r="AC1021" s="2300"/>
      <c r="AD1021" s="2300"/>
      <c r="AE1021" s="2308" t="str">
        <f t="shared" ref="AE1021" si="1347">IF(AE1015&gt;9,"błąd","")</f>
        <v/>
      </c>
      <c r="AF1021" s="2316"/>
      <c r="AG1021" s="2314"/>
      <c r="AH1021" s="2312"/>
      <c r="AI1021" s="271">
        <f t="shared" ref="AI1021" si="1348">IF(P1021=P1020,0,IF(P1021=P1019,0,IF(P1021=P1018,0,IF(P1021=P1017,0,IF(P1021=P1016,0,IF(P1021=P1015,0,1))))))</f>
        <v>0</v>
      </c>
      <c r="AJ1021" s="271" t="s">
        <v>545</v>
      </c>
      <c r="AK1021" s="271" t="str">
        <f t="shared" si="1329"/>
        <v>??</v>
      </c>
      <c r="AL1021" s="271" t="e">
        <f>IF(#REF!=#REF!,0,IF(#REF!=#REF!,0,IF(#REF!=#REF!,0,IF(#REF!=#REF!,0,IF(#REF!=#REF!,0,IF(#REF!=#REF!,0,1))))))</f>
        <v>#REF!</v>
      </c>
      <c r="AM1021" s="354">
        <f t="shared" si="1333"/>
        <v>0</v>
      </c>
    </row>
    <row r="1022" spans="1:39" ht="14.1" customHeight="1" thickTop="1" thickBot="1" x14ac:dyDescent="0.25">
      <c r="A1022" s="2278"/>
      <c r="B1022" s="2281"/>
      <c r="C1022" s="2283"/>
      <c r="D1022" s="2285"/>
      <c r="E1022" s="2288"/>
      <c r="F1022" s="2281"/>
      <c r="G1022" s="2295"/>
      <c r="H1022" s="2297"/>
      <c r="I1022" s="2293"/>
      <c r="J1022" s="2281"/>
      <c r="K1022" s="2295"/>
      <c r="L1022" s="2281"/>
      <c r="M1022" s="310"/>
      <c r="N1022" s="1678"/>
      <c r="O1022" s="1678"/>
      <c r="P1022" s="309"/>
      <c r="Q1022" s="309"/>
      <c r="R1022" s="308"/>
      <c r="S1022" s="308"/>
      <c r="T1022" s="358"/>
      <c r="U1022" s="357"/>
      <c r="V1022" s="357"/>
      <c r="W1022" s="357"/>
      <c r="X1022" s="357"/>
      <c r="Y1022" s="357"/>
      <c r="Z1022" s="357"/>
      <c r="AA1022" s="357"/>
      <c r="AB1022" s="308"/>
      <c r="AC1022" s="2300"/>
      <c r="AD1022" s="2300"/>
      <c r="AE1022" s="2308"/>
      <c r="AF1022" s="2316"/>
      <c r="AG1022" s="2314"/>
      <c r="AH1022" s="2312"/>
      <c r="AI1022" s="271">
        <f t="shared" ref="AI1022" si="1349">IF(P1022=P1021,0,IF(P1022=P1020,0,IF(P1022=P1019,0,IF(P1022=P1018,0,IF(P1022=P1017,0,IF(P1022=P1016,0,IF(P1022=P1015,0,1)))))))</f>
        <v>0</v>
      </c>
      <c r="AJ1022" s="271" t="s">
        <v>545</v>
      </c>
      <c r="AK1022" s="271" t="str">
        <f t="shared" si="1329"/>
        <v>??</v>
      </c>
      <c r="AL1022" s="271" t="e">
        <f>IF(#REF!=#REF!,0,IF(#REF!=#REF!,0,IF(#REF!=#REF!,0,IF(#REF!=#REF!,0,IF(#REF!=#REF!,0,IF(#REF!=#REF!,0,IF(#REF!=#REF!,0,1)))))))</f>
        <v>#REF!</v>
      </c>
      <c r="AM1022" s="354">
        <f t="shared" si="1333"/>
        <v>0</v>
      </c>
    </row>
    <row r="1023" spans="1:39" ht="14.1" customHeight="1" thickTop="1" thickBot="1" x14ac:dyDescent="0.25">
      <c r="A1023" s="2278"/>
      <c r="B1023" s="2281"/>
      <c r="C1023" s="2283"/>
      <c r="D1023" s="2285"/>
      <c r="E1023" s="2288"/>
      <c r="F1023" s="2281"/>
      <c r="G1023" s="2295"/>
      <c r="H1023" s="2297"/>
      <c r="I1023" s="2293"/>
      <c r="J1023" s="2281"/>
      <c r="K1023" s="2295"/>
      <c r="L1023" s="2281"/>
      <c r="M1023" s="310"/>
      <c r="N1023" s="1678"/>
      <c r="O1023" s="1678"/>
      <c r="P1023" s="309"/>
      <c r="Q1023" s="309"/>
      <c r="R1023" s="308"/>
      <c r="S1023" s="308"/>
      <c r="T1023" s="358"/>
      <c r="U1023" s="357"/>
      <c r="V1023" s="357"/>
      <c r="W1023" s="357"/>
      <c r="X1023" s="357"/>
      <c r="Y1023" s="357"/>
      <c r="Z1023" s="357"/>
      <c r="AA1023" s="357"/>
      <c r="AB1023" s="308"/>
      <c r="AC1023" s="2300"/>
      <c r="AD1023" s="2300"/>
      <c r="AE1023" s="2308"/>
      <c r="AF1023" s="2316"/>
      <c r="AG1023" s="2314"/>
      <c r="AH1023" s="2312"/>
      <c r="AI1023" s="271">
        <f t="shared" ref="AI1023" si="1350">IF(P1023=P1022,0,IF(P1023=P1021,0,IF(P1023=P1020,0,IF(P1023=P1019,0,IF(P1023=P1018,0,IF(P1023=P1017,0,IF(P1023=P1016,0,IF(P1023=P1015,0,1))))))))</f>
        <v>0</v>
      </c>
      <c r="AJ1023" s="271" t="s">
        <v>545</v>
      </c>
      <c r="AK1023" s="271" t="str">
        <f t="shared" si="1329"/>
        <v>??</v>
      </c>
      <c r="AL1023" s="271" t="e">
        <f>IF(#REF!=#REF!,0,IF(#REF!=#REF!,0,IF(#REF!=#REF!,0,IF(#REF!=#REF!,0,IF(#REF!=#REF!,0,IF(#REF!=#REF!,0,IF(#REF!=#REF!,0,IF(#REF!=#REF!,0,1))))))))</f>
        <v>#REF!</v>
      </c>
      <c r="AM1023" s="354">
        <f t="shared" si="1333"/>
        <v>0</v>
      </c>
    </row>
    <row r="1024" spans="1:39" ht="14.1" customHeight="1" thickTop="1" thickBot="1" x14ac:dyDescent="0.25">
      <c r="A1024" s="2279"/>
      <c r="B1024" s="2282"/>
      <c r="C1024" s="2284"/>
      <c r="D1024" s="2286"/>
      <c r="E1024" s="2289"/>
      <c r="F1024" s="2282"/>
      <c r="G1024" s="2296"/>
      <c r="H1024" s="2298"/>
      <c r="I1024" s="2294"/>
      <c r="J1024" s="2282"/>
      <c r="K1024" s="2296"/>
      <c r="L1024" s="2282"/>
      <c r="M1024" s="292"/>
      <c r="N1024" s="290"/>
      <c r="O1024" s="290"/>
      <c r="P1024" s="291"/>
      <c r="Q1024" s="291"/>
      <c r="R1024" s="290"/>
      <c r="S1024" s="290"/>
      <c r="T1024" s="356"/>
      <c r="U1024" s="355"/>
      <c r="V1024" s="355"/>
      <c r="W1024" s="355"/>
      <c r="X1024" s="355"/>
      <c r="Y1024" s="355"/>
      <c r="Z1024" s="355"/>
      <c r="AA1024" s="355"/>
      <c r="AB1024" s="290"/>
      <c r="AC1024" s="2301"/>
      <c r="AD1024" s="2301"/>
      <c r="AE1024" s="2309"/>
      <c r="AF1024" s="2316"/>
      <c r="AG1024" s="2315"/>
      <c r="AH1024" s="2312"/>
      <c r="AI1024" s="271">
        <f t="shared" ref="AI1024" si="1351">IF(P1024=P1023,0,IF(P1024=P1022,0,IF(P1024=P1021,0,IF(P1024=P1020,0,IF(P1024=P1019,0,IF(P1024=P1018,0,IF(P1024=P1017,0,IF(P1024=P1016,0,IF(P1024=P1015,0,1)))))))))</f>
        <v>0</v>
      </c>
      <c r="AJ1024" s="271" t="s">
        <v>545</v>
      </c>
      <c r="AK1024" s="271" t="str">
        <f t="shared" si="1329"/>
        <v>??</v>
      </c>
      <c r="AL1024" s="271" t="e">
        <f>IF(#REF!=#REF!,0,IF(#REF!=#REF!,0,IF(#REF!=#REF!,0,IF(#REF!=#REF!,0,IF(#REF!=#REF!,0,IF(#REF!=#REF!,0,IF(#REF!=#REF!,0,IF(#REF!=#REF!,0,IF(#REF!=#REF!,0,1)))))))))</f>
        <v>#REF!</v>
      </c>
      <c r="AM1024" s="354">
        <f t="shared" si="1333"/>
        <v>0</v>
      </c>
    </row>
    <row r="1025" spans="1:39" ht="14.1" customHeight="1" thickTop="1" thickBot="1" x14ac:dyDescent="0.25">
      <c r="A1025" s="2278"/>
      <c r="B1025" s="2280"/>
      <c r="C1025" s="2283"/>
      <c r="D1025" s="2285"/>
      <c r="E1025" s="2287"/>
      <c r="F1025" s="2280"/>
      <c r="G1025" s="2280"/>
      <c r="H1025" s="2297"/>
      <c r="I1025" s="2290" t="s">
        <v>140</v>
      </c>
      <c r="J1025" s="2281"/>
      <c r="K1025" s="2280"/>
      <c r="L1025" s="2281"/>
      <c r="M1025" s="310"/>
      <c r="N1025" s="1678"/>
      <c r="O1025" s="1678"/>
      <c r="P1025" s="388"/>
      <c r="Q1025" s="388"/>
      <c r="R1025" s="308"/>
      <c r="S1025" s="308"/>
      <c r="T1025" s="358"/>
      <c r="U1025" s="357"/>
      <c r="V1025" s="357"/>
      <c r="W1025" s="357"/>
      <c r="X1025" s="357"/>
      <c r="Y1025" s="357"/>
      <c r="Z1025" s="357"/>
      <c r="AA1025" s="357"/>
      <c r="AB1025" s="308"/>
      <c r="AC1025" s="2299">
        <f t="shared" ref="AC1025" si="1352">SUM(T1025:AB1034)</f>
        <v>0</v>
      </c>
      <c r="AD1025" s="2299">
        <f t="shared" ref="AD1025" si="1353">IF(AC1025&gt;0,18,0)</f>
        <v>0</v>
      </c>
      <c r="AE1025" s="2306">
        <f t="shared" ref="AE1025" si="1354">IF((AC1025-AD1025)&gt;=0,AC1025-AD1025,0)</f>
        <v>0</v>
      </c>
      <c r="AF1025" s="2316">
        <f t="shared" ref="AF1025" si="1355">IF(AC1025&lt;AD1025,AC1025,AD1025)/IF(AD1025=0,1,AD1025)</f>
        <v>0</v>
      </c>
      <c r="AG1025" s="2313" t="str">
        <f t="shared" ref="AG1025" si="1356">IF(AF1025=1,"pe",IF(AF1025&gt;0,"ne",""))</f>
        <v/>
      </c>
      <c r="AH1025" s="2312"/>
      <c r="AI1025" s="271">
        <v>1</v>
      </c>
      <c r="AJ1025" s="271" t="s">
        <v>545</v>
      </c>
      <c r="AK1025" s="271" t="str">
        <f t="shared" si="1329"/>
        <v>??</v>
      </c>
      <c r="AL1025" s="271">
        <v>1</v>
      </c>
      <c r="AM1025" s="354">
        <f t="shared" ref="AM1025" si="1357">C1025</f>
        <v>0</v>
      </c>
    </row>
    <row r="1026" spans="1:39" ht="14.1" customHeight="1" thickTop="1" thickBot="1" x14ac:dyDescent="0.25">
      <c r="A1026" s="2278"/>
      <c r="B1026" s="2281"/>
      <c r="C1026" s="2283"/>
      <c r="D1026" s="2285"/>
      <c r="E1026" s="2288"/>
      <c r="F1026" s="2281"/>
      <c r="G1026" s="2295"/>
      <c r="H1026" s="2297"/>
      <c r="I1026" s="2291"/>
      <c r="J1026" s="2281"/>
      <c r="K1026" s="2295"/>
      <c r="L1026" s="2281"/>
      <c r="M1026" s="310"/>
      <c r="N1026" s="1678"/>
      <c r="O1026" s="1678"/>
      <c r="P1026" s="309"/>
      <c r="Q1026" s="309"/>
      <c r="R1026" s="308"/>
      <c r="S1026" s="308"/>
      <c r="T1026" s="358"/>
      <c r="U1026" s="357"/>
      <c r="V1026" s="357"/>
      <c r="W1026" s="357"/>
      <c r="X1026" s="357"/>
      <c r="Y1026" s="357"/>
      <c r="Z1026" s="357"/>
      <c r="AA1026" s="357"/>
      <c r="AB1026" s="308"/>
      <c r="AC1026" s="2300"/>
      <c r="AD1026" s="2300"/>
      <c r="AE1026" s="2307"/>
      <c r="AF1026" s="2316"/>
      <c r="AG1026" s="2314"/>
      <c r="AH1026" s="2312"/>
      <c r="AI1026" s="271">
        <f t="shared" ref="AI1026" si="1358">IF(P1026=P1025,0,1)</f>
        <v>0</v>
      </c>
      <c r="AJ1026" s="271" t="s">
        <v>545</v>
      </c>
      <c r="AK1026" s="271" t="str">
        <f t="shared" si="1329"/>
        <v>??</v>
      </c>
      <c r="AL1026" s="271" t="e">
        <f>IF(#REF!=#REF!,0,1)</f>
        <v>#REF!</v>
      </c>
      <c r="AM1026" s="354">
        <f t="shared" si="1333"/>
        <v>0</v>
      </c>
    </row>
    <row r="1027" spans="1:39" ht="14.1" customHeight="1" thickTop="1" thickBot="1" x14ac:dyDescent="0.25">
      <c r="A1027" s="2278"/>
      <c r="B1027" s="2281"/>
      <c r="C1027" s="2283"/>
      <c r="D1027" s="2285"/>
      <c r="E1027" s="2288"/>
      <c r="F1027" s="2281"/>
      <c r="G1027" s="2295"/>
      <c r="H1027" s="2297"/>
      <c r="I1027" s="2292"/>
      <c r="J1027" s="2281"/>
      <c r="K1027" s="2295"/>
      <c r="L1027" s="2281"/>
      <c r="M1027" s="310"/>
      <c r="N1027" s="1678"/>
      <c r="O1027" s="1678"/>
      <c r="P1027" s="309"/>
      <c r="Q1027" s="309"/>
      <c r="R1027" s="308"/>
      <c r="S1027" s="308"/>
      <c r="T1027" s="358"/>
      <c r="U1027" s="357"/>
      <c r="V1027" s="357"/>
      <c r="W1027" s="357"/>
      <c r="X1027" s="357"/>
      <c r="Y1027" s="357"/>
      <c r="Z1027" s="357"/>
      <c r="AA1027" s="357"/>
      <c r="AB1027" s="308"/>
      <c r="AC1027" s="2300"/>
      <c r="AD1027" s="2300"/>
      <c r="AE1027" s="2307"/>
      <c r="AF1027" s="2316"/>
      <c r="AG1027" s="2314"/>
      <c r="AH1027" s="2312"/>
      <c r="AI1027" s="271">
        <f t="shared" ref="AI1027" si="1359">IF(P1027=P1026,0,IF(P1027=P1025,0,1))</f>
        <v>0</v>
      </c>
      <c r="AJ1027" s="271" t="s">
        <v>545</v>
      </c>
      <c r="AK1027" s="271" t="str">
        <f t="shared" si="1329"/>
        <v>??</v>
      </c>
      <c r="AL1027" s="271" t="e">
        <f>IF(#REF!=#REF!,0,IF(#REF!=#REF!,0,1))</f>
        <v>#REF!</v>
      </c>
      <c r="AM1027" s="354">
        <f t="shared" si="1333"/>
        <v>0</v>
      </c>
    </row>
    <row r="1028" spans="1:39" ht="14.1" customHeight="1" thickTop="1" thickBot="1" x14ac:dyDescent="0.25">
      <c r="A1028" s="2278"/>
      <c r="B1028" s="2281"/>
      <c r="C1028" s="2283"/>
      <c r="D1028" s="2285"/>
      <c r="E1028" s="2288"/>
      <c r="F1028" s="2281"/>
      <c r="G1028" s="2295"/>
      <c r="H1028" s="2297"/>
      <c r="I1028" s="2293"/>
      <c r="J1028" s="2281"/>
      <c r="K1028" s="2295"/>
      <c r="L1028" s="2281"/>
      <c r="M1028" s="310"/>
      <c r="N1028" s="1678"/>
      <c r="O1028" s="1678"/>
      <c r="P1028" s="309"/>
      <c r="Q1028" s="309"/>
      <c r="R1028" s="308"/>
      <c r="S1028" s="308"/>
      <c r="T1028" s="358"/>
      <c r="U1028" s="357"/>
      <c r="V1028" s="357"/>
      <c r="W1028" s="357"/>
      <c r="X1028" s="357"/>
      <c r="Y1028" s="357"/>
      <c r="Z1028" s="357"/>
      <c r="AA1028" s="357"/>
      <c r="AB1028" s="308"/>
      <c r="AC1028" s="2300"/>
      <c r="AD1028" s="2300"/>
      <c r="AE1028" s="2307"/>
      <c r="AF1028" s="2316"/>
      <c r="AG1028" s="2314"/>
      <c r="AH1028" s="2312"/>
      <c r="AI1028" s="271">
        <f t="shared" ref="AI1028" si="1360">IF(P1028=P1027,0,IF(P1028=P1026,0,IF(P1028=P1025,0,1)))</f>
        <v>0</v>
      </c>
      <c r="AJ1028" s="271" t="s">
        <v>545</v>
      </c>
      <c r="AK1028" s="271" t="str">
        <f t="shared" si="1329"/>
        <v>??</v>
      </c>
      <c r="AL1028" s="271" t="e">
        <f>IF(#REF!=#REF!,0,IF(#REF!=#REF!,0,IF(#REF!=#REF!,0,1)))</f>
        <v>#REF!</v>
      </c>
      <c r="AM1028" s="354">
        <f t="shared" si="1333"/>
        <v>0</v>
      </c>
    </row>
    <row r="1029" spans="1:39" ht="14.1" customHeight="1" thickTop="1" thickBot="1" x14ac:dyDescent="0.25">
      <c r="A1029" s="2278"/>
      <c r="B1029" s="2281"/>
      <c r="C1029" s="2283"/>
      <c r="D1029" s="2285"/>
      <c r="E1029" s="2288"/>
      <c r="F1029" s="2281"/>
      <c r="G1029" s="2295"/>
      <c r="H1029" s="2297"/>
      <c r="I1029" s="2293"/>
      <c r="J1029" s="2281"/>
      <c r="K1029" s="2295"/>
      <c r="L1029" s="2281"/>
      <c r="M1029" s="310"/>
      <c r="N1029" s="1678"/>
      <c r="O1029" s="1678"/>
      <c r="P1029" s="309"/>
      <c r="Q1029" s="309"/>
      <c r="R1029" s="308"/>
      <c r="S1029" s="308"/>
      <c r="T1029" s="358"/>
      <c r="U1029" s="357"/>
      <c r="V1029" s="357"/>
      <c r="W1029" s="357"/>
      <c r="X1029" s="357"/>
      <c r="Y1029" s="357"/>
      <c r="Z1029" s="357"/>
      <c r="AA1029" s="357"/>
      <c r="AB1029" s="308"/>
      <c r="AC1029" s="2300"/>
      <c r="AD1029" s="2300"/>
      <c r="AE1029" s="2307"/>
      <c r="AF1029" s="2316"/>
      <c r="AG1029" s="2314"/>
      <c r="AH1029" s="2312"/>
      <c r="AI1029" s="271">
        <f t="shared" ref="AI1029" si="1361">IF(P1029=P1028,0,IF(P1029=P1027,0,IF(P1029=P1026,0,IF(P1029=P1025,0,1))))</f>
        <v>0</v>
      </c>
      <c r="AJ1029" s="271" t="s">
        <v>545</v>
      </c>
      <c r="AK1029" s="271" t="str">
        <f t="shared" si="1329"/>
        <v>??</v>
      </c>
      <c r="AL1029" s="271" t="e">
        <f>IF(#REF!=#REF!,0,IF(#REF!=#REF!,0,IF(#REF!=#REF!,0,IF(#REF!=#REF!,0,1))))</f>
        <v>#REF!</v>
      </c>
      <c r="AM1029" s="354">
        <f t="shared" si="1333"/>
        <v>0</v>
      </c>
    </row>
    <row r="1030" spans="1:39" ht="14.1" customHeight="1" thickTop="1" thickBot="1" x14ac:dyDescent="0.25">
      <c r="A1030" s="2278"/>
      <c r="B1030" s="2281"/>
      <c r="C1030" s="2283"/>
      <c r="D1030" s="2285"/>
      <c r="E1030" s="2288"/>
      <c r="F1030" s="2281"/>
      <c r="G1030" s="2295"/>
      <c r="H1030" s="2297"/>
      <c r="I1030" s="2293"/>
      <c r="J1030" s="2281"/>
      <c r="K1030" s="2295"/>
      <c r="L1030" s="2281"/>
      <c r="M1030" s="310"/>
      <c r="N1030" s="1678"/>
      <c r="O1030" s="1678"/>
      <c r="P1030" s="309"/>
      <c r="Q1030" s="309"/>
      <c r="R1030" s="308"/>
      <c r="S1030" s="308"/>
      <c r="T1030" s="358"/>
      <c r="U1030" s="357"/>
      <c r="V1030" s="357"/>
      <c r="W1030" s="357"/>
      <c r="X1030" s="357"/>
      <c r="Y1030" s="357"/>
      <c r="Z1030" s="357"/>
      <c r="AA1030" s="357"/>
      <c r="AB1030" s="308"/>
      <c r="AC1030" s="2300"/>
      <c r="AD1030" s="2300"/>
      <c r="AE1030" s="2307"/>
      <c r="AF1030" s="2316"/>
      <c r="AG1030" s="2314"/>
      <c r="AH1030" s="2312"/>
      <c r="AI1030" s="271">
        <f t="shared" ref="AI1030" si="1362">IF(P1030=P1029,0,IF(P1030=P1028,0,IF(P1030=P1027,0,IF(P1030=P1026,0,IF(P1030=P1025,0,1)))))</f>
        <v>0</v>
      </c>
      <c r="AJ1030" s="271" t="s">
        <v>545</v>
      </c>
      <c r="AK1030" s="271" t="str">
        <f t="shared" si="1329"/>
        <v>??</v>
      </c>
      <c r="AL1030" s="271" t="e">
        <f>IF(#REF!=#REF!,0,IF(#REF!=#REF!,0,IF(#REF!=#REF!,0,IF(#REF!=#REF!,0,IF(#REF!=#REF!,0,1)))))</f>
        <v>#REF!</v>
      </c>
      <c r="AM1030" s="354">
        <f t="shared" si="1333"/>
        <v>0</v>
      </c>
    </row>
    <row r="1031" spans="1:39" ht="14.1" customHeight="1" thickTop="1" thickBot="1" x14ac:dyDescent="0.25">
      <c r="A1031" s="2278"/>
      <c r="B1031" s="2281"/>
      <c r="C1031" s="2283"/>
      <c r="D1031" s="2285"/>
      <c r="E1031" s="2288"/>
      <c r="F1031" s="2281"/>
      <c r="G1031" s="2295"/>
      <c r="H1031" s="2297"/>
      <c r="I1031" s="2293"/>
      <c r="J1031" s="2281"/>
      <c r="K1031" s="2295"/>
      <c r="L1031" s="2281"/>
      <c r="M1031" s="310"/>
      <c r="N1031" s="1678"/>
      <c r="O1031" s="1678"/>
      <c r="P1031" s="309"/>
      <c r="Q1031" s="309"/>
      <c r="R1031" s="308"/>
      <c r="S1031" s="308"/>
      <c r="T1031" s="358"/>
      <c r="U1031" s="357"/>
      <c r="V1031" s="357"/>
      <c r="W1031" s="357"/>
      <c r="X1031" s="357"/>
      <c r="Y1031" s="357"/>
      <c r="Z1031" s="357"/>
      <c r="AA1031" s="357"/>
      <c r="AB1031" s="308"/>
      <c r="AC1031" s="2300"/>
      <c r="AD1031" s="2300"/>
      <c r="AE1031" s="2308" t="str">
        <f t="shared" ref="AE1031" si="1363">IF(AE1025&gt;9,"błąd","")</f>
        <v/>
      </c>
      <c r="AF1031" s="2316"/>
      <c r="AG1031" s="2314"/>
      <c r="AH1031" s="2312"/>
      <c r="AI1031" s="271">
        <f t="shared" ref="AI1031" si="1364">IF(P1031=P1030,0,IF(P1031=P1029,0,IF(P1031=P1028,0,IF(P1031=P1027,0,IF(P1031=P1026,0,IF(P1031=P1025,0,1))))))</f>
        <v>0</v>
      </c>
      <c r="AJ1031" s="271" t="s">
        <v>545</v>
      </c>
      <c r="AK1031" s="271" t="str">
        <f t="shared" si="1329"/>
        <v>??</v>
      </c>
      <c r="AL1031" s="271" t="e">
        <f>IF(#REF!=#REF!,0,IF(#REF!=#REF!,0,IF(#REF!=#REF!,0,IF(#REF!=#REF!,0,IF(#REF!=#REF!,0,IF(#REF!=#REF!,0,1))))))</f>
        <v>#REF!</v>
      </c>
      <c r="AM1031" s="354">
        <f t="shared" si="1333"/>
        <v>0</v>
      </c>
    </row>
    <row r="1032" spans="1:39" ht="14.1" customHeight="1" thickTop="1" thickBot="1" x14ac:dyDescent="0.25">
      <c r="A1032" s="2278"/>
      <c r="B1032" s="2281"/>
      <c r="C1032" s="2283"/>
      <c r="D1032" s="2285"/>
      <c r="E1032" s="2288"/>
      <c r="F1032" s="2281"/>
      <c r="G1032" s="2295"/>
      <c r="H1032" s="2297"/>
      <c r="I1032" s="2293"/>
      <c r="J1032" s="2281"/>
      <c r="K1032" s="2295"/>
      <c r="L1032" s="2281"/>
      <c r="M1032" s="310"/>
      <c r="N1032" s="1678"/>
      <c r="O1032" s="1678"/>
      <c r="P1032" s="309"/>
      <c r="Q1032" s="309"/>
      <c r="R1032" s="308"/>
      <c r="S1032" s="308"/>
      <c r="T1032" s="358"/>
      <c r="U1032" s="357"/>
      <c r="V1032" s="357"/>
      <c r="W1032" s="357"/>
      <c r="X1032" s="357"/>
      <c r="Y1032" s="357"/>
      <c r="Z1032" s="357"/>
      <c r="AA1032" s="357"/>
      <c r="AB1032" s="308"/>
      <c r="AC1032" s="2300"/>
      <c r="AD1032" s="2300"/>
      <c r="AE1032" s="2308"/>
      <c r="AF1032" s="2316"/>
      <c r="AG1032" s="2314"/>
      <c r="AH1032" s="2312"/>
      <c r="AI1032" s="271">
        <f t="shared" ref="AI1032" si="1365">IF(P1032=P1031,0,IF(P1032=P1030,0,IF(P1032=P1029,0,IF(P1032=P1028,0,IF(P1032=P1027,0,IF(P1032=P1026,0,IF(P1032=P1025,0,1)))))))</f>
        <v>0</v>
      </c>
      <c r="AJ1032" s="271" t="s">
        <v>545</v>
      </c>
      <c r="AK1032" s="271" t="str">
        <f t="shared" si="1329"/>
        <v>??</v>
      </c>
      <c r="AL1032" s="271" t="e">
        <f>IF(#REF!=#REF!,0,IF(#REF!=#REF!,0,IF(#REF!=#REF!,0,IF(#REF!=#REF!,0,IF(#REF!=#REF!,0,IF(#REF!=#REF!,0,IF(#REF!=#REF!,0,1)))))))</f>
        <v>#REF!</v>
      </c>
      <c r="AM1032" s="354">
        <f t="shared" si="1333"/>
        <v>0</v>
      </c>
    </row>
    <row r="1033" spans="1:39" ht="14.1" customHeight="1" thickTop="1" thickBot="1" x14ac:dyDescent="0.25">
      <c r="A1033" s="2278"/>
      <c r="B1033" s="2281"/>
      <c r="C1033" s="2283"/>
      <c r="D1033" s="2285"/>
      <c r="E1033" s="2288"/>
      <c r="F1033" s="2281"/>
      <c r="G1033" s="2295"/>
      <c r="H1033" s="2297"/>
      <c r="I1033" s="2293"/>
      <c r="J1033" s="2281"/>
      <c r="K1033" s="2295"/>
      <c r="L1033" s="2281"/>
      <c r="M1033" s="310"/>
      <c r="N1033" s="1678"/>
      <c r="O1033" s="1678"/>
      <c r="P1033" s="309"/>
      <c r="Q1033" s="309"/>
      <c r="R1033" s="308"/>
      <c r="S1033" s="308"/>
      <c r="T1033" s="358"/>
      <c r="U1033" s="357"/>
      <c r="V1033" s="357"/>
      <c r="W1033" s="357"/>
      <c r="X1033" s="357"/>
      <c r="Y1033" s="357"/>
      <c r="Z1033" s="357"/>
      <c r="AA1033" s="357"/>
      <c r="AB1033" s="308"/>
      <c r="AC1033" s="2300"/>
      <c r="AD1033" s="2300"/>
      <c r="AE1033" s="2308"/>
      <c r="AF1033" s="2316"/>
      <c r="AG1033" s="2314"/>
      <c r="AH1033" s="2312"/>
      <c r="AI1033" s="271">
        <f t="shared" ref="AI1033" si="1366">IF(P1033=P1032,0,IF(P1033=P1031,0,IF(P1033=P1030,0,IF(P1033=P1029,0,IF(P1033=P1028,0,IF(P1033=P1027,0,IF(P1033=P1026,0,IF(P1033=P1025,0,1))))))))</f>
        <v>0</v>
      </c>
      <c r="AJ1033" s="271" t="s">
        <v>545</v>
      </c>
      <c r="AK1033" s="271" t="str">
        <f t="shared" si="1329"/>
        <v>??</v>
      </c>
      <c r="AL1033" s="271" t="e">
        <f>IF(#REF!=#REF!,0,IF(#REF!=#REF!,0,IF(#REF!=#REF!,0,IF(#REF!=#REF!,0,IF(#REF!=#REF!,0,IF(#REF!=#REF!,0,IF(#REF!=#REF!,0,IF(#REF!=#REF!,0,1))))))))</f>
        <v>#REF!</v>
      </c>
      <c r="AM1033" s="354">
        <f t="shared" si="1333"/>
        <v>0</v>
      </c>
    </row>
    <row r="1034" spans="1:39" ht="14.1" customHeight="1" thickTop="1" thickBot="1" x14ac:dyDescent="0.25">
      <c r="A1034" s="2279"/>
      <c r="B1034" s="2282"/>
      <c r="C1034" s="2284"/>
      <c r="D1034" s="2286"/>
      <c r="E1034" s="2289"/>
      <c r="F1034" s="2282"/>
      <c r="G1034" s="2296"/>
      <c r="H1034" s="2298"/>
      <c r="I1034" s="2294"/>
      <c r="J1034" s="2282"/>
      <c r="K1034" s="2296"/>
      <c r="L1034" s="2282"/>
      <c r="M1034" s="292"/>
      <c r="N1034" s="290"/>
      <c r="O1034" s="290"/>
      <c r="P1034" s="291"/>
      <c r="Q1034" s="291"/>
      <c r="R1034" s="290"/>
      <c r="S1034" s="290"/>
      <c r="T1034" s="356"/>
      <c r="U1034" s="355"/>
      <c r="V1034" s="355"/>
      <c r="W1034" s="355"/>
      <c r="X1034" s="355"/>
      <c r="Y1034" s="355"/>
      <c r="Z1034" s="355"/>
      <c r="AA1034" s="355"/>
      <c r="AB1034" s="290"/>
      <c r="AC1034" s="2301"/>
      <c r="AD1034" s="2301"/>
      <c r="AE1034" s="2309"/>
      <c r="AF1034" s="2316"/>
      <c r="AG1034" s="2315"/>
      <c r="AH1034" s="2312"/>
      <c r="AI1034" s="271">
        <f t="shared" ref="AI1034" si="1367">IF(P1034=P1033,0,IF(P1034=P1032,0,IF(P1034=P1031,0,IF(P1034=P1030,0,IF(P1034=P1029,0,IF(P1034=P1028,0,IF(P1034=P1027,0,IF(P1034=P1026,0,IF(P1034=P1025,0,1)))))))))</f>
        <v>0</v>
      </c>
      <c r="AJ1034" s="271" t="s">
        <v>545</v>
      </c>
      <c r="AK1034" s="271" t="str">
        <f t="shared" si="1329"/>
        <v>??</v>
      </c>
      <c r="AL1034" s="271" t="e">
        <f>IF(#REF!=#REF!,0,IF(#REF!=#REF!,0,IF(#REF!=#REF!,0,IF(#REF!=#REF!,0,IF(#REF!=#REF!,0,IF(#REF!=#REF!,0,IF(#REF!=#REF!,0,IF(#REF!=#REF!,0,IF(#REF!=#REF!,0,1)))))))))</f>
        <v>#REF!</v>
      </c>
      <c r="AM1034" s="354">
        <f t="shared" si="1333"/>
        <v>0</v>
      </c>
    </row>
    <row r="1035" spans="1:39" ht="14.1" customHeight="1" thickTop="1" thickBot="1" x14ac:dyDescent="0.25">
      <c r="A1035" s="2278"/>
      <c r="B1035" s="2280"/>
      <c r="C1035" s="2283"/>
      <c r="D1035" s="2285"/>
      <c r="E1035" s="2287"/>
      <c r="F1035" s="2280"/>
      <c r="G1035" s="2280"/>
      <c r="H1035" s="2297"/>
      <c r="I1035" s="2290" t="s">
        <v>140</v>
      </c>
      <c r="J1035" s="2281"/>
      <c r="K1035" s="2280"/>
      <c r="L1035" s="2281"/>
      <c r="M1035" s="310"/>
      <c r="N1035" s="1678"/>
      <c r="O1035" s="1678"/>
      <c r="P1035" s="388"/>
      <c r="Q1035" s="388"/>
      <c r="R1035" s="308"/>
      <c r="S1035" s="308"/>
      <c r="T1035" s="358"/>
      <c r="U1035" s="357"/>
      <c r="V1035" s="357"/>
      <c r="W1035" s="357"/>
      <c r="X1035" s="357"/>
      <c r="Y1035" s="357"/>
      <c r="Z1035" s="357"/>
      <c r="AA1035" s="357"/>
      <c r="AB1035" s="308"/>
      <c r="AC1035" s="2299">
        <f t="shared" ref="AC1035" si="1368">SUM(T1035:AB1044)</f>
        <v>0</v>
      </c>
      <c r="AD1035" s="2299">
        <f t="shared" ref="AD1035" si="1369">IF(AC1035&gt;0,18,0)</f>
        <v>0</v>
      </c>
      <c r="AE1035" s="2306">
        <f t="shared" ref="AE1035" si="1370">IF((AC1035-AD1035)&gt;=0,AC1035-AD1035,0)</f>
        <v>0</v>
      </c>
      <c r="AF1035" s="2316">
        <f t="shared" ref="AF1035" si="1371">IF(AC1035&lt;AD1035,AC1035,AD1035)/IF(AD1035=0,1,AD1035)</f>
        <v>0</v>
      </c>
      <c r="AG1035" s="2313" t="str">
        <f t="shared" ref="AG1035" si="1372">IF(AF1035=1,"pe",IF(AF1035&gt;0,"ne",""))</f>
        <v/>
      </c>
      <c r="AH1035" s="2312"/>
      <c r="AI1035" s="271">
        <v>1</v>
      </c>
      <c r="AJ1035" s="271" t="s">
        <v>545</v>
      </c>
      <c r="AK1035" s="271" t="str">
        <f t="shared" si="1329"/>
        <v>??</v>
      </c>
      <c r="AL1035" s="271">
        <v>1</v>
      </c>
      <c r="AM1035" s="354">
        <f t="shared" ref="AM1035" si="1373">C1035</f>
        <v>0</v>
      </c>
    </row>
    <row r="1036" spans="1:39" ht="14.1" customHeight="1" thickTop="1" thickBot="1" x14ac:dyDescent="0.25">
      <c r="A1036" s="2278"/>
      <c r="B1036" s="2281"/>
      <c r="C1036" s="2283"/>
      <c r="D1036" s="2285"/>
      <c r="E1036" s="2288"/>
      <c r="F1036" s="2281"/>
      <c r="G1036" s="2295"/>
      <c r="H1036" s="2297"/>
      <c r="I1036" s="2291"/>
      <c r="J1036" s="2281"/>
      <c r="K1036" s="2295"/>
      <c r="L1036" s="2281"/>
      <c r="M1036" s="310"/>
      <c r="N1036" s="1678"/>
      <c r="O1036" s="1678"/>
      <c r="P1036" s="309"/>
      <c r="Q1036" s="309"/>
      <c r="R1036" s="308"/>
      <c r="S1036" s="308"/>
      <c r="T1036" s="358"/>
      <c r="U1036" s="357"/>
      <c r="V1036" s="357"/>
      <c r="W1036" s="357"/>
      <c r="X1036" s="357"/>
      <c r="Y1036" s="357"/>
      <c r="Z1036" s="357"/>
      <c r="AA1036" s="357"/>
      <c r="AB1036" s="308"/>
      <c r="AC1036" s="2300"/>
      <c r="AD1036" s="2300"/>
      <c r="AE1036" s="2307"/>
      <c r="AF1036" s="2316"/>
      <c r="AG1036" s="2314"/>
      <c r="AH1036" s="2312"/>
      <c r="AI1036" s="271">
        <f t="shared" ref="AI1036" si="1374">IF(P1036=P1035,0,1)</f>
        <v>0</v>
      </c>
      <c r="AJ1036" s="271" t="s">
        <v>545</v>
      </c>
      <c r="AK1036" s="271" t="str">
        <f t="shared" si="1329"/>
        <v>??</v>
      </c>
      <c r="AL1036" s="271" t="e">
        <f>IF(#REF!=#REF!,0,1)</f>
        <v>#REF!</v>
      </c>
      <c r="AM1036" s="354">
        <f t="shared" si="1333"/>
        <v>0</v>
      </c>
    </row>
    <row r="1037" spans="1:39" ht="14.1" customHeight="1" thickTop="1" thickBot="1" x14ac:dyDescent="0.25">
      <c r="A1037" s="2278"/>
      <c r="B1037" s="2281"/>
      <c r="C1037" s="2283"/>
      <c r="D1037" s="2285"/>
      <c r="E1037" s="2288"/>
      <c r="F1037" s="2281"/>
      <c r="G1037" s="2295"/>
      <c r="H1037" s="2297"/>
      <c r="I1037" s="2292"/>
      <c r="J1037" s="2281"/>
      <c r="K1037" s="2295"/>
      <c r="L1037" s="2281"/>
      <c r="M1037" s="310"/>
      <c r="N1037" s="1678"/>
      <c r="O1037" s="1678"/>
      <c r="P1037" s="309"/>
      <c r="Q1037" s="309"/>
      <c r="R1037" s="308"/>
      <c r="S1037" s="308"/>
      <c r="T1037" s="358"/>
      <c r="U1037" s="357"/>
      <c r="V1037" s="357"/>
      <c r="W1037" s="357"/>
      <c r="X1037" s="357"/>
      <c r="Y1037" s="357"/>
      <c r="Z1037" s="357"/>
      <c r="AA1037" s="357"/>
      <c r="AB1037" s="308"/>
      <c r="AC1037" s="2300"/>
      <c r="AD1037" s="2300"/>
      <c r="AE1037" s="2307"/>
      <c r="AF1037" s="2316"/>
      <c r="AG1037" s="2314"/>
      <c r="AH1037" s="2312"/>
      <c r="AI1037" s="271">
        <f t="shared" ref="AI1037" si="1375">IF(P1037=P1036,0,IF(P1037=P1035,0,1))</f>
        <v>0</v>
      </c>
      <c r="AJ1037" s="271" t="s">
        <v>545</v>
      </c>
      <c r="AK1037" s="271" t="str">
        <f t="shared" si="1329"/>
        <v>??</v>
      </c>
      <c r="AL1037" s="271" t="e">
        <f>IF(#REF!=#REF!,0,IF(#REF!=#REF!,0,1))</f>
        <v>#REF!</v>
      </c>
      <c r="AM1037" s="354">
        <f t="shared" si="1333"/>
        <v>0</v>
      </c>
    </row>
    <row r="1038" spans="1:39" ht="14.1" customHeight="1" thickTop="1" thickBot="1" x14ac:dyDescent="0.25">
      <c r="A1038" s="2278"/>
      <c r="B1038" s="2281"/>
      <c r="C1038" s="2283"/>
      <c r="D1038" s="2285"/>
      <c r="E1038" s="2288"/>
      <c r="F1038" s="2281"/>
      <c r="G1038" s="2295"/>
      <c r="H1038" s="2297"/>
      <c r="I1038" s="2293"/>
      <c r="J1038" s="2281"/>
      <c r="K1038" s="2295"/>
      <c r="L1038" s="2281"/>
      <c r="M1038" s="310"/>
      <c r="N1038" s="1678"/>
      <c r="O1038" s="1678"/>
      <c r="P1038" s="309"/>
      <c r="Q1038" s="309"/>
      <c r="R1038" s="308"/>
      <c r="S1038" s="308"/>
      <c r="T1038" s="358"/>
      <c r="U1038" s="357"/>
      <c r="V1038" s="357"/>
      <c r="W1038" s="357"/>
      <c r="X1038" s="357"/>
      <c r="Y1038" s="357"/>
      <c r="Z1038" s="357"/>
      <c r="AA1038" s="357"/>
      <c r="AB1038" s="308"/>
      <c r="AC1038" s="2300"/>
      <c r="AD1038" s="2300"/>
      <c r="AE1038" s="2307"/>
      <c r="AF1038" s="2316"/>
      <c r="AG1038" s="2314"/>
      <c r="AH1038" s="2312"/>
      <c r="AI1038" s="271">
        <f t="shared" ref="AI1038" si="1376">IF(P1038=P1037,0,IF(P1038=P1036,0,IF(P1038=P1035,0,1)))</f>
        <v>0</v>
      </c>
      <c r="AJ1038" s="271" t="s">
        <v>545</v>
      </c>
      <c r="AK1038" s="271" t="str">
        <f t="shared" si="1329"/>
        <v>??</v>
      </c>
      <c r="AL1038" s="271" t="e">
        <f>IF(#REF!=#REF!,0,IF(#REF!=#REF!,0,IF(#REF!=#REF!,0,1)))</f>
        <v>#REF!</v>
      </c>
      <c r="AM1038" s="354">
        <f t="shared" si="1333"/>
        <v>0</v>
      </c>
    </row>
    <row r="1039" spans="1:39" ht="14.1" customHeight="1" thickTop="1" thickBot="1" x14ac:dyDescent="0.25">
      <c r="A1039" s="2278"/>
      <c r="B1039" s="2281"/>
      <c r="C1039" s="2283"/>
      <c r="D1039" s="2285"/>
      <c r="E1039" s="2288"/>
      <c r="F1039" s="2281"/>
      <c r="G1039" s="2295"/>
      <c r="H1039" s="2297"/>
      <c r="I1039" s="2293"/>
      <c r="J1039" s="2281"/>
      <c r="K1039" s="2295"/>
      <c r="L1039" s="2281"/>
      <c r="M1039" s="310"/>
      <c r="N1039" s="1678"/>
      <c r="O1039" s="1678"/>
      <c r="P1039" s="309"/>
      <c r="Q1039" s="309"/>
      <c r="R1039" s="308"/>
      <c r="S1039" s="308"/>
      <c r="T1039" s="358"/>
      <c r="U1039" s="357"/>
      <c r="V1039" s="357"/>
      <c r="W1039" s="357"/>
      <c r="X1039" s="357"/>
      <c r="Y1039" s="357"/>
      <c r="Z1039" s="357"/>
      <c r="AA1039" s="357"/>
      <c r="AB1039" s="308"/>
      <c r="AC1039" s="2300"/>
      <c r="AD1039" s="2300"/>
      <c r="AE1039" s="2307"/>
      <c r="AF1039" s="2316"/>
      <c r="AG1039" s="2314"/>
      <c r="AH1039" s="2312"/>
      <c r="AI1039" s="271">
        <f t="shared" ref="AI1039" si="1377">IF(P1039=P1038,0,IF(P1039=P1037,0,IF(P1039=P1036,0,IF(P1039=P1035,0,1))))</f>
        <v>0</v>
      </c>
      <c r="AJ1039" s="271" t="s">
        <v>545</v>
      </c>
      <c r="AK1039" s="271" t="str">
        <f t="shared" si="1329"/>
        <v>??</v>
      </c>
      <c r="AL1039" s="271" t="e">
        <f>IF(#REF!=#REF!,0,IF(#REF!=#REF!,0,IF(#REF!=#REF!,0,IF(#REF!=#REF!,0,1))))</f>
        <v>#REF!</v>
      </c>
      <c r="AM1039" s="354">
        <f t="shared" si="1333"/>
        <v>0</v>
      </c>
    </row>
    <row r="1040" spans="1:39" ht="14.1" customHeight="1" thickTop="1" thickBot="1" x14ac:dyDescent="0.25">
      <c r="A1040" s="2278"/>
      <c r="B1040" s="2281"/>
      <c r="C1040" s="2283"/>
      <c r="D1040" s="2285"/>
      <c r="E1040" s="2288"/>
      <c r="F1040" s="2281"/>
      <c r="G1040" s="2295"/>
      <c r="H1040" s="2297"/>
      <c r="I1040" s="2293"/>
      <c r="J1040" s="2281"/>
      <c r="K1040" s="2295"/>
      <c r="L1040" s="2281"/>
      <c r="M1040" s="310"/>
      <c r="N1040" s="1678"/>
      <c r="O1040" s="1678"/>
      <c r="P1040" s="309"/>
      <c r="Q1040" s="309"/>
      <c r="R1040" s="308"/>
      <c r="S1040" s="308"/>
      <c r="T1040" s="358"/>
      <c r="U1040" s="357"/>
      <c r="V1040" s="357"/>
      <c r="W1040" s="357"/>
      <c r="X1040" s="357"/>
      <c r="Y1040" s="357"/>
      <c r="Z1040" s="357"/>
      <c r="AA1040" s="357"/>
      <c r="AB1040" s="308"/>
      <c r="AC1040" s="2300"/>
      <c r="AD1040" s="2300"/>
      <c r="AE1040" s="2307"/>
      <c r="AF1040" s="2316"/>
      <c r="AG1040" s="2314"/>
      <c r="AH1040" s="2312"/>
      <c r="AI1040" s="271">
        <f t="shared" ref="AI1040" si="1378">IF(P1040=P1039,0,IF(P1040=P1038,0,IF(P1040=P1037,0,IF(P1040=P1036,0,IF(P1040=P1035,0,1)))))</f>
        <v>0</v>
      </c>
      <c r="AJ1040" s="271" t="s">
        <v>545</v>
      </c>
      <c r="AK1040" s="271" t="str">
        <f t="shared" si="1329"/>
        <v>??</v>
      </c>
      <c r="AL1040" s="271" t="e">
        <f>IF(#REF!=#REF!,0,IF(#REF!=#REF!,0,IF(#REF!=#REF!,0,IF(#REF!=#REF!,0,IF(#REF!=#REF!,0,1)))))</f>
        <v>#REF!</v>
      </c>
      <c r="AM1040" s="354">
        <f t="shared" si="1333"/>
        <v>0</v>
      </c>
    </row>
    <row r="1041" spans="1:39" ht="14.1" customHeight="1" thickTop="1" thickBot="1" x14ac:dyDescent="0.25">
      <c r="A1041" s="2278"/>
      <c r="B1041" s="2281"/>
      <c r="C1041" s="2283"/>
      <c r="D1041" s="2285"/>
      <c r="E1041" s="2288"/>
      <c r="F1041" s="2281"/>
      <c r="G1041" s="2295"/>
      <c r="H1041" s="2297"/>
      <c r="I1041" s="2293"/>
      <c r="J1041" s="2281"/>
      <c r="K1041" s="2295"/>
      <c r="L1041" s="2281"/>
      <c r="M1041" s="310"/>
      <c r="N1041" s="1678"/>
      <c r="O1041" s="1678"/>
      <c r="P1041" s="309"/>
      <c r="Q1041" s="309"/>
      <c r="R1041" s="308"/>
      <c r="S1041" s="308"/>
      <c r="T1041" s="358"/>
      <c r="U1041" s="357"/>
      <c r="V1041" s="357"/>
      <c r="W1041" s="357"/>
      <c r="X1041" s="357"/>
      <c r="Y1041" s="357"/>
      <c r="Z1041" s="357"/>
      <c r="AA1041" s="357"/>
      <c r="AB1041" s="308"/>
      <c r="AC1041" s="2300"/>
      <c r="AD1041" s="2300"/>
      <c r="AE1041" s="2308" t="str">
        <f t="shared" ref="AE1041" si="1379">IF(AE1035&gt;9,"błąd","")</f>
        <v/>
      </c>
      <c r="AF1041" s="2316"/>
      <c r="AG1041" s="2314"/>
      <c r="AH1041" s="2312"/>
      <c r="AI1041" s="271">
        <f t="shared" ref="AI1041" si="1380">IF(P1041=P1040,0,IF(P1041=P1039,0,IF(P1041=P1038,0,IF(P1041=P1037,0,IF(P1041=P1036,0,IF(P1041=P1035,0,1))))))</f>
        <v>0</v>
      </c>
      <c r="AJ1041" s="271" t="s">
        <v>545</v>
      </c>
      <c r="AK1041" s="271" t="str">
        <f t="shared" si="1329"/>
        <v>??</v>
      </c>
      <c r="AL1041" s="271" t="e">
        <f>IF(#REF!=#REF!,0,IF(#REF!=#REF!,0,IF(#REF!=#REF!,0,IF(#REF!=#REF!,0,IF(#REF!=#REF!,0,IF(#REF!=#REF!,0,1))))))</f>
        <v>#REF!</v>
      </c>
      <c r="AM1041" s="354">
        <f t="shared" si="1333"/>
        <v>0</v>
      </c>
    </row>
    <row r="1042" spans="1:39" ht="14.1" customHeight="1" thickTop="1" thickBot="1" x14ac:dyDescent="0.25">
      <c r="A1042" s="2278"/>
      <c r="B1042" s="2281"/>
      <c r="C1042" s="2283"/>
      <c r="D1042" s="2285"/>
      <c r="E1042" s="2288"/>
      <c r="F1042" s="2281"/>
      <c r="G1042" s="2295"/>
      <c r="H1042" s="2297"/>
      <c r="I1042" s="2293"/>
      <c r="J1042" s="2281"/>
      <c r="K1042" s="2295"/>
      <c r="L1042" s="2281"/>
      <c r="M1042" s="310"/>
      <c r="N1042" s="1678"/>
      <c r="O1042" s="1678"/>
      <c r="P1042" s="309"/>
      <c r="Q1042" s="309"/>
      <c r="R1042" s="308"/>
      <c r="S1042" s="308"/>
      <c r="T1042" s="358"/>
      <c r="U1042" s="357"/>
      <c r="V1042" s="357"/>
      <c r="W1042" s="357"/>
      <c r="X1042" s="357"/>
      <c r="Y1042" s="357"/>
      <c r="Z1042" s="357"/>
      <c r="AA1042" s="357"/>
      <c r="AB1042" s="308"/>
      <c r="AC1042" s="2300"/>
      <c r="AD1042" s="2300"/>
      <c r="AE1042" s="2308"/>
      <c r="AF1042" s="2316"/>
      <c r="AG1042" s="2314"/>
      <c r="AH1042" s="2312"/>
      <c r="AI1042" s="271">
        <f t="shared" ref="AI1042" si="1381">IF(P1042=P1041,0,IF(P1042=P1040,0,IF(P1042=P1039,0,IF(P1042=P1038,0,IF(P1042=P1037,0,IF(P1042=P1036,0,IF(P1042=P1035,0,1)))))))</f>
        <v>0</v>
      </c>
      <c r="AJ1042" s="271" t="s">
        <v>545</v>
      </c>
      <c r="AK1042" s="271" t="str">
        <f t="shared" si="1329"/>
        <v>??</v>
      </c>
      <c r="AL1042" s="271" t="e">
        <f>IF(#REF!=#REF!,0,IF(#REF!=#REF!,0,IF(#REF!=#REF!,0,IF(#REF!=#REF!,0,IF(#REF!=#REF!,0,IF(#REF!=#REF!,0,IF(#REF!=#REF!,0,1)))))))</f>
        <v>#REF!</v>
      </c>
      <c r="AM1042" s="354">
        <f t="shared" si="1333"/>
        <v>0</v>
      </c>
    </row>
    <row r="1043" spans="1:39" ht="14.1" customHeight="1" thickTop="1" thickBot="1" x14ac:dyDescent="0.25">
      <c r="A1043" s="2278"/>
      <c r="B1043" s="2281"/>
      <c r="C1043" s="2283"/>
      <c r="D1043" s="2285"/>
      <c r="E1043" s="2288"/>
      <c r="F1043" s="2281"/>
      <c r="G1043" s="2295"/>
      <c r="H1043" s="2297"/>
      <c r="I1043" s="2293"/>
      <c r="J1043" s="2281"/>
      <c r="K1043" s="2295"/>
      <c r="L1043" s="2281"/>
      <c r="M1043" s="310"/>
      <c r="N1043" s="1678"/>
      <c r="O1043" s="1678"/>
      <c r="P1043" s="309"/>
      <c r="Q1043" s="309"/>
      <c r="R1043" s="308"/>
      <c r="S1043" s="308"/>
      <c r="T1043" s="358"/>
      <c r="U1043" s="357"/>
      <c r="V1043" s="357"/>
      <c r="W1043" s="357"/>
      <c r="X1043" s="357"/>
      <c r="Y1043" s="357"/>
      <c r="Z1043" s="357"/>
      <c r="AA1043" s="357"/>
      <c r="AB1043" s="308"/>
      <c r="AC1043" s="2300"/>
      <c r="AD1043" s="2300"/>
      <c r="AE1043" s="2308"/>
      <c r="AF1043" s="2316"/>
      <c r="AG1043" s="2314"/>
      <c r="AH1043" s="2312"/>
      <c r="AI1043" s="271">
        <f t="shared" ref="AI1043" si="1382">IF(P1043=P1042,0,IF(P1043=P1041,0,IF(P1043=P1040,0,IF(P1043=P1039,0,IF(P1043=P1038,0,IF(P1043=P1037,0,IF(P1043=P1036,0,IF(P1043=P1035,0,1))))))))</f>
        <v>0</v>
      </c>
      <c r="AJ1043" s="271" t="s">
        <v>545</v>
      </c>
      <c r="AK1043" s="271" t="str">
        <f t="shared" si="1329"/>
        <v>??</v>
      </c>
      <c r="AL1043" s="271" t="e">
        <f>IF(#REF!=#REF!,0,IF(#REF!=#REF!,0,IF(#REF!=#REF!,0,IF(#REF!=#REF!,0,IF(#REF!=#REF!,0,IF(#REF!=#REF!,0,IF(#REF!=#REF!,0,IF(#REF!=#REF!,0,1))))))))</f>
        <v>#REF!</v>
      </c>
      <c r="AM1043" s="354">
        <f t="shared" si="1333"/>
        <v>0</v>
      </c>
    </row>
    <row r="1044" spans="1:39" ht="14.1" customHeight="1" thickTop="1" thickBot="1" x14ac:dyDescent="0.25">
      <c r="A1044" s="2279"/>
      <c r="B1044" s="2282"/>
      <c r="C1044" s="2284"/>
      <c r="D1044" s="2286"/>
      <c r="E1044" s="2289"/>
      <c r="F1044" s="2282"/>
      <c r="G1044" s="2296"/>
      <c r="H1044" s="2298"/>
      <c r="I1044" s="2294"/>
      <c r="J1044" s="2282"/>
      <c r="K1044" s="2296"/>
      <c r="L1044" s="2282"/>
      <c r="M1044" s="292"/>
      <c r="N1044" s="290"/>
      <c r="O1044" s="290"/>
      <c r="P1044" s="291"/>
      <c r="Q1044" s="291"/>
      <c r="R1044" s="290"/>
      <c r="S1044" s="290"/>
      <c r="T1044" s="356"/>
      <c r="U1044" s="355"/>
      <c r="V1044" s="355"/>
      <c r="W1044" s="355"/>
      <c r="X1044" s="355"/>
      <c r="Y1044" s="355"/>
      <c r="Z1044" s="355"/>
      <c r="AA1044" s="355"/>
      <c r="AB1044" s="290"/>
      <c r="AC1044" s="2301"/>
      <c r="AD1044" s="2301"/>
      <c r="AE1044" s="2309"/>
      <c r="AF1044" s="2316"/>
      <c r="AG1044" s="2315"/>
      <c r="AH1044" s="2312"/>
      <c r="AI1044" s="271">
        <f t="shared" ref="AI1044" si="1383">IF(P1044=P1043,0,IF(P1044=P1042,0,IF(P1044=P1041,0,IF(P1044=P1040,0,IF(P1044=P1039,0,IF(P1044=P1038,0,IF(P1044=P1037,0,IF(P1044=P1036,0,IF(P1044=P1035,0,1)))))))))</f>
        <v>0</v>
      </c>
      <c r="AJ1044" s="271" t="s">
        <v>545</v>
      </c>
      <c r="AK1044" s="271" t="str">
        <f t="shared" si="1329"/>
        <v>??</v>
      </c>
      <c r="AL1044" s="271" t="e">
        <f>IF(#REF!=#REF!,0,IF(#REF!=#REF!,0,IF(#REF!=#REF!,0,IF(#REF!=#REF!,0,IF(#REF!=#REF!,0,IF(#REF!=#REF!,0,IF(#REF!=#REF!,0,IF(#REF!=#REF!,0,IF(#REF!=#REF!,0,1)))))))))</f>
        <v>#REF!</v>
      </c>
      <c r="AM1044" s="354">
        <f t="shared" si="1333"/>
        <v>0</v>
      </c>
    </row>
    <row r="1045" spans="1:39" ht="14.1" customHeight="1" thickTop="1" thickBot="1" x14ac:dyDescent="0.25">
      <c r="A1045" s="2278"/>
      <c r="B1045" s="2280"/>
      <c r="C1045" s="2283"/>
      <c r="D1045" s="2285"/>
      <c r="E1045" s="2287"/>
      <c r="F1045" s="2280"/>
      <c r="G1045" s="2280"/>
      <c r="H1045" s="2297"/>
      <c r="I1045" s="2290" t="s">
        <v>140</v>
      </c>
      <c r="J1045" s="2281"/>
      <c r="K1045" s="2280"/>
      <c r="L1045" s="2281"/>
      <c r="M1045" s="310"/>
      <c r="N1045" s="1678"/>
      <c r="O1045" s="1678"/>
      <c r="P1045" s="388"/>
      <c r="Q1045" s="388"/>
      <c r="R1045" s="308"/>
      <c r="S1045" s="308"/>
      <c r="T1045" s="358"/>
      <c r="U1045" s="357"/>
      <c r="V1045" s="357"/>
      <c r="W1045" s="357"/>
      <c r="X1045" s="357"/>
      <c r="Y1045" s="357"/>
      <c r="Z1045" s="357"/>
      <c r="AA1045" s="357"/>
      <c r="AB1045" s="308"/>
      <c r="AC1045" s="2299">
        <f t="shared" ref="AC1045" si="1384">SUM(T1045:AB1054)</f>
        <v>0</v>
      </c>
      <c r="AD1045" s="2299">
        <f t="shared" ref="AD1045" si="1385">IF(AC1045&gt;0,18,0)</f>
        <v>0</v>
      </c>
      <c r="AE1045" s="2306">
        <f t="shared" ref="AE1045" si="1386">IF((AC1045-AD1045)&gt;=0,AC1045-AD1045,0)</f>
        <v>0</v>
      </c>
      <c r="AF1045" s="2316">
        <f t="shared" ref="AF1045" si="1387">IF(AC1045&lt;AD1045,AC1045,AD1045)/IF(AD1045=0,1,AD1045)</f>
        <v>0</v>
      </c>
      <c r="AG1045" s="2313" t="str">
        <f t="shared" ref="AG1045" si="1388">IF(AF1045=1,"pe",IF(AF1045&gt;0,"ne",""))</f>
        <v/>
      </c>
      <c r="AH1045" s="2312"/>
      <c r="AI1045" s="271">
        <v>1</v>
      </c>
      <c r="AJ1045" s="271" t="s">
        <v>545</v>
      </c>
      <c r="AK1045" s="271" t="str">
        <f t="shared" si="1329"/>
        <v>??</v>
      </c>
      <c r="AL1045" s="271">
        <v>1</v>
      </c>
      <c r="AM1045" s="354">
        <f t="shared" ref="AM1045" si="1389">C1045</f>
        <v>0</v>
      </c>
    </row>
    <row r="1046" spans="1:39" ht="14.1" customHeight="1" thickTop="1" thickBot="1" x14ac:dyDescent="0.25">
      <c r="A1046" s="2278"/>
      <c r="B1046" s="2281"/>
      <c r="C1046" s="2283"/>
      <c r="D1046" s="2285"/>
      <c r="E1046" s="2288"/>
      <c r="F1046" s="2281"/>
      <c r="G1046" s="2295"/>
      <c r="H1046" s="2297"/>
      <c r="I1046" s="2291"/>
      <c r="J1046" s="2281"/>
      <c r="K1046" s="2295"/>
      <c r="L1046" s="2281"/>
      <c r="M1046" s="310"/>
      <c r="N1046" s="1678"/>
      <c r="O1046" s="1678"/>
      <c r="P1046" s="309"/>
      <c r="Q1046" s="309"/>
      <c r="R1046" s="308"/>
      <c r="S1046" s="308"/>
      <c r="T1046" s="358"/>
      <c r="U1046" s="357"/>
      <c r="V1046" s="357"/>
      <c r="W1046" s="357"/>
      <c r="X1046" s="357"/>
      <c r="Y1046" s="357"/>
      <c r="Z1046" s="357"/>
      <c r="AA1046" s="357"/>
      <c r="AB1046" s="308"/>
      <c r="AC1046" s="2300"/>
      <c r="AD1046" s="2300"/>
      <c r="AE1046" s="2307"/>
      <c r="AF1046" s="2316"/>
      <c r="AG1046" s="2314"/>
      <c r="AH1046" s="2312"/>
      <c r="AI1046" s="271">
        <f t="shared" ref="AI1046" si="1390">IF(P1046=P1045,0,1)</f>
        <v>0</v>
      </c>
      <c r="AJ1046" s="271" t="s">
        <v>545</v>
      </c>
      <c r="AK1046" s="271" t="str">
        <f t="shared" si="1329"/>
        <v>??</v>
      </c>
      <c r="AL1046" s="271" t="e">
        <f>IF(#REF!=#REF!,0,1)</f>
        <v>#REF!</v>
      </c>
      <c r="AM1046" s="354">
        <f t="shared" si="1333"/>
        <v>0</v>
      </c>
    </row>
    <row r="1047" spans="1:39" ht="14.1" customHeight="1" thickTop="1" thickBot="1" x14ac:dyDescent="0.25">
      <c r="A1047" s="2278"/>
      <c r="B1047" s="2281"/>
      <c r="C1047" s="2283"/>
      <c r="D1047" s="2285"/>
      <c r="E1047" s="2288"/>
      <c r="F1047" s="2281"/>
      <c r="G1047" s="2295"/>
      <c r="H1047" s="2297"/>
      <c r="I1047" s="2292"/>
      <c r="J1047" s="2281"/>
      <c r="K1047" s="2295"/>
      <c r="L1047" s="2281"/>
      <c r="M1047" s="310"/>
      <c r="N1047" s="1678"/>
      <c r="O1047" s="1678"/>
      <c r="P1047" s="309"/>
      <c r="Q1047" s="309"/>
      <c r="R1047" s="308"/>
      <c r="S1047" s="308"/>
      <c r="T1047" s="358"/>
      <c r="U1047" s="357"/>
      <c r="V1047" s="357"/>
      <c r="W1047" s="357"/>
      <c r="X1047" s="357"/>
      <c r="Y1047" s="357"/>
      <c r="Z1047" s="357"/>
      <c r="AA1047" s="357"/>
      <c r="AB1047" s="308"/>
      <c r="AC1047" s="2300"/>
      <c r="AD1047" s="2300"/>
      <c r="AE1047" s="2307"/>
      <c r="AF1047" s="2316"/>
      <c r="AG1047" s="2314"/>
      <c r="AH1047" s="2312"/>
      <c r="AI1047" s="271">
        <f t="shared" ref="AI1047" si="1391">IF(P1047=P1046,0,IF(P1047=P1045,0,1))</f>
        <v>0</v>
      </c>
      <c r="AJ1047" s="271" t="s">
        <v>545</v>
      </c>
      <c r="AK1047" s="271" t="str">
        <f t="shared" si="1329"/>
        <v>??</v>
      </c>
      <c r="AL1047" s="271" t="e">
        <f>IF(#REF!=#REF!,0,IF(#REF!=#REF!,0,1))</f>
        <v>#REF!</v>
      </c>
      <c r="AM1047" s="354">
        <f t="shared" si="1333"/>
        <v>0</v>
      </c>
    </row>
    <row r="1048" spans="1:39" ht="14.1" customHeight="1" thickTop="1" thickBot="1" x14ac:dyDescent="0.25">
      <c r="A1048" s="2278"/>
      <c r="B1048" s="2281"/>
      <c r="C1048" s="2283"/>
      <c r="D1048" s="2285"/>
      <c r="E1048" s="2288"/>
      <c r="F1048" s="2281"/>
      <c r="G1048" s="2295"/>
      <c r="H1048" s="2297"/>
      <c r="I1048" s="2293"/>
      <c r="J1048" s="2281"/>
      <c r="K1048" s="2295"/>
      <c r="L1048" s="2281"/>
      <c r="M1048" s="310"/>
      <c r="N1048" s="1678"/>
      <c r="O1048" s="1678"/>
      <c r="P1048" s="309"/>
      <c r="Q1048" s="309"/>
      <c r="R1048" s="308"/>
      <c r="S1048" s="308"/>
      <c r="T1048" s="358"/>
      <c r="U1048" s="357"/>
      <c r="V1048" s="357"/>
      <c r="W1048" s="357"/>
      <c r="X1048" s="357"/>
      <c r="Y1048" s="357"/>
      <c r="Z1048" s="357"/>
      <c r="AA1048" s="357"/>
      <c r="AB1048" s="308"/>
      <c r="AC1048" s="2300"/>
      <c r="AD1048" s="2300"/>
      <c r="AE1048" s="2307"/>
      <c r="AF1048" s="2316"/>
      <c r="AG1048" s="2314"/>
      <c r="AH1048" s="2312"/>
      <c r="AI1048" s="271">
        <f t="shared" ref="AI1048" si="1392">IF(P1048=P1047,0,IF(P1048=P1046,0,IF(P1048=P1045,0,1)))</f>
        <v>0</v>
      </c>
      <c r="AJ1048" s="271" t="s">
        <v>545</v>
      </c>
      <c r="AK1048" s="271" t="str">
        <f t="shared" si="1329"/>
        <v>??</v>
      </c>
      <c r="AL1048" s="271" t="e">
        <f>IF(#REF!=#REF!,0,IF(#REF!=#REF!,0,IF(#REF!=#REF!,0,1)))</f>
        <v>#REF!</v>
      </c>
      <c r="AM1048" s="354">
        <f t="shared" si="1333"/>
        <v>0</v>
      </c>
    </row>
    <row r="1049" spans="1:39" ht="14.1" customHeight="1" thickTop="1" thickBot="1" x14ac:dyDescent="0.25">
      <c r="A1049" s="2278"/>
      <c r="B1049" s="2281"/>
      <c r="C1049" s="2283"/>
      <c r="D1049" s="2285"/>
      <c r="E1049" s="2288"/>
      <c r="F1049" s="2281"/>
      <c r="G1049" s="2295"/>
      <c r="H1049" s="2297"/>
      <c r="I1049" s="2293"/>
      <c r="J1049" s="2281"/>
      <c r="K1049" s="2295"/>
      <c r="L1049" s="2281"/>
      <c r="M1049" s="310"/>
      <c r="N1049" s="1678"/>
      <c r="O1049" s="1678"/>
      <c r="P1049" s="309"/>
      <c r="Q1049" s="309"/>
      <c r="R1049" s="308"/>
      <c r="S1049" s="308"/>
      <c r="T1049" s="358"/>
      <c r="U1049" s="357"/>
      <c r="V1049" s="357"/>
      <c r="W1049" s="357"/>
      <c r="X1049" s="357"/>
      <c r="Y1049" s="357"/>
      <c r="Z1049" s="357"/>
      <c r="AA1049" s="357"/>
      <c r="AB1049" s="308"/>
      <c r="AC1049" s="2300"/>
      <c r="AD1049" s="2300"/>
      <c r="AE1049" s="2307"/>
      <c r="AF1049" s="2316"/>
      <c r="AG1049" s="2314"/>
      <c r="AH1049" s="2312"/>
      <c r="AI1049" s="271">
        <f t="shared" ref="AI1049" si="1393">IF(P1049=P1048,0,IF(P1049=P1047,0,IF(P1049=P1046,0,IF(P1049=P1045,0,1))))</f>
        <v>0</v>
      </c>
      <c r="AJ1049" s="271" t="s">
        <v>545</v>
      </c>
      <c r="AK1049" s="271" t="str">
        <f t="shared" si="1329"/>
        <v>??</v>
      </c>
      <c r="AL1049" s="271" t="e">
        <f>IF(#REF!=#REF!,0,IF(#REF!=#REF!,0,IF(#REF!=#REF!,0,IF(#REF!=#REF!,0,1))))</f>
        <v>#REF!</v>
      </c>
      <c r="AM1049" s="354">
        <f t="shared" si="1333"/>
        <v>0</v>
      </c>
    </row>
    <row r="1050" spans="1:39" ht="14.1" customHeight="1" thickTop="1" thickBot="1" x14ac:dyDescent="0.25">
      <c r="A1050" s="2278"/>
      <c r="B1050" s="2281"/>
      <c r="C1050" s="2283"/>
      <c r="D1050" s="2285"/>
      <c r="E1050" s="2288"/>
      <c r="F1050" s="2281"/>
      <c r="G1050" s="2295"/>
      <c r="H1050" s="2297"/>
      <c r="I1050" s="2293"/>
      <c r="J1050" s="2281"/>
      <c r="K1050" s="2295"/>
      <c r="L1050" s="2281"/>
      <c r="M1050" s="310"/>
      <c r="N1050" s="1678"/>
      <c r="O1050" s="1678"/>
      <c r="P1050" s="309"/>
      <c r="Q1050" s="309"/>
      <c r="R1050" s="308"/>
      <c r="S1050" s="308"/>
      <c r="T1050" s="358"/>
      <c r="U1050" s="357"/>
      <c r="V1050" s="357"/>
      <c r="W1050" s="357"/>
      <c r="X1050" s="357"/>
      <c r="Y1050" s="357"/>
      <c r="Z1050" s="357"/>
      <c r="AA1050" s="357"/>
      <c r="AB1050" s="308"/>
      <c r="AC1050" s="2300"/>
      <c r="AD1050" s="2300"/>
      <c r="AE1050" s="2307"/>
      <c r="AF1050" s="2316"/>
      <c r="AG1050" s="2314"/>
      <c r="AH1050" s="2312"/>
      <c r="AI1050" s="271">
        <f t="shared" ref="AI1050" si="1394">IF(P1050=P1049,0,IF(P1050=P1048,0,IF(P1050=P1047,0,IF(P1050=P1046,0,IF(P1050=P1045,0,1)))))</f>
        <v>0</v>
      </c>
      <c r="AJ1050" s="271" t="s">
        <v>545</v>
      </c>
      <c r="AK1050" s="271" t="str">
        <f t="shared" si="1329"/>
        <v>??</v>
      </c>
      <c r="AL1050" s="271" t="e">
        <f>IF(#REF!=#REF!,0,IF(#REF!=#REF!,0,IF(#REF!=#REF!,0,IF(#REF!=#REF!,0,IF(#REF!=#REF!,0,1)))))</f>
        <v>#REF!</v>
      </c>
      <c r="AM1050" s="354">
        <f t="shared" si="1333"/>
        <v>0</v>
      </c>
    </row>
    <row r="1051" spans="1:39" ht="14.1" customHeight="1" thickTop="1" thickBot="1" x14ac:dyDescent="0.25">
      <c r="A1051" s="2278"/>
      <c r="B1051" s="2281"/>
      <c r="C1051" s="2283"/>
      <c r="D1051" s="2285"/>
      <c r="E1051" s="2288"/>
      <c r="F1051" s="2281"/>
      <c r="G1051" s="2295"/>
      <c r="H1051" s="2297"/>
      <c r="I1051" s="2293"/>
      <c r="J1051" s="2281"/>
      <c r="K1051" s="2295"/>
      <c r="L1051" s="2281"/>
      <c r="M1051" s="310"/>
      <c r="N1051" s="1678"/>
      <c r="O1051" s="1678"/>
      <c r="P1051" s="309"/>
      <c r="Q1051" s="309"/>
      <c r="R1051" s="308"/>
      <c r="S1051" s="308"/>
      <c r="T1051" s="358"/>
      <c r="U1051" s="357"/>
      <c r="V1051" s="357"/>
      <c r="W1051" s="357"/>
      <c r="X1051" s="357"/>
      <c r="Y1051" s="357"/>
      <c r="Z1051" s="357"/>
      <c r="AA1051" s="357"/>
      <c r="AB1051" s="308"/>
      <c r="AC1051" s="2300"/>
      <c r="AD1051" s="2300"/>
      <c r="AE1051" s="2308" t="str">
        <f t="shared" ref="AE1051" si="1395">IF(AE1045&gt;9,"błąd","")</f>
        <v/>
      </c>
      <c r="AF1051" s="2316"/>
      <c r="AG1051" s="2314"/>
      <c r="AH1051" s="2312"/>
      <c r="AI1051" s="271">
        <f t="shared" ref="AI1051" si="1396">IF(P1051=P1050,0,IF(P1051=P1049,0,IF(P1051=P1048,0,IF(P1051=P1047,0,IF(P1051=P1046,0,IF(P1051=P1045,0,1))))))</f>
        <v>0</v>
      </c>
      <c r="AJ1051" s="271" t="s">
        <v>545</v>
      </c>
      <c r="AK1051" s="271" t="str">
        <f t="shared" si="1329"/>
        <v>??</v>
      </c>
      <c r="AL1051" s="271" t="e">
        <f>IF(#REF!=#REF!,0,IF(#REF!=#REF!,0,IF(#REF!=#REF!,0,IF(#REF!=#REF!,0,IF(#REF!=#REF!,0,IF(#REF!=#REF!,0,1))))))</f>
        <v>#REF!</v>
      </c>
      <c r="AM1051" s="354">
        <f t="shared" si="1333"/>
        <v>0</v>
      </c>
    </row>
    <row r="1052" spans="1:39" ht="14.1" customHeight="1" thickTop="1" thickBot="1" x14ac:dyDescent="0.25">
      <c r="A1052" s="2278"/>
      <c r="B1052" s="2281"/>
      <c r="C1052" s="2283"/>
      <c r="D1052" s="2285"/>
      <c r="E1052" s="2288"/>
      <c r="F1052" s="2281"/>
      <c r="G1052" s="2295"/>
      <c r="H1052" s="2297"/>
      <c r="I1052" s="2293"/>
      <c r="J1052" s="2281"/>
      <c r="K1052" s="2295"/>
      <c r="L1052" s="2281"/>
      <c r="M1052" s="310"/>
      <c r="N1052" s="1678"/>
      <c r="O1052" s="1678"/>
      <c r="P1052" s="309"/>
      <c r="Q1052" s="309"/>
      <c r="R1052" s="308"/>
      <c r="S1052" s="308"/>
      <c r="T1052" s="358"/>
      <c r="U1052" s="357"/>
      <c r="V1052" s="357"/>
      <c r="W1052" s="357"/>
      <c r="X1052" s="357"/>
      <c r="Y1052" s="357"/>
      <c r="Z1052" s="357"/>
      <c r="AA1052" s="357"/>
      <c r="AB1052" s="308"/>
      <c r="AC1052" s="2300"/>
      <c r="AD1052" s="2300"/>
      <c r="AE1052" s="2308"/>
      <c r="AF1052" s="2316"/>
      <c r="AG1052" s="2314"/>
      <c r="AH1052" s="2312"/>
      <c r="AI1052" s="271">
        <f t="shared" ref="AI1052" si="1397">IF(P1052=P1051,0,IF(P1052=P1050,0,IF(P1052=P1049,0,IF(P1052=P1048,0,IF(P1052=P1047,0,IF(P1052=P1046,0,IF(P1052=P1045,0,1)))))))</f>
        <v>0</v>
      </c>
      <c r="AJ1052" s="271" t="s">
        <v>545</v>
      </c>
      <c r="AK1052" s="271" t="str">
        <f t="shared" si="1329"/>
        <v>??</v>
      </c>
      <c r="AL1052" s="271" t="e">
        <f>IF(#REF!=#REF!,0,IF(#REF!=#REF!,0,IF(#REF!=#REF!,0,IF(#REF!=#REF!,0,IF(#REF!=#REF!,0,IF(#REF!=#REF!,0,IF(#REF!=#REF!,0,1)))))))</f>
        <v>#REF!</v>
      </c>
      <c r="AM1052" s="354">
        <f t="shared" si="1333"/>
        <v>0</v>
      </c>
    </row>
    <row r="1053" spans="1:39" ht="14.1" customHeight="1" thickTop="1" thickBot="1" x14ac:dyDescent="0.25">
      <c r="A1053" s="2278"/>
      <c r="B1053" s="2281"/>
      <c r="C1053" s="2283"/>
      <c r="D1053" s="2285"/>
      <c r="E1053" s="2288"/>
      <c r="F1053" s="2281"/>
      <c r="G1053" s="2295"/>
      <c r="H1053" s="2297"/>
      <c r="I1053" s="2293"/>
      <c r="J1053" s="2281"/>
      <c r="K1053" s="2295"/>
      <c r="L1053" s="2281"/>
      <c r="M1053" s="310"/>
      <c r="N1053" s="1678"/>
      <c r="O1053" s="1678"/>
      <c r="P1053" s="309"/>
      <c r="Q1053" s="309"/>
      <c r="R1053" s="308"/>
      <c r="S1053" s="308"/>
      <c r="T1053" s="358"/>
      <c r="U1053" s="357"/>
      <c r="V1053" s="357"/>
      <c r="W1053" s="357"/>
      <c r="X1053" s="357"/>
      <c r="Y1053" s="357"/>
      <c r="Z1053" s="357"/>
      <c r="AA1053" s="357"/>
      <c r="AB1053" s="308"/>
      <c r="AC1053" s="2300"/>
      <c r="AD1053" s="2300"/>
      <c r="AE1053" s="2308"/>
      <c r="AF1053" s="2316"/>
      <c r="AG1053" s="2314"/>
      <c r="AH1053" s="2312"/>
      <c r="AI1053" s="271">
        <f t="shared" ref="AI1053" si="1398">IF(P1053=P1052,0,IF(P1053=P1051,0,IF(P1053=P1050,0,IF(P1053=P1049,0,IF(P1053=P1048,0,IF(P1053=P1047,0,IF(P1053=P1046,0,IF(P1053=P1045,0,1))))))))</f>
        <v>0</v>
      </c>
      <c r="AJ1053" s="271" t="s">
        <v>545</v>
      </c>
      <c r="AK1053" s="271" t="str">
        <f t="shared" si="1329"/>
        <v>??</v>
      </c>
      <c r="AL1053" s="271" t="e">
        <f>IF(#REF!=#REF!,0,IF(#REF!=#REF!,0,IF(#REF!=#REF!,0,IF(#REF!=#REF!,0,IF(#REF!=#REF!,0,IF(#REF!=#REF!,0,IF(#REF!=#REF!,0,IF(#REF!=#REF!,0,1))))))))</f>
        <v>#REF!</v>
      </c>
      <c r="AM1053" s="354">
        <f t="shared" si="1333"/>
        <v>0</v>
      </c>
    </row>
    <row r="1054" spans="1:39" ht="14.1" customHeight="1" thickTop="1" thickBot="1" x14ac:dyDescent="0.25">
      <c r="A1054" s="2279"/>
      <c r="B1054" s="2282"/>
      <c r="C1054" s="2284"/>
      <c r="D1054" s="2286"/>
      <c r="E1054" s="2289"/>
      <c r="F1054" s="2282"/>
      <c r="G1054" s="2296"/>
      <c r="H1054" s="2298"/>
      <c r="I1054" s="2294"/>
      <c r="J1054" s="2282"/>
      <c r="K1054" s="2296"/>
      <c r="L1054" s="2282"/>
      <c r="M1054" s="292"/>
      <c r="N1054" s="290"/>
      <c r="O1054" s="290"/>
      <c r="P1054" s="291"/>
      <c r="Q1054" s="291"/>
      <c r="R1054" s="290"/>
      <c r="S1054" s="290"/>
      <c r="T1054" s="356"/>
      <c r="U1054" s="355"/>
      <c r="V1054" s="355"/>
      <c r="W1054" s="355"/>
      <c r="X1054" s="355"/>
      <c r="Y1054" s="355"/>
      <c r="Z1054" s="355"/>
      <c r="AA1054" s="355"/>
      <c r="AB1054" s="290"/>
      <c r="AC1054" s="2301"/>
      <c r="AD1054" s="2301"/>
      <c r="AE1054" s="2309"/>
      <c r="AF1054" s="2316"/>
      <c r="AG1054" s="2315"/>
      <c r="AH1054" s="2312"/>
      <c r="AI1054" s="271">
        <f t="shared" ref="AI1054" si="1399">IF(P1054=P1053,0,IF(P1054=P1052,0,IF(P1054=P1051,0,IF(P1054=P1050,0,IF(P1054=P1049,0,IF(P1054=P1048,0,IF(P1054=P1047,0,IF(P1054=P1046,0,IF(P1054=P1045,0,1)))))))))</f>
        <v>0</v>
      </c>
      <c r="AJ1054" s="271" t="s">
        <v>545</v>
      </c>
      <c r="AK1054" s="271" t="str">
        <f t="shared" si="1329"/>
        <v>??</v>
      </c>
      <c r="AL1054" s="271" t="e">
        <f>IF(#REF!=#REF!,0,IF(#REF!=#REF!,0,IF(#REF!=#REF!,0,IF(#REF!=#REF!,0,IF(#REF!=#REF!,0,IF(#REF!=#REF!,0,IF(#REF!=#REF!,0,IF(#REF!=#REF!,0,IF(#REF!=#REF!,0,1)))))))))</f>
        <v>#REF!</v>
      </c>
      <c r="AM1054" s="354">
        <f t="shared" si="1333"/>
        <v>0</v>
      </c>
    </row>
    <row r="1055" spans="1:39" ht="14.1" customHeight="1" thickTop="1" thickBot="1" x14ac:dyDescent="0.25">
      <c r="A1055" s="2278"/>
      <c r="B1055" s="2280"/>
      <c r="C1055" s="2283"/>
      <c r="D1055" s="2285"/>
      <c r="E1055" s="2287"/>
      <c r="F1055" s="2280"/>
      <c r="G1055" s="2280"/>
      <c r="H1055" s="2297"/>
      <c r="I1055" s="2290" t="s">
        <v>140</v>
      </c>
      <c r="J1055" s="2281"/>
      <c r="K1055" s="2280"/>
      <c r="L1055" s="2281"/>
      <c r="M1055" s="310"/>
      <c r="N1055" s="1678"/>
      <c r="O1055" s="1678"/>
      <c r="P1055" s="388"/>
      <c r="Q1055" s="388"/>
      <c r="R1055" s="308"/>
      <c r="S1055" s="308"/>
      <c r="T1055" s="358"/>
      <c r="U1055" s="357"/>
      <c r="V1055" s="357"/>
      <c r="W1055" s="357"/>
      <c r="X1055" s="357"/>
      <c r="Y1055" s="357"/>
      <c r="Z1055" s="357"/>
      <c r="AA1055" s="357"/>
      <c r="AB1055" s="308"/>
      <c r="AC1055" s="2299">
        <f t="shared" ref="AC1055" si="1400">SUM(T1055:AB1064)</f>
        <v>0</v>
      </c>
      <c r="AD1055" s="2299">
        <f t="shared" ref="AD1055" si="1401">IF(AC1055&gt;0,18,0)</f>
        <v>0</v>
      </c>
      <c r="AE1055" s="2306">
        <f t="shared" ref="AE1055" si="1402">IF((AC1055-AD1055)&gt;=0,AC1055-AD1055,0)</f>
        <v>0</v>
      </c>
      <c r="AF1055" s="2316">
        <f t="shared" ref="AF1055" si="1403">IF(AC1055&lt;AD1055,AC1055,AD1055)/IF(AD1055=0,1,AD1055)</f>
        <v>0</v>
      </c>
      <c r="AG1055" s="2313" t="str">
        <f t="shared" ref="AG1055" si="1404">IF(AF1055=1,"pe",IF(AF1055&gt;0,"ne",""))</f>
        <v/>
      </c>
      <c r="AH1055" s="2312"/>
      <c r="AI1055" s="271">
        <v>1</v>
      </c>
      <c r="AJ1055" s="271" t="s">
        <v>545</v>
      </c>
      <c r="AK1055" s="271" t="str">
        <f t="shared" si="1329"/>
        <v>??</v>
      </c>
      <c r="AL1055" s="271">
        <v>1</v>
      </c>
      <c r="AM1055" s="354">
        <f t="shared" ref="AM1055" si="1405">C1055</f>
        <v>0</v>
      </c>
    </row>
    <row r="1056" spans="1:39" ht="14.1" customHeight="1" thickTop="1" thickBot="1" x14ac:dyDescent="0.25">
      <c r="A1056" s="2278"/>
      <c r="B1056" s="2281"/>
      <c r="C1056" s="2283"/>
      <c r="D1056" s="2285"/>
      <c r="E1056" s="2288"/>
      <c r="F1056" s="2281"/>
      <c r="G1056" s="2295"/>
      <c r="H1056" s="2297"/>
      <c r="I1056" s="2291"/>
      <c r="J1056" s="2281"/>
      <c r="K1056" s="2295"/>
      <c r="L1056" s="2281"/>
      <c r="M1056" s="310"/>
      <c r="N1056" s="1678"/>
      <c r="O1056" s="1678"/>
      <c r="P1056" s="309"/>
      <c r="Q1056" s="309"/>
      <c r="R1056" s="308"/>
      <c r="S1056" s="308"/>
      <c r="T1056" s="358"/>
      <c r="U1056" s="357"/>
      <c r="V1056" s="357"/>
      <c r="W1056" s="357"/>
      <c r="X1056" s="357"/>
      <c r="Y1056" s="357"/>
      <c r="Z1056" s="357"/>
      <c r="AA1056" s="357"/>
      <c r="AB1056" s="308"/>
      <c r="AC1056" s="2300"/>
      <c r="AD1056" s="2300"/>
      <c r="AE1056" s="2307"/>
      <c r="AF1056" s="2316"/>
      <c r="AG1056" s="2314"/>
      <c r="AH1056" s="2312"/>
      <c r="AI1056" s="271">
        <f t="shared" ref="AI1056" si="1406">IF(P1056=P1055,0,1)</f>
        <v>0</v>
      </c>
      <c r="AJ1056" s="271" t="s">
        <v>545</v>
      </c>
      <c r="AK1056" s="271" t="str">
        <f t="shared" si="1329"/>
        <v>??</v>
      </c>
      <c r="AL1056" s="271" t="e">
        <f>IF(#REF!=#REF!,0,1)</f>
        <v>#REF!</v>
      </c>
      <c r="AM1056" s="354">
        <f t="shared" si="1333"/>
        <v>0</v>
      </c>
    </row>
    <row r="1057" spans="1:39" ht="14.1" customHeight="1" thickTop="1" thickBot="1" x14ac:dyDescent="0.25">
      <c r="A1057" s="2278"/>
      <c r="B1057" s="2281"/>
      <c r="C1057" s="2283"/>
      <c r="D1057" s="2285"/>
      <c r="E1057" s="2288"/>
      <c r="F1057" s="2281"/>
      <c r="G1057" s="2295"/>
      <c r="H1057" s="2297"/>
      <c r="I1057" s="2292"/>
      <c r="J1057" s="2281"/>
      <c r="K1057" s="2295"/>
      <c r="L1057" s="2281"/>
      <c r="M1057" s="310"/>
      <c r="N1057" s="1678"/>
      <c r="O1057" s="1678"/>
      <c r="P1057" s="309"/>
      <c r="Q1057" s="309"/>
      <c r="R1057" s="308"/>
      <c r="S1057" s="308"/>
      <c r="T1057" s="358"/>
      <c r="U1057" s="357"/>
      <c r="V1057" s="357"/>
      <c r="W1057" s="357"/>
      <c r="X1057" s="357"/>
      <c r="Y1057" s="357"/>
      <c r="Z1057" s="357"/>
      <c r="AA1057" s="357"/>
      <c r="AB1057" s="308"/>
      <c r="AC1057" s="2300"/>
      <c r="AD1057" s="2300"/>
      <c r="AE1057" s="2307"/>
      <c r="AF1057" s="2316"/>
      <c r="AG1057" s="2314"/>
      <c r="AH1057" s="2312"/>
      <c r="AI1057" s="271">
        <f t="shared" ref="AI1057" si="1407">IF(P1057=P1056,0,IF(P1057=P1055,0,1))</f>
        <v>0</v>
      </c>
      <c r="AJ1057" s="271" t="s">
        <v>545</v>
      </c>
      <c r="AK1057" s="271" t="str">
        <f t="shared" si="1329"/>
        <v>??</v>
      </c>
      <c r="AL1057" s="271" t="e">
        <f>IF(#REF!=#REF!,0,IF(#REF!=#REF!,0,1))</f>
        <v>#REF!</v>
      </c>
      <c r="AM1057" s="354">
        <f t="shared" si="1333"/>
        <v>0</v>
      </c>
    </row>
    <row r="1058" spans="1:39" ht="14.1" customHeight="1" thickTop="1" thickBot="1" x14ac:dyDescent="0.25">
      <c r="A1058" s="2278"/>
      <c r="B1058" s="2281"/>
      <c r="C1058" s="2283"/>
      <c r="D1058" s="2285"/>
      <c r="E1058" s="2288"/>
      <c r="F1058" s="2281"/>
      <c r="G1058" s="2295"/>
      <c r="H1058" s="2297"/>
      <c r="I1058" s="2293"/>
      <c r="J1058" s="2281"/>
      <c r="K1058" s="2295"/>
      <c r="L1058" s="2281"/>
      <c r="M1058" s="310"/>
      <c r="N1058" s="1678"/>
      <c r="O1058" s="1678"/>
      <c r="P1058" s="309"/>
      <c r="Q1058" s="309"/>
      <c r="R1058" s="308"/>
      <c r="S1058" s="308"/>
      <c r="T1058" s="358"/>
      <c r="U1058" s="357"/>
      <c r="V1058" s="357"/>
      <c r="W1058" s="357"/>
      <c r="X1058" s="357"/>
      <c r="Y1058" s="357"/>
      <c r="Z1058" s="357"/>
      <c r="AA1058" s="357"/>
      <c r="AB1058" s="308"/>
      <c r="AC1058" s="2300"/>
      <c r="AD1058" s="2300"/>
      <c r="AE1058" s="2307"/>
      <c r="AF1058" s="2316"/>
      <c r="AG1058" s="2314"/>
      <c r="AH1058" s="2312"/>
      <c r="AI1058" s="271">
        <f t="shared" ref="AI1058" si="1408">IF(P1058=P1057,0,IF(P1058=P1056,0,IF(P1058=P1055,0,1)))</f>
        <v>0</v>
      </c>
      <c r="AJ1058" s="271" t="s">
        <v>545</v>
      </c>
      <c r="AK1058" s="271" t="str">
        <f t="shared" si="1329"/>
        <v>??</v>
      </c>
      <c r="AL1058" s="271" t="e">
        <f>IF(#REF!=#REF!,0,IF(#REF!=#REF!,0,IF(#REF!=#REF!,0,1)))</f>
        <v>#REF!</v>
      </c>
      <c r="AM1058" s="354">
        <f t="shared" si="1333"/>
        <v>0</v>
      </c>
    </row>
    <row r="1059" spans="1:39" ht="14.1" customHeight="1" thickTop="1" thickBot="1" x14ac:dyDescent="0.25">
      <c r="A1059" s="2278"/>
      <c r="B1059" s="2281"/>
      <c r="C1059" s="2283"/>
      <c r="D1059" s="2285"/>
      <c r="E1059" s="2288"/>
      <c r="F1059" s="2281"/>
      <c r="G1059" s="2295"/>
      <c r="H1059" s="2297"/>
      <c r="I1059" s="2293"/>
      <c r="J1059" s="2281"/>
      <c r="K1059" s="2295"/>
      <c r="L1059" s="2281"/>
      <c r="M1059" s="310"/>
      <c r="N1059" s="1678"/>
      <c r="O1059" s="1678"/>
      <c r="P1059" s="309"/>
      <c r="Q1059" s="309"/>
      <c r="R1059" s="308"/>
      <c r="S1059" s="308"/>
      <c r="T1059" s="358"/>
      <c r="U1059" s="357"/>
      <c r="V1059" s="357"/>
      <c r="W1059" s="357"/>
      <c r="X1059" s="357"/>
      <c r="Y1059" s="357"/>
      <c r="Z1059" s="357"/>
      <c r="AA1059" s="357"/>
      <c r="AB1059" s="308"/>
      <c r="AC1059" s="2300"/>
      <c r="AD1059" s="2300"/>
      <c r="AE1059" s="2307"/>
      <c r="AF1059" s="2316"/>
      <c r="AG1059" s="2314"/>
      <c r="AH1059" s="2312"/>
      <c r="AI1059" s="271">
        <f t="shared" ref="AI1059" si="1409">IF(P1059=P1058,0,IF(P1059=P1057,0,IF(P1059=P1056,0,IF(P1059=P1055,0,1))))</f>
        <v>0</v>
      </c>
      <c r="AJ1059" s="271" t="s">
        <v>545</v>
      </c>
      <c r="AK1059" s="271" t="str">
        <f t="shared" si="1329"/>
        <v>??</v>
      </c>
      <c r="AL1059" s="271" t="e">
        <f>IF(#REF!=#REF!,0,IF(#REF!=#REF!,0,IF(#REF!=#REF!,0,IF(#REF!=#REF!,0,1))))</f>
        <v>#REF!</v>
      </c>
      <c r="AM1059" s="354">
        <f t="shared" si="1333"/>
        <v>0</v>
      </c>
    </row>
    <row r="1060" spans="1:39" ht="14.1" customHeight="1" thickTop="1" thickBot="1" x14ac:dyDescent="0.25">
      <c r="A1060" s="2278"/>
      <c r="B1060" s="2281"/>
      <c r="C1060" s="2283"/>
      <c r="D1060" s="2285"/>
      <c r="E1060" s="2288"/>
      <c r="F1060" s="2281"/>
      <c r="G1060" s="2295"/>
      <c r="H1060" s="2297"/>
      <c r="I1060" s="2293"/>
      <c r="J1060" s="2281"/>
      <c r="K1060" s="2295"/>
      <c r="L1060" s="2281"/>
      <c r="M1060" s="310"/>
      <c r="N1060" s="1678"/>
      <c r="O1060" s="1678"/>
      <c r="P1060" s="309"/>
      <c r="Q1060" s="309"/>
      <c r="R1060" s="308"/>
      <c r="S1060" s="308"/>
      <c r="T1060" s="358"/>
      <c r="U1060" s="357"/>
      <c r="V1060" s="357"/>
      <c r="W1060" s="357"/>
      <c r="X1060" s="357"/>
      <c r="Y1060" s="357"/>
      <c r="Z1060" s="357"/>
      <c r="AA1060" s="357"/>
      <c r="AB1060" s="308"/>
      <c r="AC1060" s="2300"/>
      <c r="AD1060" s="2300"/>
      <c r="AE1060" s="2307"/>
      <c r="AF1060" s="2316"/>
      <c r="AG1060" s="2314"/>
      <c r="AH1060" s="2312"/>
      <c r="AI1060" s="271">
        <f t="shared" ref="AI1060" si="1410">IF(P1060=P1059,0,IF(P1060=P1058,0,IF(P1060=P1057,0,IF(P1060=P1056,0,IF(P1060=P1055,0,1)))))</f>
        <v>0</v>
      </c>
      <c r="AJ1060" s="271" t="s">
        <v>545</v>
      </c>
      <c r="AK1060" s="271" t="str">
        <f t="shared" si="1329"/>
        <v>??</v>
      </c>
      <c r="AL1060" s="271" t="e">
        <f>IF(#REF!=#REF!,0,IF(#REF!=#REF!,0,IF(#REF!=#REF!,0,IF(#REF!=#REF!,0,IF(#REF!=#REF!,0,1)))))</f>
        <v>#REF!</v>
      </c>
      <c r="AM1060" s="354">
        <f t="shared" si="1333"/>
        <v>0</v>
      </c>
    </row>
    <row r="1061" spans="1:39" ht="14.1" customHeight="1" thickTop="1" thickBot="1" x14ac:dyDescent="0.25">
      <c r="A1061" s="2278"/>
      <c r="B1061" s="2281"/>
      <c r="C1061" s="2283"/>
      <c r="D1061" s="2285"/>
      <c r="E1061" s="2288"/>
      <c r="F1061" s="2281"/>
      <c r="G1061" s="2295"/>
      <c r="H1061" s="2297"/>
      <c r="I1061" s="2293"/>
      <c r="J1061" s="2281"/>
      <c r="K1061" s="2295"/>
      <c r="L1061" s="2281"/>
      <c r="M1061" s="310"/>
      <c r="N1061" s="1678"/>
      <c r="O1061" s="1678"/>
      <c r="P1061" s="309"/>
      <c r="Q1061" s="309"/>
      <c r="R1061" s="308"/>
      <c r="S1061" s="308"/>
      <c r="T1061" s="358"/>
      <c r="U1061" s="357"/>
      <c r="V1061" s="357"/>
      <c r="W1061" s="357"/>
      <c r="X1061" s="357"/>
      <c r="Y1061" s="357"/>
      <c r="Z1061" s="357"/>
      <c r="AA1061" s="357"/>
      <c r="AB1061" s="308"/>
      <c r="AC1061" s="2300"/>
      <c r="AD1061" s="2300"/>
      <c r="AE1061" s="2308" t="str">
        <f t="shared" ref="AE1061" si="1411">IF(AE1055&gt;9,"błąd","")</f>
        <v/>
      </c>
      <c r="AF1061" s="2316"/>
      <c r="AG1061" s="2314"/>
      <c r="AH1061" s="2312"/>
      <c r="AI1061" s="271">
        <f t="shared" ref="AI1061" si="1412">IF(P1061=P1060,0,IF(P1061=P1059,0,IF(P1061=P1058,0,IF(P1061=P1057,0,IF(P1061=P1056,0,IF(P1061=P1055,0,1))))))</f>
        <v>0</v>
      </c>
      <c r="AJ1061" s="271" t="s">
        <v>545</v>
      </c>
      <c r="AK1061" s="271" t="str">
        <f t="shared" si="1329"/>
        <v>??</v>
      </c>
      <c r="AL1061" s="271" t="e">
        <f>IF(#REF!=#REF!,0,IF(#REF!=#REF!,0,IF(#REF!=#REF!,0,IF(#REF!=#REF!,0,IF(#REF!=#REF!,0,IF(#REF!=#REF!,0,1))))))</f>
        <v>#REF!</v>
      </c>
      <c r="AM1061" s="354">
        <f t="shared" si="1333"/>
        <v>0</v>
      </c>
    </row>
    <row r="1062" spans="1:39" ht="14.1" customHeight="1" thickTop="1" thickBot="1" x14ac:dyDescent="0.25">
      <c r="A1062" s="2278"/>
      <c r="B1062" s="2281"/>
      <c r="C1062" s="2283"/>
      <c r="D1062" s="2285"/>
      <c r="E1062" s="2288"/>
      <c r="F1062" s="2281"/>
      <c r="G1062" s="2295"/>
      <c r="H1062" s="2297"/>
      <c r="I1062" s="2293"/>
      <c r="J1062" s="2281"/>
      <c r="K1062" s="2295"/>
      <c r="L1062" s="2281"/>
      <c r="M1062" s="310"/>
      <c r="N1062" s="1678"/>
      <c r="O1062" s="1678"/>
      <c r="P1062" s="309"/>
      <c r="Q1062" s="309"/>
      <c r="R1062" s="308"/>
      <c r="S1062" s="308"/>
      <c r="T1062" s="358"/>
      <c r="U1062" s="357"/>
      <c r="V1062" s="357"/>
      <c r="W1062" s="357"/>
      <c r="X1062" s="357"/>
      <c r="Y1062" s="357"/>
      <c r="Z1062" s="357"/>
      <c r="AA1062" s="357"/>
      <c r="AB1062" s="308"/>
      <c r="AC1062" s="2300"/>
      <c r="AD1062" s="2300"/>
      <c r="AE1062" s="2308"/>
      <c r="AF1062" s="2316"/>
      <c r="AG1062" s="2314"/>
      <c r="AH1062" s="2312"/>
      <c r="AI1062" s="271">
        <f t="shared" ref="AI1062" si="1413">IF(P1062=P1061,0,IF(P1062=P1060,0,IF(P1062=P1059,0,IF(P1062=P1058,0,IF(P1062=P1057,0,IF(P1062=P1056,0,IF(P1062=P1055,0,1)))))))</f>
        <v>0</v>
      </c>
      <c r="AJ1062" s="271" t="s">
        <v>545</v>
      </c>
      <c r="AK1062" s="271" t="str">
        <f t="shared" si="1329"/>
        <v>??</v>
      </c>
      <c r="AL1062" s="271" t="e">
        <f>IF(#REF!=#REF!,0,IF(#REF!=#REF!,0,IF(#REF!=#REF!,0,IF(#REF!=#REF!,0,IF(#REF!=#REF!,0,IF(#REF!=#REF!,0,IF(#REF!=#REF!,0,1)))))))</f>
        <v>#REF!</v>
      </c>
      <c r="AM1062" s="354">
        <f t="shared" si="1333"/>
        <v>0</v>
      </c>
    </row>
    <row r="1063" spans="1:39" ht="14.1" customHeight="1" thickTop="1" thickBot="1" x14ac:dyDescent="0.25">
      <c r="A1063" s="2278"/>
      <c r="B1063" s="2281"/>
      <c r="C1063" s="2283"/>
      <c r="D1063" s="2285"/>
      <c r="E1063" s="2288"/>
      <c r="F1063" s="2281"/>
      <c r="G1063" s="2295"/>
      <c r="H1063" s="2297"/>
      <c r="I1063" s="2293"/>
      <c r="J1063" s="2281"/>
      <c r="K1063" s="2295"/>
      <c r="L1063" s="2281"/>
      <c r="M1063" s="310"/>
      <c r="N1063" s="1678"/>
      <c r="O1063" s="1678"/>
      <c r="P1063" s="309"/>
      <c r="Q1063" s="309"/>
      <c r="R1063" s="308"/>
      <c r="S1063" s="308"/>
      <c r="T1063" s="358"/>
      <c r="U1063" s="357"/>
      <c r="V1063" s="357"/>
      <c r="W1063" s="357"/>
      <c r="X1063" s="357"/>
      <c r="Y1063" s="357"/>
      <c r="Z1063" s="357"/>
      <c r="AA1063" s="357"/>
      <c r="AB1063" s="308"/>
      <c r="AC1063" s="2300"/>
      <c r="AD1063" s="2300"/>
      <c r="AE1063" s="2308"/>
      <c r="AF1063" s="2316"/>
      <c r="AG1063" s="2314"/>
      <c r="AH1063" s="2312"/>
      <c r="AI1063" s="271">
        <f t="shared" ref="AI1063" si="1414">IF(P1063=P1062,0,IF(P1063=P1061,0,IF(P1063=P1060,0,IF(P1063=P1059,0,IF(P1063=P1058,0,IF(P1063=P1057,0,IF(P1063=P1056,0,IF(P1063=P1055,0,1))))))))</f>
        <v>0</v>
      </c>
      <c r="AJ1063" s="271" t="s">
        <v>545</v>
      </c>
      <c r="AK1063" s="271" t="str">
        <f t="shared" si="1329"/>
        <v>??</v>
      </c>
      <c r="AL1063" s="271" t="e">
        <f>IF(#REF!=#REF!,0,IF(#REF!=#REF!,0,IF(#REF!=#REF!,0,IF(#REF!=#REF!,0,IF(#REF!=#REF!,0,IF(#REF!=#REF!,0,IF(#REF!=#REF!,0,IF(#REF!=#REF!,0,1))))))))</f>
        <v>#REF!</v>
      </c>
      <c r="AM1063" s="354">
        <f t="shared" si="1333"/>
        <v>0</v>
      </c>
    </row>
    <row r="1064" spans="1:39" ht="14.1" customHeight="1" thickTop="1" thickBot="1" x14ac:dyDescent="0.25">
      <c r="A1064" s="2279"/>
      <c r="B1064" s="2282"/>
      <c r="C1064" s="2284"/>
      <c r="D1064" s="2286"/>
      <c r="E1064" s="2289"/>
      <c r="F1064" s="2282"/>
      <c r="G1064" s="2296"/>
      <c r="H1064" s="2298"/>
      <c r="I1064" s="2294"/>
      <c r="J1064" s="2282"/>
      <c r="K1064" s="2296"/>
      <c r="L1064" s="2282"/>
      <c r="M1064" s="292"/>
      <c r="N1064" s="290"/>
      <c r="O1064" s="290"/>
      <c r="P1064" s="291"/>
      <c r="Q1064" s="291"/>
      <c r="R1064" s="290"/>
      <c r="S1064" s="290"/>
      <c r="T1064" s="356"/>
      <c r="U1064" s="355"/>
      <c r="V1064" s="355"/>
      <c r="W1064" s="355"/>
      <c r="X1064" s="355"/>
      <c r="Y1064" s="355"/>
      <c r="Z1064" s="355"/>
      <c r="AA1064" s="355"/>
      <c r="AB1064" s="290"/>
      <c r="AC1064" s="2301"/>
      <c r="AD1064" s="2301"/>
      <c r="AE1064" s="2309"/>
      <c r="AF1064" s="2316"/>
      <c r="AG1064" s="2315"/>
      <c r="AH1064" s="2312"/>
      <c r="AI1064" s="271">
        <f t="shared" ref="AI1064" si="1415">IF(P1064=P1063,0,IF(P1064=P1062,0,IF(P1064=P1061,0,IF(P1064=P1060,0,IF(P1064=P1059,0,IF(P1064=P1058,0,IF(P1064=P1057,0,IF(P1064=P1056,0,IF(P1064=P1055,0,1)))))))))</f>
        <v>0</v>
      </c>
      <c r="AJ1064" s="271" t="s">
        <v>545</v>
      </c>
      <c r="AK1064" s="271" t="str">
        <f t="shared" si="1329"/>
        <v>??</v>
      </c>
      <c r="AL1064" s="271" t="e">
        <f>IF(#REF!=#REF!,0,IF(#REF!=#REF!,0,IF(#REF!=#REF!,0,IF(#REF!=#REF!,0,IF(#REF!=#REF!,0,IF(#REF!=#REF!,0,IF(#REF!=#REF!,0,IF(#REF!=#REF!,0,IF(#REF!=#REF!,0,1)))))))))</f>
        <v>#REF!</v>
      </c>
      <c r="AM1064" s="354">
        <f t="shared" si="1333"/>
        <v>0</v>
      </c>
    </row>
    <row r="1065" spans="1:39" ht="14.1" customHeight="1" thickTop="1" thickBot="1" x14ac:dyDescent="0.25">
      <c r="A1065" s="2278"/>
      <c r="B1065" s="2280"/>
      <c r="C1065" s="2283"/>
      <c r="D1065" s="2285"/>
      <c r="E1065" s="2287"/>
      <c r="F1065" s="2280"/>
      <c r="G1065" s="2280"/>
      <c r="H1065" s="2297"/>
      <c r="I1065" s="2290" t="s">
        <v>140</v>
      </c>
      <c r="J1065" s="2281"/>
      <c r="K1065" s="2280"/>
      <c r="L1065" s="2281"/>
      <c r="M1065" s="310"/>
      <c r="N1065" s="1678"/>
      <c r="O1065" s="1678"/>
      <c r="P1065" s="388"/>
      <c r="Q1065" s="388"/>
      <c r="R1065" s="308"/>
      <c r="S1065" s="308"/>
      <c r="T1065" s="358"/>
      <c r="U1065" s="357"/>
      <c r="V1065" s="357"/>
      <c r="W1065" s="357"/>
      <c r="X1065" s="357"/>
      <c r="Y1065" s="357"/>
      <c r="Z1065" s="357"/>
      <c r="AA1065" s="357"/>
      <c r="AB1065" s="308"/>
      <c r="AC1065" s="2299">
        <f t="shared" ref="AC1065" si="1416">SUM(T1065:AB1074)</f>
        <v>0</v>
      </c>
      <c r="AD1065" s="2299">
        <f t="shared" ref="AD1065" si="1417">IF(AC1065&gt;0,18,0)</f>
        <v>0</v>
      </c>
      <c r="AE1065" s="2306">
        <f t="shared" ref="AE1065" si="1418">IF((AC1065-AD1065)&gt;=0,AC1065-AD1065,0)</f>
        <v>0</v>
      </c>
      <c r="AF1065" s="2316">
        <f t="shared" ref="AF1065" si="1419">IF(AC1065&lt;AD1065,AC1065,AD1065)/IF(AD1065=0,1,AD1065)</f>
        <v>0</v>
      </c>
      <c r="AG1065" s="2313" t="str">
        <f t="shared" ref="AG1065" si="1420">IF(AF1065=1,"pe",IF(AF1065&gt;0,"ne",""))</f>
        <v/>
      </c>
      <c r="AH1065" s="2312"/>
      <c r="AI1065" s="271">
        <v>1</v>
      </c>
      <c r="AJ1065" s="271" t="s">
        <v>545</v>
      </c>
      <c r="AK1065" s="271" t="str">
        <f t="shared" si="1329"/>
        <v>??</v>
      </c>
      <c r="AL1065" s="271">
        <v>1</v>
      </c>
      <c r="AM1065" s="354">
        <f t="shared" ref="AM1065" si="1421">C1065</f>
        <v>0</v>
      </c>
    </row>
    <row r="1066" spans="1:39" ht="14.1" customHeight="1" thickTop="1" thickBot="1" x14ac:dyDescent="0.25">
      <c r="A1066" s="2278"/>
      <c r="B1066" s="2281"/>
      <c r="C1066" s="2283"/>
      <c r="D1066" s="2285"/>
      <c r="E1066" s="2288"/>
      <c r="F1066" s="2281"/>
      <c r="G1066" s="2295"/>
      <c r="H1066" s="2297"/>
      <c r="I1066" s="2291"/>
      <c r="J1066" s="2281"/>
      <c r="K1066" s="2295"/>
      <c r="L1066" s="2281"/>
      <c r="M1066" s="310"/>
      <c r="N1066" s="1678"/>
      <c r="O1066" s="1678"/>
      <c r="P1066" s="309"/>
      <c r="Q1066" s="309"/>
      <c r="R1066" s="308"/>
      <c r="S1066" s="308"/>
      <c r="T1066" s="358"/>
      <c r="U1066" s="357"/>
      <c r="V1066" s="357"/>
      <c r="W1066" s="357"/>
      <c r="X1066" s="357"/>
      <c r="Y1066" s="357"/>
      <c r="Z1066" s="357"/>
      <c r="AA1066" s="357"/>
      <c r="AB1066" s="308"/>
      <c r="AC1066" s="2300"/>
      <c r="AD1066" s="2300"/>
      <c r="AE1066" s="2307"/>
      <c r="AF1066" s="2316"/>
      <c r="AG1066" s="2314"/>
      <c r="AH1066" s="2312"/>
      <c r="AI1066" s="271">
        <f t="shared" ref="AI1066" si="1422">IF(P1066=P1065,0,1)</f>
        <v>0</v>
      </c>
      <c r="AJ1066" s="271" t="s">
        <v>545</v>
      </c>
      <c r="AK1066" s="271" t="str">
        <f t="shared" si="1329"/>
        <v>??</v>
      </c>
      <c r="AL1066" s="271" t="e">
        <f>IF(#REF!=#REF!,0,1)</f>
        <v>#REF!</v>
      </c>
      <c r="AM1066" s="354">
        <f t="shared" si="1333"/>
        <v>0</v>
      </c>
    </row>
    <row r="1067" spans="1:39" ht="14.1" customHeight="1" thickTop="1" thickBot="1" x14ac:dyDescent="0.25">
      <c r="A1067" s="2278"/>
      <c r="B1067" s="2281"/>
      <c r="C1067" s="2283"/>
      <c r="D1067" s="2285"/>
      <c r="E1067" s="2288"/>
      <c r="F1067" s="2281"/>
      <c r="G1067" s="2295"/>
      <c r="H1067" s="2297"/>
      <c r="I1067" s="2292"/>
      <c r="J1067" s="2281"/>
      <c r="K1067" s="2295"/>
      <c r="L1067" s="2281"/>
      <c r="M1067" s="310"/>
      <c r="N1067" s="1678"/>
      <c r="O1067" s="1678"/>
      <c r="P1067" s="309"/>
      <c r="Q1067" s="309"/>
      <c r="R1067" s="308"/>
      <c r="S1067" s="308"/>
      <c r="T1067" s="358"/>
      <c r="U1067" s="357"/>
      <c r="V1067" s="357"/>
      <c r="W1067" s="357"/>
      <c r="X1067" s="357"/>
      <c r="Y1067" s="357"/>
      <c r="Z1067" s="357"/>
      <c r="AA1067" s="357"/>
      <c r="AB1067" s="308"/>
      <c r="AC1067" s="2300"/>
      <c r="AD1067" s="2300"/>
      <c r="AE1067" s="2307"/>
      <c r="AF1067" s="2316"/>
      <c r="AG1067" s="2314"/>
      <c r="AH1067" s="2312"/>
      <c r="AI1067" s="271">
        <f t="shared" ref="AI1067" si="1423">IF(P1067=P1066,0,IF(P1067=P1065,0,1))</f>
        <v>0</v>
      </c>
      <c r="AJ1067" s="271" t="s">
        <v>545</v>
      </c>
      <c r="AK1067" s="271" t="str">
        <f t="shared" si="1329"/>
        <v>??</v>
      </c>
      <c r="AL1067" s="271" t="e">
        <f>IF(#REF!=#REF!,0,IF(#REF!=#REF!,0,1))</f>
        <v>#REF!</v>
      </c>
      <c r="AM1067" s="354">
        <f t="shared" si="1333"/>
        <v>0</v>
      </c>
    </row>
    <row r="1068" spans="1:39" ht="14.1" customHeight="1" thickTop="1" thickBot="1" x14ac:dyDescent="0.25">
      <c r="A1068" s="2278"/>
      <c r="B1068" s="2281"/>
      <c r="C1068" s="2283"/>
      <c r="D1068" s="2285"/>
      <c r="E1068" s="2288"/>
      <c r="F1068" s="2281"/>
      <c r="G1068" s="2295"/>
      <c r="H1068" s="2297"/>
      <c r="I1068" s="2293"/>
      <c r="J1068" s="2281"/>
      <c r="K1068" s="2295"/>
      <c r="L1068" s="2281"/>
      <c r="M1068" s="310"/>
      <c r="N1068" s="1678"/>
      <c r="O1068" s="1678"/>
      <c r="P1068" s="309"/>
      <c r="Q1068" s="309"/>
      <c r="R1068" s="308"/>
      <c r="S1068" s="308"/>
      <c r="T1068" s="358"/>
      <c r="U1068" s="357"/>
      <c r="V1068" s="357"/>
      <c r="W1068" s="357"/>
      <c r="X1068" s="357"/>
      <c r="Y1068" s="357"/>
      <c r="Z1068" s="357"/>
      <c r="AA1068" s="357"/>
      <c r="AB1068" s="308"/>
      <c r="AC1068" s="2300"/>
      <c r="AD1068" s="2300"/>
      <c r="AE1068" s="2307"/>
      <c r="AF1068" s="2316"/>
      <c r="AG1068" s="2314"/>
      <c r="AH1068" s="2312"/>
      <c r="AI1068" s="271">
        <f t="shared" ref="AI1068" si="1424">IF(P1068=P1067,0,IF(P1068=P1066,0,IF(P1068=P1065,0,1)))</f>
        <v>0</v>
      </c>
      <c r="AJ1068" s="271" t="s">
        <v>545</v>
      </c>
      <c r="AK1068" s="271" t="str">
        <f t="shared" si="1329"/>
        <v>??</v>
      </c>
      <c r="AL1068" s="271" t="e">
        <f>IF(#REF!=#REF!,0,IF(#REF!=#REF!,0,IF(#REF!=#REF!,0,1)))</f>
        <v>#REF!</v>
      </c>
      <c r="AM1068" s="354">
        <f t="shared" si="1333"/>
        <v>0</v>
      </c>
    </row>
    <row r="1069" spans="1:39" ht="14.1" customHeight="1" thickTop="1" thickBot="1" x14ac:dyDescent="0.25">
      <c r="A1069" s="2278"/>
      <c r="B1069" s="2281"/>
      <c r="C1069" s="2283"/>
      <c r="D1069" s="2285"/>
      <c r="E1069" s="2288"/>
      <c r="F1069" s="2281"/>
      <c r="G1069" s="2295"/>
      <c r="H1069" s="2297"/>
      <c r="I1069" s="2293"/>
      <c r="J1069" s="2281"/>
      <c r="K1069" s="2295"/>
      <c r="L1069" s="2281"/>
      <c r="M1069" s="310"/>
      <c r="N1069" s="1678"/>
      <c r="O1069" s="1678"/>
      <c r="P1069" s="309"/>
      <c r="Q1069" s="309"/>
      <c r="R1069" s="308"/>
      <c r="S1069" s="308"/>
      <c r="T1069" s="358"/>
      <c r="U1069" s="357"/>
      <c r="V1069" s="357"/>
      <c r="W1069" s="357"/>
      <c r="X1069" s="357"/>
      <c r="Y1069" s="357"/>
      <c r="Z1069" s="357"/>
      <c r="AA1069" s="357"/>
      <c r="AB1069" s="308"/>
      <c r="AC1069" s="2300"/>
      <c r="AD1069" s="2300"/>
      <c r="AE1069" s="2307"/>
      <c r="AF1069" s="2316"/>
      <c r="AG1069" s="2314"/>
      <c r="AH1069" s="2312"/>
      <c r="AI1069" s="271">
        <f t="shared" ref="AI1069" si="1425">IF(P1069=P1068,0,IF(P1069=P1067,0,IF(P1069=P1066,0,IF(P1069=P1065,0,1))))</f>
        <v>0</v>
      </c>
      <c r="AJ1069" s="271" t="s">
        <v>545</v>
      </c>
      <c r="AK1069" s="271" t="str">
        <f t="shared" si="1329"/>
        <v>??</v>
      </c>
      <c r="AL1069" s="271" t="e">
        <f>IF(#REF!=#REF!,0,IF(#REF!=#REF!,0,IF(#REF!=#REF!,0,IF(#REF!=#REF!,0,1))))</f>
        <v>#REF!</v>
      </c>
      <c r="AM1069" s="354">
        <f t="shared" si="1333"/>
        <v>0</v>
      </c>
    </row>
    <row r="1070" spans="1:39" ht="14.1" customHeight="1" thickTop="1" thickBot="1" x14ac:dyDescent="0.25">
      <c r="A1070" s="2278"/>
      <c r="B1070" s="2281"/>
      <c r="C1070" s="2283"/>
      <c r="D1070" s="2285"/>
      <c r="E1070" s="2288"/>
      <c r="F1070" s="2281"/>
      <c r="G1070" s="2295"/>
      <c r="H1070" s="2297"/>
      <c r="I1070" s="2293"/>
      <c r="J1070" s="2281"/>
      <c r="K1070" s="2295"/>
      <c r="L1070" s="2281"/>
      <c r="M1070" s="310"/>
      <c r="N1070" s="1678"/>
      <c r="O1070" s="1678"/>
      <c r="P1070" s="309"/>
      <c r="Q1070" s="309"/>
      <c r="R1070" s="308"/>
      <c r="S1070" s="308"/>
      <c r="T1070" s="358"/>
      <c r="U1070" s="357"/>
      <c r="V1070" s="357"/>
      <c r="W1070" s="357"/>
      <c r="X1070" s="357"/>
      <c r="Y1070" s="357"/>
      <c r="Z1070" s="357"/>
      <c r="AA1070" s="357"/>
      <c r="AB1070" s="308"/>
      <c r="AC1070" s="2300"/>
      <c r="AD1070" s="2300"/>
      <c r="AE1070" s="2307"/>
      <c r="AF1070" s="2316"/>
      <c r="AG1070" s="2314"/>
      <c r="AH1070" s="2312"/>
      <c r="AI1070" s="271">
        <f t="shared" ref="AI1070" si="1426">IF(P1070=P1069,0,IF(P1070=P1068,0,IF(P1070=P1067,0,IF(P1070=P1066,0,IF(P1070=P1065,0,1)))))</f>
        <v>0</v>
      </c>
      <c r="AJ1070" s="271" t="s">
        <v>545</v>
      </c>
      <c r="AK1070" s="271" t="str">
        <f t="shared" si="1329"/>
        <v>??</v>
      </c>
      <c r="AL1070" s="271" t="e">
        <f>IF(#REF!=#REF!,0,IF(#REF!=#REF!,0,IF(#REF!=#REF!,0,IF(#REF!=#REF!,0,IF(#REF!=#REF!,0,1)))))</f>
        <v>#REF!</v>
      </c>
      <c r="AM1070" s="354">
        <f t="shared" si="1333"/>
        <v>0</v>
      </c>
    </row>
    <row r="1071" spans="1:39" ht="14.1" customHeight="1" thickTop="1" thickBot="1" x14ac:dyDescent="0.25">
      <c r="A1071" s="2278"/>
      <c r="B1071" s="2281"/>
      <c r="C1071" s="2283"/>
      <c r="D1071" s="2285"/>
      <c r="E1071" s="2288"/>
      <c r="F1071" s="2281"/>
      <c r="G1071" s="2295"/>
      <c r="H1071" s="2297"/>
      <c r="I1071" s="2293"/>
      <c r="J1071" s="2281"/>
      <c r="K1071" s="2295"/>
      <c r="L1071" s="2281"/>
      <c r="M1071" s="310"/>
      <c r="N1071" s="1678"/>
      <c r="O1071" s="1678"/>
      <c r="P1071" s="309"/>
      <c r="Q1071" s="309"/>
      <c r="R1071" s="308"/>
      <c r="S1071" s="308"/>
      <c r="T1071" s="358"/>
      <c r="U1071" s="357"/>
      <c r="V1071" s="357"/>
      <c r="W1071" s="357"/>
      <c r="X1071" s="357"/>
      <c r="Y1071" s="357"/>
      <c r="Z1071" s="357"/>
      <c r="AA1071" s="357"/>
      <c r="AB1071" s="308"/>
      <c r="AC1071" s="2300"/>
      <c r="AD1071" s="2300"/>
      <c r="AE1071" s="2308" t="str">
        <f t="shared" ref="AE1071" si="1427">IF(AE1065&gt;9,"błąd","")</f>
        <v/>
      </c>
      <c r="AF1071" s="2316"/>
      <c r="AG1071" s="2314"/>
      <c r="AH1071" s="2312"/>
      <c r="AI1071" s="271">
        <f t="shared" ref="AI1071" si="1428">IF(P1071=P1070,0,IF(P1071=P1069,0,IF(P1071=P1068,0,IF(P1071=P1067,0,IF(P1071=P1066,0,IF(P1071=P1065,0,1))))))</f>
        <v>0</v>
      </c>
      <c r="AJ1071" s="271" t="s">
        <v>545</v>
      </c>
      <c r="AK1071" s="271" t="str">
        <f t="shared" si="1329"/>
        <v>??</v>
      </c>
      <c r="AL1071" s="271" t="e">
        <f>IF(#REF!=#REF!,0,IF(#REF!=#REF!,0,IF(#REF!=#REF!,0,IF(#REF!=#REF!,0,IF(#REF!=#REF!,0,IF(#REF!=#REF!,0,1))))))</f>
        <v>#REF!</v>
      </c>
      <c r="AM1071" s="354">
        <f t="shared" si="1333"/>
        <v>0</v>
      </c>
    </row>
    <row r="1072" spans="1:39" ht="14.1" customHeight="1" thickTop="1" thickBot="1" x14ac:dyDescent="0.25">
      <c r="A1072" s="2278"/>
      <c r="B1072" s="2281"/>
      <c r="C1072" s="2283"/>
      <c r="D1072" s="2285"/>
      <c r="E1072" s="2288"/>
      <c r="F1072" s="2281"/>
      <c r="G1072" s="2295"/>
      <c r="H1072" s="2297"/>
      <c r="I1072" s="2293"/>
      <c r="J1072" s="2281"/>
      <c r="K1072" s="2295"/>
      <c r="L1072" s="2281"/>
      <c r="M1072" s="310"/>
      <c r="N1072" s="1678"/>
      <c r="O1072" s="1678"/>
      <c r="P1072" s="309"/>
      <c r="Q1072" s="309"/>
      <c r="R1072" s="308"/>
      <c r="S1072" s="308"/>
      <c r="T1072" s="358"/>
      <c r="U1072" s="357"/>
      <c r="V1072" s="357"/>
      <c r="W1072" s="357"/>
      <c r="X1072" s="357"/>
      <c r="Y1072" s="357"/>
      <c r="Z1072" s="357"/>
      <c r="AA1072" s="357"/>
      <c r="AB1072" s="308"/>
      <c r="AC1072" s="2300"/>
      <c r="AD1072" s="2300"/>
      <c r="AE1072" s="2308"/>
      <c r="AF1072" s="2316"/>
      <c r="AG1072" s="2314"/>
      <c r="AH1072" s="2312"/>
      <c r="AI1072" s="271">
        <f t="shared" ref="AI1072" si="1429">IF(P1072=P1071,0,IF(P1072=P1070,0,IF(P1072=P1069,0,IF(P1072=P1068,0,IF(P1072=P1067,0,IF(P1072=P1066,0,IF(P1072=P1065,0,1)))))))</f>
        <v>0</v>
      </c>
      <c r="AJ1072" s="271" t="s">
        <v>545</v>
      </c>
      <c r="AK1072" s="271" t="str">
        <f t="shared" si="1329"/>
        <v>??</v>
      </c>
      <c r="AL1072" s="271" t="e">
        <f>IF(#REF!=#REF!,0,IF(#REF!=#REF!,0,IF(#REF!=#REF!,0,IF(#REF!=#REF!,0,IF(#REF!=#REF!,0,IF(#REF!=#REF!,0,IF(#REF!=#REF!,0,1)))))))</f>
        <v>#REF!</v>
      </c>
      <c r="AM1072" s="354">
        <f t="shared" si="1333"/>
        <v>0</v>
      </c>
    </row>
    <row r="1073" spans="1:39" ht="14.1" customHeight="1" thickTop="1" thickBot="1" x14ac:dyDescent="0.25">
      <c r="A1073" s="2278"/>
      <c r="B1073" s="2281"/>
      <c r="C1073" s="2283"/>
      <c r="D1073" s="2285"/>
      <c r="E1073" s="2288"/>
      <c r="F1073" s="2281"/>
      <c r="G1073" s="2295"/>
      <c r="H1073" s="2297"/>
      <c r="I1073" s="2293"/>
      <c r="J1073" s="2281"/>
      <c r="K1073" s="2295"/>
      <c r="L1073" s="2281"/>
      <c r="M1073" s="310"/>
      <c r="N1073" s="1678"/>
      <c r="O1073" s="1678"/>
      <c r="P1073" s="309"/>
      <c r="Q1073" s="309"/>
      <c r="R1073" s="308"/>
      <c r="S1073" s="308"/>
      <c r="T1073" s="358"/>
      <c r="U1073" s="357"/>
      <c r="V1073" s="357"/>
      <c r="W1073" s="357"/>
      <c r="X1073" s="357"/>
      <c r="Y1073" s="357"/>
      <c r="Z1073" s="357"/>
      <c r="AA1073" s="357"/>
      <c r="AB1073" s="308"/>
      <c r="AC1073" s="2300"/>
      <c r="AD1073" s="2300"/>
      <c r="AE1073" s="2308"/>
      <c r="AF1073" s="2316"/>
      <c r="AG1073" s="2314"/>
      <c r="AH1073" s="2312"/>
      <c r="AI1073" s="271">
        <f t="shared" ref="AI1073" si="1430">IF(P1073=P1072,0,IF(P1073=P1071,0,IF(P1073=P1070,0,IF(P1073=P1069,0,IF(P1073=P1068,0,IF(P1073=P1067,0,IF(P1073=P1066,0,IF(P1073=P1065,0,1))))))))</f>
        <v>0</v>
      </c>
      <c r="AJ1073" s="271" t="s">
        <v>545</v>
      </c>
      <c r="AK1073" s="271" t="str">
        <f t="shared" si="1329"/>
        <v>??</v>
      </c>
      <c r="AL1073" s="271" t="e">
        <f>IF(#REF!=#REF!,0,IF(#REF!=#REF!,0,IF(#REF!=#REF!,0,IF(#REF!=#REF!,0,IF(#REF!=#REF!,0,IF(#REF!=#REF!,0,IF(#REF!=#REF!,0,IF(#REF!=#REF!,0,1))))))))</f>
        <v>#REF!</v>
      </c>
      <c r="AM1073" s="354">
        <f t="shared" si="1333"/>
        <v>0</v>
      </c>
    </row>
    <row r="1074" spans="1:39" ht="14.1" customHeight="1" thickTop="1" thickBot="1" x14ac:dyDescent="0.25">
      <c r="A1074" s="2279"/>
      <c r="B1074" s="2282"/>
      <c r="C1074" s="2284"/>
      <c r="D1074" s="2286"/>
      <c r="E1074" s="2289"/>
      <c r="F1074" s="2282"/>
      <c r="G1074" s="2296"/>
      <c r="H1074" s="2298"/>
      <c r="I1074" s="2294"/>
      <c r="J1074" s="2282"/>
      <c r="K1074" s="2296"/>
      <c r="L1074" s="2282"/>
      <c r="M1074" s="292"/>
      <c r="N1074" s="290"/>
      <c r="O1074" s="290"/>
      <c r="P1074" s="291"/>
      <c r="Q1074" s="291"/>
      <c r="R1074" s="290"/>
      <c r="S1074" s="290"/>
      <c r="T1074" s="356"/>
      <c r="U1074" s="355"/>
      <c r="V1074" s="355"/>
      <c r="W1074" s="355"/>
      <c r="X1074" s="355"/>
      <c r="Y1074" s="355"/>
      <c r="Z1074" s="355"/>
      <c r="AA1074" s="355"/>
      <c r="AB1074" s="290"/>
      <c r="AC1074" s="2301"/>
      <c r="AD1074" s="2301"/>
      <c r="AE1074" s="2309"/>
      <c r="AF1074" s="2316"/>
      <c r="AG1074" s="2315"/>
      <c r="AH1074" s="2312"/>
      <c r="AI1074" s="271">
        <f t="shared" ref="AI1074" si="1431">IF(P1074=P1073,0,IF(P1074=P1072,0,IF(P1074=P1071,0,IF(P1074=P1070,0,IF(P1074=P1069,0,IF(P1074=P1068,0,IF(P1074=P1067,0,IF(P1074=P1066,0,IF(P1074=P1065,0,1)))))))))</f>
        <v>0</v>
      </c>
      <c r="AJ1074" s="271" t="s">
        <v>545</v>
      </c>
      <c r="AK1074" s="271" t="str">
        <f t="shared" ref="AK1074:AK1137" si="1432">$C$2</f>
        <v>??</v>
      </c>
      <c r="AL1074" s="271" t="e">
        <f>IF(#REF!=#REF!,0,IF(#REF!=#REF!,0,IF(#REF!=#REF!,0,IF(#REF!=#REF!,0,IF(#REF!=#REF!,0,IF(#REF!=#REF!,0,IF(#REF!=#REF!,0,IF(#REF!=#REF!,0,IF(#REF!=#REF!,0,1)))))))))</f>
        <v>#REF!</v>
      </c>
      <c r="AM1074" s="354">
        <f t="shared" si="1333"/>
        <v>0</v>
      </c>
    </row>
    <row r="1075" spans="1:39" ht="14.1" customHeight="1" thickTop="1" thickBot="1" x14ac:dyDescent="0.25">
      <c r="A1075" s="2278"/>
      <c r="B1075" s="2280"/>
      <c r="C1075" s="2283"/>
      <c r="D1075" s="2285"/>
      <c r="E1075" s="2287"/>
      <c r="F1075" s="2280"/>
      <c r="G1075" s="2280"/>
      <c r="H1075" s="2297"/>
      <c r="I1075" s="2290" t="s">
        <v>140</v>
      </c>
      <c r="J1075" s="2281"/>
      <c r="K1075" s="2280"/>
      <c r="L1075" s="2281"/>
      <c r="M1075" s="310"/>
      <c r="N1075" s="1678"/>
      <c r="O1075" s="1678"/>
      <c r="P1075" s="388"/>
      <c r="Q1075" s="388"/>
      <c r="R1075" s="308"/>
      <c r="S1075" s="308"/>
      <c r="T1075" s="358"/>
      <c r="U1075" s="357"/>
      <c r="V1075" s="357"/>
      <c r="W1075" s="357"/>
      <c r="X1075" s="357"/>
      <c r="Y1075" s="357"/>
      <c r="Z1075" s="357"/>
      <c r="AA1075" s="357"/>
      <c r="AB1075" s="308"/>
      <c r="AC1075" s="2299">
        <f t="shared" ref="AC1075" si="1433">SUM(T1075:AB1084)</f>
        <v>0</v>
      </c>
      <c r="AD1075" s="2299">
        <f t="shared" ref="AD1075" si="1434">IF(AC1075&gt;0,18,0)</f>
        <v>0</v>
      </c>
      <c r="AE1075" s="2306">
        <f t="shared" ref="AE1075" si="1435">IF((AC1075-AD1075)&gt;=0,AC1075-AD1075,0)</f>
        <v>0</v>
      </c>
      <c r="AF1075" s="2316">
        <f t="shared" ref="AF1075" si="1436">IF(AC1075&lt;AD1075,AC1075,AD1075)/IF(AD1075=0,1,AD1075)</f>
        <v>0</v>
      </c>
      <c r="AG1075" s="2313" t="str">
        <f t="shared" ref="AG1075" si="1437">IF(AF1075=1,"pe",IF(AF1075&gt;0,"ne",""))</f>
        <v/>
      </c>
      <c r="AH1075" s="2312"/>
      <c r="AI1075" s="271">
        <v>1</v>
      </c>
      <c r="AJ1075" s="271" t="s">
        <v>545</v>
      </c>
      <c r="AK1075" s="271" t="str">
        <f t="shared" si="1432"/>
        <v>??</v>
      </c>
      <c r="AL1075" s="271">
        <v>1</v>
      </c>
      <c r="AM1075" s="354">
        <f t="shared" ref="AM1075" si="1438">C1075</f>
        <v>0</v>
      </c>
    </row>
    <row r="1076" spans="1:39" ht="14.1" customHeight="1" thickTop="1" thickBot="1" x14ac:dyDescent="0.25">
      <c r="A1076" s="2278"/>
      <c r="B1076" s="2281"/>
      <c r="C1076" s="2283"/>
      <c r="D1076" s="2285"/>
      <c r="E1076" s="2288"/>
      <c r="F1076" s="2281"/>
      <c r="G1076" s="2295"/>
      <c r="H1076" s="2297"/>
      <c r="I1076" s="2291"/>
      <c r="J1076" s="2281"/>
      <c r="K1076" s="2295"/>
      <c r="L1076" s="2281"/>
      <c r="M1076" s="310"/>
      <c r="N1076" s="1678"/>
      <c r="O1076" s="1678"/>
      <c r="P1076" s="309"/>
      <c r="Q1076" s="309"/>
      <c r="R1076" s="308"/>
      <c r="S1076" s="308"/>
      <c r="T1076" s="358"/>
      <c r="U1076" s="357"/>
      <c r="V1076" s="357"/>
      <c r="W1076" s="357"/>
      <c r="X1076" s="357"/>
      <c r="Y1076" s="357"/>
      <c r="Z1076" s="357"/>
      <c r="AA1076" s="357"/>
      <c r="AB1076" s="308"/>
      <c r="AC1076" s="2300"/>
      <c r="AD1076" s="2300"/>
      <c r="AE1076" s="2307"/>
      <c r="AF1076" s="2316"/>
      <c r="AG1076" s="2314"/>
      <c r="AH1076" s="2312"/>
      <c r="AI1076" s="271">
        <f t="shared" ref="AI1076" si="1439">IF(P1076=P1075,0,1)</f>
        <v>0</v>
      </c>
      <c r="AJ1076" s="271" t="s">
        <v>545</v>
      </c>
      <c r="AK1076" s="271" t="str">
        <f t="shared" si="1432"/>
        <v>??</v>
      </c>
      <c r="AL1076" s="271" t="e">
        <f>IF(#REF!=#REF!,0,1)</f>
        <v>#REF!</v>
      </c>
      <c r="AM1076" s="354">
        <f t="shared" ref="AM1076:AM1139" si="1440">AM1075</f>
        <v>0</v>
      </c>
    </row>
    <row r="1077" spans="1:39" ht="14.1" customHeight="1" thickTop="1" thickBot="1" x14ac:dyDescent="0.25">
      <c r="A1077" s="2278"/>
      <c r="B1077" s="2281"/>
      <c r="C1077" s="2283"/>
      <c r="D1077" s="2285"/>
      <c r="E1077" s="2288"/>
      <c r="F1077" s="2281"/>
      <c r="G1077" s="2295"/>
      <c r="H1077" s="2297"/>
      <c r="I1077" s="2292"/>
      <c r="J1077" s="2281"/>
      <c r="K1077" s="2295"/>
      <c r="L1077" s="2281"/>
      <c r="M1077" s="310"/>
      <c r="N1077" s="1678"/>
      <c r="O1077" s="1678"/>
      <c r="P1077" s="309"/>
      <c r="Q1077" s="309"/>
      <c r="R1077" s="308"/>
      <c r="S1077" s="308"/>
      <c r="T1077" s="358"/>
      <c r="U1077" s="357"/>
      <c r="V1077" s="357"/>
      <c r="W1077" s="357"/>
      <c r="X1077" s="357"/>
      <c r="Y1077" s="357"/>
      <c r="Z1077" s="357"/>
      <c r="AA1077" s="357"/>
      <c r="AB1077" s="308"/>
      <c r="AC1077" s="2300"/>
      <c r="AD1077" s="2300"/>
      <c r="AE1077" s="2307"/>
      <c r="AF1077" s="2316"/>
      <c r="AG1077" s="2314"/>
      <c r="AH1077" s="2312"/>
      <c r="AI1077" s="271">
        <f t="shared" ref="AI1077" si="1441">IF(P1077=P1076,0,IF(P1077=P1075,0,1))</f>
        <v>0</v>
      </c>
      <c r="AJ1077" s="271" t="s">
        <v>545</v>
      </c>
      <c r="AK1077" s="271" t="str">
        <f t="shared" si="1432"/>
        <v>??</v>
      </c>
      <c r="AL1077" s="271" t="e">
        <f>IF(#REF!=#REF!,0,IF(#REF!=#REF!,0,1))</f>
        <v>#REF!</v>
      </c>
      <c r="AM1077" s="354">
        <f t="shared" si="1440"/>
        <v>0</v>
      </c>
    </row>
    <row r="1078" spans="1:39" ht="14.1" customHeight="1" thickTop="1" thickBot="1" x14ac:dyDescent="0.25">
      <c r="A1078" s="2278"/>
      <c r="B1078" s="2281"/>
      <c r="C1078" s="2283"/>
      <c r="D1078" s="2285"/>
      <c r="E1078" s="2288"/>
      <c r="F1078" s="2281"/>
      <c r="G1078" s="2295"/>
      <c r="H1078" s="2297"/>
      <c r="I1078" s="2293"/>
      <c r="J1078" s="2281"/>
      <c r="K1078" s="2295"/>
      <c r="L1078" s="2281"/>
      <c r="M1078" s="310"/>
      <c r="N1078" s="1678"/>
      <c r="O1078" s="1678"/>
      <c r="P1078" s="309"/>
      <c r="Q1078" s="309"/>
      <c r="R1078" s="308"/>
      <c r="S1078" s="308"/>
      <c r="T1078" s="358"/>
      <c r="U1078" s="357"/>
      <c r="V1078" s="357"/>
      <c r="W1078" s="357"/>
      <c r="X1078" s="357"/>
      <c r="Y1078" s="357"/>
      <c r="Z1078" s="357"/>
      <c r="AA1078" s="357"/>
      <c r="AB1078" s="308"/>
      <c r="AC1078" s="2300"/>
      <c r="AD1078" s="2300"/>
      <c r="AE1078" s="2307"/>
      <c r="AF1078" s="2316"/>
      <c r="AG1078" s="2314"/>
      <c r="AH1078" s="2312"/>
      <c r="AI1078" s="271">
        <f t="shared" ref="AI1078" si="1442">IF(P1078=P1077,0,IF(P1078=P1076,0,IF(P1078=P1075,0,1)))</f>
        <v>0</v>
      </c>
      <c r="AJ1078" s="271" t="s">
        <v>545</v>
      </c>
      <c r="AK1078" s="271" t="str">
        <f t="shared" si="1432"/>
        <v>??</v>
      </c>
      <c r="AL1078" s="271" t="e">
        <f>IF(#REF!=#REF!,0,IF(#REF!=#REF!,0,IF(#REF!=#REF!,0,1)))</f>
        <v>#REF!</v>
      </c>
      <c r="AM1078" s="354">
        <f t="shared" si="1440"/>
        <v>0</v>
      </c>
    </row>
    <row r="1079" spans="1:39" ht="14.1" customHeight="1" thickTop="1" thickBot="1" x14ac:dyDescent="0.25">
      <c r="A1079" s="2278"/>
      <c r="B1079" s="2281"/>
      <c r="C1079" s="2283"/>
      <c r="D1079" s="2285"/>
      <c r="E1079" s="2288"/>
      <c r="F1079" s="2281"/>
      <c r="G1079" s="2295"/>
      <c r="H1079" s="2297"/>
      <c r="I1079" s="2293"/>
      <c r="J1079" s="2281"/>
      <c r="K1079" s="2295"/>
      <c r="L1079" s="2281"/>
      <c r="M1079" s="310"/>
      <c r="N1079" s="1678"/>
      <c r="O1079" s="1678"/>
      <c r="P1079" s="309"/>
      <c r="Q1079" s="309"/>
      <c r="R1079" s="308"/>
      <c r="S1079" s="308"/>
      <c r="T1079" s="358"/>
      <c r="U1079" s="357"/>
      <c r="V1079" s="357"/>
      <c r="W1079" s="357"/>
      <c r="X1079" s="357"/>
      <c r="Y1079" s="357"/>
      <c r="Z1079" s="357"/>
      <c r="AA1079" s="357"/>
      <c r="AB1079" s="308"/>
      <c r="AC1079" s="2300"/>
      <c r="AD1079" s="2300"/>
      <c r="AE1079" s="2307"/>
      <c r="AF1079" s="2316"/>
      <c r="AG1079" s="2314"/>
      <c r="AH1079" s="2312"/>
      <c r="AI1079" s="271">
        <f t="shared" ref="AI1079" si="1443">IF(P1079=P1078,0,IF(P1079=P1077,0,IF(P1079=P1076,0,IF(P1079=P1075,0,1))))</f>
        <v>0</v>
      </c>
      <c r="AJ1079" s="271" t="s">
        <v>545</v>
      </c>
      <c r="AK1079" s="271" t="str">
        <f t="shared" si="1432"/>
        <v>??</v>
      </c>
      <c r="AL1079" s="271" t="e">
        <f>IF(#REF!=#REF!,0,IF(#REF!=#REF!,0,IF(#REF!=#REF!,0,IF(#REF!=#REF!,0,1))))</f>
        <v>#REF!</v>
      </c>
      <c r="AM1079" s="354">
        <f t="shared" si="1440"/>
        <v>0</v>
      </c>
    </row>
    <row r="1080" spans="1:39" ht="14.1" customHeight="1" thickTop="1" thickBot="1" x14ac:dyDescent="0.25">
      <c r="A1080" s="2278"/>
      <c r="B1080" s="2281"/>
      <c r="C1080" s="2283"/>
      <c r="D1080" s="2285"/>
      <c r="E1080" s="2288"/>
      <c r="F1080" s="2281"/>
      <c r="G1080" s="2295"/>
      <c r="H1080" s="2297"/>
      <c r="I1080" s="2293"/>
      <c r="J1080" s="2281"/>
      <c r="K1080" s="2295"/>
      <c r="L1080" s="2281"/>
      <c r="M1080" s="310"/>
      <c r="N1080" s="1678"/>
      <c r="O1080" s="1678"/>
      <c r="P1080" s="309"/>
      <c r="Q1080" s="309"/>
      <c r="R1080" s="308"/>
      <c r="S1080" s="308"/>
      <c r="T1080" s="358"/>
      <c r="U1080" s="357"/>
      <c r="V1080" s="357"/>
      <c r="W1080" s="357"/>
      <c r="X1080" s="357"/>
      <c r="Y1080" s="357"/>
      <c r="Z1080" s="357"/>
      <c r="AA1080" s="357"/>
      <c r="AB1080" s="308"/>
      <c r="AC1080" s="2300"/>
      <c r="AD1080" s="2300"/>
      <c r="AE1080" s="2307"/>
      <c r="AF1080" s="2316"/>
      <c r="AG1080" s="2314"/>
      <c r="AH1080" s="2312"/>
      <c r="AI1080" s="271">
        <f t="shared" ref="AI1080" si="1444">IF(P1080=P1079,0,IF(P1080=P1078,0,IF(P1080=P1077,0,IF(P1080=P1076,0,IF(P1080=P1075,0,1)))))</f>
        <v>0</v>
      </c>
      <c r="AJ1080" s="271" t="s">
        <v>545</v>
      </c>
      <c r="AK1080" s="271" t="str">
        <f t="shared" si="1432"/>
        <v>??</v>
      </c>
      <c r="AL1080" s="271" t="e">
        <f>IF(#REF!=#REF!,0,IF(#REF!=#REF!,0,IF(#REF!=#REF!,0,IF(#REF!=#REF!,0,IF(#REF!=#REF!,0,1)))))</f>
        <v>#REF!</v>
      </c>
      <c r="AM1080" s="354">
        <f t="shared" si="1440"/>
        <v>0</v>
      </c>
    </row>
    <row r="1081" spans="1:39" ht="14.1" customHeight="1" thickTop="1" thickBot="1" x14ac:dyDescent="0.25">
      <c r="A1081" s="2278"/>
      <c r="B1081" s="2281"/>
      <c r="C1081" s="2283"/>
      <c r="D1081" s="2285"/>
      <c r="E1081" s="2288"/>
      <c r="F1081" s="2281"/>
      <c r="G1081" s="2295"/>
      <c r="H1081" s="2297"/>
      <c r="I1081" s="2293"/>
      <c r="J1081" s="2281"/>
      <c r="K1081" s="2295"/>
      <c r="L1081" s="2281"/>
      <c r="M1081" s="310"/>
      <c r="N1081" s="1678"/>
      <c r="O1081" s="1678"/>
      <c r="P1081" s="309"/>
      <c r="Q1081" s="309"/>
      <c r="R1081" s="308"/>
      <c r="S1081" s="308"/>
      <c r="T1081" s="358"/>
      <c r="U1081" s="357"/>
      <c r="V1081" s="357"/>
      <c r="W1081" s="357"/>
      <c r="X1081" s="357"/>
      <c r="Y1081" s="357"/>
      <c r="Z1081" s="357"/>
      <c r="AA1081" s="357"/>
      <c r="AB1081" s="308"/>
      <c r="AC1081" s="2300"/>
      <c r="AD1081" s="2300"/>
      <c r="AE1081" s="2308" t="str">
        <f t="shared" ref="AE1081" si="1445">IF(AE1075&gt;9,"błąd","")</f>
        <v/>
      </c>
      <c r="AF1081" s="2316"/>
      <c r="AG1081" s="2314"/>
      <c r="AH1081" s="2312"/>
      <c r="AI1081" s="271">
        <f t="shared" ref="AI1081" si="1446">IF(P1081=P1080,0,IF(P1081=P1079,0,IF(P1081=P1078,0,IF(P1081=P1077,0,IF(P1081=P1076,0,IF(P1081=P1075,0,1))))))</f>
        <v>0</v>
      </c>
      <c r="AJ1081" s="271" t="s">
        <v>545</v>
      </c>
      <c r="AK1081" s="271" t="str">
        <f t="shared" si="1432"/>
        <v>??</v>
      </c>
      <c r="AL1081" s="271" t="e">
        <f>IF(#REF!=#REF!,0,IF(#REF!=#REF!,0,IF(#REF!=#REF!,0,IF(#REF!=#REF!,0,IF(#REF!=#REF!,0,IF(#REF!=#REF!,0,1))))))</f>
        <v>#REF!</v>
      </c>
      <c r="AM1081" s="354">
        <f t="shared" si="1440"/>
        <v>0</v>
      </c>
    </row>
    <row r="1082" spans="1:39" ht="14.1" customHeight="1" thickTop="1" thickBot="1" x14ac:dyDescent="0.25">
      <c r="A1082" s="2278"/>
      <c r="B1082" s="2281"/>
      <c r="C1082" s="2283"/>
      <c r="D1082" s="2285"/>
      <c r="E1082" s="2288"/>
      <c r="F1082" s="2281"/>
      <c r="G1082" s="2295"/>
      <c r="H1082" s="2297"/>
      <c r="I1082" s="2293"/>
      <c r="J1082" s="2281"/>
      <c r="K1082" s="2295"/>
      <c r="L1082" s="2281"/>
      <c r="M1082" s="310"/>
      <c r="N1082" s="1678"/>
      <c r="O1082" s="1678"/>
      <c r="P1082" s="309"/>
      <c r="Q1082" s="309"/>
      <c r="R1082" s="308"/>
      <c r="S1082" s="308"/>
      <c r="T1082" s="358"/>
      <c r="U1082" s="357"/>
      <c r="V1082" s="357"/>
      <c r="W1082" s="357"/>
      <c r="X1082" s="357"/>
      <c r="Y1082" s="357"/>
      <c r="Z1082" s="357"/>
      <c r="AA1082" s="357"/>
      <c r="AB1082" s="308"/>
      <c r="AC1082" s="2300"/>
      <c r="AD1082" s="2300"/>
      <c r="AE1082" s="2308"/>
      <c r="AF1082" s="2316"/>
      <c r="AG1082" s="2314"/>
      <c r="AH1082" s="2312"/>
      <c r="AI1082" s="271">
        <f t="shared" ref="AI1082" si="1447">IF(P1082=P1081,0,IF(P1082=P1080,0,IF(P1082=P1079,0,IF(P1082=P1078,0,IF(P1082=P1077,0,IF(P1082=P1076,0,IF(P1082=P1075,0,1)))))))</f>
        <v>0</v>
      </c>
      <c r="AJ1082" s="271" t="s">
        <v>545</v>
      </c>
      <c r="AK1082" s="271" t="str">
        <f t="shared" si="1432"/>
        <v>??</v>
      </c>
      <c r="AL1082" s="271" t="e">
        <f>IF(#REF!=#REF!,0,IF(#REF!=#REF!,0,IF(#REF!=#REF!,0,IF(#REF!=#REF!,0,IF(#REF!=#REF!,0,IF(#REF!=#REF!,0,IF(#REF!=#REF!,0,1)))))))</f>
        <v>#REF!</v>
      </c>
      <c r="AM1082" s="354">
        <f t="shared" si="1440"/>
        <v>0</v>
      </c>
    </row>
    <row r="1083" spans="1:39" ht="14.1" customHeight="1" thickTop="1" thickBot="1" x14ac:dyDescent="0.25">
      <c r="A1083" s="2278"/>
      <c r="B1083" s="2281"/>
      <c r="C1083" s="2283"/>
      <c r="D1083" s="2285"/>
      <c r="E1083" s="2288"/>
      <c r="F1083" s="2281"/>
      <c r="G1083" s="2295"/>
      <c r="H1083" s="2297"/>
      <c r="I1083" s="2293"/>
      <c r="J1083" s="2281"/>
      <c r="K1083" s="2295"/>
      <c r="L1083" s="2281"/>
      <c r="M1083" s="310"/>
      <c r="N1083" s="1678"/>
      <c r="O1083" s="1678"/>
      <c r="P1083" s="309"/>
      <c r="Q1083" s="309"/>
      <c r="R1083" s="308"/>
      <c r="S1083" s="308"/>
      <c r="T1083" s="358"/>
      <c r="U1083" s="357"/>
      <c r="V1083" s="357"/>
      <c r="W1083" s="357"/>
      <c r="X1083" s="357"/>
      <c r="Y1083" s="357"/>
      <c r="Z1083" s="357"/>
      <c r="AA1083" s="357"/>
      <c r="AB1083" s="308"/>
      <c r="AC1083" s="2300"/>
      <c r="AD1083" s="2300"/>
      <c r="AE1083" s="2308"/>
      <c r="AF1083" s="2316"/>
      <c r="AG1083" s="2314"/>
      <c r="AH1083" s="2312"/>
      <c r="AI1083" s="271">
        <f t="shared" ref="AI1083" si="1448">IF(P1083=P1082,0,IF(P1083=P1081,0,IF(P1083=P1080,0,IF(P1083=P1079,0,IF(P1083=P1078,0,IF(P1083=P1077,0,IF(P1083=P1076,0,IF(P1083=P1075,0,1))))))))</f>
        <v>0</v>
      </c>
      <c r="AJ1083" s="271" t="s">
        <v>545</v>
      </c>
      <c r="AK1083" s="271" t="str">
        <f t="shared" si="1432"/>
        <v>??</v>
      </c>
      <c r="AL1083" s="271" t="e">
        <f>IF(#REF!=#REF!,0,IF(#REF!=#REF!,0,IF(#REF!=#REF!,0,IF(#REF!=#REF!,0,IF(#REF!=#REF!,0,IF(#REF!=#REF!,0,IF(#REF!=#REF!,0,IF(#REF!=#REF!,0,1))))))))</f>
        <v>#REF!</v>
      </c>
      <c r="AM1083" s="354">
        <f t="shared" si="1440"/>
        <v>0</v>
      </c>
    </row>
    <row r="1084" spans="1:39" ht="14.1" customHeight="1" thickTop="1" thickBot="1" x14ac:dyDescent="0.25">
      <c r="A1084" s="2279"/>
      <c r="B1084" s="2282"/>
      <c r="C1084" s="2284"/>
      <c r="D1084" s="2286"/>
      <c r="E1084" s="2289"/>
      <c r="F1084" s="2282"/>
      <c r="G1084" s="2296"/>
      <c r="H1084" s="2298"/>
      <c r="I1084" s="2294"/>
      <c r="J1084" s="2282"/>
      <c r="K1084" s="2296"/>
      <c r="L1084" s="2282"/>
      <c r="M1084" s="292"/>
      <c r="N1084" s="290"/>
      <c r="O1084" s="290"/>
      <c r="P1084" s="291"/>
      <c r="Q1084" s="291"/>
      <c r="R1084" s="290"/>
      <c r="S1084" s="290"/>
      <c r="T1084" s="356"/>
      <c r="U1084" s="355"/>
      <c r="V1084" s="355"/>
      <c r="W1084" s="355"/>
      <c r="X1084" s="355"/>
      <c r="Y1084" s="355"/>
      <c r="Z1084" s="355"/>
      <c r="AA1084" s="355"/>
      <c r="AB1084" s="290"/>
      <c r="AC1084" s="2301"/>
      <c r="AD1084" s="2301"/>
      <c r="AE1084" s="2309"/>
      <c r="AF1084" s="2316"/>
      <c r="AG1084" s="2315"/>
      <c r="AH1084" s="2312"/>
      <c r="AI1084" s="271">
        <f t="shared" ref="AI1084" si="1449">IF(P1084=P1083,0,IF(P1084=P1082,0,IF(P1084=P1081,0,IF(P1084=P1080,0,IF(P1084=P1079,0,IF(P1084=P1078,0,IF(P1084=P1077,0,IF(P1084=P1076,0,IF(P1084=P1075,0,1)))))))))</f>
        <v>0</v>
      </c>
      <c r="AJ1084" s="271" t="s">
        <v>545</v>
      </c>
      <c r="AK1084" s="271" t="str">
        <f t="shared" si="1432"/>
        <v>??</v>
      </c>
      <c r="AL1084" s="271" t="e">
        <f>IF(#REF!=#REF!,0,IF(#REF!=#REF!,0,IF(#REF!=#REF!,0,IF(#REF!=#REF!,0,IF(#REF!=#REF!,0,IF(#REF!=#REF!,0,IF(#REF!=#REF!,0,IF(#REF!=#REF!,0,IF(#REF!=#REF!,0,1)))))))))</f>
        <v>#REF!</v>
      </c>
      <c r="AM1084" s="354">
        <f t="shared" si="1440"/>
        <v>0</v>
      </c>
    </row>
    <row r="1085" spans="1:39" ht="14.1" customHeight="1" thickTop="1" thickBot="1" x14ac:dyDescent="0.25">
      <c r="A1085" s="2278"/>
      <c r="B1085" s="2280"/>
      <c r="C1085" s="2283"/>
      <c r="D1085" s="2285"/>
      <c r="E1085" s="2287"/>
      <c r="F1085" s="2280"/>
      <c r="G1085" s="2280"/>
      <c r="H1085" s="2297"/>
      <c r="I1085" s="2290" t="s">
        <v>140</v>
      </c>
      <c r="J1085" s="2281"/>
      <c r="K1085" s="2280"/>
      <c r="L1085" s="2281"/>
      <c r="M1085" s="310"/>
      <c r="N1085" s="1678"/>
      <c r="O1085" s="1678"/>
      <c r="P1085" s="388"/>
      <c r="Q1085" s="388"/>
      <c r="R1085" s="308"/>
      <c r="S1085" s="308"/>
      <c r="T1085" s="358"/>
      <c r="U1085" s="357"/>
      <c r="V1085" s="357"/>
      <c r="W1085" s="357"/>
      <c r="X1085" s="357"/>
      <c r="Y1085" s="357"/>
      <c r="Z1085" s="357"/>
      <c r="AA1085" s="357"/>
      <c r="AB1085" s="308"/>
      <c r="AC1085" s="2299">
        <f t="shared" ref="AC1085" si="1450">SUM(T1085:AB1094)</f>
        <v>0</v>
      </c>
      <c r="AD1085" s="2299">
        <f t="shared" ref="AD1085" si="1451">IF(AC1085&gt;0,18,0)</f>
        <v>0</v>
      </c>
      <c r="AE1085" s="2306">
        <f t="shared" ref="AE1085" si="1452">IF((AC1085-AD1085)&gt;=0,AC1085-AD1085,0)</f>
        <v>0</v>
      </c>
      <c r="AF1085" s="2316">
        <f t="shared" ref="AF1085" si="1453">IF(AC1085&lt;AD1085,AC1085,AD1085)/IF(AD1085=0,1,AD1085)</f>
        <v>0</v>
      </c>
      <c r="AG1085" s="2313" t="str">
        <f t="shared" ref="AG1085" si="1454">IF(AF1085=1,"pe",IF(AF1085&gt;0,"ne",""))</f>
        <v/>
      </c>
      <c r="AH1085" s="2312"/>
      <c r="AI1085" s="271">
        <v>1</v>
      </c>
      <c r="AJ1085" s="271" t="s">
        <v>545</v>
      </c>
      <c r="AK1085" s="271" t="str">
        <f t="shared" si="1432"/>
        <v>??</v>
      </c>
      <c r="AL1085" s="271">
        <v>1</v>
      </c>
      <c r="AM1085" s="354">
        <f t="shared" ref="AM1085" si="1455">C1085</f>
        <v>0</v>
      </c>
    </row>
    <row r="1086" spans="1:39" ht="14.1" customHeight="1" thickTop="1" thickBot="1" x14ac:dyDescent="0.25">
      <c r="A1086" s="2278"/>
      <c r="B1086" s="2281"/>
      <c r="C1086" s="2283"/>
      <c r="D1086" s="2285"/>
      <c r="E1086" s="2288"/>
      <c r="F1086" s="2281"/>
      <c r="G1086" s="2295"/>
      <c r="H1086" s="2297"/>
      <c r="I1086" s="2291"/>
      <c r="J1086" s="2281"/>
      <c r="K1086" s="2295"/>
      <c r="L1086" s="2281"/>
      <c r="M1086" s="310"/>
      <c r="N1086" s="1678"/>
      <c r="O1086" s="1678"/>
      <c r="P1086" s="309"/>
      <c r="Q1086" s="309"/>
      <c r="R1086" s="308"/>
      <c r="S1086" s="308"/>
      <c r="T1086" s="358"/>
      <c r="U1086" s="357"/>
      <c r="V1086" s="357"/>
      <c r="W1086" s="357"/>
      <c r="X1086" s="357"/>
      <c r="Y1086" s="357"/>
      <c r="Z1086" s="357"/>
      <c r="AA1086" s="357"/>
      <c r="AB1086" s="308"/>
      <c r="AC1086" s="2300"/>
      <c r="AD1086" s="2300"/>
      <c r="AE1086" s="2307"/>
      <c r="AF1086" s="2316"/>
      <c r="AG1086" s="2314"/>
      <c r="AH1086" s="2312"/>
      <c r="AI1086" s="271">
        <f t="shared" ref="AI1086" si="1456">IF(P1086=P1085,0,1)</f>
        <v>0</v>
      </c>
      <c r="AJ1086" s="271" t="s">
        <v>545</v>
      </c>
      <c r="AK1086" s="271" t="str">
        <f t="shared" si="1432"/>
        <v>??</v>
      </c>
      <c r="AL1086" s="271" t="e">
        <f>IF(#REF!=#REF!,0,1)</f>
        <v>#REF!</v>
      </c>
      <c r="AM1086" s="354">
        <f t="shared" si="1440"/>
        <v>0</v>
      </c>
    </row>
    <row r="1087" spans="1:39" ht="14.1" customHeight="1" thickTop="1" thickBot="1" x14ac:dyDescent="0.25">
      <c r="A1087" s="2278"/>
      <c r="B1087" s="2281"/>
      <c r="C1087" s="2283"/>
      <c r="D1087" s="2285"/>
      <c r="E1087" s="2288"/>
      <c r="F1087" s="2281"/>
      <c r="G1087" s="2295"/>
      <c r="H1087" s="2297"/>
      <c r="I1087" s="2292"/>
      <c r="J1087" s="2281"/>
      <c r="K1087" s="2295"/>
      <c r="L1087" s="2281"/>
      <c r="M1087" s="310"/>
      <c r="N1087" s="1678"/>
      <c r="O1087" s="1678"/>
      <c r="P1087" s="309"/>
      <c r="Q1087" s="309"/>
      <c r="R1087" s="308"/>
      <c r="S1087" s="308"/>
      <c r="T1087" s="358"/>
      <c r="U1087" s="357"/>
      <c r="V1087" s="357"/>
      <c r="W1087" s="357"/>
      <c r="X1087" s="357"/>
      <c r="Y1087" s="357"/>
      <c r="Z1087" s="357"/>
      <c r="AA1087" s="357"/>
      <c r="AB1087" s="308"/>
      <c r="AC1087" s="2300"/>
      <c r="AD1087" s="2300"/>
      <c r="AE1087" s="2307"/>
      <c r="AF1087" s="2316"/>
      <c r="AG1087" s="2314"/>
      <c r="AH1087" s="2312"/>
      <c r="AI1087" s="271">
        <f t="shared" ref="AI1087" si="1457">IF(P1087=P1086,0,IF(P1087=P1085,0,1))</f>
        <v>0</v>
      </c>
      <c r="AJ1087" s="271" t="s">
        <v>545</v>
      </c>
      <c r="AK1087" s="271" t="str">
        <f t="shared" si="1432"/>
        <v>??</v>
      </c>
      <c r="AL1087" s="271" t="e">
        <f>IF(#REF!=#REF!,0,IF(#REF!=#REF!,0,1))</f>
        <v>#REF!</v>
      </c>
      <c r="AM1087" s="354">
        <f t="shared" si="1440"/>
        <v>0</v>
      </c>
    </row>
    <row r="1088" spans="1:39" ht="14.1" customHeight="1" thickTop="1" thickBot="1" x14ac:dyDescent="0.25">
      <c r="A1088" s="2278"/>
      <c r="B1088" s="2281"/>
      <c r="C1088" s="2283"/>
      <c r="D1088" s="2285"/>
      <c r="E1088" s="2288"/>
      <c r="F1088" s="2281"/>
      <c r="G1088" s="2295"/>
      <c r="H1088" s="2297"/>
      <c r="I1088" s="2293"/>
      <c r="J1088" s="2281"/>
      <c r="K1088" s="2295"/>
      <c r="L1088" s="2281"/>
      <c r="M1088" s="310"/>
      <c r="N1088" s="1678"/>
      <c r="O1088" s="1678"/>
      <c r="P1088" s="309"/>
      <c r="Q1088" s="309"/>
      <c r="R1088" s="308"/>
      <c r="S1088" s="308"/>
      <c r="T1088" s="358"/>
      <c r="U1088" s="357"/>
      <c r="V1088" s="357"/>
      <c r="W1088" s="357"/>
      <c r="X1088" s="357"/>
      <c r="Y1088" s="357"/>
      <c r="Z1088" s="357"/>
      <c r="AA1088" s="357"/>
      <c r="AB1088" s="308"/>
      <c r="AC1088" s="2300"/>
      <c r="AD1088" s="2300"/>
      <c r="AE1088" s="2307"/>
      <c r="AF1088" s="2316"/>
      <c r="AG1088" s="2314"/>
      <c r="AH1088" s="2312"/>
      <c r="AI1088" s="271">
        <f t="shared" ref="AI1088" si="1458">IF(P1088=P1087,0,IF(P1088=P1086,0,IF(P1088=P1085,0,1)))</f>
        <v>0</v>
      </c>
      <c r="AJ1088" s="271" t="s">
        <v>545</v>
      </c>
      <c r="AK1088" s="271" t="str">
        <f t="shared" si="1432"/>
        <v>??</v>
      </c>
      <c r="AL1088" s="271" t="e">
        <f>IF(#REF!=#REF!,0,IF(#REF!=#REF!,0,IF(#REF!=#REF!,0,1)))</f>
        <v>#REF!</v>
      </c>
      <c r="AM1088" s="354">
        <f t="shared" si="1440"/>
        <v>0</v>
      </c>
    </row>
    <row r="1089" spans="1:39" ht="14.1" customHeight="1" thickTop="1" thickBot="1" x14ac:dyDescent="0.25">
      <c r="A1089" s="2278"/>
      <c r="B1089" s="2281"/>
      <c r="C1089" s="2283"/>
      <c r="D1089" s="2285"/>
      <c r="E1089" s="2288"/>
      <c r="F1089" s="2281"/>
      <c r="G1089" s="2295"/>
      <c r="H1089" s="2297"/>
      <c r="I1089" s="2293"/>
      <c r="J1089" s="2281"/>
      <c r="K1089" s="2295"/>
      <c r="L1089" s="2281"/>
      <c r="M1089" s="310"/>
      <c r="N1089" s="1678"/>
      <c r="O1089" s="1678"/>
      <c r="P1089" s="309"/>
      <c r="Q1089" s="309"/>
      <c r="R1089" s="308"/>
      <c r="S1089" s="308"/>
      <c r="T1089" s="358"/>
      <c r="U1089" s="357"/>
      <c r="V1089" s="357"/>
      <c r="W1089" s="357"/>
      <c r="X1089" s="357"/>
      <c r="Y1089" s="357"/>
      <c r="Z1089" s="357"/>
      <c r="AA1089" s="357"/>
      <c r="AB1089" s="308"/>
      <c r="AC1089" s="2300"/>
      <c r="AD1089" s="2300"/>
      <c r="AE1089" s="2307"/>
      <c r="AF1089" s="2316"/>
      <c r="AG1089" s="2314"/>
      <c r="AH1089" s="2312"/>
      <c r="AI1089" s="271">
        <f t="shared" ref="AI1089" si="1459">IF(P1089=P1088,0,IF(P1089=P1087,0,IF(P1089=P1086,0,IF(P1089=P1085,0,1))))</f>
        <v>0</v>
      </c>
      <c r="AJ1089" s="271" t="s">
        <v>545</v>
      </c>
      <c r="AK1089" s="271" t="str">
        <f t="shared" si="1432"/>
        <v>??</v>
      </c>
      <c r="AL1089" s="271" t="e">
        <f>IF(#REF!=#REF!,0,IF(#REF!=#REF!,0,IF(#REF!=#REF!,0,IF(#REF!=#REF!,0,1))))</f>
        <v>#REF!</v>
      </c>
      <c r="AM1089" s="354">
        <f t="shared" si="1440"/>
        <v>0</v>
      </c>
    </row>
    <row r="1090" spans="1:39" ht="14.1" customHeight="1" thickTop="1" thickBot="1" x14ac:dyDescent="0.25">
      <c r="A1090" s="2278"/>
      <c r="B1090" s="2281"/>
      <c r="C1090" s="2283"/>
      <c r="D1090" s="2285"/>
      <c r="E1090" s="2288"/>
      <c r="F1090" s="2281"/>
      <c r="G1090" s="2295"/>
      <c r="H1090" s="2297"/>
      <c r="I1090" s="2293"/>
      <c r="J1090" s="2281"/>
      <c r="K1090" s="2295"/>
      <c r="L1090" s="2281"/>
      <c r="M1090" s="310"/>
      <c r="N1090" s="1678"/>
      <c r="O1090" s="1678"/>
      <c r="P1090" s="309"/>
      <c r="Q1090" s="309"/>
      <c r="R1090" s="308"/>
      <c r="S1090" s="308"/>
      <c r="T1090" s="358"/>
      <c r="U1090" s="357"/>
      <c r="V1090" s="357"/>
      <c r="W1090" s="357"/>
      <c r="X1090" s="357"/>
      <c r="Y1090" s="357"/>
      <c r="Z1090" s="357"/>
      <c r="AA1090" s="357"/>
      <c r="AB1090" s="308"/>
      <c r="AC1090" s="2300"/>
      <c r="AD1090" s="2300"/>
      <c r="AE1090" s="2307"/>
      <c r="AF1090" s="2316"/>
      <c r="AG1090" s="2314"/>
      <c r="AH1090" s="2312"/>
      <c r="AI1090" s="271">
        <f t="shared" ref="AI1090" si="1460">IF(P1090=P1089,0,IF(P1090=P1088,0,IF(P1090=P1087,0,IF(P1090=P1086,0,IF(P1090=P1085,0,1)))))</f>
        <v>0</v>
      </c>
      <c r="AJ1090" s="271" t="s">
        <v>545</v>
      </c>
      <c r="AK1090" s="271" t="str">
        <f t="shared" si="1432"/>
        <v>??</v>
      </c>
      <c r="AL1090" s="271" t="e">
        <f>IF(#REF!=#REF!,0,IF(#REF!=#REF!,0,IF(#REF!=#REF!,0,IF(#REF!=#REF!,0,IF(#REF!=#REF!,0,1)))))</f>
        <v>#REF!</v>
      </c>
      <c r="AM1090" s="354">
        <f t="shared" si="1440"/>
        <v>0</v>
      </c>
    </row>
    <row r="1091" spans="1:39" ht="14.1" customHeight="1" thickTop="1" thickBot="1" x14ac:dyDescent="0.25">
      <c r="A1091" s="2278"/>
      <c r="B1091" s="2281"/>
      <c r="C1091" s="2283"/>
      <c r="D1091" s="2285"/>
      <c r="E1091" s="2288"/>
      <c r="F1091" s="2281"/>
      <c r="G1091" s="2295"/>
      <c r="H1091" s="2297"/>
      <c r="I1091" s="2293"/>
      <c r="J1091" s="2281"/>
      <c r="K1091" s="2295"/>
      <c r="L1091" s="2281"/>
      <c r="M1091" s="310"/>
      <c r="N1091" s="1678"/>
      <c r="O1091" s="1678"/>
      <c r="P1091" s="309"/>
      <c r="Q1091" s="309"/>
      <c r="R1091" s="308"/>
      <c r="S1091" s="308"/>
      <c r="T1091" s="358"/>
      <c r="U1091" s="357"/>
      <c r="V1091" s="357"/>
      <c r="W1091" s="357"/>
      <c r="X1091" s="357"/>
      <c r="Y1091" s="357"/>
      <c r="Z1091" s="357"/>
      <c r="AA1091" s="357"/>
      <c r="AB1091" s="308"/>
      <c r="AC1091" s="2300"/>
      <c r="AD1091" s="2300"/>
      <c r="AE1091" s="2308" t="str">
        <f t="shared" ref="AE1091" si="1461">IF(AE1085&gt;9,"błąd","")</f>
        <v/>
      </c>
      <c r="AF1091" s="2316"/>
      <c r="AG1091" s="2314"/>
      <c r="AH1091" s="2312"/>
      <c r="AI1091" s="271">
        <f t="shared" ref="AI1091" si="1462">IF(P1091=P1090,0,IF(P1091=P1089,0,IF(P1091=P1088,0,IF(P1091=P1087,0,IF(P1091=P1086,0,IF(P1091=P1085,0,1))))))</f>
        <v>0</v>
      </c>
      <c r="AJ1091" s="271" t="s">
        <v>545</v>
      </c>
      <c r="AK1091" s="271" t="str">
        <f t="shared" si="1432"/>
        <v>??</v>
      </c>
      <c r="AL1091" s="271" t="e">
        <f>IF(#REF!=#REF!,0,IF(#REF!=#REF!,0,IF(#REF!=#REF!,0,IF(#REF!=#REF!,0,IF(#REF!=#REF!,0,IF(#REF!=#REF!,0,1))))))</f>
        <v>#REF!</v>
      </c>
      <c r="AM1091" s="354">
        <f t="shared" si="1440"/>
        <v>0</v>
      </c>
    </row>
    <row r="1092" spans="1:39" ht="14.1" customHeight="1" thickTop="1" thickBot="1" x14ac:dyDescent="0.25">
      <c r="A1092" s="2278"/>
      <c r="B1092" s="2281"/>
      <c r="C1092" s="2283"/>
      <c r="D1092" s="2285"/>
      <c r="E1092" s="2288"/>
      <c r="F1092" s="2281"/>
      <c r="G1092" s="2295"/>
      <c r="H1092" s="2297"/>
      <c r="I1092" s="2293"/>
      <c r="J1092" s="2281"/>
      <c r="K1092" s="2295"/>
      <c r="L1092" s="2281"/>
      <c r="M1092" s="310"/>
      <c r="N1092" s="1678"/>
      <c r="O1092" s="1678"/>
      <c r="P1092" s="309"/>
      <c r="Q1092" s="309"/>
      <c r="R1092" s="308"/>
      <c r="S1092" s="308"/>
      <c r="T1092" s="358"/>
      <c r="U1092" s="357"/>
      <c r="V1092" s="357"/>
      <c r="W1092" s="357"/>
      <c r="X1092" s="357"/>
      <c r="Y1092" s="357"/>
      <c r="Z1092" s="357"/>
      <c r="AA1092" s="357"/>
      <c r="AB1092" s="308"/>
      <c r="AC1092" s="2300"/>
      <c r="AD1092" s="2300"/>
      <c r="AE1092" s="2308"/>
      <c r="AF1092" s="2316"/>
      <c r="AG1092" s="2314"/>
      <c r="AH1092" s="2312"/>
      <c r="AI1092" s="271">
        <f t="shared" ref="AI1092" si="1463">IF(P1092=P1091,0,IF(P1092=P1090,0,IF(P1092=P1089,0,IF(P1092=P1088,0,IF(P1092=P1087,0,IF(P1092=P1086,0,IF(P1092=P1085,0,1)))))))</f>
        <v>0</v>
      </c>
      <c r="AJ1092" s="271" t="s">
        <v>545</v>
      </c>
      <c r="AK1092" s="271" t="str">
        <f t="shared" si="1432"/>
        <v>??</v>
      </c>
      <c r="AL1092" s="271" t="e">
        <f>IF(#REF!=#REF!,0,IF(#REF!=#REF!,0,IF(#REF!=#REF!,0,IF(#REF!=#REF!,0,IF(#REF!=#REF!,0,IF(#REF!=#REF!,0,IF(#REF!=#REF!,0,1)))))))</f>
        <v>#REF!</v>
      </c>
      <c r="AM1092" s="354">
        <f t="shared" si="1440"/>
        <v>0</v>
      </c>
    </row>
    <row r="1093" spans="1:39" ht="14.1" customHeight="1" thickTop="1" thickBot="1" x14ac:dyDescent="0.25">
      <c r="A1093" s="2278"/>
      <c r="B1093" s="2281"/>
      <c r="C1093" s="2283"/>
      <c r="D1093" s="2285"/>
      <c r="E1093" s="2288"/>
      <c r="F1093" s="2281"/>
      <c r="G1093" s="2295"/>
      <c r="H1093" s="2297"/>
      <c r="I1093" s="2293"/>
      <c r="J1093" s="2281"/>
      <c r="K1093" s="2295"/>
      <c r="L1093" s="2281"/>
      <c r="M1093" s="310"/>
      <c r="N1093" s="1678"/>
      <c r="O1093" s="1678"/>
      <c r="P1093" s="309"/>
      <c r="Q1093" s="309"/>
      <c r="R1093" s="308"/>
      <c r="S1093" s="308"/>
      <c r="T1093" s="358"/>
      <c r="U1093" s="357"/>
      <c r="V1093" s="357"/>
      <c r="W1093" s="357"/>
      <c r="X1093" s="357"/>
      <c r="Y1093" s="357"/>
      <c r="Z1093" s="357"/>
      <c r="AA1093" s="357"/>
      <c r="AB1093" s="308"/>
      <c r="AC1093" s="2300"/>
      <c r="AD1093" s="2300"/>
      <c r="AE1093" s="2308"/>
      <c r="AF1093" s="2316"/>
      <c r="AG1093" s="2314"/>
      <c r="AH1093" s="2312"/>
      <c r="AI1093" s="271">
        <f t="shared" ref="AI1093" si="1464">IF(P1093=P1092,0,IF(P1093=P1091,0,IF(P1093=P1090,0,IF(P1093=P1089,0,IF(P1093=P1088,0,IF(P1093=P1087,0,IF(P1093=P1086,0,IF(P1093=P1085,0,1))))))))</f>
        <v>0</v>
      </c>
      <c r="AJ1093" s="271" t="s">
        <v>545</v>
      </c>
      <c r="AK1093" s="271" t="str">
        <f t="shared" si="1432"/>
        <v>??</v>
      </c>
      <c r="AL1093" s="271" t="e">
        <f>IF(#REF!=#REF!,0,IF(#REF!=#REF!,0,IF(#REF!=#REF!,0,IF(#REF!=#REF!,0,IF(#REF!=#REF!,0,IF(#REF!=#REF!,0,IF(#REF!=#REF!,0,IF(#REF!=#REF!,0,1))))))))</f>
        <v>#REF!</v>
      </c>
      <c r="AM1093" s="354">
        <f t="shared" si="1440"/>
        <v>0</v>
      </c>
    </row>
    <row r="1094" spans="1:39" ht="14.1" customHeight="1" thickTop="1" thickBot="1" x14ac:dyDescent="0.25">
      <c r="A1094" s="2279"/>
      <c r="B1094" s="2282"/>
      <c r="C1094" s="2284"/>
      <c r="D1094" s="2286"/>
      <c r="E1094" s="2289"/>
      <c r="F1094" s="2282"/>
      <c r="G1094" s="2296"/>
      <c r="H1094" s="2298"/>
      <c r="I1094" s="2294"/>
      <c r="J1094" s="2282"/>
      <c r="K1094" s="2296"/>
      <c r="L1094" s="2282"/>
      <c r="M1094" s="292"/>
      <c r="N1094" s="290"/>
      <c r="O1094" s="290"/>
      <c r="P1094" s="291"/>
      <c r="Q1094" s="291"/>
      <c r="R1094" s="290"/>
      <c r="S1094" s="290"/>
      <c r="T1094" s="356"/>
      <c r="U1094" s="355"/>
      <c r="V1094" s="355"/>
      <c r="W1094" s="355"/>
      <c r="X1094" s="355"/>
      <c r="Y1094" s="355"/>
      <c r="Z1094" s="355"/>
      <c r="AA1094" s="355"/>
      <c r="AB1094" s="290"/>
      <c r="AC1094" s="2301"/>
      <c r="AD1094" s="2301"/>
      <c r="AE1094" s="2309"/>
      <c r="AF1094" s="2316"/>
      <c r="AG1094" s="2315"/>
      <c r="AH1094" s="2312"/>
      <c r="AI1094" s="271">
        <f t="shared" ref="AI1094" si="1465">IF(P1094=P1093,0,IF(P1094=P1092,0,IF(P1094=P1091,0,IF(P1094=P1090,0,IF(P1094=P1089,0,IF(P1094=P1088,0,IF(P1094=P1087,0,IF(P1094=P1086,0,IF(P1094=P1085,0,1)))))))))</f>
        <v>0</v>
      </c>
      <c r="AJ1094" s="271" t="s">
        <v>545</v>
      </c>
      <c r="AK1094" s="271" t="str">
        <f t="shared" si="1432"/>
        <v>??</v>
      </c>
      <c r="AL1094" s="271" t="e">
        <f>IF(#REF!=#REF!,0,IF(#REF!=#REF!,0,IF(#REF!=#REF!,0,IF(#REF!=#REF!,0,IF(#REF!=#REF!,0,IF(#REF!=#REF!,0,IF(#REF!=#REF!,0,IF(#REF!=#REF!,0,IF(#REF!=#REF!,0,1)))))))))</f>
        <v>#REF!</v>
      </c>
      <c r="AM1094" s="354">
        <f t="shared" si="1440"/>
        <v>0</v>
      </c>
    </row>
    <row r="1095" spans="1:39" ht="14.1" customHeight="1" thickTop="1" thickBot="1" x14ac:dyDescent="0.25">
      <c r="A1095" s="2278"/>
      <c r="B1095" s="2280"/>
      <c r="C1095" s="2283"/>
      <c r="D1095" s="2285"/>
      <c r="E1095" s="2287"/>
      <c r="F1095" s="2280"/>
      <c r="G1095" s="2280"/>
      <c r="H1095" s="2297"/>
      <c r="I1095" s="2290" t="s">
        <v>140</v>
      </c>
      <c r="J1095" s="2281"/>
      <c r="K1095" s="2280"/>
      <c r="L1095" s="2281"/>
      <c r="M1095" s="310"/>
      <c r="N1095" s="1678"/>
      <c r="O1095" s="1678"/>
      <c r="P1095" s="388"/>
      <c r="Q1095" s="388"/>
      <c r="R1095" s="308"/>
      <c r="S1095" s="308"/>
      <c r="T1095" s="358"/>
      <c r="U1095" s="357"/>
      <c r="V1095" s="357"/>
      <c r="W1095" s="357"/>
      <c r="X1095" s="357"/>
      <c r="Y1095" s="357"/>
      <c r="Z1095" s="357"/>
      <c r="AA1095" s="357"/>
      <c r="AB1095" s="308"/>
      <c r="AC1095" s="2299">
        <f t="shared" ref="AC1095" si="1466">SUM(T1095:AB1104)</f>
        <v>0</v>
      </c>
      <c r="AD1095" s="2299">
        <f t="shared" ref="AD1095" si="1467">IF(AC1095&gt;0,18,0)</f>
        <v>0</v>
      </c>
      <c r="AE1095" s="2306">
        <f t="shared" ref="AE1095" si="1468">IF((AC1095-AD1095)&gt;=0,AC1095-AD1095,0)</f>
        <v>0</v>
      </c>
      <c r="AF1095" s="2316">
        <f t="shared" ref="AF1095" si="1469">IF(AC1095&lt;AD1095,AC1095,AD1095)/IF(AD1095=0,1,AD1095)</f>
        <v>0</v>
      </c>
      <c r="AG1095" s="2313" t="str">
        <f t="shared" ref="AG1095" si="1470">IF(AF1095=1,"pe",IF(AF1095&gt;0,"ne",""))</f>
        <v/>
      </c>
      <c r="AH1095" s="2312"/>
      <c r="AI1095" s="271">
        <v>1</v>
      </c>
      <c r="AJ1095" s="271" t="s">
        <v>545</v>
      </c>
      <c r="AK1095" s="271" t="str">
        <f t="shared" si="1432"/>
        <v>??</v>
      </c>
      <c r="AL1095" s="271">
        <v>1</v>
      </c>
      <c r="AM1095" s="354">
        <f t="shared" ref="AM1095" si="1471">C1095</f>
        <v>0</v>
      </c>
    </row>
    <row r="1096" spans="1:39" ht="14.1" customHeight="1" thickTop="1" thickBot="1" x14ac:dyDescent="0.25">
      <c r="A1096" s="2278"/>
      <c r="B1096" s="2281"/>
      <c r="C1096" s="2283"/>
      <c r="D1096" s="2285"/>
      <c r="E1096" s="2288"/>
      <c r="F1096" s="2281"/>
      <c r="G1096" s="2295"/>
      <c r="H1096" s="2297"/>
      <c r="I1096" s="2291"/>
      <c r="J1096" s="2281"/>
      <c r="K1096" s="2295"/>
      <c r="L1096" s="2281"/>
      <c r="M1096" s="310"/>
      <c r="N1096" s="1678"/>
      <c r="O1096" s="1678"/>
      <c r="P1096" s="309"/>
      <c r="Q1096" s="309"/>
      <c r="R1096" s="308"/>
      <c r="S1096" s="308"/>
      <c r="T1096" s="358"/>
      <c r="U1096" s="357"/>
      <c r="V1096" s="357"/>
      <c r="W1096" s="357"/>
      <c r="X1096" s="357"/>
      <c r="Y1096" s="357"/>
      <c r="Z1096" s="357"/>
      <c r="AA1096" s="357"/>
      <c r="AB1096" s="308"/>
      <c r="AC1096" s="2300"/>
      <c r="AD1096" s="2300"/>
      <c r="AE1096" s="2307"/>
      <c r="AF1096" s="2316"/>
      <c r="AG1096" s="2314"/>
      <c r="AH1096" s="2312"/>
      <c r="AI1096" s="271">
        <f t="shared" ref="AI1096" si="1472">IF(P1096=P1095,0,1)</f>
        <v>0</v>
      </c>
      <c r="AJ1096" s="271" t="s">
        <v>545</v>
      </c>
      <c r="AK1096" s="271" t="str">
        <f t="shared" si="1432"/>
        <v>??</v>
      </c>
      <c r="AL1096" s="271" t="e">
        <f>IF(#REF!=#REF!,0,1)</f>
        <v>#REF!</v>
      </c>
      <c r="AM1096" s="354">
        <f t="shared" si="1440"/>
        <v>0</v>
      </c>
    </row>
    <row r="1097" spans="1:39" ht="14.1" customHeight="1" thickTop="1" thickBot="1" x14ac:dyDescent="0.25">
      <c r="A1097" s="2278"/>
      <c r="B1097" s="2281"/>
      <c r="C1097" s="2283"/>
      <c r="D1097" s="2285"/>
      <c r="E1097" s="2288"/>
      <c r="F1097" s="2281"/>
      <c r="G1097" s="2295"/>
      <c r="H1097" s="2297"/>
      <c r="I1097" s="2292"/>
      <c r="J1097" s="2281"/>
      <c r="K1097" s="2295"/>
      <c r="L1097" s="2281"/>
      <c r="M1097" s="310"/>
      <c r="N1097" s="1678"/>
      <c r="O1097" s="1678"/>
      <c r="P1097" s="309"/>
      <c r="Q1097" s="309"/>
      <c r="R1097" s="308"/>
      <c r="S1097" s="308"/>
      <c r="T1097" s="358"/>
      <c r="U1097" s="357"/>
      <c r="V1097" s="357"/>
      <c r="W1097" s="357"/>
      <c r="X1097" s="357"/>
      <c r="Y1097" s="357"/>
      <c r="Z1097" s="357"/>
      <c r="AA1097" s="357"/>
      <c r="AB1097" s="308"/>
      <c r="AC1097" s="2300"/>
      <c r="AD1097" s="2300"/>
      <c r="AE1097" s="2307"/>
      <c r="AF1097" s="2316"/>
      <c r="AG1097" s="2314"/>
      <c r="AH1097" s="2312"/>
      <c r="AI1097" s="271">
        <f t="shared" ref="AI1097" si="1473">IF(P1097=P1096,0,IF(P1097=P1095,0,1))</f>
        <v>0</v>
      </c>
      <c r="AJ1097" s="271" t="s">
        <v>545</v>
      </c>
      <c r="AK1097" s="271" t="str">
        <f t="shared" si="1432"/>
        <v>??</v>
      </c>
      <c r="AL1097" s="271" t="e">
        <f>IF(#REF!=#REF!,0,IF(#REF!=#REF!,0,1))</f>
        <v>#REF!</v>
      </c>
      <c r="AM1097" s="354">
        <f t="shared" si="1440"/>
        <v>0</v>
      </c>
    </row>
    <row r="1098" spans="1:39" ht="14.1" customHeight="1" thickTop="1" thickBot="1" x14ac:dyDescent="0.25">
      <c r="A1098" s="2278"/>
      <c r="B1098" s="2281"/>
      <c r="C1098" s="2283"/>
      <c r="D1098" s="2285"/>
      <c r="E1098" s="2288"/>
      <c r="F1098" s="2281"/>
      <c r="G1098" s="2295"/>
      <c r="H1098" s="2297"/>
      <c r="I1098" s="2293"/>
      <c r="J1098" s="2281"/>
      <c r="K1098" s="2295"/>
      <c r="L1098" s="2281"/>
      <c r="M1098" s="310"/>
      <c r="N1098" s="1678"/>
      <c r="O1098" s="1678"/>
      <c r="P1098" s="309"/>
      <c r="Q1098" s="309"/>
      <c r="R1098" s="308"/>
      <c r="S1098" s="308"/>
      <c r="T1098" s="358"/>
      <c r="U1098" s="357"/>
      <c r="V1098" s="357"/>
      <c r="W1098" s="357"/>
      <c r="X1098" s="357"/>
      <c r="Y1098" s="357"/>
      <c r="Z1098" s="357"/>
      <c r="AA1098" s="357"/>
      <c r="AB1098" s="308"/>
      <c r="AC1098" s="2300"/>
      <c r="AD1098" s="2300"/>
      <c r="AE1098" s="2307"/>
      <c r="AF1098" s="2316"/>
      <c r="AG1098" s="2314"/>
      <c r="AH1098" s="2312"/>
      <c r="AI1098" s="271">
        <f t="shared" ref="AI1098" si="1474">IF(P1098=P1097,0,IF(P1098=P1096,0,IF(P1098=P1095,0,1)))</f>
        <v>0</v>
      </c>
      <c r="AJ1098" s="271" t="s">
        <v>545</v>
      </c>
      <c r="AK1098" s="271" t="str">
        <f t="shared" si="1432"/>
        <v>??</v>
      </c>
      <c r="AL1098" s="271" t="e">
        <f>IF(#REF!=#REF!,0,IF(#REF!=#REF!,0,IF(#REF!=#REF!,0,1)))</f>
        <v>#REF!</v>
      </c>
      <c r="AM1098" s="354">
        <f t="shared" si="1440"/>
        <v>0</v>
      </c>
    </row>
    <row r="1099" spans="1:39" ht="14.1" customHeight="1" thickTop="1" thickBot="1" x14ac:dyDescent="0.25">
      <c r="A1099" s="2278"/>
      <c r="B1099" s="2281"/>
      <c r="C1099" s="2283"/>
      <c r="D1099" s="2285"/>
      <c r="E1099" s="2288"/>
      <c r="F1099" s="2281"/>
      <c r="G1099" s="2295"/>
      <c r="H1099" s="2297"/>
      <c r="I1099" s="2293"/>
      <c r="J1099" s="2281"/>
      <c r="K1099" s="2295"/>
      <c r="L1099" s="2281"/>
      <c r="M1099" s="310"/>
      <c r="N1099" s="1678"/>
      <c r="O1099" s="1678"/>
      <c r="P1099" s="309"/>
      <c r="Q1099" s="309"/>
      <c r="R1099" s="308"/>
      <c r="S1099" s="308"/>
      <c r="T1099" s="358"/>
      <c r="U1099" s="357"/>
      <c r="V1099" s="357"/>
      <c r="W1099" s="357"/>
      <c r="X1099" s="357"/>
      <c r="Y1099" s="357"/>
      <c r="Z1099" s="357"/>
      <c r="AA1099" s="357"/>
      <c r="AB1099" s="308"/>
      <c r="AC1099" s="2300"/>
      <c r="AD1099" s="2300"/>
      <c r="AE1099" s="2307"/>
      <c r="AF1099" s="2316"/>
      <c r="AG1099" s="2314"/>
      <c r="AH1099" s="2312"/>
      <c r="AI1099" s="271">
        <f t="shared" ref="AI1099" si="1475">IF(P1099=P1098,0,IF(P1099=P1097,0,IF(P1099=P1096,0,IF(P1099=P1095,0,1))))</f>
        <v>0</v>
      </c>
      <c r="AJ1099" s="271" t="s">
        <v>545</v>
      </c>
      <c r="AK1099" s="271" t="str">
        <f t="shared" si="1432"/>
        <v>??</v>
      </c>
      <c r="AL1099" s="271" t="e">
        <f>IF(#REF!=#REF!,0,IF(#REF!=#REF!,0,IF(#REF!=#REF!,0,IF(#REF!=#REF!,0,1))))</f>
        <v>#REF!</v>
      </c>
      <c r="AM1099" s="354">
        <f t="shared" si="1440"/>
        <v>0</v>
      </c>
    </row>
    <row r="1100" spans="1:39" ht="14.1" customHeight="1" thickTop="1" thickBot="1" x14ac:dyDescent="0.25">
      <c r="A1100" s="2278"/>
      <c r="B1100" s="2281"/>
      <c r="C1100" s="2283"/>
      <c r="D1100" s="2285"/>
      <c r="E1100" s="2288"/>
      <c r="F1100" s="2281"/>
      <c r="G1100" s="2295"/>
      <c r="H1100" s="2297"/>
      <c r="I1100" s="2293"/>
      <c r="J1100" s="2281"/>
      <c r="K1100" s="2295"/>
      <c r="L1100" s="2281"/>
      <c r="M1100" s="310"/>
      <c r="N1100" s="1678"/>
      <c r="O1100" s="1678"/>
      <c r="P1100" s="309"/>
      <c r="Q1100" s="309"/>
      <c r="R1100" s="308"/>
      <c r="S1100" s="308"/>
      <c r="T1100" s="358"/>
      <c r="U1100" s="357"/>
      <c r="V1100" s="357"/>
      <c r="W1100" s="357"/>
      <c r="X1100" s="357"/>
      <c r="Y1100" s="357"/>
      <c r="Z1100" s="357"/>
      <c r="AA1100" s="357"/>
      <c r="AB1100" s="308"/>
      <c r="AC1100" s="2300"/>
      <c r="AD1100" s="2300"/>
      <c r="AE1100" s="2307"/>
      <c r="AF1100" s="2316"/>
      <c r="AG1100" s="2314"/>
      <c r="AH1100" s="2312"/>
      <c r="AI1100" s="271">
        <f t="shared" ref="AI1100" si="1476">IF(P1100=P1099,0,IF(P1100=P1098,0,IF(P1100=P1097,0,IF(P1100=P1096,0,IF(P1100=P1095,0,1)))))</f>
        <v>0</v>
      </c>
      <c r="AJ1100" s="271" t="s">
        <v>545</v>
      </c>
      <c r="AK1100" s="271" t="str">
        <f t="shared" si="1432"/>
        <v>??</v>
      </c>
      <c r="AL1100" s="271" t="e">
        <f>IF(#REF!=#REF!,0,IF(#REF!=#REF!,0,IF(#REF!=#REF!,0,IF(#REF!=#REF!,0,IF(#REF!=#REF!,0,1)))))</f>
        <v>#REF!</v>
      </c>
      <c r="AM1100" s="354">
        <f t="shared" si="1440"/>
        <v>0</v>
      </c>
    </row>
    <row r="1101" spans="1:39" ht="14.1" customHeight="1" thickTop="1" thickBot="1" x14ac:dyDescent="0.25">
      <c r="A1101" s="2278"/>
      <c r="B1101" s="2281"/>
      <c r="C1101" s="2283"/>
      <c r="D1101" s="2285"/>
      <c r="E1101" s="2288"/>
      <c r="F1101" s="2281"/>
      <c r="G1101" s="2295"/>
      <c r="H1101" s="2297"/>
      <c r="I1101" s="2293"/>
      <c r="J1101" s="2281"/>
      <c r="K1101" s="2295"/>
      <c r="L1101" s="2281"/>
      <c r="M1101" s="310"/>
      <c r="N1101" s="1678"/>
      <c r="O1101" s="1678"/>
      <c r="P1101" s="309"/>
      <c r="Q1101" s="309"/>
      <c r="R1101" s="308"/>
      <c r="S1101" s="308"/>
      <c r="T1101" s="358"/>
      <c r="U1101" s="357"/>
      <c r="V1101" s="357"/>
      <c r="W1101" s="357"/>
      <c r="X1101" s="357"/>
      <c r="Y1101" s="357"/>
      <c r="Z1101" s="357"/>
      <c r="AA1101" s="357"/>
      <c r="AB1101" s="308"/>
      <c r="AC1101" s="2300"/>
      <c r="AD1101" s="2300"/>
      <c r="AE1101" s="2308" t="str">
        <f t="shared" ref="AE1101" si="1477">IF(AE1095&gt;9,"błąd","")</f>
        <v/>
      </c>
      <c r="AF1101" s="2316"/>
      <c r="AG1101" s="2314"/>
      <c r="AH1101" s="2312"/>
      <c r="AI1101" s="271">
        <f t="shared" ref="AI1101" si="1478">IF(P1101=P1100,0,IF(P1101=P1099,0,IF(P1101=P1098,0,IF(P1101=P1097,0,IF(P1101=P1096,0,IF(P1101=P1095,0,1))))))</f>
        <v>0</v>
      </c>
      <c r="AJ1101" s="271" t="s">
        <v>545</v>
      </c>
      <c r="AK1101" s="271" t="str">
        <f t="shared" si="1432"/>
        <v>??</v>
      </c>
      <c r="AL1101" s="271" t="e">
        <f>IF(#REF!=#REF!,0,IF(#REF!=#REF!,0,IF(#REF!=#REF!,0,IF(#REF!=#REF!,0,IF(#REF!=#REF!,0,IF(#REF!=#REF!,0,1))))))</f>
        <v>#REF!</v>
      </c>
      <c r="AM1101" s="354">
        <f t="shared" si="1440"/>
        <v>0</v>
      </c>
    </row>
    <row r="1102" spans="1:39" ht="14.1" customHeight="1" thickTop="1" thickBot="1" x14ac:dyDescent="0.25">
      <c r="A1102" s="2278"/>
      <c r="B1102" s="2281"/>
      <c r="C1102" s="2283"/>
      <c r="D1102" s="2285"/>
      <c r="E1102" s="2288"/>
      <c r="F1102" s="2281"/>
      <c r="G1102" s="2295"/>
      <c r="H1102" s="2297"/>
      <c r="I1102" s="2293"/>
      <c r="J1102" s="2281"/>
      <c r="K1102" s="2295"/>
      <c r="L1102" s="2281"/>
      <c r="M1102" s="310"/>
      <c r="N1102" s="1678"/>
      <c r="O1102" s="1678"/>
      <c r="P1102" s="309"/>
      <c r="Q1102" s="309"/>
      <c r="R1102" s="308"/>
      <c r="S1102" s="308"/>
      <c r="T1102" s="358"/>
      <c r="U1102" s="357"/>
      <c r="V1102" s="357"/>
      <c r="W1102" s="357"/>
      <c r="X1102" s="357"/>
      <c r="Y1102" s="357"/>
      <c r="Z1102" s="357"/>
      <c r="AA1102" s="357"/>
      <c r="AB1102" s="308"/>
      <c r="AC1102" s="2300"/>
      <c r="AD1102" s="2300"/>
      <c r="AE1102" s="2308"/>
      <c r="AF1102" s="2316"/>
      <c r="AG1102" s="2314"/>
      <c r="AH1102" s="2312"/>
      <c r="AI1102" s="271">
        <f t="shared" ref="AI1102" si="1479">IF(P1102=P1101,0,IF(P1102=P1100,0,IF(P1102=P1099,0,IF(P1102=P1098,0,IF(P1102=P1097,0,IF(P1102=P1096,0,IF(P1102=P1095,0,1)))))))</f>
        <v>0</v>
      </c>
      <c r="AJ1102" s="271" t="s">
        <v>545</v>
      </c>
      <c r="AK1102" s="271" t="str">
        <f t="shared" si="1432"/>
        <v>??</v>
      </c>
      <c r="AL1102" s="271" t="e">
        <f>IF(#REF!=#REF!,0,IF(#REF!=#REF!,0,IF(#REF!=#REF!,0,IF(#REF!=#REF!,0,IF(#REF!=#REF!,0,IF(#REF!=#REF!,0,IF(#REF!=#REF!,0,1)))))))</f>
        <v>#REF!</v>
      </c>
      <c r="AM1102" s="354">
        <f t="shared" si="1440"/>
        <v>0</v>
      </c>
    </row>
    <row r="1103" spans="1:39" ht="14.1" customHeight="1" thickTop="1" thickBot="1" x14ac:dyDescent="0.25">
      <c r="A1103" s="2278"/>
      <c r="B1103" s="2281"/>
      <c r="C1103" s="2283"/>
      <c r="D1103" s="2285"/>
      <c r="E1103" s="2288"/>
      <c r="F1103" s="2281"/>
      <c r="G1103" s="2295"/>
      <c r="H1103" s="2297"/>
      <c r="I1103" s="2293"/>
      <c r="J1103" s="2281"/>
      <c r="K1103" s="2295"/>
      <c r="L1103" s="2281"/>
      <c r="M1103" s="310"/>
      <c r="N1103" s="1678"/>
      <c r="O1103" s="1678"/>
      <c r="P1103" s="309"/>
      <c r="Q1103" s="309"/>
      <c r="R1103" s="308"/>
      <c r="S1103" s="308"/>
      <c r="T1103" s="358"/>
      <c r="U1103" s="357"/>
      <c r="V1103" s="357"/>
      <c r="W1103" s="357"/>
      <c r="X1103" s="357"/>
      <c r="Y1103" s="357"/>
      <c r="Z1103" s="357"/>
      <c r="AA1103" s="357"/>
      <c r="AB1103" s="308"/>
      <c r="AC1103" s="2300"/>
      <c r="AD1103" s="2300"/>
      <c r="AE1103" s="2308"/>
      <c r="AF1103" s="2316"/>
      <c r="AG1103" s="2314"/>
      <c r="AH1103" s="2312"/>
      <c r="AI1103" s="271">
        <f t="shared" ref="AI1103" si="1480">IF(P1103=P1102,0,IF(P1103=P1101,0,IF(P1103=P1100,0,IF(P1103=P1099,0,IF(P1103=P1098,0,IF(P1103=P1097,0,IF(P1103=P1096,0,IF(P1103=P1095,0,1))))))))</f>
        <v>0</v>
      </c>
      <c r="AJ1103" s="271" t="s">
        <v>545</v>
      </c>
      <c r="AK1103" s="271" t="str">
        <f t="shared" si="1432"/>
        <v>??</v>
      </c>
      <c r="AL1103" s="271" t="e">
        <f>IF(#REF!=#REF!,0,IF(#REF!=#REF!,0,IF(#REF!=#REF!,0,IF(#REF!=#REF!,0,IF(#REF!=#REF!,0,IF(#REF!=#REF!,0,IF(#REF!=#REF!,0,IF(#REF!=#REF!,0,1))))))))</f>
        <v>#REF!</v>
      </c>
      <c r="AM1103" s="354">
        <f t="shared" si="1440"/>
        <v>0</v>
      </c>
    </row>
    <row r="1104" spans="1:39" ht="14.1" customHeight="1" thickTop="1" thickBot="1" x14ac:dyDescent="0.25">
      <c r="A1104" s="2279"/>
      <c r="B1104" s="2282"/>
      <c r="C1104" s="2284"/>
      <c r="D1104" s="2286"/>
      <c r="E1104" s="2289"/>
      <c r="F1104" s="2282"/>
      <c r="G1104" s="2296"/>
      <c r="H1104" s="2298"/>
      <c r="I1104" s="2294"/>
      <c r="J1104" s="2282"/>
      <c r="K1104" s="2296"/>
      <c r="L1104" s="2282"/>
      <c r="M1104" s="292"/>
      <c r="N1104" s="290"/>
      <c r="O1104" s="290"/>
      <c r="P1104" s="291"/>
      <c r="Q1104" s="291"/>
      <c r="R1104" s="290"/>
      <c r="S1104" s="290"/>
      <c r="T1104" s="356"/>
      <c r="U1104" s="355"/>
      <c r="V1104" s="355"/>
      <c r="W1104" s="355"/>
      <c r="X1104" s="355"/>
      <c r="Y1104" s="355"/>
      <c r="Z1104" s="355"/>
      <c r="AA1104" s="355"/>
      <c r="AB1104" s="290"/>
      <c r="AC1104" s="2301"/>
      <c r="AD1104" s="2301"/>
      <c r="AE1104" s="2309"/>
      <c r="AF1104" s="2316"/>
      <c r="AG1104" s="2315"/>
      <c r="AH1104" s="2312"/>
      <c r="AI1104" s="271">
        <f t="shared" ref="AI1104" si="1481">IF(P1104=P1103,0,IF(P1104=P1102,0,IF(P1104=P1101,0,IF(P1104=P1100,0,IF(P1104=P1099,0,IF(P1104=P1098,0,IF(P1104=P1097,0,IF(P1104=P1096,0,IF(P1104=P1095,0,1)))))))))</f>
        <v>0</v>
      </c>
      <c r="AJ1104" s="271" t="s">
        <v>545</v>
      </c>
      <c r="AK1104" s="271" t="str">
        <f t="shared" si="1432"/>
        <v>??</v>
      </c>
      <c r="AL1104" s="271" t="e">
        <f>IF(#REF!=#REF!,0,IF(#REF!=#REF!,0,IF(#REF!=#REF!,0,IF(#REF!=#REF!,0,IF(#REF!=#REF!,0,IF(#REF!=#REF!,0,IF(#REF!=#REF!,0,IF(#REF!=#REF!,0,IF(#REF!=#REF!,0,1)))))))))</f>
        <v>#REF!</v>
      </c>
      <c r="AM1104" s="354">
        <f t="shared" si="1440"/>
        <v>0</v>
      </c>
    </row>
    <row r="1105" spans="1:39" ht="14.1" customHeight="1" thickTop="1" thickBot="1" x14ac:dyDescent="0.25">
      <c r="A1105" s="2278"/>
      <c r="B1105" s="2280"/>
      <c r="C1105" s="2283"/>
      <c r="D1105" s="2285"/>
      <c r="E1105" s="2287"/>
      <c r="F1105" s="2280"/>
      <c r="G1105" s="2280"/>
      <c r="H1105" s="2297"/>
      <c r="I1105" s="2290" t="s">
        <v>140</v>
      </c>
      <c r="J1105" s="2281"/>
      <c r="K1105" s="2280"/>
      <c r="L1105" s="2281"/>
      <c r="M1105" s="310"/>
      <c r="N1105" s="1678"/>
      <c r="O1105" s="1678"/>
      <c r="P1105" s="388"/>
      <c r="Q1105" s="388"/>
      <c r="R1105" s="308"/>
      <c r="S1105" s="308"/>
      <c r="T1105" s="358"/>
      <c r="U1105" s="357"/>
      <c r="V1105" s="357"/>
      <c r="W1105" s="357"/>
      <c r="X1105" s="357"/>
      <c r="Y1105" s="357"/>
      <c r="Z1105" s="357"/>
      <c r="AA1105" s="357"/>
      <c r="AB1105" s="308"/>
      <c r="AC1105" s="2299">
        <f t="shared" ref="AC1105" si="1482">SUM(T1105:AB1114)</f>
        <v>0</v>
      </c>
      <c r="AD1105" s="2299">
        <f t="shared" ref="AD1105" si="1483">IF(AC1105&gt;0,18,0)</f>
        <v>0</v>
      </c>
      <c r="AE1105" s="2306">
        <f t="shared" ref="AE1105" si="1484">IF((AC1105-AD1105)&gt;=0,AC1105-AD1105,0)</f>
        <v>0</v>
      </c>
      <c r="AF1105" s="2316">
        <f t="shared" ref="AF1105" si="1485">IF(AC1105&lt;AD1105,AC1105,AD1105)/IF(AD1105=0,1,AD1105)</f>
        <v>0</v>
      </c>
      <c r="AG1105" s="2313" t="str">
        <f t="shared" ref="AG1105" si="1486">IF(AF1105=1,"pe",IF(AF1105&gt;0,"ne",""))</f>
        <v/>
      </c>
      <c r="AH1105" s="2312"/>
      <c r="AI1105" s="271">
        <v>1</v>
      </c>
      <c r="AJ1105" s="271" t="s">
        <v>545</v>
      </c>
      <c r="AK1105" s="271" t="str">
        <f t="shared" si="1432"/>
        <v>??</v>
      </c>
      <c r="AL1105" s="271">
        <v>1</v>
      </c>
      <c r="AM1105" s="354">
        <f t="shared" ref="AM1105" si="1487">C1105</f>
        <v>0</v>
      </c>
    </row>
    <row r="1106" spans="1:39" ht="14.1" customHeight="1" thickTop="1" thickBot="1" x14ac:dyDescent="0.25">
      <c r="A1106" s="2278"/>
      <c r="B1106" s="2281"/>
      <c r="C1106" s="2283"/>
      <c r="D1106" s="2285"/>
      <c r="E1106" s="2288"/>
      <c r="F1106" s="2281"/>
      <c r="G1106" s="2295"/>
      <c r="H1106" s="2297"/>
      <c r="I1106" s="2291"/>
      <c r="J1106" s="2281"/>
      <c r="K1106" s="2295"/>
      <c r="L1106" s="2281"/>
      <c r="M1106" s="310"/>
      <c r="N1106" s="1678"/>
      <c r="O1106" s="1678"/>
      <c r="P1106" s="309"/>
      <c r="Q1106" s="309"/>
      <c r="R1106" s="308"/>
      <c r="S1106" s="308"/>
      <c r="T1106" s="358"/>
      <c r="U1106" s="357"/>
      <c r="V1106" s="357"/>
      <c r="W1106" s="357"/>
      <c r="X1106" s="357"/>
      <c r="Y1106" s="357"/>
      <c r="Z1106" s="357"/>
      <c r="AA1106" s="357"/>
      <c r="AB1106" s="308"/>
      <c r="AC1106" s="2300"/>
      <c r="AD1106" s="2300"/>
      <c r="AE1106" s="2307"/>
      <c r="AF1106" s="2316"/>
      <c r="AG1106" s="2314"/>
      <c r="AH1106" s="2312"/>
      <c r="AI1106" s="271">
        <f t="shared" ref="AI1106" si="1488">IF(P1106=P1105,0,1)</f>
        <v>0</v>
      </c>
      <c r="AJ1106" s="271" t="s">
        <v>545</v>
      </c>
      <c r="AK1106" s="271" t="str">
        <f t="shared" si="1432"/>
        <v>??</v>
      </c>
      <c r="AL1106" s="271" t="e">
        <f>IF(#REF!=#REF!,0,1)</f>
        <v>#REF!</v>
      </c>
      <c r="AM1106" s="354">
        <f t="shared" si="1440"/>
        <v>0</v>
      </c>
    </row>
    <row r="1107" spans="1:39" ht="14.1" customHeight="1" thickTop="1" thickBot="1" x14ac:dyDescent="0.25">
      <c r="A1107" s="2278"/>
      <c r="B1107" s="2281"/>
      <c r="C1107" s="2283"/>
      <c r="D1107" s="2285"/>
      <c r="E1107" s="2288"/>
      <c r="F1107" s="2281"/>
      <c r="G1107" s="2295"/>
      <c r="H1107" s="2297"/>
      <c r="I1107" s="2292"/>
      <c r="J1107" s="2281"/>
      <c r="K1107" s="2295"/>
      <c r="L1107" s="2281"/>
      <c r="M1107" s="310"/>
      <c r="N1107" s="1678"/>
      <c r="O1107" s="1678"/>
      <c r="P1107" s="309"/>
      <c r="Q1107" s="309"/>
      <c r="R1107" s="308"/>
      <c r="S1107" s="308"/>
      <c r="T1107" s="358"/>
      <c r="U1107" s="357"/>
      <c r="V1107" s="357"/>
      <c r="W1107" s="357"/>
      <c r="X1107" s="357"/>
      <c r="Y1107" s="357"/>
      <c r="Z1107" s="357"/>
      <c r="AA1107" s="357"/>
      <c r="AB1107" s="308"/>
      <c r="AC1107" s="2300"/>
      <c r="AD1107" s="2300"/>
      <c r="AE1107" s="2307"/>
      <c r="AF1107" s="2316"/>
      <c r="AG1107" s="2314"/>
      <c r="AH1107" s="2312"/>
      <c r="AI1107" s="271">
        <f t="shared" ref="AI1107" si="1489">IF(P1107=P1106,0,IF(P1107=P1105,0,1))</f>
        <v>0</v>
      </c>
      <c r="AJ1107" s="271" t="s">
        <v>545</v>
      </c>
      <c r="AK1107" s="271" t="str">
        <f t="shared" si="1432"/>
        <v>??</v>
      </c>
      <c r="AL1107" s="271" t="e">
        <f>IF(#REF!=#REF!,0,IF(#REF!=#REF!,0,1))</f>
        <v>#REF!</v>
      </c>
      <c r="AM1107" s="354">
        <f t="shared" si="1440"/>
        <v>0</v>
      </c>
    </row>
    <row r="1108" spans="1:39" ht="14.1" customHeight="1" thickTop="1" thickBot="1" x14ac:dyDescent="0.25">
      <c r="A1108" s="2278"/>
      <c r="B1108" s="2281"/>
      <c r="C1108" s="2283"/>
      <c r="D1108" s="2285"/>
      <c r="E1108" s="2288"/>
      <c r="F1108" s="2281"/>
      <c r="G1108" s="2295"/>
      <c r="H1108" s="2297"/>
      <c r="I1108" s="2293"/>
      <c r="J1108" s="2281"/>
      <c r="K1108" s="2295"/>
      <c r="L1108" s="2281"/>
      <c r="M1108" s="310"/>
      <c r="N1108" s="1678"/>
      <c r="O1108" s="1678"/>
      <c r="P1108" s="309"/>
      <c r="Q1108" s="309"/>
      <c r="R1108" s="308"/>
      <c r="S1108" s="308"/>
      <c r="T1108" s="358"/>
      <c r="U1108" s="357"/>
      <c r="V1108" s="357"/>
      <c r="W1108" s="357"/>
      <c r="X1108" s="357"/>
      <c r="Y1108" s="357"/>
      <c r="Z1108" s="357"/>
      <c r="AA1108" s="357"/>
      <c r="AB1108" s="308"/>
      <c r="AC1108" s="2300"/>
      <c r="AD1108" s="2300"/>
      <c r="AE1108" s="2307"/>
      <c r="AF1108" s="2316"/>
      <c r="AG1108" s="2314"/>
      <c r="AH1108" s="2312"/>
      <c r="AI1108" s="271">
        <f t="shared" ref="AI1108" si="1490">IF(P1108=P1107,0,IF(P1108=P1106,0,IF(P1108=P1105,0,1)))</f>
        <v>0</v>
      </c>
      <c r="AJ1108" s="271" t="s">
        <v>545</v>
      </c>
      <c r="AK1108" s="271" t="str">
        <f t="shared" si="1432"/>
        <v>??</v>
      </c>
      <c r="AL1108" s="271" t="e">
        <f>IF(#REF!=#REF!,0,IF(#REF!=#REF!,0,IF(#REF!=#REF!,0,1)))</f>
        <v>#REF!</v>
      </c>
      <c r="AM1108" s="354">
        <f t="shared" si="1440"/>
        <v>0</v>
      </c>
    </row>
    <row r="1109" spans="1:39" ht="14.1" customHeight="1" thickTop="1" thickBot="1" x14ac:dyDescent="0.25">
      <c r="A1109" s="2278"/>
      <c r="B1109" s="2281"/>
      <c r="C1109" s="2283"/>
      <c r="D1109" s="2285"/>
      <c r="E1109" s="2288"/>
      <c r="F1109" s="2281"/>
      <c r="G1109" s="2295"/>
      <c r="H1109" s="2297"/>
      <c r="I1109" s="2293"/>
      <c r="J1109" s="2281"/>
      <c r="K1109" s="2295"/>
      <c r="L1109" s="2281"/>
      <c r="M1109" s="310"/>
      <c r="N1109" s="1678"/>
      <c r="O1109" s="1678"/>
      <c r="P1109" s="309"/>
      <c r="Q1109" s="309"/>
      <c r="R1109" s="308"/>
      <c r="S1109" s="308"/>
      <c r="T1109" s="358"/>
      <c r="U1109" s="357"/>
      <c r="V1109" s="357"/>
      <c r="W1109" s="357"/>
      <c r="X1109" s="357"/>
      <c r="Y1109" s="357"/>
      <c r="Z1109" s="357"/>
      <c r="AA1109" s="357"/>
      <c r="AB1109" s="308"/>
      <c r="AC1109" s="2300"/>
      <c r="AD1109" s="2300"/>
      <c r="AE1109" s="2307"/>
      <c r="AF1109" s="2316"/>
      <c r="AG1109" s="2314"/>
      <c r="AH1109" s="2312"/>
      <c r="AI1109" s="271">
        <f t="shared" ref="AI1109" si="1491">IF(P1109=P1108,0,IF(P1109=P1107,0,IF(P1109=P1106,0,IF(P1109=P1105,0,1))))</f>
        <v>0</v>
      </c>
      <c r="AJ1109" s="271" t="s">
        <v>545</v>
      </c>
      <c r="AK1109" s="271" t="str">
        <f t="shared" si="1432"/>
        <v>??</v>
      </c>
      <c r="AL1109" s="271" t="e">
        <f>IF(#REF!=#REF!,0,IF(#REF!=#REF!,0,IF(#REF!=#REF!,0,IF(#REF!=#REF!,0,1))))</f>
        <v>#REF!</v>
      </c>
      <c r="AM1109" s="354">
        <f t="shared" si="1440"/>
        <v>0</v>
      </c>
    </row>
    <row r="1110" spans="1:39" ht="14.1" customHeight="1" thickTop="1" thickBot="1" x14ac:dyDescent="0.25">
      <c r="A1110" s="2278"/>
      <c r="B1110" s="2281"/>
      <c r="C1110" s="2283"/>
      <c r="D1110" s="2285"/>
      <c r="E1110" s="2288"/>
      <c r="F1110" s="2281"/>
      <c r="G1110" s="2295"/>
      <c r="H1110" s="2297"/>
      <c r="I1110" s="2293"/>
      <c r="J1110" s="2281"/>
      <c r="K1110" s="2295"/>
      <c r="L1110" s="2281"/>
      <c r="M1110" s="310"/>
      <c r="N1110" s="1678"/>
      <c r="O1110" s="1678"/>
      <c r="P1110" s="309"/>
      <c r="Q1110" s="309"/>
      <c r="R1110" s="308"/>
      <c r="S1110" s="308"/>
      <c r="T1110" s="358"/>
      <c r="U1110" s="357"/>
      <c r="V1110" s="357"/>
      <c r="W1110" s="357"/>
      <c r="X1110" s="357"/>
      <c r="Y1110" s="357"/>
      <c r="Z1110" s="357"/>
      <c r="AA1110" s="357"/>
      <c r="AB1110" s="308"/>
      <c r="AC1110" s="2300"/>
      <c r="AD1110" s="2300"/>
      <c r="AE1110" s="2307"/>
      <c r="AF1110" s="2316"/>
      <c r="AG1110" s="2314"/>
      <c r="AH1110" s="2312"/>
      <c r="AI1110" s="271">
        <f t="shared" ref="AI1110" si="1492">IF(P1110=P1109,0,IF(P1110=P1108,0,IF(P1110=P1107,0,IF(P1110=P1106,0,IF(P1110=P1105,0,1)))))</f>
        <v>0</v>
      </c>
      <c r="AJ1110" s="271" t="s">
        <v>545</v>
      </c>
      <c r="AK1110" s="271" t="str">
        <f t="shared" si="1432"/>
        <v>??</v>
      </c>
      <c r="AL1110" s="271" t="e">
        <f>IF(#REF!=#REF!,0,IF(#REF!=#REF!,0,IF(#REF!=#REF!,0,IF(#REF!=#REF!,0,IF(#REF!=#REF!,0,1)))))</f>
        <v>#REF!</v>
      </c>
      <c r="AM1110" s="354">
        <f t="shared" si="1440"/>
        <v>0</v>
      </c>
    </row>
    <row r="1111" spans="1:39" ht="14.1" customHeight="1" thickTop="1" thickBot="1" x14ac:dyDescent="0.25">
      <c r="A1111" s="2278"/>
      <c r="B1111" s="2281"/>
      <c r="C1111" s="2283"/>
      <c r="D1111" s="2285"/>
      <c r="E1111" s="2288"/>
      <c r="F1111" s="2281"/>
      <c r="G1111" s="2295"/>
      <c r="H1111" s="2297"/>
      <c r="I1111" s="2293"/>
      <c r="J1111" s="2281"/>
      <c r="K1111" s="2295"/>
      <c r="L1111" s="2281"/>
      <c r="M1111" s="310"/>
      <c r="N1111" s="1678"/>
      <c r="O1111" s="1678"/>
      <c r="P1111" s="309"/>
      <c r="Q1111" s="309"/>
      <c r="R1111" s="308"/>
      <c r="S1111" s="308"/>
      <c r="T1111" s="358"/>
      <c r="U1111" s="357"/>
      <c r="V1111" s="357"/>
      <c r="W1111" s="357"/>
      <c r="X1111" s="357"/>
      <c r="Y1111" s="357"/>
      <c r="Z1111" s="357"/>
      <c r="AA1111" s="357"/>
      <c r="AB1111" s="308"/>
      <c r="AC1111" s="2300"/>
      <c r="AD1111" s="2300"/>
      <c r="AE1111" s="2308" t="str">
        <f t="shared" ref="AE1111" si="1493">IF(AE1105&gt;9,"błąd","")</f>
        <v/>
      </c>
      <c r="AF1111" s="2316"/>
      <c r="AG1111" s="2314"/>
      <c r="AH1111" s="2312"/>
      <c r="AI1111" s="271">
        <f t="shared" ref="AI1111" si="1494">IF(P1111=P1110,0,IF(P1111=P1109,0,IF(P1111=P1108,0,IF(P1111=P1107,0,IF(P1111=P1106,0,IF(P1111=P1105,0,1))))))</f>
        <v>0</v>
      </c>
      <c r="AJ1111" s="271" t="s">
        <v>545</v>
      </c>
      <c r="AK1111" s="271" t="str">
        <f t="shared" si="1432"/>
        <v>??</v>
      </c>
      <c r="AL1111" s="271" t="e">
        <f>IF(#REF!=#REF!,0,IF(#REF!=#REF!,0,IF(#REF!=#REF!,0,IF(#REF!=#REF!,0,IF(#REF!=#REF!,0,IF(#REF!=#REF!,0,1))))))</f>
        <v>#REF!</v>
      </c>
      <c r="AM1111" s="354">
        <f t="shared" si="1440"/>
        <v>0</v>
      </c>
    </row>
    <row r="1112" spans="1:39" ht="14.1" customHeight="1" thickTop="1" thickBot="1" x14ac:dyDescent="0.25">
      <c r="A1112" s="2278"/>
      <c r="B1112" s="2281"/>
      <c r="C1112" s="2283"/>
      <c r="D1112" s="2285"/>
      <c r="E1112" s="2288"/>
      <c r="F1112" s="2281"/>
      <c r="G1112" s="2295"/>
      <c r="H1112" s="2297"/>
      <c r="I1112" s="2293"/>
      <c r="J1112" s="2281"/>
      <c r="K1112" s="2295"/>
      <c r="L1112" s="2281"/>
      <c r="M1112" s="310"/>
      <c r="N1112" s="1678"/>
      <c r="O1112" s="1678"/>
      <c r="P1112" s="309"/>
      <c r="Q1112" s="309"/>
      <c r="R1112" s="308"/>
      <c r="S1112" s="308"/>
      <c r="T1112" s="358"/>
      <c r="U1112" s="357"/>
      <c r="V1112" s="357"/>
      <c r="W1112" s="357"/>
      <c r="X1112" s="357"/>
      <c r="Y1112" s="357"/>
      <c r="Z1112" s="357"/>
      <c r="AA1112" s="357"/>
      <c r="AB1112" s="308"/>
      <c r="AC1112" s="2300"/>
      <c r="AD1112" s="2300"/>
      <c r="AE1112" s="2308"/>
      <c r="AF1112" s="2316"/>
      <c r="AG1112" s="2314"/>
      <c r="AH1112" s="2312"/>
      <c r="AI1112" s="271">
        <f t="shared" ref="AI1112" si="1495">IF(P1112=P1111,0,IF(P1112=P1110,0,IF(P1112=P1109,0,IF(P1112=P1108,0,IF(P1112=P1107,0,IF(P1112=P1106,0,IF(P1112=P1105,0,1)))))))</f>
        <v>0</v>
      </c>
      <c r="AJ1112" s="271" t="s">
        <v>545</v>
      </c>
      <c r="AK1112" s="271" t="str">
        <f t="shared" si="1432"/>
        <v>??</v>
      </c>
      <c r="AL1112" s="271" t="e">
        <f>IF(#REF!=#REF!,0,IF(#REF!=#REF!,0,IF(#REF!=#REF!,0,IF(#REF!=#REF!,0,IF(#REF!=#REF!,0,IF(#REF!=#REF!,0,IF(#REF!=#REF!,0,1)))))))</f>
        <v>#REF!</v>
      </c>
      <c r="AM1112" s="354">
        <f t="shared" si="1440"/>
        <v>0</v>
      </c>
    </row>
    <row r="1113" spans="1:39" ht="14.1" customHeight="1" thickTop="1" thickBot="1" x14ac:dyDescent="0.25">
      <c r="A1113" s="2278"/>
      <c r="B1113" s="2281"/>
      <c r="C1113" s="2283"/>
      <c r="D1113" s="2285"/>
      <c r="E1113" s="2288"/>
      <c r="F1113" s="2281"/>
      <c r="G1113" s="2295"/>
      <c r="H1113" s="2297"/>
      <c r="I1113" s="2293"/>
      <c r="J1113" s="2281"/>
      <c r="K1113" s="2295"/>
      <c r="L1113" s="2281"/>
      <c r="M1113" s="310"/>
      <c r="N1113" s="1678"/>
      <c r="O1113" s="1678"/>
      <c r="P1113" s="309"/>
      <c r="Q1113" s="309"/>
      <c r="R1113" s="308"/>
      <c r="S1113" s="308"/>
      <c r="T1113" s="358"/>
      <c r="U1113" s="357"/>
      <c r="V1113" s="357"/>
      <c r="W1113" s="357"/>
      <c r="X1113" s="357"/>
      <c r="Y1113" s="357"/>
      <c r="Z1113" s="357"/>
      <c r="AA1113" s="357"/>
      <c r="AB1113" s="308"/>
      <c r="AC1113" s="2300"/>
      <c r="AD1113" s="2300"/>
      <c r="AE1113" s="2308"/>
      <c r="AF1113" s="2316"/>
      <c r="AG1113" s="2314"/>
      <c r="AH1113" s="2312"/>
      <c r="AI1113" s="271">
        <f t="shared" ref="AI1113" si="1496">IF(P1113=P1112,0,IF(P1113=P1111,0,IF(P1113=P1110,0,IF(P1113=P1109,0,IF(P1113=P1108,0,IF(P1113=P1107,0,IF(P1113=P1106,0,IF(P1113=P1105,0,1))))))))</f>
        <v>0</v>
      </c>
      <c r="AJ1113" s="271" t="s">
        <v>545</v>
      </c>
      <c r="AK1113" s="271" t="str">
        <f t="shared" si="1432"/>
        <v>??</v>
      </c>
      <c r="AL1113" s="271" t="e">
        <f>IF(#REF!=#REF!,0,IF(#REF!=#REF!,0,IF(#REF!=#REF!,0,IF(#REF!=#REF!,0,IF(#REF!=#REF!,0,IF(#REF!=#REF!,0,IF(#REF!=#REF!,0,IF(#REF!=#REF!,0,1))))))))</f>
        <v>#REF!</v>
      </c>
      <c r="AM1113" s="354">
        <f t="shared" si="1440"/>
        <v>0</v>
      </c>
    </row>
    <row r="1114" spans="1:39" ht="14.1" customHeight="1" thickTop="1" thickBot="1" x14ac:dyDescent="0.25">
      <c r="A1114" s="2279"/>
      <c r="B1114" s="2282"/>
      <c r="C1114" s="2284"/>
      <c r="D1114" s="2286"/>
      <c r="E1114" s="2289"/>
      <c r="F1114" s="2282"/>
      <c r="G1114" s="2296"/>
      <c r="H1114" s="2298"/>
      <c r="I1114" s="2294"/>
      <c r="J1114" s="2282"/>
      <c r="K1114" s="2296"/>
      <c r="L1114" s="2282"/>
      <c r="M1114" s="292"/>
      <c r="N1114" s="290"/>
      <c r="O1114" s="290"/>
      <c r="P1114" s="291"/>
      <c r="Q1114" s="291"/>
      <c r="R1114" s="290"/>
      <c r="S1114" s="290"/>
      <c r="T1114" s="356"/>
      <c r="U1114" s="355"/>
      <c r="V1114" s="355"/>
      <c r="W1114" s="355"/>
      <c r="X1114" s="355"/>
      <c r="Y1114" s="355"/>
      <c r="Z1114" s="355"/>
      <c r="AA1114" s="355"/>
      <c r="AB1114" s="290"/>
      <c r="AC1114" s="2301"/>
      <c r="AD1114" s="2301"/>
      <c r="AE1114" s="2309"/>
      <c r="AF1114" s="2316"/>
      <c r="AG1114" s="2315"/>
      <c r="AH1114" s="2312"/>
      <c r="AI1114" s="271">
        <f t="shared" ref="AI1114" si="1497">IF(P1114=P1113,0,IF(P1114=P1112,0,IF(P1114=P1111,0,IF(P1114=P1110,0,IF(P1114=P1109,0,IF(P1114=P1108,0,IF(P1114=P1107,0,IF(P1114=P1106,0,IF(P1114=P1105,0,1)))))))))</f>
        <v>0</v>
      </c>
      <c r="AJ1114" s="271" t="s">
        <v>545</v>
      </c>
      <c r="AK1114" s="271" t="str">
        <f t="shared" si="1432"/>
        <v>??</v>
      </c>
      <c r="AL1114" s="271" t="e">
        <f>IF(#REF!=#REF!,0,IF(#REF!=#REF!,0,IF(#REF!=#REF!,0,IF(#REF!=#REF!,0,IF(#REF!=#REF!,0,IF(#REF!=#REF!,0,IF(#REF!=#REF!,0,IF(#REF!=#REF!,0,IF(#REF!=#REF!,0,1)))))))))</f>
        <v>#REF!</v>
      </c>
      <c r="AM1114" s="354">
        <f t="shared" si="1440"/>
        <v>0</v>
      </c>
    </row>
    <row r="1115" spans="1:39" ht="14.1" customHeight="1" thickTop="1" thickBot="1" x14ac:dyDescent="0.25">
      <c r="A1115" s="2278"/>
      <c r="B1115" s="2280"/>
      <c r="C1115" s="2283"/>
      <c r="D1115" s="2285"/>
      <c r="E1115" s="2287"/>
      <c r="F1115" s="2280"/>
      <c r="G1115" s="2280"/>
      <c r="H1115" s="2297"/>
      <c r="I1115" s="2290" t="s">
        <v>140</v>
      </c>
      <c r="J1115" s="2281"/>
      <c r="K1115" s="2280"/>
      <c r="L1115" s="2281"/>
      <c r="M1115" s="310"/>
      <c r="N1115" s="1678"/>
      <c r="O1115" s="1678"/>
      <c r="P1115" s="388"/>
      <c r="Q1115" s="388"/>
      <c r="R1115" s="308"/>
      <c r="S1115" s="308"/>
      <c r="T1115" s="358"/>
      <c r="U1115" s="357"/>
      <c r="V1115" s="357"/>
      <c r="W1115" s="357"/>
      <c r="X1115" s="357"/>
      <c r="Y1115" s="357"/>
      <c r="Z1115" s="357"/>
      <c r="AA1115" s="357"/>
      <c r="AB1115" s="308"/>
      <c r="AC1115" s="2299">
        <f t="shared" ref="AC1115" si="1498">SUM(T1115:AB1124)</f>
        <v>0</v>
      </c>
      <c r="AD1115" s="2299">
        <f t="shared" ref="AD1115" si="1499">IF(AC1115&gt;0,18,0)</f>
        <v>0</v>
      </c>
      <c r="AE1115" s="2306">
        <f t="shared" ref="AE1115" si="1500">IF((AC1115-AD1115)&gt;=0,AC1115-AD1115,0)</f>
        <v>0</v>
      </c>
      <c r="AF1115" s="2316">
        <f t="shared" ref="AF1115" si="1501">IF(AC1115&lt;AD1115,AC1115,AD1115)/IF(AD1115=0,1,AD1115)</f>
        <v>0</v>
      </c>
      <c r="AG1115" s="2313" t="str">
        <f t="shared" ref="AG1115" si="1502">IF(AF1115=1,"pe",IF(AF1115&gt;0,"ne",""))</f>
        <v/>
      </c>
      <c r="AH1115" s="2312"/>
      <c r="AI1115" s="271">
        <v>1</v>
      </c>
      <c r="AJ1115" s="271" t="s">
        <v>545</v>
      </c>
      <c r="AK1115" s="271" t="str">
        <f t="shared" si="1432"/>
        <v>??</v>
      </c>
      <c r="AL1115" s="271">
        <v>1</v>
      </c>
      <c r="AM1115" s="354">
        <f t="shared" ref="AM1115" si="1503">C1115</f>
        <v>0</v>
      </c>
    </row>
    <row r="1116" spans="1:39" ht="14.1" customHeight="1" thickTop="1" thickBot="1" x14ac:dyDescent="0.25">
      <c r="A1116" s="2278"/>
      <c r="B1116" s="2281"/>
      <c r="C1116" s="2283"/>
      <c r="D1116" s="2285"/>
      <c r="E1116" s="2288"/>
      <c r="F1116" s="2281"/>
      <c r="G1116" s="2295"/>
      <c r="H1116" s="2297"/>
      <c r="I1116" s="2291"/>
      <c r="J1116" s="2281"/>
      <c r="K1116" s="2295"/>
      <c r="L1116" s="2281"/>
      <c r="M1116" s="310"/>
      <c r="N1116" s="1678"/>
      <c r="O1116" s="1678"/>
      <c r="P1116" s="309"/>
      <c r="Q1116" s="309"/>
      <c r="R1116" s="308"/>
      <c r="S1116" s="308"/>
      <c r="T1116" s="358"/>
      <c r="U1116" s="357"/>
      <c r="V1116" s="357"/>
      <c r="W1116" s="357"/>
      <c r="X1116" s="357"/>
      <c r="Y1116" s="357"/>
      <c r="Z1116" s="357"/>
      <c r="AA1116" s="357"/>
      <c r="AB1116" s="308"/>
      <c r="AC1116" s="2300"/>
      <c r="AD1116" s="2300"/>
      <c r="AE1116" s="2307"/>
      <c r="AF1116" s="2316"/>
      <c r="AG1116" s="2314"/>
      <c r="AH1116" s="2312"/>
      <c r="AI1116" s="271">
        <f t="shared" ref="AI1116" si="1504">IF(P1116=P1115,0,1)</f>
        <v>0</v>
      </c>
      <c r="AJ1116" s="271" t="s">
        <v>545</v>
      </c>
      <c r="AK1116" s="271" t="str">
        <f t="shared" si="1432"/>
        <v>??</v>
      </c>
      <c r="AL1116" s="271" t="e">
        <f>IF(#REF!=#REF!,0,1)</f>
        <v>#REF!</v>
      </c>
      <c r="AM1116" s="354">
        <f t="shared" si="1440"/>
        <v>0</v>
      </c>
    </row>
    <row r="1117" spans="1:39" ht="14.1" customHeight="1" thickTop="1" thickBot="1" x14ac:dyDescent="0.25">
      <c r="A1117" s="2278"/>
      <c r="B1117" s="2281"/>
      <c r="C1117" s="2283"/>
      <c r="D1117" s="2285"/>
      <c r="E1117" s="2288"/>
      <c r="F1117" s="2281"/>
      <c r="G1117" s="2295"/>
      <c r="H1117" s="2297"/>
      <c r="I1117" s="2292"/>
      <c r="J1117" s="2281"/>
      <c r="K1117" s="2295"/>
      <c r="L1117" s="2281"/>
      <c r="M1117" s="310"/>
      <c r="N1117" s="1678"/>
      <c r="O1117" s="1678"/>
      <c r="P1117" s="309"/>
      <c r="Q1117" s="309"/>
      <c r="R1117" s="308"/>
      <c r="S1117" s="308"/>
      <c r="T1117" s="358"/>
      <c r="U1117" s="357"/>
      <c r="V1117" s="357"/>
      <c r="W1117" s="357"/>
      <c r="X1117" s="357"/>
      <c r="Y1117" s="357"/>
      <c r="Z1117" s="357"/>
      <c r="AA1117" s="357"/>
      <c r="AB1117" s="308"/>
      <c r="AC1117" s="2300"/>
      <c r="AD1117" s="2300"/>
      <c r="AE1117" s="2307"/>
      <c r="AF1117" s="2316"/>
      <c r="AG1117" s="2314"/>
      <c r="AH1117" s="2312"/>
      <c r="AI1117" s="271">
        <f t="shared" ref="AI1117" si="1505">IF(P1117=P1116,0,IF(P1117=P1115,0,1))</f>
        <v>0</v>
      </c>
      <c r="AJ1117" s="271" t="s">
        <v>545</v>
      </c>
      <c r="AK1117" s="271" t="str">
        <f t="shared" si="1432"/>
        <v>??</v>
      </c>
      <c r="AL1117" s="271" t="e">
        <f>IF(#REF!=#REF!,0,IF(#REF!=#REF!,0,1))</f>
        <v>#REF!</v>
      </c>
      <c r="AM1117" s="354">
        <f t="shared" si="1440"/>
        <v>0</v>
      </c>
    </row>
    <row r="1118" spans="1:39" ht="14.1" customHeight="1" thickTop="1" thickBot="1" x14ac:dyDescent="0.25">
      <c r="A1118" s="2278"/>
      <c r="B1118" s="2281"/>
      <c r="C1118" s="2283"/>
      <c r="D1118" s="2285"/>
      <c r="E1118" s="2288"/>
      <c r="F1118" s="2281"/>
      <c r="G1118" s="2295"/>
      <c r="H1118" s="2297"/>
      <c r="I1118" s="2293"/>
      <c r="J1118" s="2281"/>
      <c r="K1118" s="2295"/>
      <c r="L1118" s="2281"/>
      <c r="M1118" s="310"/>
      <c r="N1118" s="1678"/>
      <c r="O1118" s="1678"/>
      <c r="P1118" s="309"/>
      <c r="Q1118" s="309"/>
      <c r="R1118" s="308"/>
      <c r="S1118" s="308"/>
      <c r="T1118" s="358"/>
      <c r="U1118" s="357"/>
      <c r="V1118" s="357"/>
      <c r="W1118" s="357"/>
      <c r="X1118" s="357"/>
      <c r="Y1118" s="357"/>
      <c r="Z1118" s="357"/>
      <c r="AA1118" s="357"/>
      <c r="AB1118" s="308"/>
      <c r="AC1118" s="2300"/>
      <c r="AD1118" s="2300"/>
      <c r="AE1118" s="2307"/>
      <c r="AF1118" s="2316"/>
      <c r="AG1118" s="2314"/>
      <c r="AH1118" s="2312"/>
      <c r="AI1118" s="271">
        <f t="shared" ref="AI1118" si="1506">IF(P1118=P1117,0,IF(P1118=P1116,0,IF(P1118=P1115,0,1)))</f>
        <v>0</v>
      </c>
      <c r="AJ1118" s="271" t="s">
        <v>545</v>
      </c>
      <c r="AK1118" s="271" t="str">
        <f t="shared" si="1432"/>
        <v>??</v>
      </c>
      <c r="AL1118" s="271" t="e">
        <f>IF(#REF!=#REF!,0,IF(#REF!=#REF!,0,IF(#REF!=#REF!,0,1)))</f>
        <v>#REF!</v>
      </c>
      <c r="AM1118" s="354">
        <f t="shared" si="1440"/>
        <v>0</v>
      </c>
    </row>
    <row r="1119" spans="1:39" ht="14.1" customHeight="1" thickTop="1" thickBot="1" x14ac:dyDescent="0.25">
      <c r="A1119" s="2278"/>
      <c r="B1119" s="2281"/>
      <c r="C1119" s="2283"/>
      <c r="D1119" s="2285"/>
      <c r="E1119" s="2288"/>
      <c r="F1119" s="2281"/>
      <c r="G1119" s="2295"/>
      <c r="H1119" s="2297"/>
      <c r="I1119" s="2293"/>
      <c r="J1119" s="2281"/>
      <c r="K1119" s="2295"/>
      <c r="L1119" s="2281"/>
      <c r="M1119" s="310"/>
      <c r="N1119" s="1678"/>
      <c r="O1119" s="1678"/>
      <c r="P1119" s="309"/>
      <c r="Q1119" s="309"/>
      <c r="R1119" s="308"/>
      <c r="S1119" s="308"/>
      <c r="T1119" s="358"/>
      <c r="U1119" s="357"/>
      <c r="V1119" s="357"/>
      <c r="W1119" s="357"/>
      <c r="X1119" s="357"/>
      <c r="Y1119" s="357"/>
      <c r="Z1119" s="357"/>
      <c r="AA1119" s="357"/>
      <c r="AB1119" s="308"/>
      <c r="AC1119" s="2300"/>
      <c r="AD1119" s="2300"/>
      <c r="AE1119" s="2307"/>
      <c r="AF1119" s="2316"/>
      <c r="AG1119" s="2314"/>
      <c r="AH1119" s="2312"/>
      <c r="AI1119" s="271">
        <f t="shared" ref="AI1119" si="1507">IF(P1119=P1118,0,IF(P1119=P1117,0,IF(P1119=P1116,0,IF(P1119=P1115,0,1))))</f>
        <v>0</v>
      </c>
      <c r="AJ1119" s="271" t="s">
        <v>545</v>
      </c>
      <c r="AK1119" s="271" t="str">
        <f t="shared" si="1432"/>
        <v>??</v>
      </c>
      <c r="AL1119" s="271" t="e">
        <f>IF(#REF!=#REF!,0,IF(#REF!=#REF!,0,IF(#REF!=#REF!,0,IF(#REF!=#REF!,0,1))))</f>
        <v>#REF!</v>
      </c>
      <c r="AM1119" s="354">
        <f t="shared" si="1440"/>
        <v>0</v>
      </c>
    </row>
    <row r="1120" spans="1:39" ht="14.1" customHeight="1" thickTop="1" thickBot="1" x14ac:dyDescent="0.25">
      <c r="A1120" s="2278"/>
      <c r="B1120" s="2281"/>
      <c r="C1120" s="2283"/>
      <c r="D1120" s="2285"/>
      <c r="E1120" s="2288"/>
      <c r="F1120" s="2281"/>
      <c r="G1120" s="2295"/>
      <c r="H1120" s="2297"/>
      <c r="I1120" s="2293"/>
      <c r="J1120" s="2281"/>
      <c r="K1120" s="2295"/>
      <c r="L1120" s="2281"/>
      <c r="M1120" s="310"/>
      <c r="N1120" s="1678"/>
      <c r="O1120" s="1678"/>
      <c r="P1120" s="309"/>
      <c r="Q1120" s="309"/>
      <c r="R1120" s="308"/>
      <c r="S1120" s="308"/>
      <c r="T1120" s="358"/>
      <c r="U1120" s="357"/>
      <c r="V1120" s="357"/>
      <c r="W1120" s="357"/>
      <c r="X1120" s="357"/>
      <c r="Y1120" s="357"/>
      <c r="Z1120" s="357"/>
      <c r="AA1120" s="357"/>
      <c r="AB1120" s="308"/>
      <c r="AC1120" s="2300"/>
      <c r="AD1120" s="2300"/>
      <c r="AE1120" s="2307"/>
      <c r="AF1120" s="2316"/>
      <c r="AG1120" s="2314"/>
      <c r="AH1120" s="2312"/>
      <c r="AI1120" s="271">
        <f t="shared" ref="AI1120" si="1508">IF(P1120=P1119,0,IF(P1120=P1118,0,IF(P1120=P1117,0,IF(P1120=P1116,0,IF(P1120=P1115,0,1)))))</f>
        <v>0</v>
      </c>
      <c r="AJ1120" s="271" t="s">
        <v>545</v>
      </c>
      <c r="AK1120" s="271" t="str">
        <f t="shared" si="1432"/>
        <v>??</v>
      </c>
      <c r="AL1120" s="271" t="e">
        <f>IF(#REF!=#REF!,0,IF(#REF!=#REF!,0,IF(#REF!=#REF!,0,IF(#REF!=#REF!,0,IF(#REF!=#REF!,0,1)))))</f>
        <v>#REF!</v>
      </c>
      <c r="AM1120" s="354">
        <f t="shared" si="1440"/>
        <v>0</v>
      </c>
    </row>
    <row r="1121" spans="1:39" ht="14.1" customHeight="1" thickTop="1" thickBot="1" x14ac:dyDescent="0.25">
      <c r="A1121" s="2278"/>
      <c r="B1121" s="2281"/>
      <c r="C1121" s="2283"/>
      <c r="D1121" s="2285"/>
      <c r="E1121" s="2288"/>
      <c r="F1121" s="2281"/>
      <c r="G1121" s="2295"/>
      <c r="H1121" s="2297"/>
      <c r="I1121" s="2293"/>
      <c r="J1121" s="2281"/>
      <c r="K1121" s="2295"/>
      <c r="L1121" s="2281"/>
      <c r="M1121" s="310"/>
      <c r="N1121" s="1678"/>
      <c r="O1121" s="1678"/>
      <c r="P1121" s="309"/>
      <c r="Q1121" s="309"/>
      <c r="R1121" s="308"/>
      <c r="S1121" s="308"/>
      <c r="T1121" s="358"/>
      <c r="U1121" s="357"/>
      <c r="V1121" s="357"/>
      <c r="W1121" s="357"/>
      <c r="X1121" s="357"/>
      <c r="Y1121" s="357"/>
      <c r="Z1121" s="357"/>
      <c r="AA1121" s="357"/>
      <c r="AB1121" s="308"/>
      <c r="AC1121" s="2300"/>
      <c r="AD1121" s="2300"/>
      <c r="AE1121" s="2308" t="str">
        <f t="shared" ref="AE1121" si="1509">IF(AE1115&gt;9,"błąd","")</f>
        <v/>
      </c>
      <c r="AF1121" s="2316"/>
      <c r="AG1121" s="2314"/>
      <c r="AH1121" s="2312"/>
      <c r="AI1121" s="271">
        <f t="shared" ref="AI1121" si="1510">IF(P1121=P1120,0,IF(P1121=P1119,0,IF(P1121=P1118,0,IF(P1121=P1117,0,IF(P1121=P1116,0,IF(P1121=P1115,0,1))))))</f>
        <v>0</v>
      </c>
      <c r="AJ1121" s="271" t="s">
        <v>545</v>
      </c>
      <c r="AK1121" s="271" t="str">
        <f t="shared" si="1432"/>
        <v>??</v>
      </c>
      <c r="AL1121" s="271" t="e">
        <f>IF(#REF!=#REF!,0,IF(#REF!=#REF!,0,IF(#REF!=#REF!,0,IF(#REF!=#REF!,0,IF(#REF!=#REF!,0,IF(#REF!=#REF!,0,1))))))</f>
        <v>#REF!</v>
      </c>
      <c r="AM1121" s="354">
        <f t="shared" si="1440"/>
        <v>0</v>
      </c>
    </row>
    <row r="1122" spans="1:39" ht="14.1" customHeight="1" thickTop="1" thickBot="1" x14ac:dyDescent="0.25">
      <c r="A1122" s="2278"/>
      <c r="B1122" s="2281"/>
      <c r="C1122" s="2283"/>
      <c r="D1122" s="2285"/>
      <c r="E1122" s="2288"/>
      <c r="F1122" s="2281"/>
      <c r="G1122" s="2295"/>
      <c r="H1122" s="2297"/>
      <c r="I1122" s="2293"/>
      <c r="J1122" s="2281"/>
      <c r="K1122" s="2295"/>
      <c r="L1122" s="2281"/>
      <c r="M1122" s="310"/>
      <c r="N1122" s="1678"/>
      <c r="O1122" s="1678"/>
      <c r="P1122" s="309"/>
      <c r="Q1122" s="309"/>
      <c r="R1122" s="308"/>
      <c r="S1122" s="308"/>
      <c r="T1122" s="358"/>
      <c r="U1122" s="357"/>
      <c r="V1122" s="357"/>
      <c r="W1122" s="357"/>
      <c r="X1122" s="357"/>
      <c r="Y1122" s="357"/>
      <c r="Z1122" s="357"/>
      <c r="AA1122" s="357"/>
      <c r="AB1122" s="308"/>
      <c r="AC1122" s="2300"/>
      <c r="AD1122" s="2300"/>
      <c r="AE1122" s="2308"/>
      <c r="AF1122" s="2316"/>
      <c r="AG1122" s="2314"/>
      <c r="AH1122" s="2312"/>
      <c r="AI1122" s="271">
        <f t="shared" ref="AI1122" si="1511">IF(P1122=P1121,0,IF(P1122=P1120,0,IF(P1122=P1119,0,IF(P1122=P1118,0,IF(P1122=P1117,0,IF(P1122=P1116,0,IF(P1122=P1115,0,1)))))))</f>
        <v>0</v>
      </c>
      <c r="AJ1122" s="271" t="s">
        <v>545</v>
      </c>
      <c r="AK1122" s="271" t="str">
        <f t="shared" si="1432"/>
        <v>??</v>
      </c>
      <c r="AL1122" s="271" t="e">
        <f>IF(#REF!=#REF!,0,IF(#REF!=#REF!,0,IF(#REF!=#REF!,0,IF(#REF!=#REF!,0,IF(#REF!=#REF!,0,IF(#REF!=#REF!,0,IF(#REF!=#REF!,0,1)))))))</f>
        <v>#REF!</v>
      </c>
      <c r="AM1122" s="354">
        <f t="shared" si="1440"/>
        <v>0</v>
      </c>
    </row>
    <row r="1123" spans="1:39" ht="14.1" customHeight="1" thickTop="1" thickBot="1" x14ac:dyDescent="0.25">
      <c r="A1123" s="2278"/>
      <c r="B1123" s="2281"/>
      <c r="C1123" s="2283"/>
      <c r="D1123" s="2285"/>
      <c r="E1123" s="2288"/>
      <c r="F1123" s="2281"/>
      <c r="G1123" s="2295"/>
      <c r="H1123" s="2297"/>
      <c r="I1123" s="2293"/>
      <c r="J1123" s="2281"/>
      <c r="K1123" s="2295"/>
      <c r="L1123" s="2281"/>
      <c r="M1123" s="310"/>
      <c r="N1123" s="1678"/>
      <c r="O1123" s="1678"/>
      <c r="P1123" s="309"/>
      <c r="Q1123" s="309"/>
      <c r="R1123" s="308"/>
      <c r="S1123" s="308"/>
      <c r="T1123" s="358"/>
      <c r="U1123" s="357"/>
      <c r="V1123" s="357"/>
      <c r="W1123" s="357"/>
      <c r="X1123" s="357"/>
      <c r="Y1123" s="357"/>
      <c r="Z1123" s="357"/>
      <c r="AA1123" s="357"/>
      <c r="AB1123" s="308"/>
      <c r="AC1123" s="2300"/>
      <c r="AD1123" s="2300"/>
      <c r="AE1123" s="2308"/>
      <c r="AF1123" s="2316"/>
      <c r="AG1123" s="2314"/>
      <c r="AH1123" s="2312"/>
      <c r="AI1123" s="271">
        <f t="shared" ref="AI1123" si="1512">IF(P1123=P1122,0,IF(P1123=P1121,0,IF(P1123=P1120,0,IF(P1123=P1119,0,IF(P1123=P1118,0,IF(P1123=P1117,0,IF(P1123=P1116,0,IF(P1123=P1115,0,1))))))))</f>
        <v>0</v>
      </c>
      <c r="AJ1123" s="271" t="s">
        <v>545</v>
      </c>
      <c r="AK1123" s="271" t="str">
        <f t="shared" si="1432"/>
        <v>??</v>
      </c>
      <c r="AL1123" s="271" t="e">
        <f>IF(#REF!=#REF!,0,IF(#REF!=#REF!,0,IF(#REF!=#REF!,0,IF(#REF!=#REF!,0,IF(#REF!=#REF!,0,IF(#REF!=#REF!,0,IF(#REF!=#REF!,0,IF(#REF!=#REF!,0,1))))))))</f>
        <v>#REF!</v>
      </c>
      <c r="AM1123" s="354">
        <f t="shared" si="1440"/>
        <v>0</v>
      </c>
    </row>
    <row r="1124" spans="1:39" ht="14.1" customHeight="1" thickTop="1" thickBot="1" x14ac:dyDescent="0.25">
      <c r="A1124" s="2279"/>
      <c r="B1124" s="2282"/>
      <c r="C1124" s="2284"/>
      <c r="D1124" s="2286"/>
      <c r="E1124" s="2289"/>
      <c r="F1124" s="2282"/>
      <c r="G1124" s="2296"/>
      <c r="H1124" s="2298"/>
      <c r="I1124" s="2294"/>
      <c r="J1124" s="2282"/>
      <c r="K1124" s="2296"/>
      <c r="L1124" s="2282"/>
      <c r="M1124" s="292"/>
      <c r="N1124" s="290"/>
      <c r="O1124" s="290"/>
      <c r="P1124" s="291"/>
      <c r="Q1124" s="291"/>
      <c r="R1124" s="290"/>
      <c r="S1124" s="290"/>
      <c r="T1124" s="356"/>
      <c r="U1124" s="355"/>
      <c r="V1124" s="355"/>
      <c r="W1124" s="355"/>
      <c r="X1124" s="355"/>
      <c r="Y1124" s="355"/>
      <c r="Z1124" s="355"/>
      <c r="AA1124" s="355"/>
      <c r="AB1124" s="290"/>
      <c r="AC1124" s="2301"/>
      <c r="AD1124" s="2301"/>
      <c r="AE1124" s="2309"/>
      <c r="AF1124" s="2316"/>
      <c r="AG1124" s="2315"/>
      <c r="AH1124" s="2312"/>
      <c r="AI1124" s="271">
        <f t="shared" ref="AI1124" si="1513">IF(P1124=P1123,0,IF(P1124=P1122,0,IF(P1124=P1121,0,IF(P1124=P1120,0,IF(P1124=P1119,0,IF(P1124=P1118,0,IF(P1124=P1117,0,IF(P1124=P1116,0,IF(P1124=P1115,0,1)))))))))</f>
        <v>0</v>
      </c>
      <c r="AJ1124" s="271" t="s">
        <v>545</v>
      </c>
      <c r="AK1124" s="271" t="str">
        <f t="shared" si="1432"/>
        <v>??</v>
      </c>
      <c r="AL1124" s="271" t="e">
        <f>IF(#REF!=#REF!,0,IF(#REF!=#REF!,0,IF(#REF!=#REF!,0,IF(#REF!=#REF!,0,IF(#REF!=#REF!,0,IF(#REF!=#REF!,0,IF(#REF!=#REF!,0,IF(#REF!=#REF!,0,IF(#REF!=#REF!,0,1)))))))))</f>
        <v>#REF!</v>
      </c>
      <c r="AM1124" s="354">
        <f t="shared" si="1440"/>
        <v>0</v>
      </c>
    </row>
    <row r="1125" spans="1:39" ht="14.1" customHeight="1" thickTop="1" thickBot="1" x14ac:dyDescent="0.25">
      <c r="A1125" s="2278"/>
      <c r="B1125" s="2280"/>
      <c r="C1125" s="2283"/>
      <c r="D1125" s="2285"/>
      <c r="E1125" s="2287"/>
      <c r="F1125" s="2280"/>
      <c r="G1125" s="2280"/>
      <c r="H1125" s="2297"/>
      <c r="I1125" s="2290" t="s">
        <v>140</v>
      </c>
      <c r="J1125" s="2281"/>
      <c r="K1125" s="2280"/>
      <c r="L1125" s="2281"/>
      <c r="M1125" s="310"/>
      <c r="N1125" s="1678"/>
      <c r="O1125" s="1678"/>
      <c r="P1125" s="388"/>
      <c r="Q1125" s="388"/>
      <c r="R1125" s="308"/>
      <c r="S1125" s="308"/>
      <c r="T1125" s="358"/>
      <c r="U1125" s="357"/>
      <c r="V1125" s="357"/>
      <c r="W1125" s="357"/>
      <c r="X1125" s="357"/>
      <c r="Y1125" s="357"/>
      <c r="Z1125" s="357"/>
      <c r="AA1125" s="357"/>
      <c r="AB1125" s="308"/>
      <c r="AC1125" s="2299">
        <f t="shared" ref="AC1125" si="1514">SUM(T1125:AB1134)</f>
        <v>0</v>
      </c>
      <c r="AD1125" s="2299">
        <f t="shared" ref="AD1125" si="1515">IF(AC1125&gt;0,18,0)</f>
        <v>0</v>
      </c>
      <c r="AE1125" s="2306">
        <f t="shared" ref="AE1125" si="1516">IF((AC1125-AD1125)&gt;=0,AC1125-AD1125,0)</f>
        <v>0</v>
      </c>
      <c r="AF1125" s="2316">
        <f t="shared" ref="AF1125" si="1517">IF(AC1125&lt;AD1125,AC1125,AD1125)/IF(AD1125=0,1,AD1125)</f>
        <v>0</v>
      </c>
      <c r="AG1125" s="2313" t="str">
        <f t="shared" ref="AG1125" si="1518">IF(AF1125=1,"pe",IF(AF1125&gt;0,"ne",""))</f>
        <v/>
      </c>
      <c r="AH1125" s="2312"/>
      <c r="AI1125" s="271">
        <v>1</v>
      </c>
      <c r="AJ1125" s="271" t="s">
        <v>545</v>
      </c>
      <c r="AK1125" s="271" t="str">
        <f t="shared" si="1432"/>
        <v>??</v>
      </c>
      <c r="AL1125" s="271">
        <v>1</v>
      </c>
      <c r="AM1125" s="354">
        <f t="shared" ref="AM1125" si="1519">C1125</f>
        <v>0</v>
      </c>
    </row>
    <row r="1126" spans="1:39" ht="14.1" customHeight="1" thickTop="1" thickBot="1" x14ac:dyDescent="0.25">
      <c r="A1126" s="2278"/>
      <c r="B1126" s="2281"/>
      <c r="C1126" s="2283"/>
      <c r="D1126" s="2285"/>
      <c r="E1126" s="2288"/>
      <c r="F1126" s="2281"/>
      <c r="G1126" s="2295"/>
      <c r="H1126" s="2297"/>
      <c r="I1126" s="2291"/>
      <c r="J1126" s="2281"/>
      <c r="K1126" s="2295"/>
      <c r="L1126" s="2281"/>
      <c r="M1126" s="310"/>
      <c r="N1126" s="1678"/>
      <c r="O1126" s="1678"/>
      <c r="P1126" s="309"/>
      <c r="Q1126" s="309"/>
      <c r="R1126" s="308"/>
      <c r="S1126" s="308"/>
      <c r="T1126" s="358"/>
      <c r="U1126" s="357"/>
      <c r="V1126" s="357"/>
      <c r="W1126" s="357"/>
      <c r="X1126" s="357"/>
      <c r="Y1126" s="357"/>
      <c r="Z1126" s="357"/>
      <c r="AA1126" s="357"/>
      <c r="AB1126" s="308"/>
      <c r="AC1126" s="2300"/>
      <c r="AD1126" s="2300"/>
      <c r="AE1126" s="2307"/>
      <c r="AF1126" s="2316"/>
      <c r="AG1126" s="2314"/>
      <c r="AH1126" s="2312"/>
      <c r="AI1126" s="271">
        <f t="shared" ref="AI1126" si="1520">IF(P1126=P1125,0,1)</f>
        <v>0</v>
      </c>
      <c r="AJ1126" s="271" t="s">
        <v>545</v>
      </c>
      <c r="AK1126" s="271" t="str">
        <f t="shared" si="1432"/>
        <v>??</v>
      </c>
      <c r="AL1126" s="271" t="e">
        <f>IF(#REF!=#REF!,0,1)</f>
        <v>#REF!</v>
      </c>
      <c r="AM1126" s="354">
        <f t="shared" si="1440"/>
        <v>0</v>
      </c>
    </row>
    <row r="1127" spans="1:39" ht="14.1" customHeight="1" thickTop="1" thickBot="1" x14ac:dyDescent="0.25">
      <c r="A1127" s="2278"/>
      <c r="B1127" s="2281"/>
      <c r="C1127" s="2283"/>
      <c r="D1127" s="2285"/>
      <c r="E1127" s="2288"/>
      <c r="F1127" s="2281"/>
      <c r="G1127" s="2295"/>
      <c r="H1127" s="2297"/>
      <c r="I1127" s="2292"/>
      <c r="J1127" s="2281"/>
      <c r="K1127" s="2295"/>
      <c r="L1127" s="2281"/>
      <c r="M1127" s="310"/>
      <c r="N1127" s="1678"/>
      <c r="O1127" s="1678"/>
      <c r="P1127" s="309"/>
      <c r="Q1127" s="309"/>
      <c r="R1127" s="308"/>
      <c r="S1127" s="308"/>
      <c r="T1127" s="358"/>
      <c r="U1127" s="357"/>
      <c r="V1127" s="357"/>
      <c r="W1127" s="357"/>
      <c r="X1127" s="357"/>
      <c r="Y1127" s="357"/>
      <c r="Z1127" s="357"/>
      <c r="AA1127" s="357"/>
      <c r="AB1127" s="308"/>
      <c r="AC1127" s="2300"/>
      <c r="AD1127" s="2300"/>
      <c r="AE1127" s="2307"/>
      <c r="AF1127" s="2316"/>
      <c r="AG1127" s="2314"/>
      <c r="AH1127" s="2312"/>
      <c r="AI1127" s="271">
        <f t="shared" ref="AI1127" si="1521">IF(P1127=P1126,0,IF(P1127=P1125,0,1))</f>
        <v>0</v>
      </c>
      <c r="AJ1127" s="271" t="s">
        <v>545</v>
      </c>
      <c r="AK1127" s="271" t="str">
        <f t="shared" si="1432"/>
        <v>??</v>
      </c>
      <c r="AL1127" s="271" t="e">
        <f>IF(#REF!=#REF!,0,IF(#REF!=#REF!,0,1))</f>
        <v>#REF!</v>
      </c>
      <c r="AM1127" s="354">
        <f t="shared" si="1440"/>
        <v>0</v>
      </c>
    </row>
    <row r="1128" spans="1:39" ht="14.1" customHeight="1" thickTop="1" thickBot="1" x14ac:dyDescent="0.25">
      <c r="A1128" s="2278"/>
      <c r="B1128" s="2281"/>
      <c r="C1128" s="2283"/>
      <c r="D1128" s="2285"/>
      <c r="E1128" s="2288"/>
      <c r="F1128" s="2281"/>
      <c r="G1128" s="2295"/>
      <c r="H1128" s="2297"/>
      <c r="I1128" s="2293"/>
      <c r="J1128" s="2281"/>
      <c r="K1128" s="2295"/>
      <c r="L1128" s="2281"/>
      <c r="M1128" s="310"/>
      <c r="N1128" s="1678"/>
      <c r="O1128" s="1678"/>
      <c r="P1128" s="309"/>
      <c r="Q1128" s="309"/>
      <c r="R1128" s="308"/>
      <c r="S1128" s="308"/>
      <c r="T1128" s="358"/>
      <c r="U1128" s="357"/>
      <c r="V1128" s="357"/>
      <c r="W1128" s="357"/>
      <c r="X1128" s="357"/>
      <c r="Y1128" s="357"/>
      <c r="Z1128" s="357"/>
      <c r="AA1128" s="357"/>
      <c r="AB1128" s="308"/>
      <c r="AC1128" s="2300"/>
      <c r="AD1128" s="2300"/>
      <c r="AE1128" s="2307"/>
      <c r="AF1128" s="2316"/>
      <c r="AG1128" s="2314"/>
      <c r="AH1128" s="2312"/>
      <c r="AI1128" s="271">
        <f t="shared" ref="AI1128" si="1522">IF(P1128=P1127,0,IF(P1128=P1126,0,IF(P1128=P1125,0,1)))</f>
        <v>0</v>
      </c>
      <c r="AJ1128" s="271" t="s">
        <v>545</v>
      </c>
      <c r="AK1128" s="271" t="str">
        <f t="shared" si="1432"/>
        <v>??</v>
      </c>
      <c r="AL1128" s="271" t="e">
        <f>IF(#REF!=#REF!,0,IF(#REF!=#REF!,0,IF(#REF!=#REF!,0,1)))</f>
        <v>#REF!</v>
      </c>
      <c r="AM1128" s="354">
        <f t="shared" si="1440"/>
        <v>0</v>
      </c>
    </row>
    <row r="1129" spans="1:39" ht="14.1" customHeight="1" thickTop="1" thickBot="1" x14ac:dyDescent="0.25">
      <c r="A1129" s="2278"/>
      <c r="B1129" s="2281"/>
      <c r="C1129" s="2283"/>
      <c r="D1129" s="2285"/>
      <c r="E1129" s="2288"/>
      <c r="F1129" s="2281"/>
      <c r="G1129" s="2295"/>
      <c r="H1129" s="2297"/>
      <c r="I1129" s="2293"/>
      <c r="J1129" s="2281"/>
      <c r="K1129" s="2295"/>
      <c r="L1129" s="2281"/>
      <c r="M1129" s="310"/>
      <c r="N1129" s="1678"/>
      <c r="O1129" s="1678"/>
      <c r="P1129" s="309"/>
      <c r="Q1129" s="309"/>
      <c r="R1129" s="308"/>
      <c r="S1129" s="308"/>
      <c r="T1129" s="358"/>
      <c r="U1129" s="357"/>
      <c r="V1129" s="357"/>
      <c r="W1129" s="357"/>
      <c r="X1129" s="357"/>
      <c r="Y1129" s="357"/>
      <c r="Z1129" s="357"/>
      <c r="AA1129" s="357"/>
      <c r="AB1129" s="308"/>
      <c r="AC1129" s="2300"/>
      <c r="AD1129" s="2300"/>
      <c r="AE1129" s="2307"/>
      <c r="AF1129" s="2316"/>
      <c r="AG1129" s="2314"/>
      <c r="AH1129" s="2312"/>
      <c r="AI1129" s="271">
        <f t="shared" ref="AI1129" si="1523">IF(P1129=P1128,0,IF(P1129=P1127,0,IF(P1129=P1126,0,IF(P1129=P1125,0,1))))</f>
        <v>0</v>
      </c>
      <c r="AJ1129" s="271" t="s">
        <v>545</v>
      </c>
      <c r="AK1129" s="271" t="str">
        <f t="shared" si="1432"/>
        <v>??</v>
      </c>
      <c r="AL1129" s="271" t="e">
        <f>IF(#REF!=#REF!,0,IF(#REF!=#REF!,0,IF(#REF!=#REF!,0,IF(#REF!=#REF!,0,1))))</f>
        <v>#REF!</v>
      </c>
      <c r="AM1129" s="354">
        <f t="shared" si="1440"/>
        <v>0</v>
      </c>
    </row>
    <row r="1130" spans="1:39" ht="14.1" customHeight="1" thickTop="1" thickBot="1" x14ac:dyDescent="0.25">
      <c r="A1130" s="2278"/>
      <c r="B1130" s="2281"/>
      <c r="C1130" s="2283"/>
      <c r="D1130" s="2285"/>
      <c r="E1130" s="2288"/>
      <c r="F1130" s="2281"/>
      <c r="G1130" s="2295"/>
      <c r="H1130" s="2297"/>
      <c r="I1130" s="2293"/>
      <c r="J1130" s="2281"/>
      <c r="K1130" s="2295"/>
      <c r="L1130" s="2281"/>
      <c r="M1130" s="310"/>
      <c r="N1130" s="1678"/>
      <c r="O1130" s="1678"/>
      <c r="P1130" s="309"/>
      <c r="Q1130" s="309"/>
      <c r="R1130" s="308"/>
      <c r="S1130" s="308"/>
      <c r="T1130" s="358"/>
      <c r="U1130" s="357"/>
      <c r="V1130" s="357"/>
      <c r="W1130" s="357"/>
      <c r="X1130" s="357"/>
      <c r="Y1130" s="357"/>
      <c r="Z1130" s="357"/>
      <c r="AA1130" s="357"/>
      <c r="AB1130" s="308"/>
      <c r="AC1130" s="2300"/>
      <c r="AD1130" s="2300"/>
      <c r="AE1130" s="2307"/>
      <c r="AF1130" s="2316"/>
      <c r="AG1130" s="2314"/>
      <c r="AH1130" s="2312"/>
      <c r="AI1130" s="271">
        <f t="shared" ref="AI1130" si="1524">IF(P1130=P1129,0,IF(P1130=P1128,0,IF(P1130=P1127,0,IF(P1130=P1126,0,IF(P1130=P1125,0,1)))))</f>
        <v>0</v>
      </c>
      <c r="AJ1130" s="271" t="s">
        <v>545</v>
      </c>
      <c r="AK1130" s="271" t="str">
        <f t="shared" si="1432"/>
        <v>??</v>
      </c>
      <c r="AL1130" s="271" t="e">
        <f>IF(#REF!=#REF!,0,IF(#REF!=#REF!,0,IF(#REF!=#REF!,0,IF(#REF!=#REF!,0,IF(#REF!=#REF!,0,1)))))</f>
        <v>#REF!</v>
      </c>
      <c r="AM1130" s="354">
        <f t="shared" si="1440"/>
        <v>0</v>
      </c>
    </row>
    <row r="1131" spans="1:39" ht="14.1" customHeight="1" thickTop="1" thickBot="1" x14ac:dyDescent="0.25">
      <c r="A1131" s="2278"/>
      <c r="B1131" s="2281"/>
      <c r="C1131" s="2283"/>
      <c r="D1131" s="2285"/>
      <c r="E1131" s="2288"/>
      <c r="F1131" s="2281"/>
      <c r="G1131" s="2295"/>
      <c r="H1131" s="2297"/>
      <c r="I1131" s="2293"/>
      <c r="J1131" s="2281"/>
      <c r="K1131" s="2295"/>
      <c r="L1131" s="2281"/>
      <c r="M1131" s="310"/>
      <c r="N1131" s="1678"/>
      <c r="O1131" s="1678"/>
      <c r="P1131" s="309"/>
      <c r="Q1131" s="309"/>
      <c r="R1131" s="308"/>
      <c r="S1131" s="308"/>
      <c r="T1131" s="358"/>
      <c r="U1131" s="357"/>
      <c r="V1131" s="357"/>
      <c r="W1131" s="357"/>
      <c r="X1131" s="357"/>
      <c r="Y1131" s="357"/>
      <c r="Z1131" s="357"/>
      <c r="AA1131" s="357"/>
      <c r="AB1131" s="308"/>
      <c r="AC1131" s="2300"/>
      <c r="AD1131" s="2300"/>
      <c r="AE1131" s="2308" t="str">
        <f t="shared" ref="AE1131" si="1525">IF(AE1125&gt;9,"błąd","")</f>
        <v/>
      </c>
      <c r="AF1131" s="2316"/>
      <c r="AG1131" s="2314"/>
      <c r="AH1131" s="2312"/>
      <c r="AI1131" s="271">
        <f t="shared" ref="AI1131" si="1526">IF(P1131=P1130,0,IF(P1131=P1129,0,IF(P1131=P1128,0,IF(P1131=P1127,0,IF(P1131=P1126,0,IF(P1131=P1125,0,1))))))</f>
        <v>0</v>
      </c>
      <c r="AJ1131" s="271" t="s">
        <v>545</v>
      </c>
      <c r="AK1131" s="271" t="str">
        <f t="shared" si="1432"/>
        <v>??</v>
      </c>
      <c r="AL1131" s="271" t="e">
        <f>IF(#REF!=#REF!,0,IF(#REF!=#REF!,0,IF(#REF!=#REF!,0,IF(#REF!=#REF!,0,IF(#REF!=#REF!,0,IF(#REF!=#REF!,0,1))))))</f>
        <v>#REF!</v>
      </c>
      <c r="AM1131" s="354">
        <f t="shared" si="1440"/>
        <v>0</v>
      </c>
    </row>
    <row r="1132" spans="1:39" ht="14.1" customHeight="1" thickTop="1" thickBot="1" x14ac:dyDescent="0.25">
      <c r="A1132" s="2278"/>
      <c r="B1132" s="2281"/>
      <c r="C1132" s="2283"/>
      <c r="D1132" s="2285"/>
      <c r="E1132" s="2288"/>
      <c r="F1132" s="2281"/>
      <c r="G1132" s="2295"/>
      <c r="H1132" s="2297"/>
      <c r="I1132" s="2293"/>
      <c r="J1132" s="2281"/>
      <c r="K1132" s="2295"/>
      <c r="L1132" s="2281"/>
      <c r="M1132" s="310"/>
      <c r="N1132" s="1678"/>
      <c r="O1132" s="1678"/>
      <c r="P1132" s="309"/>
      <c r="Q1132" s="309"/>
      <c r="R1132" s="308"/>
      <c r="S1132" s="308"/>
      <c r="T1132" s="358"/>
      <c r="U1132" s="357"/>
      <c r="V1132" s="357"/>
      <c r="W1132" s="357"/>
      <c r="X1132" s="357"/>
      <c r="Y1132" s="357"/>
      <c r="Z1132" s="357"/>
      <c r="AA1132" s="357"/>
      <c r="AB1132" s="308"/>
      <c r="AC1132" s="2300"/>
      <c r="AD1132" s="2300"/>
      <c r="AE1132" s="2308"/>
      <c r="AF1132" s="2316"/>
      <c r="AG1132" s="2314"/>
      <c r="AH1132" s="2312"/>
      <c r="AI1132" s="271">
        <f t="shared" ref="AI1132" si="1527">IF(P1132=P1131,0,IF(P1132=P1130,0,IF(P1132=P1129,0,IF(P1132=P1128,0,IF(P1132=P1127,0,IF(P1132=P1126,0,IF(P1132=P1125,0,1)))))))</f>
        <v>0</v>
      </c>
      <c r="AJ1132" s="271" t="s">
        <v>545</v>
      </c>
      <c r="AK1132" s="271" t="str">
        <f t="shared" si="1432"/>
        <v>??</v>
      </c>
      <c r="AL1132" s="271" t="e">
        <f>IF(#REF!=#REF!,0,IF(#REF!=#REF!,0,IF(#REF!=#REF!,0,IF(#REF!=#REF!,0,IF(#REF!=#REF!,0,IF(#REF!=#REF!,0,IF(#REF!=#REF!,0,1)))))))</f>
        <v>#REF!</v>
      </c>
      <c r="AM1132" s="354">
        <f t="shared" si="1440"/>
        <v>0</v>
      </c>
    </row>
    <row r="1133" spans="1:39" ht="14.1" customHeight="1" thickTop="1" thickBot="1" x14ac:dyDescent="0.25">
      <c r="A1133" s="2278"/>
      <c r="B1133" s="2281"/>
      <c r="C1133" s="2283"/>
      <c r="D1133" s="2285"/>
      <c r="E1133" s="2288"/>
      <c r="F1133" s="2281"/>
      <c r="G1133" s="2295"/>
      <c r="H1133" s="2297"/>
      <c r="I1133" s="2293"/>
      <c r="J1133" s="2281"/>
      <c r="K1133" s="2295"/>
      <c r="L1133" s="2281"/>
      <c r="M1133" s="310"/>
      <c r="N1133" s="1678"/>
      <c r="O1133" s="1678"/>
      <c r="P1133" s="309"/>
      <c r="Q1133" s="309"/>
      <c r="R1133" s="308"/>
      <c r="S1133" s="308"/>
      <c r="T1133" s="358"/>
      <c r="U1133" s="357"/>
      <c r="V1133" s="357"/>
      <c r="W1133" s="357"/>
      <c r="X1133" s="357"/>
      <c r="Y1133" s="357"/>
      <c r="Z1133" s="357"/>
      <c r="AA1133" s="357"/>
      <c r="AB1133" s="308"/>
      <c r="AC1133" s="2300"/>
      <c r="AD1133" s="2300"/>
      <c r="AE1133" s="2308"/>
      <c r="AF1133" s="2316"/>
      <c r="AG1133" s="2314"/>
      <c r="AH1133" s="2312"/>
      <c r="AI1133" s="271">
        <f t="shared" ref="AI1133" si="1528">IF(P1133=P1132,0,IF(P1133=P1131,0,IF(P1133=P1130,0,IF(P1133=P1129,0,IF(P1133=P1128,0,IF(P1133=P1127,0,IF(P1133=P1126,0,IF(P1133=P1125,0,1))))))))</f>
        <v>0</v>
      </c>
      <c r="AJ1133" s="271" t="s">
        <v>545</v>
      </c>
      <c r="AK1133" s="271" t="str">
        <f t="shared" si="1432"/>
        <v>??</v>
      </c>
      <c r="AL1133" s="271" t="e">
        <f>IF(#REF!=#REF!,0,IF(#REF!=#REF!,0,IF(#REF!=#REF!,0,IF(#REF!=#REF!,0,IF(#REF!=#REF!,0,IF(#REF!=#REF!,0,IF(#REF!=#REF!,0,IF(#REF!=#REF!,0,1))))))))</f>
        <v>#REF!</v>
      </c>
      <c r="AM1133" s="354">
        <f t="shared" si="1440"/>
        <v>0</v>
      </c>
    </row>
    <row r="1134" spans="1:39" ht="14.1" customHeight="1" thickTop="1" thickBot="1" x14ac:dyDescent="0.25">
      <c r="A1134" s="2279"/>
      <c r="B1134" s="2282"/>
      <c r="C1134" s="2284"/>
      <c r="D1134" s="2286"/>
      <c r="E1134" s="2289"/>
      <c r="F1134" s="2282"/>
      <c r="G1134" s="2296"/>
      <c r="H1134" s="2298"/>
      <c r="I1134" s="2294"/>
      <c r="J1134" s="2282"/>
      <c r="K1134" s="2296"/>
      <c r="L1134" s="2282"/>
      <c r="M1134" s="292"/>
      <c r="N1134" s="290"/>
      <c r="O1134" s="290"/>
      <c r="P1134" s="291"/>
      <c r="Q1134" s="291"/>
      <c r="R1134" s="290"/>
      <c r="S1134" s="290"/>
      <c r="T1134" s="356"/>
      <c r="U1134" s="355"/>
      <c r="V1134" s="355"/>
      <c r="W1134" s="355"/>
      <c r="X1134" s="355"/>
      <c r="Y1134" s="355"/>
      <c r="Z1134" s="355"/>
      <c r="AA1134" s="355"/>
      <c r="AB1134" s="290"/>
      <c r="AC1134" s="2301"/>
      <c r="AD1134" s="2301"/>
      <c r="AE1134" s="2309"/>
      <c r="AF1134" s="2316"/>
      <c r="AG1134" s="2315"/>
      <c r="AH1134" s="2312"/>
      <c r="AI1134" s="271">
        <f t="shared" ref="AI1134" si="1529">IF(P1134=P1133,0,IF(P1134=P1132,0,IF(P1134=P1131,0,IF(P1134=P1130,0,IF(P1134=P1129,0,IF(P1134=P1128,0,IF(P1134=P1127,0,IF(P1134=P1126,0,IF(P1134=P1125,0,1)))))))))</f>
        <v>0</v>
      </c>
      <c r="AJ1134" s="271" t="s">
        <v>545</v>
      </c>
      <c r="AK1134" s="271" t="str">
        <f t="shared" si="1432"/>
        <v>??</v>
      </c>
      <c r="AL1134" s="271" t="e">
        <f>IF(#REF!=#REF!,0,IF(#REF!=#REF!,0,IF(#REF!=#REF!,0,IF(#REF!=#REF!,0,IF(#REF!=#REF!,0,IF(#REF!=#REF!,0,IF(#REF!=#REF!,0,IF(#REF!=#REF!,0,IF(#REF!=#REF!,0,1)))))))))</f>
        <v>#REF!</v>
      </c>
      <c r="AM1134" s="354">
        <f t="shared" si="1440"/>
        <v>0</v>
      </c>
    </row>
    <row r="1135" spans="1:39" ht="14.1" customHeight="1" thickTop="1" thickBot="1" x14ac:dyDescent="0.25">
      <c r="A1135" s="2278"/>
      <c r="B1135" s="2280"/>
      <c r="C1135" s="2283"/>
      <c r="D1135" s="2285"/>
      <c r="E1135" s="2287"/>
      <c r="F1135" s="2280"/>
      <c r="G1135" s="2280"/>
      <c r="H1135" s="2297"/>
      <c r="I1135" s="2290" t="s">
        <v>140</v>
      </c>
      <c r="J1135" s="2281"/>
      <c r="K1135" s="2280"/>
      <c r="L1135" s="2281"/>
      <c r="M1135" s="310"/>
      <c r="N1135" s="1678"/>
      <c r="O1135" s="1678"/>
      <c r="P1135" s="388"/>
      <c r="Q1135" s="388"/>
      <c r="R1135" s="308"/>
      <c r="S1135" s="308"/>
      <c r="T1135" s="358"/>
      <c r="U1135" s="357"/>
      <c r="V1135" s="357"/>
      <c r="W1135" s="357"/>
      <c r="X1135" s="357"/>
      <c r="Y1135" s="357"/>
      <c r="Z1135" s="357"/>
      <c r="AA1135" s="357"/>
      <c r="AB1135" s="308"/>
      <c r="AC1135" s="2299">
        <f t="shared" ref="AC1135" si="1530">SUM(T1135:AB1144)</f>
        <v>0</v>
      </c>
      <c r="AD1135" s="2299">
        <f t="shared" ref="AD1135" si="1531">IF(AC1135&gt;0,18,0)</f>
        <v>0</v>
      </c>
      <c r="AE1135" s="2306">
        <f t="shared" ref="AE1135" si="1532">IF((AC1135-AD1135)&gt;=0,AC1135-AD1135,0)</f>
        <v>0</v>
      </c>
      <c r="AF1135" s="2316">
        <f t="shared" ref="AF1135" si="1533">IF(AC1135&lt;AD1135,AC1135,AD1135)/IF(AD1135=0,1,AD1135)</f>
        <v>0</v>
      </c>
      <c r="AG1135" s="2313" t="str">
        <f t="shared" ref="AG1135" si="1534">IF(AF1135=1,"pe",IF(AF1135&gt;0,"ne",""))</f>
        <v/>
      </c>
      <c r="AH1135" s="2312"/>
      <c r="AI1135" s="271">
        <v>1</v>
      </c>
      <c r="AJ1135" s="271" t="s">
        <v>545</v>
      </c>
      <c r="AK1135" s="271" t="str">
        <f t="shared" si="1432"/>
        <v>??</v>
      </c>
      <c r="AL1135" s="271">
        <v>1</v>
      </c>
      <c r="AM1135" s="354">
        <f t="shared" ref="AM1135" si="1535">C1135</f>
        <v>0</v>
      </c>
    </row>
    <row r="1136" spans="1:39" ht="14.1" customHeight="1" thickTop="1" thickBot="1" x14ac:dyDescent="0.25">
      <c r="A1136" s="2278"/>
      <c r="B1136" s="2281"/>
      <c r="C1136" s="2283"/>
      <c r="D1136" s="2285"/>
      <c r="E1136" s="2288"/>
      <c r="F1136" s="2281"/>
      <c r="G1136" s="2295"/>
      <c r="H1136" s="2297"/>
      <c r="I1136" s="2291"/>
      <c r="J1136" s="2281"/>
      <c r="K1136" s="2295"/>
      <c r="L1136" s="2281"/>
      <c r="M1136" s="310"/>
      <c r="N1136" s="1678"/>
      <c r="O1136" s="1678"/>
      <c r="P1136" s="309"/>
      <c r="Q1136" s="309"/>
      <c r="R1136" s="308"/>
      <c r="S1136" s="308"/>
      <c r="T1136" s="358"/>
      <c r="U1136" s="357"/>
      <c r="V1136" s="357"/>
      <c r="W1136" s="357"/>
      <c r="X1136" s="357"/>
      <c r="Y1136" s="357"/>
      <c r="Z1136" s="357"/>
      <c r="AA1136" s="357"/>
      <c r="AB1136" s="308"/>
      <c r="AC1136" s="2300"/>
      <c r="AD1136" s="2300"/>
      <c r="AE1136" s="2307"/>
      <c r="AF1136" s="2316"/>
      <c r="AG1136" s="2314"/>
      <c r="AH1136" s="2312"/>
      <c r="AI1136" s="271">
        <f t="shared" ref="AI1136" si="1536">IF(P1136=P1135,0,1)</f>
        <v>0</v>
      </c>
      <c r="AJ1136" s="271" t="s">
        <v>545</v>
      </c>
      <c r="AK1136" s="271" t="str">
        <f t="shared" si="1432"/>
        <v>??</v>
      </c>
      <c r="AL1136" s="271" t="e">
        <f>IF(#REF!=#REF!,0,1)</f>
        <v>#REF!</v>
      </c>
      <c r="AM1136" s="354">
        <f t="shared" si="1440"/>
        <v>0</v>
      </c>
    </row>
    <row r="1137" spans="1:39" ht="14.1" customHeight="1" thickTop="1" thickBot="1" x14ac:dyDescent="0.25">
      <c r="A1137" s="2278"/>
      <c r="B1137" s="2281"/>
      <c r="C1137" s="2283"/>
      <c r="D1137" s="2285"/>
      <c r="E1137" s="2288"/>
      <c r="F1137" s="2281"/>
      <c r="G1137" s="2295"/>
      <c r="H1137" s="2297"/>
      <c r="I1137" s="2292"/>
      <c r="J1137" s="2281"/>
      <c r="K1137" s="2295"/>
      <c r="L1137" s="2281"/>
      <c r="M1137" s="310"/>
      <c r="N1137" s="1678"/>
      <c r="O1137" s="1678"/>
      <c r="P1137" s="309"/>
      <c r="Q1137" s="309"/>
      <c r="R1137" s="308"/>
      <c r="S1137" s="308"/>
      <c r="T1137" s="358"/>
      <c r="U1137" s="357"/>
      <c r="V1137" s="357"/>
      <c r="W1137" s="357"/>
      <c r="X1137" s="357"/>
      <c r="Y1137" s="357"/>
      <c r="Z1137" s="357"/>
      <c r="AA1137" s="357"/>
      <c r="AB1137" s="308"/>
      <c r="AC1137" s="2300"/>
      <c r="AD1137" s="2300"/>
      <c r="AE1137" s="2307"/>
      <c r="AF1137" s="2316"/>
      <c r="AG1137" s="2314"/>
      <c r="AH1137" s="2312"/>
      <c r="AI1137" s="271">
        <f t="shared" ref="AI1137" si="1537">IF(P1137=P1136,0,IF(P1137=P1135,0,1))</f>
        <v>0</v>
      </c>
      <c r="AJ1137" s="271" t="s">
        <v>545</v>
      </c>
      <c r="AK1137" s="271" t="str">
        <f t="shared" si="1432"/>
        <v>??</v>
      </c>
      <c r="AL1137" s="271" t="e">
        <f>IF(#REF!=#REF!,0,IF(#REF!=#REF!,0,1))</f>
        <v>#REF!</v>
      </c>
      <c r="AM1137" s="354">
        <f t="shared" si="1440"/>
        <v>0</v>
      </c>
    </row>
    <row r="1138" spans="1:39" ht="14.1" customHeight="1" thickTop="1" thickBot="1" x14ac:dyDescent="0.25">
      <c r="A1138" s="2278"/>
      <c r="B1138" s="2281"/>
      <c r="C1138" s="2283"/>
      <c r="D1138" s="2285"/>
      <c r="E1138" s="2288"/>
      <c r="F1138" s="2281"/>
      <c r="G1138" s="2295"/>
      <c r="H1138" s="2297"/>
      <c r="I1138" s="2293"/>
      <c r="J1138" s="2281"/>
      <c r="K1138" s="2295"/>
      <c r="L1138" s="2281"/>
      <c r="M1138" s="310"/>
      <c r="N1138" s="1678"/>
      <c r="O1138" s="1678"/>
      <c r="P1138" s="309"/>
      <c r="Q1138" s="309"/>
      <c r="R1138" s="308"/>
      <c r="S1138" s="308"/>
      <c r="T1138" s="358"/>
      <c r="U1138" s="357"/>
      <c r="V1138" s="357"/>
      <c r="W1138" s="357"/>
      <c r="X1138" s="357"/>
      <c r="Y1138" s="357"/>
      <c r="Z1138" s="357"/>
      <c r="AA1138" s="357"/>
      <c r="AB1138" s="308"/>
      <c r="AC1138" s="2300"/>
      <c r="AD1138" s="2300"/>
      <c r="AE1138" s="2307"/>
      <c r="AF1138" s="2316"/>
      <c r="AG1138" s="2314"/>
      <c r="AH1138" s="2312"/>
      <c r="AI1138" s="271">
        <f t="shared" ref="AI1138" si="1538">IF(P1138=P1137,0,IF(P1138=P1136,0,IF(P1138=P1135,0,1)))</f>
        <v>0</v>
      </c>
      <c r="AJ1138" s="271" t="s">
        <v>545</v>
      </c>
      <c r="AK1138" s="271" t="str">
        <f t="shared" ref="AK1138:AK1201" si="1539">$C$2</f>
        <v>??</v>
      </c>
      <c r="AL1138" s="271" t="e">
        <f>IF(#REF!=#REF!,0,IF(#REF!=#REF!,0,IF(#REF!=#REF!,0,1)))</f>
        <v>#REF!</v>
      </c>
      <c r="AM1138" s="354">
        <f t="shared" si="1440"/>
        <v>0</v>
      </c>
    </row>
    <row r="1139" spans="1:39" ht="14.1" customHeight="1" thickTop="1" thickBot="1" x14ac:dyDescent="0.25">
      <c r="A1139" s="2278"/>
      <c r="B1139" s="2281"/>
      <c r="C1139" s="2283"/>
      <c r="D1139" s="2285"/>
      <c r="E1139" s="2288"/>
      <c r="F1139" s="2281"/>
      <c r="G1139" s="2295"/>
      <c r="H1139" s="2297"/>
      <c r="I1139" s="2293"/>
      <c r="J1139" s="2281"/>
      <c r="K1139" s="2295"/>
      <c r="L1139" s="2281"/>
      <c r="M1139" s="310"/>
      <c r="N1139" s="1678"/>
      <c r="O1139" s="1678"/>
      <c r="P1139" s="309"/>
      <c r="Q1139" s="309"/>
      <c r="R1139" s="308"/>
      <c r="S1139" s="308"/>
      <c r="T1139" s="358"/>
      <c r="U1139" s="357"/>
      <c r="V1139" s="357"/>
      <c r="W1139" s="357"/>
      <c r="X1139" s="357"/>
      <c r="Y1139" s="357"/>
      <c r="Z1139" s="357"/>
      <c r="AA1139" s="357"/>
      <c r="AB1139" s="308"/>
      <c r="AC1139" s="2300"/>
      <c r="AD1139" s="2300"/>
      <c r="AE1139" s="2307"/>
      <c r="AF1139" s="2316"/>
      <c r="AG1139" s="2314"/>
      <c r="AH1139" s="2312"/>
      <c r="AI1139" s="271">
        <f t="shared" ref="AI1139" si="1540">IF(P1139=P1138,0,IF(P1139=P1137,0,IF(P1139=P1136,0,IF(P1139=P1135,0,1))))</f>
        <v>0</v>
      </c>
      <c r="AJ1139" s="271" t="s">
        <v>545</v>
      </c>
      <c r="AK1139" s="271" t="str">
        <f t="shared" si="1539"/>
        <v>??</v>
      </c>
      <c r="AL1139" s="271" t="e">
        <f>IF(#REF!=#REF!,0,IF(#REF!=#REF!,0,IF(#REF!=#REF!,0,IF(#REF!=#REF!,0,1))))</f>
        <v>#REF!</v>
      </c>
      <c r="AM1139" s="354">
        <f t="shared" si="1440"/>
        <v>0</v>
      </c>
    </row>
    <row r="1140" spans="1:39" ht="14.1" customHeight="1" thickTop="1" thickBot="1" x14ac:dyDescent="0.25">
      <c r="A1140" s="2278"/>
      <c r="B1140" s="2281"/>
      <c r="C1140" s="2283"/>
      <c r="D1140" s="2285"/>
      <c r="E1140" s="2288"/>
      <c r="F1140" s="2281"/>
      <c r="G1140" s="2295"/>
      <c r="H1140" s="2297"/>
      <c r="I1140" s="2293"/>
      <c r="J1140" s="2281"/>
      <c r="K1140" s="2295"/>
      <c r="L1140" s="2281"/>
      <c r="M1140" s="310"/>
      <c r="N1140" s="1678"/>
      <c r="O1140" s="1678"/>
      <c r="P1140" s="309"/>
      <c r="Q1140" s="309"/>
      <c r="R1140" s="308"/>
      <c r="S1140" s="308"/>
      <c r="T1140" s="358"/>
      <c r="U1140" s="357"/>
      <c r="V1140" s="357"/>
      <c r="W1140" s="357"/>
      <c r="X1140" s="357"/>
      <c r="Y1140" s="357"/>
      <c r="Z1140" s="357"/>
      <c r="AA1140" s="357"/>
      <c r="AB1140" s="308"/>
      <c r="AC1140" s="2300"/>
      <c r="AD1140" s="2300"/>
      <c r="AE1140" s="2307"/>
      <c r="AF1140" s="2316"/>
      <c r="AG1140" s="2314"/>
      <c r="AH1140" s="2312"/>
      <c r="AI1140" s="271">
        <f t="shared" ref="AI1140" si="1541">IF(P1140=P1139,0,IF(P1140=P1138,0,IF(P1140=P1137,0,IF(P1140=P1136,0,IF(P1140=P1135,0,1)))))</f>
        <v>0</v>
      </c>
      <c r="AJ1140" s="271" t="s">
        <v>545</v>
      </c>
      <c r="AK1140" s="271" t="str">
        <f t="shared" si="1539"/>
        <v>??</v>
      </c>
      <c r="AL1140" s="271" t="e">
        <f>IF(#REF!=#REF!,0,IF(#REF!=#REF!,0,IF(#REF!=#REF!,0,IF(#REF!=#REF!,0,IF(#REF!=#REF!,0,1)))))</f>
        <v>#REF!</v>
      </c>
      <c r="AM1140" s="354">
        <f t="shared" ref="AM1140:AM1203" si="1542">AM1139</f>
        <v>0</v>
      </c>
    </row>
    <row r="1141" spans="1:39" ht="14.1" customHeight="1" thickTop="1" thickBot="1" x14ac:dyDescent="0.25">
      <c r="A1141" s="2278"/>
      <c r="B1141" s="2281"/>
      <c r="C1141" s="2283"/>
      <c r="D1141" s="2285"/>
      <c r="E1141" s="2288"/>
      <c r="F1141" s="2281"/>
      <c r="G1141" s="2295"/>
      <c r="H1141" s="2297"/>
      <c r="I1141" s="2293"/>
      <c r="J1141" s="2281"/>
      <c r="K1141" s="2295"/>
      <c r="L1141" s="2281"/>
      <c r="M1141" s="310"/>
      <c r="N1141" s="1678"/>
      <c r="O1141" s="1678"/>
      <c r="P1141" s="309"/>
      <c r="Q1141" s="309"/>
      <c r="R1141" s="308"/>
      <c r="S1141" s="308"/>
      <c r="T1141" s="358"/>
      <c r="U1141" s="357"/>
      <c r="V1141" s="357"/>
      <c r="W1141" s="357"/>
      <c r="X1141" s="357"/>
      <c r="Y1141" s="357"/>
      <c r="Z1141" s="357"/>
      <c r="AA1141" s="357"/>
      <c r="AB1141" s="308"/>
      <c r="AC1141" s="2300"/>
      <c r="AD1141" s="2300"/>
      <c r="AE1141" s="2308" t="str">
        <f t="shared" ref="AE1141" si="1543">IF(AE1135&gt;9,"błąd","")</f>
        <v/>
      </c>
      <c r="AF1141" s="2316"/>
      <c r="AG1141" s="2314"/>
      <c r="AH1141" s="2312"/>
      <c r="AI1141" s="271">
        <f t="shared" ref="AI1141" si="1544">IF(P1141=P1140,0,IF(P1141=P1139,0,IF(P1141=P1138,0,IF(P1141=P1137,0,IF(P1141=P1136,0,IF(P1141=P1135,0,1))))))</f>
        <v>0</v>
      </c>
      <c r="AJ1141" s="271" t="s">
        <v>545</v>
      </c>
      <c r="AK1141" s="271" t="str">
        <f t="shared" si="1539"/>
        <v>??</v>
      </c>
      <c r="AL1141" s="271" t="e">
        <f>IF(#REF!=#REF!,0,IF(#REF!=#REF!,0,IF(#REF!=#REF!,0,IF(#REF!=#REF!,0,IF(#REF!=#REF!,0,IF(#REF!=#REF!,0,1))))))</f>
        <v>#REF!</v>
      </c>
      <c r="AM1141" s="354">
        <f t="shared" si="1542"/>
        <v>0</v>
      </c>
    </row>
    <row r="1142" spans="1:39" ht="14.1" customHeight="1" thickTop="1" thickBot="1" x14ac:dyDescent="0.25">
      <c r="A1142" s="2278"/>
      <c r="B1142" s="2281"/>
      <c r="C1142" s="2283"/>
      <c r="D1142" s="2285"/>
      <c r="E1142" s="2288"/>
      <c r="F1142" s="2281"/>
      <c r="G1142" s="2295"/>
      <c r="H1142" s="2297"/>
      <c r="I1142" s="2293"/>
      <c r="J1142" s="2281"/>
      <c r="K1142" s="2295"/>
      <c r="L1142" s="2281"/>
      <c r="M1142" s="310"/>
      <c r="N1142" s="1678"/>
      <c r="O1142" s="1678"/>
      <c r="P1142" s="309"/>
      <c r="Q1142" s="309"/>
      <c r="R1142" s="308"/>
      <c r="S1142" s="308"/>
      <c r="T1142" s="358"/>
      <c r="U1142" s="357"/>
      <c r="V1142" s="357"/>
      <c r="W1142" s="357"/>
      <c r="X1142" s="357"/>
      <c r="Y1142" s="357"/>
      <c r="Z1142" s="357"/>
      <c r="AA1142" s="357"/>
      <c r="AB1142" s="308"/>
      <c r="AC1142" s="2300"/>
      <c r="AD1142" s="2300"/>
      <c r="AE1142" s="2308"/>
      <c r="AF1142" s="2316"/>
      <c r="AG1142" s="2314"/>
      <c r="AH1142" s="2312"/>
      <c r="AI1142" s="271">
        <f t="shared" ref="AI1142" si="1545">IF(P1142=P1141,0,IF(P1142=P1140,0,IF(P1142=P1139,0,IF(P1142=P1138,0,IF(P1142=P1137,0,IF(P1142=P1136,0,IF(P1142=P1135,0,1)))))))</f>
        <v>0</v>
      </c>
      <c r="AJ1142" s="271" t="s">
        <v>545</v>
      </c>
      <c r="AK1142" s="271" t="str">
        <f t="shared" si="1539"/>
        <v>??</v>
      </c>
      <c r="AL1142" s="271" t="e">
        <f>IF(#REF!=#REF!,0,IF(#REF!=#REF!,0,IF(#REF!=#REF!,0,IF(#REF!=#REF!,0,IF(#REF!=#REF!,0,IF(#REF!=#REF!,0,IF(#REF!=#REF!,0,1)))))))</f>
        <v>#REF!</v>
      </c>
      <c r="AM1142" s="354">
        <f t="shared" si="1542"/>
        <v>0</v>
      </c>
    </row>
    <row r="1143" spans="1:39" ht="14.1" customHeight="1" thickTop="1" thickBot="1" x14ac:dyDescent="0.25">
      <c r="A1143" s="2278"/>
      <c r="B1143" s="2281"/>
      <c r="C1143" s="2283"/>
      <c r="D1143" s="2285"/>
      <c r="E1143" s="2288"/>
      <c r="F1143" s="2281"/>
      <c r="G1143" s="2295"/>
      <c r="H1143" s="2297"/>
      <c r="I1143" s="2293"/>
      <c r="J1143" s="2281"/>
      <c r="K1143" s="2295"/>
      <c r="L1143" s="2281"/>
      <c r="M1143" s="310"/>
      <c r="N1143" s="1678"/>
      <c r="O1143" s="1678"/>
      <c r="P1143" s="309"/>
      <c r="Q1143" s="309"/>
      <c r="R1143" s="308"/>
      <c r="S1143" s="308"/>
      <c r="T1143" s="358"/>
      <c r="U1143" s="357"/>
      <c r="V1143" s="357"/>
      <c r="W1143" s="357"/>
      <c r="X1143" s="357"/>
      <c r="Y1143" s="357"/>
      <c r="Z1143" s="357"/>
      <c r="AA1143" s="357"/>
      <c r="AB1143" s="308"/>
      <c r="AC1143" s="2300"/>
      <c r="AD1143" s="2300"/>
      <c r="AE1143" s="2308"/>
      <c r="AF1143" s="2316"/>
      <c r="AG1143" s="2314"/>
      <c r="AH1143" s="2312"/>
      <c r="AI1143" s="271">
        <f t="shared" ref="AI1143" si="1546">IF(P1143=P1142,0,IF(P1143=P1141,0,IF(P1143=P1140,0,IF(P1143=P1139,0,IF(P1143=P1138,0,IF(P1143=P1137,0,IF(P1143=P1136,0,IF(P1143=P1135,0,1))))))))</f>
        <v>0</v>
      </c>
      <c r="AJ1143" s="271" t="s">
        <v>545</v>
      </c>
      <c r="AK1143" s="271" t="str">
        <f t="shared" si="1539"/>
        <v>??</v>
      </c>
      <c r="AL1143" s="271" t="e">
        <f>IF(#REF!=#REF!,0,IF(#REF!=#REF!,0,IF(#REF!=#REF!,0,IF(#REF!=#REF!,0,IF(#REF!=#REF!,0,IF(#REF!=#REF!,0,IF(#REF!=#REF!,0,IF(#REF!=#REF!,0,1))))))))</f>
        <v>#REF!</v>
      </c>
      <c r="AM1143" s="354">
        <f t="shared" si="1542"/>
        <v>0</v>
      </c>
    </row>
    <row r="1144" spans="1:39" ht="14.1" customHeight="1" thickTop="1" thickBot="1" x14ac:dyDescent="0.25">
      <c r="A1144" s="2279"/>
      <c r="B1144" s="2282"/>
      <c r="C1144" s="2284"/>
      <c r="D1144" s="2286"/>
      <c r="E1144" s="2289"/>
      <c r="F1144" s="2282"/>
      <c r="G1144" s="2296"/>
      <c r="H1144" s="2298"/>
      <c r="I1144" s="2294"/>
      <c r="J1144" s="2282"/>
      <c r="K1144" s="2296"/>
      <c r="L1144" s="2282"/>
      <c r="M1144" s="292"/>
      <c r="N1144" s="290"/>
      <c r="O1144" s="290"/>
      <c r="P1144" s="291"/>
      <c r="Q1144" s="291"/>
      <c r="R1144" s="290"/>
      <c r="S1144" s="290"/>
      <c r="T1144" s="356"/>
      <c r="U1144" s="355"/>
      <c r="V1144" s="355"/>
      <c r="W1144" s="355"/>
      <c r="X1144" s="355"/>
      <c r="Y1144" s="355"/>
      <c r="Z1144" s="355"/>
      <c r="AA1144" s="355"/>
      <c r="AB1144" s="290"/>
      <c r="AC1144" s="2301"/>
      <c r="AD1144" s="2301"/>
      <c r="AE1144" s="2309"/>
      <c r="AF1144" s="2316"/>
      <c r="AG1144" s="2315"/>
      <c r="AH1144" s="2312"/>
      <c r="AI1144" s="271">
        <f t="shared" ref="AI1144" si="1547">IF(P1144=P1143,0,IF(P1144=P1142,0,IF(P1144=P1141,0,IF(P1144=P1140,0,IF(P1144=P1139,0,IF(P1144=P1138,0,IF(P1144=P1137,0,IF(P1144=P1136,0,IF(P1144=P1135,0,1)))))))))</f>
        <v>0</v>
      </c>
      <c r="AJ1144" s="271" t="s">
        <v>545</v>
      </c>
      <c r="AK1144" s="271" t="str">
        <f t="shared" si="1539"/>
        <v>??</v>
      </c>
      <c r="AL1144" s="271" t="e">
        <f>IF(#REF!=#REF!,0,IF(#REF!=#REF!,0,IF(#REF!=#REF!,0,IF(#REF!=#REF!,0,IF(#REF!=#REF!,0,IF(#REF!=#REF!,0,IF(#REF!=#REF!,0,IF(#REF!=#REF!,0,IF(#REF!=#REF!,0,1)))))))))</f>
        <v>#REF!</v>
      </c>
      <c r="AM1144" s="354">
        <f t="shared" si="1542"/>
        <v>0</v>
      </c>
    </row>
    <row r="1145" spans="1:39" ht="14.1" customHeight="1" thickTop="1" thickBot="1" x14ac:dyDescent="0.25">
      <c r="A1145" s="2278"/>
      <c r="B1145" s="2280"/>
      <c r="C1145" s="2283"/>
      <c r="D1145" s="2285"/>
      <c r="E1145" s="2287"/>
      <c r="F1145" s="2280"/>
      <c r="G1145" s="2280"/>
      <c r="H1145" s="2297"/>
      <c r="I1145" s="2290" t="s">
        <v>140</v>
      </c>
      <c r="J1145" s="2281"/>
      <c r="K1145" s="2280"/>
      <c r="L1145" s="2281"/>
      <c r="M1145" s="310"/>
      <c r="N1145" s="1678"/>
      <c r="O1145" s="1678"/>
      <c r="P1145" s="388"/>
      <c r="Q1145" s="388"/>
      <c r="R1145" s="308"/>
      <c r="S1145" s="308"/>
      <c r="T1145" s="358"/>
      <c r="U1145" s="357"/>
      <c r="V1145" s="357"/>
      <c r="W1145" s="357"/>
      <c r="X1145" s="357"/>
      <c r="Y1145" s="357"/>
      <c r="Z1145" s="357"/>
      <c r="AA1145" s="357"/>
      <c r="AB1145" s="308"/>
      <c r="AC1145" s="2299">
        <f t="shared" ref="AC1145" si="1548">SUM(T1145:AB1154)</f>
        <v>0</v>
      </c>
      <c r="AD1145" s="2299">
        <f t="shared" ref="AD1145" si="1549">IF(AC1145&gt;0,18,0)</f>
        <v>0</v>
      </c>
      <c r="AE1145" s="2306">
        <f t="shared" ref="AE1145" si="1550">IF((AC1145-AD1145)&gt;=0,AC1145-AD1145,0)</f>
        <v>0</v>
      </c>
      <c r="AF1145" s="2316">
        <f t="shared" ref="AF1145" si="1551">IF(AC1145&lt;AD1145,AC1145,AD1145)/IF(AD1145=0,1,AD1145)</f>
        <v>0</v>
      </c>
      <c r="AG1145" s="2313" t="str">
        <f t="shared" ref="AG1145" si="1552">IF(AF1145=1,"pe",IF(AF1145&gt;0,"ne",""))</f>
        <v/>
      </c>
      <c r="AH1145" s="2312"/>
      <c r="AI1145" s="271">
        <v>1</v>
      </c>
      <c r="AJ1145" s="271" t="s">
        <v>545</v>
      </c>
      <c r="AK1145" s="271" t="str">
        <f t="shared" si="1539"/>
        <v>??</v>
      </c>
      <c r="AL1145" s="271">
        <v>1</v>
      </c>
      <c r="AM1145" s="354">
        <f t="shared" ref="AM1145" si="1553">C1145</f>
        <v>0</v>
      </c>
    </row>
    <row r="1146" spans="1:39" ht="14.1" customHeight="1" thickTop="1" thickBot="1" x14ac:dyDescent="0.25">
      <c r="A1146" s="2278"/>
      <c r="B1146" s="2281"/>
      <c r="C1146" s="2283"/>
      <c r="D1146" s="2285"/>
      <c r="E1146" s="2288"/>
      <c r="F1146" s="2281"/>
      <c r="G1146" s="2295"/>
      <c r="H1146" s="2297"/>
      <c r="I1146" s="2291"/>
      <c r="J1146" s="2281"/>
      <c r="K1146" s="2295"/>
      <c r="L1146" s="2281"/>
      <c r="M1146" s="310"/>
      <c r="N1146" s="1678"/>
      <c r="O1146" s="1678"/>
      <c r="P1146" s="309"/>
      <c r="Q1146" s="309"/>
      <c r="R1146" s="308"/>
      <c r="S1146" s="308"/>
      <c r="T1146" s="358"/>
      <c r="U1146" s="357"/>
      <c r="V1146" s="357"/>
      <c r="W1146" s="357"/>
      <c r="X1146" s="357"/>
      <c r="Y1146" s="357"/>
      <c r="Z1146" s="357"/>
      <c r="AA1146" s="357"/>
      <c r="AB1146" s="308"/>
      <c r="AC1146" s="2300"/>
      <c r="AD1146" s="2300"/>
      <c r="AE1146" s="2307"/>
      <c r="AF1146" s="2316"/>
      <c r="AG1146" s="2314"/>
      <c r="AH1146" s="2312"/>
      <c r="AI1146" s="271">
        <f t="shared" ref="AI1146" si="1554">IF(P1146=P1145,0,1)</f>
        <v>0</v>
      </c>
      <c r="AJ1146" s="271" t="s">
        <v>545</v>
      </c>
      <c r="AK1146" s="271" t="str">
        <f t="shared" si="1539"/>
        <v>??</v>
      </c>
      <c r="AL1146" s="271" t="e">
        <f>IF(#REF!=#REF!,0,1)</f>
        <v>#REF!</v>
      </c>
      <c r="AM1146" s="354">
        <f t="shared" si="1542"/>
        <v>0</v>
      </c>
    </row>
    <row r="1147" spans="1:39" ht="14.1" customHeight="1" thickTop="1" thickBot="1" x14ac:dyDescent="0.25">
      <c r="A1147" s="2278"/>
      <c r="B1147" s="2281"/>
      <c r="C1147" s="2283"/>
      <c r="D1147" s="2285"/>
      <c r="E1147" s="2288"/>
      <c r="F1147" s="2281"/>
      <c r="G1147" s="2295"/>
      <c r="H1147" s="2297"/>
      <c r="I1147" s="2292"/>
      <c r="J1147" s="2281"/>
      <c r="K1147" s="2295"/>
      <c r="L1147" s="2281"/>
      <c r="M1147" s="310"/>
      <c r="N1147" s="1678"/>
      <c r="O1147" s="1678"/>
      <c r="P1147" s="309"/>
      <c r="Q1147" s="309"/>
      <c r="R1147" s="308"/>
      <c r="S1147" s="308"/>
      <c r="T1147" s="358"/>
      <c r="U1147" s="357"/>
      <c r="V1147" s="357"/>
      <c r="W1147" s="357"/>
      <c r="X1147" s="357"/>
      <c r="Y1147" s="357"/>
      <c r="Z1147" s="357"/>
      <c r="AA1147" s="357"/>
      <c r="AB1147" s="308"/>
      <c r="AC1147" s="2300"/>
      <c r="AD1147" s="2300"/>
      <c r="AE1147" s="2307"/>
      <c r="AF1147" s="2316"/>
      <c r="AG1147" s="2314"/>
      <c r="AH1147" s="2312"/>
      <c r="AI1147" s="271">
        <f t="shared" ref="AI1147" si="1555">IF(P1147=P1146,0,IF(P1147=P1145,0,1))</f>
        <v>0</v>
      </c>
      <c r="AJ1147" s="271" t="s">
        <v>545</v>
      </c>
      <c r="AK1147" s="271" t="str">
        <f t="shared" si="1539"/>
        <v>??</v>
      </c>
      <c r="AL1147" s="271" t="e">
        <f>IF(#REF!=#REF!,0,IF(#REF!=#REF!,0,1))</f>
        <v>#REF!</v>
      </c>
      <c r="AM1147" s="354">
        <f t="shared" si="1542"/>
        <v>0</v>
      </c>
    </row>
    <row r="1148" spans="1:39" ht="14.1" customHeight="1" thickTop="1" thickBot="1" x14ac:dyDescent="0.25">
      <c r="A1148" s="2278"/>
      <c r="B1148" s="2281"/>
      <c r="C1148" s="2283"/>
      <c r="D1148" s="2285"/>
      <c r="E1148" s="2288"/>
      <c r="F1148" s="2281"/>
      <c r="G1148" s="2295"/>
      <c r="H1148" s="2297"/>
      <c r="I1148" s="2293"/>
      <c r="J1148" s="2281"/>
      <c r="K1148" s="2295"/>
      <c r="L1148" s="2281"/>
      <c r="M1148" s="310"/>
      <c r="N1148" s="1678"/>
      <c r="O1148" s="1678"/>
      <c r="P1148" s="309"/>
      <c r="Q1148" s="309"/>
      <c r="R1148" s="308"/>
      <c r="S1148" s="308"/>
      <c r="T1148" s="358"/>
      <c r="U1148" s="357"/>
      <c r="V1148" s="357"/>
      <c r="W1148" s="357"/>
      <c r="X1148" s="357"/>
      <c r="Y1148" s="357"/>
      <c r="Z1148" s="357"/>
      <c r="AA1148" s="357"/>
      <c r="AB1148" s="308"/>
      <c r="AC1148" s="2300"/>
      <c r="AD1148" s="2300"/>
      <c r="AE1148" s="2307"/>
      <c r="AF1148" s="2316"/>
      <c r="AG1148" s="2314"/>
      <c r="AH1148" s="2312"/>
      <c r="AI1148" s="271">
        <f t="shared" ref="AI1148" si="1556">IF(P1148=P1147,0,IF(P1148=P1146,0,IF(P1148=P1145,0,1)))</f>
        <v>0</v>
      </c>
      <c r="AJ1148" s="271" t="s">
        <v>545</v>
      </c>
      <c r="AK1148" s="271" t="str">
        <f t="shared" si="1539"/>
        <v>??</v>
      </c>
      <c r="AL1148" s="271" t="e">
        <f>IF(#REF!=#REF!,0,IF(#REF!=#REF!,0,IF(#REF!=#REF!,0,1)))</f>
        <v>#REF!</v>
      </c>
      <c r="AM1148" s="354">
        <f t="shared" si="1542"/>
        <v>0</v>
      </c>
    </row>
    <row r="1149" spans="1:39" ht="14.1" customHeight="1" thickTop="1" thickBot="1" x14ac:dyDescent="0.25">
      <c r="A1149" s="2278"/>
      <c r="B1149" s="2281"/>
      <c r="C1149" s="2283"/>
      <c r="D1149" s="2285"/>
      <c r="E1149" s="2288"/>
      <c r="F1149" s="2281"/>
      <c r="G1149" s="2295"/>
      <c r="H1149" s="2297"/>
      <c r="I1149" s="2293"/>
      <c r="J1149" s="2281"/>
      <c r="K1149" s="2295"/>
      <c r="L1149" s="2281"/>
      <c r="M1149" s="310"/>
      <c r="N1149" s="1678"/>
      <c r="O1149" s="1678"/>
      <c r="P1149" s="309"/>
      <c r="Q1149" s="309"/>
      <c r="R1149" s="308"/>
      <c r="S1149" s="308"/>
      <c r="T1149" s="358"/>
      <c r="U1149" s="357"/>
      <c r="V1149" s="357"/>
      <c r="W1149" s="357"/>
      <c r="X1149" s="357"/>
      <c r="Y1149" s="357"/>
      <c r="Z1149" s="357"/>
      <c r="AA1149" s="357"/>
      <c r="AB1149" s="308"/>
      <c r="AC1149" s="2300"/>
      <c r="AD1149" s="2300"/>
      <c r="AE1149" s="2307"/>
      <c r="AF1149" s="2316"/>
      <c r="AG1149" s="2314"/>
      <c r="AH1149" s="2312"/>
      <c r="AI1149" s="271">
        <f t="shared" ref="AI1149" si="1557">IF(P1149=P1148,0,IF(P1149=P1147,0,IF(P1149=P1146,0,IF(P1149=P1145,0,1))))</f>
        <v>0</v>
      </c>
      <c r="AJ1149" s="271" t="s">
        <v>545</v>
      </c>
      <c r="AK1149" s="271" t="str">
        <f t="shared" si="1539"/>
        <v>??</v>
      </c>
      <c r="AL1149" s="271" t="e">
        <f>IF(#REF!=#REF!,0,IF(#REF!=#REF!,0,IF(#REF!=#REF!,0,IF(#REF!=#REF!,0,1))))</f>
        <v>#REF!</v>
      </c>
      <c r="AM1149" s="354">
        <f t="shared" si="1542"/>
        <v>0</v>
      </c>
    </row>
    <row r="1150" spans="1:39" ht="14.1" customHeight="1" thickTop="1" thickBot="1" x14ac:dyDescent="0.25">
      <c r="A1150" s="2278"/>
      <c r="B1150" s="2281"/>
      <c r="C1150" s="2283"/>
      <c r="D1150" s="2285"/>
      <c r="E1150" s="2288"/>
      <c r="F1150" s="2281"/>
      <c r="G1150" s="2295"/>
      <c r="H1150" s="2297"/>
      <c r="I1150" s="2293"/>
      <c r="J1150" s="2281"/>
      <c r="K1150" s="2295"/>
      <c r="L1150" s="2281"/>
      <c r="M1150" s="310"/>
      <c r="N1150" s="1678"/>
      <c r="O1150" s="1678"/>
      <c r="P1150" s="309"/>
      <c r="Q1150" s="309"/>
      <c r="R1150" s="308"/>
      <c r="S1150" s="308"/>
      <c r="T1150" s="358"/>
      <c r="U1150" s="357"/>
      <c r="V1150" s="357"/>
      <c r="W1150" s="357"/>
      <c r="X1150" s="357"/>
      <c r="Y1150" s="357"/>
      <c r="Z1150" s="357"/>
      <c r="AA1150" s="357"/>
      <c r="AB1150" s="308"/>
      <c r="AC1150" s="2300"/>
      <c r="AD1150" s="2300"/>
      <c r="AE1150" s="2307"/>
      <c r="AF1150" s="2316"/>
      <c r="AG1150" s="2314"/>
      <c r="AH1150" s="2312"/>
      <c r="AI1150" s="271">
        <f t="shared" ref="AI1150" si="1558">IF(P1150=P1149,0,IF(P1150=P1148,0,IF(P1150=P1147,0,IF(P1150=P1146,0,IF(P1150=P1145,0,1)))))</f>
        <v>0</v>
      </c>
      <c r="AJ1150" s="271" t="s">
        <v>545</v>
      </c>
      <c r="AK1150" s="271" t="str">
        <f t="shared" si="1539"/>
        <v>??</v>
      </c>
      <c r="AL1150" s="271" t="e">
        <f>IF(#REF!=#REF!,0,IF(#REF!=#REF!,0,IF(#REF!=#REF!,0,IF(#REF!=#REF!,0,IF(#REF!=#REF!,0,1)))))</f>
        <v>#REF!</v>
      </c>
      <c r="AM1150" s="354">
        <f t="shared" si="1542"/>
        <v>0</v>
      </c>
    </row>
    <row r="1151" spans="1:39" ht="14.1" customHeight="1" thickTop="1" thickBot="1" x14ac:dyDescent="0.25">
      <c r="A1151" s="2278"/>
      <c r="B1151" s="2281"/>
      <c r="C1151" s="2283"/>
      <c r="D1151" s="2285"/>
      <c r="E1151" s="2288"/>
      <c r="F1151" s="2281"/>
      <c r="G1151" s="2295"/>
      <c r="H1151" s="2297"/>
      <c r="I1151" s="2293"/>
      <c r="J1151" s="2281"/>
      <c r="K1151" s="2295"/>
      <c r="L1151" s="2281"/>
      <c r="M1151" s="310"/>
      <c r="N1151" s="1678"/>
      <c r="O1151" s="1678"/>
      <c r="P1151" s="309"/>
      <c r="Q1151" s="309"/>
      <c r="R1151" s="308"/>
      <c r="S1151" s="308"/>
      <c r="T1151" s="358"/>
      <c r="U1151" s="357"/>
      <c r="V1151" s="357"/>
      <c r="W1151" s="357"/>
      <c r="X1151" s="357"/>
      <c r="Y1151" s="357"/>
      <c r="Z1151" s="357"/>
      <c r="AA1151" s="357"/>
      <c r="AB1151" s="308"/>
      <c r="AC1151" s="2300"/>
      <c r="AD1151" s="2300"/>
      <c r="AE1151" s="2308" t="str">
        <f t="shared" ref="AE1151" si="1559">IF(AE1145&gt;9,"błąd","")</f>
        <v/>
      </c>
      <c r="AF1151" s="2316"/>
      <c r="AG1151" s="2314"/>
      <c r="AH1151" s="2312"/>
      <c r="AI1151" s="271">
        <f t="shared" ref="AI1151" si="1560">IF(P1151=P1150,0,IF(P1151=P1149,0,IF(P1151=P1148,0,IF(P1151=P1147,0,IF(P1151=P1146,0,IF(P1151=P1145,0,1))))))</f>
        <v>0</v>
      </c>
      <c r="AJ1151" s="271" t="s">
        <v>545</v>
      </c>
      <c r="AK1151" s="271" t="str">
        <f t="shared" si="1539"/>
        <v>??</v>
      </c>
      <c r="AL1151" s="271" t="e">
        <f>IF(#REF!=#REF!,0,IF(#REF!=#REF!,0,IF(#REF!=#REF!,0,IF(#REF!=#REF!,0,IF(#REF!=#REF!,0,IF(#REF!=#REF!,0,1))))))</f>
        <v>#REF!</v>
      </c>
      <c r="AM1151" s="354">
        <f t="shared" si="1542"/>
        <v>0</v>
      </c>
    </row>
    <row r="1152" spans="1:39" ht="14.1" customHeight="1" thickTop="1" thickBot="1" x14ac:dyDescent="0.25">
      <c r="A1152" s="2278"/>
      <c r="B1152" s="2281"/>
      <c r="C1152" s="2283"/>
      <c r="D1152" s="2285"/>
      <c r="E1152" s="2288"/>
      <c r="F1152" s="2281"/>
      <c r="G1152" s="2295"/>
      <c r="H1152" s="2297"/>
      <c r="I1152" s="2293"/>
      <c r="J1152" s="2281"/>
      <c r="K1152" s="2295"/>
      <c r="L1152" s="2281"/>
      <c r="M1152" s="310"/>
      <c r="N1152" s="1678"/>
      <c r="O1152" s="1678"/>
      <c r="P1152" s="309"/>
      <c r="Q1152" s="309"/>
      <c r="R1152" s="308"/>
      <c r="S1152" s="308"/>
      <c r="T1152" s="358"/>
      <c r="U1152" s="357"/>
      <c r="V1152" s="357"/>
      <c r="W1152" s="357"/>
      <c r="X1152" s="357"/>
      <c r="Y1152" s="357"/>
      <c r="Z1152" s="357"/>
      <c r="AA1152" s="357"/>
      <c r="AB1152" s="308"/>
      <c r="AC1152" s="2300"/>
      <c r="AD1152" s="2300"/>
      <c r="AE1152" s="2308"/>
      <c r="AF1152" s="2316"/>
      <c r="AG1152" s="2314"/>
      <c r="AH1152" s="2312"/>
      <c r="AI1152" s="271">
        <f t="shared" ref="AI1152" si="1561">IF(P1152=P1151,0,IF(P1152=P1150,0,IF(P1152=P1149,0,IF(P1152=P1148,0,IF(P1152=P1147,0,IF(P1152=P1146,0,IF(P1152=P1145,0,1)))))))</f>
        <v>0</v>
      </c>
      <c r="AJ1152" s="271" t="s">
        <v>545</v>
      </c>
      <c r="AK1152" s="271" t="str">
        <f t="shared" si="1539"/>
        <v>??</v>
      </c>
      <c r="AL1152" s="271" t="e">
        <f>IF(#REF!=#REF!,0,IF(#REF!=#REF!,0,IF(#REF!=#REF!,0,IF(#REF!=#REF!,0,IF(#REF!=#REF!,0,IF(#REF!=#REF!,0,IF(#REF!=#REF!,0,1)))))))</f>
        <v>#REF!</v>
      </c>
      <c r="AM1152" s="354">
        <f t="shared" si="1542"/>
        <v>0</v>
      </c>
    </row>
    <row r="1153" spans="1:39" ht="14.1" customHeight="1" thickTop="1" thickBot="1" x14ac:dyDescent="0.25">
      <c r="A1153" s="2278"/>
      <c r="B1153" s="2281"/>
      <c r="C1153" s="2283"/>
      <c r="D1153" s="2285"/>
      <c r="E1153" s="2288"/>
      <c r="F1153" s="2281"/>
      <c r="G1153" s="2295"/>
      <c r="H1153" s="2297"/>
      <c r="I1153" s="2293"/>
      <c r="J1153" s="2281"/>
      <c r="K1153" s="2295"/>
      <c r="L1153" s="2281"/>
      <c r="M1153" s="310"/>
      <c r="N1153" s="1678"/>
      <c r="O1153" s="1678"/>
      <c r="P1153" s="309"/>
      <c r="Q1153" s="309"/>
      <c r="R1153" s="308"/>
      <c r="S1153" s="308"/>
      <c r="T1153" s="358"/>
      <c r="U1153" s="357"/>
      <c r="V1153" s="357"/>
      <c r="W1153" s="357"/>
      <c r="X1153" s="357"/>
      <c r="Y1153" s="357"/>
      <c r="Z1153" s="357"/>
      <c r="AA1153" s="357"/>
      <c r="AB1153" s="308"/>
      <c r="AC1153" s="2300"/>
      <c r="AD1153" s="2300"/>
      <c r="AE1153" s="2308"/>
      <c r="AF1153" s="2316"/>
      <c r="AG1153" s="2314"/>
      <c r="AH1153" s="2312"/>
      <c r="AI1153" s="271">
        <f t="shared" ref="AI1153" si="1562">IF(P1153=P1152,0,IF(P1153=P1151,0,IF(P1153=P1150,0,IF(P1153=P1149,0,IF(P1153=P1148,0,IF(P1153=P1147,0,IF(P1153=P1146,0,IF(P1153=P1145,0,1))))))))</f>
        <v>0</v>
      </c>
      <c r="AJ1153" s="271" t="s">
        <v>545</v>
      </c>
      <c r="AK1153" s="271" t="str">
        <f t="shared" si="1539"/>
        <v>??</v>
      </c>
      <c r="AL1153" s="271" t="e">
        <f>IF(#REF!=#REF!,0,IF(#REF!=#REF!,0,IF(#REF!=#REF!,0,IF(#REF!=#REF!,0,IF(#REF!=#REF!,0,IF(#REF!=#REF!,0,IF(#REF!=#REF!,0,IF(#REF!=#REF!,0,1))))))))</f>
        <v>#REF!</v>
      </c>
      <c r="AM1153" s="354">
        <f t="shared" si="1542"/>
        <v>0</v>
      </c>
    </row>
    <row r="1154" spans="1:39" ht="14.1" customHeight="1" thickTop="1" thickBot="1" x14ac:dyDescent="0.25">
      <c r="A1154" s="2279"/>
      <c r="B1154" s="2282"/>
      <c r="C1154" s="2284"/>
      <c r="D1154" s="2286"/>
      <c r="E1154" s="2289"/>
      <c r="F1154" s="2282"/>
      <c r="G1154" s="2296"/>
      <c r="H1154" s="2298"/>
      <c r="I1154" s="2294"/>
      <c r="J1154" s="2282"/>
      <c r="K1154" s="2296"/>
      <c r="L1154" s="2282"/>
      <c r="M1154" s="292"/>
      <c r="N1154" s="290"/>
      <c r="O1154" s="290"/>
      <c r="P1154" s="291"/>
      <c r="Q1154" s="291"/>
      <c r="R1154" s="290"/>
      <c r="S1154" s="290"/>
      <c r="T1154" s="356"/>
      <c r="U1154" s="355"/>
      <c r="V1154" s="355"/>
      <c r="W1154" s="355"/>
      <c r="X1154" s="355"/>
      <c r="Y1154" s="355"/>
      <c r="Z1154" s="355"/>
      <c r="AA1154" s="355"/>
      <c r="AB1154" s="290"/>
      <c r="AC1154" s="2301"/>
      <c r="AD1154" s="2301"/>
      <c r="AE1154" s="2309"/>
      <c r="AF1154" s="2316"/>
      <c r="AG1154" s="2315"/>
      <c r="AH1154" s="2312"/>
      <c r="AI1154" s="271">
        <f t="shared" ref="AI1154" si="1563">IF(P1154=P1153,0,IF(P1154=P1152,0,IF(P1154=P1151,0,IF(P1154=P1150,0,IF(P1154=P1149,0,IF(P1154=P1148,0,IF(P1154=P1147,0,IF(P1154=P1146,0,IF(P1154=P1145,0,1)))))))))</f>
        <v>0</v>
      </c>
      <c r="AJ1154" s="271" t="s">
        <v>545</v>
      </c>
      <c r="AK1154" s="271" t="str">
        <f t="shared" si="1539"/>
        <v>??</v>
      </c>
      <c r="AL1154" s="271" t="e">
        <f>IF(#REF!=#REF!,0,IF(#REF!=#REF!,0,IF(#REF!=#REF!,0,IF(#REF!=#REF!,0,IF(#REF!=#REF!,0,IF(#REF!=#REF!,0,IF(#REF!=#REF!,0,IF(#REF!=#REF!,0,IF(#REF!=#REF!,0,1)))))))))</f>
        <v>#REF!</v>
      </c>
      <c r="AM1154" s="354">
        <f t="shared" si="1542"/>
        <v>0</v>
      </c>
    </row>
    <row r="1155" spans="1:39" ht="14.1" customHeight="1" thickTop="1" thickBot="1" x14ac:dyDescent="0.25">
      <c r="A1155" s="2278"/>
      <c r="B1155" s="2280"/>
      <c r="C1155" s="2283"/>
      <c r="D1155" s="2285"/>
      <c r="E1155" s="2287"/>
      <c r="F1155" s="2280"/>
      <c r="G1155" s="2280"/>
      <c r="H1155" s="2297"/>
      <c r="I1155" s="2290" t="s">
        <v>140</v>
      </c>
      <c r="J1155" s="2281"/>
      <c r="K1155" s="2280"/>
      <c r="L1155" s="2281"/>
      <c r="M1155" s="310"/>
      <c r="N1155" s="1678"/>
      <c r="O1155" s="1678"/>
      <c r="P1155" s="388"/>
      <c r="Q1155" s="388"/>
      <c r="R1155" s="308"/>
      <c r="S1155" s="308"/>
      <c r="T1155" s="358"/>
      <c r="U1155" s="357"/>
      <c r="V1155" s="357"/>
      <c r="W1155" s="357"/>
      <c r="X1155" s="357"/>
      <c r="Y1155" s="357"/>
      <c r="Z1155" s="357"/>
      <c r="AA1155" s="357"/>
      <c r="AB1155" s="308"/>
      <c r="AC1155" s="2299">
        <f t="shared" ref="AC1155" si="1564">SUM(T1155:AB1164)</f>
        <v>0</v>
      </c>
      <c r="AD1155" s="2299">
        <f t="shared" ref="AD1155" si="1565">IF(AC1155&gt;0,18,0)</f>
        <v>0</v>
      </c>
      <c r="AE1155" s="2306">
        <f t="shared" ref="AE1155" si="1566">IF((AC1155-AD1155)&gt;=0,AC1155-AD1155,0)</f>
        <v>0</v>
      </c>
      <c r="AF1155" s="2316">
        <f t="shared" ref="AF1155" si="1567">IF(AC1155&lt;AD1155,AC1155,AD1155)/IF(AD1155=0,1,AD1155)</f>
        <v>0</v>
      </c>
      <c r="AG1155" s="2313" t="str">
        <f t="shared" ref="AG1155" si="1568">IF(AF1155=1,"pe",IF(AF1155&gt;0,"ne",""))</f>
        <v/>
      </c>
      <c r="AH1155" s="2312"/>
      <c r="AI1155" s="271">
        <v>1</v>
      </c>
      <c r="AJ1155" s="271" t="s">
        <v>545</v>
      </c>
      <c r="AK1155" s="271" t="str">
        <f t="shared" si="1539"/>
        <v>??</v>
      </c>
      <c r="AL1155" s="271">
        <v>1</v>
      </c>
      <c r="AM1155" s="354">
        <f t="shared" ref="AM1155" si="1569">C1155</f>
        <v>0</v>
      </c>
    </row>
    <row r="1156" spans="1:39" ht="14.1" customHeight="1" thickTop="1" thickBot="1" x14ac:dyDescent="0.25">
      <c r="A1156" s="2278"/>
      <c r="B1156" s="2281"/>
      <c r="C1156" s="2283"/>
      <c r="D1156" s="2285"/>
      <c r="E1156" s="2288"/>
      <c r="F1156" s="2281"/>
      <c r="G1156" s="2295"/>
      <c r="H1156" s="2297"/>
      <c r="I1156" s="2291"/>
      <c r="J1156" s="2281"/>
      <c r="K1156" s="2295"/>
      <c r="L1156" s="2281"/>
      <c r="M1156" s="310"/>
      <c r="N1156" s="1678"/>
      <c r="O1156" s="1678"/>
      <c r="P1156" s="309"/>
      <c r="Q1156" s="309"/>
      <c r="R1156" s="308"/>
      <c r="S1156" s="308"/>
      <c r="T1156" s="358"/>
      <c r="U1156" s="357"/>
      <c r="V1156" s="357"/>
      <c r="W1156" s="357"/>
      <c r="X1156" s="357"/>
      <c r="Y1156" s="357"/>
      <c r="Z1156" s="357"/>
      <c r="AA1156" s="357"/>
      <c r="AB1156" s="308"/>
      <c r="AC1156" s="2300"/>
      <c r="AD1156" s="2300"/>
      <c r="AE1156" s="2307"/>
      <c r="AF1156" s="2316"/>
      <c r="AG1156" s="2314"/>
      <c r="AH1156" s="2312"/>
      <c r="AI1156" s="271">
        <f t="shared" ref="AI1156" si="1570">IF(P1156=P1155,0,1)</f>
        <v>0</v>
      </c>
      <c r="AJ1156" s="271" t="s">
        <v>545</v>
      </c>
      <c r="AK1156" s="271" t="str">
        <f t="shared" si="1539"/>
        <v>??</v>
      </c>
      <c r="AL1156" s="271" t="e">
        <f>IF(#REF!=#REF!,0,1)</f>
        <v>#REF!</v>
      </c>
      <c r="AM1156" s="354">
        <f t="shared" si="1542"/>
        <v>0</v>
      </c>
    </row>
    <row r="1157" spans="1:39" ht="14.1" customHeight="1" thickTop="1" thickBot="1" x14ac:dyDescent="0.25">
      <c r="A1157" s="2278"/>
      <c r="B1157" s="2281"/>
      <c r="C1157" s="2283"/>
      <c r="D1157" s="2285"/>
      <c r="E1157" s="2288"/>
      <c r="F1157" s="2281"/>
      <c r="G1157" s="2295"/>
      <c r="H1157" s="2297"/>
      <c r="I1157" s="2292"/>
      <c r="J1157" s="2281"/>
      <c r="K1157" s="2295"/>
      <c r="L1157" s="2281"/>
      <c r="M1157" s="310"/>
      <c r="N1157" s="1678"/>
      <c r="O1157" s="1678"/>
      <c r="P1157" s="309"/>
      <c r="Q1157" s="309"/>
      <c r="R1157" s="308"/>
      <c r="S1157" s="308"/>
      <c r="T1157" s="358"/>
      <c r="U1157" s="357"/>
      <c r="V1157" s="357"/>
      <c r="W1157" s="357"/>
      <c r="X1157" s="357"/>
      <c r="Y1157" s="357"/>
      <c r="Z1157" s="357"/>
      <c r="AA1157" s="357"/>
      <c r="AB1157" s="308"/>
      <c r="AC1157" s="2300"/>
      <c r="AD1157" s="2300"/>
      <c r="AE1157" s="2307"/>
      <c r="AF1157" s="2316"/>
      <c r="AG1157" s="2314"/>
      <c r="AH1157" s="2312"/>
      <c r="AI1157" s="271">
        <f t="shared" ref="AI1157" si="1571">IF(P1157=P1156,0,IF(P1157=P1155,0,1))</f>
        <v>0</v>
      </c>
      <c r="AJ1157" s="271" t="s">
        <v>545</v>
      </c>
      <c r="AK1157" s="271" t="str">
        <f t="shared" si="1539"/>
        <v>??</v>
      </c>
      <c r="AL1157" s="271" t="e">
        <f>IF(#REF!=#REF!,0,IF(#REF!=#REF!,0,1))</f>
        <v>#REF!</v>
      </c>
      <c r="AM1157" s="354">
        <f t="shared" si="1542"/>
        <v>0</v>
      </c>
    </row>
    <row r="1158" spans="1:39" ht="14.1" customHeight="1" thickTop="1" thickBot="1" x14ac:dyDescent="0.25">
      <c r="A1158" s="2278"/>
      <c r="B1158" s="2281"/>
      <c r="C1158" s="2283"/>
      <c r="D1158" s="2285"/>
      <c r="E1158" s="2288"/>
      <c r="F1158" s="2281"/>
      <c r="G1158" s="2295"/>
      <c r="H1158" s="2297"/>
      <c r="I1158" s="2293"/>
      <c r="J1158" s="2281"/>
      <c r="K1158" s="2295"/>
      <c r="L1158" s="2281"/>
      <c r="M1158" s="310"/>
      <c r="N1158" s="1678"/>
      <c r="O1158" s="1678"/>
      <c r="P1158" s="309"/>
      <c r="Q1158" s="309"/>
      <c r="R1158" s="308"/>
      <c r="S1158" s="308"/>
      <c r="T1158" s="358"/>
      <c r="U1158" s="357"/>
      <c r="V1158" s="357"/>
      <c r="W1158" s="357"/>
      <c r="X1158" s="357"/>
      <c r="Y1158" s="357"/>
      <c r="Z1158" s="357"/>
      <c r="AA1158" s="357"/>
      <c r="AB1158" s="308"/>
      <c r="AC1158" s="2300"/>
      <c r="AD1158" s="2300"/>
      <c r="AE1158" s="2307"/>
      <c r="AF1158" s="2316"/>
      <c r="AG1158" s="2314"/>
      <c r="AH1158" s="2312"/>
      <c r="AI1158" s="271">
        <f t="shared" ref="AI1158" si="1572">IF(P1158=P1157,0,IF(P1158=P1156,0,IF(P1158=P1155,0,1)))</f>
        <v>0</v>
      </c>
      <c r="AJ1158" s="271" t="s">
        <v>545</v>
      </c>
      <c r="AK1158" s="271" t="str">
        <f t="shared" si="1539"/>
        <v>??</v>
      </c>
      <c r="AL1158" s="271" t="e">
        <f>IF(#REF!=#REF!,0,IF(#REF!=#REF!,0,IF(#REF!=#REF!,0,1)))</f>
        <v>#REF!</v>
      </c>
      <c r="AM1158" s="354">
        <f t="shared" si="1542"/>
        <v>0</v>
      </c>
    </row>
    <row r="1159" spans="1:39" ht="14.1" customHeight="1" thickTop="1" thickBot="1" x14ac:dyDescent="0.25">
      <c r="A1159" s="2278"/>
      <c r="B1159" s="2281"/>
      <c r="C1159" s="2283"/>
      <c r="D1159" s="2285"/>
      <c r="E1159" s="2288"/>
      <c r="F1159" s="2281"/>
      <c r="G1159" s="2295"/>
      <c r="H1159" s="2297"/>
      <c r="I1159" s="2293"/>
      <c r="J1159" s="2281"/>
      <c r="K1159" s="2295"/>
      <c r="L1159" s="2281"/>
      <c r="M1159" s="310"/>
      <c r="N1159" s="1678"/>
      <c r="O1159" s="1678"/>
      <c r="P1159" s="309"/>
      <c r="Q1159" s="309"/>
      <c r="R1159" s="308"/>
      <c r="S1159" s="308"/>
      <c r="T1159" s="358"/>
      <c r="U1159" s="357"/>
      <c r="V1159" s="357"/>
      <c r="W1159" s="357"/>
      <c r="X1159" s="357"/>
      <c r="Y1159" s="357"/>
      <c r="Z1159" s="357"/>
      <c r="AA1159" s="357"/>
      <c r="AB1159" s="308"/>
      <c r="AC1159" s="2300"/>
      <c r="AD1159" s="2300"/>
      <c r="AE1159" s="2307"/>
      <c r="AF1159" s="2316"/>
      <c r="AG1159" s="2314"/>
      <c r="AH1159" s="2312"/>
      <c r="AI1159" s="271">
        <f t="shared" ref="AI1159" si="1573">IF(P1159=P1158,0,IF(P1159=P1157,0,IF(P1159=P1156,0,IF(P1159=P1155,0,1))))</f>
        <v>0</v>
      </c>
      <c r="AJ1159" s="271" t="s">
        <v>545</v>
      </c>
      <c r="AK1159" s="271" t="str">
        <f t="shared" si="1539"/>
        <v>??</v>
      </c>
      <c r="AL1159" s="271" t="e">
        <f>IF(#REF!=#REF!,0,IF(#REF!=#REF!,0,IF(#REF!=#REF!,0,IF(#REF!=#REF!,0,1))))</f>
        <v>#REF!</v>
      </c>
      <c r="AM1159" s="354">
        <f t="shared" si="1542"/>
        <v>0</v>
      </c>
    </row>
    <row r="1160" spans="1:39" ht="14.1" customHeight="1" thickTop="1" thickBot="1" x14ac:dyDescent="0.25">
      <c r="A1160" s="2278"/>
      <c r="B1160" s="2281"/>
      <c r="C1160" s="2283"/>
      <c r="D1160" s="2285"/>
      <c r="E1160" s="2288"/>
      <c r="F1160" s="2281"/>
      <c r="G1160" s="2295"/>
      <c r="H1160" s="2297"/>
      <c r="I1160" s="2293"/>
      <c r="J1160" s="2281"/>
      <c r="K1160" s="2295"/>
      <c r="L1160" s="2281"/>
      <c r="M1160" s="310"/>
      <c r="N1160" s="1678"/>
      <c r="O1160" s="1678"/>
      <c r="P1160" s="309"/>
      <c r="Q1160" s="309"/>
      <c r="R1160" s="308"/>
      <c r="S1160" s="308"/>
      <c r="T1160" s="358"/>
      <c r="U1160" s="357"/>
      <c r="V1160" s="357"/>
      <c r="W1160" s="357"/>
      <c r="X1160" s="357"/>
      <c r="Y1160" s="357"/>
      <c r="Z1160" s="357"/>
      <c r="AA1160" s="357"/>
      <c r="AB1160" s="308"/>
      <c r="AC1160" s="2300"/>
      <c r="AD1160" s="2300"/>
      <c r="AE1160" s="2307"/>
      <c r="AF1160" s="2316"/>
      <c r="AG1160" s="2314"/>
      <c r="AH1160" s="2312"/>
      <c r="AI1160" s="271">
        <f t="shared" ref="AI1160" si="1574">IF(P1160=P1159,0,IF(P1160=P1158,0,IF(P1160=P1157,0,IF(P1160=P1156,0,IF(P1160=P1155,0,1)))))</f>
        <v>0</v>
      </c>
      <c r="AJ1160" s="271" t="s">
        <v>545</v>
      </c>
      <c r="AK1160" s="271" t="str">
        <f t="shared" si="1539"/>
        <v>??</v>
      </c>
      <c r="AL1160" s="271" t="e">
        <f>IF(#REF!=#REF!,0,IF(#REF!=#REF!,0,IF(#REF!=#REF!,0,IF(#REF!=#REF!,0,IF(#REF!=#REF!,0,1)))))</f>
        <v>#REF!</v>
      </c>
      <c r="AM1160" s="354">
        <f t="shared" si="1542"/>
        <v>0</v>
      </c>
    </row>
    <row r="1161" spans="1:39" ht="14.1" customHeight="1" thickTop="1" thickBot="1" x14ac:dyDescent="0.25">
      <c r="A1161" s="2278"/>
      <c r="B1161" s="2281"/>
      <c r="C1161" s="2283"/>
      <c r="D1161" s="2285"/>
      <c r="E1161" s="2288"/>
      <c r="F1161" s="2281"/>
      <c r="G1161" s="2295"/>
      <c r="H1161" s="2297"/>
      <c r="I1161" s="2293"/>
      <c r="J1161" s="2281"/>
      <c r="K1161" s="2295"/>
      <c r="L1161" s="2281"/>
      <c r="M1161" s="310"/>
      <c r="N1161" s="1678"/>
      <c r="O1161" s="1678"/>
      <c r="P1161" s="309"/>
      <c r="Q1161" s="309"/>
      <c r="R1161" s="308"/>
      <c r="S1161" s="308"/>
      <c r="T1161" s="358"/>
      <c r="U1161" s="357"/>
      <c r="V1161" s="357"/>
      <c r="W1161" s="357"/>
      <c r="X1161" s="357"/>
      <c r="Y1161" s="357"/>
      <c r="Z1161" s="357"/>
      <c r="AA1161" s="357"/>
      <c r="AB1161" s="308"/>
      <c r="AC1161" s="2300"/>
      <c r="AD1161" s="2300"/>
      <c r="AE1161" s="2308" t="str">
        <f t="shared" ref="AE1161" si="1575">IF(AE1155&gt;9,"błąd","")</f>
        <v/>
      </c>
      <c r="AF1161" s="2316"/>
      <c r="AG1161" s="2314"/>
      <c r="AH1161" s="2312"/>
      <c r="AI1161" s="271">
        <f t="shared" ref="AI1161" si="1576">IF(P1161=P1160,0,IF(P1161=P1159,0,IF(P1161=P1158,0,IF(P1161=P1157,0,IF(P1161=P1156,0,IF(P1161=P1155,0,1))))))</f>
        <v>0</v>
      </c>
      <c r="AJ1161" s="271" t="s">
        <v>545</v>
      </c>
      <c r="AK1161" s="271" t="str">
        <f t="shared" si="1539"/>
        <v>??</v>
      </c>
      <c r="AL1161" s="271" t="e">
        <f>IF(#REF!=#REF!,0,IF(#REF!=#REF!,0,IF(#REF!=#REF!,0,IF(#REF!=#REF!,0,IF(#REF!=#REF!,0,IF(#REF!=#REF!,0,1))))))</f>
        <v>#REF!</v>
      </c>
      <c r="AM1161" s="354">
        <f t="shared" si="1542"/>
        <v>0</v>
      </c>
    </row>
    <row r="1162" spans="1:39" ht="14.1" customHeight="1" thickTop="1" thickBot="1" x14ac:dyDescent="0.25">
      <c r="A1162" s="2278"/>
      <c r="B1162" s="2281"/>
      <c r="C1162" s="2283"/>
      <c r="D1162" s="2285"/>
      <c r="E1162" s="2288"/>
      <c r="F1162" s="2281"/>
      <c r="G1162" s="2295"/>
      <c r="H1162" s="2297"/>
      <c r="I1162" s="2293"/>
      <c r="J1162" s="2281"/>
      <c r="K1162" s="2295"/>
      <c r="L1162" s="2281"/>
      <c r="M1162" s="310"/>
      <c r="N1162" s="1678"/>
      <c r="O1162" s="1678"/>
      <c r="P1162" s="309"/>
      <c r="Q1162" s="309"/>
      <c r="R1162" s="308"/>
      <c r="S1162" s="308"/>
      <c r="T1162" s="358"/>
      <c r="U1162" s="357"/>
      <c r="V1162" s="357"/>
      <c r="W1162" s="357"/>
      <c r="X1162" s="357"/>
      <c r="Y1162" s="357"/>
      <c r="Z1162" s="357"/>
      <c r="AA1162" s="357"/>
      <c r="AB1162" s="308"/>
      <c r="AC1162" s="2300"/>
      <c r="AD1162" s="2300"/>
      <c r="AE1162" s="2308"/>
      <c r="AF1162" s="2316"/>
      <c r="AG1162" s="2314"/>
      <c r="AH1162" s="2312"/>
      <c r="AI1162" s="271">
        <f t="shared" ref="AI1162" si="1577">IF(P1162=P1161,0,IF(P1162=P1160,0,IF(P1162=P1159,0,IF(P1162=P1158,0,IF(P1162=P1157,0,IF(P1162=P1156,0,IF(P1162=P1155,0,1)))))))</f>
        <v>0</v>
      </c>
      <c r="AJ1162" s="271" t="s">
        <v>545</v>
      </c>
      <c r="AK1162" s="271" t="str">
        <f t="shared" si="1539"/>
        <v>??</v>
      </c>
      <c r="AL1162" s="271" t="e">
        <f>IF(#REF!=#REF!,0,IF(#REF!=#REF!,0,IF(#REF!=#REF!,0,IF(#REF!=#REF!,0,IF(#REF!=#REF!,0,IF(#REF!=#REF!,0,IF(#REF!=#REF!,0,1)))))))</f>
        <v>#REF!</v>
      </c>
      <c r="AM1162" s="354">
        <f t="shared" si="1542"/>
        <v>0</v>
      </c>
    </row>
    <row r="1163" spans="1:39" ht="14.1" customHeight="1" thickTop="1" thickBot="1" x14ac:dyDescent="0.25">
      <c r="A1163" s="2278"/>
      <c r="B1163" s="2281"/>
      <c r="C1163" s="2283"/>
      <c r="D1163" s="2285"/>
      <c r="E1163" s="2288"/>
      <c r="F1163" s="2281"/>
      <c r="G1163" s="2295"/>
      <c r="H1163" s="2297"/>
      <c r="I1163" s="2293"/>
      <c r="J1163" s="2281"/>
      <c r="K1163" s="2295"/>
      <c r="L1163" s="2281"/>
      <c r="M1163" s="310"/>
      <c r="N1163" s="1678"/>
      <c r="O1163" s="1678"/>
      <c r="P1163" s="309"/>
      <c r="Q1163" s="309"/>
      <c r="R1163" s="308"/>
      <c r="S1163" s="308"/>
      <c r="T1163" s="358"/>
      <c r="U1163" s="357"/>
      <c r="V1163" s="357"/>
      <c r="W1163" s="357"/>
      <c r="X1163" s="357"/>
      <c r="Y1163" s="357"/>
      <c r="Z1163" s="357"/>
      <c r="AA1163" s="357"/>
      <c r="AB1163" s="308"/>
      <c r="AC1163" s="2300"/>
      <c r="AD1163" s="2300"/>
      <c r="AE1163" s="2308"/>
      <c r="AF1163" s="2316"/>
      <c r="AG1163" s="2314"/>
      <c r="AH1163" s="2312"/>
      <c r="AI1163" s="271">
        <f t="shared" ref="AI1163" si="1578">IF(P1163=P1162,0,IF(P1163=P1161,0,IF(P1163=P1160,0,IF(P1163=P1159,0,IF(P1163=P1158,0,IF(P1163=P1157,0,IF(P1163=P1156,0,IF(P1163=P1155,0,1))))))))</f>
        <v>0</v>
      </c>
      <c r="AJ1163" s="271" t="s">
        <v>545</v>
      </c>
      <c r="AK1163" s="271" t="str">
        <f t="shared" si="1539"/>
        <v>??</v>
      </c>
      <c r="AL1163" s="271" t="e">
        <f>IF(#REF!=#REF!,0,IF(#REF!=#REF!,0,IF(#REF!=#REF!,0,IF(#REF!=#REF!,0,IF(#REF!=#REF!,0,IF(#REF!=#REF!,0,IF(#REF!=#REF!,0,IF(#REF!=#REF!,0,1))))))))</f>
        <v>#REF!</v>
      </c>
      <c r="AM1163" s="354">
        <f t="shared" si="1542"/>
        <v>0</v>
      </c>
    </row>
    <row r="1164" spans="1:39" ht="14.1" customHeight="1" thickTop="1" thickBot="1" x14ac:dyDescent="0.25">
      <c r="A1164" s="2279"/>
      <c r="B1164" s="2282"/>
      <c r="C1164" s="2284"/>
      <c r="D1164" s="2286"/>
      <c r="E1164" s="2289"/>
      <c r="F1164" s="2282"/>
      <c r="G1164" s="2296"/>
      <c r="H1164" s="2298"/>
      <c r="I1164" s="2294"/>
      <c r="J1164" s="2282"/>
      <c r="K1164" s="2296"/>
      <c r="L1164" s="2282"/>
      <c r="M1164" s="292"/>
      <c r="N1164" s="290"/>
      <c r="O1164" s="290"/>
      <c r="P1164" s="291"/>
      <c r="Q1164" s="291"/>
      <c r="R1164" s="290"/>
      <c r="S1164" s="290"/>
      <c r="T1164" s="356"/>
      <c r="U1164" s="355"/>
      <c r="V1164" s="355"/>
      <c r="W1164" s="355"/>
      <c r="X1164" s="355"/>
      <c r="Y1164" s="355"/>
      <c r="Z1164" s="355"/>
      <c r="AA1164" s="355"/>
      <c r="AB1164" s="290"/>
      <c r="AC1164" s="2301"/>
      <c r="AD1164" s="2301"/>
      <c r="AE1164" s="2309"/>
      <c r="AF1164" s="2316"/>
      <c r="AG1164" s="2315"/>
      <c r="AH1164" s="2312"/>
      <c r="AI1164" s="271">
        <f t="shared" ref="AI1164" si="1579">IF(P1164=P1163,0,IF(P1164=P1162,0,IF(P1164=P1161,0,IF(P1164=P1160,0,IF(P1164=P1159,0,IF(P1164=P1158,0,IF(P1164=P1157,0,IF(P1164=P1156,0,IF(P1164=P1155,0,1)))))))))</f>
        <v>0</v>
      </c>
      <c r="AJ1164" s="271" t="s">
        <v>545</v>
      </c>
      <c r="AK1164" s="271" t="str">
        <f t="shared" si="1539"/>
        <v>??</v>
      </c>
      <c r="AL1164" s="271" t="e">
        <f>IF(#REF!=#REF!,0,IF(#REF!=#REF!,0,IF(#REF!=#REF!,0,IF(#REF!=#REF!,0,IF(#REF!=#REF!,0,IF(#REF!=#REF!,0,IF(#REF!=#REF!,0,IF(#REF!=#REF!,0,IF(#REF!=#REF!,0,1)))))))))</f>
        <v>#REF!</v>
      </c>
      <c r="AM1164" s="354">
        <f t="shared" si="1542"/>
        <v>0</v>
      </c>
    </row>
    <row r="1165" spans="1:39" ht="14.1" customHeight="1" thickTop="1" thickBot="1" x14ac:dyDescent="0.25">
      <c r="A1165" s="2278"/>
      <c r="B1165" s="2280"/>
      <c r="C1165" s="2283"/>
      <c r="D1165" s="2285"/>
      <c r="E1165" s="2287"/>
      <c r="F1165" s="2280"/>
      <c r="G1165" s="2280"/>
      <c r="H1165" s="2297"/>
      <c r="I1165" s="2290" t="s">
        <v>140</v>
      </c>
      <c r="J1165" s="2281"/>
      <c r="K1165" s="2280"/>
      <c r="L1165" s="2281"/>
      <c r="M1165" s="310"/>
      <c r="N1165" s="1678"/>
      <c r="O1165" s="1678"/>
      <c r="P1165" s="388"/>
      <c r="Q1165" s="388"/>
      <c r="R1165" s="308"/>
      <c r="S1165" s="308"/>
      <c r="T1165" s="358"/>
      <c r="U1165" s="357"/>
      <c r="V1165" s="357"/>
      <c r="W1165" s="357"/>
      <c r="X1165" s="357"/>
      <c r="Y1165" s="357"/>
      <c r="Z1165" s="357"/>
      <c r="AA1165" s="357"/>
      <c r="AB1165" s="308"/>
      <c r="AC1165" s="2299">
        <f t="shared" ref="AC1165" si="1580">SUM(T1165:AB1174)</f>
        <v>0</v>
      </c>
      <c r="AD1165" s="2299">
        <f t="shared" ref="AD1165" si="1581">IF(AC1165&gt;0,18,0)</f>
        <v>0</v>
      </c>
      <c r="AE1165" s="2306">
        <f t="shared" ref="AE1165" si="1582">IF((AC1165-AD1165)&gt;=0,AC1165-AD1165,0)</f>
        <v>0</v>
      </c>
      <c r="AF1165" s="2316">
        <f t="shared" ref="AF1165" si="1583">IF(AC1165&lt;AD1165,AC1165,AD1165)/IF(AD1165=0,1,AD1165)</f>
        <v>0</v>
      </c>
      <c r="AG1165" s="2313" t="str">
        <f t="shared" ref="AG1165" si="1584">IF(AF1165=1,"pe",IF(AF1165&gt;0,"ne",""))</f>
        <v/>
      </c>
      <c r="AH1165" s="2312"/>
      <c r="AI1165" s="271">
        <v>1</v>
      </c>
      <c r="AJ1165" s="271" t="s">
        <v>545</v>
      </c>
      <c r="AK1165" s="271" t="str">
        <f t="shared" si="1539"/>
        <v>??</v>
      </c>
      <c r="AL1165" s="271">
        <v>1</v>
      </c>
      <c r="AM1165" s="354">
        <f t="shared" ref="AM1165" si="1585">C1165</f>
        <v>0</v>
      </c>
    </row>
    <row r="1166" spans="1:39" ht="14.1" customHeight="1" thickTop="1" thickBot="1" x14ac:dyDescent="0.25">
      <c r="A1166" s="2278"/>
      <c r="B1166" s="2281"/>
      <c r="C1166" s="2283"/>
      <c r="D1166" s="2285"/>
      <c r="E1166" s="2288"/>
      <c r="F1166" s="2281"/>
      <c r="G1166" s="2295"/>
      <c r="H1166" s="2297"/>
      <c r="I1166" s="2291"/>
      <c r="J1166" s="2281"/>
      <c r="K1166" s="2295"/>
      <c r="L1166" s="2281"/>
      <c r="M1166" s="310"/>
      <c r="N1166" s="1678"/>
      <c r="O1166" s="1678"/>
      <c r="P1166" s="309"/>
      <c r="Q1166" s="309"/>
      <c r="R1166" s="308"/>
      <c r="S1166" s="308"/>
      <c r="T1166" s="358"/>
      <c r="U1166" s="357"/>
      <c r="V1166" s="357"/>
      <c r="W1166" s="357"/>
      <c r="X1166" s="357"/>
      <c r="Y1166" s="357"/>
      <c r="Z1166" s="357"/>
      <c r="AA1166" s="357"/>
      <c r="AB1166" s="308"/>
      <c r="AC1166" s="2300"/>
      <c r="AD1166" s="2300"/>
      <c r="AE1166" s="2307"/>
      <c r="AF1166" s="2316"/>
      <c r="AG1166" s="2314"/>
      <c r="AH1166" s="2312"/>
      <c r="AI1166" s="271">
        <f t="shared" ref="AI1166" si="1586">IF(P1166=P1165,0,1)</f>
        <v>0</v>
      </c>
      <c r="AJ1166" s="271" t="s">
        <v>545</v>
      </c>
      <c r="AK1166" s="271" t="str">
        <f t="shared" si="1539"/>
        <v>??</v>
      </c>
      <c r="AL1166" s="271" t="e">
        <f>IF(#REF!=#REF!,0,1)</f>
        <v>#REF!</v>
      </c>
      <c r="AM1166" s="354">
        <f t="shared" si="1542"/>
        <v>0</v>
      </c>
    </row>
    <row r="1167" spans="1:39" ht="14.1" customHeight="1" thickTop="1" thickBot="1" x14ac:dyDescent="0.25">
      <c r="A1167" s="2278"/>
      <c r="B1167" s="2281"/>
      <c r="C1167" s="2283"/>
      <c r="D1167" s="2285"/>
      <c r="E1167" s="2288"/>
      <c r="F1167" s="2281"/>
      <c r="G1167" s="2295"/>
      <c r="H1167" s="2297"/>
      <c r="I1167" s="2292"/>
      <c r="J1167" s="2281"/>
      <c r="K1167" s="2295"/>
      <c r="L1167" s="2281"/>
      <c r="M1167" s="310"/>
      <c r="N1167" s="1678"/>
      <c r="O1167" s="1678"/>
      <c r="P1167" s="309"/>
      <c r="Q1167" s="309"/>
      <c r="R1167" s="308"/>
      <c r="S1167" s="308"/>
      <c r="T1167" s="358"/>
      <c r="U1167" s="357"/>
      <c r="V1167" s="357"/>
      <c r="W1167" s="357"/>
      <c r="X1167" s="357"/>
      <c r="Y1167" s="357"/>
      <c r="Z1167" s="357"/>
      <c r="AA1167" s="357"/>
      <c r="AB1167" s="308"/>
      <c r="AC1167" s="2300"/>
      <c r="AD1167" s="2300"/>
      <c r="AE1167" s="2307"/>
      <c r="AF1167" s="2316"/>
      <c r="AG1167" s="2314"/>
      <c r="AH1167" s="2312"/>
      <c r="AI1167" s="271">
        <f t="shared" ref="AI1167" si="1587">IF(P1167=P1166,0,IF(P1167=P1165,0,1))</f>
        <v>0</v>
      </c>
      <c r="AJ1167" s="271" t="s">
        <v>545</v>
      </c>
      <c r="AK1167" s="271" t="str">
        <f t="shared" si="1539"/>
        <v>??</v>
      </c>
      <c r="AL1167" s="271" t="e">
        <f>IF(#REF!=#REF!,0,IF(#REF!=#REF!,0,1))</f>
        <v>#REF!</v>
      </c>
      <c r="AM1167" s="354">
        <f t="shared" si="1542"/>
        <v>0</v>
      </c>
    </row>
    <row r="1168" spans="1:39" ht="14.1" customHeight="1" thickTop="1" thickBot="1" x14ac:dyDescent="0.25">
      <c r="A1168" s="2278"/>
      <c r="B1168" s="2281"/>
      <c r="C1168" s="2283"/>
      <c r="D1168" s="2285"/>
      <c r="E1168" s="2288"/>
      <c r="F1168" s="2281"/>
      <c r="G1168" s="2295"/>
      <c r="H1168" s="2297"/>
      <c r="I1168" s="2293"/>
      <c r="J1168" s="2281"/>
      <c r="K1168" s="2295"/>
      <c r="L1168" s="2281"/>
      <c r="M1168" s="310"/>
      <c r="N1168" s="1678"/>
      <c r="O1168" s="1678"/>
      <c r="P1168" s="309"/>
      <c r="Q1168" s="309"/>
      <c r="R1168" s="308"/>
      <c r="S1168" s="308"/>
      <c r="T1168" s="358"/>
      <c r="U1168" s="357"/>
      <c r="V1168" s="357"/>
      <c r="W1168" s="357"/>
      <c r="X1168" s="357"/>
      <c r="Y1168" s="357"/>
      <c r="Z1168" s="357"/>
      <c r="AA1168" s="357"/>
      <c r="AB1168" s="308"/>
      <c r="AC1168" s="2300"/>
      <c r="AD1168" s="2300"/>
      <c r="AE1168" s="2307"/>
      <c r="AF1168" s="2316"/>
      <c r="AG1168" s="2314"/>
      <c r="AH1168" s="2312"/>
      <c r="AI1168" s="271">
        <f t="shared" ref="AI1168" si="1588">IF(P1168=P1167,0,IF(P1168=P1166,0,IF(P1168=P1165,0,1)))</f>
        <v>0</v>
      </c>
      <c r="AJ1168" s="271" t="s">
        <v>545</v>
      </c>
      <c r="AK1168" s="271" t="str">
        <f t="shared" si="1539"/>
        <v>??</v>
      </c>
      <c r="AL1168" s="271" t="e">
        <f>IF(#REF!=#REF!,0,IF(#REF!=#REF!,0,IF(#REF!=#REF!,0,1)))</f>
        <v>#REF!</v>
      </c>
      <c r="AM1168" s="354">
        <f t="shared" si="1542"/>
        <v>0</v>
      </c>
    </row>
    <row r="1169" spans="1:39" ht="14.1" customHeight="1" thickTop="1" thickBot="1" x14ac:dyDescent="0.25">
      <c r="A1169" s="2278"/>
      <c r="B1169" s="2281"/>
      <c r="C1169" s="2283"/>
      <c r="D1169" s="2285"/>
      <c r="E1169" s="2288"/>
      <c r="F1169" s="2281"/>
      <c r="G1169" s="2295"/>
      <c r="H1169" s="2297"/>
      <c r="I1169" s="2293"/>
      <c r="J1169" s="2281"/>
      <c r="K1169" s="2295"/>
      <c r="L1169" s="2281"/>
      <c r="M1169" s="310"/>
      <c r="N1169" s="1678"/>
      <c r="O1169" s="1678"/>
      <c r="P1169" s="309"/>
      <c r="Q1169" s="309"/>
      <c r="R1169" s="308"/>
      <c r="S1169" s="308"/>
      <c r="T1169" s="358"/>
      <c r="U1169" s="357"/>
      <c r="V1169" s="357"/>
      <c r="W1169" s="357"/>
      <c r="X1169" s="357"/>
      <c r="Y1169" s="357"/>
      <c r="Z1169" s="357"/>
      <c r="AA1169" s="357"/>
      <c r="AB1169" s="308"/>
      <c r="AC1169" s="2300"/>
      <c r="AD1169" s="2300"/>
      <c r="AE1169" s="2307"/>
      <c r="AF1169" s="2316"/>
      <c r="AG1169" s="2314"/>
      <c r="AH1169" s="2312"/>
      <c r="AI1169" s="271">
        <f t="shared" ref="AI1169" si="1589">IF(P1169=P1168,0,IF(P1169=P1167,0,IF(P1169=P1166,0,IF(P1169=P1165,0,1))))</f>
        <v>0</v>
      </c>
      <c r="AJ1169" s="271" t="s">
        <v>545</v>
      </c>
      <c r="AK1169" s="271" t="str">
        <f t="shared" si="1539"/>
        <v>??</v>
      </c>
      <c r="AL1169" s="271" t="e">
        <f>IF(#REF!=#REF!,0,IF(#REF!=#REF!,0,IF(#REF!=#REF!,0,IF(#REF!=#REF!,0,1))))</f>
        <v>#REF!</v>
      </c>
      <c r="AM1169" s="354">
        <f t="shared" si="1542"/>
        <v>0</v>
      </c>
    </row>
    <row r="1170" spans="1:39" ht="14.1" customHeight="1" thickTop="1" thickBot="1" x14ac:dyDescent="0.25">
      <c r="A1170" s="2278"/>
      <c r="B1170" s="2281"/>
      <c r="C1170" s="2283"/>
      <c r="D1170" s="2285"/>
      <c r="E1170" s="2288"/>
      <c r="F1170" s="2281"/>
      <c r="G1170" s="2295"/>
      <c r="H1170" s="2297"/>
      <c r="I1170" s="2293"/>
      <c r="J1170" s="2281"/>
      <c r="K1170" s="2295"/>
      <c r="L1170" s="2281"/>
      <c r="M1170" s="310"/>
      <c r="N1170" s="1678"/>
      <c r="O1170" s="1678"/>
      <c r="P1170" s="309"/>
      <c r="Q1170" s="309"/>
      <c r="R1170" s="308"/>
      <c r="S1170" s="308"/>
      <c r="T1170" s="358"/>
      <c r="U1170" s="357"/>
      <c r="V1170" s="357"/>
      <c r="W1170" s="357"/>
      <c r="X1170" s="357"/>
      <c r="Y1170" s="357"/>
      <c r="Z1170" s="357"/>
      <c r="AA1170" s="357"/>
      <c r="AB1170" s="308"/>
      <c r="AC1170" s="2300"/>
      <c r="AD1170" s="2300"/>
      <c r="AE1170" s="2307"/>
      <c r="AF1170" s="2316"/>
      <c r="AG1170" s="2314"/>
      <c r="AH1170" s="2312"/>
      <c r="AI1170" s="271">
        <f t="shared" ref="AI1170" si="1590">IF(P1170=P1169,0,IF(P1170=P1168,0,IF(P1170=P1167,0,IF(P1170=P1166,0,IF(P1170=P1165,0,1)))))</f>
        <v>0</v>
      </c>
      <c r="AJ1170" s="271" t="s">
        <v>545</v>
      </c>
      <c r="AK1170" s="271" t="str">
        <f t="shared" si="1539"/>
        <v>??</v>
      </c>
      <c r="AL1170" s="271" t="e">
        <f>IF(#REF!=#REF!,0,IF(#REF!=#REF!,0,IF(#REF!=#REF!,0,IF(#REF!=#REF!,0,IF(#REF!=#REF!,0,1)))))</f>
        <v>#REF!</v>
      </c>
      <c r="AM1170" s="354">
        <f t="shared" si="1542"/>
        <v>0</v>
      </c>
    </row>
    <row r="1171" spans="1:39" ht="14.1" customHeight="1" thickTop="1" thickBot="1" x14ac:dyDescent="0.25">
      <c r="A1171" s="2278"/>
      <c r="B1171" s="2281"/>
      <c r="C1171" s="2283"/>
      <c r="D1171" s="2285"/>
      <c r="E1171" s="2288"/>
      <c r="F1171" s="2281"/>
      <c r="G1171" s="2295"/>
      <c r="H1171" s="2297"/>
      <c r="I1171" s="2293"/>
      <c r="J1171" s="2281"/>
      <c r="K1171" s="2295"/>
      <c r="L1171" s="2281"/>
      <c r="M1171" s="310"/>
      <c r="N1171" s="1678"/>
      <c r="O1171" s="1678"/>
      <c r="P1171" s="309"/>
      <c r="Q1171" s="309"/>
      <c r="R1171" s="308"/>
      <c r="S1171" s="308"/>
      <c r="T1171" s="358"/>
      <c r="U1171" s="357"/>
      <c r="V1171" s="357"/>
      <c r="W1171" s="357"/>
      <c r="X1171" s="357"/>
      <c r="Y1171" s="357"/>
      <c r="Z1171" s="357"/>
      <c r="AA1171" s="357"/>
      <c r="AB1171" s="308"/>
      <c r="AC1171" s="2300"/>
      <c r="AD1171" s="2300"/>
      <c r="AE1171" s="2308" t="str">
        <f t="shared" ref="AE1171" si="1591">IF(AE1165&gt;9,"błąd","")</f>
        <v/>
      </c>
      <c r="AF1171" s="2316"/>
      <c r="AG1171" s="2314"/>
      <c r="AH1171" s="2312"/>
      <c r="AI1171" s="271">
        <f t="shared" ref="AI1171" si="1592">IF(P1171=P1170,0,IF(P1171=P1169,0,IF(P1171=P1168,0,IF(P1171=P1167,0,IF(P1171=P1166,0,IF(P1171=P1165,0,1))))))</f>
        <v>0</v>
      </c>
      <c r="AJ1171" s="271" t="s">
        <v>545</v>
      </c>
      <c r="AK1171" s="271" t="str">
        <f t="shared" si="1539"/>
        <v>??</v>
      </c>
      <c r="AL1171" s="271" t="e">
        <f>IF(#REF!=#REF!,0,IF(#REF!=#REF!,0,IF(#REF!=#REF!,0,IF(#REF!=#REF!,0,IF(#REF!=#REF!,0,IF(#REF!=#REF!,0,1))))))</f>
        <v>#REF!</v>
      </c>
      <c r="AM1171" s="354">
        <f t="shared" si="1542"/>
        <v>0</v>
      </c>
    </row>
    <row r="1172" spans="1:39" ht="14.1" customHeight="1" thickTop="1" thickBot="1" x14ac:dyDescent="0.25">
      <c r="A1172" s="2278"/>
      <c r="B1172" s="2281"/>
      <c r="C1172" s="2283"/>
      <c r="D1172" s="2285"/>
      <c r="E1172" s="2288"/>
      <c r="F1172" s="2281"/>
      <c r="G1172" s="2295"/>
      <c r="H1172" s="2297"/>
      <c r="I1172" s="2293"/>
      <c r="J1172" s="2281"/>
      <c r="K1172" s="2295"/>
      <c r="L1172" s="2281"/>
      <c r="M1172" s="310"/>
      <c r="N1172" s="1678"/>
      <c r="O1172" s="1678"/>
      <c r="P1172" s="309"/>
      <c r="Q1172" s="309"/>
      <c r="R1172" s="308"/>
      <c r="S1172" s="308"/>
      <c r="T1172" s="358"/>
      <c r="U1172" s="357"/>
      <c r="V1172" s="357"/>
      <c r="W1172" s="357"/>
      <c r="X1172" s="357"/>
      <c r="Y1172" s="357"/>
      <c r="Z1172" s="357"/>
      <c r="AA1172" s="357"/>
      <c r="AB1172" s="308"/>
      <c r="AC1172" s="2300"/>
      <c r="AD1172" s="2300"/>
      <c r="AE1172" s="2308"/>
      <c r="AF1172" s="2316"/>
      <c r="AG1172" s="2314"/>
      <c r="AH1172" s="2312"/>
      <c r="AI1172" s="271">
        <f t="shared" ref="AI1172" si="1593">IF(P1172=P1171,0,IF(P1172=P1170,0,IF(P1172=P1169,0,IF(P1172=P1168,0,IF(P1172=P1167,0,IF(P1172=P1166,0,IF(P1172=P1165,0,1)))))))</f>
        <v>0</v>
      </c>
      <c r="AJ1172" s="271" t="s">
        <v>545</v>
      </c>
      <c r="AK1172" s="271" t="str">
        <f t="shared" si="1539"/>
        <v>??</v>
      </c>
      <c r="AL1172" s="271" t="e">
        <f>IF(#REF!=#REF!,0,IF(#REF!=#REF!,0,IF(#REF!=#REF!,0,IF(#REF!=#REF!,0,IF(#REF!=#REF!,0,IF(#REF!=#REF!,0,IF(#REF!=#REF!,0,1)))))))</f>
        <v>#REF!</v>
      </c>
      <c r="AM1172" s="354">
        <f t="shared" si="1542"/>
        <v>0</v>
      </c>
    </row>
    <row r="1173" spans="1:39" ht="14.1" customHeight="1" thickTop="1" thickBot="1" x14ac:dyDescent="0.25">
      <c r="A1173" s="2278"/>
      <c r="B1173" s="2281"/>
      <c r="C1173" s="2283"/>
      <c r="D1173" s="2285"/>
      <c r="E1173" s="2288"/>
      <c r="F1173" s="2281"/>
      <c r="G1173" s="2295"/>
      <c r="H1173" s="2297"/>
      <c r="I1173" s="2293"/>
      <c r="J1173" s="2281"/>
      <c r="K1173" s="2295"/>
      <c r="L1173" s="2281"/>
      <c r="M1173" s="310"/>
      <c r="N1173" s="1678"/>
      <c r="O1173" s="1678"/>
      <c r="P1173" s="309"/>
      <c r="Q1173" s="309"/>
      <c r="R1173" s="308"/>
      <c r="S1173" s="308"/>
      <c r="T1173" s="358"/>
      <c r="U1173" s="357"/>
      <c r="V1173" s="357"/>
      <c r="W1173" s="357"/>
      <c r="X1173" s="357"/>
      <c r="Y1173" s="357"/>
      <c r="Z1173" s="357"/>
      <c r="AA1173" s="357"/>
      <c r="AB1173" s="308"/>
      <c r="AC1173" s="2300"/>
      <c r="AD1173" s="2300"/>
      <c r="AE1173" s="2308"/>
      <c r="AF1173" s="2316"/>
      <c r="AG1173" s="2314"/>
      <c r="AH1173" s="2312"/>
      <c r="AI1173" s="271">
        <f t="shared" ref="AI1173" si="1594">IF(P1173=P1172,0,IF(P1173=P1171,0,IF(P1173=P1170,0,IF(P1173=P1169,0,IF(P1173=P1168,0,IF(P1173=P1167,0,IF(P1173=P1166,0,IF(P1173=P1165,0,1))))))))</f>
        <v>0</v>
      </c>
      <c r="AJ1173" s="271" t="s">
        <v>545</v>
      </c>
      <c r="AK1173" s="271" t="str">
        <f t="shared" si="1539"/>
        <v>??</v>
      </c>
      <c r="AL1173" s="271" t="e">
        <f>IF(#REF!=#REF!,0,IF(#REF!=#REF!,0,IF(#REF!=#REF!,0,IF(#REF!=#REF!,0,IF(#REF!=#REF!,0,IF(#REF!=#REF!,0,IF(#REF!=#REF!,0,IF(#REF!=#REF!,0,1))))))))</f>
        <v>#REF!</v>
      </c>
      <c r="AM1173" s="354">
        <f t="shared" si="1542"/>
        <v>0</v>
      </c>
    </row>
    <row r="1174" spans="1:39" ht="14.1" customHeight="1" thickTop="1" thickBot="1" x14ac:dyDescent="0.25">
      <c r="A1174" s="2279"/>
      <c r="B1174" s="2282"/>
      <c r="C1174" s="2284"/>
      <c r="D1174" s="2286"/>
      <c r="E1174" s="2289"/>
      <c r="F1174" s="2282"/>
      <c r="G1174" s="2296"/>
      <c r="H1174" s="2298"/>
      <c r="I1174" s="2294"/>
      <c r="J1174" s="2282"/>
      <c r="K1174" s="2296"/>
      <c r="L1174" s="2282"/>
      <c r="M1174" s="292"/>
      <c r="N1174" s="290"/>
      <c r="O1174" s="290"/>
      <c r="P1174" s="291"/>
      <c r="Q1174" s="291"/>
      <c r="R1174" s="290"/>
      <c r="S1174" s="290"/>
      <c r="T1174" s="356"/>
      <c r="U1174" s="355"/>
      <c r="V1174" s="355"/>
      <c r="W1174" s="355"/>
      <c r="X1174" s="355"/>
      <c r="Y1174" s="355"/>
      <c r="Z1174" s="355"/>
      <c r="AA1174" s="355"/>
      <c r="AB1174" s="290"/>
      <c r="AC1174" s="2301"/>
      <c r="AD1174" s="2301"/>
      <c r="AE1174" s="2309"/>
      <c r="AF1174" s="2316"/>
      <c r="AG1174" s="2315"/>
      <c r="AH1174" s="2312"/>
      <c r="AI1174" s="271">
        <f t="shared" ref="AI1174" si="1595">IF(P1174=P1173,0,IF(P1174=P1172,0,IF(P1174=P1171,0,IF(P1174=P1170,0,IF(P1174=P1169,0,IF(P1174=P1168,0,IF(P1174=P1167,0,IF(P1174=P1166,0,IF(P1174=P1165,0,1)))))))))</f>
        <v>0</v>
      </c>
      <c r="AJ1174" s="271" t="s">
        <v>545</v>
      </c>
      <c r="AK1174" s="271" t="str">
        <f t="shared" si="1539"/>
        <v>??</v>
      </c>
      <c r="AL1174" s="271" t="e">
        <f>IF(#REF!=#REF!,0,IF(#REF!=#REF!,0,IF(#REF!=#REF!,0,IF(#REF!=#REF!,0,IF(#REF!=#REF!,0,IF(#REF!=#REF!,0,IF(#REF!=#REF!,0,IF(#REF!=#REF!,0,IF(#REF!=#REF!,0,1)))))))))</f>
        <v>#REF!</v>
      </c>
      <c r="AM1174" s="354">
        <f t="shared" si="1542"/>
        <v>0</v>
      </c>
    </row>
    <row r="1175" spans="1:39" ht="14.1" customHeight="1" thickTop="1" thickBot="1" x14ac:dyDescent="0.25">
      <c r="A1175" s="2278"/>
      <c r="B1175" s="2280"/>
      <c r="C1175" s="2283"/>
      <c r="D1175" s="2285"/>
      <c r="E1175" s="2287"/>
      <c r="F1175" s="2280"/>
      <c r="G1175" s="2280"/>
      <c r="H1175" s="2297"/>
      <c r="I1175" s="2290" t="s">
        <v>140</v>
      </c>
      <c r="J1175" s="2281"/>
      <c r="K1175" s="2280"/>
      <c r="L1175" s="2281"/>
      <c r="M1175" s="310"/>
      <c r="N1175" s="1678"/>
      <c r="O1175" s="1678"/>
      <c r="P1175" s="388"/>
      <c r="Q1175" s="388"/>
      <c r="R1175" s="308"/>
      <c r="S1175" s="308"/>
      <c r="T1175" s="358"/>
      <c r="U1175" s="357"/>
      <c r="V1175" s="357"/>
      <c r="W1175" s="357"/>
      <c r="X1175" s="357"/>
      <c r="Y1175" s="357"/>
      <c r="Z1175" s="357"/>
      <c r="AA1175" s="357"/>
      <c r="AB1175" s="308"/>
      <c r="AC1175" s="2299">
        <f t="shared" ref="AC1175" si="1596">SUM(T1175:AB1184)</f>
        <v>0</v>
      </c>
      <c r="AD1175" s="2299">
        <f t="shared" ref="AD1175" si="1597">IF(AC1175&gt;0,18,0)</f>
        <v>0</v>
      </c>
      <c r="AE1175" s="2306">
        <f t="shared" ref="AE1175" si="1598">IF((AC1175-AD1175)&gt;=0,AC1175-AD1175,0)</f>
        <v>0</v>
      </c>
      <c r="AF1175" s="2316">
        <f t="shared" ref="AF1175" si="1599">IF(AC1175&lt;AD1175,AC1175,AD1175)/IF(AD1175=0,1,AD1175)</f>
        <v>0</v>
      </c>
      <c r="AG1175" s="2313" t="str">
        <f t="shared" ref="AG1175" si="1600">IF(AF1175=1,"pe",IF(AF1175&gt;0,"ne",""))</f>
        <v/>
      </c>
      <c r="AH1175" s="2312"/>
      <c r="AI1175" s="271">
        <v>1</v>
      </c>
      <c r="AJ1175" s="271" t="s">
        <v>545</v>
      </c>
      <c r="AK1175" s="271" t="str">
        <f t="shared" si="1539"/>
        <v>??</v>
      </c>
      <c r="AL1175" s="271">
        <v>1</v>
      </c>
      <c r="AM1175" s="354">
        <f t="shared" ref="AM1175" si="1601">C1175</f>
        <v>0</v>
      </c>
    </row>
    <row r="1176" spans="1:39" ht="14.1" customHeight="1" thickTop="1" thickBot="1" x14ac:dyDescent="0.25">
      <c r="A1176" s="2278"/>
      <c r="B1176" s="2281"/>
      <c r="C1176" s="2283"/>
      <c r="D1176" s="2285"/>
      <c r="E1176" s="2288"/>
      <c r="F1176" s="2281"/>
      <c r="G1176" s="2295"/>
      <c r="H1176" s="2297"/>
      <c r="I1176" s="2291"/>
      <c r="J1176" s="2281"/>
      <c r="K1176" s="2295"/>
      <c r="L1176" s="2281"/>
      <c r="M1176" s="310"/>
      <c r="N1176" s="1678"/>
      <c r="O1176" s="1678"/>
      <c r="P1176" s="309"/>
      <c r="Q1176" s="309"/>
      <c r="R1176" s="308"/>
      <c r="S1176" s="308"/>
      <c r="T1176" s="358"/>
      <c r="U1176" s="357"/>
      <c r="V1176" s="357"/>
      <c r="W1176" s="357"/>
      <c r="X1176" s="357"/>
      <c r="Y1176" s="357"/>
      <c r="Z1176" s="357"/>
      <c r="AA1176" s="357"/>
      <c r="AB1176" s="308"/>
      <c r="AC1176" s="2300"/>
      <c r="AD1176" s="2300"/>
      <c r="AE1176" s="2307"/>
      <c r="AF1176" s="2316"/>
      <c r="AG1176" s="2314"/>
      <c r="AH1176" s="2312"/>
      <c r="AI1176" s="271">
        <f t="shared" ref="AI1176" si="1602">IF(P1176=P1175,0,1)</f>
        <v>0</v>
      </c>
      <c r="AJ1176" s="271" t="s">
        <v>545</v>
      </c>
      <c r="AK1176" s="271" t="str">
        <f t="shared" si="1539"/>
        <v>??</v>
      </c>
      <c r="AL1176" s="271" t="e">
        <f>IF(#REF!=#REF!,0,1)</f>
        <v>#REF!</v>
      </c>
      <c r="AM1176" s="354">
        <f t="shared" si="1542"/>
        <v>0</v>
      </c>
    </row>
    <row r="1177" spans="1:39" ht="14.1" customHeight="1" thickTop="1" thickBot="1" x14ac:dyDescent="0.25">
      <c r="A1177" s="2278"/>
      <c r="B1177" s="2281"/>
      <c r="C1177" s="2283"/>
      <c r="D1177" s="2285"/>
      <c r="E1177" s="2288"/>
      <c r="F1177" s="2281"/>
      <c r="G1177" s="2295"/>
      <c r="H1177" s="2297"/>
      <c r="I1177" s="2292"/>
      <c r="J1177" s="2281"/>
      <c r="K1177" s="2295"/>
      <c r="L1177" s="2281"/>
      <c r="M1177" s="310"/>
      <c r="N1177" s="1678"/>
      <c r="O1177" s="1678"/>
      <c r="P1177" s="309"/>
      <c r="Q1177" s="309"/>
      <c r="R1177" s="308"/>
      <c r="S1177" s="308"/>
      <c r="T1177" s="358"/>
      <c r="U1177" s="357"/>
      <c r="V1177" s="357"/>
      <c r="W1177" s="357"/>
      <c r="X1177" s="357"/>
      <c r="Y1177" s="357"/>
      <c r="Z1177" s="357"/>
      <c r="AA1177" s="357"/>
      <c r="AB1177" s="308"/>
      <c r="AC1177" s="2300"/>
      <c r="AD1177" s="2300"/>
      <c r="AE1177" s="2307"/>
      <c r="AF1177" s="2316"/>
      <c r="AG1177" s="2314"/>
      <c r="AH1177" s="2312"/>
      <c r="AI1177" s="271">
        <f t="shared" ref="AI1177" si="1603">IF(P1177=P1176,0,IF(P1177=P1175,0,1))</f>
        <v>0</v>
      </c>
      <c r="AJ1177" s="271" t="s">
        <v>545</v>
      </c>
      <c r="AK1177" s="271" t="str">
        <f t="shared" si="1539"/>
        <v>??</v>
      </c>
      <c r="AL1177" s="271" t="e">
        <f>IF(#REF!=#REF!,0,IF(#REF!=#REF!,0,1))</f>
        <v>#REF!</v>
      </c>
      <c r="AM1177" s="354">
        <f t="shared" si="1542"/>
        <v>0</v>
      </c>
    </row>
    <row r="1178" spans="1:39" ht="14.1" customHeight="1" thickTop="1" thickBot="1" x14ac:dyDescent="0.25">
      <c r="A1178" s="2278"/>
      <c r="B1178" s="2281"/>
      <c r="C1178" s="2283"/>
      <c r="D1178" s="2285"/>
      <c r="E1178" s="2288"/>
      <c r="F1178" s="2281"/>
      <c r="G1178" s="2295"/>
      <c r="H1178" s="2297"/>
      <c r="I1178" s="2293"/>
      <c r="J1178" s="2281"/>
      <c r="K1178" s="2295"/>
      <c r="L1178" s="2281"/>
      <c r="M1178" s="310"/>
      <c r="N1178" s="1678"/>
      <c r="O1178" s="1678"/>
      <c r="P1178" s="309"/>
      <c r="Q1178" s="309"/>
      <c r="R1178" s="308"/>
      <c r="S1178" s="308"/>
      <c r="T1178" s="358"/>
      <c r="U1178" s="357"/>
      <c r="V1178" s="357"/>
      <c r="W1178" s="357"/>
      <c r="X1178" s="357"/>
      <c r="Y1178" s="357"/>
      <c r="Z1178" s="357"/>
      <c r="AA1178" s="357"/>
      <c r="AB1178" s="308"/>
      <c r="AC1178" s="2300"/>
      <c r="AD1178" s="2300"/>
      <c r="AE1178" s="2307"/>
      <c r="AF1178" s="2316"/>
      <c r="AG1178" s="2314"/>
      <c r="AH1178" s="2312"/>
      <c r="AI1178" s="271">
        <f t="shared" ref="AI1178" si="1604">IF(P1178=P1177,0,IF(P1178=P1176,0,IF(P1178=P1175,0,1)))</f>
        <v>0</v>
      </c>
      <c r="AJ1178" s="271" t="s">
        <v>545</v>
      </c>
      <c r="AK1178" s="271" t="str">
        <f t="shared" si="1539"/>
        <v>??</v>
      </c>
      <c r="AL1178" s="271" t="e">
        <f>IF(#REF!=#REF!,0,IF(#REF!=#REF!,0,IF(#REF!=#REF!,0,1)))</f>
        <v>#REF!</v>
      </c>
      <c r="AM1178" s="354">
        <f t="shared" si="1542"/>
        <v>0</v>
      </c>
    </row>
    <row r="1179" spans="1:39" ht="14.1" customHeight="1" thickTop="1" thickBot="1" x14ac:dyDescent="0.25">
      <c r="A1179" s="2278"/>
      <c r="B1179" s="2281"/>
      <c r="C1179" s="2283"/>
      <c r="D1179" s="2285"/>
      <c r="E1179" s="2288"/>
      <c r="F1179" s="2281"/>
      <c r="G1179" s="2295"/>
      <c r="H1179" s="2297"/>
      <c r="I1179" s="2293"/>
      <c r="J1179" s="2281"/>
      <c r="K1179" s="2295"/>
      <c r="L1179" s="2281"/>
      <c r="M1179" s="310"/>
      <c r="N1179" s="1678"/>
      <c r="O1179" s="1678"/>
      <c r="P1179" s="309"/>
      <c r="Q1179" s="309"/>
      <c r="R1179" s="308"/>
      <c r="S1179" s="308"/>
      <c r="T1179" s="358"/>
      <c r="U1179" s="357"/>
      <c r="V1179" s="357"/>
      <c r="W1179" s="357"/>
      <c r="X1179" s="357"/>
      <c r="Y1179" s="357"/>
      <c r="Z1179" s="357"/>
      <c r="AA1179" s="357"/>
      <c r="AB1179" s="308"/>
      <c r="AC1179" s="2300"/>
      <c r="AD1179" s="2300"/>
      <c r="AE1179" s="2307"/>
      <c r="AF1179" s="2316"/>
      <c r="AG1179" s="2314"/>
      <c r="AH1179" s="2312"/>
      <c r="AI1179" s="271">
        <f t="shared" ref="AI1179" si="1605">IF(P1179=P1178,0,IF(P1179=P1177,0,IF(P1179=P1176,0,IF(P1179=P1175,0,1))))</f>
        <v>0</v>
      </c>
      <c r="AJ1179" s="271" t="s">
        <v>545</v>
      </c>
      <c r="AK1179" s="271" t="str">
        <f t="shared" si="1539"/>
        <v>??</v>
      </c>
      <c r="AL1179" s="271" t="e">
        <f>IF(#REF!=#REF!,0,IF(#REF!=#REF!,0,IF(#REF!=#REF!,0,IF(#REF!=#REF!,0,1))))</f>
        <v>#REF!</v>
      </c>
      <c r="AM1179" s="354">
        <f t="shared" si="1542"/>
        <v>0</v>
      </c>
    </row>
    <row r="1180" spans="1:39" ht="14.1" customHeight="1" thickTop="1" thickBot="1" x14ac:dyDescent="0.25">
      <c r="A1180" s="2278"/>
      <c r="B1180" s="2281"/>
      <c r="C1180" s="2283"/>
      <c r="D1180" s="2285"/>
      <c r="E1180" s="2288"/>
      <c r="F1180" s="2281"/>
      <c r="G1180" s="2295"/>
      <c r="H1180" s="2297"/>
      <c r="I1180" s="2293"/>
      <c r="J1180" s="2281"/>
      <c r="K1180" s="2295"/>
      <c r="L1180" s="2281"/>
      <c r="M1180" s="310"/>
      <c r="N1180" s="1678"/>
      <c r="O1180" s="1678"/>
      <c r="P1180" s="309"/>
      <c r="Q1180" s="309"/>
      <c r="R1180" s="308"/>
      <c r="S1180" s="308"/>
      <c r="T1180" s="358"/>
      <c r="U1180" s="357"/>
      <c r="V1180" s="357"/>
      <c r="W1180" s="357"/>
      <c r="X1180" s="357"/>
      <c r="Y1180" s="357"/>
      <c r="Z1180" s="357"/>
      <c r="AA1180" s="357"/>
      <c r="AB1180" s="308"/>
      <c r="AC1180" s="2300"/>
      <c r="AD1180" s="2300"/>
      <c r="AE1180" s="2307"/>
      <c r="AF1180" s="2316"/>
      <c r="AG1180" s="2314"/>
      <c r="AH1180" s="2312"/>
      <c r="AI1180" s="271">
        <f t="shared" ref="AI1180" si="1606">IF(P1180=P1179,0,IF(P1180=P1178,0,IF(P1180=P1177,0,IF(P1180=P1176,0,IF(P1180=P1175,0,1)))))</f>
        <v>0</v>
      </c>
      <c r="AJ1180" s="271" t="s">
        <v>545</v>
      </c>
      <c r="AK1180" s="271" t="str">
        <f t="shared" si="1539"/>
        <v>??</v>
      </c>
      <c r="AL1180" s="271" t="e">
        <f>IF(#REF!=#REF!,0,IF(#REF!=#REF!,0,IF(#REF!=#REF!,0,IF(#REF!=#REF!,0,IF(#REF!=#REF!,0,1)))))</f>
        <v>#REF!</v>
      </c>
      <c r="AM1180" s="354">
        <f t="shared" si="1542"/>
        <v>0</v>
      </c>
    </row>
    <row r="1181" spans="1:39" ht="14.1" customHeight="1" thickTop="1" thickBot="1" x14ac:dyDescent="0.25">
      <c r="A1181" s="2278"/>
      <c r="B1181" s="2281"/>
      <c r="C1181" s="2283"/>
      <c r="D1181" s="2285"/>
      <c r="E1181" s="2288"/>
      <c r="F1181" s="2281"/>
      <c r="G1181" s="2295"/>
      <c r="H1181" s="2297"/>
      <c r="I1181" s="2293"/>
      <c r="J1181" s="2281"/>
      <c r="K1181" s="2295"/>
      <c r="L1181" s="2281"/>
      <c r="M1181" s="310"/>
      <c r="N1181" s="1678"/>
      <c r="O1181" s="1678"/>
      <c r="P1181" s="309"/>
      <c r="Q1181" s="309"/>
      <c r="R1181" s="308"/>
      <c r="S1181" s="308"/>
      <c r="T1181" s="358"/>
      <c r="U1181" s="357"/>
      <c r="V1181" s="357"/>
      <c r="W1181" s="357"/>
      <c r="X1181" s="357"/>
      <c r="Y1181" s="357"/>
      <c r="Z1181" s="357"/>
      <c r="AA1181" s="357"/>
      <c r="AB1181" s="308"/>
      <c r="AC1181" s="2300"/>
      <c r="AD1181" s="2300"/>
      <c r="AE1181" s="2308" t="str">
        <f t="shared" ref="AE1181" si="1607">IF(AE1175&gt;9,"błąd","")</f>
        <v/>
      </c>
      <c r="AF1181" s="2316"/>
      <c r="AG1181" s="2314"/>
      <c r="AH1181" s="2312"/>
      <c r="AI1181" s="271">
        <f t="shared" ref="AI1181" si="1608">IF(P1181=P1180,0,IF(P1181=P1179,0,IF(P1181=P1178,0,IF(P1181=P1177,0,IF(P1181=P1176,0,IF(P1181=P1175,0,1))))))</f>
        <v>0</v>
      </c>
      <c r="AJ1181" s="271" t="s">
        <v>545</v>
      </c>
      <c r="AK1181" s="271" t="str">
        <f t="shared" si="1539"/>
        <v>??</v>
      </c>
      <c r="AL1181" s="271" t="e">
        <f>IF(#REF!=#REF!,0,IF(#REF!=#REF!,0,IF(#REF!=#REF!,0,IF(#REF!=#REF!,0,IF(#REF!=#REF!,0,IF(#REF!=#REF!,0,1))))))</f>
        <v>#REF!</v>
      </c>
      <c r="AM1181" s="354">
        <f t="shared" si="1542"/>
        <v>0</v>
      </c>
    </row>
    <row r="1182" spans="1:39" ht="14.1" customHeight="1" thickTop="1" thickBot="1" x14ac:dyDescent="0.25">
      <c r="A1182" s="2278"/>
      <c r="B1182" s="2281"/>
      <c r="C1182" s="2283"/>
      <c r="D1182" s="2285"/>
      <c r="E1182" s="2288"/>
      <c r="F1182" s="2281"/>
      <c r="G1182" s="2295"/>
      <c r="H1182" s="2297"/>
      <c r="I1182" s="2293"/>
      <c r="J1182" s="2281"/>
      <c r="K1182" s="2295"/>
      <c r="L1182" s="2281"/>
      <c r="M1182" s="310"/>
      <c r="N1182" s="1678"/>
      <c r="O1182" s="1678"/>
      <c r="P1182" s="309"/>
      <c r="Q1182" s="309"/>
      <c r="R1182" s="308"/>
      <c r="S1182" s="308"/>
      <c r="T1182" s="358"/>
      <c r="U1182" s="357"/>
      <c r="V1182" s="357"/>
      <c r="W1182" s="357"/>
      <c r="X1182" s="357"/>
      <c r="Y1182" s="357"/>
      <c r="Z1182" s="357"/>
      <c r="AA1182" s="357"/>
      <c r="AB1182" s="308"/>
      <c r="AC1182" s="2300"/>
      <c r="AD1182" s="2300"/>
      <c r="AE1182" s="2308"/>
      <c r="AF1182" s="2316"/>
      <c r="AG1182" s="2314"/>
      <c r="AH1182" s="2312"/>
      <c r="AI1182" s="271">
        <f t="shared" ref="AI1182" si="1609">IF(P1182=P1181,0,IF(P1182=P1180,0,IF(P1182=P1179,0,IF(P1182=P1178,0,IF(P1182=P1177,0,IF(P1182=P1176,0,IF(P1182=P1175,0,1)))))))</f>
        <v>0</v>
      </c>
      <c r="AJ1182" s="271" t="s">
        <v>545</v>
      </c>
      <c r="AK1182" s="271" t="str">
        <f t="shared" si="1539"/>
        <v>??</v>
      </c>
      <c r="AL1182" s="271" t="e">
        <f>IF(#REF!=#REF!,0,IF(#REF!=#REF!,0,IF(#REF!=#REF!,0,IF(#REF!=#REF!,0,IF(#REF!=#REF!,0,IF(#REF!=#REF!,0,IF(#REF!=#REF!,0,1)))))))</f>
        <v>#REF!</v>
      </c>
      <c r="AM1182" s="354">
        <f t="shared" si="1542"/>
        <v>0</v>
      </c>
    </row>
    <row r="1183" spans="1:39" ht="14.1" customHeight="1" thickTop="1" thickBot="1" x14ac:dyDescent="0.25">
      <c r="A1183" s="2278"/>
      <c r="B1183" s="2281"/>
      <c r="C1183" s="2283"/>
      <c r="D1183" s="2285"/>
      <c r="E1183" s="2288"/>
      <c r="F1183" s="2281"/>
      <c r="G1183" s="2295"/>
      <c r="H1183" s="2297"/>
      <c r="I1183" s="2293"/>
      <c r="J1183" s="2281"/>
      <c r="K1183" s="2295"/>
      <c r="L1183" s="2281"/>
      <c r="M1183" s="310"/>
      <c r="N1183" s="1678"/>
      <c r="O1183" s="1678"/>
      <c r="P1183" s="309"/>
      <c r="Q1183" s="309"/>
      <c r="R1183" s="308"/>
      <c r="S1183" s="308"/>
      <c r="T1183" s="358"/>
      <c r="U1183" s="357"/>
      <c r="V1183" s="357"/>
      <c r="W1183" s="357"/>
      <c r="X1183" s="357"/>
      <c r="Y1183" s="357"/>
      <c r="Z1183" s="357"/>
      <c r="AA1183" s="357"/>
      <c r="AB1183" s="308"/>
      <c r="AC1183" s="2300"/>
      <c r="AD1183" s="2300"/>
      <c r="AE1183" s="2308"/>
      <c r="AF1183" s="2316"/>
      <c r="AG1183" s="2314"/>
      <c r="AH1183" s="2312"/>
      <c r="AI1183" s="271">
        <f t="shared" ref="AI1183" si="1610">IF(P1183=P1182,0,IF(P1183=P1181,0,IF(P1183=P1180,0,IF(P1183=P1179,0,IF(P1183=P1178,0,IF(P1183=P1177,0,IF(P1183=P1176,0,IF(P1183=P1175,0,1))))))))</f>
        <v>0</v>
      </c>
      <c r="AJ1183" s="271" t="s">
        <v>545</v>
      </c>
      <c r="AK1183" s="271" t="str">
        <f t="shared" si="1539"/>
        <v>??</v>
      </c>
      <c r="AL1183" s="271" t="e">
        <f>IF(#REF!=#REF!,0,IF(#REF!=#REF!,0,IF(#REF!=#REF!,0,IF(#REF!=#REF!,0,IF(#REF!=#REF!,0,IF(#REF!=#REF!,0,IF(#REF!=#REF!,0,IF(#REF!=#REF!,0,1))))))))</f>
        <v>#REF!</v>
      </c>
      <c r="AM1183" s="354">
        <f t="shared" si="1542"/>
        <v>0</v>
      </c>
    </row>
    <row r="1184" spans="1:39" ht="14.1" customHeight="1" thickTop="1" thickBot="1" x14ac:dyDescent="0.25">
      <c r="A1184" s="2279"/>
      <c r="B1184" s="2282"/>
      <c r="C1184" s="2284"/>
      <c r="D1184" s="2286"/>
      <c r="E1184" s="2289"/>
      <c r="F1184" s="2282"/>
      <c r="G1184" s="2296"/>
      <c r="H1184" s="2298"/>
      <c r="I1184" s="2294"/>
      <c r="J1184" s="2282"/>
      <c r="K1184" s="2296"/>
      <c r="L1184" s="2282"/>
      <c r="M1184" s="292"/>
      <c r="N1184" s="290"/>
      <c r="O1184" s="290"/>
      <c r="P1184" s="291"/>
      <c r="Q1184" s="291"/>
      <c r="R1184" s="290"/>
      <c r="S1184" s="290"/>
      <c r="T1184" s="356"/>
      <c r="U1184" s="355"/>
      <c r="V1184" s="355"/>
      <c r="W1184" s="355"/>
      <c r="X1184" s="355"/>
      <c r="Y1184" s="355"/>
      <c r="Z1184" s="355"/>
      <c r="AA1184" s="355"/>
      <c r="AB1184" s="290"/>
      <c r="AC1184" s="2301"/>
      <c r="AD1184" s="2301"/>
      <c r="AE1184" s="2309"/>
      <c r="AF1184" s="2316"/>
      <c r="AG1184" s="2315"/>
      <c r="AH1184" s="2312"/>
      <c r="AI1184" s="271">
        <f t="shared" ref="AI1184" si="1611">IF(P1184=P1183,0,IF(P1184=P1182,0,IF(P1184=P1181,0,IF(P1184=P1180,0,IF(P1184=P1179,0,IF(P1184=P1178,0,IF(P1184=P1177,0,IF(P1184=P1176,0,IF(P1184=P1175,0,1)))))))))</f>
        <v>0</v>
      </c>
      <c r="AJ1184" s="271" t="s">
        <v>545</v>
      </c>
      <c r="AK1184" s="271" t="str">
        <f t="shared" si="1539"/>
        <v>??</v>
      </c>
      <c r="AL1184" s="271" t="e">
        <f>IF(#REF!=#REF!,0,IF(#REF!=#REF!,0,IF(#REF!=#REF!,0,IF(#REF!=#REF!,0,IF(#REF!=#REF!,0,IF(#REF!=#REF!,0,IF(#REF!=#REF!,0,IF(#REF!=#REF!,0,IF(#REF!=#REF!,0,1)))))))))</f>
        <v>#REF!</v>
      </c>
      <c r="AM1184" s="354">
        <f t="shared" si="1542"/>
        <v>0</v>
      </c>
    </row>
    <row r="1185" spans="1:39" ht="14.1" customHeight="1" thickTop="1" thickBot="1" x14ac:dyDescent="0.25">
      <c r="A1185" s="2278"/>
      <c r="B1185" s="2280"/>
      <c r="C1185" s="2283"/>
      <c r="D1185" s="2285"/>
      <c r="E1185" s="2287"/>
      <c r="F1185" s="2280"/>
      <c r="G1185" s="2280"/>
      <c r="H1185" s="2297"/>
      <c r="I1185" s="2290" t="s">
        <v>140</v>
      </c>
      <c r="J1185" s="2281"/>
      <c r="K1185" s="2280"/>
      <c r="L1185" s="2281"/>
      <c r="M1185" s="310"/>
      <c r="N1185" s="1678"/>
      <c r="O1185" s="1678"/>
      <c r="P1185" s="388"/>
      <c r="Q1185" s="388"/>
      <c r="R1185" s="308"/>
      <c r="S1185" s="308"/>
      <c r="T1185" s="358"/>
      <c r="U1185" s="357"/>
      <c r="V1185" s="357"/>
      <c r="W1185" s="357"/>
      <c r="X1185" s="357"/>
      <c r="Y1185" s="357"/>
      <c r="Z1185" s="357"/>
      <c r="AA1185" s="357"/>
      <c r="AB1185" s="308"/>
      <c r="AC1185" s="2299">
        <f t="shared" ref="AC1185" si="1612">SUM(T1185:AB1194)</f>
        <v>0</v>
      </c>
      <c r="AD1185" s="2299">
        <f t="shared" ref="AD1185" si="1613">IF(AC1185&gt;0,18,0)</f>
        <v>0</v>
      </c>
      <c r="AE1185" s="2306">
        <f t="shared" ref="AE1185" si="1614">IF((AC1185-AD1185)&gt;=0,AC1185-AD1185,0)</f>
        <v>0</v>
      </c>
      <c r="AF1185" s="2316">
        <f t="shared" ref="AF1185" si="1615">IF(AC1185&lt;AD1185,AC1185,AD1185)/IF(AD1185=0,1,AD1185)</f>
        <v>0</v>
      </c>
      <c r="AG1185" s="2313" t="str">
        <f t="shared" ref="AG1185" si="1616">IF(AF1185=1,"pe",IF(AF1185&gt;0,"ne",""))</f>
        <v/>
      </c>
      <c r="AH1185" s="2312"/>
      <c r="AI1185" s="271">
        <v>1</v>
      </c>
      <c r="AJ1185" s="271" t="s">
        <v>545</v>
      </c>
      <c r="AK1185" s="271" t="str">
        <f t="shared" si="1539"/>
        <v>??</v>
      </c>
      <c r="AL1185" s="271">
        <v>1</v>
      </c>
      <c r="AM1185" s="354">
        <f t="shared" ref="AM1185" si="1617">C1185</f>
        <v>0</v>
      </c>
    </row>
    <row r="1186" spans="1:39" ht="14.1" customHeight="1" thickTop="1" thickBot="1" x14ac:dyDescent="0.25">
      <c r="A1186" s="2278"/>
      <c r="B1186" s="2281"/>
      <c r="C1186" s="2283"/>
      <c r="D1186" s="2285"/>
      <c r="E1186" s="2288"/>
      <c r="F1186" s="2281"/>
      <c r="G1186" s="2295"/>
      <c r="H1186" s="2297"/>
      <c r="I1186" s="2291"/>
      <c r="J1186" s="2281"/>
      <c r="K1186" s="2295"/>
      <c r="L1186" s="2281"/>
      <c r="M1186" s="310"/>
      <c r="N1186" s="1678"/>
      <c r="O1186" s="1678"/>
      <c r="P1186" s="309"/>
      <c r="Q1186" s="309"/>
      <c r="R1186" s="308"/>
      <c r="S1186" s="308"/>
      <c r="T1186" s="358"/>
      <c r="U1186" s="357"/>
      <c r="V1186" s="357"/>
      <c r="W1186" s="357"/>
      <c r="X1186" s="357"/>
      <c r="Y1186" s="357"/>
      <c r="Z1186" s="357"/>
      <c r="AA1186" s="357"/>
      <c r="AB1186" s="308"/>
      <c r="AC1186" s="2300"/>
      <c r="AD1186" s="2300"/>
      <c r="AE1186" s="2307"/>
      <c r="AF1186" s="2316"/>
      <c r="AG1186" s="2314"/>
      <c r="AH1186" s="2312"/>
      <c r="AI1186" s="271">
        <f t="shared" ref="AI1186" si="1618">IF(P1186=P1185,0,1)</f>
        <v>0</v>
      </c>
      <c r="AJ1186" s="271" t="s">
        <v>545</v>
      </c>
      <c r="AK1186" s="271" t="str">
        <f t="shared" si="1539"/>
        <v>??</v>
      </c>
      <c r="AL1186" s="271" t="e">
        <f>IF(#REF!=#REF!,0,1)</f>
        <v>#REF!</v>
      </c>
      <c r="AM1186" s="354">
        <f t="shared" si="1542"/>
        <v>0</v>
      </c>
    </row>
    <row r="1187" spans="1:39" ht="14.1" customHeight="1" thickTop="1" thickBot="1" x14ac:dyDescent="0.25">
      <c r="A1187" s="2278"/>
      <c r="B1187" s="2281"/>
      <c r="C1187" s="2283"/>
      <c r="D1187" s="2285"/>
      <c r="E1187" s="2288"/>
      <c r="F1187" s="2281"/>
      <c r="G1187" s="2295"/>
      <c r="H1187" s="2297"/>
      <c r="I1187" s="2292"/>
      <c r="J1187" s="2281"/>
      <c r="K1187" s="2295"/>
      <c r="L1187" s="2281"/>
      <c r="M1187" s="310"/>
      <c r="N1187" s="1678"/>
      <c r="O1187" s="1678"/>
      <c r="P1187" s="309"/>
      <c r="Q1187" s="309"/>
      <c r="R1187" s="308"/>
      <c r="S1187" s="308"/>
      <c r="T1187" s="358"/>
      <c r="U1187" s="357"/>
      <c r="V1187" s="357"/>
      <c r="W1187" s="357"/>
      <c r="X1187" s="357"/>
      <c r="Y1187" s="357"/>
      <c r="Z1187" s="357"/>
      <c r="AA1187" s="357"/>
      <c r="AB1187" s="308"/>
      <c r="AC1187" s="2300"/>
      <c r="AD1187" s="2300"/>
      <c r="AE1187" s="2307"/>
      <c r="AF1187" s="2316"/>
      <c r="AG1187" s="2314"/>
      <c r="AH1187" s="2312"/>
      <c r="AI1187" s="271">
        <f t="shared" ref="AI1187" si="1619">IF(P1187=P1186,0,IF(P1187=P1185,0,1))</f>
        <v>0</v>
      </c>
      <c r="AJ1187" s="271" t="s">
        <v>545</v>
      </c>
      <c r="AK1187" s="271" t="str">
        <f t="shared" si="1539"/>
        <v>??</v>
      </c>
      <c r="AL1187" s="271" t="e">
        <f>IF(#REF!=#REF!,0,IF(#REF!=#REF!,0,1))</f>
        <v>#REF!</v>
      </c>
      <c r="AM1187" s="354">
        <f t="shared" si="1542"/>
        <v>0</v>
      </c>
    </row>
    <row r="1188" spans="1:39" ht="14.1" customHeight="1" thickTop="1" thickBot="1" x14ac:dyDescent="0.25">
      <c r="A1188" s="2278"/>
      <c r="B1188" s="2281"/>
      <c r="C1188" s="2283"/>
      <c r="D1188" s="2285"/>
      <c r="E1188" s="2288"/>
      <c r="F1188" s="2281"/>
      <c r="G1188" s="2295"/>
      <c r="H1188" s="2297"/>
      <c r="I1188" s="2293"/>
      <c r="J1188" s="2281"/>
      <c r="K1188" s="2295"/>
      <c r="L1188" s="2281"/>
      <c r="M1188" s="310"/>
      <c r="N1188" s="1678"/>
      <c r="O1188" s="1678"/>
      <c r="P1188" s="309"/>
      <c r="Q1188" s="309"/>
      <c r="R1188" s="308"/>
      <c r="S1188" s="308"/>
      <c r="T1188" s="358"/>
      <c r="U1188" s="357"/>
      <c r="V1188" s="357"/>
      <c r="W1188" s="357"/>
      <c r="X1188" s="357"/>
      <c r="Y1188" s="357"/>
      <c r="Z1188" s="357"/>
      <c r="AA1188" s="357"/>
      <c r="AB1188" s="308"/>
      <c r="AC1188" s="2300"/>
      <c r="AD1188" s="2300"/>
      <c r="AE1188" s="2307"/>
      <c r="AF1188" s="2316"/>
      <c r="AG1188" s="2314"/>
      <c r="AH1188" s="2312"/>
      <c r="AI1188" s="271">
        <f t="shared" ref="AI1188" si="1620">IF(P1188=P1187,0,IF(P1188=P1186,0,IF(P1188=P1185,0,1)))</f>
        <v>0</v>
      </c>
      <c r="AJ1188" s="271" t="s">
        <v>545</v>
      </c>
      <c r="AK1188" s="271" t="str">
        <f t="shared" si="1539"/>
        <v>??</v>
      </c>
      <c r="AL1188" s="271" t="e">
        <f>IF(#REF!=#REF!,0,IF(#REF!=#REF!,0,IF(#REF!=#REF!,0,1)))</f>
        <v>#REF!</v>
      </c>
      <c r="AM1188" s="354">
        <f t="shared" si="1542"/>
        <v>0</v>
      </c>
    </row>
    <row r="1189" spans="1:39" ht="14.1" customHeight="1" thickTop="1" thickBot="1" x14ac:dyDescent="0.25">
      <c r="A1189" s="2278"/>
      <c r="B1189" s="2281"/>
      <c r="C1189" s="2283"/>
      <c r="D1189" s="2285"/>
      <c r="E1189" s="2288"/>
      <c r="F1189" s="2281"/>
      <c r="G1189" s="2295"/>
      <c r="H1189" s="2297"/>
      <c r="I1189" s="2293"/>
      <c r="J1189" s="2281"/>
      <c r="K1189" s="2295"/>
      <c r="L1189" s="2281"/>
      <c r="M1189" s="310"/>
      <c r="N1189" s="1678"/>
      <c r="O1189" s="1678"/>
      <c r="P1189" s="309"/>
      <c r="Q1189" s="309"/>
      <c r="R1189" s="308"/>
      <c r="S1189" s="308"/>
      <c r="T1189" s="358"/>
      <c r="U1189" s="357"/>
      <c r="V1189" s="357"/>
      <c r="W1189" s="357"/>
      <c r="X1189" s="357"/>
      <c r="Y1189" s="357"/>
      <c r="Z1189" s="357"/>
      <c r="AA1189" s="357"/>
      <c r="AB1189" s="308"/>
      <c r="AC1189" s="2300"/>
      <c r="AD1189" s="2300"/>
      <c r="AE1189" s="2307"/>
      <c r="AF1189" s="2316"/>
      <c r="AG1189" s="2314"/>
      <c r="AH1189" s="2312"/>
      <c r="AI1189" s="271">
        <f t="shared" ref="AI1189" si="1621">IF(P1189=P1188,0,IF(P1189=P1187,0,IF(P1189=P1186,0,IF(P1189=P1185,0,1))))</f>
        <v>0</v>
      </c>
      <c r="AJ1189" s="271" t="s">
        <v>545</v>
      </c>
      <c r="AK1189" s="271" t="str">
        <f t="shared" si="1539"/>
        <v>??</v>
      </c>
      <c r="AL1189" s="271" t="e">
        <f>IF(#REF!=#REF!,0,IF(#REF!=#REF!,0,IF(#REF!=#REF!,0,IF(#REF!=#REF!,0,1))))</f>
        <v>#REF!</v>
      </c>
      <c r="AM1189" s="354">
        <f t="shared" si="1542"/>
        <v>0</v>
      </c>
    </row>
    <row r="1190" spans="1:39" ht="14.1" customHeight="1" thickTop="1" thickBot="1" x14ac:dyDescent="0.25">
      <c r="A1190" s="2278"/>
      <c r="B1190" s="2281"/>
      <c r="C1190" s="2283"/>
      <c r="D1190" s="2285"/>
      <c r="E1190" s="2288"/>
      <c r="F1190" s="2281"/>
      <c r="G1190" s="2295"/>
      <c r="H1190" s="2297"/>
      <c r="I1190" s="2293"/>
      <c r="J1190" s="2281"/>
      <c r="K1190" s="2295"/>
      <c r="L1190" s="2281"/>
      <c r="M1190" s="310"/>
      <c r="N1190" s="1678"/>
      <c r="O1190" s="1678"/>
      <c r="P1190" s="309"/>
      <c r="Q1190" s="309"/>
      <c r="R1190" s="308"/>
      <c r="S1190" s="308"/>
      <c r="T1190" s="358"/>
      <c r="U1190" s="357"/>
      <c r="V1190" s="357"/>
      <c r="W1190" s="357"/>
      <c r="X1190" s="357"/>
      <c r="Y1190" s="357"/>
      <c r="Z1190" s="357"/>
      <c r="AA1190" s="357"/>
      <c r="AB1190" s="308"/>
      <c r="AC1190" s="2300"/>
      <c r="AD1190" s="2300"/>
      <c r="AE1190" s="2307"/>
      <c r="AF1190" s="2316"/>
      <c r="AG1190" s="2314"/>
      <c r="AH1190" s="2312"/>
      <c r="AI1190" s="271">
        <f t="shared" ref="AI1190" si="1622">IF(P1190=P1189,0,IF(P1190=P1188,0,IF(P1190=P1187,0,IF(P1190=P1186,0,IF(P1190=P1185,0,1)))))</f>
        <v>0</v>
      </c>
      <c r="AJ1190" s="271" t="s">
        <v>545</v>
      </c>
      <c r="AK1190" s="271" t="str">
        <f t="shared" si="1539"/>
        <v>??</v>
      </c>
      <c r="AL1190" s="271" t="e">
        <f>IF(#REF!=#REF!,0,IF(#REF!=#REF!,0,IF(#REF!=#REF!,0,IF(#REF!=#REF!,0,IF(#REF!=#REF!,0,1)))))</f>
        <v>#REF!</v>
      </c>
      <c r="AM1190" s="354">
        <f t="shared" si="1542"/>
        <v>0</v>
      </c>
    </row>
    <row r="1191" spans="1:39" ht="14.1" customHeight="1" thickTop="1" thickBot="1" x14ac:dyDescent="0.25">
      <c r="A1191" s="2278"/>
      <c r="B1191" s="2281"/>
      <c r="C1191" s="2283"/>
      <c r="D1191" s="2285"/>
      <c r="E1191" s="2288"/>
      <c r="F1191" s="2281"/>
      <c r="G1191" s="2295"/>
      <c r="H1191" s="2297"/>
      <c r="I1191" s="2293"/>
      <c r="J1191" s="2281"/>
      <c r="K1191" s="2295"/>
      <c r="L1191" s="2281"/>
      <c r="M1191" s="310"/>
      <c r="N1191" s="1678"/>
      <c r="O1191" s="1678"/>
      <c r="P1191" s="309"/>
      <c r="Q1191" s="309"/>
      <c r="R1191" s="308"/>
      <c r="S1191" s="308"/>
      <c r="T1191" s="358"/>
      <c r="U1191" s="357"/>
      <c r="V1191" s="357"/>
      <c r="W1191" s="357"/>
      <c r="X1191" s="357"/>
      <c r="Y1191" s="357"/>
      <c r="Z1191" s="357"/>
      <c r="AA1191" s="357"/>
      <c r="AB1191" s="308"/>
      <c r="AC1191" s="2300"/>
      <c r="AD1191" s="2300"/>
      <c r="AE1191" s="2308" t="str">
        <f t="shared" ref="AE1191" si="1623">IF(AE1185&gt;9,"błąd","")</f>
        <v/>
      </c>
      <c r="AF1191" s="2316"/>
      <c r="AG1191" s="2314"/>
      <c r="AH1191" s="2312"/>
      <c r="AI1191" s="271">
        <f t="shared" ref="AI1191" si="1624">IF(P1191=P1190,0,IF(P1191=P1189,0,IF(P1191=P1188,0,IF(P1191=P1187,0,IF(P1191=P1186,0,IF(P1191=P1185,0,1))))))</f>
        <v>0</v>
      </c>
      <c r="AJ1191" s="271" t="s">
        <v>545</v>
      </c>
      <c r="AK1191" s="271" t="str">
        <f t="shared" si="1539"/>
        <v>??</v>
      </c>
      <c r="AL1191" s="271" t="e">
        <f>IF(#REF!=#REF!,0,IF(#REF!=#REF!,0,IF(#REF!=#REF!,0,IF(#REF!=#REF!,0,IF(#REF!=#REF!,0,IF(#REF!=#REF!,0,1))))))</f>
        <v>#REF!</v>
      </c>
      <c r="AM1191" s="354">
        <f t="shared" si="1542"/>
        <v>0</v>
      </c>
    </row>
    <row r="1192" spans="1:39" ht="14.1" customHeight="1" thickTop="1" thickBot="1" x14ac:dyDescent="0.25">
      <c r="A1192" s="2278"/>
      <c r="B1192" s="2281"/>
      <c r="C1192" s="2283"/>
      <c r="D1192" s="2285"/>
      <c r="E1192" s="2288"/>
      <c r="F1192" s="2281"/>
      <c r="G1192" s="2295"/>
      <c r="H1192" s="2297"/>
      <c r="I1192" s="2293"/>
      <c r="J1192" s="2281"/>
      <c r="K1192" s="2295"/>
      <c r="L1192" s="2281"/>
      <c r="M1192" s="310"/>
      <c r="N1192" s="1678"/>
      <c r="O1192" s="1678"/>
      <c r="P1192" s="309"/>
      <c r="Q1192" s="309"/>
      <c r="R1192" s="308"/>
      <c r="S1192" s="308"/>
      <c r="T1192" s="358"/>
      <c r="U1192" s="357"/>
      <c r="V1192" s="357"/>
      <c r="W1192" s="357"/>
      <c r="X1192" s="357"/>
      <c r="Y1192" s="357"/>
      <c r="Z1192" s="357"/>
      <c r="AA1192" s="357"/>
      <c r="AB1192" s="308"/>
      <c r="AC1192" s="2300"/>
      <c r="AD1192" s="2300"/>
      <c r="AE1192" s="2308"/>
      <c r="AF1192" s="2316"/>
      <c r="AG1192" s="2314"/>
      <c r="AH1192" s="2312"/>
      <c r="AI1192" s="271">
        <f t="shared" ref="AI1192" si="1625">IF(P1192=P1191,0,IF(P1192=P1190,0,IF(P1192=P1189,0,IF(P1192=P1188,0,IF(P1192=P1187,0,IF(P1192=P1186,0,IF(P1192=P1185,0,1)))))))</f>
        <v>0</v>
      </c>
      <c r="AJ1192" s="271" t="s">
        <v>545</v>
      </c>
      <c r="AK1192" s="271" t="str">
        <f t="shared" si="1539"/>
        <v>??</v>
      </c>
      <c r="AL1192" s="271" t="e">
        <f>IF(#REF!=#REF!,0,IF(#REF!=#REF!,0,IF(#REF!=#REF!,0,IF(#REF!=#REF!,0,IF(#REF!=#REF!,0,IF(#REF!=#REF!,0,IF(#REF!=#REF!,0,1)))))))</f>
        <v>#REF!</v>
      </c>
      <c r="AM1192" s="354">
        <f t="shared" si="1542"/>
        <v>0</v>
      </c>
    </row>
    <row r="1193" spans="1:39" ht="14.1" customHeight="1" thickTop="1" thickBot="1" x14ac:dyDescent="0.25">
      <c r="A1193" s="2278"/>
      <c r="B1193" s="2281"/>
      <c r="C1193" s="2283"/>
      <c r="D1193" s="2285"/>
      <c r="E1193" s="2288"/>
      <c r="F1193" s="2281"/>
      <c r="G1193" s="2295"/>
      <c r="H1193" s="2297"/>
      <c r="I1193" s="2293"/>
      <c r="J1193" s="2281"/>
      <c r="K1193" s="2295"/>
      <c r="L1193" s="2281"/>
      <c r="M1193" s="310"/>
      <c r="N1193" s="1678"/>
      <c r="O1193" s="1678"/>
      <c r="P1193" s="309"/>
      <c r="Q1193" s="309"/>
      <c r="R1193" s="308"/>
      <c r="S1193" s="308"/>
      <c r="T1193" s="358"/>
      <c r="U1193" s="357"/>
      <c r="V1193" s="357"/>
      <c r="W1193" s="357"/>
      <c r="X1193" s="357"/>
      <c r="Y1193" s="357"/>
      <c r="Z1193" s="357"/>
      <c r="AA1193" s="357"/>
      <c r="AB1193" s="308"/>
      <c r="AC1193" s="2300"/>
      <c r="AD1193" s="2300"/>
      <c r="AE1193" s="2308"/>
      <c r="AF1193" s="2316"/>
      <c r="AG1193" s="2314"/>
      <c r="AH1193" s="2312"/>
      <c r="AI1193" s="271">
        <f t="shared" ref="AI1193" si="1626">IF(P1193=P1192,0,IF(P1193=P1191,0,IF(P1193=P1190,0,IF(P1193=P1189,0,IF(P1193=P1188,0,IF(P1193=P1187,0,IF(P1193=P1186,0,IF(P1193=P1185,0,1))))))))</f>
        <v>0</v>
      </c>
      <c r="AJ1193" s="271" t="s">
        <v>545</v>
      </c>
      <c r="AK1193" s="271" t="str">
        <f t="shared" si="1539"/>
        <v>??</v>
      </c>
      <c r="AL1193" s="271" t="e">
        <f>IF(#REF!=#REF!,0,IF(#REF!=#REF!,0,IF(#REF!=#REF!,0,IF(#REF!=#REF!,0,IF(#REF!=#REF!,0,IF(#REF!=#REF!,0,IF(#REF!=#REF!,0,IF(#REF!=#REF!,0,1))))))))</f>
        <v>#REF!</v>
      </c>
      <c r="AM1193" s="354">
        <f t="shared" si="1542"/>
        <v>0</v>
      </c>
    </row>
    <row r="1194" spans="1:39" ht="14.1" customHeight="1" thickTop="1" thickBot="1" x14ac:dyDescent="0.25">
      <c r="A1194" s="2279"/>
      <c r="B1194" s="2282"/>
      <c r="C1194" s="2284"/>
      <c r="D1194" s="2286"/>
      <c r="E1194" s="2289"/>
      <c r="F1194" s="2282"/>
      <c r="G1194" s="2296"/>
      <c r="H1194" s="2298"/>
      <c r="I1194" s="2294"/>
      <c r="J1194" s="2282"/>
      <c r="K1194" s="2296"/>
      <c r="L1194" s="2282"/>
      <c r="M1194" s="292"/>
      <c r="N1194" s="290"/>
      <c r="O1194" s="290"/>
      <c r="P1194" s="291"/>
      <c r="Q1194" s="291"/>
      <c r="R1194" s="290"/>
      <c r="S1194" s="290"/>
      <c r="T1194" s="356"/>
      <c r="U1194" s="355"/>
      <c r="V1194" s="355"/>
      <c r="W1194" s="355"/>
      <c r="X1194" s="355"/>
      <c r="Y1194" s="355"/>
      <c r="Z1194" s="355"/>
      <c r="AA1194" s="355"/>
      <c r="AB1194" s="290"/>
      <c r="AC1194" s="2301"/>
      <c r="AD1194" s="2301"/>
      <c r="AE1194" s="2309"/>
      <c r="AF1194" s="2316"/>
      <c r="AG1194" s="2315"/>
      <c r="AH1194" s="2312"/>
      <c r="AI1194" s="271">
        <f t="shared" ref="AI1194" si="1627">IF(P1194=P1193,0,IF(P1194=P1192,0,IF(P1194=P1191,0,IF(P1194=P1190,0,IF(P1194=P1189,0,IF(P1194=P1188,0,IF(P1194=P1187,0,IF(P1194=P1186,0,IF(P1194=P1185,0,1)))))))))</f>
        <v>0</v>
      </c>
      <c r="AJ1194" s="271" t="s">
        <v>545</v>
      </c>
      <c r="AK1194" s="271" t="str">
        <f t="shared" si="1539"/>
        <v>??</v>
      </c>
      <c r="AL1194" s="271" t="e">
        <f>IF(#REF!=#REF!,0,IF(#REF!=#REF!,0,IF(#REF!=#REF!,0,IF(#REF!=#REF!,0,IF(#REF!=#REF!,0,IF(#REF!=#REF!,0,IF(#REF!=#REF!,0,IF(#REF!=#REF!,0,IF(#REF!=#REF!,0,1)))))))))</f>
        <v>#REF!</v>
      </c>
      <c r="AM1194" s="354">
        <f t="shared" si="1542"/>
        <v>0</v>
      </c>
    </row>
    <row r="1195" spans="1:39" ht="14.1" customHeight="1" thickTop="1" thickBot="1" x14ac:dyDescent="0.25">
      <c r="A1195" s="2278"/>
      <c r="B1195" s="2280"/>
      <c r="C1195" s="2283"/>
      <c r="D1195" s="2285"/>
      <c r="E1195" s="2287"/>
      <c r="F1195" s="2280"/>
      <c r="G1195" s="2280"/>
      <c r="H1195" s="2297"/>
      <c r="I1195" s="2290" t="s">
        <v>140</v>
      </c>
      <c r="J1195" s="2281"/>
      <c r="K1195" s="2280"/>
      <c r="L1195" s="2281"/>
      <c r="M1195" s="310"/>
      <c r="N1195" s="1678"/>
      <c r="O1195" s="1678"/>
      <c r="P1195" s="388"/>
      <c r="Q1195" s="388"/>
      <c r="R1195" s="308"/>
      <c r="S1195" s="308"/>
      <c r="T1195" s="358"/>
      <c r="U1195" s="357"/>
      <c r="V1195" s="357"/>
      <c r="W1195" s="357"/>
      <c r="X1195" s="357"/>
      <c r="Y1195" s="357"/>
      <c r="Z1195" s="357"/>
      <c r="AA1195" s="357"/>
      <c r="AB1195" s="308"/>
      <c r="AC1195" s="2299">
        <f t="shared" ref="AC1195" si="1628">SUM(T1195:AB1204)</f>
        <v>0</v>
      </c>
      <c r="AD1195" s="2299">
        <f t="shared" ref="AD1195" si="1629">IF(AC1195&gt;0,18,0)</f>
        <v>0</v>
      </c>
      <c r="AE1195" s="2306">
        <f t="shared" ref="AE1195" si="1630">IF((AC1195-AD1195)&gt;=0,AC1195-AD1195,0)</f>
        <v>0</v>
      </c>
      <c r="AF1195" s="2316">
        <f t="shared" ref="AF1195" si="1631">IF(AC1195&lt;AD1195,AC1195,AD1195)/IF(AD1195=0,1,AD1195)</f>
        <v>0</v>
      </c>
      <c r="AG1195" s="2313" t="str">
        <f t="shared" ref="AG1195" si="1632">IF(AF1195=1,"pe",IF(AF1195&gt;0,"ne",""))</f>
        <v/>
      </c>
      <c r="AH1195" s="2312"/>
      <c r="AI1195" s="271">
        <v>1</v>
      </c>
      <c r="AJ1195" s="271" t="s">
        <v>545</v>
      </c>
      <c r="AK1195" s="271" t="str">
        <f t="shared" si="1539"/>
        <v>??</v>
      </c>
      <c r="AL1195" s="271">
        <v>1</v>
      </c>
      <c r="AM1195" s="354">
        <f t="shared" ref="AM1195" si="1633">C1195</f>
        <v>0</v>
      </c>
    </row>
    <row r="1196" spans="1:39" ht="14.1" customHeight="1" thickTop="1" thickBot="1" x14ac:dyDescent="0.25">
      <c r="A1196" s="2278"/>
      <c r="B1196" s="2281"/>
      <c r="C1196" s="2283"/>
      <c r="D1196" s="2285"/>
      <c r="E1196" s="2288"/>
      <c r="F1196" s="2281"/>
      <c r="G1196" s="2295"/>
      <c r="H1196" s="2297"/>
      <c r="I1196" s="2291"/>
      <c r="J1196" s="2281"/>
      <c r="K1196" s="2295"/>
      <c r="L1196" s="2281"/>
      <c r="M1196" s="310"/>
      <c r="N1196" s="1678"/>
      <c r="O1196" s="1678"/>
      <c r="P1196" s="309"/>
      <c r="Q1196" s="309"/>
      <c r="R1196" s="308"/>
      <c r="S1196" s="308"/>
      <c r="T1196" s="358"/>
      <c r="U1196" s="357"/>
      <c r="V1196" s="357"/>
      <c r="W1196" s="357"/>
      <c r="X1196" s="357"/>
      <c r="Y1196" s="357"/>
      <c r="Z1196" s="357"/>
      <c r="AA1196" s="357"/>
      <c r="AB1196" s="308"/>
      <c r="AC1196" s="2300"/>
      <c r="AD1196" s="2300"/>
      <c r="AE1196" s="2307"/>
      <c r="AF1196" s="2316"/>
      <c r="AG1196" s="2314"/>
      <c r="AH1196" s="2312"/>
      <c r="AI1196" s="271">
        <f t="shared" ref="AI1196" si="1634">IF(P1196=P1195,0,1)</f>
        <v>0</v>
      </c>
      <c r="AJ1196" s="271" t="s">
        <v>545</v>
      </c>
      <c r="AK1196" s="271" t="str">
        <f t="shared" si="1539"/>
        <v>??</v>
      </c>
      <c r="AL1196" s="271" t="e">
        <f>IF(#REF!=#REF!,0,1)</f>
        <v>#REF!</v>
      </c>
      <c r="AM1196" s="354">
        <f t="shared" si="1542"/>
        <v>0</v>
      </c>
    </row>
    <row r="1197" spans="1:39" ht="14.1" customHeight="1" thickTop="1" thickBot="1" x14ac:dyDescent="0.25">
      <c r="A1197" s="2278"/>
      <c r="B1197" s="2281"/>
      <c r="C1197" s="2283"/>
      <c r="D1197" s="2285"/>
      <c r="E1197" s="2288"/>
      <c r="F1197" s="2281"/>
      <c r="G1197" s="2295"/>
      <c r="H1197" s="2297"/>
      <c r="I1197" s="2292"/>
      <c r="J1197" s="2281"/>
      <c r="K1197" s="2295"/>
      <c r="L1197" s="2281"/>
      <c r="M1197" s="310"/>
      <c r="N1197" s="1678"/>
      <c r="O1197" s="1678"/>
      <c r="P1197" s="309"/>
      <c r="Q1197" s="309"/>
      <c r="R1197" s="308"/>
      <c r="S1197" s="308"/>
      <c r="T1197" s="358"/>
      <c r="U1197" s="357"/>
      <c r="V1197" s="357"/>
      <c r="W1197" s="357"/>
      <c r="X1197" s="357"/>
      <c r="Y1197" s="357"/>
      <c r="Z1197" s="357"/>
      <c r="AA1197" s="357"/>
      <c r="AB1197" s="308"/>
      <c r="AC1197" s="2300"/>
      <c r="AD1197" s="2300"/>
      <c r="AE1197" s="2307"/>
      <c r="AF1197" s="2316"/>
      <c r="AG1197" s="2314"/>
      <c r="AH1197" s="2312"/>
      <c r="AI1197" s="271">
        <f t="shared" ref="AI1197" si="1635">IF(P1197=P1196,0,IF(P1197=P1195,0,1))</f>
        <v>0</v>
      </c>
      <c r="AJ1197" s="271" t="s">
        <v>545</v>
      </c>
      <c r="AK1197" s="271" t="str">
        <f t="shared" si="1539"/>
        <v>??</v>
      </c>
      <c r="AL1197" s="271" t="e">
        <f>IF(#REF!=#REF!,0,IF(#REF!=#REF!,0,1))</f>
        <v>#REF!</v>
      </c>
      <c r="AM1197" s="354">
        <f t="shared" si="1542"/>
        <v>0</v>
      </c>
    </row>
    <row r="1198" spans="1:39" ht="14.1" customHeight="1" thickTop="1" thickBot="1" x14ac:dyDescent="0.25">
      <c r="A1198" s="2278"/>
      <c r="B1198" s="2281"/>
      <c r="C1198" s="2283"/>
      <c r="D1198" s="2285"/>
      <c r="E1198" s="2288"/>
      <c r="F1198" s="2281"/>
      <c r="G1198" s="2295"/>
      <c r="H1198" s="2297"/>
      <c r="I1198" s="2293"/>
      <c r="J1198" s="2281"/>
      <c r="K1198" s="2295"/>
      <c r="L1198" s="2281"/>
      <c r="M1198" s="310"/>
      <c r="N1198" s="1678"/>
      <c r="O1198" s="1678"/>
      <c r="P1198" s="309"/>
      <c r="Q1198" s="309"/>
      <c r="R1198" s="308"/>
      <c r="S1198" s="308"/>
      <c r="T1198" s="358"/>
      <c r="U1198" s="357"/>
      <c r="V1198" s="357"/>
      <c r="W1198" s="357"/>
      <c r="X1198" s="357"/>
      <c r="Y1198" s="357"/>
      <c r="Z1198" s="357"/>
      <c r="AA1198" s="357"/>
      <c r="AB1198" s="308"/>
      <c r="AC1198" s="2300"/>
      <c r="AD1198" s="2300"/>
      <c r="AE1198" s="2307"/>
      <c r="AF1198" s="2316"/>
      <c r="AG1198" s="2314"/>
      <c r="AH1198" s="2312"/>
      <c r="AI1198" s="271">
        <f t="shared" ref="AI1198" si="1636">IF(P1198=P1197,0,IF(P1198=P1196,0,IF(P1198=P1195,0,1)))</f>
        <v>0</v>
      </c>
      <c r="AJ1198" s="271" t="s">
        <v>545</v>
      </c>
      <c r="AK1198" s="271" t="str">
        <f t="shared" si="1539"/>
        <v>??</v>
      </c>
      <c r="AL1198" s="271" t="e">
        <f>IF(#REF!=#REF!,0,IF(#REF!=#REF!,0,IF(#REF!=#REF!,0,1)))</f>
        <v>#REF!</v>
      </c>
      <c r="AM1198" s="354">
        <f t="shared" si="1542"/>
        <v>0</v>
      </c>
    </row>
    <row r="1199" spans="1:39" ht="14.1" customHeight="1" thickTop="1" thickBot="1" x14ac:dyDescent="0.25">
      <c r="A1199" s="2278"/>
      <c r="B1199" s="2281"/>
      <c r="C1199" s="2283"/>
      <c r="D1199" s="2285"/>
      <c r="E1199" s="2288"/>
      <c r="F1199" s="2281"/>
      <c r="G1199" s="2295"/>
      <c r="H1199" s="2297"/>
      <c r="I1199" s="2293"/>
      <c r="J1199" s="2281"/>
      <c r="K1199" s="2295"/>
      <c r="L1199" s="2281"/>
      <c r="M1199" s="310"/>
      <c r="N1199" s="1678"/>
      <c r="O1199" s="1678"/>
      <c r="P1199" s="309"/>
      <c r="Q1199" s="309"/>
      <c r="R1199" s="308"/>
      <c r="S1199" s="308"/>
      <c r="T1199" s="358"/>
      <c r="U1199" s="357"/>
      <c r="V1199" s="357"/>
      <c r="W1199" s="357"/>
      <c r="X1199" s="357"/>
      <c r="Y1199" s="357"/>
      <c r="Z1199" s="357"/>
      <c r="AA1199" s="357"/>
      <c r="AB1199" s="308"/>
      <c r="AC1199" s="2300"/>
      <c r="AD1199" s="2300"/>
      <c r="AE1199" s="2307"/>
      <c r="AF1199" s="2316"/>
      <c r="AG1199" s="2314"/>
      <c r="AH1199" s="2312"/>
      <c r="AI1199" s="271">
        <f t="shared" ref="AI1199" si="1637">IF(P1199=P1198,0,IF(P1199=P1197,0,IF(P1199=P1196,0,IF(P1199=P1195,0,1))))</f>
        <v>0</v>
      </c>
      <c r="AJ1199" s="271" t="s">
        <v>545</v>
      </c>
      <c r="AK1199" s="271" t="str">
        <f t="shared" si="1539"/>
        <v>??</v>
      </c>
      <c r="AL1199" s="271" t="e">
        <f>IF(#REF!=#REF!,0,IF(#REF!=#REF!,0,IF(#REF!=#REF!,0,IF(#REF!=#REF!,0,1))))</f>
        <v>#REF!</v>
      </c>
      <c r="AM1199" s="354">
        <f t="shared" si="1542"/>
        <v>0</v>
      </c>
    </row>
    <row r="1200" spans="1:39" ht="14.1" customHeight="1" thickTop="1" thickBot="1" x14ac:dyDescent="0.25">
      <c r="A1200" s="2278"/>
      <c r="B1200" s="2281"/>
      <c r="C1200" s="2283"/>
      <c r="D1200" s="2285"/>
      <c r="E1200" s="2288"/>
      <c r="F1200" s="2281"/>
      <c r="G1200" s="2295"/>
      <c r="H1200" s="2297"/>
      <c r="I1200" s="2293"/>
      <c r="J1200" s="2281"/>
      <c r="K1200" s="2295"/>
      <c r="L1200" s="2281"/>
      <c r="M1200" s="310"/>
      <c r="N1200" s="1678"/>
      <c r="O1200" s="1678"/>
      <c r="P1200" s="309"/>
      <c r="Q1200" s="309"/>
      <c r="R1200" s="308"/>
      <c r="S1200" s="308"/>
      <c r="T1200" s="358"/>
      <c r="U1200" s="357"/>
      <c r="V1200" s="357"/>
      <c r="W1200" s="357"/>
      <c r="X1200" s="357"/>
      <c r="Y1200" s="357"/>
      <c r="Z1200" s="357"/>
      <c r="AA1200" s="357"/>
      <c r="AB1200" s="308"/>
      <c r="AC1200" s="2300"/>
      <c r="AD1200" s="2300"/>
      <c r="AE1200" s="2307"/>
      <c r="AF1200" s="2316"/>
      <c r="AG1200" s="2314"/>
      <c r="AH1200" s="2312"/>
      <c r="AI1200" s="271">
        <f t="shared" ref="AI1200" si="1638">IF(P1200=P1199,0,IF(P1200=P1198,0,IF(P1200=P1197,0,IF(P1200=P1196,0,IF(P1200=P1195,0,1)))))</f>
        <v>0</v>
      </c>
      <c r="AJ1200" s="271" t="s">
        <v>545</v>
      </c>
      <c r="AK1200" s="271" t="str">
        <f t="shared" si="1539"/>
        <v>??</v>
      </c>
      <c r="AL1200" s="271" t="e">
        <f>IF(#REF!=#REF!,0,IF(#REF!=#REF!,0,IF(#REF!=#REF!,0,IF(#REF!=#REF!,0,IF(#REF!=#REF!,0,1)))))</f>
        <v>#REF!</v>
      </c>
      <c r="AM1200" s="354">
        <f t="shared" si="1542"/>
        <v>0</v>
      </c>
    </row>
    <row r="1201" spans="1:39" ht="14.1" customHeight="1" thickTop="1" thickBot="1" x14ac:dyDescent="0.25">
      <c r="A1201" s="2278"/>
      <c r="B1201" s="2281"/>
      <c r="C1201" s="2283"/>
      <c r="D1201" s="2285"/>
      <c r="E1201" s="2288"/>
      <c r="F1201" s="2281"/>
      <c r="G1201" s="2295"/>
      <c r="H1201" s="2297"/>
      <c r="I1201" s="2293"/>
      <c r="J1201" s="2281"/>
      <c r="K1201" s="2295"/>
      <c r="L1201" s="2281"/>
      <c r="M1201" s="310"/>
      <c r="N1201" s="1678"/>
      <c r="O1201" s="1678"/>
      <c r="P1201" s="309"/>
      <c r="Q1201" s="309"/>
      <c r="R1201" s="308"/>
      <c r="S1201" s="308"/>
      <c r="T1201" s="358"/>
      <c r="U1201" s="357"/>
      <c r="V1201" s="357"/>
      <c r="W1201" s="357"/>
      <c r="X1201" s="357"/>
      <c r="Y1201" s="357"/>
      <c r="Z1201" s="357"/>
      <c r="AA1201" s="357"/>
      <c r="AB1201" s="308"/>
      <c r="AC1201" s="2300"/>
      <c r="AD1201" s="2300"/>
      <c r="AE1201" s="2308" t="str">
        <f t="shared" ref="AE1201" si="1639">IF(AE1195&gt;9,"błąd","")</f>
        <v/>
      </c>
      <c r="AF1201" s="2316"/>
      <c r="AG1201" s="2314"/>
      <c r="AH1201" s="2312"/>
      <c r="AI1201" s="271">
        <f t="shared" ref="AI1201" si="1640">IF(P1201=P1200,0,IF(P1201=P1199,0,IF(P1201=P1198,0,IF(P1201=P1197,0,IF(P1201=P1196,0,IF(P1201=P1195,0,1))))))</f>
        <v>0</v>
      </c>
      <c r="AJ1201" s="271" t="s">
        <v>545</v>
      </c>
      <c r="AK1201" s="271" t="str">
        <f t="shared" si="1539"/>
        <v>??</v>
      </c>
      <c r="AL1201" s="271" t="e">
        <f>IF(#REF!=#REF!,0,IF(#REF!=#REF!,0,IF(#REF!=#REF!,0,IF(#REF!=#REF!,0,IF(#REF!=#REF!,0,IF(#REF!=#REF!,0,1))))))</f>
        <v>#REF!</v>
      </c>
      <c r="AM1201" s="354">
        <f t="shared" si="1542"/>
        <v>0</v>
      </c>
    </row>
    <row r="1202" spans="1:39" ht="14.1" customHeight="1" thickTop="1" thickBot="1" x14ac:dyDescent="0.25">
      <c r="A1202" s="2278"/>
      <c r="B1202" s="2281"/>
      <c r="C1202" s="2283"/>
      <c r="D1202" s="2285"/>
      <c r="E1202" s="2288"/>
      <c r="F1202" s="2281"/>
      <c r="G1202" s="2295"/>
      <c r="H1202" s="2297"/>
      <c r="I1202" s="2293"/>
      <c r="J1202" s="2281"/>
      <c r="K1202" s="2295"/>
      <c r="L1202" s="2281"/>
      <c r="M1202" s="310"/>
      <c r="N1202" s="1678"/>
      <c r="O1202" s="1678"/>
      <c r="P1202" s="309"/>
      <c r="Q1202" s="309"/>
      <c r="R1202" s="308"/>
      <c r="S1202" s="308"/>
      <c r="T1202" s="358"/>
      <c r="U1202" s="357"/>
      <c r="V1202" s="357"/>
      <c r="W1202" s="357"/>
      <c r="X1202" s="357"/>
      <c r="Y1202" s="357"/>
      <c r="Z1202" s="357"/>
      <c r="AA1202" s="357"/>
      <c r="AB1202" s="308"/>
      <c r="AC1202" s="2300"/>
      <c r="AD1202" s="2300"/>
      <c r="AE1202" s="2308"/>
      <c r="AF1202" s="2316"/>
      <c r="AG1202" s="2314"/>
      <c r="AH1202" s="2312"/>
      <c r="AI1202" s="271">
        <f t="shared" ref="AI1202" si="1641">IF(P1202=P1201,0,IF(P1202=P1200,0,IF(P1202=P1199,0,IF(P1202=P1198,0,IF(P1202=P1197,0,IF(P1202=P1196,0,IF(P1202=P1195,0,1)))))))</f>
        <v>0</v>
      </c>
      <c r="AJ1202" s="271" t="s">
        <v>545</v>
      </c>
      <c r="AK1202" s="271" t="str">
        <f t="shared" ref="AK1202:AK1265" si="1642">$C$2</f>
        <v>??</v>
      </c>
      <c r="AL1202" s="271" t="e">
        <f>IF(#REF!=#REF!,0,IF(#REF!=#REF!,0,IF(#REF!=#REF!,0,IF(#REF!=#REF!,0,IF(#REF!=#REF!,0,IF(#REF!=#REF!,0,IF(#REF!=#REF!,0,1)))))))</f>
        <v>#REF!</v>
      </c>
      <c r="AM1202" s="354">
        <f t="shared" si="1542"/>
        <v>0</v>
      </c>
    </row>
    <row r="1203" spans="1:39" ht="14.1" customHeight="1" thickTop="1" thickBot="1" x14ac:dyDescent="0.25">
      <c r="A1203" s="2278"/>
      <c r="B1203" s="2281"/>
      <c r="C1203" s="2283"/>
      <c r="D1203" s="2285"/>
      <c r="E1203" s="2288"/>
      <c r="F1203" s="2281"/>
      <c r="G1203" s="2295"/>
      <c r="H1203" s="2297"/>
      <c r="I1203" s="2293"/>
      <c r="J1203" s="2281"/>
      <c r="K1203" s="2295"/>
      <c r="L1203" s="2281"/>
      <c r="M1203" s="310"/>
      <c r="N1203" s="1678"/>
      <c r="O1203" s="1678"/>
      <c r="P1203" s="309"/>
      <c r="Q1203" s="309"/>
      <c r="R1203" s="308"/>
      <c r="S1203" s="308"/>
      <c r="T1203" s="358"/>
      <c r="U1203" s="357"/>
      <c r="V1203" s="357"/>
      <c r="W1203" s="357"/>
      <c r="X1203" s="357"/>
      <c r="Y1203" s="357"/>
      <c r="Z1203" s="357"/>
      <c r="AA1203" s="357"/>
      <c r="AB1203" s="308"/>
      <c r="AC1203" s="2300"/>
      <c r="AD1203" s="2300"/>
      <c r="AE1203" s="2308"/>
      <c r="AF1203" s="2316"/>
      <c r="AG1203" s="2314"/>
      <c r="AH1203" s="2312"/>
      <c r="AI1203" s="271">
        <f t="shared" ref="AI1203" si="1643">IF(P1203=P1202,0,IF(P1203=P1201,0,IF(P1203=P1200,0,IF(P1203=P1199,0,IF(P1203=P1198,0,IF(P1203=P1197,0,IF(P1203=P1196,0,IF(P1203=P1195,0,1))))))))</f>
        <v>0</v>
      </c>
      <c r="AJ1203" s="271" t="s">
        <v>545</v>
      </c>
      <c r="AK1203" s="271" t="str">
        <f t="shared" si="1642"/>
        <v>??</v>
      </c>
      <c r="AL1203" s="271" t="e">
        <f>IF(#REF!=#REF!,0,IF(#REF!=#REF!,0,IF(#REF!=#REF!,0,IF(#REF!=#REF!,0,IF(#REF!=#REF!,0,IF(#REF!=#REF!,0,IF(#REF!=#REF!,0,IF(#REF!=#REF!,0,1))))))))</f>
        <v>#REF!</v>
      </c>
      <c r="AM1203" s="354">
        <f t="shared" si="1542"/>
        <v>0</v>
      </c>
    </row>
    <row r="1204" spans="1:39" ht="14.1" customHeight="1" thickTop="1" thickBot="1" x14ac:dyDescent="0.25">
      <c r="A1204" s="2279"/>
      <c r="B1204" s="2282"/>
      <c r="C1204" s="2284"/>
      <c r="D1204" s="2286"/>
      <c r="E1204" s="2289"/>
      <c r="F1204" s="2282"/>
      <c r="G1204" s="2296"/>
      <c r="H1204" s="2298"/>
      <c r="I1204" s="2294"/>
      <c r="J1204" s="2282"/>
      <c r="K1204" s="2296"/>
      <c r="L1204" s="2282"/>
      <c r="M1204" s="292"/>
      <c r="N1204" s="290"/>
      <c r="O1204" s="290"/>
      <c r="P1204" s="291"/>
      <c r="Q1204" s="291"/>
      <c r="R1204" s="290"/>
      <c r="S1204" s="290"/>
      <c r="T1204" s="356"/>
      <c r="U1204" s="355"/>
      <c r="V1204" s="355"/>
      <c r="W1204" s="355"/>
      <c r="X1204" s="355"/>
      <c r="Y1204" s="355"/>
      <c r="Z1204" s="355"/>
      <c r="AA1204" s="355"/>
      <c r="AB1204" s="290"/>
      <c r="AC1204" s="2301"/>
      <c r="AD1204" s="2301"/>
      <c r="AE1204" s="2309"/>
      <c r="AF1204" s="2316"/>
      <c r="AG1204" s="2315"/>
      <c r="AH1204" s="2312"/>
      <c r="AI1204" s="271">
        <f t="shared" ref="AI1204" si="1644">IF(P1204=P1203,0,IF(P1204=P1202,0,IF(P1204=P1201,0,IF(P1204=P1200,0,IF(P1204=P1199,0,IF(P1204=P1198,0,IF(P1204=P1197,0,IF(P1204=P1196,0,IF(P1204=P1195,0,1)))))))))</f>
        <v>0</v>
      </c>
      <c r="AJ1204" s="271" t="s">
        <v>545</v>
      </c>
      <c r="AK1204" s="271" t="str">
        <f t="shared" si="1642"/>
        <v>??</v>
      </c>
      <c r="AL1204" s="271" t="e">
        <f>IF(#REF!=#REF!,0,IF(#REF!=#REF!,0,IF(#REF!=#REF!,0,IF(#REF!=#REF!,0,IF(#REF!=#REF!,0,IF(#REF!=#REF!,0,IF(#REF!=#REF!,0,IF(#REF!=#REF!,0,IF(#REF!=#REF!,0,1)))))))))</f>
        <v>#REF!</v>
      </c>
      <c r="AM1204" s="354">
        <f t="shared" ref="AM1204:AM1267" si="1645">AM1203</f>
        <v>0</v>
      </c>
    </row>
    <row r="1205" spans="1:39" ht="14.1" customHeight="1" thickTop="1" thickBot="1" x14ac:dyDescent="0.25">
      <c r="A1205" s="2278"/>
      <c r="B1205" s="2280"/>
      <c r="C1205" s="2283"/>
      <c r="D1205" s="2285"/>
      <c r="E1205" s="2287"/>
      <c r="F1205" s="2280"/>
      <c r="G1205" s="2280"/>
      <c r="H1205" s="2297"/>
      <c r="I1205" s="2290" t="s">
        <v>140</v>
      </c>
      <c r="J1205" s="2281"/>
      <c r="K1205" s="2280"/>
      <c r="L1205" s="2281"/>
      <c r="M1205" s="310"/>
      <c r="N1205" s="1678"/>
      <c r="O1205" s="1678"/>
      <c r="P1205" s="388"/>
      <c r="Q1205" s="388"/>
      <c r="R1205" s="308"/>
      <c r="S1205" s="308"/>
      <c r="T1205" s="358"/>
      <c r="U1205" s="357"/>
      <c r="V1205" s="357"/>
      <c r="W1205" s="357"/>
      <c r="X1205" s="357"/>
      <c r="Y1205" s="357"/>
      <c r="Z1205" s="357"/>
      <c r="AA1205" s="357"/>
      <c r="AB1205" s="308"/>
      <c r="AC1205" s="2299">
        <f t="shared" ref="AC1205" si="1646">SUM(T1205:AB1214)</f>
        <v>0</v>
      </c>
      <c r="AD1205" s="2299">
        <f t="shared" ref="AD1205" si="1647">IF(AC1205&gt;0,18,0)</f>
        <v>0</v>
      </c>
      <c r="AE1205" s="2306">
        <f t="shared" ref="AE1205" si="1648">IF((AC1205-AD1205)&gt;=0,AC1205-AD1205,0)</f>
        <v>0</v>
      </c>
      <c r="AF1205" s="2316">
        <f t="shared" ref="AF1205" si="1649">IF(AC1205&lt;AD1205,AC1205,AD1205)/IF(AD1205=0,1,AD1205)</f>
        <v>0</v>
      </c>
      <c r="AG1205" s="2313" t="str">
        <f t="shared" ref="AG1205" si="1650">IF(AF1205=1,"pe",IF(AF1205&gt;0,"ne",""))</f>
        <v/>
      </c>
      <c r="AH1205" s="2312"/>
      <c r="AI1205" s="271">
        <v>1</v>
      </c>
      <c r="AJ1205" s="271" t="s">
        <v>545</v>
      </c>
      <c r="AK1205" s="271" t="str">
        <f t="shared" si="1642"/>
        <v>??</v>
      </c>
      <c r="AL1205" s="271">
        <v>1</v>
      </c>
      <c r="AM1205" s="354">
        <f t="shared" ref="AM1205" si="1651">C1205</f>
        <v>0</v>
      </c>
    </row>
    <row r="1206" spans="1:39" ht="14.1" customHeight="1" thickTop="1" thickBot="1" x14ac:dyDescent="0.25">
      <c r="A1206" s="2278"/>
      <c r="B1206" s="2281"/>
      <c r="C1206" s="2283"/>
      <c r="D1206" s="2285"/>
      <c r="E1206" s="2288"/>
      <c r="F1206" s="2281"/>
      <c r="G1206" s="2295"/>
      <c r="H1206" s="2297"/>
      <c r="I1206" s="2291"/>
      <c r="J1206" s="2281"/>
      <c r="K1206" s="2295"/>
      <c r="L1206" s="2281"/>
      <c r="M1206" s="310"/>
      <c r="N1206" s="1678"/>
      <c r="O1206" s="1678"/>
      <c r="P1206" s="309"/>
      <c r="Q1206" s="309"/>
      <c r="R1206" s="308"/>
      <c r="S1206" s="308"/>
      <c r="T1206" s="358"/>
      <c r="U1206" s="357"/>
      <c r="V1206" s="357"/>
      <c r="W1206" s="357"/>
      <c r="X1206" s="357"/>
      <c r="Y1206" s="357"/>
      <c r="Z1206" s="357"/>
      <c r="AA1206" s="357"/>
      <c r="AB1206" s="308"/>
      <c r="AC1206" s="2300"/>
      <c r="AD1206" s="2300"/>
      <c r="AE1206" s="2307"/>
      <c r="AF1206" s="2316"/>
      <c r="AG1206" s="2314"/>
      <c r="AH1206" s="2312"/>
      <c r="AI1206" s="271">
        <f t="shared" ref="AI1206" si="1652">IF(P1206=P1205,0,1)</f>
        <v>0</v>
      </c>
      <c r="AJ1206" s="271" t="s">
        <v>545</v>
      </c>
      <c r="AK1206" s="271" t="str">
        <f t="shared" si="1642"/>
        <v>??</v>
      </c>
      <c r="AL1206" s="271" t="e">
        <f>IF(#REF!=#REF!,0,1)</f>
        <v>#REF!</v>
      </c>
      <c r="AM1206" s="354">
        <f t="shared" si="1645"/>
        <v>0</v>
      </c>
    </row>
    <row r="1207" spans="1:39" ht="14.1" customHeight="1" thickTop="1" thickBot="1" x14ac:dyDescent="0.25">
      <c r="A1207" s="2278"/>
      <c r="B1207" s="2281"/>
      <c r="C1207" s="2283"/>
      <c r="D1207" s="2285"/>
      <c r="E1207" s="2288"/>
      <c r="F1207" s="2281"/>
      <c r="G1207" s="2295"/>
      <c r="H1207" s="2297"/>
      <c r="I1207" s="2292"/>
      <c r="J1207" s="2281"/>
      <c r="K1207" s="2295"/>
      <c r="L1207" s="2281"/>
      <c r="M1207" s="310"/>
      <c r="N1207" s="1678"/>
      <c r="O1207" s="1678"/>
      <c r="P1207" s="309"/>
      <c r="Q1207" s="309"/>
      <c r="R1207" s="308"/>
      <c r="S1207" s="308"/>
      <c r="T1207" s="358"/>
      <c r="U1207" s="357"/>
      <c r="V1207" s="357"/>
      <c r="W1207" s="357"/>
      <c r="X1207" s="357"/>
      <c r="Y1207" s="357"/>
      <c r="Z1207" s="357"/>
      <c r="AA1207" s="357"/>
      <c r="AB1207" s="308"/>
      <c r="AC1207" s="2300"/>
      <c r="AD1207" s="2300"/>
      <c r="AE1207" s="2307"/>
      <c r="AF1207" s="2316"/>
      <c r="AG1207" s="2314"/>
      <c r="AH1207" s="2312"/>
      <c r="AI1207" s="271">
        <f t="shared" ref="AI1207" si="1653">IF(P1207=P1206,0,IF(P1207=P1205,0,1))</f>
        <v>0</v>
      </c>
      <c r="AJ1207" s="271" t="s">
        <v>545</v>
      </c>
      <c r="AK1207" s="271" t="str">
        <f t="shared" si="1642"/>
        <v>??</v>
      </c>
      <c r="AL1207" s="271" t="e">
        <f>IF(#REF!=#REF!,0,IF(#REF!=#REF!,0,1))</f>
        <v>#REF!</v>
      </c>
      <c r="AM1207" s="354">
        <f t="shared" si="1645"/>
        <v>0</v>
      </c>
    </row>
    <row r="1208" spans="1:39" ht="14.1" customHeight="1" thickTop="1" thickBot="1" x14ac:dyDescent="0.25">
      <c r="A1208" s="2278"/>
      <c r="B1208" s="2281"/>
      <c r="C1208" s="2283"/>
      <c r="D1208" s="2285"/>
      <c r="E1208" s="2288"/>
      <c r="F1208" s="2281"/>
      <c r="G1208" s="2295"/>
      <c r="H1208" s="2297"/>
      <c r="I1208" s="2293"/>
      <c r="J1208" s="2281"/>
      <c r="K1208" s="2295"/>
      <c r="L1208" s="2281"/>
      <c r="M1208" s="310"/>
      <c r="N1208" s="1678"/>
      <c r="O1208" s="1678"/>
      <c r="P1208" s="309"/>
      <c r="Q1208" s="309"/>
      <c r="R1208" s="308"/>
      <c r="S1208" s="308"/>
      <c r="T1208" s="358"/>
      <c r="U1208" s="357"/>
      <c r="V1208" s="357"/>
      <c r="W1208" s="357"/>
      <c r="X1208" s="357"/>
      <c r="Y1208" s="357"/>
      <c r="Z1208" s="357"/>
      <c r="AA1208" s="357"/>
      <c r="AB1208" s="308"/>
      <c r="AC1208" s="2300"/>
      <c r="AD1208" s="2300"/>
      <c r="AE1208" s="2307"/>
      <c r="AF1208" s="2316"/>
      <c r="AG1208" s="2314"/>
      <c r="AH1208" s="2312"/>
      <c r="AI1208" s="271">
        <f t="shared" ref="AI1208" si="1654">IF(P1208=P1207,0,IF(P1208=P1206,0,IF(P1208=P1205,0,1)))</f>
        <v>0</v>
      </c>
      <c r="AJ1208" s="271" t="s">
        <v>545</v>
      </c>
      <c r="AK1208" s="271" t="str">
        <f t="shared" si="1642"/>
        <v>??</v>
      </c>
      <c r="AL1208" s="271" t="e">
        <f>IF(#REF!=#REF!,0,IF(#REF!=#REF!,0,IF(#REF!=#REF!,0,1)))</f>
        <v>#REF!</v>
      </c>
      <c r="AM1208" s="354">
        <f t="shared" si="1645"/>
        <v>0</v>
      </c>
    </row>
    <row r="1209" spans="1:39" ht="14.1" customHeight="1" thickTop="1" thickBot="1" x14ac:dyDescent="0.25">
      <c r="A1209" s="2278"/>
      <c r="B1209" s="2281"/>
      <c r="C1209" s="2283"/>
      <c r="D1209" s="2285"/>
      <c r="E1209" s="2288"/>
      <c r="F1209" s="2281"/>
      <c r="G1209" s="2295"/>
      <c r="H1209" s="2297"/>
      <c r="I1209" s="2293"/>
      <c r="J1209" s="2281"/>
      <c r="K1209" s="2295"/>
      <c r="L1209" s="2281"/>
      <c r="M1209" s="310"/>
      <c r="N1209" s="1678"/>
      <c r="O1209" s="1678"/>
      <c r="P1209" s="309"/>
      <c r="Q1209" s="309"/>
      <c r="R1209" s="308"/>
      <c r="S1209" s="308"/>
      <c r="T1209" s="358"/>
      <c r="U1209" s="357"/>
      <c r="V1209" s="357"/>
      <c r="W1209" s="357"/>
      <c r="X1209" s="357"/>
      <c r="Y1209" s="357"/>
      <c r="Z1209" s="357"/>
      <c r="AA1209" s="357"/>
      <c r="AB1209" s="308"/>
      <c r="AC1209" s="2300"/>
      <c r="AD1209" s="2300"/>
      <c r="AE1209" s="2307"/>
      <c r="AF1209" s="2316"/>
      <c r="AG1209" s="2314"/>
      <c r="AH1209" s="2312"/>
      <c r="AI1209" s="271">
        <f t="shared" ref="AI1209" si="1655">IF(P1209=P1208,0,IF(P1209=P1207,0,IF(P1209=P1206,0,IF(P1209=P1205,0,1))))</f>
        <v>0</v>
      </c>
      <c r="AJ1209" s="271" t="s">
        <v>545</v>
      </c>
      <c r="AK1209" s="271" t="str">
        <f t="shared" si="1642"/>
        <v>??</v>
      </c>
      <c r="AL1209" s="271" t="e">
        <f>IF(#REF!=#REF!,0,IF(#REF!=#REF!,0,IF(#REF!=#REF!,0,IF(#REF!=#REF!,0,1))))</f>
        <v>#REF!</v>
      </c>
      <c r="AM1209" s="354">
        <f t="shared" si="1645"/>
        <v>0</v>
      </c>
    </row>
    <row r="1210" spans="1:39" ht="14.1" customHeight="1" thickTop="1" thickBot="1" x14ac:dyDescent="0.25">
      <c r="A1210" s="2278"/>
      <c r="B1210" s="2281"/>
      <c r="C1210" s="2283"/>
      <c r="D1210" s="2285"/>
      <c r="E1210" s="2288"/>
      <c r="F1210" s="2281"/>
      <c r="G1210" s="2295"/>
      <c r="H1210" s="2297"/>
      <c r="I1210" s="2293"/>
      <c r="J1210" s="2281"/>
      <c r="K1210" s="2295"/>
      <c r="L1210" s="2281"/>
      <c r="M1210" s="310"/>
      <c r="N1210" s="1678"/>
      <c r="O1210" s="1678"/>
      <c r="P1210" s="309"/>
      <c r="Q1210" s="309"/>
      <c r="R1210" s="308"/>
      <c r="S1210" s="308"/>
      <c r="T1210" s="358"/>
      <c r="U1210" s="357"/>
      <c r="V1210" s="357"/>
      <c r="W1210" s="357"/>
      <c r="X1210" s="357"/>
      <c r="Y1210" s="357"/>
      <c r="Z1210" s="357"/>
      <c r="AA1210" s="357"/>
      <c r="AB1210" s="308"/>
      <c r="AC1210" s="2300"/>
      <c r="AD1210" s="2300"/>
      <c r="AE1210" s="2307"/>
      <c r="AF1210" s="2316"/>
      <c r="AG1210" s="2314"/>
      <c r="AH1210" s="2312"/>
      <c r="AI1210" s="271">
        <f t="shared" ref="AI1210" si="1656">IF(P1210=P1209,0,IF(P1210=P1208,0,IF(P1210=P1207,0,IF(P1210=P1206,0,IF(P1210=P1205,0,1)))))</f>
        <v>0</v>
      </c>
      <c r="AJ1210" s="271" t="s">
        <v>545</v>
      </c>
      <c r="AK1210" s="271" t="str">
        <f t="shared" si="1642"/>
        <v>??</v>
      </c>
      <c r="AL1210" s="271" t="e">
        <f>IF(#REF!=#REF!,0,IF(#REF!=#REF!,0,IF(#REF!=#REF!,0,IF(#REF!=#REF!,0,IF(#REF!=#REF!,0,1)))))</f>
        <v>#REF!</v>
      </c>
      <c r="AM1210" s="354">
        <f t="shared" si="1645"/>
        <v>0</v>
      </c>
    </row>
    <row r="1211" spans="1:39" ht="14.1" customHeight="1" thickTop="1" thickBot="1" x14ac:dyDescent="0.25">
      <c r="A1211" s="2278"/>
      <c r="B1211" s="2281"/>
      <c r="C1211" s="2283"/>
      <c r="D1211" s="2285"/>
      <c r="E1211" s="2288"/>
      <c r="F1211" s="2281"/>
      <c r="G1211" s="2295"/>
      <c r="H1211" s="2297"/>
      <c r="I1211" s="2293"/>
      <c r="J1211" s="2281"/>
      <c r="K1211" s="2295"/>
      <c r="L1211" s="2281"/>
      <c r="M1211" s="310"/>
      <c r="N1211" s="1678"/>
      <c r="O1211" s="1678"/>
      <c r="P1211" s="309"/>
      <c r="Q1211" s="309"/>
      <c r="R1211" s="308"/>
      <c r="S1211" s="308"/>
      <c r="T1211" s="358"/>
      <c r="U1211" s="357"/>
      <c r="V1211" s="357"/>
      <c r="W1211" s="357"/>
      <c r="X1211" s="357"/>
      <c r="Y1211" s="357"/>
      <c r="Z1211" s="357"/>
      <c r="AA1211" s="357"/>
      <c r="AB1211" s="308"/>
      <c r="AC1211" s="2300"/>
      <c r="AD1211" s="2300"/>
      <c r="AE1211" s="2308" t="str">
        <f t="shared" ref="AE1211" si="1657">IF(AE1205&gt;9,"błąd","")</f>
        <v/>
      </c>
      <c r="AF1211" s="2316"/>
      <c r="AG1211" s="2314"/>
      <c r="AH1211" s="2312"/>
      <c r="AI1211" s="271">
        <f t="shared" ref="AI1211" si="1658">IF(P1211=P1210,0,IF(P1211=P1209,0,IF(P1211=P1208,0,IF(P1211=P1207,0,IF(P1211=P1206,0,IF(P1211=P1205,0,1))))))</f>
        <v>0</v>
      </c>
      <c r="AJ1211" s="271" t="s">
        <v>545</v>
      </c>
      <c r="AK1211" s="271" t="str">
        <f t="shared" si="1642"/>
        <v>??</v>
      </c>
      <c r="AL1211" s="271" t="e">
        <f>IF(#REF!=#REF!,0,IF(#REF!=#REF!,0,IF(#REF!=#REF!,0,IF(#REF!=#REF!,0,IF(#REF!=#REF!,0,IF(#REF!=#REF!,0,1))))))</f>
        <v>#REF!</v>
      </c>
      <c r="AM1211" s="354">
        <f t="shared" si="1645"/>
        <v>0</v>
      </c>
    </row>
    <row r="1212" spans="1:39" ht="14.1" customHeight="1" thickTop="1" thickBot="1" x14ac:dyDescent="0.25">
      <c r="A1212" s="2278"/>
      <c r="B1212" s="2281"/>
      <c r="C1212" s="2283"/>
      <c r="D1212" s="2285"/>
      <c r="E1212" s="2288"/>
      <c r="F1212" s="2281"/>
      <c r="G1212" s="2295"/>
      <c r="H1212" s="2297"/>
      <c r="I1212" s="2293"/>
      <c r="J1212" s="2281"/>
      <c r="K1212" s="2295"/>
      <c r="L1212" s="2281"/>
      <c r="M1212" s="310"/>
      <c r="N1212" s="1678"/>
      <c r="O1212" s="1678"/>
      <c r="P1212" s="309"/>
      <c r="Q1212" s="309"/>
      <c r="R1212" s="308"/>
      <c r="S1212" s="308"/>
      <c r="T1212" s="358"/>
      <c r="U1212" s="357"/>
      <c r="V1212" s="357"/>
      <c r="W1212" s="357"/>
      <c r="X1212" s="357"/>
      <c r="Y1212" s="357"/>
      <c r="Z1212" s="357"/>
      <c r="AA1212" s="357"/>
      <c r="AB1212" s="308"/>
      <c r="AC1212" s="2300"/>
      <c r="AD1212" s="2300"/>
      <c r="AE1212" s="2308"/>
      <c r="AF1212" s="2316"/>
      <c r="AG1212" s="2314"/>
      <c r="AH1212" s="2312"/>
      <c r="AI1212" s="271">
        <f t="shared" ref="AI1212" si="1659">IF(P1212=P1211,0,IF(P1212=P1210,0,IF(P1212=P1209,0,IF(P1212=P1208,0,IF(P1212=P1207,0,IF(P1212=P1206,0,IF(P1212=P1205,0,1)))))))</f>
        <v>0</v>
      </c>
      <c r="AJ1212" s="271" t="s">
        <v>545</v>
      </c>
      <c r="AK1212" s="271" t="str">
        <f t="shared" si="1642"/>
        <v>??</v>
      </c>
      <c r="AL1212" s="271" t="e">
        <f>IF(#REF!=#REF!,0,IF(#REF!=#REF!,0,IF(#REF!=#REF!,0,IF(#REF!=#REF!,0,IF(#REF!=#REF!,0,IF(#REF!=#REF!,0,IF(#REF!=#REF!,0,1)))))))</f>
        <v>#REF!</v>
      </c>
      <c r="AM1212" s="354">
        <f t="shared" si="1645"/>
        <v>0</v>
      </c>
    </row>
    <row r="1213" spans="1:39" ht="14.1" customHeight="1" thickTop="1" thickBot="1" x14ac:dyDescent="0.25">
      <c r="A1213" s="2278"/>
      <c r="B1213" s="2281"/>
      <c r="C1213" s="2283"/>
      <c r="D1213" s="2285"/>
      <c r="E1213" s="2288"/>
      <c r="F1213" s="2281"/>
      <c r="G1213" s="2295"/>
      <c r="H1213" s="2297"/>
      <c r="I1213" s="2293"/>
      <c r="J1213" s="2281"/>
      <c r="K1213" s="2295"/>
      <c r="L1213" s="2281"/>
      <c r="M1213" s="310"/>
      <c r="N1213" s="1678"/>
      <c r="O1213" s="1678"/>
      <c r="P1213" s="309"/>
      <c r="Q1213" s="309"/>
      <c r="R1213" s="308"/>
      <c r="S1213" s="308"/>
      <c r="T1213" s="358"/>
      <c r="U1213" s="357"/>
      <c r="V1213" s="357"/>
      <c r="W1213" s="357"/>
      <c r="X1213" s="357"/>
      <c r="Y1213" s="357"/>
      <c r="Z1213" s="357"/>
      <c r="AA1213" s="357"/>
      <c r="AB1213" s="308"/>
      <c r="AC1213" s="2300"/>
      <c r="AD1213" s="2300"/>
      <c r="AE1213" s="2308"/>
      <c r="AF1213" s="2316"/>
      <c r="AG1213" s="2314"/>
      <c r="AH1213" s="2312"/>
      <c r="AI1213" s="271">
        <f t="shared" ref="AI1213" si="1660">IF(P1213=P1212,0,IF(P1213=P1211,0,IF(P1213=P1210,0,IF(P1213=P1209,0,IF(P1213=P1208,0,IF(P1213=P1207,0,IF(P1213=P1206,0,IF(P1213=P1205,0,1))))))))</f>
        <v>0</v>
      </c>
      <c r="AJ1213" s="271" t="s">
        <v>545</v>
      </c>
      <c r="AK1213" s="271" t="str">
        <f t="shared" si="1642"/>
        <v>??</v>
      </c>
      <c r="AL1213" s="271" t="e">
        <f>IF(#REF!=#REF!,0,IF(#REF!=#REF!,0,IF(#REF!=#REF!,0,IF(#REF!=#REF!,0,IF(#REF!=#REF!,0,IF(#REF!=#REF!,0,IF(#REF!=#REF!,0,IF(#REF!=#REF!,0,1))))))))</f>
        <v>#REF!</v>
      </c>
      <c r="AM1213" s="354">
        <f t="shared" si="1645"/>
        <v>0</v>
      </c>
    </row>
    <row r="1214" spans="1:39" ht="14.1" customHeight="1" thickTop="1" thickBot="1" x14ac:dyDescent="0.25">
      <c r="A1214" s="2279"/>
      <c r="B1214" s="2282"/>
      <c r="C1214" s="2284"/>
      <c r="D1214" s="2286"/>
      <c r="E1214" s="2289"/>
      <c r="F1214" s="2282"/>
      <c r="G1214" s="2296"/>
      <c r="H1214" s="2298"/>
      <c r="I1214" s="2294"/>
      <c r="J1214" s="2282"/>
      <c r="K1214" s="2296"/>
      <c r="L1214" s="2282"/>
      <c r="M1214" s="292"/>
      <c r="N1214" s="290"/>
      <c r="O1214" s="290"/>
      <c r="P1214" s="291"/>
      <c r="Q1214" s="291"/>
      <c r="R1214" s="290"/>
      <c r="S1214" s="290"/>
      <c r="T1214" s="356"/>
      <c r="U1214" s="355"/>
      <c r="V1214" s="355"/>
      <c r="W1214" s="355"/>
      <c r="X1214" s="355"/>
      <c r="Y1214" s="355"/>
      <c r="Z1214" s="355"/>
      <c r="AA1214" s="355"/>
      <c r="AB1214" s="290"/>
      <c r="AC1214" s="2301"/>
      <c r="AD1214" s="2301"/>
      <c r="AE1214" s="2309"/>
      <c r="AF1214" s="2316"/>
      <c r="AG1214" s="2315"/>
      <c r="AH1214" s="2312"/>
      <c r="AI1214" s="271">
        <f t="shared" ref="AI1214" si="1661">IF(P1214=P1213,0,IF(P1214=P1212,0,IF(P1214=P1211,0,IF(P1214=P1210,0,IF(P1214=P1209,0,IF(P1214=P1208,0,IF(P1214=P1207,0,IF(P1214=P1206,0,IF(P1214=P1205,0,1)))))))))</f>
        <v>0</v>
      </c>
      <c r="AJ1214" s="271" t="s">
        <v>545</v>
      </c>
      <c r="AK1214" s="271" t="str">
        <f t="shared" si="1642"/>
        <v>??</v>
      </c>
      <c r="AL1214" s="271" t="e">
        <f>IF(#REF!=#REF!,0,IF(#REF!=#REF!,0,IF(#REF!=#REF!,0,IF(#REF!=#REF!,0,IF(#REF!=#REF!,0,IF(#REF!=#REF!,0,IF(#REF!=#REF!,0,IF(#REF!=#REF!,0,IF(#REF!=#REF!,0,1)))))))))</f>
        <v>#REF!</v>
      </c>
      <c r="AM1214" s="354">
        <f t="shared" si="1645"/>
        <v>0</v>
      </c>
    </row>
    <row r="1215" spans="1:39" ht="14.1" customHeight="1" thickTop="1" thickBot="1" x14ac:dyDescent="0.25">
      <c r="A1215" s="2278"/>
      <c r="B1215" s="2280"/>
      <c r="C1215" s="2283"/>
      <c r="D1215" s="2285"/>
      <c r="E1215" s="2287"/>
      <c r="F1215" s="2280"/>
      <c r="G1215" s="2280"/>
      <c r="H1215" s="2297"/>
      <c r="I1215" s="2290" t="s">
        <v>140</v>
      </c>
      <c r="J1215" s="2281"/>
      <c r="K1215" s="2280"/>
      <c r="L1215" s="2281"/>
      <c r="M1215" s="310"/>
      <c r="N1215" s="1678"/>
      <c r="O1215" s="1678"/>
      <c r="P1215" s="388"/>
      <c r="Q1215" s="388"/>
      <c r="R1215" s="308"/>
      <c r="S1215" s="308"/>
      <c r="T1215" s="358"/>
      <c r="U1215" s="357"/>
      <c r="V1215" s="357"/>
      <c r="W1215" s="357"/>
      <c r="X1215" s="357"/>
      <c r="Y1215" s="357"/>
      <c r="Z1215" s="357"/>
      <c r="AA1215" s="357"/>
      <c r="AB1215" s="308"/>
      <c r="AC1215" s="2299">
        <f t="shared" ref="AC1215" si="1662">SUM(T1215:AB1224)</f>
        <v>0</v>
      </c>
      <c r="AD1215" s="2299">
        <f t="shared" ref="AD1215" si="1663">IF(AC1215&gt;0,18,0)</f>
        <v>0</v>
      </c>
      <c r="AE1215" s="2306">
        <f t="shared" ref="AE1215" si="1664">IF((AC1215-AD1215)&gt;=0,AC1215-AD1215,0)</f>
        <v>0</v>
      </c>
      <c r="AF1215" s="2316">
        <f t="shared" ref="AF1215" si="1665">IF(AC1215&lt;AD1215,AC1215,AD1215)/IF(AD1215=0,1,AD1215)</f>
        <v>0</v>
      </c>
      <c r="AG1215" s="2313" t="str">
        <f t="shared" ref="AG1215" si="1666">IF(AF1215=1,"pe",IF(AF1215&gt;0,"ne",""))</f>
        <v/>
      </c>
      <c r="AH1215" s="2312"/>
      <c r="AI1215" s="271">
        <v>1</v>
      </c>
      <c r="AJ1215" s="271" t="s">
        <v>545</v>
      </c>
      <c r="AK1215" s="271" t="str">
        <f t="shared" si="1642"/>
        <v>??</v>
      </c>
      <c r="AL1215" s="271">
        <v>1</v>
      </c>
      <c r="AM1215" s="354">
        <f t="shared" ref="AM1215" si="1667">C1215</f>
        <v>0</v>
      </c>
    </row>
    <row r="1216" spans="1:39" ht="14.1" customHeight="1" thickTop="1" thickBot="1" x14ac:dyDescent="0.25">
      <c r="A1216" s="2278"/>
      <c r="B1216" s="2281"/>
      <c r="C1216" s="2283"/>
      <c r="D1216" s="2285"/>
      <c r="E1216" s="2288"/>
      <c r="F1216" s="2281"/>
      <c r="G1216" s="2295"/>
      <c r="H1216" s="2297"/>
      <c r="I1216" s="2291"/>
      <c r="J1216" s="2281"/>
      <c r="K1216" s="2295"/>
      <c r="L1216" s="2281"/>
      <c r="M1216" s="310"/>
      <c r="N1216" s="1678"/>
      <c r="O1216" s="1678"/>
      <c r="P1216" s="309"/>
      <c r="Q1216" s="309"/>
      <c r="R1216" s="308"/>
      <c r="S1216" s="308"/>
      <c r="T1216" s="358"/>
      <c r="U1216" s="357"/>
      <c r="V1216" s="357"/>
      <c r="W1216" s="357"/>
      <c r="X1216" s="357"/>
      <c r="Y1216" s="357"/>
      <c r="Z1216" s="357"/>
      <c r="AA1216" s="357"/>
      <c r="AB1216" s="308"/>
      <c r="AC1216" s="2300"/>
      <c r="AD1216" s="2300"/>
      <c r="AE1216" s="2307"/>
      <c r="AF1216" s="2316"/>
      <c r="AG1216" s="2314"/>
      <c r="AH1216" s="2312"/>
      <c r="AI1216" s="271">
        <f t="shared" ref="AI1216" si="1668">IF(P1216=P1215,0,1)</f>
        <v>0</v>
      </c>
      <c r="AJ1216" s="271" t="s">
        <v>545</v>
      </c>
      <c r="AK1216" s="271" t="str">
        <f t="shared" si="1642"/>
        <v>??</v>
      </c>
      <c r="AL1216" s="271" t="e">
        <f>IF(#REF!=#REF!,0,1)</f>
        <v>#REF!</v>
      </c>
      <c r="AM1216" s="354">
        <f t="shared" si="1645"/>
        <v>0</v>
      </c>
    </row>
    <row r="1217" spans="1:39" ht="14.1" customHeight="1" thickTop="1" thickBot="1" x14ac:dyDescent="0.25">
      <c r="A1217" s="2278"/>
      <c r="B1217" s="2281"/>
      <c r="C1217" s="2283"/>
      <c r="D1217" s="2285"/>
      <c r="E1217" s="2288"/>
      <c r="F1217" s="2281"/>
      <c r="G1217" s="2295"/>
      <c r="H1217" s="2297"/>
      <c r="I1217" s="2292"/>
      <c r="J1217" s="2281"/>
      <c r="K1217" s="2295"/>
      <c r="L1217" s="2281"/>
      <c r="M1217" s="310"/>
      <c r="N1217" s="1678"/>
      <c r="O1217" s="1678"/>
      <c r="P1217" s="309"/>
      <c r="Q1217" s="309"/>
      <c r="R1217" s="308"/>
      <c r="S1217" s="308"/>
      <c r="T1217" s="358"/>
      <c r="U1217" s="357"/>
      <c r="V1217" s="357"/>
      <c r="W1217" s="357"/>
      <c r="X1217" s="357"/>
      <c r="Y1217" s="357"/>
      <c r="Z1217" s="357"/>
      <c r="AA1217" s="357"/>
      <c r="AB1217" s="308"/>
      <c r="AC1217" s="2300"/>
      <c r="AD1217" s="2300"/>
      <c r="AE1217" s="2307"/>
      <c r="AF1217" s="2316"/>
      <c r="AG1217" s="2314"/>
      <c r="AH1217" s="2312"/>
      <c r="AI1217" s="271">
        <f t="shared" ref="AI1217" si="1669">IF(P1217=P1216,0,IF(P1217=P1215,0,1))</f>
        <v>0</v>
      </c>
      <c r="AJ1217" s="271" t="s">
        <v>545</v>
      </c>
      <c r="AK1217" s="271" t="str">
        <f t="shared" si="1642"/>
        <v>??</v>
      </c>
      <c r="AL1217" s="271" t="e">
        <f>IF(#REF!=#REF!,0,IF(#REF!=#REF!,0,1))</f>
        <v>#REF!</v>
      </c>
      <c r="AM1217" s="354">
        <f t="shared" si="1645"/>
        <v>0</v>
      </c>
    </row>
    <row r="1218" spans="1:39" ht="14.1" customHeight="1" thickTop="1" thickBot="1" x14ac:dyDescent="0.25">
      <c r="A1218" s="2278"/>
      <c r="B1218" s="2281"/>
      <c r="C1218" s="2283"/>
      <c r="D1218" s="2285"/>
      <c r="E1218" s="2288"/>
      <c r="F1218" s="2281"/>
      <c r="G1218" s="2295"/>
      <c r="H1218" s="2297"/>
      <c r="I1218" s="2293"/>
      <c r="J1218" s="2281"/>
      <c r="K1218" s="2295"/>
      <c r="L1218" s="2281"/>
      <c r="M1218" s="310"/>
      <c r="N1218" s="1678"/>
      <c r="O1218" s="1678"/>
      <c r="P1218" s="309"/>
      <c r="Q1218" s="309"/>
      <c r="R1218" s="308"/>
      <c r="S1218" s="308"/>
      <c r="T1218" s="358"/>
      <c r="U1218" s="357"/>
      <c r="V1218" s="357"/>
      <c r="W1218" s="357"/>
      <c r="X1218" s="357"/>
      <c r="Y1218" s="357"/>
      <c r="Z1218" s="357"/>
      <c r="AA1218" s="357"/>
      <c r="AB1218" s="308"/>
      <c r="AC1218" s="2300"/>
      <c r="AD1218" s="2300"/>
      <c r="AE1218" s="2307"/>
      <c r="AF1218" s="2316"/>
      <c r="AG1218" s="2314"/>
      <c r="AH1218" s="2312"/>
      <c r="AI1218" s="271">
        <f t="shared" ref="AI1218" si="1670">IF(P1218=P1217,0,IF(P1218=P1216,0,IF(P1218=P1215,0,1)))</f>
        <v>0</v>
      </c>
      <c r="AJ1218" s="271" t="s">
        <v>545</v>
      </c>
      <c r="AK1218" s="271" t="str">
        <f t="shared" si="1642"/>
        <v>??</v>
      </c>
      <c r="AL1218" s="271" t="e">
        <f>IF(#REF!=#REF!,0,IF(#REF!=#REF!,0,IF(#REF!=#REF!,0,1)))</f>
        <v>#REF!</v>
      </c>
      <c r="AM1218" s="354">
        <f t="shared" si="1645"/>
        <v>0</v>
      </c>
    </row>
    <row r="1219" spans="1:39" ht="14.1" customHeight="1" thickTop="1" thickBot="1" x14ac:dyDescent="0.25">
      <c r="A1219" s="2278"/>
      <c r="B1219" s="2281"/>
      <c r="C1219" s="2283"/>
      <c r="D1219" s="2285"/>
      <c r="E1219" s="2288"/>
      <c r="F1219" s="2281"/>
      <c r="G1219" s="2295"/>
      <c r="H1219" s="2297"/>
      <c r="I1219" s="2293"/>
      <c r="J1219" s="2281"/>
      <c r="K1219" s="2295"/>
      <c r="L1219" s="2281"/>
      <c r="M1219" s="310"/>
      <c r="N1219" s="1678"/>
      <c r="O1219" s="1678"/>
      <c r="P1219" s="309"/>
      <c r="Q1219" s="309"/>
      <c r="R1219" s="308"/>
      <c r="S1219" s="308"/>
      <c r="T1219" s="358"/>
      <c r="U1219" s="357"/>
      <c r="V1219" s="357"/>
      <c r="W1219" s="357"/>
      <c r="X1219" s="357"/>
      <c r="Y1219" s="357"/>
      <c r="Z1219" s="357"/>
      <c r="AA1219" s="357"/>
      <c r="AB1219" s="308"/>
      <c r="AC1219" s="2300"/>
      <c r="AD1219" s="2300"/>
      <c r="AE1219" s="2307"/>
      <c r="AF1219" s="2316"/>
      <c r="AG1219" s="2314"/>
      <c r="AH1219" s="2312"/>
      <c r="AI1219" s="271">
        <f t="shared" ref="AI1219" si="1671">IF(P1219=P1218,0,IF(P1219=P1217,0,IF(P1219=P1216,0,IF(P1219=P1215,0,1))))</f>
        <v>0</v>
      </c>
      <c r="AJ1219" s="271" t="s">
        <v>545</v>
      </c>
      <c r="AK1219" s="271" t="str">
        <f t="shared" si="1642"/>
        <v>??</v>
      </c>
      <c r="AL1219" s="271" t="e">
        <f>IF(#REF!=#REF!,0,IF(#REF!=#REF!,0,IF(#REF!=#REF!,0,IF(#REF!=#REF!,0,1))))</f>
        <v>#REF!</v>
      </c>
      <c r="AM1219" s="354">
        <f t="shared" si="1645"/>
        <v>0</v>
      </c>
    </row>
    <row r="1220" spans="1:39" ht="14.1" customHeight="1" thickTop="1" thickBot="1" x14ac:dyDescent="0.25">
      <c r="A1220" s="2278"/>
      <c r="B1220" s="2281"/>
      <c r="C1220" s="2283"/>
      <c r="D1220" s="2285"/>
      <c r="E1220" s="2288"/>
      <c r="F1220" s="2281"/>
      <c r="G1220" s="2295"/>
      <c r="H1220" s="2297"/>
      <c r="I1220" s="2293"/>
      <c r="J1220" s="2281"/>
      <c r="K1220" s="2295"/>
      <c r="L1220" s="2281"/>
      <c r="M1220" s="310"/>
      <c r="N1220" s="1678"/>
      <c r="O1220" s="1678"/>
      <c r="P1220" s="309"/>
      <c r="Q1220" s="309"/>
      <c r="R1220" s="308"/>
      <c r="S1220" s="308"/>
      <c r="T1220" s="358"/>
      <c r="U1220" s="357"/>
      <c r="V1220" s="357"/>
      <c r="W1220" s="357"/>
      <c r="X1220" s="357"/>
      <c r="Y1220" s="357"/>
      <c r="Z1220" s="357"/>
      <c r="AA1220" s="357"/>
      <c r="AB1220" s="308"/>
      <c r="AC1220" s="2300"/>
      <c r="AD1220" s="2300"/>
      <c r="AE1220" s="2307"/>
      <c r="AF1220" s="2316"/>
      <c r="AG1220" s="2314"/>
      <c r="AH1220" s="2312"/>
      <c r="AI1220" s="271">
        <f t="shared" ref="AI1220" si="1672">IF(P1220=P1219,0,IF(P1220=P1218,0,IF(P1220=P1217,0,IF(P1220=P1216,0,IF(P1220=P1215,0,1)))))</f>
        <v>0</v>
      </c>
      <c r="AJ1220" s="271" t="s">
        <v>545</v>
      </c>
      <c r="AK1220" s="271" t="str">
        <f t="shared" si="1642"/>
        <v>??</v>
      </c>
      <c r="AL1220" s="271" t="e">
        <f>IF(#REF!=#REF!,0,IF(#REF!=#REF!,0,IF(#REF!=#REF!,0,IF(#REF!=#REF!,0,IF(#REF!=#REF!,0,1)))))</f>
        <v>#REF!</v>
      </c>
      <c r="AM1220" s="354">
        <f t="shared" si="1645"/>
        <v>0</v>
      </c>
    </row>
    <row r="1221" spans="1:39" ht="14.1" customHeight="1" thickTop="1" thickBot="1" x14ac:dyDescent="0.25">
      <c r="A1221" s="2278"/>
      <c r="B1221" s="2281"/>
      <c r="C1221" s="2283"/>
      <c r="D1221" s="2285"/>
      <c r="E1221" s="2288"/>
      <c r="F1221" s="2281"/>
      <c r="G1221" s="2295"/>
      <c r="H1221" s="2297"/>
      <c r="I1221" s="2293"/>
      <c r="J1221" s="2281"/>
      <c r="K1221" s="2295"/>
      <c r="L1221" s="2281"/>
      <c r="M1221" s="310"/>
      <c r="N1221" s="1678"/>
      <c r="O1221" s="1678"/>
      <c r="P1221" s="309"/>
      <c r="Q1221" s="309"/>
      <c r="R1221" s="308"/>
      <c r="S1221" s="308"/>
      <c r="T1221" s="358"/>
      <c r="U1221" s="357"/>
      <c r="V1221" s="357"/>
      <c r="W1221" s="357"/>
      <c r="X1221" s="357"/>
      <c r="Y1221" s="357"/>
      <c r="Z1221" s="357"/>
      <c r="AA1221" s="357"/>
      <c r="AB1221" s="308"/>
      <c r="AC1221" s="2300"/>
      <c r="AD1221" s="2300"/>
      <c r="AE1221" s="2308" t="str">
        <f t="shared" ref="AE1221" si="1673">IF(AE1215&gt;9,"błąd","")</f>
        <v/>
      </c>
      <c r="AF1221" s="2316"/>
      <c r="AG1221" s="2314"/>
      <c r="AH1221" s="2312"/>
      <c r="AI1221" s="271">
        <f t="shared" ref="AI1221" si="1674">IF(P1221=P1220,0,IF(P1221=P1219,0,IF(P1221=P1218,0,IF(P1221=P1217,0,IF(P1221=P1216,0,IF(P1221=P1215,0,1))))))</f>
        <v>0</v>
      </c>
      <c r="AJ1221" s="271" t="s">
        <v>545</v>
      </c>
      <c r="AK1221" s="271" t="str">
        <f t="shared" si="1642"/>
        <v>??</v>
      </c>
      <c r="AL1221" s="271" t="e">
        <f>IF(#REF!=#REF!,0,IF(#REF!=#REF!,0,IF(#REF!=#REF!,0,IF(#REF!=#REF!,0,IF(#REF!=#REF!,0,IF(#REF!=#REF!,0,1))))))</f>
        <v>#REF!</v>
      </c>
      <c r="AM1221" s="354">
        <f t="shared" si="1645"/>
        <v>0</v>
      </c>
    </row>
    <row r="1222" spans="1:39" ht="14.1" customHeight="1" thickTop="1" thickBot="1" x14ac:dyDescent="0.25">
      <c r="A1222" s="2278"/>
      <c r="B1222" s="2281"/>
      <c r="C1222" s="2283"/>
      <c r="D1222" s="2285"/>
      <c r="E1222" s="2288"/>
      <c r="F1222" s="2281"/>
      <c r="G1222" s="2295"/>
      <c r="H1222" s="2297"/>
      <c r="I1222" s="2293"/>
      <c r="J1222" s="2281"/>
      <c r="K1222" s="2295"/>
      <c r="L1222" s="2281"/>
      <c r="M1222" s="310"/>
      <c r="N1222" s="1678"/>
      <c r="O1222" s="1678"/>
      <c r="P1222" s="309"/>
      <c r="Q1222" s="309"/>
      <c r="R1222" s="308"/>
      <c r="S1222" s="308"/>
      <c r="T1222" s="358"/>
      <c r="U1222" s="357"/>
      <c r="V1222" s="357"/>
      <c r="W1222" s="357"/>
      <c r="X1222" s="357"/>
      <c r="Y1222" s="357"/>
      <c r="Z1222" s="357"/>
      <c r="AA1222" s="357"/>
      <c r="AB1222" s="308"/>
      <c r="AC1222" s="2300"/>
      <c r="AD1222" s="2300"/>
      <c r="AE1222" s="2308"/>
      <c r="AF1222" s="2316"/>
      <c r="AG1222" s="2314"/>
      <c r="AH1222" s="2312"/>
      <c r="AI1222" s="271">
        <f t="shared" ref="AI1222" si="1675">IF(P1222=P1221,0,IF(P1222=P1220,0,IF(P1222=P1219,0,IF(P1222=P1218,0,IF(P1222=P1217,0,IF(P1222=P1216,0,IF(P1222=P1215,0,1)))))))</f>
        <v>0</v>
      </c>
      <c r="AJ1222" s="271" t="s">
        <v>545</v>
      </c>
      <c r="AK1222" s="271" t="str">
        <f t="shared" si="1642"/>
        <v>??</v>
      </c>
      <c r="AL1222" s="271" t="e">
        <f>IF(#REF!=#REF!,0,IF(#REF!=#REF!,0,IF(#REF!=#REF!,0,IF(#REF!=#REF!,0,IF(#REF!=#REF!,0,IF(#REF!=#REF!,0,IF(#REF!=#REF!,0,1)))))))</f>
        <v>#REF!</v>
      </c>
      <c r="AM1222" s="354">
        <f t="shared" si="1645"/>
        <v>0</v>
      </c>
    </row>
    <row r="1223" spans="1:39" ht="14.1" customHeight="1" thickTop="1" thickBot="1" x14ac:dyDescent="0.25">
      <c r="A1223" s="2278"/>
      <c r="B1223" s="2281"/>
      <c r="C1223" s="2283"/>
      <c r="D1223" s="2285"/>
      <c r="E1223" s="2288"/>
      <c r="F1223" s="2281"/>
      <c r="G1223" s="2295"/>
      <c r="H1223" s="2297"/>
      <c r="I1223" s="2293"/>
      <c r="J1223" s="2281"/>
      <c r="K1223" s="2295"/>
      <c r="L1223" s="2281"/>
      <c r="M1223" s="310"/>
      <c r="N1223" s="1678"/>
      <c r="O1223" s="1678"/>
      <c r="P1223" s="309"/>
      <c r="Q1223" s="309"/>
      <c r="R1223" s="308"/>
      <c r="S1223" s="308"/>
      <c r="T1223" s="358"/>
      <c r="U1223" s="357"/>
      <c r="V1223" s="357"/>
      <c r="W1223" s="357"/>
      <c r="X1223" s="357"/>
      <c r="Y1223" s="357"/>
      <c r="Z1223" s="357"/>
      <c r="AA1223" s="357"/>
      <c r="AB1223" s="308"/>
      <c r="AC1223" s="2300"/>
      <c r="AD1223" s="2300"/>
      <c r="AE1223" s="2308"/>
      <c r="AF1223" s="2316"/>
      <c r="AG1223" s="2314"/>
      <c r="AH1223" s="2312"/>
      <c r="AI1223" s="271">
        <f t="shared" ref="AI1223" si="1676">IF(P1223=P1222,0,IF(P1223=P1221,0,IF(P1223=P1220,0,IF(P1223=P1219,0,IF(P1223=P1218,0,IF(P1223=P1217,0,IF(P1223=P1216,0,IF(P1223=P1215,0,1))))))))</f>
        <v>0</v>
      </c>
      <c r="AJ1223" s="271" t="s">
        <v>545</v>
      </c>
      <c r="AK1223" s="271" t="str">
        <f t="shared" si="1642"/>
        <v>??</v>
      </c>
      <c r="AL1223" s="271" t="e">
        <f>IF(#REF!=#REF!,0,IF(#REF!=#REF!,0,IF(#REF!=#REF!,0,IF(#REF!=#REF!,0,IF(#REF!=#REF!,0,IF(#REF!=#REF!,0,IF(#REF!=#REF!,0,IF(#REF!=#REF!,0,1))))))))</f>
        <v>#REF!</v>
      </c>
      <c r="AM1223" s="354">
        <f t="shared" si="1645"/>
        <v>0</v>
      </c>
    </row>
    <row r="1224" spans="1:39" ht="14.1" customHeight="1" thickTop="1" thickBot="1" x14ac:dyDescent="0.25">
      <c r="A1224" s="2279"/>
      <c r="B1224" s="2282"/>
      <c r="C1224" s="2284"/>
      <c r="D1224" s="2286"/>
      <c r="E1224" s="2289"/>
      <c r="F1224" s="2282"/>
      <c r="G1224" s="2296"/>
      <c r="H1224" s="2298"/>
      <c r="I1224" s="2294"/>
      <c r="J1224" s="2282"/>
      <c r="K1224" s="2296"/>
      <c r="L1224" s="2282"/>
      <c r="M1224" s="292"/>
      <c r="N1224" s="290"/>
      <c r="O1224" s="290"/>
      <c r="P1224" s="291"/>
      <c r="Q1224" s="291"/>
      <c r="R1224" s="290"/>
      <c r="S1224" s="290"/>
      <c r="T1224" s="356"/>
      <c r="U1224" s="355"/>
      <c r="V1224" s="355"/>
      <c r="W1224" s="355"/>
      <c r="X1224" s="355"/>
      <c r="Y1224" s="355"/>
      <c r="Z1224" s="355"/>
      <c r="AA1224" s="355"/>
      <c r="AB1224" s="290"/>
      <c r="AC1224" s="2301"/>
      <c r="AD1224" s="2301"/>
      <c r="AE1224" s="2309"/>
      <c r="AF1224" s="2316"/>
      <c r="AG1224" s="2315"/>
      <c r="AH1224" s="2312"/>
      <c r="AI1224" s="271">
        <f t="shared" ref="AI1224" si="1677">IF(P1224=P1223,0,IF(P1224=P1222,0,IF(P1224=P1221,0,IF(P1224=P1220,0,IF(P1224=P1219,0,IF(P1224=P1218,0,IF(P1224=P1217,0,IF(P1224=P1216,0,IF(P1224=P1215,0,1)))))))))</f>
        <v>0</v>
      </c>
      <c r="AJ1224" s="271" t="s">
        <v>545</v>
      </c>
      <c r="AK1224" s="271" t="str">
        <f t="shared" si="1642"/>
        <v>??</v>
      </c>
      <c r="AL1224" s="271" t="e">
        <f>IF(#REF!=#REF!,0,IF(#REF!=#REF!,0,IF(#REF!=#REF!,0,IF(#REF!=#REF!,0,IF(#REF!=#REF!,0,IF(#REF!=#REF!,0,IF(#REF!=#REF!,0,IF(#REF!=#REF!,0,IF(#REF!=#REF!,0,1)))))))))</f>
        <v>#REF!</v>
      </c>
      <c r="AM1224" s="354">
        <f t="shared" si="1645"/>
        <v>0</v>
      </c>
    </row>
    <row r="1225" spans="1:39" ht="14.1" customHeight="1" thickTop="1" thickBot="1" x14ac:dyDescent="0.25">
      <c r="A1225" s="2278"/>
      <c r="B1225" s="2280"/>
      <c r="C1225" s="2283"/>
      <c r="D1225" s="2285"/>
      <c r="E1225" s="2287"/>
      <c r="F1225" s="2280"/>
      <c r="G1225" s="2280"/>
      <c r="H1225" s="2297"/>
      <c r="I1225" s="2290" t="s">
        <v>140</v>
      </c>
      <c r="J1225" s="2281"/>
      <c r="K1225" s="2280"/>
      <c r="L1225" s="2281"/>
      <c r="M1225" s="310"/>
      <c r="N1225" s="1678"/>
      <c r="O1225" s="1678"/>
      <c r="P1225" s="388"/>
      <c r="Q1225" s="388"/>
      <c r="R1225" s="308"/>
      <c r="S1225" s="308"/>
      <c r="T1225" s="358"/>
      <c r="U1225" s="357"/>
      <c r="V1225" s="357"/>
      <c r="W1225" s="357"/>
      <c r="X1225" s="357"/>
      <c r="Y1225" s="357"/>
      <c r="Z1225" s="357"/>
      <c r="AA1225" s="357"/>
      <c r="AB1225" s="308"/>
      <c r="AC1225" s="2299">
        <f t="shared" ref="AC1225" si="1678">SUM(T1225:AB1234)</f>
        <v>0</v>
      </c>
      <c r="AD1225" s="2299">
        <f t="shared" ref="AD1225" si="1679">IF(AC1225&gt;0,18,0)</f>
        <v>0</v>
      </c>
      <c r="AE1225" s="2306">
        <f t="shared" ref="AE1225" si="1680">IF((AC1225-AD1225)&gt;=0,AC1225-AD1225,0)</f>
        <v>0</v>
      </c>
      <c r="AF1225" s="2316">
        <f t="shared" ref="AF1225" si="1681">IF(AC1225&lt;AD1225,AC1225,AD1225)/IF(AD1225=0,1,AD1225)</f>
        <v>0</v>
      </c>
      <c r="AG1225" s="2313" t="str">
        <f t="shared" ref="AG1225" si="1682">IF(AF1225=1,"pe",IF(AF1225&gt;0,"ne",""))</f>
        <v/>
      </c>
      <c r="AH1225" s="2312"/>
      <c r="AI1225" s="271">
        <v>1</v>
      </c>
      <c r="AJ1225" s="271" t="s">
        <v>545</v>
      </c>
      <c r="AK1225" s="271" t="str">
        <f t="shared" si="1642"/>
        <v>??</v>
      </c>
      <c r="AL1225" s="271">
        <v>1</v>
      </c>
      <c r="AM1225" s="354">
        <f t="shared" ref="AM1225" si="1683">C1225</f>
        <v>0</v>
      </c>
    </row>
    <row r="1226" spans="1:39" ht="14.1" customHeight="1" thickTop="1" thickBot="1" x14ac:dyDescent="0.25">
      <c r="A1226" s="2278"/>
      <c r="B1226" s="2281"/>
      <c r="C1226" s="2283"/>
      <c r="D1226" s="2285"/>
      <c r="E1226" s="2288"/>
      <c r="F1226" s="2281"/>
      <c r="G1226" s="2295"/>
      <c r="H1226" s="2297"/>
      <c r="I1226" s="2291"/>
      <c r="J1226" s="2281"/>
      <c r="K1226" s="2295"/>
      <c r="L1226" s="2281"/>
      <c r="M1226" s="310"/>
      <c r="N1226" s="1678"/>
      <c r="O1226" s="1678"/>
      <c r="P1226" s="309"/>
      <c r="Q1226" s="309"/>
      <c r="R1226" s="308"/>
      <c r="S1226" s="308"/>
      <c r="T1226" s="358"/>
      <c r="U1226" s="357"/>
      <c r="V1226" s="357"/>
      <c r="W1226" s="357"/>
      <c r="X1226" s="357"/>
      <c r="Y1226" s="357"/>
      <c r="Z1226" s="357"/>
      <c r="AA1226" s="357"/>
      <c r="AB1226" s="308"/>
      <c r="AC1226" s="2300"/>
      <c r="AD1226" s="2300"/>
      <c r="AE1226" s="2307"/>
      <c r="AF1226" s="2316"/>
      <c r="AG1226" s="2314"/>
      <c r="AH1226" s="2312"/>
      <c r="AI1226" s="271">
        <f t="shared" ref="AI1226" si="1684">IF(P1226=P1225,0,1)</f>
        <v>0</v>
      </c>
      <c r="AJ1226" s="271" t="s">
        <v>545</v>
      </c>
      <c r="AK1226" s="271" t="str">
        <f t="shared" si="1642"/>
        <v>??</v>
      </c>
      <c r="AL1226" s="271" t="e">
        <f>IF(#REF!=#REF!,0,1)</f>
        <v>#REF!</v>
      </c>
      <c r="AM1226" s="354">
        <f t="shared" si="1645"/>
        <v>0</v>
      </c>
    </row>
    <row r="1227" spans="1:39" ht="14.1" customHeight="1" thickTop="1" thickBot="1" x14ac:dyDescent="0.25">
      <c r="A1227" s="2278"/>
      <c r="B1227" s="2281"/>
      <c r="C1227" s="2283"/>
      <c r="D1227" s="2285"/>
      <c r="E1227" s="2288"/>
      <c r="F1227" s="2281"/>
      <c r="G1227" s="2295"/>
      <c r="H1227" s="2297"/>
      <c r="I1227" s="2292"/>
      <c r="J1227" s="2281"/>
      <c r="K1227" s="2295"/>
      <c r="L1227" s="2281"/>
      <c r="M1227" s="310"/>
      <c r="N1227" s="1678"/>
      <c r="O1227" s="1678"/>
      <c r="P1227" s="309"/>
      <c r="Q1227" s="309"/>
      <c r="R1227" s="308"/>
      <c r="S1227" s="308"/>
      <c r="T1227" s="358"/>
      <c r="U1227" s="357"/>
      <c r="V1227" s="357"/>
      <c r="W1227" s="357"/>
      <c r="X1227" s="357"/>
      <c r="Y1227" s="357"/>
      <c r="Z1227" s="357"/>
      <c r="AA1227" s="357"/>
      <c r="AB1227" s="308"/>
      <c r="AC1227" s="2300"/>
      <c r="AD1227" s="2300"/>
      <c r="AE1227" s="2307"/>
      <c r="AF1227" s="2316"/>
      <c r="AG1227" s="2314"/>
      <c r="AH1227" s="2312"/>
      <c r="AI1227" s="271">
        <f t="shared" ref="AI1227" si="1685">IF(P1227=P1226,0,IF(P1227=P1225,0,1))</f>
        <v>0</v>
      </c>
      <c r="AJ1227" s="271" t="s">
        <v>545</v>
      </c>
      <c r="AK1227" s="271" t="str">
        <f t="shared" si="1642"/>
        <v>??</v>
      </c>
      <c r="AL1227" s="271" t="e">
        <f>IF(#REF!=#REF!,0,IF(#REF!=#REF!,0,1))</f>
        <v>#REF!</v>
      </c>
      <c r="AM1227" s="354">
        <f t="shared" si="1645"/>
        <v>0</v>
      </c>
    </row>
    <row r="1228" spans="1:39" ht="14.1" customHeight="1" thickTop="1" thickBot="1" x14ac:dyDescent="0.25">
      <c r="A1228" s="2278"/>
      <c r="B1228" s="2281"/>
      <c r="C1228" s="2283"/>
      <c r="D1228" s="2285"/>
      <c r="E1228" s="2288"/>
      <c r="F1228" s="2281"/>
      <c r="G1228" s="2295"/>
      <c r="H1228" s="2297"/>
      <c r="I1228" s="2293"/>
      <c r="J1228" s="2281"/>
      <c r="K1228" s="2295"/>
      <c r="L1228" s="2281"/>
      <c r="M1228" s="310"/>
      <c r="N1228" s="1678"/>
      <c r="O1228" s="1678"/>
      <c r="P1228" s="309"/>
      <c r="Q1228" s="309"/>
      <c r="R1228" s="308"/>
      <c r="S1228" s="308"/>
      <c r="T1228" s="358"/>
      <c r="U1228" s="357"/>
      <c r="V1228" s="357"/>
      <c r="W1228" s="357"/>
      <c r="X1228" s="357"/>
      <c r="Y1228" s="357"/>
      <c r="Z1228" s="357"/>
      <c r="AA1228" s="357"/>
      <c r="AB1228" s="308"/>
      <c r="AC1228" s="2300"/>
      <c r="AD1228" s="2300"/>
      <c r="AE1228" s="2307"/>
      <c r="AF1228" s="2316"/>
      <c r="AG1228" s="2314"/>
      <c r="AH1228" s="2312"/>
      <c r="AI1228" s="271">
        <f t="shared" ref="AI1228" si="1686">IF(P1228=P1227,0,IF(P1228=P1226,0,IF(P1228=P1225,0,1)))</f>
        <v>0</v>
      </c>
      <c r="AJ1228" s="271" t="s">
        <v>545</v>
      </c>
      <c r="AK1228" s="271" t="str">
        <f t="shared" si="1642"/>
        <v>??</v>
      </c>
      <c r="AL1228" s="271" t="e">
        <f>IF(#REF!=#REF!,0,IF(#REF!=#REF!,0,IF(#REF!=#REF!,0,1)))</f>
        <v>#REF!</v>
      </c>
      <c r="AM1228" s="354">
        <f t="shared" si="1645"/>
        <v>0</v>
      </c>
    </row>
    <row r="1229" spans="1:39" ht="14.1" customHeight="1" thickTop="1" thickBot="1" x14ac:dyDescent="0.25">
      <c r="A1229" s="2278"/>
      <c r="B1229" s="2281"/>
      <c r="C1229" s="2283"/>
      <c r="D1229" s="2285"/>
      <c r="E1229" s="2288"/>
      <c r="F1229" s="2281"/>
      <c r="G1229" s="2295"/>
      <c r="H1229" s="2297"/>
      <c r="I1229" s="2293"/>
      <c r="J1229" s="2281"/>
      <c r="K1229" s="2295"/>
      <c r="L1229" s="2281"/>
      <c r="M1229" s="310"/>
      <c r="N1229" s="1678"/>
      <c r="O1229" s="1678"/>
      <c r="P1229" s="309"/>
      <c r="Q1229" s="309"/>
      <c r="R1229" s="308"/>
      <c r="S1229" s="308"/>
      <c r="T1229" s="358"/>
      <c r="U1229" s="357"/>
      <c r="V1229" s="357"/>
      <c r="W1229" s="357"/>
      <c r="X1229" s="357"/>
      <c r="Y1229" s="357"/>
      <c r="Z1229" s="357"/>
      <c r="AA1229" s="357"/>
      <c r="AB1229" s="308"/>
      <c r="AC1229" s="2300"/>
      <c r="AD1229" s="2300"/>
      <c r="AE1229" s="2307"/>
      <c r="AF1229" s="2316"/>
      <c r="AG1229" s="2314"/>
      <c r="AH1229" s="2312"/>
      <c r="AI1229" s="271">
        <f t="shared" ref="AI1229" si="1687">IF(P1229=P1228,0,IF(P1229=P1227,0,IF(P1229=P1226,0,IF(P1229=P1225,0,1))))</f>
        <v>0</v>
      </c>
      <c r="AJ1229" s="271" t="s">
        <v>545</v>
      </c>
      <c r="AK1229" s="271" t="str">
        <f t="shared" si="1642"/>
        <v>??</v>
      </c>
      <c r="AL1229" s="271" t="e">
        <f>IF(#REF!=#REF!,0,IF(#REF!=#REF!,0,IF(#REF!=#REF!,0,IF(#REF!=#REF!,0,1))))</f>
        <v>#REF!</v>
      </c>
      <c r="AM1229" s="354">
        <f t="shared" si="1645"/>
        <v>0</v>
      </c>
    </row>
    <row r="1230" spans="1:39" ht="14.1" customHeight="1" thickTop="1" thickBot="1" x14ac:dyDescent="0.25">
      <c r="A1230" s="2278"/>
      <c r="B1230" s="2281"/>
      <c r="C1230" s="2283"/>
      <c r="D1230" s="2285"/>
      <c r="E1230" s="2288"/>
      <c r="F1230" s="2281"/>
      <c r="G1230" s="2295"/>
      <c r="H1230" s="2297"/>
      <c r="I1230" s="2293"/>
      <c r="J1230" s="2281"/>
      <c r="K1230" s="2295"/>
      <c r="L1230" s="2281"/>
      <c r="M1230" s="310"/>
      <c r="N1230" s="1678"/>
      <c r="O1230" s="1678"/>
      <c r="P1230" s="309"/>
      <c r="Q1230" s="309"/>
      <c r="R1230" s="308"/>
      <c r="S1230" s="308"/>
      <c r="T1230" s="358"/>
      <c r="U1230" s="357"/>
      <c r="V1230" s="357"/>
      <c r="W1230" s="357"/>
      <c r="X1230" s="357"/>
      <c r="Y1230" s="357"/>
      <c r="Z1230" s="357"/>
      <c r="AA1230" s="357"/>
      <c r="AB1230" s="308"/>
      <c r="AC1230" s="2300"/>
      <c r="AD1230" s="2300"/>
      <c r="AE1230" s="2307"/>
      <c r="AF1230" s="2316"/>
      <c r="AG1230" s="2314"/>
      <c r="AH1230" s="2312"/>
      <c r="AI1230" s="271">
        <f t="shared" ref="AI1230" si="1688">IF(P1230=P1229,0,IF(P1230=P1228,0,IF(P1230=P1227,0,IF(P1230=P1226,0,IF(P1230=P1225,0,1)))))</f>
        <v>0</v>
      </c>
      <c r="AJ1230" s="271" t="s">
        <v>545</v>
      </c>
      <c r="AK1230" s="271" t="str">
        <f t="shared" si="1642"/>
        <v>??</v>
      </c>
      <c r="AL1230" s="271" t="e">
        <f>IF(#REF!=#REF!,0,IF(#REF!=#REF!,0,IF(#REF!=#REF!,0,IF(#REF!=#REF!,0,IF(#REF!=#REF!,0,1)))))</f>
        <v>#REF!</v>
      </c>
      <c r="AM1230" s="354">
        <f t="shared" si="1645"/>
        <v>0</v>
      </c>
    </row>
    <row r="1231" spans="1:39" ht="14.1" customHeight="1" thickTop="1" thickBot="1" x14ac:dyDescent="0.25">
      <c r="A1231" s="2278"/>
      <c r="B1231" s="2281"/>
      <c r="C1231" s="2283"/>
      <c r="D1231" s="2285"/>
      <c r="E1231" s="2288"/>
      <c r="F1231" s="2281"/>
      <c r="G1231" s="2295"/>
      <c r="H1231" s="2297"/>
      <c r="I1231" s="2293"/>
      <c r="J1231" s="2281"/>
      <c r="K1231" s="2295"/>
      <c r="L1231" s="2281"/>
      <c r="M1231" s="310"/>
      <c r="N1231" s="1678"/>
      <c r="O1231" s="1678"/>
      <c r="P1231" s="309"/>
      <c r="Q1231" s="309"/>
      <c r="R1231" s="308"/>
      <c r="S1231" s="308"/>
      <c r="T1231" s="358"/>
      <c r="U1231" s="357"/>
      <c r="V1231" s="357"/>
      <c r="W1231" s="357"/>
      <c r="X1231" s="357"/>
      <c r="Y1231" s="357"/>
      <c r="Z1231" s="357"/>
      <c r="AA1231" s="357"/>
      <c r="AB1231" s="308"/>
      <c r="AC1231" s="2300"/>
      <c r="AD1231" s="2300"/>
      <c r="AE1231" s="2308" t="str">
        <f t="shared" ref="AE1231" si="1689">IF(AE1225&gt;9,"błąd","")</f>
        <v/>
      </c>
      <c r="AF1231" s="2316"/>
      <c r="AG1231" s="2314"/>
      <c r="AH1231" s="2312"/>
      <c r="AI1231" s="271">
        <f t="shared" ref="AI1231" si="1690">IF(P1231=P1230,0,IF(P1231=P1229,0,IF(P1231=P1228,0,IF(P1231=P1227,0,IF(P1231=P1226,0,IF(P1231=P1225,0,1))))))</f>
        <v>0</v>
      </c>
      <c r="AJ1231" s="271" t="s">
        <v>545</v>
      </c>
      <c r="AK1231" s="271" t="str">
        <f t="shared" si="1642"/>
        <v>??</v>
      </c>
      <c r="AL1231" s="271" t="e">
        <f>IF(#REF!=#REF!,0,IF(#REF!=#REF!,0,IF(#REF!=#REF!,0,IF(#REF!=#REF!,0,IF(#REF!=#REF!,0,IF(#REF!=#REF!,0,1))))))</f>
        <v>#REF!</v>
      </c>
      <c r="AM1231" s="354">
        <f t="shared" si="1645"/>
        <v>0</v>
      </c>
    </row>
    <row r="1232" spans="1:39" ht="14.1" customHeight="1" thickTop="1" thickBot="1" x14ac:dyDescent="0.25">
      <c r="A1232" s="2278"/>
      <c r="B1232" s="2281"/>
      <c r="C1232" s="2283"/>
      <c r="D1232" s="2285"/>
      <c r="E1232" s="2288"/>
      <c r="F1232" s="2281"/>
      <c r="G1232" s="2295"/>
      <c r="H1232" s="2297"/>
      <c r="I1232" s="2293"/>
      <c r="J1232" s="2281"/>
      <c r="K1232" s="2295"/>
      <c r="L1232" s="2281"/>
      <c r="M1232" s="310"/>
      <c r="N1232" s="1678"/>
      <c r="O1232" s="1678"/>
      <c r="P1232" s="309"/>
      <c r="Q1232" s="309"/>
      <c r="R1232" s="308"/>
      <c r="S1232" s="308"/>
      <c r="T1232" s="358"/>
      <c r="U1232" s="357"/>
      <c r="V1232" s="357"/>
      <c r="W1232" s="357"/>
      <c r="X1232" s="357"/>
      <c r="Y1232" s="357"/>
      <c r="Z1232" s="357"/>
      <c r="AA1232" s="357"/>
      <c r="AB1232" s="308"/>
      <c r="AC1232" s="2300"/>
      <c r="AD1232" s="2300"/>
      <c r="AE1232" s="2308"/>
      <c r="AF1232" s="2316"/>
      <c r="AG1232" s="2314"/>
      <c r="AH1232" s="2312"/>
      <c r="AI1232" s="271">
        <f t="shared" ref="AI1232" si="1691">IF(P1232=P1231,0,IF(P1232=P1230,0,IF(P1232=P1229,0,IF(P1232=P1228,0,IF(P1232=P1227,0,IF(P1232=P1226,0,IF(P1232=P1225,0,1)))))))</f>
        <v>0</v>
      </c>
      <c r="AJ1232" s="271" t="s">
        <v>545</v>
      </c>
      <c r="AK1232" s="271" t="str">
        <f t="shared" si="1642"/>
        <v>??</v>
      </c>
      <c r="AL1232" s="271" t="e">
        <f>IF(#REF!=#REF!,0,IF(#REF!=#REF!,0,IF(#REF!=#REF!,0,IF(#REF!=#REF!,0,IF(#REF!=#REF!,0,IF(#REF!=#REF!,0,IF(#REF!=#REF!,0,1)))))))</f>
        <v>#REF!</v>
      </c>
      <c r="AM1232" s="354">
        <f t="shared" si="1645"/>
        <v>0</v>
      </c>
    </row>
    <row r="1233" spans="1:39" ht="14.1" customHeight="1" thickTop="1" thickBot="1" x14ac:dyDescent="0.25">
      <c r="A1233" s="2278"/>
      <c r="B1233" s="2281"/>
      <c r="C1233" s="2283"/>
      <c r="D1233" s="2285"/>
      <c r="E1233" s="2288"/>
      <c r="F1233" s="2281"/>
      <c r="G1233" s="2295"/>
      <c r="H1233" s="2297"/>
      <c r="I1233" s="2293"/>
      <c r="J1233" s="2281"/>
      <c r="K1233" s="2295"/>
      <c r="L1233" s="2281"/>
      <c r="M1233" s="310"/>
      <c r="N1233" s="1678"/>
      <c r="O1233" s="1678"/>
      <c r="P1233" s="309"/>
      <c r="Q1233" s="309"/>
      <c r="R1233" s="308"/>
      <c r="S1233" s="308"/>
      <c r="T1233" s="358"/>
      <c r="U1233" s="357"/>
      <c r="V1233" s="357"/>
      <c r="W1233" s="357"/>
      <c r="X1233" s="357"/>
      <c r="Y1233" s="357"/>
      <c r="Z1233" s="357"/>
      <c r="AA1233" s="357"/>
      <c r="AB1233" s="308"/>
      <c r="AC1233" s="2300"/>
      <c r="AD1233" s="2300"/>
      <c r="AE1233" s="2308"/>
      <c r="AF1233" s="2316"/>
      <c r="AG1233" s="2314"/>
      <c r="AH1233" s="2312"/>
      <c r="AI1233" s="271">
        <f t="shared" ref="AI1233" si="1692">IF(P1233=P1232,0,IF(P1233=P1231,0,IF(P1233=P1230,0,IF(P1233=P1229,0,IF(P1233=P1228,0,IF(P1233=P1227,0,IF(P1233=P1226,0,IF(P1233=P1225,0,1))))))))</f>
        <v>0</v>
      </c>
      <c r="AJ1233" s="271" t="s">
        <v>545</v>
      </c>
      <c r="AK1233" s="271" t="str">
        <f t="shared" si="1642"/>
        <v>??</v>
      </c>
      <c r="AL1233" s="271" t="e">
        <f>IF(#REF!=#REF!,0,IF(#REF!=#REF!,0,IF(#REF!=#REF!,0,IF(#REF!=#REF!,0,IF(#REF!=#REF!,0,IF(#REF!=#REF!,0,IF(#REF!=#REF!,0,IF(#REF!=#REF!,0,1))))))))</f>
        <v>#REF!</v>
      </c>
      <c r="AM1233" s="354">
        <f t="shared" si="1645"/>
        <v>0</v>
      </c>
    </row>
    <row r="1234" spans="1:39" ht="14.1" customHeight="1" thickTop="1" thickBot="1" x14ac:dyDescent="0.25">
      <c r="A1234" s="2279"/>
      <c r="B1234" s="2282"/>
      <c r="C1234" s="2284"/>
      <c r="D1234" s="2286"/>
      <c r="E1234" s="2289"/>
      <c r="F1234" s="2282"/>
      <c r="G1234" s="2296"/>
      <c r="H1234" s="2298"/>
      <c r="I1234" s="2294"/>
      <c r="J1234" s="2282"/>
      <c r="K1234" s="2296"/>
      <c r="L1234" s="2282"/>
      <c r="M1234" s="292"/>
      <c r="N1234" s="290"/>
      <c r="O1234" s="290"/>
      <c r="P1234" s="291"/>
      <c r="Q1234" s="291"/>
      <c r="R1234" s="290"/>
      <c r="S1234" s="290"/>
      <c r="T1234" s="356"/>
      <c r="U1234" s="355"/>
      <c r="V1234" s="355"/>
      <c r="W1234" s="355"/>
      <c r="X1234" s="355"/>
      <c r="Y1234" s="355"/>
      <c r="Z1234" s="355"/>
      <c r="AA1234" s="355"/>
      <c r="AB1234" s="290"/>
      <c r="AC1234" s="2301"/>
      <c r="AD1234" s="2301"/>
      <c r="AE1234" s="2309"/>
      <c r="AF1234" s="2316"/>
      <c r="AG1234" s="2315"/>
      <c r="AH1234" s="2312"/>
      <c r="AI1234" s="271">
        <f t="shared" ref="AI1234" si="1693">IF(P1234=P1233,0,IF(P1234=P1232,0,IF(P1234=P1231,0,IF(P1234=P1230,0,IF(P1234=P1229,0,IF(P1234=P1228,0,IF(P1234=P1227,0,IF(P1234=P1226,0,IF(P1234=P1225,0,1)))))))))</f>
        <v>0</v>
      </c>
      <c r="AJ1234" s="271" t="s">
        <v>545</v>
      </c>
      <c r="AK1234" s="271" t="str">
        <f t="shared" si="1642"/>
        <v>??</v>
      </c>
      <c r="AL1234" s="271" t="e">
        <f>IF(#REF!=#REF!,0,IF(#REF!=#REF!,0,IF(#REF!=#REF!,0,IF(#REF!=#REF!,0,IF(#REF!=#REF!,0,IF(#REF!=#REF!,0,IF(#REF!=#REF!,0,IF(#REF!=#REF!,0,IF(#REF!=#REF!,0,1)))))))))</f>
        <v>#REF!</v>
      </c>
      <c r="AM1234" s="354">
        <f t="shared" si="1645"/>
        <v>0</v>
      </c>
    </row>
    <row r="1235" spans="1:39" ht="14.1" customHeight="1" thickTop="1" thickBot="1" x14ac:dyDescent="0.25">
      <c r="A1235" s="2278"/>
      <c r="B1235" s="2280"/>
      <c r="C1235" s="2283"/>
      <c r="D1235" s="2285"/>
      <c r="E1235" s="2287"/>
      <c r="F1235" s="2280"/>
      <c r="G1235" s="2280"/>
      <c r="H1235" s="2297"/>
      <c r="I1235" s="2290" t="s">
        <v>140</v>
      </c>
      <c r="J1235" s="2281"/>
      <c r="K1235" s="2280"/>
      <c r="L1235" s="2281"/>
      <c r="M1235" s="310"/>
      <c r="N1235" s="1678"/>
      <c r="O1235" s="1678"/>
      <c r="P1235" s="388"/>
      <c r="Q1235" s="388"/>
      <c r="R1235" s="308"/>
      <c r="S1235" s="308"/>
      <c r="T1235" s="358"/>
      <c r="U1235" s="357"/>
      <c r="V1235" s="357"/>
      <c r="W1235" s="357"/>
      <c r="X1235" s="357"/>
      <c r="Y1235" s="357"/>
      <c r="Z1235" s="357"/>
      <c r="AA1235" s="357"/>
      <c r="AB1235" s="308"/>
      <c r="AC1235" s="2299">
        <f t="shared" ref="AC1235" si="1694">SUM(T1235:AB1244)</f>
        <v>0</v>
      </c>
      <c r="AD1235" s="2299">
        <f t="shared" ref="AD1235" si="1695">IF(AC1235&gt;0,18,0)</f>
        <v>0</v>
      </c>
      <c r="AE1235" s="2306">
        <f t="shared" ref="AE1235" si="1696">IF((AC1235-AD1235)&gt;=0,AC1235-AD1235,0)</f>
        <v>0</v>
      </c>
      <c r="AF1235" s="2316">
        <f t="shared" ref="AF1235" si="1697">IF(AC1235&lt;AD1235,AC1235,AD1235)/IF(AD1235=0,1,AD1235)</f>
        <v>0</v>
      </c>
      <c r="AG1235" s="2313" t="str">
        <f t="shared" ref="AG1235" si="1698">IF(AF1235=1,"pe",IF(AF1235&gt;0,"ne",""))</f>
        <v/>
      </c>
      <c r="AH1235" s="2312"/>
      <c r="AI1235" s="271">
        <v>1</v>
      </c>
      <c r="AJ1235" s="271" t="s">
        <v>545</v>
      </c>
      <c r="AK1235" s="271" t="str">
        <f t="shared" si="1642"/>
        <v>??</v>
      </c>
      <c r="AL1235" s="271">
        <v>1</v>
      </c>
      <c r="AM1235" s="354">
        <f t="shared" ref="AM1235" si="1699">C1235</f>
        <v>0</v>
      </c>
    </row>
    <row r="1236" spans="1:39" ht="14.1" customHeight="1" thickTop="1" thickBot="1" x14ac:dyDescent="0.25">
      <c r="A1236" s="2278"/>
      <c r="B1236" s="2281"/>
      <c r="C1236" s="2283"/>
      <c r="D1236" s="2285"/>
      <c r="E1236" s="2288"/>
      <c r="F1236" s="2281"/>
      <c r="G1236" s="2295"/>
      <c r="H1236" s="2297"/>
      <c r="I1236" s="2291"/>
      <c r="J1236" s="2281"/>
      <c r="K1236" s="2295"/>
      <c r="L1236" s="2281"/>
      <c r="M1236" s="310"/>
      <c r="N1236" s="1678"/>
      <c r="O1236" s="1678"/>
      <c r="P1236" s="309"/>
      <c r="Q1236" s="309"/>
      <c r="R1236" s="308"/>
      <c r="S1236" s="308"/>
      <c r="T1236" s="358"/>
      <c r="U1236" s="357"/>
      <c r="V1236" s="357"/>
      <c r="W1236" s="357"/>
      <c r="X1236" s="357"/>
      <c r="Y1236" s="357"/>
      <c r="Z1236" s="357"/>
      <c r="AA1236" s="357"/>
      <c r="AB1236" s="308"/>
      <c r="AC1236" s="2300"/>
      <c r="AD1236" s="2300"/>
      <c r="AE1236" s="2307"/>
      <c r="AF1236" s="2316"/>
      <c r="AG1236" s="2314"/>
      <c r="AH1236" s="2312"/>
      <c r="AI1236" s="271">
        <f t="shared" ref="AI1236" si="1700">IF(P1236=P1235,0,1)</f>
        <v>0</v>
      </c>
      <c r="AJ1236" s="271" t="s">
        <v>545</v>
      </c>
      <c r="AK1236" s="271" t="str">
        <f t="shared" si="1642"/>
        <v>??</v>
      </c>
      <c r="AL1236" s="271" t="e">
        <f>IF(#REF!=#REF!,0,1)</f>
        <v>#REF!</v>
      </c>
      <c r="AM1236" s="354">
        <f t="shared" si="1645"/>
        <v>0</v>
      </c>
    </row>
    <row r="1237" spans="1:39" ht="14.1" customHeight="1" thickTop="1" thickBot="1" x14ac:dyDescent="0.25">
      <c r="A1237" s="2278"/>
      <c r="B1237" s="2281"/>
      <c r="C1237" s="2283"/>
      <c r="D1237" s="2285"/>
      <c r="E1237" s="2288"/>
      <c r="F1237" s="2281"/>
      <c r="G1237" s="2295"/>
      <c r="H1237" s="2297"/>
      <c r="I1237" s="2292"/>
      <c r="J1237" s="2281"/>
      <c r="K1237" s="2295"/>
      <c r="L1237" s="2281"/>
      <c r="M1237" s="310"/>
      <c r="N1237" s="1678"/>
      <c r="O1237" s="1678"/>
      <c r="P1237" s="309"/>
      <c r="Q1237" s="309"/>
      <c r="R1237" s="308"/>
      <c r="S1237" s="308"/>
      <c r="T1237" s="358"/>
      <c r="U1237" s="357"/>
      <c r="V1237" s="357"/>
      <c r="W1237" s="357"/>
      <c r="X1237" s="357"/>
      <c r="Y1237" s="357"/>
      <c r="Z1237" s="357"/>
      <c r="AA1237" s="357"/>
      <c r="AB1237" s="308"/>
      <c r="AC1237" s="2300"/>
      <c r="AD1237" s="2300"/>
      <c r="AE1237" s="2307"/>
      <c r="AF1237" s="2316"/>
      <c r="AG1237" s="2314"/>
      <c r="AH1237" s="2312"/>
      <c r="AI1237" s="271">
        <f t="shared" ref="AI1237" si="1701">IF(P1237=P1236,0,IF(P1237=P1235,0,1))</f>
        <v>0</v>
      </c>
      <c r="AJ1237" s="271" t="s">
        <v>545</v>
      </c>
      <c r="AK1237" s="271" t="str">
        <f t="shared" si="1642"/>
        <v>??</v>
      </c>
      <c r="AL1237" s="271" t="e">
        <f>IF(#REF!=#REF!,0,IF(#REF!=#REF!,0,1))</f>
        <v>#REF!</v>
      </c>
      <c r="AM1237" s="354">
        <f t="shared" si="1645"/>
        <v>0</v>
      </c>
    </row>
    <row r="1238" spans="1:39" ht="14.1" customHeight="1" thickTop="1" thickBot="1" x14ac:dyDescent="0.25">
      <c r="A1238" s="2278"/>
      <c r="B1238" s="2281"/>
      <c r="C1238" s="2283"/>
      <c r="D1238" s="2285"/>
      <c r="E1238" s="2288"/>
      <c r="F1238" s="2281"/>
      <c r="G1238" s="2295"/>
      <c r="H1238" s="2297"/>
      <c r="I1238" s="2293"/>
      <c r="J1238" s="2281"/>
      <c r="K1238" s="2295"/>
      <c r="L1238" s="2281"/>
      <c r="M1238" s="310"/>
      <c r="N1238" s="1678"/>
      <c r="O1238" s="1678"/>
      <c r="P1238" s="309"/>
      <c r="Q1238" s="309"/>
      <c r="R1238" s="308"/>
      <c r="S1238" s="308"/>
      <c r="T1238" s="358"/>
      <c r="U1238" s="357"/>
      <c r="V1238" s="357"/>
      <c r="W1238" s="357"/>
      <c r="X1238" s="357"/>
      <c r="Y1238" s="357"/>
      <c r="Z1238" s="357"/>
      <c r="AA1238" s="357"/>
      <c r="AB1238" s="308"/>
      <c r="AC1238" s="2300"/>
      <c r="AD1238" s="2300"/>
      <c r="AE1238" s="2307"/>
      <c r="AF1238" s="2316"/>
      <c r="AG1238" s="2314"/>
      <c r="AH1238" s="2312"/>
      <c r="AI1238" s="271">
        <f t="shared" ref="AI1238" si="1702">IF(P1238=P1237,0,IF(P1238=P1236,0,IF(P1238=P1235,0,1)))</f>
        <v>0</v>
      </c>
      <c r="AJ1238" s="271" t="s">
        <v>545</v>
      </c>
      <c r="AK1238" s="271" t="str">
        <f t="shared" si="1642"/>
        <v>??</v>
      </c>
      <c r="AL1238" s="271" t="e">
        <f>IF(#REF!=#REF!,0,IF(#REF!=#REF!,0,IF(#REF!=#REF!,0,1)))</f>
        <v>#REF!</v>
      </c>
      <c r="AM1238" s="354">
        <f t="shared" si="1645"/>
        <v>0</v>
      </c>
    </row>
    <row r="1239" spans="1:39" ht="14.1" customHeight="1" thickTop="1" thickBot="1" x14ac:dyDescent="0.25">
      <c r="A1239" s="2278"/>
      <c r="B1239" s="2281"/>
      <c r="C1239" s="2283"/>
      <c r="D1239" s="2285"/>
      <c r="E1239" s="2288"/>
      <c r="F1239" s="2281"/>
      <c r="G1239" s="2295"/>
      <c r="H1239" s="2297"/>
      <c r="I1239" s="2293"/>
      <c r="J1239" s="2281"/>
      <c r="K1239" s="2295"/>
      <c r="L1239" s="2281"/>
      <c r="M1239" s="310"/>
      <c r="N1239" s="1678"/>
      <c r="O1239" s="1678"/>
      <c r="P1239" s="309"/>
      <c r="Q1239" s="309"/>
      <c r="R1239" s="308"/>
      <c r="S1239" s="308"/>
      <c r="T1239" s="358"/>
      <c r="U1239" s="357"/>
      <c r="V1239" s="357"/>
      <c r="W1239" s="357"/>
      <c r="X1239" s="357"/>
      <c r="Y1239" s="357"/>
      <c r="Z1239" s="357"/>
      <c r="AA1239" s="357"/>
      <c r="AB1239" s="308"/>
      <c r="AC1239" s="2300"/>
      <c r="AD1239" s="2300"/>
      <c r="AE1239" s="2307"/>
      <c r="AF1239" s="2316"/>
      <c r="AG1239" s="2314"/>
      <c r="AH1239" s="2312"/>
      <c r="AI1239" s="271">
        <f t="shared" ref="AI1239" si="1703">IF(P1239=P1238,0,IF(P1239=P1237,0,IF(P1239=P1236,0,IF(P1239=P1235,0,1))))</f>
        <v>0</v>
      </c>
      <c r="AJ1239" s="271" t="s">
        <v>545</v>
      </c>
      <c r="AK1239" s="271" t="str">
        <f t="shared" si="1642"/>
        <v>??</v>
      </c>
      <c r="AL1239" s="271" t="e">
        <f>IF(#REF!=#REF!,0,IF(#REF!=#REF!,0,IF(#REF!=#REF!,0,IF(#REF!=#REF!,0,1))))</f>
        <v>#REF!</v>
      </c>
      <c r="AM1239" s="354">
        <f t="shared" si="1645"/>
        <v>0</v>
      </c>
    </row>
    <row r="1240" spans="1:39" ht="14.1" customHeight="1" thickTop="1" thickBot="1" x14ac:dyDescent="0.25">
      <c r="A1240" s="2278"/>
      <c r="B1240" s="2281"/>
      <c r="C1240" s="2283"/>
      <c r="D1240" s="2285"/>
      <c r="E1240" s="2288"/>
      <c r="F1240" s="2281"/>
      <c r="G1240" s="2295"/>
      <c r="H1240" s="2297"/>
      <c r="I1240" s="2293"/>
      <c r="J1240" s="2281"/>
      <c r="K1240" s="2295"/>
      <c r="L1240" s="2281"/>
      <c r="M1240" s="310"/>
      <c r="N1240" s="1678"/>
      <c r="O1240" s="1678"/>
      <c r="P1240" s="309"/>
      <c r="Q1240" s="309"/>
      <c r="R1240" s="308"/>
      <c r="S1240" s="308"/>
      <c r="T1240" s="358"/>
      <c r="U1240" s="357"/>
      <c r="V1240" s="357"/>
      <c r="W1240" s="357"/>
      <c r="X1240" s="357"/>
      <c r="Y1240" s="357"/>
      <c r="Z1240" s="357"/>
      <c r="AA1240" s="357"/>
      <c r="AB1240" s="308"/>
      <c r="AC1240" s="2300"/>
      <c r="AD1240" s="2300"/>
      <c r="AE1240" s="2307"/>
      <c r="AF1240" s="2316"/>
      <c r="AG1240" s="2314"/>
      <c r="AH1240" s="2312"/>
      <c r="AI1240" s="271">
        <f t="shared" ref="AI1240" si="1704">IF(P1240=P1239,0,IF(P1240=P1238,0,IF(P1240=P1237,0,IF(P1240=P1236,0,IF(P1240=P1235,0,1)))))</f>
        <v>0</v>
      </c>
      <c r="AJ1240" s="271" t="s">
        <v>545</v>
      </c>
      <c r="AK1240" s="271" t="str">
        <f t="shared" si="1642"/>
        <v>??</v>
      </c>
      <c r="AL1240" s="271" t="e">
        <f>IF(#REF!=#REF!,0,IF(#REF!=#REF!,0,IF(#REF!=#REF!,0,IF(#REF!=#REF!,0,IF(#REF!=#REF!,0,1)))))</f>
        <v>#REF!</v>
      </c>
      <c r="AM1240" s="354">
        <f t="shared" si="1645"/>
        <v>0</v>
      </c>
    </row>
    <row r="1241" spans="1:39" ht="14.1" customHeight="1" thickTop="1" thickBot="1" x14ac:dyDescent="0.25">
      <c r="A1241" s="2278"/>
      <c r="B1241" s="2281"/>
      <c r="C1241" s="2283"/>
      <c r="D1241" s="2285"/>
      <c r="E1241" s="2288"/>
      <c r="F1241" s="2281"/>
      <c r="G1241" s="2295"/>
      <c r="H1241" s="2297"/>
      <c r="I1241" s="2293"/>
      <c r="J1241" s="2281"/>
      <c r="K1241" s="2295"/>
      <c r="L1241" s="2281"/>
      <c r="M1241" s="310"/>
      <c r="N1241" s="1678"/>
      <c r="O1241" s="1678"/>
      <c r="P1241" s="309"/>
      <c r="Q1241" s="309"/>
      <c r="R1241" s="308"/>
      <c r="S1241" s="308"/>
      <c r="T1241" s="358"/>
      <c r="U1241" s="357"/>
      <c r="V1241" s="357"/>
      <c r="W1241" s="357"/>
      <c r="X1241" s="357"/>
      <c r="Y1241" s="357"/>
      <c r="Z1241" s="357"/>
      <c r="AA1241" s="357"/>
      <c r="AB1241" s="308"/>
      <c r="AC1241" s="2300"/>
      <c r="AD1241" s="2300"/>
      <c r="AE1241" s="2308" t="str">
        <f t="shared" ref="AE1241" si="1705">IF(AE1235&gt;9,"błąd","")</f>
        <v/>
      </c>
      <c r="AF1241" s="2316"/>
      <c r="AG1241" s="2314"/>
      <c r="AH1241" s="2312"/>
      <c r="AI1241" s="271">
        <f t="shared" ref="AI1241" si="1706">IF(P1241=P1240,0,IF(P1241=P1239,0,IF(P1241=P1238,0,IF(P1241=P1237,0,IF(P1241=P1236,0,IF(P1241=P1235,0,1))))))</f>
        <v>0</v>
      </c>
      <c r="AJ1241" s="271" t="s">
        <v>545</v>
      </c>
      <c r="AK1241" s="271" t="str">
        <f t="shared" si="1642"/>
        <v>??</v>
      </c>
      <c r="AL1241" s="271" t="e">
        <f>IF(#REF!=#REF!,0,IF(#REF!=#REF!,0,IF(#REF!=#REF!,0,IF(#REF!=#REF!,0,IF(#REF!=#REF!,0,IF(#REF!=#REF!,0,1))))))</f>
        <v>#REF!</v>
      </c>
      <c r="AM1241" s="354">
        <f t="shared" si="1645"/>
        <v>0</v>
      </c>
    </row>
    <row r="1242" spans="1:39" ht="14.1" customHeight="1" thickTop="1" thickBot="1" x14ac:dyDescent="0.25">
      <c r="A1242" s="2278"/>
      <c r="B1242" s="2281"/>
      <c r="C1242" s="2283"/>
      <c r="D1242" s="2285"/>
      <c r="E1242" s="2288"/>
      <c r="F1242" s="2281"/>
      <c r="G1242" s="2295"/>
      <c r="H1242" s="2297"/>
      <c r="I1242" s="2293"/>
      <c r="J1242" s="2281"/>
      <c r="K1242" s="2295"/>
      <c r="L1242" s="2281"/>
      <c r="M1242" s="310"/>
      <c r="N1242" s="1678"/>
      <c r="O1242" s="1678"/>
      <c r="P1242" s="309"/>
      <c r="Q1242" s="309"/>
      <c r="R1242" s="308"/>
      <c r="S1242" s="308"/>
      <c r="T1242" s="358"/>
      <c r="U1242" s="357"/>
      <c r="V1242" s="357"/>
      <c r="W1242" s="357"/>
      <c r="X1242" s="357"/>
      <c r="Y1242" s="357"/>
      <c r="Z1242" s="357"/>
      <c r="AA1242" s="357"/>
      <c r="AB1242" s="308"/>
      <c r="AC1242" s="2300"/>
      <c r="AD1242" s="2300"/>
      <c r="AE1242" s="2308"/>
      <c r="AF1242" s="2316"/>
      <c r="AG1242" s="2314"/>
      <c r="AH1242" s="2312"/>
      <c r="AI1242" s="271">
        <f t="shared" ref="AI1242" si="1707">IF(P1242=P1241,0,IF(P1242=P1240,0,IF(P1242=P1239,0,IF(P1242=P1238,0,IF(P1242=P1237,0,IF(P1242=P1236,0,IF(P1242=P1235,0,1)))))))</f>
        <v>0</v>
      </c>
      <c r="AJ1242" s="271" t="s">
        <v>545</v>
      </c>
      <c r="AK1242" s="271" t="str">
        <f t="shared" si="1642"/>
        <v>??</v>
      </c>
      <c r="AL1242" s="271" t="e">
        <f>IF(#REF!=#REF!,0,IF(#REF!=#REF!,0,IF(#REF!=#REF!,0,IF(#REF!=#REF!,0,IF(#REF!=#REF!,0,IF(#REF!=#REF!,0,IF(#REF!=#REF!,0,1)))))))</f>
        <v>#REF!</v>
      </c>
      <c r="AM1242" s="354">
        <f t="shared" si="1645"/>
        <v>0</v>
      </c>
    </row>
    <row r="1243" spans="1:39" ht="14.1" customHeight="1" thickTop="1" thickBot="1" x14ac:dyDescent="0.25">
      <c r="A1243" s="2278"/>
      <c r="B1243" s="2281"/>
      <c r="C1243" s="2283"/>
      <c r="D1243" s="2285"/>
      <c r="E1243" s="2288"/>
      <c r="F1243" s="2281"/>
      <c r="G1243" s="2295"/>
      <c r="H1243" s="2297"/>
      <c r="I1243" s="2293"/>
      <c r="J1243" s="2281"/>
      <c r="K1243" s="2295"/>
      <c r="L1243" s="2281"/>
      <c r="M1243" s="310"/>
      <c r="N1243" s="1678"/>
      <c r="O1243" s="1678"/>
      <c r="P1243" s="309"/>
      <c r="Q1243" s="309"/>
      <c r="R1243" s="308"/>
      <c r="S1243" s="308"/>
      <c r="T1243" s="358"/>
      <c r="U1243" s="357"/>
      <c r="V1243" s="357"/>
      <c r="W1243" s="357"/>
      <c r="X1243" s="357"/>
      <c r="Y1243" s="357"/>
      <c r="Z1243" s="357"/>
      <c r="AA1243" s="357"/>
      <c r="AB1243" s="308"/>
      <c r="AC1243" s="2300"/>
      <c r="AD1243" s="2300"/>
      <c r="AE1243" s="2308"/>
      <c r="AF1243" s="2316"/>
      <c r="AG1243" s="2314"/>
      <c r="AH1243" s="2312"/>
      <c r="AI1243" s="271">
        <f t="shared" ref="AI1243" si="1708">IF(P1243=P1242,0,IF(P1243=P1241,0,IF(P1243=P1240,0,IF(P1243=P1239,0,IF(P1243=P1238,0,IF(P1243=P1237,0,IF(P1243=P1236,0,IF(P1243=P1235,0,1))))))))</f>
        <v>0</v>
      </c>
      <c r="AJ1243" s="271" t="s">
        <v>545</v>
      </c>
      <c r="AK1243" s="271" t="str">
        <f t="shared" si="1642"/>
        <v>??</v>
      </c>
      <c r="AL1243" s="271" t="e">
        <f>IF(#REF!=#REF!,0,IF(#REF!=#REF!,0,IF(#REF!=#REF!,0,IF(#REF!=#REF!,0,IF(#REF!=#REF!,0,IF(#REF!=#REF!,0,IF(#REF!=#REF!,0,IF(#REF!=#REF!,0,1))))))))</f>
        <v>#REF!</v>
      </c>
      <c r="AM1243" s="354">
        <f t="shared" si="1645"/>
        <v>0</v>
      </c>
    </row>
    <row r="1244" spans="1:39" ht="14.1" customHeight="1" thickTop="1" thickBot="1" x14ac:dyDescent="0.25">
      <c r="A1244" s="2279"/>
      <c r="B1244" s="2282"/>
      <c r="C1244" s="2284"/>
      <c r="D1244" s="2286"/>
      <c r="E1244" s="2289"/>
      <c r="F1244" s="2282"/>
      <c r="G1244" s="2296"/>
      <c r="H1244" s="2298"/>
      <c r="I1244" s="2294"/>
      <c r="J1244" s="2282"/>
      <c r="K1244" s="2296"/>
      <c r="L1244" s="2282"/>
      <c r="M1244" s="292"/>
      <c r="N1244" s="290"/>
      <c r="O1244" s="290"/>
      <c r="P1244" s="291"/>
      <c r="Q1244" s="291"/>
      <c r="R1244" s="290"/>
      <c r="S1244" s="290"/>
      <c r="T1244" s="356"/>
      <c r="U1244" s="355"/>
      <c r="V1244" s="355"/>
      <c r="W1244" s="355"/>
      <c r="X1244" s="355"/>
      <c r="Y1244" s="355"/>
      <c r="Z1244" s="355"/>
      <c r="AA1244" s="355"/>
      <c r="AB1244" s="290"/>
      <c r="AC1244" s="2301"/>
      <c r="AD1244" s="2301"/>
      <c r="AE1244" s="2309"/>
      <c r="AF1244" s="2316"/>
      <c r="AG1244" s="2315"/>
      <c r="AH1244" s="2312"/>
      <c r="AI1244" s="271">
        <f t="shared" ref="AI1244" si="1709">IF(P1244=P1243,0,IF(P1244=P1242,0,IF(P1244=P1241,0,IF(P1244=P1240,0,IF(P1244=P1239,0,IF(P1244=P1238,0,IF(P1244=P1237,0,IF(P1244=P1236,0,IF(P1244=P1235,0,1)))))))))</f>
        <v>0</v>
      </c>
      <c r="AJ1244" s="271" t="s">
        <v>545</v>
      </c>
      <c r="AK1244" s="271" t="str">
        <f t="shared" si="1642"/>
        <v>??</v>
      </c>
      <c r="AL1244" s="271" t="e">
        <f>IF(#REF!=#REF!,0,IF(#REF!=#REF!,0,IF(#REF!=#REF!,0,IF(#REF!=#REF!,0,IF(#REF!=#REF!,0,IF(#REF!=#REF!,0,IF(#REF!=#REF!,0,IF(#REF!=#REF!,0,IF(#REF!=#REF!,0,1)))))))))</f>
        <v>#REF!</v>
      </c>
      <c r="AM1244" s="354">
        <f t="shared" si="1645"/>
        <v>0</v>
      </c>
    </row>
    <row r="1245" spans="1:39" ht="14.1" customHeight="1" thickTop="1" thickBot="1" x14ac:dyDescent="0.25">
      <c r="A1245" s="2278"/>
      <c r="B1245" s="2280"/>
      <c r="C1245" s="2283"/>
      <c r="D1245" s="2285"/>
      <c r="E1245" s="2287"/>
      <c r="F1245" s="2280"/>
      <c r="G1245" s="2280"/>
      <c r="H1245" s="2297"/>
      <c r="I1245" s="2290" t="s">
        <v>140</v>
      </c>
      <c r="J1245" s="2281"/>
      <c r="K1245" s="2280"/>
      <c r="L1245" s="2281"/>
      <c r="M1245" s="310"/>
      <c r="N1245" s="1678"/>
      <c r="O1245" s="1678"/>
      <c r="P1245" s="388"/>
      <c r="Q1245" s="388"/>
      <c r="R1245" s="308"/>
      <c r="S1245" s="308"/>
      <c r="T1245" s="358"/>
      <c r="U1245" s="357"/>
      <c r="V1245" s="357"/>
      <c r="W1245" s="357"/>
      <c r="X1245" s="357"/>
      <c r="Y1245" s="357"/>
      <c r="Z1245" s="357"/>
      <c r="AA1245" s="357"/>
      <c r="AB1245" s="308"/>
      <c r="AC1245" s="2299">
        <f t="shared" ref="AC1245" si="1710">SUM(T1245:AB1254)</f>
        <v>0</v>
      </c>
      <c r="AD1245" s="2299">
        <f t="shared" ref="AD1245" si="1711">IF(AC1245&gt;0,18,0)</f>
        <v>0</v>
      </c>
      <c r="AE1245" s="2306">
        <f t="shared" ref="AE1245" si="1712">IF((AC1245-AD1245)&gt;=0,AC1245-AD1245,0)</f>
        <v>0</v>
      </c>
      <c r="AF1245" s="2316">
        <f t="shared" ref="AF1245" si="1713">IF(AC1245&lt;AD1245,AC1245,AD1245)/IF(AD1245=0,1,AD1245)</f>
        <v>0</v>
      </c>
      <c r="AG1245" s="2313" t="str">
        <f t="shared" ref="AG1245" si="1714">IF(AF1245=1,"pe",IF(AF1245&gt;0,"ne",""))</f>
        <v/>
      </c>
      <c r="AH1245" s="2312"/>
      <c r="AI1245" s="271">
        <v>1</v>
      </c>
      <c r="AJ1245" s="271" t="s">
        <v>545</v>
      </c>
      <c r="AK1245" s="271" t="str">
        <f t="shared" si="1642"/>
        <v>??</v>
      </c>
      <c r="AL1245" s="271">
        <v>1</v>
      </c>
      <c r="AM1245" s="354">
        <f t="shared" ref="AM1245" si="1715">C1245</f>
        <v>0</v>
      </c>
    </row>
    <row r="1246" spans="1:39" ht="14.1" customHeight="1" thickTop="1" thickBot="1" x14ac:dyDescent="0.25">
      <c r="A1246" s="2278"/>
      <c r="B1246" s="2281"/>
      <c r="C1246" s="2283"/>
      <c r="D1246" s="2285"/>
      <c r="E1246" s="2288"/>
      <c r="F1246" s="2281"/>
      <c r="G1246" s="2295"/>
      <c r="H1246" s="2297"/>
      <c r="I1246" s="2291"/>
      <c r="J1246" s="2281"/>
      <c r="K1246" s="2295"/>
      <c r="L1246" s="2281"/>
      <c r="M1246" s="310"/>
      <c r="N1246" s="1678"/>
      <c r="O1246" s="1678"/>
      <c r="P1246" s="309"/>
      <c r="Q1246" s="309"/>
      <c r="R1246" s="308"/>
      <c r="S1246" s="308"/>
      <c r="T1246" s="358"/>
      <c r="U1246" s="357"/>
      <c r="V1246" s="357"/>
      <c r="W1246" s="357"/>
      <c r="X1246" s="357"/>
      <c r="Y1246" s="357"/>
      <c r="Z1246" s="357"/>
      <c r="AA1246" s="357"/>
      <c r="AB1246" s="308"/>
      <c r="AC1246" s="2300"/>
      <c r="AD1246" s="2300"/>
      <c r="AE1246" s="2307"/>
      <c r="AF1246" s="2316"/>
      <c r="AG1246" s="2314"/>
      <c r="AH1246" s="2312"/>
      <c r="AI1246" s="271">
        <f t="shared" ref="AI1246" si="1716">IF(P1246=P1245,0,1)</f>
        <v>0</v>
      </c>
      <c r="AJ1246" s="271" t="s">
        <v>545</v>
      </c>
      <c r="AK1246" s="271" t="str">
        <f t="shared" si="1642"/>
        <v>??</v>
      </c>
      <c r="AL1246" s="271" t="e">
        <f>IF(#REF!=#REF!,0,1)</f>
        <v>#REF!</v>
      </c>
      <c r="AM1246" s="354">
        <f t="shared" si="1645"/>
        <v>0</v>
      </c>
    </row>
    <row r="1247" spans="1:39" ht="14.1" customHeight="1" thickTop="1" thickBot="1" x14ac:dyDescent="0.25">
      <c r="A1247" s="2278"/>
      <c r="B1247" s="2281"/>
      <c r="C1247" s="2283"/>
      <c r="D1247" s="2285"/>
      <c r="E1247" s="2288"/>
      <c r="F1247" s="2281"/>
      <c r="G1247" s="2295"/>
      <c r="H1247" s="2297"/>
      <c r="I1247" s="2292"/>
      <c r="J1247" s="2281"/>
      <c r="K1247" s="2295"/>
      <c r="L1247" s="2281"/>
      <c r="M1247" s="310"/>
      <c r="N1247" s="1678"/>
      <c r="O1247" s="1678"/>
      <c r="P1247" s="309"/>
      <c r="Q1247" s="309"/>
      <c r="R1247" s="308"/>
      <c r="S1247" s="308"/>
      <c r="T1247" s="358"/>
      <c r="U1247" s="357"/>
      <c r="V1247" s="357"/>
      <c r="W1247" s="357"/>
      <c r="X1247" s="357"/>
      <c r="Y1247" s="357"/>
      <c r="Z1247" s="357"/>
      <c r="AA1247" s="357"/>
      <c r="AB1247" s="308"/>
      <c r="AC1247" s="2300"/>
      <c r="AD1247" s="2300"/>
      <c r="AE1247" s="2307"/>
      <c r="AF1247" s="2316"/>
      <c r="AG1247" s="2314"/>
      <c r="AH1247" s="2312"/>
      <c r="AI1247" s="271">
        <f t="shared" ref="AI1247" si="1717">IF(P1247=P1246,0,IF(P1247=P1245,0,1))</f>
        <v>0</v>
      </c>
      <c r="AJ1247" s="271" t="s">
        <v>545</v>
      </c>
      <c r="AK1247" s="271" t="str">
        <f t="shared" si="1642"/>
        <v>??</v>
      </c>
      <c r="AL1247" s="271" t="e">
        <f>IF(#REF!=#REF!,0,IF(#REF!=#REF!,0,1))</f>
        <v>#REF!</v>
      </c>
      <c r="AM1247" s="354">
        <f t="shared" si="1645"/>
        <v>0</v>
      </c>
    </row>
    <row r="1248" spans="1:39" ht="14.1" customHeight="1" thickTop="1" thickBot="1" x14ac:dyDescent="0.25">
      <c r="A1248" s="2278"/>
      <c r="B1248" s="2281"/>
      <c r="C1248" s="2283"/>
      <c r="D1248" s="2285"/>
      <c r="E1248" s="2288"/>
      <c r="F1248" s="2281"/>
      <c r="G1248" s="2295"/>
      <c r="H1248" s="2297"/>
      <c r="I1248" s="2293"/>
      <c r="J1248" s="2281"/>
      <c r="K1248" s="2295"/>
      <c r="L1248" s="2281"/>
      <c r="M1248" s="310"/>
      <c r="N1248" s="1678"/>
      <c r="O1248" s="1678"/>
      <c r="P1248" s="309"/>
      <c r="Q1248" s="309"/>
      <c r="R1248" s="308"/>
      <c r="S1248" s="308"/>
      <c r="T1248" s="358"/>
      <c r="U1248" s="357"/>
      <c r="V1248" s="357"/>
      <c r="W1248" s="357"/>
      <c r="X1248" s="357"/>
      <c r="Y1248" s="357"/>
      <c r="Z1248" s="357"/>
      <c r="AA1248" s="357"/>
      <c r="AB1248" s="308"/>
      <c r="AC1248" s="2300"/>
      <c r="AD1248" s="2300"/>
      <c r="AE1248" s="2307"/>
      <c r="AF1248" s="2316"/>
      <c r="AG1248" s="2314"/>
      <c r="AH1248" s="2312"/>
      <c r="AI1248" s="271">
        <f t="shared" ref="AI1248" si="1718">IF(P1248=P1247,0,IF(P1248=P1246,0,IF(P1248=P1245,0,1)))</f>
        <v>0</v>
      </c>
      <c r="AJ1248" s="271" t="s">
        <v>545</v>
      </c>
      <c r="AK1248" s="271" t="str">
        <f t="shared" si="1642"/>
        <v>??</v>
      </c>
      <c r="AL1248" s="271" t="e">
        <f>IF(#REF!=#REF!,0,IF(#REF!=#REF!,0,IF(#REF!=#REF!,0,1)))</f>
        <v>#REF!</v>
      </c>
      <c r="AM1248" s="354">
        <f t="shared" si="1645"/>
        <v>0</v>
      </c>
    </row>
    <row r="1249" spans="1:39" ht="14.1" customHeight="1" thickTop="1" thickBot="1" x14ac:dyDescent="0.25">
      <c r="A1249" s="2278"/>
      <c r="B1249" s="2281"/>
      <c r="C1249" s="2283"/>
      <c r="D1249" s="2285"/>
      <c r="E1249" s="2288"/>
      <c r="F1249" s="2281"/>
      <c r="G1249" s="2295"/>
      <c r="H1249" s="2297"/>
      <c r="I1249" s="2293"/>
      <c r="J1249" s="2281"/>
      <c r="K1249" s="2295"/>
      <c r="L1249" s="2281"/>
      <c r="M1249" s="310"/>
      <c r="N1249" s="1678"/>
      <c r="O1249" s="1678"/>
      <c r="P1249" s="309"/>
      <c r="Q1249" s="309"/>
      <c r="R1249" s="308"/>
      <c r="S1249" s="308"/>
      <c r="T1249" s="358"/>
      <c r="U1249" s="357"/>
      <c r="V1249" s="357"/>
      <c r="W1249" s="357"/>
      <c r="X1249" s="357"/>
      <c r="Y1249" s="357"/>
      <c r="Z1249" s="357"/>
      <c r="AA1249" s="357"/>
      <c r="AB1249" s="308"/>
      <c r="AC1249" s="2300"/>
      <c r="AD1249" s="2300"/>
      <c r="AE1249" s="2307"/>
      <c r="AF1249" s="2316"/>
      <c r="AG1249" s="2314"/>
      <c r="AH1249" s="2312"/>
      <c r="AI1249" s="271">
        <f t="shared" ref="AI1249" si="1719">IF(P1249=P1248,0,IF(P1249=P1247,0,IF(P1249=P1246,0,IF(P1249=P1245,0,1))))</f>
        <v>0</v>
      </c>
      <c r="AJ1249" s="271" t="s">
        <v>545</v>
      </c>
      <c r="AK1249" s="271" t="str">
        <f t="shared" si="1642"/>
        <v>??</v>
      </c>
      <c r="AL1249" s="271" t="e">
        <f>IF(#REF!=#REF!,0,IF(#REF!=#REF!,0,IF(#REF!=#REF!,0,IF(#REF!=#REF!,0,1))))</f>
        <v>#REF!</v>
      </c>
      <c r="AM1249" s="354">
        <f t="shared" si="1645"/>
        <v>0</v>
      </c>
    </row>
    <row r="1250" spans="1:39" ht="14.1" customHeight="1" thickTop="1" thickBot="1" x14ac:dyDescent="0.25">
      <c r="A1250" s="2278"/>
      <c r="B1250" s="2281"/>
      <c r="C1250" s="2283"/>
      <c r="D1250" s="2285"/>
      <c r="E1250" s="2288"/>
      <c r="F1250" s="2281"/>
      <c r="G1250" s="2295"/>
      <c r="H1250" s="2297"/>
      <c r="I1250" s="2293"/>
      <c r="J1250" s="2281"/>
      <c r="K1250" s="2295"/>
      <c r="L1250" s="2281"/>
      <c r="M1250" s="310"/>
      <c r="N1250" s="1678"/>
      <c r="O1250" s="1678"/>
      <c r="P1250" s="309"/>
      <c r="Q1250" s="309"/>
      <c r="R1250" s="308"/>
      <c r="S1250" s="308"/>
      <c r="T1250" s="358"/>
      <c r="U1250" s="357"/>
      <c r="V1250" s="357"/>
      <c r="W1250" s="357"/>
      <c r="X1250" s="357"/>
      <c r="Y1250" s="357"/>
      <c r="Z1250" s="357"/>
      <c r="AA1250" s="357"/>
      <c r="AB1250" s="308"/>
      <c r="AC1250" s="2300"/>
      <c r="AD1250" s="2300"/>
      <c r="AE1250" s="2307"/>
      <c r="AF1250" s="2316"/>
      <c r="AG1250" s="2314"/>
      <c r="AH1250" s="2312"/>
      <c r="AI1250" s="271">
        <f t="shared" ref="AI1250" si="1720">IF(P1250=P1249,0,IF(P1250=P1248,0,IF(P1250=P1247,0,IF(P1250=P1246,0,IF(P1250=P1245,0,1)))))</f>
        <v>0</v>
      </c>
      <c r="AJ1250" s="271" t="s">
        <v>545</v>
      </c>
      <c r="AK1250" s="271" t="str">
        <f t="shared" si="1642"/>
        <v>??</v>
      </c>
      <c r="AL1250" s="271" t="e">
        <f>IF(#REF!=#REF!,0,IF(#REF!=#REF!,0,IF(#REF!=#REF!,0,IF(#REF!=#REF!,0,IF(#REF!=#REF!,0,1)))))</f>
        <v>#REF!</v>
      </c>
      <c r="AM1250" s="354">
        <f t="shared" si="1645"/>
        <v>0</v>
      </c>
    </row>
    <row r="1251" spans="1:39" ht="14.1" customHeight="1" thickTop="1" thickBot="1" x14ac:dyDescent="0.25">
      <c r="A1251" s="2278"/>
      <c r="B1251" s="2281"/>
      <c r="C1251" s="2283"/>
      <c r="D1251" s="2285"/>
      <c r="E1251" s="2288"/>
      <c r="F1251" s="2281"/>
      <c r="G1251" s="2295"/>
      <c r="H1251" s="2297"/>
      <c r="I1251" s="2293"/>
      <c r="J1251" s="2281"/>
      <c r="K1251" s="2295"/>
      <c r="L1251" s="2281"/>
      <c r="M1251" s="310"/>
      <c r="N1251" s="1678"/>
      <c r="O1251" s="1678"/>
      <c r="P1251" s="309"/>
      <c r="Q1251" s="309"/>
      <c r="R1251" s="308"/>
      <c r="S1251" s="308"/>
      <c r="T1251" s="358"/>
      <c r="U1251" s="357"/>
      <c r="V1251" s="357"/>
      <c r="W1251" s="357"/>
      <c r="X1251" s="357"/>
      <c r="Y1251" s="357"/>
      <c r="Z1251" s="357"/>
      <c r="AA1251" s="357"/>
      <c r="AB1251" s="308"/>
      <c r="AC1251" s="2300"/>
      <c r="AD1251" s="2300"/>
      <c r="AE1251" s="2308" t="str">
        <f t="shared" ref="AE1251" si="1721">IF(AE1245&gt;9,"błąd","")</f>
        <v/>
      </c>
      <c r="AF1251" s="2316"/>
      <c r="AG1251" s="2314"/>
      <c r="AH1251" s="2312"/>
      <c r="AI1251" s="271">
        <f t="shared" ref="AI1251" si="1722">IF(P1251=P1250,0,IF(P1251=P1249,0,IF(P1251=P1248,0,IF(P1251=P1247,0,IF(P1251=P1246,0,IF(P1251=P1245,0,1))))))</f>
        <v>0</v>
      </c>
      <c r="AJ1251" s="271" t="s">
        <v>545</v>
      </c>
      <c r="AK1251" s="271" t="str">
        <f t="shared" si="1642"/>
        <v>??</v>
      </c>
      <c r="AL1251" s="271" t="e">
        <f>IF(#REF!=#REF!,0,IF(#REF!=#REF!,0,IF(#REF!=#REF!,0,IF(#REF!=#REF!,0,IF(#REF!=#REF!,0,IF(#REF!=#REF!,0,1))))))</f>
        <v>#REF!</v>
      </c>
      <c r="AM1251" s="354">
        <f t="shared" si="1645"/>
        <v>0</v>
      </c>
    </row>
    <row r="1252" spans="1:39" ht="14.1" customHeight="1" thickTop="1" thickBot="1" x14ac:dyDescent="0.25">
      <c r="A1252" s="2278"/>
      <c r="B1252" s="2281"/>
      <c r="C1252" s="2283"/>
      <c r="D1252" s="2285"/>
      <c r="E1252" s="2288"/>
      <c r="F1252" s="2281"/>
      <c r="G1252" s="2295"/>
      <c r="H1252" s="2297"/>
      <c r="I1252" s="2293"/>
      <c r="J1252" s="2281"/>
      <c r="K1252" s="2295"/>
      <c r="L1252" s="2281"/>
      <c r="M1252" s="310"/>
      <c r="N1252" s="1678"/>
      <c r="O1252" s="1678"/>
      <c r="P1252" s="309"/>
      <c r="Q1252" s="309"/>
      <c r="R1252" s="308"/>
      <c r="S1252" s="308"/>
      <c r="T1252" s="358"/>
      <c r="U1252" s="357"/>
      <c r="V1252" s="357"/>
      <c r="W1252" s="357"/>
      <c r="X1252" s="357"/>
      <c r="Y1252" s="357"/>
      <c r="Z1252" s="357"/>
      <c r="AA1252" s="357"/>
      <c r="AB1252" s="308"/>
      <c r="AC1252" s="2300"/>
      <c r="AD1252" s="2300"/>
      <c r="AE1252" s="2308"/>
      <c r="AF1252" s="2316"/>
      <c r="AG1252" s="2314"/>
      <c r="AH1252" s="2312"/>
      <c r="AI1252" s="271">
        <f t="shared" ref="AI1252" si="1723">IF(P1252=P1251,0,IF(P1252=P1250,0,IF(P1252=P1249,0,IF(P1252=P1248,0,IF(P1252=P1247,0,IF(P1252=P1246,0,IF(P1252=P1245,0,1)))))))</f>
        <v>0</v>
      </c>
      <c r="AJ1252" s="271" t="s">
        <v>545</v>
      </c>
      <c r="AK1252" s="271" t="str">
        <f t="shared" si="1642"/>
        <v>??</v>
      </c>
      <c r="AL1252" s="271" t="e">
        <f>IF(#REF!=#REF!,0,IF(#REF!=#REF!,0,IF(#REF!=#REF!,0,IF(#REF!=#REF!,0,IF(#REF!=#REF!,0,IF(#REF!=#REF!,0,IF(#REF!=#REF!,0,1)))))))</f>
        <v>#REF!</v>
      </c>
      <c r="AM1252" s="354">
        <f t="shared" si="1645"/>
        <v>0</v>
      </c>
    </row>
    <row r="1253" spans="1:39" ht="14.1" customHeight="1" thickTop="1" thickBot="1" x14ac:dyDescent="0.25">
      <c r="A1253" s="2278"/>
      <c r="B1253" s="2281"/>
      <c r="C1253" s="2283"/>
      <c r="D1253" s="2285"/>
      <c r="E1253" s="2288"/>
      <c r="F1253" s="2281"/>
      <c r="G1253" s="2295"/>
      <c r="H1253" s="2297"/>
      <c r="I1253" s="2293"/>
      <c r="J1253" s="2281"/>
      <c r="K1253" s="2295"/>
      <c r="L1253" s="2281"/>
      <c r="M1253" s="310"/>
      <c r="N1253" s="1678"/>
      <c r="O1253" s="1678"/>
      <c r="P1253" s="309"/>
      <c r="Q1253" s="309"/>
      <c r="R1253" s="308"/>
      <c r="S1253" s="308"/>
      <c r="T1253" s="358"/>
      <c r="U1253" s="357"/>
      <c r="V1253" s="357"/>
      <c r="W1253" s="357"/>
      <c r="X1253" s="357"/>
      <c r="Y1253" s="357"/>
      <c r="Z1253" s="357"/>
      <c r="AA1253" s="357"/>
      <c r="AB1253" s="308"/>
      <c r="AC1253" s="2300"/>
      <c r="AD1253" s="2300"/>
      <c r="AE1253" s="2308"/>
      <c r="AF1253" s="2316"/>
      <c r="AG1253" s="2314"/>
      <c r="AH1253" s="2312"/>
      <c r="AI1253" s="271">
        <f t="shared" ref="AI1253" si="1724">IF(P1253=P1252,0,IF(P1253=P1251,0,IF(P1253=P1250,0,IF(P1253=P1249,0,IF(P1253=P1248,0,IF(P1253=P1247,0,IF(P1253=P1246,0,IF(P1253=P1245,0,1))))))))</f>
        <v>0</v>
      </c>
      <c r="AJ1253" s="271" t="s">
        <v>545</v>
      </c>
      <c r="AK1253" s="271" t="str">
        <f t="shared" si="1642"/>
        <v>??</v>
      </c>
      <c r="AL1253" s="271" t="e">
        <f>IF(#REF!=#REF!,0,IF(#REF!=#REF!,0,IF(#REF!=#REF!,0,IF(#REF!=#REF!,0,IF(#REF!=#REF!,0,IF(#REF!=#REF!,0,IF(#REF!=#REF!,0,IF(#REF!=#REF!,0,1))))))))</f>
        <v>#REF!</v>
      </c>
      <c r="AM1253" s="354">
        <f t="shared" si="1645"/>
        <v>0</v>
      </c>
    </row>
    <row r="1254" spans="1:39" ht="14.1" customHeight="1" thickTop="1" thickBot="1" x14ac:dyDescent="0.25">
      <c r="A1254" s="2279"/>
      <c r="B1254" s="2282"/>
      <c r="C1254" s="2284"/>
      <c r="D1254" s="2286"/>
      <c r="E1254" s="2289"/>
      <c r="F1254" s="2282"/>
      <c r="G1254" s="2296"/>
      <c r="H1254" s="2298"/>
      <c r="I1254" s="2294"/>
      <c r="J1254" s="2282"/>
      <c r="K1254" s="2296"/>
      <c r="L1254" s="2282"/>
      <c r="M1254" s="292"/>
      <c r="N1254" s="290"/>
      <c r="O1254" s="290"/>
      <c r="P1254" s="291"/>
      <c r="Q1254" s="291"/>
      <c r="R1254" s="290"/>
      <c r="S1254" s="290"/>
      <c r="T1254" s="356"/>
      <c r="U1254" s="355"/>
      <c r="V1254" s="355"/>
      <c r="W1254" s="355"/>
      <c r="X1254" s="355"/>
      <c r="Y1254" s="355"/>
      <c r="Z1254" s="355"/>
      <c r="AA1254" s="355"/>
      <c r="AB1254" s="290"/>
      <c r="AC1254" s="2301"/>
      <c r="AD1254" s="2301"/>
      <c r="AE1254" s="2309"/>
      <c r="AF1254" s="2316"/>
      <c r="AG1254" s="2315"/>
      <c r="AH1254" s="2312"/>
      <c r="AI1254" s="271">
        <f t="shared" ref="AI1254" si="1725">IF(P1254=P1253,0,IF(P1254=P1252,0,IF(P1254=P1251,0,IF(P1254=P1250,0,IF(P1254=P1249,0,IF(P1254=P1248,0,IF(P1254=P1247,0,IF(P1254=P1246,0,IF(P1254=P1245,0,1)))))))))</f>
        <v>0</v>
      </c>
      <c r="AJ1254" s="271" t="s">
        <v>545</v>
      </c>
      <c r="AK1254" s="271" t="str">
        <f t="shared" si="1642"/>
        <v>??</v>
      </c>
      <c r="AL1254" s="271" t="e">
        <f>IF(#REF!=#REF!,0,IF(#REF!=#REF!,0,IF(#REF!=#REF!,0,IF(#REF!=#REF!,0,IF(#REF!=#REF!,0,IF(#REF!=#REF!,0,IF(#REF!=#REF!,0,IF(#REF!=#REF!,0,IF(#REF!=#REF!,0,1)))))))))</f>
        <v>#REF!</v>
      </c>
      <c r="AM1254" s="354">
        <f t="shared" si="1645"/>
        <v>0</v>
      </c>
    </row>
    <row r="1255" spans="1:39" ht="14.1" customHeight="1" thickTop="1" thickBot="1" x14ac:dyDescent="0.25">
      <c r="A1255" s="2278"/>
      <c r="B1255" s="2280"/>
      <c r="C1255" s="2283"/>
      <c r="D1255" s="2285"/>
      <c r="E1255" s="2287"/>
      <c r="F1255" s="2280"/>
      <c r="G1255" s="2280"/>
      <c r="H1255" s="2297"/>
      <c r="I1255" s="2290" t="s">
        <v>140</v>
      </c>
      <c r="J1255" s="2281"/>
      <c r="K1255" s="2280"/>
      <c r="L1255" s="2281"/>
      <c r="M1255" s="310"/>
      <c r="N1255" s="1678"/>
      <c r="O1255" s="1678"/>
      <c r="P1255" s="388"/>
      <c r="Q1255" s="388"/>
      <c r="R1255" s="308"/>
      <c r="S1255" s="308"/>
      <c r="T1255" s="358"/>
      <c r="U1255" s="357"/>
      <c r="V1255" s="357"/>
      <c r="W1255" s="357"/>
      <c r="X1255" s="357"/>
      <c r="Y1255" s="357"/>
      <c r="Z1255" s="357"/>
      <c r="AA1255" s="357"/>
      <c r="AB1255" s="308"/>
      <c r="AC1255" s="2299">
        <f t="shared" ref="AC1255" si="1726">SUM(T1255:AB1264)</f>
        <v>0</v>
      </c>
      <c r="AD1255" s="2299">
        <f t="shared" ref="AD1255" si="1727">IF(AC1255&gt;0,18,0)</f>
        <v>0</v>
      </c>
      <c r="AE1255" s="2306">
        <f t="shared" ref="AE1255" si="1728">IF((AC1255-AD1255)&gt;=0,AC1255-AD1255,0)</f>
        <v>0</v>
      </c>
      <c r="AF1255" s="2316">
        <f t="shared" ref="AF1255" si="1729">IF(AC1255&lt;AD1255,AC1255,AD1255)/IF(AD1255=0,1,AD1255)</f>
        <v>0</v>
      </c>
      <c r="AG1255" s="2313" t="str">
        <f t="shared" ref="AG1255" si="1730">IF(AF1255=1,"pe",IF(AF1255&gt;0,"ne",""))</f>
        <v/>
      </c>
      <c r="AH1255" s="2312"/>
      <c r="AI1255" s="271">
        <v>1</v>
      </c>
      <c r="AJ1255" s="271" t="s">
        <v>545</v>
      </c>
      <c r="AK1255" s="271" t="str">
        <f t="shared" si="1642"/>
        <v>??</v>
      </c>
      <c r="AL1255" s="271">
        <v>1</v>
      </c>
      <c r="AM1255" s="354">
        <f t="shared" ref="AM1255" si="1731">C1255</f>
        <v>0</v>
      </c>
    </row>
    <row r="1256" spans="1:39" ht="14.1" customHeight="1" thickTop="1" thickBot="1" x14ac:dyDescent="0.25">
      <c r="A1256" s="2278"/>
      <c r="B1256" s="2281"/>
      <c r="C1256" s="2283"/>
      <c r="D1256" s="2285"/>
      <c r="E1256" s="2288"/>
      <c r="F1256" s="2281"/>
      <c r="G1256" s="2295"/>
      <c r="H1256" s="2297"/>
      <c r="I1256" s="2291"/>
      <c r="J1256" s="2281"/>
      <c r="K1256" s="2295"/>
      <c r="L1256" s="2281"/>
      <c r="M1256" s="310"/>
      <c r="N1256" s="1678"/>
      <c r="O1256" s="1678"/>
      <c r="P1256" s="309"/>
      <c r="Q1256" s="309"/>
      <c r="R1256" s="308"/>
      <c r="S1256" s="308"/>
      <c r="T1256" s="358"/>
      <c r="U1256" s="357"/>
      <c r="V1256" s="357"/>
      <c r="W1256" s="357"/>
      <c r="X1256" s="357"/>
      <c r="Y1256" s="357"/>
      <c r="Z1256" s="357"/>
      <c r="AA1256" s="357"/>
      <c r="AB1256" s="308"/>
      <c r="AC1256" s="2300"/>
      <c r="AD1256" s="2300"/>
      <c r="AE1256" s="2307"/>
      <c r="AF1256" s="2316"/>
      <c r="AG1256" s="2314"/>
      <c r="AH1256" s="2312"/>
      <c r="AI1256" s="271">
        <f t="shared" ref="AI1256" si="1732">IF(P1256=P1255,0,1)</f>
        <v>0</v>
      </c>
      <c r="AJ1256" s="271" t="s">
        <v>545</v>
      </c>
      <c r="AK1256" s="271" t="str">
        <f t="shared" si="1642"/>
        <v>??</v>
      </c>
      <c r="AL1256" s="271" t="e">
        <f>IF(#REF!=#REF!,0,1)</f>
        <v>#REF!</v>
      </c>
      <c r="AM1256" s="354">
        <f t="shared" si="1645"/>
        <v>0</v>
      </c>
    </row>
    <row r="1257" spans="1:39" ht="14.1" customHeight="1" thickTop="1" thickBot="1" x14ac:dyDescent="0.25">
      <c r="A1257" s="2278"/>
      <c r="B1257" s="2281"/>
      <c r="C1257" s="2283"/>
      <c r="D1257" s="2285"/>
      <c r="E1257" s="2288"/>
      <c r="F1257" s="2281"/>
      <c r="G1257" s="2295"/>
      <c r="H1257" s="2297"/>
      <c r="I1257" s="2292"/>
      <c r="J1257" s="2281"/>
      <c r="K1257" s="2295"/>
      <c r="L1257" s="2281"/>
      <c r="M1257" s="310"/>
      <c r="N1257" s="1678"/>
      <c r="O1257" s="1678"/>
      <c r="P1257" s="309"/>
      <c r="Q1257" s="309"/>
      <c r="R1257" s="308"/>
      <c r="S1257" s="308"/>
      <c r="T1257" s="358"/>
      <c r="U1257" s="357"/>
      <c r="V1257" s="357"/>
      <c r="W1257" s="357"/>
      <c r="X1257" s="357"/>
      <c r="Y1257" s="357"/>
      <c r="Z1257" s="357"/>
      <c r="AA1257" s="357"/>
      <c r="AB1257" s="308"/>
      <c r="AC1257" s="2300"/>
      <c r="AD1257" s="2300"/>
      <c r="AE1257" s="2307"/>
      <c r="AF1257" s="2316"/>
      <c r="AG1257" s="2314"/>
      <c r="AH1257" s="2312"/>
      <c r="AI1257" s="271">
        <f t="shared" ref="AI1257" si="1733">IF(P1257=P1256,0,IF(P1257=P1255,0,1))</f>
        <v>0</v>
      </c>
      <c r="AJ1257" s="271" t="s">
        <v>545</v>
      </c>
      <c r="AK1257" s="271" t="str">
        <f t="shared" si="1642"/>
        <v>??</v>
      </c>
      <c r="AL1257" s="271" t="e">
        <f>IF(#REF!=#REF!,0,IF(#REF!=#REF!,0,1))</f>
        <v>#REF!</v>
      </c>
      <c r="AM1257" s="354">
        <f t="shared" si="1645"/>
        <v>0</v>
      </c>
    </row>
    <row r="1258" spans="1:39" ht="14.1" customHeight="1" thickTop="1" thickBot="1" x14ac:dyDescent="0.25">
      <c r="A1258" s="2278"/>
      <c r="B1258" s="2281"/>
      <c r="C1258" s="2283"/>
      <c r="D1258" s="2285"/>
      <c r="E1258" s="2288"/>
      <c r="F1258" s="2281"/>
      <c r="G1258" s="2295"/>
      <c r="H1258" s="2297"/>
      <c r="I1258" s="2293"/>
      <c r="J1258" s="2281"/>
      <c r="K1258" s="2295"/>
      <c r="L1258" s="2281"/>
      <c r="M1258" s="310"/>
      <c r="N1258" s="1678"/>
      <c r="O1258" s="1678"/>
      <c r="P1258" s="309"/>
      <c r="Q1258" s="309"/>
      <c r="R1258" s="308"/>
      <c r="S1258" s="308"/>
      <c r="T1258" s="358"/>
      <c r="U1258" s="357"/>
      <c r="V1258" s="357"/>
      <c r="W1258" s="357"/>
      <c r="X1258" s="357"/>
      <c r="Y1258" s="357"/>
      <c r="Z1258" s="357"/>
      <c r="AA1258" s="357"/>
      <c r="AB1258" s="308"/>
      <c r="AC1258" s="2300"/>
      <c r="AD1258" s="2300"/>
      <c r="AE1258" s="2307"/>
      <c r="AF1258" s="2316"/>
      <c r="AG1258" s="2314"/>
      <c r="AH1258" s="2312"/>
      <c r="AI1258" s="271">
        <f t="shared" ref="AI1258" si="1734">IF(P1258=P1257,0,IF(P1258=P1256,0,IF(P1258=P1255,0,1)))</f>
        <v>0</v>
      </c>
      <c r="AJ1258" s="271" t="s">
        <v>545</v>
      </c>
      <c r="AK1258" s="271" t="str">
        <f t="shared" si="1642"/>
        <v>??</v>
      </c>
      <c r="AL1258" s="271" t="e">
        <f>IF(#REF!=#REF!,0,IF(#REF!=#REF!,0,IF(#REF!=#REF!,0,1)))</f>
        <v>#REF!</v>
      </c>
      <c r="AM1258" s="354">
        <f t="shared" si="1645"/>
        <v>0</v>
      </c>
    </row>
    <row r="1259" spans="1:39" ht="14.1" customHeight="1" thickTop="1" thickBot="1" x14ac:dyDescent="0.25">
      <c r="A1259" s="2278"/>
      <c r="B1259" s="2281"/>
      <c r="C1259" s="2283"/>
      <c r="D1259" s="2285"/>
      <c r="E1259" s="2288"/>
      <c r="F1259" s="2281"/>
      <c r="G1259" s="2295"/>
      <c r="H1259" s="2297"/>
      <c r="I1259" s="2293"/>
      <c r="J1259" s="2281"/>
      <c r="K1259" s="2295"/>
      <c r="L1259" s="2281"/>
      <c r="M1259" s="310"/>
      <c r="N1259" s="1678"/>
      <c r="O1259" s="1678"/>
      <c r="P1259" s="309"/>
      <c r="Q1259" s="309"/>
      <c r="R1259" s="308"/>
      <c r="S1259" s="308"/>
      <c r="T1259" s="358"/>
      <c r="U1259" s="357"/>
      <c r="V1259" s="357"/>
      <c r="W1259" s="357"/>
      <c r="X1259" s="357"/>
      <c r="Y1259" s="357"/>
      <c r="Z1259" s="357"/>
      <c r="AA1259" s="357"/>
      <c r="AB1259" s="308"/>
      <c r="AC1259" s="2300"/>
      <c r="AD1259" s="2300"/>
      <c r="AE1259" s="2307"/>
      <c r="AF1259" s="2316"/>
      <c r="AG1259" s="2314"/>
      <c r="AH1259" s="2312"/>
      <c r="AI1259" s="271">
        <f t="shared" ref="AI1259" si="1735">IF(P1259=P1258,0,IF(P1259=P1257,0,IF(P1259=P1256,0,IF(P1259=P1255,0,1))))</f>
        <v>0</v>
      </c>
      <c r="AJ1259" s="271" t="s">
        <v>545</v>
      </c>
      <c r="AK1259" s="271" t="str">
        <f t="shared" si="1642"/>
        <v>??</v>
      </c>
      <c r="AL1259" s="271" t="e">
        <f>IF(#REF!=#REF!,0,IF(#REF!=#REF!,0,IF(#REF!=#REF!,0,IF(#REF!=#REF!,0,1))))</f>
        <v>#REF!</v>
      </c>
      <c r="AM1259" s="354">
        <f t="shared" si="1645"/>
        <v>0</v>
      </c>
    </row>
    <row r="1260" spans="1:39" ht="14.1" customHeight="1" thickTop="1" thickBot="1" x14ac:dyDescent="0.25">
      <c r="A1260" s="2278"/>
      <c r="B1260" s="2281"/>
      <c r="C1260" s="2283"/>
      <c r="D1260" s="2285"/>
      <c r="E1260" s="2288"/>
      <c r="F1260" s="2281"/>
      <c r="G1260" s="2295"/>
      <c r="H1260" s="2297"/>
      <c r="I1260" s="2293"/>
      <c r="J1260" s="2281"/>
      <c r="K1260" s="2295"/>
      <c r="L1260" s="2281"/>
      <c r="M1260" s="310"/>
      <c r="N1260" s="1678"/>
      <c r="O1260" s="1678"/>
      <c r="P1260" s="309"/>
      <c r="Q1260" s="309"/>
      <c r="R1260" s="308"/>
      <c r="S1260" s="308"/>
      <c r="T1260" s="358"/>
      <c r="U1260" s="357"/>
      <c r="V1260" s="357"/>
      <c r="W1260" s="357"/>
      <c r="X1260" s="357"/>
      <c r="Y1260" s="357"/>
      <c r="Z1260" s="357"/>
      <c r="AA1260" s="357"/>
      <c r="AB1260" s="308"/>
      <c r="AC1260" s="2300"/>
      <c r="AD1260" s="2300"/>
      <c r="AE1260" s="2307"/>
      <c r="AF1260" s="2316"/>
      <c r="AG1260" s="2314"/>
      <c r="AH1260" s="2312"/>
      <c r="AI1260" s="271">
        <f t="shared" ref="AI1260" si="1736">IF(P1260=P1259,0,IF(P1260=P1258,0,IF(P1260=P1257,0,IF(P1260=P1256,0,IF(P1260=P1255,0,1)))))</f>
        <v>0</v>
      </c>
      <c r="AJ1260" s="271" t="s">
        <v>545</v>
      </c>
      <c r="AK1260" s="271" t="str">
        <f t="shared" si="1642"/>
        <v>??</v>
      </c>
      <c r="AL1260" s="271" t="e">
        <f>IF(#REF!=#REF!,0,IF(#REF!=#REF!,0,IF(#REF!=#REF!,0,IF(#REF!=#REF!,0,IF(#REF!=#REF!,0,1)))))</f>
        <v>#REF!</v>
      </c>
      <c r="AM1260" s="354">
        <f t="shared" si="1645"/>
        <v>0</v>
      </c>
    </row>
    <row r="1261" spans="1:39" ht="14.1" customHeight="1" thickTop="1" thickBot="1" x14ac:dyDescent="0.25">
      <c r="A1261" s="2278"/>
      <c r="B1261" s="2281"/>
      <c r="C1261" s="2283"/>
      <c r="D1261" s="2285"/>
      <c r="E1261" s="2288"/>
      <c r="F1261" s="2281"/>
      <c r="G1261" s="2295"/>
      <c r="H1261" s="2297"/>
      <c r="I1261" s="2293"/>
      <c r="J1261" s="2281"/>
      <c r="K1261" s="2295"/>
      <c r="L1261" s="2281"/>
      <c r="M1261" s="310"/>
      <c r="N1261" s="1678"/>
      <c r="O1261" s="1678"/>
      <c r="P1261" s="309"/>
      <c r="Q1261" s="309"/>
      <c r="R1261" s="308"/>
      <c r="S1261" s="308"/>
      <c r="T1261" s="358"/>
      <c r="U1261" s="357"/>
      <c r="V1261" s="357"/>
      <c r="W1261" s="357"/>
      <c r="X1261" s="357"/>
      <c r="Y1261" s="357"/>
      <c r="Z1261" s="357"/>
      <c r="AA1261" s="357"/>
      <c r="AB1261" s="308"/>
      <c r="AC1261" s="2300"/>
      <c r="AD1261" s="2300"/>
      <c r="AE1261" s="2308" t="str">
        <f t="shared" ref="AE1261" si="1737">IF(AE1255&gt;9,"błąd","")</f>
        <v/>
      </c>
      <c r="AF1261" s="2316"/>
      <c r="AG1261" s="2314"/>
      <c r="AH1261" s="2312"/>
      <c r="AI1261" s="271">
        <f t="shared" ref="AI1261" si="1738">IF(P1261=P1260,0,IF(P1261=P1259,0,IF(P1261=P1258,0,IF(P1261=P1257,0,IF(P1261=P1256,0,IF(P1261=P1255,0,1))))))</f>
        <v>0</v>
      </c>
      <c r="AJ1261" s="271" t="s">
        <v>545</v>
      </c>
      <c r="AK1261" s="271" t="str">
        <f t="shared" si="1642"/>
        <v>??</v>
      </c>
      <c r="AL1261" s="271" t="e">
        <f>IF(#REF!=#REF!,0,IF(#REF!=#REF!,0,IF(#REF!=#REF!,0,IF(#REF!=#REF!,0,IF(#REF!=#REF!,0,IF(#REF!=#REF!,0,1))))))</f>
        <v>#REF!</v>
      </c>
      <c r="AM1261" s="354">
        <f t="shared" si="1645"/>
        <v>0</v>
      </c>
    </row>
    <row r="1262" spans="1:39" ht="14.1" customHeight="1" thickTop="1" thickBot="1" x14ac:dyDescent="0.25">
      <c r="A1262" s="2278"/>
      <c r="B1262" s="2281"/>
      <c r="C1262" s="2283"/>
      <c r="D1262" s="2285"/>
      <c r="E1262" s="2288"/>
      <c r="F1262" s="2281"/>
      <c r="G1262" s="2295"/>
      <c r="H1262" s="2297"/>
      <c r="I1262" s="2293"/>
      <c r="J1262" s="2281"/>
      <c r="K1262" s="2295"/>
      <c r="L1262" s="2281"/>
      <c r="M1262" s="310"/>
      <c r="N1262" s="1678"/>
      <c r="O1262" s="1678"/>
      <c r="P1262" s="309"/>
      <c r="Q1262" s="309"/>
      <c r="R1262" s="308"/>
      <c r="S1262" s="308"/>
      <c r="T1262" s="358"/>
      <c r="U1262" s="357"/>
      <c r="V1262" s="357"/>
      <c r="W1262" s="357"/>
      <c r="X1262" s="357"/>
      <c r="Y1262" s="357"/>
      <c r="Z1262" s="357"/>
      <c r="AA1262" s="357"/>
      <c r="AB1262" s="308"/>
      <c r="AC1262" s="2300"/>
      <c r="AD1262" s="2300"/>
      <c r="AE1262" s="2308"/>
      <c r="AF1262" s="2316"/>
      <c r="AG1262" s="2314"/>
      <c r="AH1262" s="2312"/>
      <c r="AI1262" s="271">
        <f t="shared" ref="AI1262" si="1739">IF(P1262=P1261,0,IF(P1262=P1260,0,IF(P1262=P1259,0,IF(P1262=P1258,0,IF(P1262=P1257,0,IF(P1262=P1256,0,IF(P1262=P1255,0,1)))))))</f>
        <v>0</v>
      </c>
      <c r="AJ1262" s="271" t="s">
        <v>545</v>
      </c>
      <c r="AK1262" s="271" t="str">
        <f t="shared" si="1642"/>
        <v>??</v>
      </c>
      <c r="AL1262" s="271" t="e">
        <f>IF(#REF!=#REF!,0,IF(#REF!=#REF!,0,IF(#REF!=#REF!,0,IF(#REF!=#REF!,0,IF(#REF!=#REF!,0,IF(#REF!=#REF!,0,IF(#REF!=#REF!,0,1)))))))</f>
        <v>#REF!</v>
      </c>
      <c r="AM1262" s="354">
        <f t="shared" si="1645"/>
        <v>0</v>
      </c>
    </row>
    <row r="1263" spans="1:39" ht="14.1" customHeight="1" thickTop="1" thickBot="1" x14ac:dyDescent="0.25">
      <c r="A1263" s="2278"/>
      <c r="B1263" s="2281"/>
      <c r="C1263" s="2283"/>
      <c r="D1263" s="2285"/>
      <c r="E1263" s="2288"/>
      <c r="F1263" s="2281"/>
      <c r="G1263" s="2295"/>
      <c r="H1263" s="2297"/>
      <c r="I1263" s="2293"/>
      <c r="J1263" s="2281"/>
      <c r="K1263" s="2295"/>
      <c r="L1263" s="2281"/>
      <c r="M1263" s="310"/>
      <c r="N1263" s="1678"/>
      <c r="O1263" s="1678"/>
      <c r="P1263" s="309"/>
      <c r="Q1263" s="309"/>
      <c r="R1263" s="308"/>
      <c r="S1263" s="308"/>
      <c r="T1263" s="358"/>
      <c r="U1263" s="357"/>
      <c r="V1263" s="357"/>
      <c r="W1263" s="357"/>
      <c r="X1263" s="357"/>
      <c r="Y1263" s="357"/>
      <c r="Z1263" s="357"/>
      <c r="AA1263" s="357"/>
      <c r="AB1263" s="308"/>
      <c r="AC1263" s="2300"/>
      <c r="AD1263" s="2300"/>
      <c r="AE1263" s="2308"/>
      <c r="AF1263" s="2316"/>
      <c r="AG1263" s="2314"/>
      <c r="AH1263" s="2312"/>
      <c r="AI1263" s="271">
        <f t="shared" ref="AI1263" si="1740">IF(P1263=P1262,0,IF(P1263=P1261,0,IF(P1263=P1260,0,IF(P1263=P1259,0,IF(P1263=P1258,0,IF(P1263=P1257,0,IF(P1263=P1256,0,IF(P1263=P1255,0,1))))))))</f>
        <v>0</v>
      </c>
      <c r="AJ1263" s="271" t="s">
        <v>545</v>
      </c>
      <c r="AK1263" s="271" t="str">
        <f t="shared" si="1642"/>
        <v>??</v>
      </c>
      <c r="AL1263" s="271" t="e">
        <f>IF(#REF!=#REF!,0,IF(#REF!=#REF!,0,IF(#REF!=#REF!,0,IF(#REF!=#REF!,0,IF(#REF!=#REF!,0,IF(#REF!=#REF!,0,IF(#REF!=#REF!,0,IF(#REF!=#REF!,0,1))))))))</f>
        <v>#REF!</v>
      </c>
      <c r="AM1263" s="354">
        <f t="shared" si="1645"/>
        <v>0</v>
      </c>
    </row>
    <row r="1264" spans="1:39" ht="14.1" customHeight="1" thickTop="1" thickBot="1" x14ac:dyDescent="0.25">
      <c r="A1264" s="2279"/>
      <c r="B1264" s="2282"/>
      <c r="C1264" s="2284"/>
      <c r="D1264" s="2286"/>
      <c r="E1264" s="2289"/>
      <c r="F1264" s="2282"/>
      <c r="G1264" s="2296"/>
      <c r="H1264" s="2298"/>
      <c r="I1264" s="2294"/>
      <c r="J1264" s="2282"/>
      <c r="K1264" s="2296"/>
      <c r="L1264" s="2282"/>
      <c r="M1264" s="292"/>
      <c r="N1264" s="290"/>
      <c r="O1264" s="290"/>
      <c r="P1264" s="291"/>
      <c r="Q1264" s="291"/>
      <c r="R1264" s="290"/>
      <c r="S1264" s="290"/>
      <c r="T1264" s="356"/>
      <c r="U1264" s="355"/>
      <c r="V1264" s="355"/>
      <c r="W1264" s="355"/>
      <c r="X1264" s="355"/>
      <c r="Y1264" s="355"/>
      <c r="Z1264" s="355"/>
      <c r="AA1264" s="355"/>
      <c r="AB1264" s="290"/>
      <c r="AC1264" s="2301"/>
      <c r="AD1264" s="2301"/>
      <c r="AE1264" s="2309"/>
      <c r="AF1264" s="2316"/>
      <c r="AG1264" s="2315"/>
      <c r="AH1264" s="2312"/>
      <c r="AI1264" s="271">
        <f t="shared" ref="AI1264" si="1741">IF(P1264=P1263,0,IF(P1264=P1262,0,IF(P1264=P1261,0,IF(P1264=P1260,0,IF(P1264=P1259,0,IF(P1264=P1258,0,IF(P1264=P1257,0,IF(P1264=P1256,0,IF(P1264=P1255,0,1)))))))))</f>
        <v>0</v>
      </c>
      <c r="AJ1264" s="271" t="s">
        <v>545</v>
      </c>
      <c r="AK1264" s="271" t="str">
        <f t="shared" si="1642"/>
        <v>??</v>
      </c>
      <c r="AL1264" s="271" t="e">
        <f>IF(#REF!=#REF!,0,IF(#REF!=#REF!,0,IF(#REF!=#REF!,0,IF(#REF!=#REF!,0,IF(#REF!=#REF!,0,IF(#REF!=#REF!,0,IF(#REF!=#REF!,0,IF(#REF!=#REF!,0,IF(#REF!=#REF!,0,1)))))))))</f>
        <v>#REF!</v>
      </c>
      <c r="AM1264" s="354">
        <f t="shared" si="1645"/>
        <v>0</v>
      </c>
    </row>
    <row r="1265" spans="1:39" ht="14.1" customHeight="1" thickTop="1" thickBot="1" x14ac:dyDescent="0.25">
      <c r="A1265" s="2278"/>
      <c r="B1265" s="2280"/>
      <c r="C1265" s="2283"/>
      <c r="D1265" s="2285"/>
      <c r="E1265" s="2287"/>
      <c r="F1265" s="2280"/>
      <c r="G1265" s="2280"/>
      <c r="H1265" s="2297"/>
      <c r="I1265" s="2290" t="s">
        <v>140</v>
      </c>
      <c r="J1265" s="2281"/>
      <c r="K1265" s="2280"/>
      <c r="L1265" s="2281"/>
      <c r="M1265" s="310"/>
      <c r="N1265" s="1678"/>
      <c r="O1265" s="1678"/>
      <c r="P1265" s="388"/>
      <c r="Q1265" s="388"/>
      <c r="R1265" s="308"/>
      <c r="S1265" s="308"/>
      <c r="T1265" s="358"/>
      <c r="U1265" s="357"/>
      <c r="V1265" s="357"/>
      <c r="W1265" s="357"/>
      <c r="X1265" s="357"/>
      <c r="Y1265" s="357"/>
      <c r="Z1265" s="357"/>
      <c r="AA1265" s="357"/>
      <c r="AB1265" s="308"/>
      <c r="AC1265" s="2299">
        <f t="shared" ref="AC1265" si="1742">SUM(T1265:AB1274)</f>
        <v>0</v>
      </c>
      <c r="AD1265" s="2299">
        <f t="shared" ref="AD1265" si="1743">IF(AC1265&gt;0,18,0)</f>
        <v>0</v>
      </c>
      <c r="AE1265" s="2306">
        <f t="shared" ref="AE1265" si="1744">IF((AC1265-AD1265)&gt;=0,AC1265-AD1265,0)</f>
        <v>0</v>
      </c>
      <c r="AF1265" s="2316">
        <f t="shared" ref="AF1265" si="1745">IF(AC1265&lt;AD1265,AC1265,AD1265)/IF(AD1265=0,1,AD1265)</f>
        <v>0</v>
      </c>
      <c r="AG1265" s="2313" t="str">
        <f t="shared" ref="AG1265" si="1746">IF(AF1265=1,"pe",IF(AF1265&gt;0,"ne",""))</f>
        <v/>
      </c>
      <c r="AH1265" s="2312"/>
      <c r="AI1265" s="271">
        <v>1</v>
      </c>
      <c r="AJ1265" s="271" t="s">
        <v>545</v>
      </c>
      <c r="AK1265" s="271" t="str">
        <f t="shared" si="1642"/>
        <v>??</v>
      </c>
      <c r="AL1265" s="271">
        <v>1</v>
      </c>
      <c r="AM1265" s="354">
        <f t="shared" ref="AM1265" si="1747">C1265</f>
        <v>0</v>
      </c>
    </row>
    <row r="1266" spans="1:39" ht="14.1" customHeight="1" thickTop="1" thickBot="1" x14ac:dyDescent="0.25">
      <c r="A1266" s="2278"/>
      <c r="B1266" s="2281"/>
      <c r="C1266" s="2283"/>
      <c r="D1266" s="2285"/>
      <c r="E1266" s="2288"/>
      <c r="F1266" s="2281"/>
      <c r="G1266" s="2295"/>
      <c r="H1266" s="2297"/>
      <c r="I1266" s="2291"/>
      <c r="J1266" s="2281"/>
      <c r="K1266" s="2295"/>
      <c r="L1266" s="2281"/>
      <c r="M1266" s="310"/>
      <c r="N1266" s="1678"/>
      <c r="O1266" s="1678"/>
      <c r="P1266" s="309"/>
      <c r="Q1266" s="309"/>
      <c r="R1266" s="308"/>
      <c r="S1266" s="308"/>
      <c r="T1266" s="358"/>
      <c r="U1266" s="357"/>
      <c r="V1266" s="357"/>
      <c r="W1266" s="357"/>
      <c r="X1266" s="357"/>
      <c r="Y1266" s="357"/>
      <c r="Z1266" s="357"/>
      <c r="AA1266" s="357"/>
      <c r="AB1266" s="308"/>
      <c r="AC1266" s="2300"/>
      <c r="AD1266" s="2300"/>
      <c r="AE1266" s="2307"/>
      <c r="AF1266" s="2316"/>
      <c r="AG1266" s="2314"/>
      <c r="AH1266" s="2312"/>
      <c r="AI1266" s="271">
        <f t="shared" ref="AI1266" si="1748">IF(P1266=P1265,0,1)</f>
        <v>0</v>
      </c>
      <c r="AJ1266" s="271" t="s">
        <v>545</v>
      </c>
      <c r="AK1266" s="271" t="str">
        <f t="shared" ref="AK1266:AK1329" si="1749">$C$2</f>
        <v>??</v>
      </c>
      <c r="AL1266" s="271" t="e">
        <f>IF(#REF!=#REF!,0,1)</f>
        <v>#REF!</v>
      </c>
      <c r="AM1266" s="354">
        <f t="shared" si="1645"/>
        <v>0</v>
      </c>
    </row>
    <row r="1267" spans="1:39" ht="14.1" customHeight="1" thickTop="1" thickBot="1" x14ac:dyDescent="0.25">
      <c r="A1267" s="2278"/>
      <c r="B1267" s="2281"/>
      <c r="C1267" s="2283"/>
      <c r="D1267" s="2285"/>
      <c r="E1267" s="2288"/>
      <c r="F1267" s="2281"/>
      <c r="G1267" s="2295"/>
      <c r="H1267" s="2297"/>
      <c r="I1267" s="2292"/>
      <c r="J1267" s="2281"/>
      <c r="K1267" s="2295"/>
      <c r="L1267" s="2281"/>
      <c r="M1267" s="310"/>
      <c r="N1267" s="1678"/>
      <c r="O1267" s="1678"/>
      <c r="P1267" s="309"/>
      <c r="Q1267" s="309"/>
      <c r="R1267" s="308"/>
      <c r="S1267" s="308"/>
      <c r="T1267" s="358"/>
      <c r="U1267" s="357"/>
      <c r="V1267" s="357"/>
      <c r="W1267" s="357"/>
      <c r="X1267" s="357"/>
      <c r="Y1267" s="357"/>
      <c r="Z1267" s="357"/>
      <c r="AA1267" s="357"/>
      <c r="AB1267" s="308"/>
      <c r="AC1267" s="2300"/>
      <c r="AD1267" s="2300"/>
      <c r="AE1267" s="2307"/>
      <c r="AF1267" s="2316"/>
      <c r="AG1267" s="2314"/>
      <c r="AH1267" s="2312"/>
      <c r="AI1267" s="271">
        <f t="shared" ref="AI1267" si="1750">IF(P1267=P1266,0,IF(P1267=P1265,0,1))</f>
        <v>0</v>
      </c>
      <c r="AJ1267" s="271" t="s">
        <v>545</v>
      </c>
      <c r="AK1267" s="271" t="str">
        <f t="shared" si="1749"/>
        <v>??</v>
      </c>
      <c r="AL1267" s="271" t="e">
        <f>IF(#REF!=#REF!,0,IF(#REF!=#REF!,0,1))</f>
        <v>#REF!</v>
      </c>
      <c r="AM1267" s="354">
        <f t="shared" si="1645"/>
        <v>0</v>
      </c>
    </row>
    <row r="1268" spans="1:39" ht="14.1" customHeight="1" thickTop="1" thickBot="1" x14ac:dyDescent="0.25">
      <c r="A1268" s="2278"/>
      <c r="B1268" s="2281"/>
      <c r="C1268" s="2283"/>
      <c r="D1268" s="2285"/>
      <c r="E1268" s="2288"/>
      <c r="F1268" s="2281"/>
      <c r="G1268" s="2295"/>
      <c r="H1268" s="2297"/>
      <c r="I1268" s="2293"/>
      <c r="J1268" s="2281"/>
      <c r="K1268" s="2295"/>
      <c r="L1268" s="2281"/>
      <c r="M1268" s="310"/>
      <c r="N1268" s="1678"/>
      <c r="O1268" s="1678"/>
      <c r="P1268" s="309"/>
      <c r="Q1268" s="309"/>
      <c r="R1268" s="308"/>
      <c r="S1268" s="308"/>
      <c r="T1268" s="358"/>
      <c r="U1268" s="357"/>
      <c r="V1268" s="357"/>
      <c r="W1268" s="357"/>
      <c r="X1268" s="357"/>
      <c r="Y1268" s="357"/>
      <c r="Z1268" s="357"/>
      <c r="AA1268" s="357"/>
      <c r="AB1268" s="308"/>
      <c r="AC1268" s="2300"/>
      <c r="AD1268" s="2300"/>
      <c r="AE1268" s="2307"/>
      <c r="AF1268" s="2316"/>
      <c r="AG1268" s="2314"/>
      <c r="AH1268" s="2312"/>
      <c r="AI1268" s="271">
        <f t="shared" ref="AI1268" si="1751">IF(P1268=P1267,0,IF(P1268=P1266,0,IF(P1268=P1265,0,1)))</f>
        <v>0</v>
      </c>
      <c r="AJ1268" s="271" t="s">
        <v>545</v>
      </c>
      <c r="AK1268" s="271" t="str">
        <f t="shared" si="1749"/>
        <v>??</v>
      </c>
      <c r="AL1268" s="271" t="e">
        <f>IF(#REF!=#REF!,0,IF(#REF!=#REF!,0,IF(#REF!=#REF!,0,1)))</f>
        <v>#REF!</v>
      </c>
      <c r="AM1268" s="354">
        <f t="shared" ref="AM1268:AM1331" si="1752">AM1267</f>
        <v>0</v>
      </c>
    </row>
    <row r="1269" spans="1:39" ht="14.1" customHeight="1" thickTop="1" thickBot="1" x14ac:dyDescent="0.25">
      <c r="A1269" s="2278"/>
      <c r="B1269" s="2281"/>
      <c r="C1269" s="2283"/>
      <c r="D1269" s="2285"/>
      <c r="E1269" s="2288"/>
      <c r="F1269" s="2281"/>
      <c r="G1269" s="2295"/>
      <c r="H1269" s="2297"/>
      <c r="I1269" s="2293"/>
      <c r="J1269" s="2281"/>
      <c r="K1269" s="2295"/>
      <c r="L1269" s="2281"/>
      <c r="M1269" s="310"/>
      <c r="N1269" s="1678"/>
      <c r="O1269" s="1678"/>
      <c r="P1269" s="309"/>
      <c r="Q1269" s="309"/>
      <c r="R1269" s="308"/>
      <c r="S1269" s="308"/>
      <c r="T1269" s="358"/>
      <c r="U1269" s="357"/>
      <c r="V1269" s="357"/>
      <c r="W1269" s="357"/>
      <c r="X1269" s="357"/>
      <c r="Y1269" s="357"/>
      <c r="Z1269" s="357"/>
      <c r="AA1269" s="357"/>
      <c r="AB1269" s="308"/>
      <c r="AC1269" s="2300"/>
      <c r="AD1269" s="2300"/>
      <c r="AE1269" s="2307"/>
      <c r="AF1269" s="2316"/>
      <c r="AG1269" s="2314"/>
      <c r="AH1269" s="2312"/>
      <c r="AI1269" s="271">
        <f t="shared" ref="AI1269" si="1753">IF(P1269=P1268,0,IF(P1269=P1267,0,IF(P1269=P1266,0,IF(P1269=P1265,0,1))))</f>
        <v>0</v>
      </c>
      <c r="AJ1269" s="271" t="s">
        <v>545</v>
      </c>
      <c r="AK1269" s="271" t="str">
        <f t="shared" si="1749"/>
        <v>??</v>
      </c>
      <c r="AL1269" s="271" t="e">
        <f>IF(#REF!=#REF!,0,IF(#REF!=#REF!,0,IF(#REF!=#REF!,0,IF(#REF!=#REF!,0,1))))</f>
        <v>#REF!</v>
      </c>
      <c r="AM1269" s="354">
        <f t="shared" si="1752"/>
        <v>0</v>
      </c>
    </row>
    <row r="1270" spans="1:39" ht="14.1" customHeight="1" thickTop="1" thickBot="1" x14ac:dyDescent="0.25">
      <c r="A1270" s="2278"/>
      <c r="B1270" s="2281"/>
      <c r="C1270" s="2283"/>
      <c r="D1270" s="2285"/>
      <c r="E1270" s="2288"/>
      <c r="F1270" s="2281"/>
      <c r="G1270" s="2295"/>
      <c r="H1270" s="2297"/>
      <c r="I1270" s="2293"/>
      <c r="J1270" s="2281"/>
      <c r="K1270" s="2295"/>
      <c r="L1270" s="2281"/>
      <c r="M1270" s="310"/>
      <c r="N1270" s="1678"/>
      <c r="O1270" s="1678"/>
      <c r="P1270" s="309"/>
      <c r="Q1270" s="309"/>
      <c r="R1270" s="308"/>
      <c r="S1270" s="308"/>
      <c r="T1270" s="358"/>
      <c r="U1270" s="357"/>
      <c r="V1270" s="357"/>
      <c r="W1270" s="357"/>
      <c r="X1270" s="357"/>
      <c r="Y1270" s="357"/>
      <c r="Z1270" s="357"/>
      <c r="AA1270" s="357"/>
      <c r="AB1270" s="308"/>
      <c r="AC1270" s="2300"/>
      <c r="AD1270" s="2300"/>
      <c r="AE1270" s="2307"/>
      <c r="AF1270" s="2316"/>
      <c r="AG1270" s="2314"/>
      <c r="AH1270" s="2312"/>
      <c r="AI1270" s="271">
        <f t="shared" ref="AI1270" si="1754">IF(P1270=P1269,0,IF(P1270=P1268,0,IF(P1270=P1267,0,IF(P1270=P1266,0,IF(P1270=P1265,0,1)))))</f>
        <v>0</v>
      </c>
      <c r="AJ1270" s="271" t="s">
        <v>545</v>
      </c>
      <c r="AK1270" s="271" t="str">
        <f t="shared" si="1749"/>
        <v>??</v>
      </c>
      <c r="AL1270" s="271" t="e">
        <f>IF(#REF!=#REF!,0,IF(#REF!=#REF!,0,IF(#REF!=#REF!,0,IF(#REF!=#REF!,0,IF(#REF!=#REF!,0,1)))))</f>
        <v>#REF!</v>
      </c>
      <c r="AM1270" s="354">
        <f t="shared" si="1752"/>
        <v>0</v>
      </c>
    </row>
    <row r="1271" spans="1:39" ht="14.1" customHeight="1" thickTop="1" thickBot="1" x14ac:dyDescent="0.25">
      <c r="A1271" s="2278"/>
      <c r="B1271" s="2281"/>
      <c r="C1271" s="2283"/>
      <c r="D1271" s="2285"/>
      <c r="E1271" s="2288"/>
      <c r="F1271" s="2281"/>
      <c r="G1271" s="2295"/>
      <c r="H1271" s="2297"/>
      <c r="I1271" s="2293"/>
      <c r="J1271" s="2281"/>
      <c r="K1271" s="2295"/>
      <c r="L1271" s="2281"/>
      <c r="M1271" s="310"/>
      <c r="N1271" s="1678"/>
      <c r="O1271" s="1678"/>
      <c r="P1271" s="309"/>
      <c r="Q1271" s="309"/>
      <c r="R1271" s="308"/>
      <c r="S1271" s="308"/>
      <c r="T1271" s="358"/>
      <c r="U1271" s="357"/>
      <c r="V1271" s="357"/>
      <c r="W1271" s="357"/>
      <c r="X1271" s="357"/>
      <c r="Y1271" s="357"/>
      <c r="Z1271" s="357"/>
      <c r="AA1271" s="357"/>
      <c r="AB1271" s="308"/>
      <c r="AC1271" s="2300"/>
      <c r="AD1271" s="2300"/>
      <c r="AE1271" s="2308" t="str">
        <f t="shared" ref="AE1271" si="1755">IF(AE1265&gt;9,"błąd","")</f>
        <v/>
      </c>
      <c r="AF1271" s="2316"/>
      <c r="AG1271" s="2314"/>
      <c r="AH1271" s="2312"/>
      <c r="AI1271" s="271">
        <f t="shared" ref="AI1271" si="1756">IF(P1271=P1270,0,IF(P1271=P1269,0,IF(P1271=P1268,0,IF(P1271=P1267,0,IF(P1271=P1266,0,IF(P1271=P1265,0,1))))))</f>
        <v>0</v>
      </c>
      <c r="AJ1271" s="271" t="s">
        <v>545</v>
      </c>
      <c r="AK1271" s="271" t="str">
        <f t="shared" si="1749"/>
        <v>??</v>
      </c>
      <c r="AL1271" s="271" t="e">
        <f>IF(#REF!=#REF!,0,IF(#REF!=#REF!,0,IF(#REF!=#REF!,0,IF(#REF!=#REF!,0,IF(#REF!=#REF!,0,IF(#REF!=#REF!,0,1))))))</f>
        <v>#REF!</v>
      </c>
      <c r="AM1271" s="354">
        <f t="shared" si="1752"/>
        <v>0</v>
      </c>
    </row>
    <row r="1272" spans="1:39" ht="14.1" customHeight="1" thickTop="1" thickBot="1" x14ac:dyDescent="0.25">
      <c r="A1272" s="2278"/>
      <c r="B1272" s="2281"/>
      <c r="C1272" s="2283"/>
      <c r="D1272" s="2285"/>
      <c r="E1272" s="2288"/>
      <c r="F1272" s="2281"/>
      <c r="G1272" s="2295"/>
      <c r="H1272" s="2297"/>
      <c r="I1272" s="2293"/>
      <c r="J1272" s="2281"/>
      <c r="K1272" s="2295"/>
      <c r="L1272" s="2281"/>
      <c r="M1272" s="310"/>
      <c r="N1272" s="1678"/>
      <c r="O1272" s="1678"/>
      <c r="P1272" s="309"/>
      <c r="Q1272" s="309"/>
      <c r="R1272" s="308"/>
      <c r="S1272" s="308"/>
      <c r="T1272" s="358"/>
      <c r="U1272" s="357"/>
      <c r="V1272" s="357"/>
      <c r="W1272" s="357"/>
      <c r="X1272" s="357"/>
      <c r="Y1272" s="357"/>
      <c r="Z1272" s="357"/>
      <c r="AA1272" s="357"/>
      <c r="AB1272" s="308"/>
      <c r="AC1272" s="2300"/>
      <c r="AD1272" s="2300"/>
      <c r="AE1272" s="2308"/>
      <c r="AF1272" s="2316"/>
      <c r="AG1272" s="2314"/>
      <c r="AH1272" s="2312"/>
      <c r="AI1272" s="271">
        <f t="shared" ref="AI1272" si="1757">IF(P1272=P1271,0,IF(P1272=P1270,0,IF(P1272=P1269,0,IF(P1272=P1268,0,IF(P1272=P1267,0,IF(P1272=P1266,0,IF(P1272=P1265,0,1)))))))</f>
        <v>0</v>
      </c>
      <c r="AJ1272" s="271" t="s">
        <v>545</v>
      </c>
      <c r="AK1272" s="271" t="str">
        <f t="shared" si="1749"/>
        <v>??</v>
      </c>
      <c r="AL1272" s="271" t="e">
        <f>IF(#REF!=#REF!,0,IF(#REF!=#REF!,0,IF(#REF!=#REF!,0,IF(#REF!=#REF!,0,IF(#REF!=#REF!,0,IF(#REF!=#REF!,0,IF(#REF!=#REF!,0,1)))))))</f>
        <v>#REF!</v>
      </c>
      <c r="AM1272" s="354">
        <f t="shared" si="1752"/>
        <v>0</v>
      </c>
    </row>
    <row r="1273" spans="1:39" ht="14.1" customHeight="1" thickTop="1" thickBot="1" x14ac:dyDescent="0.25">
      <c r="A1273" s="2278"/>
      <c r="B1273" s="2281"/>
      <c r="C1273" s="2283"/>
      <c r="D1273" s="2285"/>
      <c r="E1273" s="2288"/>
      <c r="F1273" s="2281"/>
      <c r="G1273" s="2295"/>
      <c r="H1273" s="2297"/>
      <c r="I1273" s="2293"/>
      <c r="J1273" s="2281"/>
      <c r="K1273" s="2295"/>
      <c r="L1273" s="2281"/>
      <c r="M1273" s="310"/>
      <c r="N1273" s="1678"/>
      <c r="O1273" s="1678"/>
      <c r="P1273" s="309"/>
      <c r="Q1273" s="309"/>
      <c r="R1273" s="308"/>
      <c r="S1273" s="308"/>
      <c r="T1273" s="358"/>
      <c r="U1273" s="357"/>
      <c r="V1273" s="357"/>
      <c r="W1273" s="357"/>
      <c r="X1273" s="357"/>
      <c r="Y1273" s="357"/>
      <c r="Z1273" s="357"/>
      <c r="AA1273" s="357"/>
      <c r="AB1273" s="308"/>
      <c r="AC1273" s="2300"/>
      <c r="AD1273" s="2300"/>
      <c r="AE1273" s="2308"/>
      <c r="AF1273" s="2316"/>
      <c r="AG1273" s="2314"/>
      <c r="AH1273" s="2312"/>
      <c r="AI1273" s="271">
        <f t="shared" ref="AI1273" si="1758">IF(P1273=P1272,0,IF(P1273=P1271,0,IF(P1273=P1270,0,IF(P1273=P1269,0,IF(P1273=P1268,0,IF(P1273=P1267,0,IF(P1273=P1266,0,IF(P1273=P1265,0,1))))))))</f>
        <v>0</v>
      </c>
      <c r="AJ1273" s="271" t="s">
        <v>545</v>
      </c>
      <c r="AK1273" s="271" t="str">
        <f t="shared" si="1749"/>
        <v>??</v>
      </c>
      <c r="AL1273" s="271" t="e">
        <f>IF(#REF!=#REF!,0,IF(#REF!=#REF!,0,IF(#REF!=#REF!,0,IF(#REF!=#REF!,0,IF(#REF!=#REF!,0,IF(#REF!=#REF!,0,IF(#REF!=#REF!,0,IF(#REF!=#REF!,0,1))))))))</f>
        <v>#REF!</v>
      </c>
      <c r="AM1273" s="354">
        <f t="shared" si="1752"/>
        <v>0</v>
      </c>
    </row>
    <row r="1274" spans="1:39" ht="14.1" customHeight="1" thickTop="1" thickBot="1" x14ac:dyDescent="0.25">
      <c r="A1274" s="2279"/>
      <c r="B1274" s="2282"/>
      <c r="C1274" s="2284"/>
      <c r="D1274" s="2286"/>
      <c r="E1274" s="2289"/>
      <c r="F1274" s="2282"/>
      <c r="G1274" s="2296"/>
      <c r="H1274" s="2298"/>
      <c r="I1274" s="2294"/>
      <c r="J1274" s="2282"/>
      <c r="K1274" s="2296"/>
      <c r="L1274" s="2282"/>
      <c r="M1274" s="292"/>
      <c r="N1274" s="290"/>
      <c r="O1274" s="290"/>
      <c r="P1274" s="291"/>
      <c r="Q1274" s="291"/>
      <c r="R1274" s="290"/>
      <c r="S1274" s="290"/>
      <c r="T1274" s="356"/>
      <c r="U1274" s="355"/>
      <c r="V1274" s="355"/>
      <c r="W1274" s="355"/>
      <c r="X1274" s="355"/>
      <c r="Y1274" s="355"/>
      <c r="Z1274" s="355"/>
      <c r="AA1274" s="355"/>
      <c r="AB1274" s="290"/>
      <c r="AC1274" s="2301"/>
      <c r="AD1274" s="2301"/>
      <c r="AE1274" s="2309"/>
      <c r="AF1274" s="2316"/>
      <c r="AG1274" s="2315"/>
      <c r="AH1274" s="2312"/>
      <c r="AI1274" s="271">
        <f t="shared" ref="AI1274" si="1759">IF(P1274=P1273,0,IF(P1274=P1272,0,IF(P1274=P1271,0,IF(P1274=P1270,0,IF(P1274=P1269,0,IF(P1274=P1268,0,IF(P1274=P1267,0,IF(P1274=P1266,0,IF(P1274=P1265,0,1)))))))))</f>
        <v>0</v>
      </c>
      <c r="AJ1274" s="271" t="s">
        <v>545</v>
      </c>
      <c r="AK1274" s="271" t="str">
        <f t="shared" si="1749"/>
        <v>??</v>
      </c>
      <c r="AL1274" s="271" t="e">
        <f>IF(#REF!=#REF!,0,IF(#REF!=#REF!,0,IF(#REF!=#REF!,0,IF(#REF!=#REF!,0,IF(#REF!=#REF!,0,IF(#REF!=#REF!,0,IF(#REF!=#REF!,0,IF(#REF!=#REF!,0,IF(#REF!=#REF!,0,1)))))))))</f>
        <v>#REF!</v>
      </c>
      <c r="AM1274" s="354">
        <f t="shared" si="1752"/>
        <v>0</v>
      </c>
    </row>
    <row r="1275" spans="1:39" ht="14.1" customHeight="1" thickTop="1" thickBot="1" x14ac:dyDescent="0.25">
      <c r="A1275" s="2278"/>
      <c r="B1275" s="2280"/>
      <c r="C1275" s="2283"/>
      <c r="D1275" s="2285"/>
      <c r="E1275" s="2287"/>
      <c r="F1275" s="2280"/>
      <c r="G1275" s="2280"/>
      <c r="H1275" s="2297"/>
      <c r="I1275" s="2290" t="s">
        <v>140</v>
      </c>
      <c r="J1275" s="2281"/>
      <c r="K1275" s="2280"/>
      <c r="L1275" s="2281"/>
      <c r="M1275" s="310"/>
      <c r="N1275" s="1678"/>
      <c r="O1275" s="1678"/>
      <c r="P1275" s="388"/>
      <c r="Q1275" s="388"/>
      <c r="R1275" s="308"/>
      <c r="S1275" s="308"/>
      <c r="T1275" s="358"/>
      <c r="U1275" s="357"/>
      <c r="V1275" s="357"/>
      <c r="W1275" s="357"/>
      <c r="X1275" s="357"/>
      <c r="Y1275" s="357"/>
      <c r="Z1275" s="357"/>
      <c r="AA1275" s="357"/>
      <c r="AB1275" s="308"/>
      <c r="AC1275" s="2299">
        <f t="shared" ref="AC1275" si="1760">SUM(T1275:AB1284)</f>
        <v>0</v>
      </c>
      <c r="AD1275" s="2299">
        <f t="shared" ref="AD1275" si="1761">IF(AC1275&gt;0,18,0)</f>
        <v>0</v>
      </c>
      <c r="AE1275" s="2306">
        <f t="shared" ref="AE1275" si="1762">IF((AC1275-AD1275)&gt;=0,AC1275-AD1275,0)</f>
        <v>0</v>
      </c>
      <c r="AF1275" s="2316">
        <f t="shared" ref="AF1275" si="1763">IF(AC1275&lt;AD1275,AC1275,AD1275)/IF(AD1275=0,1,AD1275)</f>
        <v>0</v>
      </c>
      <c r="AG1275" s="2313" t="str">
        <f t="shared" ref="AG1275" si="1764">IF(AF1275=1,"pe",IF(AF1275&gt;0,"ne",""))</f>
        <v/>
      </c>
      <c r="AH1275" s="2312"/>
      <c r="AI1275" s="271">
        <v>1</v>
      </c>
      <c r="AJ1275" s="271" t="s">
        <v>545</v>
      </c>
      <c r="AK1275" s="271" t="str">
        <f t="shared" si="1749"/>
        <v>??</v>
      </c>
      <c r="AL1275" s="271">
        <v>1</v>
      </c>
      <c r="AM1275" s="354">
        <f t="shared" ref="AM1275" si="1765">C1275</f>
        <v>0</v>
      </c>
    </row>
    <row r="1276" spans="1:39" ht="14.1" customHeight="1" thickTop="1" thickBot="1" x14ac:dyDescent="0.25">
      <c r="A1276" s="2278"/>
      <c r="B1276" s="2281"/>
      <c r="C1276" s="2283"/>
      <c r="D1276" s="2285"/>
      <c r="E1276" s="2288"/>
      <c r="F1276" s="2281"/>
      <c r="G1276" s="2295"/>
      <c r="H1276" s="2297"/>
      <c r="I1276" s="2291"/>
      <c r="J1276" s="2281"/>
      <c r="K1276" s="2295"/>
      <c r="L1276" s="2281"/>
      <c r="M1276" s="310"/>
      <c r="N1276" s="1678"/>
      <c r="O1276" s="1678"/>
      <c r="P1276" s="309"/>
      <c r="Q1276" s="309"/>
      <c r="R1276" s="308"/>
      <c r="S1276" s="308"/>
      <c r="T1276" s="358"/>
      <c r="U1276" s="357"/>
      <c r="V1276" s="357"/>
      <c r="W1276" s="357"/>
      <c r="X1276" s="357"/>
      <c r="Y1276" s="357"/>
      <c r="Z1276" s="357"/>
      <c r="AA1276" s="357"/>
      <c r="AB1276" s="308"/>
      <c r="AC1276" s="2300"/>
      <c r="AD1276" s="2300"/>
      <c r="AE1276" s="2307"/>
      <c r="AF1276" s="2316"/>
      <c r="AG1276" s="2314"/>
      <c r="AH1276" s="2312"/>
      <c r="AI1276" s="271">
        <f t="shared" ref="AI1276" si="1766">IF(P1276=P1275,0,1)</f>
        <v>0</v>
      </c>
      <c r="AJ1276" s="271" t="s">
        <v>545</v>
      </c>
      <c r="AK1276" s="271" t="str">
        <f t="shared" si="1749"/>
        <v>??</v>
      </c>
      <c r="AL1276" s="271" t="e">
        <f>IF(#REF!=#REF!,0,1)</f>
        <v>#REF!</v>
      </c>
      <c r="AM1276" s="354">
        <f t="shared" si="1752"/>
        <v>0</v>
      </c>
    </row>
    <row r="1277" spans="1:39" ht="14.1" customHeight="1" thickTop="1" thickBot="1" x14ac:dyDescent="0.25">
      <c r="A1277" s="2278"/>
      <c r="B1277" s="2281"/>
      <c r="C1277" s="2283"/>
      <c r="D1277" s="2285"/>
      <c r="E1277" s="2288"/>
      <c r="F1277" s="2281"/>
      <c r="G1277" s="2295"/>
      <c r="H1277" s="2297"/>
      <c r="I1277" s="2292"/>
      <c r="J1277" s="2281"/>
      <c r="K1277" s="2295"/>
      <c r="L1277" s="2281"/>
      <c r="M1277" s="310"/>
      <c r="N1277" s="1678"/>
      <c r="O1277" s="1678"/>
      <c r="P1277" s="309"/>
      <c r="Q1277" s="309"/>
      <c r="R1277" s="308"/>
      <c r="S1277" s="308"/>
      <c r="T1277" s="358"/>
      <c r="U1277" s="357"/>
      <c r="V1277" s="357"/>
      <c r="W1277" s="357"/>
      <c r="X1277" s="357"/>
      <c r="Y1277" s="357"/>
      <c r="Z1277" s="357"/>
      <c r="AA1277" s="357"/>
      <c r="AB1277" s="308"/>
      <c r="AC1277" s="2300"/>
      <c r="AD1277" s="2300"/>
      <c r="AE1277" s="2307"/>
      <c r="AF1277" s="2316"/>
      <c r="AG1277" s="2314"/>
      <c r="AH1277" s="2312"/>
      <c r="AI1277" s="271">
        <f t="shared" ref="AI1277" si="1767">IF(P1277=P1276,0,IF(P1277=P1275,0,1))</f>
        <v>0</v>
      </c>
      <c r="AJ1277" s="271" t="s">
        <v>545</v>
      </c>
      <c r="AK1277" s="271" t="str">
        <f t="shared" si="1749"/>
        <v>??</v>
      </c>
      <c r="AL1277" s="271" t="e">
        <f>IF(#REF!=#REF!,0,IF(#REF!=#REF!,0,1))</f>
        <v>#REF!</v>
      </c>
      <c r="AM1277" s="354">
        <f t="shared" si="1752"/>
        <v>0</v>
      </c>
    </row>
    <row r="1278" spans="1:39" ht="14.1" customHeight="1" thickTop="1" thickBot="1" x14ac:dyDescent="0.25">
      <c r="A1278" s="2278"/>
      <c r="B1278" s="2281"/>
      <c r="C1278" s="2283"/>
      <c r="D1278" s="2285"/>
      <c r="E1278" s="2288"/>
      <c r="F1278" s="2281"/>
      <c r="G1278" s="2295"/>
      <c r="H1278" s="2297"/>
      <c r="I1278" s="2293"/>
      <c r="J1278" s="2281"/>
      <c r="K1278" s="2295"/>
      <c r="L1278" s="2281"/>
      <c r="M1278" s="310"/>
      <c r="N1278" s="1678"/>
      <c r="O1278" s="1678"/>
      <c r="P1278" s="309"/>
      <c r="Q1278" s="309"/>
      <c r="R1278" s="308"/>
      <c r="S1278" s="308"/>
      <c r="T1278" s="358"/>
      <c r="U1278" s="357"/>
      <c r="V1278" s="357"/>
      <c r="W1278" s="357"/>
      <c r="X1278" s="357"/>
      <c r="Y1278" s="357"/>
      <c r="Z1278" s="357"/>
      <c r="AA1278" s="357"/>
      <c r="AB1278" s="308"/>
      <c r="AC1278" s="2300"/>
      <c r="AD1278" s="2300"/>
      <c r="AE1278" s="2307"/>
      <c r="AF1278" s="2316"/>
      <c r="AG1278" s="2314"/>
      <c r="AH1278" s="2312"/>
      <c r="AI1278" s="271">
        <f t="shared" ref="AI1278" si="1768">IF(P1278=P1277,0,IF(P1278=P1276,0,IF(P1278=P1275,0,1)))</f>
        <v>0</v>
      </c>
      <c r="AJ1278" s="271" t="s">
        <v>545</v>
      </c>
      <c r="AK1278" s="271" t="str">
        <f t="shared" si="1749"/>
        <v>??</v>
      </c>
      <c r="AL1278" s="271" t="e">
        <f>IF(#REF!=#REF!,0,IF(#REF!=#REF!,0,IF(#REF!=#REF!,0,1)))</f>
        <v>#REF!</v>
      </c>
      <c r="AM1278" s="354">
        <f t="shared" si="1752"/>
        <v>0</v>
      </c>
    </row>
    <row r="1279" spans="1:39" ht="14.1" customHeight="1" thickTop="1" thickBot="1" x14ac:dyDescent="0.25">
      <c r="A1279" s="2278"/>
      <c r="B1279" s="2281"/>
      <c r="C1279" s="2283"/>
      <c r="D1279" s="2285"/>
      <c r="E1279" s="2288"/>
      <c r="F1279" s="2281"/>
      <c r="G1279" s="2295"/>
      <c r="H1279" s="2297"/>
      <c r="I1279" s="2293"/>
      <c r="J1279" s="2281"/>
      <c r="K1279" s="2295"/>
      <c r="L1279" s="2281"/>
      <c r="M1279" s="310"/>
      <c r="N1279" s="1678"/>
      <c r="O1279" s="1678"/>
      <c r="P1279" s="309"/>
      <c r="Q1279" s="309"/>
      <c r="R1279" s="308"/>
      <c r="S1279" s="308"/>
      <c r="T1279" s="358"/>
      <c r="U1279" s="357"/>
      <c r="V1279" s="357"/>
      <c r="W1279" s="357"/>
      <c r="X1279" s="357"/>
      <c r="Y1279" s="357"/>
      <c r="Z1279" s="357"/>
      <c r="AA1279" s="357"/>
      <c r="AB1279" s="308"/>
      <c r="AC1279" s="2300"/>
      <c r="AD1279" s="2300"/>
      <c r="AE1279" s="2307"/>
      <c r="AF1279" s="2316"/>
      <c r="AG1279" s="2314"/>
      <c r="AH1279" s="2312"/>
      <c r="AI1279" s="271">
        <f t="shared" ref="AI1279" si="1769">IF(P1279=P1278,0,IF(P1279=P1277,0,IF(P1279=P1276,0,IF(P1279=P1275,0,1))))</f>
        <v>0</v>
      </c>
      <c r="AJ1279" s="271" t="s">
        <v>545</v>
      </c>
      <c r="AK1279" s="271" t="str">
        <f t="shared" si="1749"/>
        <v>??</v>
      </c>
      <c r="AL1279" s="271" t="e">
        <f>IF(#REF!=#REF!,0,IF(#REF!=#REF!,0,IF(#REF!=#REF!,0,IF(#REF!=#REF!,0,1))))</f>
        <v>#REF!</v>
      </c>
      <c r="AM1279" s="354">
        <f t="shared" si="1752"/>
        <v>0</v>
      </c>
    </row>
    <row r="1280" spans="1:39" ht="14.1" customHeight="1" thickTop="1" thickBot="1" x14ac:dyDescent="0.25">
      <c r="A1280" s="2278"/>
      <c r="B1280" s="2281"/>
      <c r="C1280" s="2283"/>
      <c r="D1280" s="2285"/>
      <c r="E1280" s="2288"/>
      <c r="F1280" s="2281"/>
      <c r="G1280" s="2295"/>
      <c r="H1280" s="2297"/>
      <c r="I1280" s="2293"/>
      <c r="J1280" s="2281"/>
      <c r="K1280" s="2295"/>
      <c r="L1280" s="2281"/>
      <c r="M1280" s="310"/>
      <c r="N1280" s="1678"/>
      <c r="O1280" s="1678"/>
      <c r="P1280" s="309"/>
      <c r="Q1280" s="309"/>
      <c r="R1280" s="308"/>
      <c r="S1280" s="308"/>
      <c r="T1280" s="358"/>
      <c r="U1280" s="357"/>
      <c r="V1280" s="357"/>
      <c r="W1280" s="357"/>
      <c r="X1280" s="357"/>
      <c r="Y1280" s="357"/>
      <c r="Z1280" s="357"/>
      <c r="AA1280" s="357"/>
      <c r="AB1280" s="308"/>
      <c r="AC1280" s="2300"/>
      <c r="AD1280" s="2300"/>
      <c r="AE1280" s="2307"/>
      <c r="AF1280" s="2316"/>
      <c r="AG1280" s="2314"/>
      <c r="AH1280" s="2312"/>
      <c r="AI1280" s="271">
        <f t="shared" ref="AI1280" si="1770">IF(P1280=P1279,0,IF(P1280=P1278,0,IF(P1280=P1277,0,IF(P1280=P1276,0,IF(P1280=P1275,0,1)))))</f>
        <v>0</v>
      </c>
      <c r="AJ1280" s="271" t="s">
        <v>545</v>
      </c>
      <c r="AK1280" s="271" t="str">
        <f t="shared" si="1749"/>
        <v>??</v>
      </c>
      <c r="AL1280" s="271" t="e">
        <f>IF(#REF!=#REF!,0,IF(#REF!=#REF!,0,IF(#REF!=#REF!,0,IF(#REF!=#REF!,0,IF(#REF!=#REF!,0,1)))))</f>
        <v>#REF!</v>
      </c>
      <c r="AM1280" s="354">
        <f t="shared" si="1752"/>
        <v>0</v>
      </c>
    </row>
    <row r="1281" spans="1:39" ht="14.1" customHeight="1" thickTop="1" thickBot="1" x14ac:dyDescent="0.25">
      <c r="A1281" s="2278"/>
      <c r="B1281" s="2281"/>
      <c r="C1281" s="2283"/>
      <c r="D1281" s="2285"/>
      <c r="E1281" s="2288"/>
      <c r="F1281" s="2281"/>
      <c r="G1281" s="2295"/>
      <c r="H1281" s="2297"/>
      <c r="I1281" s="2293"/>
      <c r="J1281" s="2281"/>
      <c r="K1281" s="2295"/>
      <c r="L1281" s="2281"/>
      <c r="M1281" s="310"/>
      <c r="N1281" s="1678"/>
      <c r="O1281" s="1678"/>
      <c r="P1281" s="309"/>
      <c r="Q1281" s="309"/>
      <c r="R1281" s="308"/>
      <c r="S1281" s="308"/>
      <c r="T1281" s="358"/>
      <c r="U1281" s="357"/>
      <c r="V1281" s="357"/>
      <c r="W1281" s="357"/>
      <c r="X1281" s="357"/>
      <c r="Y1281" s="357"/>
      <c r="Z1281" s="357"/>
      <c r="AA1281" s="357"/>
      <c r="AB1281" s="308"/>
      <c r="AC1281" s="2300"/>
      <c r="AD1281" s="2300"/>
      <c r="AE1281" s="2308" t="str">
        <f t="shared" ref="AE1281" si="1771">IF(AE1275&gt;9,"błąd","")</f>
        <v/>
      </c>
      <c r="AF1281" s="2316"/>
      <c r="AG1281" s="2314"/>
      <c r="AH1281" s="2312"/>
      <c r="AI1281" s="271">
        <f t="shared" ref="AI1281" si="1772">IF(P1281=P1280,0,IF(P1281=P1279,0,IF(P1281=P1278,0,IF(P1281=P1277,0,IF(P1281=P1276,0,IF(P1281=P1275,0,1))))))</f>
        <v>0</v>
      </c>
      <c r="AJ1281" s="271" t="s">
        <v>545</v>
      </c>
      <c r="AK1281" s="271" t="str">
        <f t="shared" si="1749"/>
        <v>??</v>
      </c>
      <c r="AL1281" s="271" t="e">
        <f>IF(#REF!=#REF!,0,IF(#REF!=#REF!,0,IF(#REF!=#REF!,0,IF(#REF!=#REF!,0,IF(#REF!=#REF!,0,IF(#REF!=#REF!,0,1))))))</f>
        <v>#REF!</v>
      </c>
      <c r="AM1281" s="354">
        <f t="shared" si="1752"/>
        <v>0</v>
      </c>
    </row>
    <row r="1282" spans="1:39" ht="14.1" customHeight="1" thickTop="1" thickBot="1" x14ac:dyDescent="0.25">
      <c r="A1282" s="2278"/>
      <c r="B1282" s="2281"/>
      <c r="C1282" s="2283"/>
      <c r="D1282" s="2285"/>
      <c r="E1282" s="2288"/>
      <c r="F1282" s="2281"/>
      <c r="G1282" s="2295"/>
      <c r="H1282" s="2297"/>
      <c r="I1282" s="2293"/>
      <c r="J1282" s="2281"/>
      <c r="K1282" s="2295"/>
      <c r="L1282" s="2281"/>
      <c r="M1282" s="310"/>
      <c r="N1282" s="1678"/>
      <c r="O1282" s="1678"/>
      <c r="P1282" s="309"/>
      <c r="Q1282" s="309"/>
      <c r="R1282" s="308"/>
      <c r="S1282" s="308"/>
      <c r="T1282" s="358"/>
      <c r="U1282" s="357"/>
      <c r="V1282" s="357"/>
      <c r="W1282" s="357"/>
      <c r="X1282" s="357"/>
      <c r="Y1282" s="357"/>
      <c r="Z1282" s="357"/>
      <c r="AA1282" s="357"/>
      <c r="AB1282" s="308"/>
      <c r="AC1282" s="2300"/>
      <c r="AD1282" s="2300"/>
      <c r="AE1282" s="2308"/>
      <c r="AF1282" s="2316"/>
      <c r="AG1282" s="2314"/>
      <c r="AH1282" s="2312"/>
      <c r="AI1282" s="271">
        <f t="shared" ref="AI1282" si="1773">IF(P1282=P1281,0,IF(P1282=P1280,0,IF(P1282=P1279,0,IF(P1282=P1278,0,IF(P1282=P1277,0,IF(P1282=P1276,0,IF(P1282=P1275,0,1)))))))</f>
        <v>0</v>
      </c>
      <c r="AJ1282" s="271" t="s">
        <v>545</v>
      </c>
      <c r="AK1282" s="271" t="str">
        <f t="shared" si="1749"/>
        <v>??</v>
      </c>
      <c r="AL1282" s="271" t="e">
        <f>IF(#REF!=#REF!,0,IF(#REF!=#REF!,0,IF(#REF!=#REF!,0,IF(#REF!=#REF!,0,IF(#REF!=#REF!,0,IF(#REF!=#REF!,0,IF(#REF!=#REF!,0,1)))))))</f>
        <v>#REF!</v>
      </c>
      <c r="AM1282" s="354">
        <f t="shared" si="1752"/>
        <v>0</v>
      </c>
    </row>
    <row r="1283" spans="1:39" ht="14.1" customHeight="1" thickTop="1" thickBot="1" x14ac:dyDescent="0.25">
      <c r="A1283" s="2278"/>
      <c r="B1283" s="2281"/>
      <c r="C1283" s="2283"/>
      <c r="D1283" s="2285"/>
      <c r="E1283" s="2288"/>
      <c r="F1283" s="2281"/>
      <c r="G1283" s="2295"/>
      <c r="H1283" s="2297"/>
      <c r="I1283" s="2293"/>
      <c r="J1283" s="2281"/>
      <c r="K1283" s="2295"/>
      <c r="L1283" s="2281"/>
      <c r="M1283" s="310"/>
      <c r="N1283" s="1678"/>
      <c r="O1283" s="1678"/>
      <c r="P1283" s="309"/>
      <c r="Q1283" s="309"/>
      <c r="R1283" s="308"/>
      <c r="S1283" s="308"/>
      <c r="T1283" s="358"/>
      <c r="U1283" s="357"/>
      <c r="V1283" s="357"/>
      <c r="W1283" s="357"/>
      <c r="X1283" s="357"/>
      <c r="Y1283" s="357"/>
      <c r="Z1283" s="357"/>
      <c r="AA1283" s="357"/>
      <c r="AB1283" s="308"/>
      <c r="AC1283" s="2300"/>
      <c r="AD1283" s="2300"/>
      <c r="AE1283" s="2308"/>
      <c r="AF1283" s="2316"/>
      <c r="AG1283" s="2314"/>
      <c r="AH1283" s="2312"/>
      <c r="AI1283" s="271">
        <f t="shared" ref="AI1283" si="1774">IF(P1283=P1282,0,IF(P1283=P1281,0,IF(P1283=P1280,0,IF(P1283=P1279,0,IF(P1283=P1278,0,IF(P1283=P1277,0,IF(P1283=P1276,0,IF(P1283=P1275,0,1))))))))</f>
        <v>0</v>
      </c>
      <c r="AJ1283" s="271" t="s">
        <v>545</v>
      </c>
      <c r="AK1283" s="271" t="str">
        <f t="shared" si="1749"/>
        <v>??</v>
      </c>
      <c r="AL1283" s="271" t="e">
        <f>IF(#REF!=#REF!,0,IF(#REF!=#REF!,0,IF(#REF!=#REF!,0,IF(#REF!=#REF!,0,IF(#REF!=#REF!,0,IF(#REF!=#REF!,0,IF(#REF!=#REF!,0,IF(#REF!=#REF!,0,1))))))))</f>
        <v>#REF!</v>
      </c>
      <c r="AM1283" s="354">
        <f t="shared" si="1752"/>
        <v>0</v>
      </c>
    </row>
    <row r="1284" spans="1:39" ht="14.1" customHeight="1" thickTop="1" thickBot="1" x14ac:dyDescent="0.25">
      <c r="A1284" s="2279"/>
      <c r="B1284" s="2282"/>
      <c r="C1284" s="2284"/>
      <c r="D1284" s="2286"/>
      <c r="E1284" s="2289"/>
      <c r="F1284" s="2282"/>
      <c r="G1284" s="2296"/>
      <c r="H1284" s="2298"/>
      <c r="I1284" s="2294"/>
      <c r="J1284" s="2282"/>
      <c r="K1284" s="2296"/>
      <c r="L1284" s="2282"/>
      <c r="M1284" s="292"/>
      <c r="N1284" s="290"/>
      <c r="O1284" s="290"/>
      <c r="P1284" s="291"/>
      <c r="Q1284" s="291"/>
      <c r="R1284" s="290"/>
      <c r="S1284" s="290"/>
      <c r="T1284" s="356"/>
      <c r="U1284" s="355"/>
      <c r="V1284" s="355"/>
      <c r="W1284" s="355"/>
      <c r="X1284" s="355"/>
      <c r="Y1284" s="355"/>
      <c r="Z1284" s="355"/>
      <c r="AA1284" s="355"/>
      <c r="AB1284" s="290"/>
      <c r="AC1284" s="2301"/>
      <c r="AD1284" s="2301"/>
      <c r="AE1284" s="2309"/>
      <c r="AF1284" s="2316"/>
      <c r="AG1284" s="2315"/>
      <c r="AH1284" s="2312"/>
      <c r="AI1284" s="271">
        <f t="shared" ref="AI1284" si="1775">IF(P1284=P1283,0,IF(P1284=P1282,0,IF(P1284=P1281,0,IF(P1284=P1280,0,IF(P1284=P1279,0,IF(P1284=P1278,0,IF(P1284=P1277,0,IF(P1284=P1276,0,IF(P1284=P1275,0,1)))))))))</f>
        <v>0</v>
      </c>
      <c r="AJ1284" s="271" t="s">
        <v>545</v>
      </c>
      <c r="AK1284" s="271" t="str">
        <f t="shared" si="1749"/>
        <v>??</v>
      </c>
      <c r="AL1284" s="271" t="e">
        <f>IF(#REF!=#REF!,0,IF(#REF!=#REF!,0,IF(#REF!=#REF!,0,IF(#REF!=#REF!,0,IF(#REF!=#REF!,0,IF(#REF!=#REF!,0,IF(#REF!=#REF!,0,IF(#REF!=#REF!,0,IF(#REF!=#REF!,0,1)))))))))</f>
        <v>#REF!</v>
      </c>
      <c r="AM1284" s="354">
        <f t="shared" si="1752"/>
        <v>0</v>
      </c>
    </row>
    <row r="1285" spans="1:39" ht="14.1" customHeight="1" thickTop="1" thickBot="1" x14ac:dyDescent="0.25">
      <c r="A1285" s="2278"/>
      <c r="B1285" s="2280"/>
      <c r="C1285" s="2283"/>
      <c r="D1285" s="2285"/>
      <c r="E1285" s="2287"/>
      <c r="F1285" s="2280"/>
      <c r="G1285" s="2280"/>
      <c r="H1285" s="2297"/>
      <c r="I1285" s="2290" t="s">
        <v>140</v>
      </c>
      <c r="J1285" s="2281"/>
      <c r="K1285" s="2280"/>
      <c r="L1285" s="2281"/>
      <c r="M1285" s="310"/>
      <c r="N1285" s="1678"/>
      <c r="O1285" s="1678"/>
      <c r="P1285" s="388"/>
      <c r="Q1285" s="388"/>
      <c r="R1285" s="308"/>
      <c r="S1285" s="308"/>
      <c r="T1285" s="358"/>
      <c r="U1285" s="357"/>
      <c r="V1285" s="357"/>
      <c r="W1285" s="357"/>
      <c r="X1285" s="357"/>
      <c r="Y1285" s="357"/>
      <c r="Z1285" s="357"/>
      <c r="AA1285" s="357"/>
      <c r="AB1285" s="308"/>
      <c r="AC1285" s="2299">
        <f t="shared" ref="AC1285" si="1776">SUM(T1285:AB1294)</f>
        <v>0</v>
      </c>
      <c r="AD1285" s="2299">
        <f t="shared" ref="AD1285" si="1777">IF(AC1285&gt;0,18,0)</f>
        <v>0</v>
      </c>
      <c r="AE1285" s="2306">
        <f t="shared" ref="AE1285" si="1778">IF((AC1285-AD1285)&gt;=0,AC1285-AD1285,0)</f>
        <v>0</v>
      </c>
      <c r="AF1285" s="2316">
        <f t="shared" ref="AF1285" si="1779">IF(AC1285&lt;AD1285,AC1285,AD1285)/IF(AD1285=0,1,AD1285)</f>
        <v>0</v>
      </c>
      <c r="AG1285" s="2313" t="str">
        <f t="shared" ref="AG1285" si="1780">IF(AF1285=1,"pe",IF(AF1285&gt;0,"ne",""))</f>
        <v/>
      </c>
      <c r="AH1285" s="2312"/>
      <c r="AI1285" s="271">
        <v>1</v>
      </c>
      <c r="AJ1285" s="271" t="s">
        <v>545</v>
      </c>
      <c r="AK1285" s="271" t="str">
        <f t="shared" si="1749"/>
        <v>??</v>
      </c>
      <c r="AL1285" s="271">
        <v>1</v>
      </c>
      <c r="AM1285" s="354">
        <f t="shared" ref="AM1285" si="1781">C1285</f>
        <v>0</v>
      </c>
    </row>
    <row r="1286" spans="1:39" ht="14.1" customHeight="1" thickTop="1" thickBot="1" x14ac:dyDescent="0.25">
      <c r="A1286" s="2278"/>
      <c r="B1286" s="2281"/>
      <c r="C1286" s="2283"/>
      <c r="D1286" s="2285"/>
      <c r="E1286" s="2288"/>
      <c r="F1286" s="2281"/>
      <c r="G1286" s="2295"/>
      <c r="H1286" s="2297"/>
      <c r="I1286" s="2291"/>
      <c r="J1286" s="2281"/>
      <c r="K1286" s="2295"/>
      <c r="L1286" s="2281"/>
      <c r="M1286" s="310"/>
      <c r="N1286" s="1678"/>
      <c r="O1286" s="1678"/>
      <c r="P1286" s="309"/>
      <c r="Q1286" s="309"/>
      <c r="R1286" s="308"/>
      <c r="S1286" s="308"/>
      <c r="T1286" s="358"/>
      <c r="U1286" s="357"/>
      <c r="V1286" s="357"/>
      <c r="W1286" s="357"/>
      <c r="X1286" s="357"/>
      <c r="Y1286" s="357"/>
      <c r="Z1286" s="357"/>
      <c r="AA1286" s="357"/>
      <c r="AB1286" s="308"/>
      <c r="AC1286" s="2300"/>
      <c r="AD1286" s="2300"/>
      <c r="AE1286" s="2307"/>
      <c r="AF1286" s="2316"/>
      <c r="AG1286" s="2314"/>
      <c r="AH1286" s="2312"/>
      <c r="AI1286" s="271">
        <f t="shared" ref="AI1286" si="1782">IF(P1286=P1285,0,1)</f>
        <v>0</v>
      </c>
      <c r="AJ1286" s="271" t="s">
        <v>545</v>
      </c>
      <c r="AK1286" s="271" t="str">
        <f t="shared" si="1749"/>
        <v>??</v>
      </c>
      <c r="AL1286" s="271" t="e">
        <f>IF(#REF!=#REF!,0,1)</f>
        <v>#REF!</v>
      </c>
      <c r="AM1286" s="354">
        <f t="shared" si="1752"/>
        <v>0</v>
      </c>
    </row>
    <row r="1287" spans="1:39" ht="14.1" customHeight="1" thickTop="1" thickBot="1" x14ac:dyDescent="0.25">
      <c r="A1287" s="2278"/>
      <c r="B1287" s="2281"/>
      <c r="C1287" s="2283"/>
      <c r="D1287" s="2285"/>
      <c r="E1287" s="2288"/>
      <c r="F1287" s="2281"/>
      <c r="G1287" s="2295"/>
      <c r="H1287" s="2297"/>
      <c r="I1287" s="2292"/>
      <c r="J1287" s="2281"/>
      <c r="K1287" s="2295"/>
      <c r="L1287" s="2281"/>
      <c r="M1287" s="310"/>
      <c r="N1287" s="1678"/>
      <c r="O1287" s="1678"/>
      <c r="P1287" s="309"/>
      <c r="Q1287" s="309"/>
      <c r="R1287" s="308"/>
      <c r="S1287" s="308"/>
      <c r="T1287" s="358"/>
      <c r="U1287" s="357"/>
      <c r="V1287" s="357"/>
      <c r="W1287" s="357"/>
      <c r="X1287" s="357"/>
      <c r="Y1287" s="357"/>
      <c r="Z1287" s="357"/>
      <c r="AA1287" s="357"/>
      <c r="AB1287" s="308"/>
      <c r="AC1287" s="2300"/>
      <c r="AD1287" s="2300"/>
      <c r="AE1287" s="2307"/>
      <c r="AF1287" s="2316"/>
      <c r="AG1287" s="2314"/>
      <c r="AH1287" s="2312"/>
      <c r="AI1287" s="271">
        <f t="shared" ref="AI1287" si="1783">IF(P1287=P1286,0,IF(P1287=P1285,0,1))</f>
        <v>0</v>
      </c>
      <c r="AJ1287" s="271" t="s">
        <v>545</v>
      </c>
      <c r="AK1287" s="271" t="str">
        <f t="shared" si="1749"/>
        <v>??</v>
      </c>
      <c r="AL1287" s="271" t="e">
        <f>IF(#REF!=#REF!,0,IF(#REF!=#REF!,0,1))</f>
        <v>#REF!</v>
      </c>
      <c r="AM1287" s="354">
        <f t="shared" si="1752"/>
        <v>0</v>
      </c>
    </row>
    <row r="1288" spans="1:39" ht="14.1" customHeight="1" thickTop="1" thickBot="1" x14ac:dyDescent="0.25">
      <c r="A1288" s="2278"/>
      <c r="B1288" s="2281"/>
      <c r="C1288" s="2283"/>
      <c r="D1288" s="2285"/>
      <c r="E1288" s="2288"/>
      <c r="F1288" s="2281"/>
      <c r="G1288" s="2295"/>
      <c r="H1288" s="2297"/>
      <c r="I1288" s="2293"/>
      <c r="J1288" s="2281"/>
      <c r="K1288" s="2295"/>
      <c r="L1288" s="2281"/>
      <c r="M1288" s="310"/>
      <c r="N1288" s="1678"/>
      <c r="O1288" s="1678"/>
      <c r="P1288" s="309"/>
      <c r="Q1288" s="309"/>
      <c r="R1288" s="308"/>
      <c r="S1288" s="308"/>
      <c r="T1288" s="358"/>
      <c r="U1288" s="357"/>
      <c r="V1288" s="357"/>
      <c r="W1288" s="357"/>
      <c r="X1288" s="357"/>
      <c r="Y1288" s="357"/>
      <c r="Z1288" s="357"/>
      <c r="AA1288" s="357"/>
      <c r="AB1288" s="308"/>
      <c r="AC1288" s="2300"/>
      <c r="AD1288" s="2300"/>
      <c r="AE1288" s="2307"/>
      <c r="AF1288" s="2316"/>
      <c r="AG1288" s="2314"/>
      <c r="AH1288" s="2312"/>
      <c r="AI1288" s="271">
        <f t="shared" ref="AI1288" si="1784">IF(P1288=P1287,0,IF(P1288=P1286,0,IF(P1288=P1285,0,1)))</f>
        <v>0</v>
      </c>
      <c r="AJ1288" s="271" t="s">
        <v>545</v>
      </c>
      <c r="AK1288" s="271" t="str">
        <f t="shared" si="1749"/>
        <v>??</v>
      </c>
      <c r="AL1288" s="271" t="e">
        <f>IF(#REF!=#REF!,0,IF(#REF!=#REF!,0,IF(#REF!=#REF!,0,1)))</f>
        <v>#REF!</v>
      </c>
      <c r="AM1288" s="354">
        <f t="shared" si="1752"/>
        <v>0</v>
      </c>
    </row>
    <row r="1289" spans="1:39" ht="14.1" customHeight="1" thickTop="1" thickBot="1" x14ac:dyDescent="0.25">
      <c r="A1289" s="2278"/>
      <c r="B1289" s="2281"/>
      <c r="C1289" s="2283"/>
      <c r="D1289" s="2285"/>
      <c r="E1289" s="2288"/>
      <c r="F1289" s="2281"/>
      <c r="G1289" s="2295"/>
      <c r="H1289" s="2297"/>
      <c r="I1289" s="2293"/>
      <c r="J1289" s="2281"/>
      <c r="K1289" s="2295"/>
      <c r="L1289" s="2281"/>
      <c r="M1289" s="310"/>
      <c r="N1289" s="1678"/>
      <c r="O1289" s="1678"/>
      <c r="P1289" s="309"/>
      <c r="Q1289" s="309"/>
      <c r="R1289" s="308"/>
      <c r="S1289" s="308"/>
      <c r="T1289" s="358"/>
      <c r="U1289" s="357"/>
      <c r="V1289" s="357"/>
      <c r="W1289" s="357"/>
      <c r="X1289" s="357"/>
      <c r="Y1289" s="357"/>
      <c r="Z1289" s="357"/>
      <c r="AA1289" s="357"/>
      <c r="AB1289" s="308"/>
      <c r="AC1289" s="2300"/>
      <c r="AD1289" s="2300"/>
      <c r="AE1289" s="2307"/>
      <c r="AF1289" s="2316"/>
      <c r="AG1289" s="2314"/>
      <c r="AH1289" s="2312"/>
      <c r="AI1289" s="271">
        <f t="shared" ref="AI1289" si="1785">IF(P1289=P1288,0,IF(P1289=P1287,0,IF(P1289=P1286,0,IF(P1289=P1285,0,1))))</f>
        <v>0</v>
      </c>
      <c r="AJ1289" s="271" t="s">
        <v>545</v>
      </c>
      <c r="AK1289" s="271" t="str">
        <f t="shared" si="1749"/>
        <v>??</v>
      </c>
      <c r="AL1289" s="271" t="e">
        <f>IF(#REF!=#REF!,0,IF(#REF!=#REF!,0,IF(#REF!=#REF!,0,IF(#REF!=#REF!,0,1))))</f>
        <v>#REF!</v>
      </c>
      <c r="AM1289" s="354">
        <f t="shared" si="1752"/>
        <v>0</v>
      </c>
    </row>
    <row r="1290" spans="1:39" ht="14.1" customHeight="1" thickTop="1" thickBot="1" x14ac:dyDescent="0.25">
      <c r="A1290" s="2278"/>
      <c r="B1290" s="2281"/>
      <c r="C1290" s="2283"/>
      <c r="D1290" s="2285"/>
      <c r="E1290" s="2288"/>
      <c r="F1290" s="2281"/>
      <c r="G1290" s="2295"/>
      <c r="H1290" s="2297"/>
      <c r="I1290" s="2293"/>
      <c r="J1290" s="2281"/>
      <c r="K1290" s="2295"/>
      <c r="L1290" s="2281"/>
      <c r="M1290" s="310"/>
      <c r="N1290" s="1678"/>
      <c r="O1290" s="1678"/>
      <c r="P1290" s="309"/>
      <c r="Q1290" s="309"/>
      <c r="R1290" s="308"/>
      <c r="S1290" s="308"/>
      <c r="T1290" s="358"/>
      <c r="U1290" s="357"/>
      <c r="V1290" s="357"/>
      <c r="W1290" s="357"/>
      <c r="X1290" s="357"/>
      <c r="Y1290" s="357"/>
      <c r="Z1290" s="357"/>
      <c r="AA1290" s="357"/>
      <c r="AB1290" s="308"/>
      <c r="AC1290" s="2300"/>
      <c r="AD1290" s="2300"/>
      <c r="AE1290" s="2307"/>
      <c r="AF1290" s="2316"/>
      <c r="AG1290" s="2314"/>
      <c r="AH1290" s="2312"/>
      <c r="AI1290" s="271">
        <f t="shared" ref="AI1290" si="1786">IF(P1290=P1289,0,IF(P1290=P1288,0,IF(P1290=P1287,0,IF(P1290=P1286,0,IF(P1290=P1285,0,1)))))</f>
        <v>0</v>
      </c>
      <c r="AJ1290" s="271" t="s">
        <v>545</v>
      </c>
      <c r="AK1290" s="271" t="str">
        <f t="shared" si="1749"/>
        <v>??</v>
      </c>
      <c r="AL1290" s="271" t="e">
        <f>IF(#REF!=#REF!,0,IF(#REF!=#REF!,0,IF(#REF!=#REF!,0,IF(#REF!=#REF!,0,IF(#REF!=#REF!,0,1)))))</f>
        <v>#REF!</v>
      </c>
      <c r="AM1290" s="354">
        <f t="shared" si="1752"/>
        <v>0</v>
      </c>
    </row>
    <row r="1291" spans="1:39" ht="14.1" customHeight="1" thickTop="1" thickBot="1" x14ac:dyDescent="0.25">
      <c r="A1291" s="2278"/>
      <c r="B1291" s="2281"/>
      <c r="C1291" s="2283"/>
      <c r="D1291" s="2285"/>
      <c r="E1291" s="2288"/>
      <c r="F1291" s="2281"/>
      <c r="G1291" s="2295"/>
      <c r="H1291" s="2297"/>
      <c r="I1291" s="2293"/>
      <c r="J1291" s="2281"/>
      <c r="K1291" s="2295"/>
      <c r="L1291" s="2281"/>
      <c r="M1291" s="310"/>
      <c r="N1291" s="1678"/>
      <c r="O1291" s="1678"/>
      <c r="P1291" s="309"/>
      <c r="Q1291" s="309"/>
      <c r="R1291" s="308"/>
      <c r="S1291" s="308"/>
      <c r="T1291" s="358"/>
      <c r="U1291" s="357"/>
      <c r="V1291" s="357"/>
      <c r="W1291" s="357"/>
      <c r="X1291" s="357"/>
      <c r="Y1291" s="357"/>
      <c r="Z1291" s="357"/>
      <c r="AA1291" s="357"/>
      <c r="AB1291" s="308"/>
      <c r="AC1291" s="2300"/>
      <c r="AD1291" s="2300"/>
      <c r="AE1291" s="2308" t="str">
        <f t="shared" ref="AE1291" si="1787">IF(AE1285&gt;9,"błąd","")</f>
        <v/>
      </c>
      <c r="AF1291" s="2316"/>
      <c r="AG1291" s="2314"/>
      <c r="AH1291" s="2312"/>
      <c r="AI1291" s="271">
        <f t="shared" ref="AI1291" si="1788">IF(P1291=P1290,0,IF(P1291=P1289,0,IF(P1291=P1288,0,IF(P1291=P1287,0,IF(P1291=P1286,0,IF(P1291=P1285,0,1))))))</f>
        <v>0</v>
      </c>
      <c r="AJ1291" s="271" t="s">
        <v>545</v>
      </c>
      <c r="AK1291" s="271" t="str">
        <f t="shared" si="1749"/>
        <v>??</v>
      </c>
      <c r="AL1291" s="271" t="e">
        <f>IF(#REF!=#REF!,0,IF(#REF!=#REF!,0,IF(#REF!=#REF!,0,IF(#REF!=#REF!,0,IF(#REF!=#REF!,0,IF(#REF!=#REF!,0,1))))))</f>
        <v>#REF!</v>
      </c>
      <c r="AM1291" s="354">
        <f t="shared" si="1752"/>
        <v>0</v>
      </c>
    </row>
    <row r="1292" spans="1:39" ht="14.1" customHeight="1" thickTop="1" thickBot="1" x14ac:dyDescent="0.25">
      <c r="A1292" s="2278"/>
      <c r="B1292" s="2281"/>
      <c r="C1292" s="2283"/>
      <c r="D1292" s="2285"/>
      <c r="E1292" s="2288"/>
      <c r="F1292" s="2281"/>
      <c r="G1292" s="2295"/>
      <c r="H1292" s="2297"/>
      <c r="I1292" s="2293"/>
      <c r="J1292" s="2281"/>
      <c r="K1292" s="2295"/>
      <c r="L1292" s="2281"/>
      <c r="M1292" s="310"/>
      <c r="N1292" s="1678"/>
      <c r="O1292" s="1678"/>
      <c r="P1292" s="309"/>
      <c r="Q1292" s="309"/>
      <c r="R1292" s="308"/>
      <c r="S1292" s="308"/>
      <c r="T1292" s="358"/>
      <c r="U1292" s="357"/>
      <c r="V1292" s="357"/>
      <c r="W1292" s="357"/>
      <c r="X1292" s="357"/>
      <c r="Y1292" s="357"/>
      <c r="Z1292" s="357"/>
      <c r="AA1292" s="357"/>
      <c r="AB1292" s="308"/>
      <c r="AC1292" s="2300"/>
      <c r="AD1292" s="2300"/>
      <c r="AE1292" s="2308"/>
      <c r="AF1292" s="2316"/>
      <c r="AG1292" s="2314"/>
      <c r="AH1292" s="2312"/>
      <c r="AI1292" s="271">
        <f t="shared" ref="AI1292" si="1789">IF(P1292=P1291,0,IF(P1292=P1290,0,IF(P1292=P1289,0,IF(P1292=P1288,0,IF(P1292=P1287,0,IF(P1292=P1286,0,IF(P1292=P1285,0,1)))))))</f>
        <v>0</v>
      </c>
      <c r="AJ1292" s="271" t="s">
        <v>545</v>
      </c>
      <c r="AK1292" s="271" t="str">
        <f t="shared" si="1749"/>
        <v>??</v>
      </c>
      <c r="AL1292" s="271" t="e">
        <f>IF(#REF!=#REF!,0,IF(#REF!=#REF!,0,IF(#REF!=#REF!,0,IF(#REF!=#REF!,0,IF(#REF!=#REF!,0,IF(#REF!=#REF!,0,IF(#REF!=#REF!,0,1)))))))</f>
        <v>#REF!</v>
      </c>
      <c r="AM1292" s="354">
        <f t="shared" si="1752"/>
        <v>0</v>
      </c>
    </row>
    <row r="1293" spans="1:39" ht="14.1" customHeight="1" thickTop="1" thickBot="1" x14ac:dyDescent="0.25">
      <c r="A1293" s="2278"/>
      <c r="B1293" s="2281"/>
      <c r="C1293" s="2283"/>
      <c r="D1293" s="2285"/>
      <c r="E1293" s="2288"/>
      <c r="F1293" s="2281"/>
      <c r="G1293" s="2295"/>
      <c r="H1293" s="2297"/>
      <c r="I1293" s="2293"/>
      <c r="J1293" s="2281"/>
      <c r="K1293" s="2295"/>
      <c r="L1293" s="2281"/>
      <c r="M1293" s="310"/>
      <c r="N1293" s="1678"/>
      <c r="O1293" s="1678"/>
      <c r="P1293" s="309"/>
      <c r="Q1293" s="309"/>
      <c r="R1293" s="308"/>
      <c r="S1293" s="308"/>
      <c r="T1293" s="358"/>
      <c r="U1293" s="357"/>
      <c r="V1293" s="357"/>
      <c r="W1293" s="357"/>
      <c r="X1293" s="357"/>
      <c r="Y1293" s="357"/>
      <c r="Z1293" s="357"/>
      <c r="AA1293" s="357"/>
      <c r="AB1293" s="308"/>
      <c r="AC1293" s="2300"/>
      <c r="AD1293" s="2300"/>
      <c r="AE1293" s="2308"/>
      <c r="AF1293" s="2316"/>
      <c r="AG1293" s="2314"/>
      <c r="AH1293" s="2312"/>
      <c r="AI1293" s="271">
        <f t="shared" ref="AI1293" si="1790">IF(P1293=P1292,0,IF(P1293=P1291,0,IF(P1293=P1290,0,IF(P1293=P1289,0,IF(P1293=P1288,0,IF(P1293=P1287,0,IF(P1293=P1286,0,IF(P1293=P1285,0,1))))))))</f>
        <v>0</v>
      </c>
      <c r="AJ1293" s="271" t="s">
        <v>545</v>
      </c>
      <c r="AK1293" s="271" t="str">
        <f t="shared" si="1749"/>
        <v>??</v>
      </c>
      <c r="AL1293" s="271" t="e">
        <f>IF(#REF!=#REF!,0,IF(#REF!=#REF!,0,IF(#REF!=#REF!,0,IF(#REF!=#REF!,0,IF(#REF!=#REF!,0,IF(#REF!=#REF!,0,IF(#REF!=#REF!,0,IF(#REF!=#REF!,0,1))))))))</f>
        <v>#REF!</v>
      </c>
      <c r="AM1293" s="354">
        <f t="shared" si="1752"/>
        <v>0</v>
      </c>
    </row>
    <row r="1294" spans="1:39" ht="14.1" customHeight="1" thickTop="1" thickBot="1" x14ac:dyDescent="0.25">
      <c r="A1294" s="2279"/>
      <c r="B1294" s="2282"/>
      <c r="C1294" s="2284"/>
      <c r="D1294" s="2286"/>
      <c r="E1294" s="2289"/>
      <c r="F1294" s="2282"/>
      <c r="G1294" s="2296"/>
      <c r="H1294" s="2298"/>
      <c r="I1294" s="2294"/>
      <c r="J1294" s="2282"/>
      <c r="K1294" s="2296"/>
      <c r="L1294" s="2282"/>
      <c r="M1294" s="292"/>
      <c r="N1294" s="290"/>
      <c r="O1294" s="290"/>
      <c r="P1294" s="291"/>
      <c r="Q1294" s="291"/>
      <c r="R1294" s="290"/>
      <c r="S1294" s="290"/>
      <c r="T1294" s="356"/>
      <c r="U1294" s="355"/>
      <c r="V1294" s="355"/>
      <c r="W1294" s="355"/>
      <c r="X1294" s="355"/>
      <c r="Y1294" s="355"/>
      <c r="Z1294" s="355"/>
      <c r="AA1294" s="355"/>
      <c r="AB1294" s="290"/>
      <c r="AC1294" s="2301"/>
      <c r="AD1294" s="2301"/>
      <c r="AE1294" s="2309"/>
      <c r="AF1294" s="2316"/>
      <c r="AG1294" s="2315"/>
      <c r="AH1294" s="2312"/>
      <c r="AI1294" s="271">
        <f t="shared" ref="AI1294" si="1791">IF(P1294=P1293,0,IF(P1294=P1292,0,IF(P1294=P1291,0,IF(P1294=P1290,0,IF(P1294=P1289,0,IF(P1294=P1288,0,IF(P1294=P1287,0,IF(P1294=P1286,0,IF(P1294=P1285,0,1)))))))))</f>
        <v>0</v>
      </c>
      <c r="AJ1294" s="271" t="s">
        <v>545</v>
      </c>
      <c r="AK1294" s="271" t="str">
        <f t="shared" si="1749"/>
        <v>??</v>
      </c>
      <c r="AL1294" s="271" t="e">
        <f>IF(#REF!=#REF!,0,IF(#REF!=#REF!,0,IF(#REF!=#REF!,0,IF(#REF!=#REF!,0,IF(#REF!=#REF!,0,IF(#REF!=#REF!,0,IF(#REF!=#REF!,0,IF(#REF!=#REF!,0,IF(#REF!=#REF!,0,1)))))))))</f>
        <v>#REF!</v>
      </c>
      <c r="AM1294" s="354">
        <f t="shared" si="1752"/>
        <v>0</v>
      </c>
    </row>
    <row r="1295" spans="1:39" ht="14.1" customHeight="1" thickTop="1" thickBot="1" x14ac:dyDescent="0.25">
      <c r="A1295" s="2278"/>
      <c r="B1295" s="2280"/>
      <c r="C1295" s="2283"/>
      <c r="D1295" s="2285"/>
      <c r="E1295" s="2287"/>
      <c r="F1295" s="2280"/>
      <c r="G1295" s="2280"/>
      <c r="H1295" s="2297"/>
      <c r="I1295" s="2290" t="s">
        <v>140</v>
      </c>
      <c r="J1295" s="2281"/>
      <c r="K1295" s="2280"/>
      <c r="L1295" s="2281"/>
      <c r="M1295" s="310"/>
      <c r="N1295" s="1678"/>
      <c r="O1295" s="1678"/>
      <c r="P1295" s="388"/>
      <c r="Q1295" s="388"/>
      <c r="R1295" s="308"/>
      <c r="S1295" s="308"/>
      <c r="T1295" s="358"/>
      <c r="U1295" s="357"/>
      <c r="V1295" s="357"/>
      <c r="W1295" s="357"/>
      <c r="X1295" s="357"/>
      <c r="Y1295" s="357"/>
      <c r="Z1295" s="357"/>
      <c r="AA1295" s="357"/>
      <c r="AB1295" s="308"/>
      <c r="AC1295" s="2299">
        <f t="shared" ref="AC1295" si="1792">SUM(T1295:AB1304)</f>
        <v>0</v>
      </c>
      <c r="AD1295" s="2299">
        <f t="shared" ref="AD1295" si="1793">IF(AC1295&gt;0,18,0)</f>
        <v>0</v>
      </c>
      <c r="AE1295" s="2306">
        <f t="shared" ref="AE1295" si="1794">IF((AC1295-AD1295)&gt;=0,AC1295-AD1295,0)</f>
        <v>0</v>
      </c>
      <c r="AF1295" s="2316">
        <f t="shared" ref="AF1295" si="1795">IF(AC1295&lt;AD1295,AC1295,AD1295)/IF(AD1295=0,1,AD1295)</f>
        <v>0</v>
      </c>
      <c r="AG1295" s="2313" t="str">
        <f t="shared" ref="AG1295" si="1796">IF(AF1295=1,"pe",IF(AF1295&gt;0,"ne",""))</f>
        <v/>
      </c>
      <c r="AH1295" s="2312"/>
      <c r="AI1295" s="271">
        <v>1</v>
      </c>
      <c r="AJ1295" s="271" t="s">
        <v>545</v>
      </c>
      <c r="AK1295" s="271" t="str">
        <f t="shared" si="1749"/>
        <v>??</v>
      </c>
      <c r="AL1295" s="271">
        <v>1</v>
      </c>
      <c r="AM1295" s="354">
        <f t="shared" ref="AM1295" si="1797">C1295</f>
        <v>0</v>
      </c>
    </row>
    <row r="1296" spans="1:39" ht="14.1" customHeight="1" thickTop="1" thickBot="1" x14ac:dyDescent="0.25">
      <c r="A1296" s="2278"/>
      <c r="B1296" s="2281"/>
      <c r="C1296" s="2283"/>
      <c r="D1296" s="2285"/>
      <c r="E1296" s="2288"/>
      <c r="F1296" s="2281"/>
      <c r="G1296" s="2295"/>
      <c r="H1296" s="2297"/>
      <c r="I1296" s="2291"/>
      <c r="J1296" s="2281"/>
      <c r="K1296" s="2295"/>
      <c r="L1296" s="2281"/>
      <c r="M1296" s="310"/>
      <c r="N1296" s="1678"/>
      <c r="O1296" s="1678"/>
      <c r="P1296" s="309"/>
      <c r="Q1296" s="309"/>
      <c r="R1296" s="308"/>
      <c r="S1296" s="308"/>
      <c r="T1296" s="358"/>
      <c r="U1296" s="357"/>
      <c r="V1296" s="357"/>
      <c r="W1296" s="357"/>
      <c r="X1296" s="357"/>
      <c r="Y1296" s="357"/>
      <c r="Z1296" s="357"/>
      <c r="AA1296" s="357"/>
      <c r="AB1296" s="308"/>
      <c r="AC1296" s="2300"/>
      <c r="AD1296" s="2300"/>
      <c r="AE1296" s="2307"/>
      <c r="AF1296" s="2316"/>
      <c r="AG1296" s="2314"/>
      <c r="AH1296" s="2312"/>
      <c r="AI1296" s="271">
        <f t="shared" ref="AI1296" si="1798">IF(P1296=P1295,0,1)</f>
        <v>0</v>
      </c>
      <c r="AJ1296" s="271" t="s">
        <v>545</v>
      </c>
      <c r="AK1296" s="271" t="str">
        <f t="shared" si="1749"/>
        <v>??</v>
      </c>
      <c r="AL1296" s="271" t="e">
        <f>IF(#REF!=#REF!,0,1)</f>
        <v>#REF!</v>
      </c>
      <c r="AM1296" s="354">
        <f t="shared" si="1752"/>
        <v>0</v>
      </c>
    </row>
    <row r="1297" spans="1:39" ht="14.1" customHeight="1" thickTop="1" thickBot="1" x14ac:dyDescent="0.25">
      <c r="A1297" s="2278"/>
      <c r="B1297" s="2281"/>
      <c r="C1297" s="2283"/>
      <c r="D1297" s="2285"/>
      <c r="E1297" s="2288"/>
      <c r="F1297" s="2281"/>
      <c r="G1297" s="2295"/>
      <c r="H1297" s="2297"/>
      <c r="I1297" s="2292"/>
      <c r="J1297" s="2281"/>
      <c r="K1297" s="2295"/>
      <c r="L1297" s="2281"/>
      <c r="M1297" s="310"/>
      <c r="N1297" s="1678"/>
      <c r="O1297" s="1678"/>
      <c r="P1297" s="309"/>
      <c r="Q1297" s="309"/>
      <c r="R1297" s="308"/>
      <c r="S1297" s="308"/>
      <c r="T1297" s="358"/>
      <c r="U1297" s="357"/>
      <c r="V1297" s="357"/>
      <c r="W1297" s="357"/>
      <c r="X1297" s="357"/>
      <c r="Y1297" s="357"/>
      <c r="Z1297" s="357"/>
      <c r="AA1297" s="357"/>
      <c r="AB1297" s="308"/>
      <c r="AC1297" s="2300"/>
      <c r="AD1297" s="2300"/>
      <c r="AE1297" s="2307"/>
      <c r="AF1297" s="2316"/>
      <c r="AG1297" s="2314"/>
      <c r="AH1297" s="2312"/>
      <c r="AI1297" s="271">
        <f t="shared" ref="AI1297" si="1799">IF(P1297=P1296,0,IF(P1297=P1295,0,1))</f>
        <v>0</v>
      </c>
      <c r="AJ1297" s="271" t="s">
        <v>545</v>
      </c>
      <c r="AK1297" s="271" t="str">
        <f t="shared" si="1749"/>
        <v>??</v>
      </c>
      <c r="AL1297" s="271" t="e">
        <f>IF(#REF!=#REF!,0,IF(#REF!=#REF!,0,1))</f>
        <v>#REF!</v>
      </c>
      <c r="AM1297" s="354">
        <f t="shared" si="1752"/>
        <v>0</v>
      </c>
    </row>
    <row r="1298" spans="1:39" ht="14.1" customHeight="1" thickTop="1" thickBot="1" x14ac:dyDescent="0.25">
      <c r="A1298" s="2278"/>
      <c r="B1298" s="2281"/>
      <c r="C1298" s="2283"/>
      <c r="D1298" s="2285"/>
      <c r="E1298" s="2288"/>
      <c r="F1298" s="2281"/>
      <c r="G1298" s="2295"/>
      <c r="H1298" s="2297"/>
      <c r="I1298" s="2293"/>
      <c r="J1298" s="2281"/>
      <c r="K1298" s="2295"/>
      <c r="L1298" s="2281"/>
      <c r="M1298" s="310"/>
      <c r="N1298" s="1678"/>
      <c r="O1298" s="1678"/>
      <c r="P1298" s="309"/>
      <c r="Q1298" s="309"/>
      <c r="R1298" s="308"/>
      <c r="S1298" s="308"/>
      <c r="T1298" s="358"/>
      <c r="U1298" s="357"/>
      <c r="V1298" s="357"/>
      <c r="W1298" s="357"/>
      <c r="X1298" s="357"/>
      <c r="Y1298" s="357"/>
      <c r="Z1298" s="357"/>
      <c r="AA1298" s="357"/>
      <c r="AB1298" s="308"/>
      <c r="AC1298" s="2300"/>
      <c r="AD1298" s="2300"/>
      <c r="AE1298" s="2307"/>
      <c r="AF1298" s="2316"/>
      <c r="AG1298" s="2314"/>
      <c r="AH1298" s="2312"/>
      <c r="AI1298" s="271">
        <f t="shared" ref="AI1298" si="1800">IF(P1298=P1297,0,IF(P1298=P1296,0,IF(P1298=P1295,0,1)))</f>
        <v>0</v>
      </c>
      <c r="AJ1298" s="271" t="s">
        <v>545</v>
      </c>
      <c r="AK1298" s="271" t="str">
        <f t="shared" si="1749"/>
        <v>??</v>
      </c>
      <c r="AL1298" s="271" t="e">
        <f>IF(#REF!=#REF!,0,IF(#REF!=#REF!,0,IF(#REF!=#REF!,0,1)))</f>
        <v>#REF!</v>
      </c>
      <c r="AM1298" s="354">
        <f t="shared" si="1752"/>
        <v>0</v>
      </c>
    </row>
    <row r="1299" spans="1:39" ht="14.1" customHeight="1" thickTop="1" thickBot="1" x14ac:dyDescent="0.25">
      <c r="A1299" s="2278"/>
      <c r="B1299" s="2281"/>
      <c r="C1299" s="2283"/>
      <c r="D1299" s="2285"/>
      <c r="E1299" s="2288"/>
      <c r="F1299" s="2281"/>
      <c r="G1299" s="2295"/>
      <c r="H1299" s="2297"/>
      <c r="I1299" s="2293"/>
      <c r="J1299" s="2281"/>
      <c r="K1299" s="2295"/>
      <c r="L1299" s="2281"/>
      <c r="M1299" s="310"/>
      <c r="N1299" s="1678"/>
      <c r="O1299" s="1678"/>
      <c r="P1299" s="309"/>
      <c r="Q1299" s="309"/>
      <c r="R1299" s="308"/>
      <c r="S1299" s="308"/>
      <c r="T1299" s="358"/>
      <c r="U1299" s="357"/>
      <c r="V1299" s="357"/>
      <c r="W1299" s="357"/>
      <c r="X1299" s="357"/>
      <c r="Y1299" s="357"/>
      <c r="Z1299" s="357"/>
      <c r="AA1299" s="357"/>
      <c r="AB1299" s="308"/>
      <c r="AC1299" s="2300"/>
      <c r="AD1299" s="2300"/>
      <c r="AE1299" s="2307"/>
      <c r="AF1299" s="2316"/>
      <c r="AG1299" s="2314"/>
      <c r="AH1299" s="2312"/>
      <c r="AI1299" s="271">
        <f t="shared" ref="AI1299" si="1801">IF(P1299=P1298,0,IF(P1299=P1297,0,IF(P1299=P1296,0,IF(P1299=P1295,0,1))))</f>
        <v>0</v>
      </c>
      <c r="AJ1299" s="271" t="s">
        <v>545</v>
      </c>
      <c r="AK1299" s="271" t="str">
        <f t="shared" si="1749"/>
        <v>??</v>
      </c>
      <c r="AL1299" s="271" t="e">
        <f>IF(#REF!=#REF!,0,IF(#REF!=#REF!,0,IF(#REF!=#REF!,0,IF(#REF!=#REF!,0,1))))</f>
        <v>#REF!</v>
      </c>
      <c r="AM1299" s="354">
        <f t="shared" si="1752"/>
        <v>0</v>
      </c>
    </row>
    <row r="1300" spans="1:39" ht="14.1" customHeight="1" thickTop="1" thickBot="1" x14ac:dyDescent="0.25">
      <c r="A1300" s="2278"/>
      <c r="B1300" s="2281"/>
      <c r="C1300" s="2283"/>
      <c r="D1300" s="2285"/>
      <c r="E1300" s="2288"/>
      <c r="F1300" s="2281"/>
      <c r="G1300" s="2295"/>
      <c r="H1300" s="2297"/>
      <c r="I1300" s="2293"/>
      <c r="J1300" s="2281"/>
      <c r="K1300" s="2295"/>
      <c r="L1300" s="2281"/>
      <c r="M1300" s="310"/>
      <c r="N1300" s="1678"/>
      <c r="O1300" s="1678"/>
      <c r="P1300" s="309"/>
      <c r="Q1300" s="309"/>
      <c r="R1300" s="308"/>
      <c r="S1300" s="308"/>
      <c r="T1300" s="358"/>
      <c r="U1300" s="357"/>
      <c r="V1300" s="357"/>
      <c r="W1300" s="357"/>
      <c r="X1300" s="357"/>
      <c r="Y1300" s="357"/>
      <c r="Z1300" s="357"/>
      <c r="AA1300" s="357"/>
      <c r="AB1300" s="308"/>
      <c r="AC1300" s="2300"/>
      <c r="AD1300" s="2300"/>
      <c r="AE1300" s="2307"/>
      <c r="AF1300" s="2316"/>
      <c r="AG1300" s="2314"/>
      <c r="AH1300" s="2312"/>
      <c r="AI1300" s="271">
        <f t="shared" ref="AI1300" si="1802">IF(P1300=P1299,0,IF(P1300=P1298,0,IF(P1300=P1297,0,IF(P1300=P1296,0,IF(P1300=P1295,0,1)))))</f>
        <v>0</v>
      </c>
      <c r="AJ1300" s="271" t="s">
        <v>545</v>
      </c>
      <c r="AK1300" s="271" t="str">
        <f t="shared" si="1749"/>
        <v>??</v>
      </c>
      <c r="AL1300" s="271" t="e">
        <f>IF(#REF!=#REF!,0,IF(#REF!=#REF!,0,IF(#REF!=#REF!,0,IF(#REF!=#REF!,0,IF(#REF!=#REF!,0,1)))))</f>
        <v>#REF!</v>
      </c>
      <c r="AM1300" s="354">
        <f t="shared" si="1752"/>
        <v>0</v>
      </c>
    </row>
    <row r="1301" spans="1:39" ht="14.1" customHeight="1" thickTop="1" thickBot="1" x14ac:dyDescent="0.25">
      <c r="A1301" s="2278"/>
      <c r="B1301" s="2281"/>
      <c r="C1301" s="2283"/>
      <c r="D1301" s="2285"/>
      <c r="E1301" s="2288"/>
      <c r="F1301" s="2281"/>
      <c r="G1301" s="2295"/>
      <c r="H1301" s="2297"/>
      <c r="I1301" s="2293"/>
      <c r="J1301" s="2281"/>
      <c r="K1301" s="2295"/>
      <c r="L1301" s="2281"/>
      <c r="M1301" s="310"/>
      <c r="N1301" s="1678"/>
      <c r="O1301" s="1678"/>
      <c r="P1301" s="309"/>
      <c r="Q1301" s="309"/>
      <c r="R1301" s="308"/>
      <c r="S1301" s="308"/>
      <c r="T1301" s="358"/>
      <c r="U1301" s="357"/>
      <c r="V1301" s="357"/>
      <c r="W1301" s="357"/>
      <c r="X1301" s="357"/>
      <c r="Y1301" s="357"/>
      <c r="Z1301" s="357"/>
      <c r="AA1301" s="357"/>
      <c r="AB1301" s="308"/>
      <c r="AC1301" s="2300"/>
      <c r="AD1301" s="2300"/>
      <c r="AE1301" s="2308" t="str">
        <f t="shared" ref="AE1301" si="1803">IF(AE1295&gt;9,"błąd","")</f>
        <v/>
      </c>
      <c r="AF1301" s="2316"/>
      <c r="AG1301" s="2314"/>
      <c r="AH1301" s="2312"/>
      <c r="AI1301" s="271">
        <f t="shared" ref="AI1301" si="1804">IF(P1301=P1300,0,IF(P1301=P1299,0,IF(P1301=P1298,0,IF(P1301=P1297,0,IF(P1301=P1296,0,IF(P1301=P1295,0,1))))))</f>
        <v>0</v>
      </c>
      <c r="AJ1301" s="271" t="s">
        <v>545</v>
      </c>
      <c r="AK1301" s="271" t="str">
        <f t="shared" si="1749"/>
        <v>??</v>
      </c>
      <c r="AL1301" s="271" t="e">
        <f>IF(#REF!=#REF!,0,IF(#REF!=#REF!,0,IF(#REF!=#REF!,0,IF(#REF!=#REF!,0,IF(#REF!=#REF!,0,IF(#REF!=#REF!,0,1))))))</f>
        <v>#REF!</v>
      </c>
      <c r="AM1301" s="354">
        <f t="shared" si="1752"/>
        <v>0</v>
      </c>
    </row>
    <row r="1302" spans="1:39" ht="14.1" customHeight="1" thickTop="1" thickBot="1" x14ac:dyDescent="0.25">
      <c r="A1302" s="2278"/>
      <c r="B1302" s="2281"/>
      <c r="C1302" s="2283"/>
      <c r="D1302" s="2285"/>
      <c r="E1302" s="2288"/>
      <c r="F1302" s="2281"/>
      <c r="G1302" s="2295"/>
      <c r="H1302" s="2297"/>
      <c r="I1302" s="2293"/>
      <c r="J1302" s="2281"/>
      <c r="K1302" s="2295"/>
      <c r="L1302" s="2281"/>
      <c r="M1302" s="310"/>
      <c r="N1302" s="1678"/>
      <c r="O1302" s="1678"/>
      <c r="P1302" s="309"/>
      <c r="Q1302" s="309"/>
      <c r="R1302" s="308"/>
      <c r="S1302" s="308"/>
      <c r="T1302" s="358"/>
      <c r="U1302" s="357"/>
      <c r="V1302" s="357"/>
      <c r="W1302" s="357"/>
      <c r="X1302" s="357"/>
      <c r="Y1302" s="357"/>
      <c r="Z1302" s="357"/>
      <c r="AA1302" s="357"/>
      <c r="AB1302" s="308"/>
      <c r="AC1302" s="2300"/>
      <c r="AD1302" s="2300"/>
      <c r="AE1302" s="2308"/>
      <c r="AF1302" s="2316"/>
      <c r="AG1302" s="2314"/>
      <c r="AH1302" s="2312"/>
      <c r="AI1302" s="271">
        <f t="shared" ref="AI1302" si="1805">IF(P1302=P1301,0,IF(P1302=P1300,0,IF(P1302=P1299,0,IF(P1302=P1298,0,IF(P1302=P1297,0,IF(P1302=P1296,0,IF(P1302=P1295,0,1)))))))</f>
        <v>0</v>
      </c>
      <c r="AJ1302" s="271" t="s">
        <v>545</v>
      </c>
      <c r="AK1302" s="271" t="str">
        <f t="shared" si="1749"/>
        <v>??</v>
      </c>
      <c r="AL1302" s="271" t="e">
        <f>IF(#REF!=#REF!,0,IF(#REF!=#REF!,0,IF(#REF!=#REF!,0,IF(#REF!=#REF!,0,IF(#REF!=#REF!,0,IF(#REF!=#REF!,0,IF(#REF!=#REF!,0,1)))))))</f>
        <v>#REF!</v>
      </c>
      <c r="AM1302" s="354">
        <f t="shared" si="1752"/>
        <v>0</v>
      </c>
    </row>
    <row r="1303" spans="1:39" ht="14.1" customHeight="1" thickTop="1" thickBot="1" x14ac:dyDescent="0.25">
      <c r="A1303" s="2278"/>
      <c r="B1303" s="2281"/>
      <c r="C1303" s="2283"/>
      <c r="D1303" s="2285"/>
      <c r="E1303" s="2288"/>
      <c r="F1303" s="2281"/>
      <c r="G1303" s="2295"/>
      <c r="H1303" s="2297"/>
      <c r="I1303" s="2293"/>
      <c r="J1303" s="2281"/>
      <c r="K1303" s="2295"/>
      <c r="L1303" s="2281"/>
      <c r="M1303" s="310"/>
      <c r="N1303" s="1678"/>
      <c r="O1303" s="1678"/>
      <c r="P1303" s="309"/>
      <c r="Q1303" s="309"/>
      <c r="R1303" s="308"/>
      <c r="S1303" s="308"/>
      <c r="T1303" s="358"/>
      <c r="U1303" s="357"/>
      <c r="V1303" s="357"/>
      <c r="W1303" s="357"/>
      <c r="X1303" s="357"/>
      <c r="Y1303" s="357"/>
      <c r="Z1303" s="357"/>
      <c r="AA1303" s="357"/>
      <c r="AB1303" s="308"/>
      <c r="AC1303" s="2300"/>
      <c r="AD1303" s="2300"/>
      <c r="AE1303" s="2308"/>
      <c r="AF1303" s="2316"/>
      <c r="AG1303" s="2314"/>
      <c r="AH1303" s="2312"/>
      <c r="AI1303" s="271">
        <f t="shared" ref="AI1303" si="1806">IF(P1303=P1302,0,IF(P1303=P1301,0,IF(P1303=P1300,0,IF(P1303=P1299,0,IF(P1303=P1298,0,IF(P1303=P1297,0,IF(P1303=P1296,0,IF(P1303=P1295,0,1))))))))</f>
        <v>0</v>
      </c>
      <c r="AJ1303" s="271" t="s">
        <v>545</v>
      </c>
      <c r="AK1303" s="271" t="str">
        <f t="shared" si="1749"/>
        <v>??</v>
      </c>
      <c r="AL1303" s="271" t="e">
        <f>IF(#REF!=#REF!,0,IF(#REF!=#REF!,0,IF(#REF!=#REF!,0,IF(#REF!=#REF!,0,IF(#REF!=#REF!,0,IF(#REF!=#REF!,0,IF(#REF!=#REF!,0,IF(#REF!=#REF!,0,1))))))))</f>
        <v>#REF!</v>
      </c>
      <c r="AM1303" s="354">
        <f t="shared" si="1752"/>
        <v>0</v>
      </c>
    </row>
    <row r="1304" spans="1:39" ht="14.1" customHeight="1" thickTop="1" thickBot="1" x14ac:dyDescent="0.25">
      <c r="A1304" s="2279"/>
      <c r="B1304" s="2282"/>
      <c r="C1304" s="2284"/>
      <c r="D1304" s="2286"/>
      <c r="E1304" s="2289"/>
      <c r="F1304" s="2282"/>
      <c r="G1304" s="2296"/>
      <c r="H1304" s="2298"/>
      <c r="I1304" s="2294"/>
      <c r="J1304" s="2282"/>
      <c r="K1304" s="2296"/>
      <c r="L1304" s="2282"/>
      <c r="M1304" s="292"/>
      <c r="N1304" s="290"/>
      <c r="O1304" s="290"/>
      <c r="P1304" s="291"/>
      <c r="Q1304" s="291"/>
      <c r="R1304" s="290"/>
      <c r="S1304" s="290"/>
      <c r="T1304" s="356"/>
      <c r="U1304" s="355"/>
      <c r="V1304" s="355"/>
      <c r="W1304" s="355"/>
      <c r="X1304" s="355"/>
      <c r="Y1304" s="355"/>
      <c r="Z1304" s="355"/>
      <c r="AA1304" s="355"/>
      <c r="AB1304" s="290"/>
      <c r="AC1304" s="2301"/>
      <c r="AD1304" s="2301"/>
      <c r="AE1304" s="2309"/>
      <c r="AF1304" s="2316"/>
      <c r="AG1304" s="2315"/>
      <c r="AH1304" s="2312"/>
      <c r="AI1304" s="271">
        <f t="shared" ref="AI1304" si="1807">IF(P1304=P1303,0,IF(P1304=P1302,0,IF(P1304=P1301,0,IF(P1304=P1300,0,IF(P1304=P1299,0,IF(P1304=P1298,0,IF(P1304=P1297,0,IF(P1304=P1296,0,IF(P1304=P1295,0,1)))))))))</f>
        <v>0</v>
      </c>
      <c r="AJ1304" s="271" t="s">
        <v>545</v>
      </c>
      <c r="AK1304" s="271" t="str">
        <f t="shared" si="1749"/>
        <v>??</v>
      </c>
      <c r="AL1304" s="271" t="e">
        <f>IF(#REF!=#REF!,0,IF(#REF!=#REF!,0,IF(#REF!=#REF!,0,IF(#REF!=#REF!,0,IF(#REF!=#REF!,0,IF(#REF!=#REF!,0,IF(#REF!=#REF!,0,IF(#REF!=#REF!,0,IF(#REF!=#REF!,0,1)))))))))</f>
        <v>#REF!</v>
      </c>
      <c r="AM1304" s="354">
        <f t="shared" si="1752"/>
        <v>0</v>
      </c>
    </row>
    <row r="1305" spans="1:39" ht="14.1" customHeight="1" thickTop="1" thickBot="1" x14ac:dyDescent="0.25">
      <c r="A1305" s="2278"/>
      <c r="B1305" s="2280"/>
      <c r="C1305" s="2283"/>
      <c r="D1305" s="2285"/>
      <c r="E1305" s="2287"/>
      <c r="F1305" s="2280"/>
      <c r="G1305" s="2280"/>
      <c r="H1305" s="2297"/>
      <c r="I1305" s="2290" t="s">
        <v>140</v>
      </c>
      <c r="J1305" s="2281"/>
      <c r="K1305" s="2280"/>
      <c r="L1305" s="2281"/>
      <c r="M1305" s="310"/>
      <c r="N1305" s="1678"/>
      <c r="O1305" s="1678"/>
      <c r="P1305" s="388"/>
      <c r="Q1305" s="388"/>
      <c r="R1305" s="308"/>
      <c r="S1305" s="308"/>
      <c r="T1305" s="358"/>
      <c r="U1305" s="357"/>
      <c r="V1305" s="357"/>
      <c r="W1305" s="357"/>
      <c r="X1305" s="357"/>
      <c r="Y1305" s="357"/>
      <c r="Z1305" s="357"/>
      <c r="AA1305" s="357"/>
      <c r="AB1305" s="308"/>
      <c r="AC1305" s="2299">
        <f t="shared" ref="AC1305" si="1808">SUM(T1305:AB1314)</f>
        <v>0</v>
      </c>
      <c r="AD1305" s="2299">
        <f t="shared" ref="AD1305" si="1809">IF(AC1305&gt;0,18,0)</f>
        <v>0</v>
      </c>
      <c r="AE1305" s="2306">
        <f t="shared" ref="AE1305" si="1810">IF((AC1305-AD1305)&gt;=0,AC1305-AD1305,0)</f>
        <v>0</v>
      </c>
      <c r="AF1305" s="2316">
        <f t="shared" ref="AF1305" si="1811">IF(AC1305&lt;AD1305,AC1305,AD1305)/IF(AD1305=0,1,AD1305)</f>
        <v>0</v>
      </c>
      <c r="AG1305" s="2313" t="str">
        <f t="shared" ref="AG1305" si="1812">IF(AF1305=1,"pe",IF(AF1305&gt;0,"ne",""))</f>
        <v/>
      </c>
      <c r="AH1305" s="2312"/>
      <c r="AI1305" s="271">
        <v>1</v>
      </c>
      <c r="AJ1305" s="271" t="s">
        <v>545</v>
      </c>
      <c r="AK1305" s="271" t="str">
        <f t="shared" si="1749"/>
        <v>??</v>
      </c>
      <c r="AL1305" s="271">
        <v>1</v>
      </c>
      <c r="AM1305" s="354">
        <f t="shared" ref="AM1305" si="1813">C1305</f>
        <v>0</v>
      </c>
    </row>
    <row r="1306" spans="1:39" ht="14.1" customHeight="1" thickTop="1" thickBot="1" x14ac:dyDescent="0.25">
      <c r="A1306" s="2278"/>
      <c r="B1306" s="2281"/>
      <c r="C1306" s="2283"/>
      <c r="D1306" s="2285"/>
      <c r="E1306" s="2288"/>
      <c r="F1306" s="2281"/>
      <c r="G1306" s="2295"/>
      <c r="H1306" s="2297"/>
      <c r="I1306" s="2291"/>
      <c r="J1306" s="2281"/>
      <c r="K1306" s="2295"/>
      <c r="L1306" s="2281"/>
      <c r="M1306" s="310"/>
      <c r="N1306" s="1678"/>
      <c r="O1306" s="1678"/>
      <c r="P1306" s="309"/>
      <c r="Q1306" s="309"/>
      <c r="R1306" s="308"/>
      <c r="S1306" s="308"/>
      <c r="T1306" s="358"/>
      <c r="U1306" s="357"/>
      <c r="V1306" s="357"/>
      <c r="W1306" s="357"/>
      <c r="X1306" s="357"/>
      <c r="Y1306" s="357"/>
      <c r="Z1306" s="357"/>
      <c r="AA1306" s="357"/>
      <c r="AB1306" s="308"/>
      <c r="AC1306" s="2300"/>
      <c r="AD1306" s="2300"/>
      <c r="AE1306" s="2307"/>
      <c r="AF1306" s="2316"/>
      <c r="AG1306" s="2314"/>
      <c r="AH1306" s="2312"/>
      <c r="AI1306" s="271">
        <f t="shared" ref="AI1306" si="1814">IF(P1306=P1305,0,1)</f>
        <v>0</v>
      </c>
      <c r="AJ1306" s="271" t="s">
        <v>545</v>
      </c>
      <c r="AK1306" s="271" t="str">
        <f t="shared" si="1749"/>
        <v>??</v>
      </c>
      <c r="AL1306" s="271" t="e">
        <f>IF(#REF!=#REF!,0,1)</f>
        <v>#REF!</v>
      </c>
      <c r="AM1306" s="354">
        <f t="shared" si="1752"/>
        <v>0</v>
      </c>
    </row>
    <row r="1307" spans="1:39" ht="14.1" customHeight="1" thickTop="1" thickBot="1" x14ac:dyDescent="0.25">
      <c r="A1307" s="2278"/>
      <c r="B1307" s="2281"/>
      <c r="C1307" s="2283"/>
      <c r="D1307" s="2285"/>
      <c r="E1307" s="2288"/>
      <c r="F1307" s="2281"/>
      <c r="G1307" s="2295"/>
      <c r="H1307" s="2297"/>
      <c r="I1307" s="2292"/>
      <c r="J1307" s="2281"/>
      <c r="K1307" s="2295"/>
      <c r="L1307" s="2281"/>
      <c r="M1307" s="310"/>
      <c r="N1307" s="1678"/>
      <c r="O1307" s="1678"/>
      <c r="P1307" s="309"/>
      <c r="Q1307" s="309"/>
      <c r="R1307" s="308"/>
      <c r="S1307" s="308"/>
      <c r="T1307" s="358"/>
      <c r="U1307" s="357"/>
      <c r="V1307" s="357"/>
      <c r="W1307" s="357"/>
      <c r="X1307" s="357"/>
      <c r="Y1307" s="357"/>
      <c r="Z1307" s="357"/>
      <c r="AA1307" s="357"/>
      <c r="AB1307" s="308"/>
      <c r="AC1307" s="2300"/>
      <c r="AD1307" s="2300"/>
      <c r="AE1307" s="2307"/>
      <c r="AF1307" s="2316"/>
      <c r="AG1307" s="2314"/>
      <c r="AH1307" s="2312"/>
      <c r="AI1307" s="271">
        <f t="shared" ref="AI1307" si="1815">IF(P1307=P1306,0,IF(P1307=P1305,0,1))</f>
        <v>0</v>
      </c>
      <c r="AJ1307" s="271" t="s">
        <v>545</v>
      </c>
      <c r="AK1307" s="271" t="str">
        <f t="shared" si="1749"/>
        <v>??</v>
      </c>
      <c r="AL1307" s="271" t="e">
        <f>IF(#REF!=#REF!,0,IF(#REF!=#REF!,0,1))</f>
        <v>#REF!</v>
      </c>
      <c r="AM1307" s="354">
        <f t="shared" si="1752"/>
        <v>0</v>
      </c>
    </row>
    <row r="1308" spans="1:39" ht="14.1" customHeight="1" thickTop="1" thickBot="1" x14ac:dyDescent="0.25">
      <c r="A1308" s="2278"/>
      <c r="B1308" s="2281"/>
      <c r="C1308" s="2283"/>
      <c r="D1308" s="2285"/>
      <c r="E1308" s="2288"/>
      <c r="F1308" s="2281"/>
      <c r="G1308" s="2295"/>
      <c r="H1308" s="2297"/>
      <c r="I1308" s="2293"/>
      <c r="J1308" s="2281"/>
      <c r="K1308" s="2295"/>
      <c r="L1308" s="2281"/>
      <c r="M1308" s="310"/>
      <c r="N1308" s="1678"/>
      <c r="O1308" s="1678"/>
      <c r="P1308" s="309"/>
      <c r="Q1308" s="309"/>
      <c r="R1308" s="308"/>
      <c r="S1308" s="308"/>
      <c r="T1308" s="358"/>
      <c r="U1308" s="357"/>
      <c r="V1308" s="357"/>
      <c r="W1308" s="357"/>
      <c r="X1308" s="357"/>
      <c r="Y1308" s="357"/>
      <c r="Z1308" s="357"/>
      <c r="AA1308" s="357"/>
      <c r="AB1308" s="308"/>
      <c r="AC1308" s="2300"/>
      <c r="AD1308" s="2300"/>
      <c r="AE1308" s="2307"/>
      <c r="AF1308" s="2316"/>
      <c r="AG1308" s="2314"/>
      <c r="AH1308" s="2312"/>
      <c r="AI1308" s="271">
        <f t="shared" ref="AI1308" si="1816">IF(P1308=P1307,0,IF(P1308=P1306,0,IF(P1308=P1305,0,1)))</f>
        <v>0</v>
      </c>
      <c r="AJ1308" s="271" t="s">
        <v>545</v>
      </c>
      <c r="AK1308" s="271" t="str">
        <f t="shared" si="1749"/>
        <v>??</v>
      </c>
      <c r="AL1308" s="271" t="e">
        <f>IF(#REF!=#REF!,0,IF(#REF!=#REF!,0,IF(#REF!=#REF!,0,1)))</f>
        <v>#REF!</v>
      </c>
      <c r="AM1308" s="354">
        <f t="shared" si="1752"/>
        <v>0</v>
      </c>
    </row>
    <row r="1309" spans="1:39" ht="14.1" customHeight="1" thickTop="1" thickBot="1" x14ac:dyDescent="0.25">
      <c r="A1309" s="2278"/>
      <c r="B1309" s="2281"/>
      <c r="C1309" s="2283"/>
      <c r="D1309" s="2285"/>
      <c r="E1309" s="2288"/>
      <c r="F1309" s="2281"/>
      <c r="G1309" s="2295"/>
      <c r="H1309" s="2297"/>
      <c r="I1309" s="2293"/>
      <c r="J1309" s="2281"/>
      <c r="K1309" s="2295"/>
      <c r="L1309" s="2281"/>
      <c r="M1309" s="310"/>
      <c r="N1309" s="1678"/>
      <c r="O1309" s="1678"/>
      <c r="P1309" s="309"/>
      <c r="Q1309" s="309"/>
      <c r="R1309" s="308"/>
      <c r="S1309" s="308"/>
      <c r="T1309" s="358"/>
      <c r="U1309" s="357"/>
      <c r="V1309" s="357"/>
      <c r="W1309" s="357"/>
      <c r="X1309" s="357"/>
      <c r="Y1309" s="357"/>
      <c r="Z1309" s="357"/>
      <c r="AA1309" s="357"/>
      <c r="AB1309" s="308"/>
      <c r="AC1309" s="2300"/>
      <c r="AD1309" s="2300"/>
      <c r="AE1309" s="2307"/>
      <c r="AF1309" s="2316"/>
      <c r="AG1309" s="2314"/>
      <c r="AH1309" s="2312"/>
      <c r="AI1309" s="271">
        <f t="shared" ref="AI1309" si="1817">IF(P1309=P1308,0,IF(P1309=P1307,0,IF(P1309=P1306,0,IF(P1309=P1305,0,1))))</f>
        <v>0</v>
      </c>
      <c r="AJ1309" s="271" t="s">
        <v>545</v>
      </c>
      <c r="AK1309" s="271" t="str">
        <f t="shared" si="1749"/>
        <v>??</v>
      </c>
      <c r="AL1309" s="271" t="e">
        <f>IF(#REF!=#REF!,0,IF(#REF!=#REF!,0,IF(#REF!=#REF!,0,IF(#REF!=#REF!,0,1))))</f>
        <v>#REF!</v>
      </c>
      <c r="AM1309" s="354">
        <f t="shared" si="1752"/>
        <v>0</v>
      </c>
    </row>
    <row r="1310" spans="1:39" ht="14.1" customHeight="1" thickTop="1" thickBot="1" x14ac:dyDescent="0.25">
      <c r="A1310" s="2278"/>
      <c r="B1310" s="2281"/>
      <c r="C1310" s="2283"/>
      <c r="D1310" s="2285"/>
      <c r="E1310" s="2288"/>
      <c r="F1310" s="2281"/>
      <c r="G1310" s="2295"/>
      <c r="H1310" s="2297"/>
      <c r="I1310" s="2293"/>
      <c r="J1310" s="2281"/>
      <c r="K1310" s="2295"/>
      <c r="L1310" s="2281"/>
      <c r="M1310" s="310"/>
      <c r="N1310" s="1678"/>
      <c r="O1310" s="1678"/>
      <c r="P1310" s="309"/>
      <c r="Q1310" s="309"/>
      <c r="R1310" s="308"/>
      <c r="S1310" s="308"/>
      <c r="T1310" s="358"/>
      <c r="U1310" s="357"/>
      <c r="V1310" s="357"/>
      <c r="W1310" s="357"/>
      <c r="X1310" s="357"/>
      <c r="Y1310" s="357"/>
      <c r="Z1310" s="357"/>
      <c r="AA1310" s="357"/>
      <c r="AB1310" s="308"/>
      <c r="AC1310" s="2300"/>
      <c r="AD1310" s="2300"/>
      <c r="AE1310" s="2307"/>
      <c r="AF1310" s="2316"/>
      <c r="AG1310" s="2314"/>
      <c r="AH1310" s="2312"/>
      <c r="AI1310" s="271">
        <f t="shared" ref="AI1310" si="1818">IF(P1310=P1309,0,IF(P1310=P1308,0,IF(P1310=P1307,0,IF(P1310=P1306,0,IF(P1310=P1305,0,1)))))</f>
        <v>0</v>
      </c>
      <c r="AJ1310" s="271" t="s">
        <v>545</v>
      </c>
      <c r="AK1310" s="271" t="str">
        <f t="shared" si="1749"/>
        <v>??</v>
      </c>
      <c r="AL1310" s="271" t="e">
        <f>IF(#REF!=#REF!,0,IF(#REF!=#REF!,0,IF(#REF!=#REF!,0,IF(#REF!=#REF!,0,IF(#REF!=#REF!,0,1)))))</f>
        <v>#REF!</v>
      </c>
      <c r="AM1310" s="354">
        <f t="shared" si="1752"/>
        <v>0</v>
      </c>
    </row>
    <row r="1311" spans="1:39" ht="14.1" customHeight="1" thickTop="1" thickBot="1" x14ac:dyDescent="0.25">
      <c r="A1311" s="2278"/>
      <c r="B1311" s="2281"/>
      <c r="C1311" s="2283"/>
      <c r="D1311" s="2285"/>
      <c r="E1311" s="2288"/>
      <c r="F1311" s="2281"/>
      <c r="G1311" s="2295"/>
      <c r="H1311" s="2297"/>
      <c r="I1311" s="2293"/>
      <c r="J1311" s="2281"/>
      <c r="K1311" s="2295"/>
      <c r="L1311" s="2281"/>
      <c r="M1311" s="310"/>
      <c r="N1311" s="1678"/>
      <c r="O1311" s="1678"/>
      <c r="P1311" s="309"/>
      <c r="Q1311" s="309"/>
      <c r="R1311" s="308"/>
      <c r="S1311" s="308"/>
      <c r="T1311" s="358"/>
      <c r="U1311" s="357"/>
      <c r="V1311" s="357"/>
      <c r="W1311" s="357"/>
      <c r="X1311" s="357"/>
      <c r="Y1311" s="357"/>
      <c r="Z1311" s="357"/>
      <c r="AA1311" s="357"/>
      <c r="AB1311" s="308"/>
      <c r="AC1311" s="2300"/>
      <c r="AD1311" s="2300"/>
      <c r="AE1311" s="2308" t="str">
        <f t="shared" ref="AE1311" si="1819">IF(AE1305&gt;9,"błąd","")</f>
        <v/>
      </c>
      <c r="AF1311" s="2316"/>
      <c r="AG1311" s="2314"/>
      <c r="AH1311" s="2312"/>
      <c r="AI1311" s="271">
        <f t="shared" ref="AI1311" si="1820">IF(P1311=P1310,0,IF(P1311=P1309,0,IF(P1311=P1308,0,IF(P1311=P1307,0,IF(P1311=P1306,0,IF(P1311=P1305,0,1))))))</f>
        <v>0</v>
      </c>
      <c r="AJ1311" s="271" t="s">
        <v>545</v>
      </c>
      <c r="AK1311" s="271" t="str">
        <f t="shared" si="1749"/>
        <v>??</v>
      </c>
      <c r="AL1311" s="271" t="e">
        <f>IF(#REF!=#REF!,0,IF(#REF!=#REF!,0,IF(#REF!=#REF!,0,IF(#REF!=#REF!,0,IF(#REF!=#REF!,0,IF(#REF!=#REF!,0,1))))))</f>
        <v>#REF!</v>
      </c>
      <c r="AM1311" s="354">
        <f t="shared" si="1752"/>
        <v>0</v>
      </c>
    </row>
    <row r="1312" spans="1:39" ht="14.1" customHeight="1" thickTop="1" thickBot="1" x14ac:dyDescent="0.25">
      <c r="A1312" s="2278"/>
      <c r="B1312" s="2281"/>
      <c r="C1312" s="2283"/>
      <c r="D1312" s="2285"/>
      <c r="E1312" s="2288"/>
      <c r="F1312" s="2281"/>
      <c r="G1312" s="2295"/>
      <c r="H1312" s="2297"/>
      <c r="I1312" s="2293"/>
      <c r="J1312" s="2281"/>
      <c r="K1312" s="2295"/>
      <c r="L1312" s="2281"/>
      <c r="M1312" s="310"/>
      <c r="N1312" s="1678"/>
      <c r="O1312" s="1678"/>
      <c r="P1312" s="309"/>
      <c r="Q1312" s="309"/>
      <c r="R1312" s="308"/>
      <c r="S1312" s="308"/>
      <c r="T1312" s="358"/>
      <c r="U1312" s="357"/>
      <c r="V1312" s="357"/>
      <c r="W1312" s="357"/>
      <c r="X1312" s="357"/>
      <c r="Y1312" s="357"/>
      <c r="Z1312" s="357"/>
      <c r="AA1312" s="357"/>
      <c r="AB1312" s="308"/>
      <c r="AC1312" s="2300"/>
      <c r="AD1312" s="2300"/>
      <c r="AE1312" s="2308"/>
      <c r="AF1312" s="2316"/>
      <c r="AG1312" s="2314"/>
      <c r="AH1312" s="2312"/>
      <c r="AI1312" s="271">
        <f t="shared" ref="AI1312" si="1821">IF(P1312=P1311,0,IF(P1312=P1310,0,IF(P1312=P1309,0,IF(P1312=P1308,0,IF(P1312=P1307,0,IF(P1312=P1306,0,IF(P1312=P1305,0,1)))))))</f>
        <v>0</v>
      </c>
      <c r="AJ1312" s="271" t="s">
        <v>545</v>
      </c>
      <c r="AK1312" s="271" t="str">
        <f t="shared" si="1749"/>
        <v>??</v>
      </c>
      <c r="AL1312" s="271" t="e">
        <f>IF(#REF!=#REF!,0,IF(#REF!=#REF!,0,IF(#REF!=#REF!,0,IF(#REF!=#REF!,0,IF(#REF!=#REF!,0,IF(#REF!=#REF!,0,IF(#REF!=#REF!,0,1)))))))</f>
        <v>#REF!</v>
      </c>
      <c r="AM1312" s="354">
        <f t="shared" si="1752"/>
        <v>0</v>
      </c>
    </row>
    <row r="1313" spans="1:39" ht="14.1" customHeight="1" thickTop="1" thickBot="1" x14ac:dyDescent="0.25">
      <c r="A1313" s="2278"/>
      <c r="B1313" s="2281"/>
      <c r="C1313" s="2283"/>
      <c r="D1313" s="2285"/>
      <c r="E1313" s="2288"/>
      <c r="F1313" s="2281"/>
      <c r="G1313" s="2295"/>
      <c r="H1313" s="2297"/>
      <c r="I1313" s="2293"/>
      <c r="J1313" s="2281"/>
      <c r="K1313" s="2295"/>
      <c r="L1313" s="2281"/>
      <c r="M1313" s="310"/>
      <c r="N1313" s="1678"/>
      <c r="O1313" s="1678"/>
      <c r="P1313" s="309"/>
      <c r="Q1313" s="309"/>
      <c r="R1313" s="308"/>
      <c r="S1313" s="308"/>
      <c r="T1313" s="358"/>
      <c r="U1313" s="357"/>
      <c r="V1313" s="357"/>
      <c r="W1313" s="357"/>
      <c r="X1313" s="357"/>
      <c r="Y1313" s="357"/>
      <c r="Z1313" s="357"/>
      <c r="AA1313" s="357"/>
      <c r="AB1313" s="308"/>
      <c r="AC1313" s="2300"/>
      <c r="AD1313" s="2300"/>
      <c r="AE1313" s="2308"/>
      <c r="AF1313" s="2316"/>
      <c r="AG1313" s="2314"/>
      <c r="AH1313" s="2312"/>
      <c r="AI1313" s="271">
        <f t="shared" ref="AI1313" si="1822">IF(P1313=P1312,0,IF(P1313=P1311,0,IF(P1313=P1310,0,IF(P1313=P1309,0,IF(P1313=P1308,0,IF(P1313=P1307,0,IF(P1313=P1306,0,IF(P1313=P1305,0,1))))))))</f>
        <v>0</v>
      </c>
      <c r="AJ1313" s="271" t="s">
        <v>545</v>
      </c>
      <c r="AK1313" s="271" t="str">
        <f t="shared" si="1749"/>
        <v>??</v>
      </c>
      <c r="AL1313" s="271" t="e">
        <f>IF(#REF!=#REF!,0,IF(#REF!=#REF!,0,IF(#REF!=#REF!,0,IF(#REF!=#REF!,0,IF(#REF!=#REF!,0,IF(#REF!=#REF!,0,IF(#REF!=#REF!,0,IF(#REF!=#REF!,0,1))))))))</f>
        <v>#REF!</v>
      </c>
      <c r="AM1313" s="354">
        <f t="shared" si="1752"/>
        <v>0</v>
      </c>
    </row>
    <row r="1314" spans="1:39" ht="14.1" customHeight="1" thickTop="1" thickBot="1" x14ac:dyDescent="0.25">
      <c r="A1314" s="2279"/>
      <c r="B1314" s="2282"/>
      <c r="C1314" s="2284"/>
      <c r="D1314" s="2286"/>
      <c r="E1314" s="2289"/>
      <c r="F1314" s="2282"/>
      <c r="G1314" s="2296"/>
      <c r="H1314" s="2298"/>
      <c r="I1314" s="2294"/>
      <c r="J1314" s="2282"/>
      <c r="K1314" s="2296"/>
      <c r="L1314" s="2282"/>
      <c r="M1314" s="292"/>
      <c r="N1314" s="290"/>
      <c r="O1314" s="290"/>
      <c r="P1314" s="291"/>
      <c r="Q1314" s="291"/>
      <c r="R1314" s="290"/>
      <c r="S1314" s="290"/>
      <c r="T1314" s="356"/>
      <c r="U1314" s="355"/>
      <c r="V1314" s="355"/>
      <c r="W1314" s="355"/>
      <c r="X1314" s="355"/>
      <c r="Y1314" s="355"/>
      <c r="Z1314" s="355"/>
      <c r="AA1314" s="355"/>
      <c r="AB1314" s="290"/>
      <c r="AC1314" s="2301"/>
      <c r="AD1314" s="2301"/>
      <c r="AE1314" s="2309"/>
      <c r="AF1314" s="2316"/>
      <c r="AG1314" s="2315"/>
      <c r="AH1314" s="2312"/>
      <c r="AI1314" s="271">
        <f t="shared" ref="AI1314" si="1823">IF(P1314=P1313,0,IF(P1314=P1312,0,IF(P1314=P1311,0,IF(P1314=P1310,0,IF(P1314=P1309,0,IF(P1314=P1308,0,IF(P1314=P1307,0,IF(P1314=P1306,0,IF(P1314=P1305,0,1)))))))))</f>
        <v>0</v>
      </c>
      <c r="AJ1314" s="271" t="s">
        <v>545</v>
      </c>
      <c r="AK1314" s="271" t="str">
        <f t="shared" si="1749"/>
        <v>??</v>
      </c>
      <c r="AL1314" s="271" t="e">
        <f>IF(#REF!=#REF!,0,IF(#REF!=#REF!,0,IF(#REF!=#REF!,0,IF(#REF!=#REF!,0,IF(#REF!=#REF!,0,IF(#REF!=#REF!,0,IF(#REF!=#REF!,0,IF(#REF!=#REF!,0,IF(#REF!=#REF!,0,1)))))))))</f>
        <v>#REF!</v>
      </c>
      <c r="AM1314" s="354">
        <f t="shared" si="1752"/>
        <v>0</v>
      </c>
    </row>
    <row r="1315" spans="1:39" ht="14.1" customHeight="1" thickTop="1" thickBot="1" x14ac:dyDescent="0.25">
      <c r="A1315" s="2278"/>
      <c r="B1315" s="2280"/>
      <c r="C1315" s="2283"/>
      <c r="D1315" s="2285"/>
      <c r="E1315" s="2287"/>
      <c r="F1315" s="2280"/>
      <c r="G1315" s="2280"/>
      <c r="H1315" s="2297"/>
      <c r="I1315" s="2290" t="s">
        <v>140</v>
      </c>
      <c r="J1315" s="2281"/>
      <c r="K1315" s="2280"/>
      <c r="L1315" s="2281"/>
      <c r="M1315" s="310"/>
      <c r="N1315" s="1678"/>
      <c r="O1315" s="1678"/>
      <c r="P1315" s="388"/>
      <c r="Q1315" s="388"/>
      <c r="R1315" s="308"/>
      <c r="S1315" s="308"/>
      <c r="T1315" s="358"/>
      <c r="U1315" s="357"/>
      <c r="V1315" s="357"/>
      <c r="W1315" s="357"/>
      <c r="X1315" s="357"/>
      <c r="Y1315" s="357"/>
      <c r="Z1315" s="357"/>
      <c r="AA1315" s="357"/>
      <c r="AB1315" s="308"/>
      <c r="AC1315" s="2299">
        <f t="shared" ref="AC1315" si="1824">SUM(T1315:AB1324)</f>
        <v>0</v>
      </c>
      <c r="AD1315" s="2299">
        <f t="shared" ref="AD1315" si="1825">IF(AC1315&gt;0,18,0)</f>
        <v>0</v>
      </c>
      <c r="AE1315" s="2306">
        <f t="shared" ref="AE1315" si="1826">IF((AC1315-AD1315)&gt;=0,AC1315-AD1315,0)</f>
        <v>0</v>
      </c>
      <c r="AF1315" s="2316">
        <f t="shared" ref="AF1315" si="1827">IF(AC1315&lt;AD1315,AC1315,AD1315)/IF(AD1315=0,1,AD1315)</f>
        <v>0</v>
      </c>
      <c r="AG1315" s="2313" t="str">
        <f t="shared" ref="AG1315" si="1828">IF(AF1315=1,"pe",IF(AF1315&gt;0,"ne",""))</f>
        <v/>
      </c>
      <c r="AH1315" s="2312"/>
      <c r="AI1315" s="271">
        <v>1</v>
      </c>
      <c r="AJ1315" s="271" t="s">
        <v>545</v>
      </c>
      <c r="AK1315" s="271" t="str">
        <f t="shared" si="1749"/>
        <v>??</v>
      </c>
      <c r="AL1315" s="271">
        <v>1</v>
      </c>
      <c r="AM1315" s="354">
        <f t="shared" ref="AM1315" si="1829">C1315</f>
        <v>0</v>
      </c>
    </row>
    <row r="1316" spans="1:39" ht="14.1" customHeight="1" thickTop="1" thickBot="1" x14ac:dyDescent="0.25">
      <c r="A1316" s="2278"/>
      <c r="B1316" s="2281"/>
      <c r="C1316" s="2283"/>
      <c r="D1316" s="2285"/>
      <c r="E1316" s="2288"/>
      <c r="F1316" s="2281"/>
      <c r="G1316" s="2295"/>
      <c r="H1316" s="2297"/>
      <c r="I1316" s="2291"/>
      <c r="J1316" s="2281"/>
      <c r="K1316" s="2295"/>
      <c r="L1316" s="2281"/>
      <c r="M1316" s="310"/>
      <c r="N1316" s="1678"/>
      <c r="O1316" s="1678"/>
      <c r="P1316" s="309"/>
      <c r="Q1316" s="309"/>
      <c r="R1316" s="308"/>
      <c r="S1316" s="308"/>
      <c r="T1316" s="358"/>
      <c r="U1316" s="357"/>
      <c r="V1316" s="357"/>
      <c r="W1316" s="357"/>
      <c r="X1316" s="357"/>
      <c r="Y1316" s="357"/>
      <c r="Z1316" s="357"/>
      <c r="AA1316" s="357"/>
      <c r="AB1316" s="308"/>
      <c r="AC1316" s="2300"/>
      <c r="AD1316" s="2300"/>
      <c r="AE1316" s="2307"/>
      <c r="AF1316" s="2316"/>
      <c r="AG1316" s="2314"/>
      <c r="AH1316" s="2312"/>
      <c r="AI1316" s="271">
        <f t="shared" ref="AI1316" si="1830">IF(P1316=P1315,0,1)</f>
        <v>0</v>
      </c>
      <c r="AJ1316" s="271" t="s">
        <v>545</v>
      </c>
      <c r="AK1316" s="271" t="str">
        <f t="shared" si="1749"/>
        <v>??</v>
      </c>
      <c r="AL1316" s="271" t="e">
        <f>IF(#REF!=#REF!,0,1)</f>
        <v>#REF!</v>
      </c>
      <c r="AM1316" s="354">
        <f t="shared" si="1752"/>
        <v>0</v>
      </c>
    </row>
    <row r="1317" spans="1:39" ht="14.1" customHeight="1" thickTop="1" thickBot="1" x14ac:dyDescent="0.25">
      <c r="A1317" s="2278"/>
      <c r="B1317" s="2281"/>
      <c r="C1317" s="2283"/>
      <c r="D1317" s="2285"/>
      <c r="E1317" s="2288"/>
      <c r="F1317" s="2281"/>
      <c r="G1317" s="2295"/>
      <c r="H1317" s="2297"/>
      <c r="I1317" s="2292"/>
      <c r="J1317" s="2281"/>
      <c r="K1317" s="2295"/>
      <c r="L1317" s="2281"/>
      <c r="M1317" s="310"/>
      <c r="N1317" s="1678"/>
      <c r="O1317" s="1678"/>
      <c r="P1317" s="309"/>
      <c r="Q1317" s="309"/>
      <c r="R1317" s="308"/>
      <c r="S1317" s="308"/>
      <c r="T1317" s="358"/>
      <c r="U1317" s="357"/>
      <c r="V1317" s="357"/>
      <c r="W1317" s="357"/>
      <c r="X1317" s="357"/>
      <c r="Y1317" s="357"/>
      <c r="Z1317" s="357"/>
      <c r="AA1317" s="357"/>
      <c r="AB1317" s="308"/>
      <c r="AC1317" s="2300"/>
      <c r="AD1317" s="2300"/>
      <c r="AE1317" s="2307"/>
      <c r="AF1317" s="2316"/>
      <c r="AG1317" s="2314"/>
      <c r="AH1317" s="2312"/>
      <c r="AI1317" s="271">
        <f t="shared" ref="AI1317" si="1831">IF(P1317=P1316,0,IF(P1317=P1315,0,1))</f>
        <v>0</v>
      </c>
      <c r="AJ1317" s="271" t="s">
        <v>545</v>
      </c>
      <c r="AK1317" s="271" t="str">
        <f t="shared" si="1749"/>
        <v>??</v>
      </c>
      <c r="AL1317" s="271" t="e">
        <f>IF(#REF!=#REF!,0,IF(#REF!=#REF!,0,1))</f>
        <v>#REF!</v>
      </c>
      <c r="AM1317" s="354">
        <f t="shared" si="1752"/>
        <v>0</v>
      </c>
    </row>
    <row r="1318" spans="1:39" ht="14.1" customHeight="1" thickTop="1" thickBot="1" x14ac:dyDescent="0.25">
      <c r="A1318" s="2278"/>
      <c r="B1318" s="2281"/>
      <c r="C1318" s="2283"/>
      <c r="D1318" s="2285"/>
      <c r="E1318" s="2288"/>
      <c r="F1318" s="2281"/>
      <c r="G1318" s="2295"/>
      <c r="H1318" s="2297"/>
      <c r="I1318" s="2293"/>
      <c r="J1318" s="2281"/>
      <c r="K1318" s="2295"/>
      <c r="L1318" s="2281"/>
      <c r="M1318" s="310"/>
      <c r="N1318" s="1678"/>
      <c r="O1318" s="1678"/>
      <c r="P1318" s="309"/>
      <c r="Q1318" s="309"/>
      <c r="R1318" s="308"/>
      <c r="S1318" s="308"/>
      <c r="T1318" s="358"/>
      <c r="U1318" s="357"/>
      <c r="V1318" s="357"/>
      <c r="W1318" s="357"/>
      <c r="X1318" s="357"/>
      <c r="Y1318" s="357"/>
      <c r="Z1318" s="357"/>
      <c r="AA1318" s="357"/>
      <c r="AB1318" s="308"/>
      <c r="AC1318" s="2300"/>
      <c r="AD1318" s="2300"/>
      <c r="AE1318" s="2307"/>
      <c r="AF1318" s="2316"/>
      <c r="AG1318" s="2314"/>
      <c r="AH1318" s="2312"/>
      <c r="AI1318" s="271">
        <f t="shared" ref="AI1318" si="1832">IF(P1318=P1317,0,IF(P1318=P1316,0,IF(P1318=P1315,0,1)))</f>
        <v>0</v>
      </c>
      <c r="AJ1318" s="271" t="s">
        <v>545</v>
      </c>
      <c r="AK1318" s="271" t="str">
        <f t="shared" si="1749"/>
        <v>??</v>
      </c>
      <c r="AL1318" s="271" t="e">
        <f>IF(#REF!=#REF!,0,IF(#REF!=#REF!,0,IF(#REF!=#REF!,0,1)))</f>
        <v>#REF!</v>
      </c>
      <c r="AM1318" s="354">
        <f t="shared" si="1752"/>
        <v>0</v>
      </c>
    </row>
    <row r="1319" spans="1:39" ht="14.1" customHeight="1" thickTop="1" thickBot="1" x14ac:dyDescent="0.25">
      <c r="A1319" s="2278"/>
      <c r="B1319" s="2281"/>
      <c r="C1319" s="2283"/>
      <c r="D1319" s="2285"/>
      <c r="E1319" s="2288"/>
      <c r="F1319" s="2281"/>
      <c r="G1319" s="2295"/>
      <c r="H1319" s="2297"/>
      <c r="I1319" s="2293"/>
      <c r="J1319" s="2281"/>
      <c r="K1319" s="2295"/>
      <c r="L1319" s="2281"/>
      <c r="M1319" s="310"/>
      <c r="N1319" s="1678"/>
      <c r="O1319" s="1678"/>
      <c r="P1319" s="309"/>
      <c r="Q1319" s="309"/>
      <c r="R1319" s="308"/>
      <c r="S1319" s="308"/>
      <c r="T1319" s="358"/>
      <c r="U1319" s="357"/>
      <c r="V1319" s="357"/>
      <c r="W1319" s="357"/>
      <c r="X1319" s="357"/>
      <c r="Y1319" s="357"/>
      <c r="Z1319" s="357"/>
      <c r="AA1319" s="357"/>
      <c r="AB1319" s="308"/>
      <c r="AC1319" s="2300"/>
      <c r="AD1319" s="2300"/>
      <c r="AE1319" s="2307"/>
      <c r="AF1319" s="2316"/>
      <c r="AG1319" s="2314"/>
      <c r="AH1319" s="2312"/>
      <c r="AI1319" s="271">
        <f t="shared" ref="AI1319" si="1833">IF(P1319=P1318,0,IF(P1319=P1317,0,IF(P1319=P1316,0,IF(P1319=P1315,0,1))))</f>
        <v>0</v>
      </c>
      <c r="AJ1319" s="271" t="s">
        <v>545</v>
      </c>
      <c r="AK1319" s="271" t="str">
        <f t="shared" si="1749"/>
        <v>??</v>
      </c>
      <c r="AL1319" s="271" t="e">
        <f>IF(#REF!=#REF!,0,IF(#REF!=#REF!,0,IF(#REF!=#REF!,0,IF(#REF!=#REF!,0,1))))</f>
        <v>#REF!</v>
      </c>
      <c r="AM1319" s="354">
        <f t="shared" si="1752"/>
        <v>0</v>
      </c>
    </row>
    <row r="1320" spans="1:39" ht="14.1" customHeight="1" thickTop="1" thickBot="1" x14ac:dyDescent="0.25">
      <c r="A1320" s="2278"/>
      <c r="B1320" s="2281"/>
      <c r="C1320" s="2283"/>
      <c r="D1320" s="2285"/>
      <c r="E1320" s="2288"/>
      <c r="F1320" s="2281"/>
      <c r="G1320" s="2295"/>
      <c r="H1320" s="2297"/>
      <c r="I1320" s="2293"/>
      <c r="J1320" s="2281"/>
      <c r="K1320" s="2295"/>
      <c r="L1320" s="2281"/>
      <c r="M1320" s="310"/>
      <c r="N1320" s="1678"/>
      <c r="O1320" s="1678"/>
      <c r="P1320" s="309"/>
      <c r="Q1320" s="309"/>
      <c r="R1320" s="308"/>
      <c r="S1320" s="308"/>
      <c r="T1320" s="358"/>
      <c r="U1320" s="357"/>
      <c r="V1320" s="357"/>
      <c r="W1320" s="357"/>
      <c r="X1320" s="357"/>
      <c r="Y1320" s="357"/>
      <c r="Z1320" s="357"/>
      <c r="AA1320" s="357"/>
      <c r="AB1320" s="308"/>
      <c r="AC1320" s="2300"/>
      <c r="AD1320" s="2300"/>
      <c r="AE1320" s="2307"/>
      <c r="AF1320" s="2316"/>
      <c r="AG1320" s="2314"/>
      <c r="AH1320" s="2312"/>
      <c r="AI1320" s="271">
        <f t="shared" ref="AI1320" si="1834">IF(P1320=P1319,0,IF(P1320=P1318,0,IF(P1320=P1317,0,IF(P1320=P1316,0,IF(P1320=P1315,0,1)))))</f>
        <v>0</v>
      </c>
      <c r="AJ1320" s="271" t="s">
        <v>545</v>
      </c>
      <c r="AK1320" s="271" t="str">
        <f t="shared" si="1749"/>
        <v>??</v>
      </c>
      <c r="AL1320" s="271" t="e">
        <f>IF(#REF!=#REF!,0,IF(#REF!=#REF!,0,IF(#REF!=#REF!,0,IF(#REF!=#REF!,0,IF(#REF!=#REF!,0,1)))))</f>
        <v>#REF!</v>
      </c>
      <c r="AM1320" s="354">
        <f t="shared" si="1752"/>
        <v>0</v>
      </c>
    </row>
    <row r="1321" spans="1:39" ht="14.1" customHeight="1" thickTop="1" thickBot="1" x14ac:dyDescent="0.25">
      <c r="A1321" s="2278"/>
      <c r="B1321" s="2281"/>
      <c r="C1321" s="2283"/>
      <c r="D1321" s="2285"/>
      <c r="E1321" s="2288"/>
      <c r="F1321" s="2281"/>
      <c r="G1321" s="2295"/>
      <c r="H1321" s="2297"/>
      <c r="I1321" s="2293"/>
      <c r="J1321" s="2281"/>
      <c r="K1321" s="2295"/>
      <c r="L1321" s="2281"/>
      <c r="M1321" s="310"/>
      <c r="N1321" s="1678"/>
      <c r="O1321" s="1678"/>
      <c r="P1321" s="309"/>
      <c r="Q1321" s="309"/>
      <c r="R1321" s="308"/>
      <c r="S1321" s="308"/>
      <c r="T1321" s="358"/>
      <c r="U1321" s="357"/>
      <c r="V1321" s="357"/>
      <c r="W1321" s="357"/>
      <c r="X1321" s="357"/>
      <c r="Y1321" s="357"/>
      <c r="Z1321" s="357"/>
      <c r="AA1321" s="357"/>
      <c r="AB1321" s="308"/>
      <c r="AC1321" s="2300"/>
      <c r="AD1321" s="2300"/>
      <c r="AE1321" s="2308" t="str">
        <f t="shared" ref="AE1321" si="1835">IF(AE1315&gt;9,"błąd","")</f>
        <v/>
      </c>
      <c r="AF1321" s="2316"/>
      <c r="AG1321" s="2314"/>
      <c r="AH1321" s="2312"/>
      <c r="AI1321" s="271">
        <f t="shared" ref="AI1321" si="1836">IF(P1321=P1320,0,IF(P1321=P1319,0,IF(P1321=P1318,0,IF(P1321=P1317,0,IF(P1321=P1316,0,IF(P1321=P1315,0,1))))))</f>
        <v>0</v>
      </c>
      <c r="AJ1321" s="271" t="s">
        <v>545</v>
      </c>
      <c r="AK1321" s="271" t="str">
        <f t="shared" si="1749"/>
        <v>??</v>
      </c>
      <c r="AL1321" s="271" t="e">
        <f>IF(#REF!=#REF!,0,IF(#REF!=#REF!,0,IF(#REF!=#REF!,0,IF(#REF!=#REF!,0,IF(#REF!=#REF!,0,IF(#REF!=#REF!,0,1))))))</f>
        <v>#REF!</v>
      </c>
      <c r="AM1321" s="354">
        <f t="shared" si="1752"/>
        <v>0</v>
      </c>
    </row>
    <row r="1322" spans="1:39" ht="14.1" customHeight="1" thickTop="1" thickBot="1" x14ac:dyDescent="0.25">
      <c r="A1322" s="2278"/>
      <c r="B1322" s="2281"/>
      <c r="C1322" s="2283"/>
      <c r="D1322" s="2285"/>
      <c r="E1322" s="2288"/>
      <c r="F1322" s="2281"/>
      <c r="G1322" s="2295"/>
      <c r="H1322" s="2297"/>
      <c r="I1322" s="2293"/>
      <c r="J1322" s="2281"/>
      <c r="K1322" s="2295"/>
      <c r="L1322" s="2281"/>
      <c r="M1322" s="310"/>
      <c r="N1322" s="1678"/>
      <c r="O1322" s="1678"/>
      <c r="P1322" s="309"/>
      <c r="Q1322" s="309"/>
      <c r="R1322" s="308"/>
      <c r="S1322" s="308"/>
      <c r="T1322" s="358"/>
      <c r="U1322" s="357"/>
      <c r="V1322" s="357"/>
      <c r="W1322" s="357"/>
      <c r="X1322" s="357"/>
      <c r="Y1322" s="357"/>
      <c r="Z1322" s="357"/>
      <c r="AA1322" s="357"/>
      <c r="AB1322" s="308"/>
      <c r="AC1322" s="2300"/>
      <c r="AD1322" s="2300"/>
      <c r="AE1322" s="2308"/>
      <c r="AF1322" s="2316"/>
      <c r="AG1322" s="2314"/>
      <c r="AH1322" s="2312"/>
      <c r="AI1322" s="271">
        <f t="shared" ref="AI1322" si="1837">IF(P1322=P1321,0,IF(P1322=P1320,0,IF(P1322=P1319,0,IF(P1322=P1318,0,IF(P1322=P1317,0,IF(P1322=P1316,0,IF(P1322=P1315,0,1)))))))</f>
        <v>0</v>
      </c>
      <c r="AJ1322" s="271" t="s">
        <v>545</v>
      </c>
      <c r="AK1322" s="271" t="str">
        <f t="shared" si="1749"/>
        <v>??</v>
      </c>
      <c r="AL1322" s="271" t="e">
        <f>IF(#REF!=#REF!,0,IF(#REF!=#REF!,0,IF(#REF!=#REF!,0,IF(#REF!=#REF!,0,IF(#REF!=#REF!,0,IF(#REF!=#REF!,0,IF(#REF!=#REF!,0,1)))))))</f>
        <v>#REF!</v>
      </c>
      <c r="AM1322" s="354">
        <f t="shared" si="1752"/>
        <v>0</v>
      </c>
    </row>
    <row r="1323" spans="1:39" ht="14.1" customHeight="1" thickTop="1" thickBot="1" x14ac:dyDescent="0.25">
      <c r="A1323" s="2278"/>
      <c r="B1323" s="2281"/>
      <c r="C1323" s="2283"/>
      <c r="D1323" s="2285"/>
      <c r="E1323" s="2288"/>
      <c r="F1323" s="2281"/>
      <c r="G1323" s="2295"/>
      <c r="H1323" s="2297"/>
      <c r="I1323" s="2293"/>
      <c r="J1323" s="2281"/>
      <c r="K1323" s="2295"/>
      <c r="L1323" s="2281"/>
      <c r="M1323" s="310"/>
      <c r="N1323" s="1678"/>
      <c r="O1323" s="1678"/>
      <c r="P1323" s="309"/>
      <c r="Q1323" s="309"/>
      <c r="R1323" s="308"/>
      <c r="S1323" s="308"/>
      <c r="T1323" s="358"/>
      <c r="U1323" s="357"/>
      <c r="V1323" s="357"/>
      <c r="W1323" s="357"/>
      <c r="X1323" s="357"/>
      <c r="Y1323" s="357"/>
      <c r="Z1323" s="357"/>
      <c r="AA1323" s="357"/>
      <c r="AB1323" s="308"/>
      <c r="AC1323" s="2300"/>
      <c r="AD1323" s="2300"/>
      <c r="AE1323" s="2308"/>
      <c r="AF1323" s="2316"/>
      <c r="AG1323" s="2314"/>
      <c r="AH1323" s="2312"/>
      <c r="AI1323" s="271">
        <f t="shared" ref="AI1323" si="1838">IF(P1323=P1322,0,IF(P1323=P1321,0,IF(P1323=P1320,0,IF(P1323=P1319,0,IF(P1323=P1318,0,IF(P1323=P1317,0,IF(P1323=P1316,0,IF(P1323=P1315,0,1))))))))</f>
        <v>0</v>
      </c>
      <c r="AJ1323" s="271" t="s">
        <v>545</v>
      </c>
      <c r="AK1323" s="271" t="str">
        <f t="shared" si="1749"/>
        <v>??</v>
      </c>
      <c r="AL1323" s="271" t="e">
        <f>IF(#REF!=#REF!,0,IF(#REF!=#REF!,0,IF(#REF!=#REF!,0,IF(#REF!=#REF!,0,IF(#REF!=#REF!,0,IF(#REF!=#REF!,0,IF(#REF!=#REF!,0,IF(#REF!=#REF!,0,1))))))))</f>
        <v>#REF!</v>
      </c>
      <c r="AM1323" s="354">
        <f t="shared" si="1752"/>
        <v>0</v>
      </c>
    </row>
    <row r="1324" spans="1:39" ht="14.1" customHeight="1" thickTop="1" thickBot="1" x14ac:dyDescent="0.25">
      <c r="A1324" s="2279"/>
      <c r="B1324" s="2282"/>
      <c r="C1324" s="2284"/>
      <c r="D1324" s="2286"/>
      <c r="E1324" s="2289"/>
      <c r="F1324" s="2282"/>
      <c r="G1324" s="2296"/>
      <c r="H1324" s="2298"/>
      <c r="I1324" s="2294"/>
      <c r="J1324" s="2282"/>
      <c r="K1324" s="2296"/>
      <c r="L1324" s="2282"/>
      <c r="M1324" s="292"/>
      <c r="N1324" s="290"/>
      <c r="O1324" s="290"/>
      <c r="P1324" s="291"/>
      <c r="Q1324" s="291"/>
      <c r="R1324" s="290"/>
      <c r="S1324" s="290"/>
      <c r="T1324" s="356"/>
      <c r="U1324" s="355"/>
      <c r="V1324" s="355"/>
      <c r="W1324" s="355"/>
      <c r="X1324" s="355"/>
      <c r="Y1324" s="355"/>
      <c r="Z1324" s="355"/>
      <c r="AA1324" s="355"/>
      <c r="AB1324" s="290"/>
      <c r="AC1324" s="2301"/>
      <c r="AD1324" s="2301"/>
      <c r="AE1324" s="2309"/>
      <c r="AF1324" s="2316"/>
      <c r="AG1324" s="2315"/>
      <c r="AH1324" s="2312"/>
      <c r="AI1324" s="271">
        <f t="shared" ref="AI1324" si="1839">IF(P1324=P1323,0,IF(P1324=P1322,0,IF(P1324=P1321,0,IF(P1324=P1320,0,IF(P1324=P1319,0,IF(P1324=P1318,0,IF(P1324=P1317,0,IF(P1324=P1316,0,IF(P1324=P1315,0,1)))))))))</f>
        <v>0</v>
      </c>
      <c r="AJ1324" s="271" t="s">
        <v>545</v>
      </c>
      <c r="AK1324" s="271" t="str">
        <f t="shared" si="1749"/>
        <v>??</v>
      </c>
      <c r="AL1324" s="271" t="e">
        <f>IF(#REF!=#REF!,0,IF(#REF!=#REF!,0,IF(#REF!=#REF!,0,IF(#REF!=#REF!,0,IF(#REF!=#REF!,0,IF(#REF!=#REF!,0,IF(#REF!=#REF!,0,IF(#REF!=#REF!,0,IF(#REF!=#REF!,0,1)))))))))</f>
        <v>#REF!</v>
      </c>
      <c r="AM1324" s="354">
        <f t="shared" si="1752"/>
        <v>0</v>
      </c>
    </row>
    <row r="1325" spans="1:39" ht="14.1" customHeight="1" thickTop="1" thickBot="1" x14ac:dyDescent="0.25">
      <c r="A1325" s="2278"/>
      <c r="B1325" s="2280"/>
      <c r="C1325" s="2283"/>
      <c r="D1325" s="2285"/>
      <c r="E1325" s="2287"/>
      <c r="F1325" s="2280"/>
      <c r="G1325" s="2280"/>
      <c r="H1325" s="2297"/>
      <c r="I1325" s="2290" t="s">
        <v>140</v>
      </c>
      <c r="J1325" s="2281"/>
      <c r="K1325" s="2280"/>
      <c r="L1325" s="2281"/>
      <c r="M1325" s="310"/>
      <c r="N1325" s="1678"/>
      <c r="O1325" s="1678"/>
      <c r="P1325" s="388"/>
      <c r="Q1325" s="388"/>
      <c r="R1325" s="308"/>
      <c r="S1325" s="308"/>
      <c r="T1325" s="358"/>
      <c r="U1325" s="357"/>
      <c r="V1325" s="357"/>
      <c r="W1325" s="357"/>
      <c r="X1325" s="357"/>
      <c r="Y1325" s="357"/>
      <c r="Z1325" s="357"/>
      <c r="AA1325" s="357"/>
      <c r="AB1325" s="308"/>
      <c r="AC1325" s="2299">
        <f t="shared" ref="AC1325" si="1840">SUM(T1325:AB1334)</f>
        <v>0</v>
      </c>
      <c r="AD1325" s="2299">
        <f t="shared" ref="AD1325" si="1841">IF(AC1325&gt;0,18,0)</f>
        <v>0</v>
      </c>
      <c r="AE1325" s="2306">
        <f t="shared" ref="AE1325" si="1842">IF((AC1325-AD1325)&gt;=0,AC1325-AD1325,0)</f>
        <v>0</v>
      </c>
      <c r="AF1325" s="2316">
        <f t="shared" ref="AF1325" si="1843">IF(AC1325&lt;AD1325,AC1325,AD1325)/IF(AD1325=0,1,AD1325)</f>
        <v>0</v>
      </c>
      <c r="AG1325" s="2313" t="str">
        <f t="shared" ref="AG1325" si="1844">IF(AF1325=1,"pe",IF(AF1325&gt;0,"ne",""))</f>
        <v/>
      </c>
      <c r="AH1325" s="2312"/>
      <c r="AI1325" s="271">
        <v>1</v>
      </c>
      <c r="AJ1325" s="271" t="s">
        <v>545</v>
      </c>
      <c r="AK1325" s="271" t="str">
        <f t="shared" si="1749"/>
        <v>??</v>
      </c>
      <c r="AL1325" s="271">
        <v>1</v>
      </c>
      <c r="AM1325" s="354">
        <f t="shared" ref="AM1325" si="1845">C1325</f>
        <v>0</v>
      </c>
    </row>
    <row r="1326" spans="1:39" ht="14.1" customHeight="1" thickTop="1" thickBot="1" x14ac:dyDescent="0.25">
      <c r="A1326" s="2278"/>
      <c r="B1326" s="2281"/>
      <c r="C1326" s="2283"/>
      <c r="D1326" s="2285"/>
      <c r="E1326" s="2288"/>
      <c r="F1326" s="2281"/>
      <c r="G1326" s="2295"/>
      <c r="H1326" s="2297"/>
      <c r="I1326" s="2291"/>
      <c r="J1326" s="2281"/>
      <c r="K1326" s="2295"/>
      <c r="L1326" s="2281"/>
      <c r="M1326" s="310"/>
      <c r="N1326" s="1678"/>
      <c r="O1326" s="1678"/>
      <c r="P1326" s="309"/>
      <c r="Q1326" s="309"/>
      <c r="R1326" s="308"/>
      <c r="S1326" s="308"/>
      <c r="T1326" s="358"/>
      <c r="U1326" s="357"/>
      <c r="V1326" s="357"/>
      <c r="W1326" s="357"/>
      <c r="X1326" s="357"/>
      <c r="Y1326" s="357"/>
      <c r="Z1326" s="357"/>
      <c r="AA1326" s="357"/>
      <c r="AB1326" s="308"/>
      <c r="AC1326" s="2300"/>
      <c r="AD1326" s="2300"/>
      <c r="AE1326" s="2307"/>
      <c r="AF1326" s="2316"/>
      <c r="AG1326" s="2314"/>
      <c r="AH1326" s="2312"/>
      <c r="AI1326" s="271">
        <f t="shared" ref="AI1326" si="1846">IF(P1326=P1325,0,1)</f>
        <v>0</v>
      </c>
      <c r="AJ1326" s="271" t="s">
        <v>545</v>
      </c>
      <c r="AK1326" s="271" t="str">
        <f t="shared" si="1749"/>
        <v>??</v>
      </c>
      <c r="AL1326" s="271" t="e">
        <f>IF(#REF!=#REF!,0,1)</f>
        <v>#REF!</v>
      </c>
      <c r="AM1326" s="354">
        <f t="shared" si="1752"/>
        <v>0</v>
      </c>
    </row>
    <row r="1327" spans="1:39" ht="14.1" customHeight="1" thickTop="1" thickBot="1" x14ac:dyDescent="0.25">
      <c r="A1327" s="2278"/>
      <c r="B1327" s="2281"/>
      <c r="C1327" s="2283"/>
      <c r="D1327" s="2285"/>
      <c r="E1327" s="2288"/>
      <c r="F1327" s="2281"/>
      <c r="G1327" s="2295"/>
      <c r="H1327" s="2297"/>
      <c r="I1327" s="2292"/>
      <c r="J1327" s="2281"/>
      <c r="K1327" s="2295"/>
      <c r="L1327" s="2281"/>
      <c r="M1327" s="310"/>
      <c r="N1327" s="1678"/>
      <c r="O1327" s="1678"/>
      <c r="P1327" s="309"/>
      <c r="Q1327" s="309"/>
      <c r="R1327" s="308"/>
      <c r="S1327" s="308"/>
      <c r="T1327" s="358"/>
      <c r="U1327" s="357"/>
      <c r="V1327" s="357"/>
      <c r="W1327" s="357"/>
      <c r="X1327" s="357"/>
      <c r="Y1327" s="357"/>
      <c r="Z1327" s="357"/>
      <c r="AA1327" s="357"/>
      <c r="AB1327" s="308"/>
      <c r="AC1327" s="2300"/>
      <c r="AD1327" s="2300"/>
      <c r="AE1327" s="2307"/>
      <c r="AF1327" s="2316"/>
      <c r="AG1327" s="2314"/>
      <c r="AH1327" s="2312"/>
      <c r="AI1327" s="271">
        <f t="shared" ref="AI1327" si="1847">IF(P1327=P1326,0,IF(P1327=P1325,0,1))</f>
        <v>0</v>
      </c>
      <c r="AJ1327" s="271" t="s">
        <v>545</v>
      </c>
      <c r="AK1327" s="271" t="str">
        <f t="shared" si="1749"/>
        <v>??</v>
      </c>
      <c r="AL1327" s="271" t="e">
        <f>IF(#REF!=#REF!,0,IF(#REF!=#REF!,0,1))</f>
        <v>#REF!</v>
      </c>
      <c r="AM1327" s="354">
        <f t="shared" si="1752"/>
        <v>0</v>
      </c>
    </row>
    <row r="1328" spans="1:39" ht="14.1" customHeight="1" thickTop="1" thickBot="1" x14ac:dyDescent="0.25">
      <c r="A1328" s="2278"/>
      <c r="B1328" s="2281"/>
      <c r="C1328" s="2283"/>
      <c r="D1328" s="2285"/>
      <c r="E1328" s="2288"/>
      <c r="F1328" s="2281"/>
      <c r="G1328" s="2295"/>
      <c r="H1328" s="2297"/>
      <c r="I1328" s="2293"/>
      <c r="J1328" s="2281"/>
      <c r="K1328" s="2295"/>
      <c r="L1328" s="2281"/>
      <c r="M1328" s="310"/>
      <c r="N1328" s="1678"/>
      <c r="O1328" s="1678"/>
      <c r="P1328" s="309"/>
      <c r="Q1328" s="309"/>
      <c r="R1328" s="308"/>
      <c r="S1328" s="308"/>
      <c r="T1328" s="358"/>
      <c r="U1328" s="357"/>
      <c r="V1328" s="357"/>
      <c r="W1328" s="357"/>
      <c r="X1328" s="357"/>
      <c r="Y1328" s="357"/>
      <c r="Z1328" s="357"/>
      <c r="AA1328" s="357"/>
      <c r="AB1328" s="308"/>
      <c r="AC1328" s="2300"/>
      <c r="AD1328" s="2300"/>
      <c r="AE1328" s="2307"/>
      <c r="AF1328" s="2316"/>
      <c r="AG1328" s="2314"/>
      <c r="AH1328" s="2312"/>
      <c r="AI1328" s="271">
        <f t="shared" ref="AI1328" si="1848">IF(P1328=P1327,0,IF(P1328=P1326,0,IF(P1328=P1325,0,1)))</f>
        <v>0</v>
      </c>
      <c r="AJ1328" s="271" t="s">
        <v>545</v>
      </c>
      <c r="AK1328" s="271" t="str">
        <f t="shared" si="1749"/>
        <v>??</v>
      </c>
      <c r="AL1328" s="271" t="e">
        <f>IF(#REF!=#REF!,0,IF(#REF!=#REF!,0,IF(#REF!=#REF!,0,1)))</f>
        <v>#REF!</v>
      </c>
      <c r="AM1328" s="354">
        <f t="shared" si="1752"/>
        <v>0</v>
      </c>
    </row>
    <row r="1329" spans="1:39" ht="14.1" customHeight="1" thickTop="1" thickBot="1" x14ac:dyDescent="0.25">
      <c r="A1329" s="2278"/>
      <c r="B1329" s="2281"/>
      <c r="C1329" s="2283"/>
      <c r="D1329" s="2285"/>
      <c r="E1329" s="2288"/>
      <c r="F1329" s="2281"/>
      <c r="G1329" s="2295"/>
      <c r="H1329" s="2297"/>
      <c r="I1329" s="2293"/>
      <c r="J1329" s="2281"/>
      <c r="K1329" s="2295"/>
      <c r="L1329" s="2281"/>
      <c r="M1329" s="310"/>
      <c r="N1329" s="1678"/>
      <c r="O1329" s="1678"/>
      <c r="P1329" s="309"/>
      <c r="Q1329" s="309"/>
      <c r="R1329" s="308"/>
      <c r="S1329" s="308"/>
      <c r="T1329" s="358"/>
      <c r="U1329" s="357"/>
      <c r="V1329" s="357"/>
      <c r="W1329" s="357"/>
      <c r="X1329" s="357"/>
      <c r="Y1329" s="357"/>
      <c r="Z1329" s="357"/>
      <c r="AA1329" s="357"/>
      <c r="AB1329" s="308"/>
      <c r="AC1329" s="2300"/>
      <c r="AD1329" s="2300"/>
      <c r="AE1329" s="2307"/>
      <c r="AF1329" s="2316"/>
      <c r="AG1329" s="2314"/>
      <c r="AH1329" s="2312"/>
      <c r="AI1329" s="271">
        <f t="shared" ref="AI1329" si="1849">IF(P1329=P1328,0,IF(P1329=P1327,0,IF(P1329=P1326,0,IF(P1329=P1325,0,1))))</f>
        <v>0</v>
      </c>
      <c r="AJ1329" s="271" t="s">
        <v>545</v>
      </c>
      <c r="AK1329" s="271" t="str">
        <f t="shared" si="1749"/>
        <v>??</v>
      </c>
      <c r="AL1329" s="271" t="e">
        <f>IF(#REF!=#REF!,0,IF(#REF!=#REF!,0,IF(#REF!=#REF!,0,IF(#REF!=#REF!,0,1))))</f>
        <v>#REF!</v>
      </c>
      <c r="AM1329" s="354">
        <f t="shared" si="1752"/>
        <v>0</v>
      </c>
    </row>
    <row r="1330" spans="1:39" ht="14.1" customHeight="1" thickTop="1" thickBot="1" x14ac:dyDescent="0.25">
      <c r="A1330" s="2278"/>
      <c r="B1330" s="2281"/>
      <c r="C1330" s="2283"/>
      <c r="D1330" s="2285"/>
      <c r="E1330" s="2288"/>
      <c r="F1330" s="2281"/>
      <c r="G1330" s="2295"/>
      <c r="H1330" s="2297"/>
      <c r="I1330" s="2293"/>
      <c r="J1330" s="2281"/>
      <c r="K1330" s="2295"/>
      <c r="L1330" s="2281"/>
      <c r="M1330" s="310"/>
      <c r="N1330" s="1678"/>
      <c r="O1330" s="1678"/>
      <c r="P1330" s="309"/>
      <c r="Q1330" s="309"/>
      <c r="R1330" s="308"/>
      <c r="S1330" s="308"/>
      <c r="T1330" s="358"/>
      <c r="U1330" s="357"/>
      <c r="V1330" s="357"/>
      <c r="W1330" s="357"/>
      <c r="X1330" s="357"/>
      <c r="Y1330" s="357"/>
      <c r="Z1330" s="357"/>
      <c r="AA1330" s="357"/>
      <c r="AB1330" s="308"/>
      <c r="AC1330" s="2300"/>
      <c r="AD1330" s="2300"/>
      <c r="AE1330" s="2307"/>
      <c r="AF1330" s="2316"/>
      <c r="AG1330" s="2314"/>
      <c r="AH1330" s="2312"/>
      <c r="AI1330" s="271">
        <f t="shared" ref="AI1330" si="1850">IF(P1330=P1329,0,IF(P1330=P1328,0,IF(P1330=P1327,0,IF(P1330=P1326,0,IF(P1330=P1325,0,1)))))</f>
        <v>0</v>
      </c>
      <c r="AJ1330" s="271" t="s">
        <v>545</v>
      </c>
      <c r="AK1330" s="271" t="str">
        <f t="shared" ref="AK1330:AK1393" si="1851">$C$2</f>
        <v>??</v>
      </c>
      <c r="AL1330" s="271" t="e">
        <f>IF(#REF!=#REF!,0,IF(#REF!=#REF!,0,IF(#REF!=#REF!,0,IF(#REF!=#REF!,0,IF(#REF!=#REF!,0,1)))))</f>
        <v>#REF!</v>
      </c>
      <c r="AM1330" s="354">
        <f t="shared" si="1752"/>
        <v>0</v>
      </c>
    </row>
    <row r="1331" spans="1:39" ht="14.1" customHeight="1" thickTop="1" thickBot="1" x14ac:dyDescent="0.25">
      <c r="A1331" s="2278"/>
      <c r="B1331" s="2281"/>
      <c r="C1331" s="2283"/>
      <c r="D1331" s="2285"/>
      <c r="E1331" s="2288"/>
      <c r="F1331" s="2281"/>
      <c r="G1331" s="2295"/>
      <c r="H1331" s="2297"/>
      <c r="I1331" s="2293"/>
      <c r="J1331" s="2281"/>
      <c r="K1331" s="2295"/>
      <c r="L1331" s="2281"/>
      <c r="M1331" s="310"/>
      <c r="N1331" s="1678"/>
      <c r="O1331" s="1678"/>
      <c r="P1331" s="309"/>
      <c r="Q1331" s="309"/>
      <c r="R1331" s="308"/>
      <c r="S1331" s="308"/>
      <c r="T1331" s="358"/>
      <c r="U1331" s="357"/>
      <c r="V1331" s="357"/>
      <c r="W1331" s="357"/>
      <c r="X1331" s="357"/>
      <c r="Y1331" s="357"/>
      <c r="Z1331" s="357"/>
      <c r="AA1331" s="357"/>
      <c r="AB1331" s="308"/>
      <c r="AC1331" s="2300"/>
      <c r="AD1331" s="2300"/>
      <c r="AE1331" s="2308" t="str">
        <f t="shared" ref="AE1331" si="1852">IF(AE1325&gt;9,"błąd","")</f>
        <v/>
      </c>
      <c r="AF1331" s="2316"/>
      <c r="AG1331" s="2314"/>
      <c r="AH1331" s="2312"/>
      <c r="AI1331" s="271">
        <f t="shared" ref="AI1331" si="1853">IF(P1331=P1330,0,IF(P1331=P1329,0,IF(P1331=P1328,0,IF(P1331=P1327,0,IF(P1331=P1326,0,IF(P1331=P1325,0,1))))))</f>
        <v>0</v>
      </c>
      <c r="AJ1331" s="271" t="s">
        <v>545</v>
      </c>
      <c r="AK1331" s="271" t="str">
        <f t="shared" si="1851"/>
        <v>??</v>
      </c>
      <c r="AL1331" s="271" t="e">
        <f>IF(#REF!=#REF!,0,IF(#REF!=#REF!,0,IF(#REF!=#REF!,0,IF(#REF!=#REF!,0,IF(#REF!=#REF!,0,IF(#REF!=#REF!,0,1))))))</f>
        <v>#REF!</v>
      </c>
      <c r="AM1331" s="354">
        <f t="shared" si="1752"/>
        <v>0</v>
      </c>
    </row>
    <row r="1332" spans="1:39" ht="14.1" customHeight="1" thickTop="1" thickBot="1" x14ac:dyDescent="0.25">
      <c r="A1332" s="2278"/>
      <c r="B1332" s="2281"/>
      <c r="C1332" s="2283"/>
      <c r="D1332" s="2285"/>
      <c r="E1332" s="2288"/>
      <c r="F1332" s="2281"/>
      <c r="G1332" s="2295"/>
      <c r="H1332" s="2297"/>
      <c r="I1332" s="2293"/>
      <c r="J1332" s="2281"/>
      <c r="K1332" s="2295"/>
      <c r="L1332" s="2281"/>
      <c r="M1332" s="310"/>
      <c r="N1332" s="1678"/>
      <c r="O1332" s="1678"/>
      <c r="P1332" s="309"/>
      <c r="Q1332" s="309"/>
      <c r="R1332" s="308"/>
      <c r="S1332" s="308"/>
      <c r="T1332" s="358"/>
      <c r="U1332" s="357"/>
      <c r="V1332" s="357"/>
      <c r="W1332" s="357"/>
      <c r="X1332" s="357"/>
      <c r="Y1332" s="357"/>
      <c r="Z1332" s="357"/>
      <c r="AA1332" s="357"/>
      <c r="AB1332" s="308"/>
      <c r="AC1332" s="2300"/>
      <c r="AD1332" s="2300"/>
      <c r="AE1332" s="2308"/>
      <c r="AF1332" s="2316"/>
      <c r="AG1332" s="2314"/>
      <c r="AH1332" s="2312"/>
      <c r="AI1332" s="271">
        <f t="shared" ref="AI1332" si="1854">IF(P1332=P1331,0,IF(P1332=P1330,0,IF(P1332=P1329,0,IF(P1332=P1328,0,IF(P1332=P1327,0,IF(P1332=P1326,0,IF(P1332=P1325,0,1)))))))</f>
        <v>0</v>
      </c>
      <c r="AJ1332" s="271" t="s">
        <v>545</v>
      </c>
      <c r="AK1332" s="271" t="str">
        <f t="shared" si="1851"/>
        <v>??</v>
      </c>
      <c r="AL1332" s="271" t="e">
        <f>IF(#REF!=#REF!,0,IF(#REF!=#REF!,0,IF(#REF!=#REF!,0,IF(#REF!=#REF!,0,IF(#REF!=#REF!,0,IF(#REF!=#REF!,0,IF(#REF!=#REF!,0,1)))))))</f>
        <v>#REF!</v>
      </c>
      <c r="AM1332" s="354">
        <f t="shared" ref="AM1332:AM1394" si="1855">AM1331</f>
        <v>0</v>
      </c>
    </row>
    <row r="1333" spans="1:39" ht="14.1" customHeight="1" thickTop="1" thickBot="1" x14ac:dyDescent="0.25">
      <c r="A1333" s="2278"/>
      <c r="B1333" s="2281"/>
      <c r="C1333" s="2283"/>
      <c r="D1333" s="2285"/>
      <c r="E1333" s="2288"/>
      <c r="F1333" s="2281"/>
      <c r="G1333" s="2295"/>
      <c r="H1333" s="2297"/>
      <c r="I1333" s="2293"/>
      <c r="J1333" s="2281"/>
      <c r="K1333" s="2295"/>
      <c r="L1333" s="2281"/>
      <c r="M1333" s="310"/>
      <c r="N1333" s="1678"/>
      <c r="O1333" s="1678"/>
      <c r="P1333" s="309"/>
      <c r="Q1333" s="309"/>
      <c r="R1333" s="308"/>
      <c r="S1333" s="308"/>
      <c r="T1333" s="358"/>
      <c r="U1333" s="357"/>
      <c r="V1333" s="357"/>
      <c r="W1333" s="357"/>
      <c r="X1333" s="357"/>
      <c r="Y1333" s="357"/>
      <c r="Z1333" s="357"/>
      <c r="AA1333" s="357"/>
      <c r="AB1333" s="308"/>
      <c r="AC1333" s="2300"/>
      <c r="AD1333" s="2300"/>
      <c r="AE1333" s="2308"/>
      <c r="AF1333" s="2316"/>
      <c r="AG1333" s="2314"/>
      <c r="AH1333" s="2312"/>
      <c r="AI1333" s="271">
        <f t="shared" ref="AI1333" si="1856">IF(P1333=P1332,0,IF(P1333=P1331,0,IF(P1333=P1330,0,IF(P1333=P1329,0,IF(P1333=P1328,0,IF(P1333=P1327,0,IF(P1333=P1326,0,IF(P1333=P1325,0,1))))))))</f>
        <v>0</v>
      </c>
      <c r="AJ1333" s="271" t="s">
        <v>545</v>
      </c>
      <c r="AK1333" s="271" t="str">
        <f t="shared" si="1851"/>
        <v>??</v>
      </c>
      <c r="AL1333" s="271" t="e">
        <f>IF(#REF!=#REF!,0,IF(#REF!=#REF!,0,IF(#REF!=#REF!,0,IF(#REF!=#REF!,0,IF(#REF!=#REF!,0,IF(#REF!=#REF!,0,IF(#REF!=#REF!,0,IF(#REF!=#REF!,0,1))))))))</f>
        <v>#REF!</v>
      </c>
      <c r="AM1333" s="354">
        <f t="shared" si="1855"/>
        <v>0</v>
      </c>
    </row>
    <row r="1334" spans="1:39" ht="14.1" customHeight="1" thickTop="1" thickBot="1" x14ac:dyDescent="0.25">
      <c r="A1334" s="2279"/>
      <c r="B1334" s="2282"/>
      <c r="C1334" s="2284"/>
      <c r="D1334" s="2286"/>
      <c r="E1334" s="2289"/>
      <c r="F1334" s="2282"/>
      <c r="G1334" s="2296"/>
      <c r="H1334" s="2298"/>
      <c r="I1334" s="2294"/>
      <c r="J1334" s="2282"/>
      <c r="K1334" s="2296"/>
      <c r="L1334" s="2282"/>
      <c r="M1334" s="292"/>
      <c r="N1334" s="290"/>
      <c r="O1334" s="290"/>
      <c r="P1334" s="291"/>
      <c r="Q1334" s="291"/>
      <c r="R1334" s="290"/>
      <c r="S1334" s="290"/>
      <c r="T1334" s="356"/>
      <c r="U1334" s="355"/>
      <c r="V1334" s="355"/>
      <c r="W1334" s="355"/>
      <c r="X1334" s="355"/>
      <c r="Y1334" s="355"/>
      <c r="Z1334" s="355"/>
      <c r="AA1334" s="355"/>
      <c r="AB1334" s="290"/>
      <c r="AC1334" s="2301"/>
      <c r="AD1334" s="2301"/>
      <c r="AE1334" s="2309"/>
      <c r="AF1334" s="2316"/>
      <c r="AG1334" s="2315"/>
      <c r="AH1334" s="2312"/>
      <c r="AI1334" s="271">
        <f t="shared" ref="AI1334" si="1857">IF(P1334=P1333,0,IF(P1334=P1332,0,IF(P1334=P1331,0,IF(P1334=P1330,0,IF(P1334=P1329,0,IF(P1334=P1328,0,IF(P1334=P1327,0,IF(P1334=P1326,0,IF(P1334=P1325,0,1)))))))))</f>
        <v>0</v>
      </c>
      <c r="AJ1334" s="271" t="s">
        <v>545</v>
      </c>
      <c r="AK1334" s="271" t="str">
        <f t="shared" si="1851"/>
        <v>??</v>
      </c>
      <c r="AL1334" s="271" t="e">
        <f>IF(#REF!=#REF!,0,IF(#REF!=#REF!,0,IF(#REF!=#REF!,0,IF(#REF!=#REF!,0,IF(#REF!=#REF!,0,IF(#REF!=#REF!,0,IF(#REF!=#REF!,0,IF(#REF!=#REF!,0,IF(#REF!=#REF!,0,1)))))))))</f>
        <v>#REF!</v>
      </c>
      <c r="AM1334" s="354">
        <f t="shared" si="1855"/>
        <v>0</v>
      </c>
    </row>
    <row r="1335" spans="1:39" ht="14.1" customHeight="1" thickTop="1" thickBot="1" x14ac:dyDescent="0.25">
      <c r="A1335" s="2278"/>
      <c r="B1335" s="2280"/>
      <c r="C1335" s="2283"/>
      <c r="D1335" s="2285"/>
      <c r="E1335" s="2287"/>
      <c r="F1335" s="2280"/>
      <c r="G1335" s="2280"/>
      <c r="H1335" s="2297"/>
      <c r="I1335" s="2290" t="s">
        <v>140</v>
      </c>
      <c r="J1335" s="2281"/>
      <c r="K1335" s="2280"/>
      <c r="L1335" s="2281"/>
      <c r="M1335" s="310"/>
      <c r="N1335" s="1678"/>
      <c r="O1335" s="1678"/>
      <c r="P1335" s="388"/>
      <c r="Q1335" s="388"/>
      <c r="R1335" s="308"/>
      <c r="S1335" s="308"/>
      <c r="T1335" s="358"/>
      <c r="U1335" s="357"/>
      <c r="V1335" s="357"/>
      <c r="W1335" s="357"/>
      <c r="X1335" s="357"/>
      <c r="Y1335" s="357"/>
      <c r="Z1335" s="357"/>
      <c r="AA1335" s="357"/>
      <c r="AB1335" s="308"/>
      <c r="AC1335" s="2299">
        <f t="shared" ref="AC1335" si="1858">SUM(T1335:AB1344)</f>
        <v>0</v>
      </c>
      <c r="AD1335" s="2299">
        <f t="shared" ref="AD1335" si="1859">IF(AC1335&gt;0,18,0)</f>
        <v>0</v>
      </c>
      <c r="AE1335" s="2306">
        <f t="shared" ref="AE1335" si="1860">IF((AC1335-AD1335)&gt;=0,AC1335-AD1335,0)</f>
        <v>0</v>
      </c>
      <c r="AF1335" s="2316">
        <f t="shared" ref="AF1335" si="1861">IF(AC1335&lt;AD1335,AC1335,AD1335)/IF(AD1335=0,1,AD1335)</f>
        <v>0</v>
      </c>
      <c r="AG1335" s="2313" t="str">
        <f t="shared" ref="AG1335" si="1862">IF(AF1335=1,"pe",IF(AF1335&gt;0,"ne",""))</f>
        <v/>
      </c>
      <c r="AH1335" s="2312"/>
      <c r="AI1335" s="271">
        <v>1</v>
      </c>
      <c r="AJ1335" s="271" t="s">
        <v>545</v>
      </c>
      <c r="AK1335" s="271" t="str">
        <f t="shared" si="1851"/>
        <v>??</v>
      </c>
      <c r="AL1335" s="271">
        <v>1</v>
      </c>
      <c r="AM1335" s="354">
        <f t="shared" ref="AM1335" si="1863">C1335</f>
        <v>0</v>
      </c>
    </row>
    <row r="1336" spans="1:39" ht="14.1" customHeight="1" thickTop="1" thickBot="1" x14ac:dyDescent="0.25">
      <c r="A1336" s="2278"/>
      <c r="B1336" s="2281"/>
      <c r="C1336" s="2283"/>
      <c r="D1336" s="2285"/>
      <c r="E1336" s="2288"/>
      <c r="F1336" s="2281"/>
      <c r="G1336" s="2295"/>
      <c r="H1336" s="2297"/>
      <c r="I1336" s="2291"/>
      <c r="J1336" s="2281"/>
      <c r="K1336" s="2295"/>
      <c r="L1336" s="2281"/>
      <c r="M1336" s="310"/>
      <c r="N1336" s="1678"/>
      <c r="O1336" s="1678"/>
      <c r="P1336" s="309"/>
      <c r="Q1336" s="309"/>
      <c r="R1336" s="308"/>
      <c r="S1336" s="308"/>
      <c r="T1336" s="358"/>
      <c r="U1336" s="357"/>
      <c r="V1336" s="357"/>
      <c r="W1336" s="357"/>
      <c r="X1336" s="357"/>
      <c r="Y1336" s="357"/>
      <c r="Z1336" s="357"/>
      <c r="AA1336" s="357"/>
      <c r="AB1336" s="308"/>
      <c r="AC1336" s="2300"/>
      <c r="AD1336" s="2300"/>
      <c r="AE1336" s="2307"/>
      <c r="AF1336" s="2316"/>
      <c r="AG1336" s="2314"/>
      <c r="AH1336" s="2312"/>
      <c r="AI1336" s="271">
        <f t="shared" ref="AI1336" si="1864">IF(P1336=P1335,0,1)</f>
        <v>0</v>
      </c>
      <c r="AJ1336" s="271" t="s">
        <v>545</v>
      </c>
      <c r="AK1336" s="271" t="str">
        <f t="shared" si="1851"/>
        <v>??</v>
      </c>
      <c r="AL1336" s="271" t="e">
        <f>IF(#REF!=#REF!,0,1)</f>
        <v>#REF!</v>
      </c>
      <c r="AM1336" s="354">
        <f t="shared" si="1855"/>
        <v>0</v>
      </c>
    </row>
    <row r="1337" spans="1:39" ht="14.1" customHeight="1" thickTop="1" thickBot="1" x14ac:dyDescent="0.25">
      <c r="A1337" s="2278"/>
      <c r="B1337" s="2281"/>
      <c r="C1337" s="2283"/>
      <c r="D1337" s="2285"/>
      <c r="E1337" s="2288"/>
      <c r="F1337" s="2281"/>
      <c r="G1337" s="2295"/>
      <c r="H1337" s="2297"/>
      <c r="I1337" s="2292"/>
      <c r="J1337" s="2281"/>
      <c r="K1337" s="2295"/>
      <c r="L1337" s="2281"/>
      <c r="M1337" s="310"/>
      <c r="N1337" s="1678"/>
      <c r="O1337" s="1678"/>
      <c r="P1337" s="309"/>
      <c r="Q1337" s="309"/>
      <c r="R1337" s="308"/>
      <c r="S1337" s="308"/>
      <c r="T1337" s="358"/>
      <c r="U1337" s="357"/>
      <c r="V1337" s="357"/>
      <c r="W1337" s="357"/>
      <c r="X1337" s="357"/>
      <c r="Y1337" s="357"/>
      <c r="Z1337" s="357"/>
      <c r="AA1337" s="357"/>
      <c r="AB1337" s="308"/>
      <c r="AC1337" s="2300"/>
      <c r="AD1337" s="2300"/>
      <c r="AE1337" s="2307"/>
      <c r="AF1337" s="2316"/>
      <c r="AG1337" s="2314"/>
      <c r="AH1337" s="2312"/>
      <c r="AI1337" s="271">
        <f t="shared" ref="AI1337" si="1865">IF(P1337=P1336,0,IF(P1337=P1335,0,1))</f>
        <v>0</v>
      </c>
      <c r="AJ1337" s="271" t="s">
        <v>545</v>
      </c>
      <c r="AK1337" s="271" t="str">
        <f t="shared" si="1851"/>
        <v>??</v>
      </c>
      <c r="AL1337" s="271" t="e">
        <f>IF(#REF!=#REF!,0,IF(#REF!=#REF!,0,1))</f>
        <v>#REF!</v>
      </c>
      <c r="AM1337" s="354">
        <f t="shared" si="1855"/>
        <v>0</v>
      </c>
    </row>
    <row r="1338" spans="1:39" ht="14.1" customHeight="1" thickTop="1" thickBot="1" x14ac:dyDescent="0.25">
      <c r="A1338" s="2278"/>
      <c r="B1338" s="2281"/>
      <c r="C1338" s="2283"/>
      <c r="D1338" s="2285"/>
      <c r="E1338" s="2288"/>
      <c r="F1338" s="2281"/>
      <c r="G1338" s="2295"/>
      <c r="H1338" s="2297"/>
      <c r="I1338" s="2293"/>
      <c r="J1338" s="2281"/>
      <c r="K1338" s="2295"/>
      <c r="L1338" s="2281"/>
      <c r="M1338" s="310"/>
      <c r="N1338" s="1678"/>
      <c r="O1338" s="1678"/>
      <c r="P1338" s="309"/>
      <c r="Q1338" s="309"/>
      <c r="R1338" s="308"/>
      <c r="S1338" s="308"/>
      <c r="T1338" s="358"/>
      <c r="U1338" s="357"/>
      <c r="V1338" s="357"/>
      <c r="W1338" s="357"/>
      <c r="X1338" s="357"/>
      <c r="Y1338" s="357"/>
      <c r="Z1338" s="357"/>
      <c r="AA1338" s="357"/>
      <c r="AB1338" s="308"/>
      <c r="AC1338" s="2300"/>
      <c r="AD1338" s="2300"/>
      <c r="AE1338" s="2307"/>
      <c r="AF1338" s="2316"/>
      <c r="AG1338" s="2314"/>
      <c r="AH1338" s="2312"/>
      <c r="AI1338" s="271">
        <f t="shared" ref="AI1338" si="1866">IF(P1338=P1337,0,IF(P1338=P1336,0,IF(P1338=P1335,0,1)))</f>
        <v>0</v>
      </c>
      <c r="AJ1338" s="271" t="s">
        <v>545</v>
      </c>
      <c r="AK1338" s="271" t="str">
        <f t="shared" si="1851"/>
        <v>??</v>
      </c>
      <c r="AL1338" s="271" t="e">
        <f>IF(#REF!=#REF!,0,IF(#REF!=#REF!,0,IF(#REF!=#REF!,0,1)))</f>
        <v>#REF!</v>
      </c>
      <c r="AM1338" s="354">
        <f t="shared" si="1855"/>
        <v>0</v>
      </c>
    </row>
    <row r="1339" spans="1:39" ht="14.1" customHeight="1" thickTop="1" thickBot="1" x14ac:dyDescent="0.25">
      <c r="A1339" s="2278"/>
      <c r="B1339" s="2281"/>
      <c r="C1339" s="2283"/>
      <c r="D1339" s="2285"/>
      <c r="E1339" s="2288"/>
      <c r="F1339" s="2281"/>
      <c r="G1339" s="2295"/>
      <c r="H1339" s="2297"/>
      <c r="I1339" s="2293"/>
      <c r="J1339" s="2281"/>
      <c r="K1339" s="2295"/>
      <c r="L1339" s="2281"/>
      <c r="M1339" s="310"/>
      <c r="N1339" s="1678"/>
      <c r="O1339" s="1678"/>
      <c r="P1339" s="309"/>
      <c r="Q1339" s="309"/>
      <c r="R1339" s="308"/>
      <c r="S1339" s="308"/>
      <c r="T1339" s="358"/>
      <c r="U1339" s="357"/>
      <c r="V1339" s="357"/>
      <c r="W1339" s="357"/>
      <c r="X1339" s="357"/>
      <c r="Y1339" s="357"/>
      <c r="Z1339" s="357"/>
      <c r="AA1339" s="357"/>
      <c r="AB1339" s="308"/>
      <c r="AC1339" s="2300"/>
      <c r="AD1339" s="2300"/>
      <c r="AE1339" s="2307"/>
      <c r="AF1339" s="2316"/>
      <c r="AG1339" s="2314"/>
      <c r="AH1339" s="2312"/>
      <c r="AI1339" s="271">
        <f t="shared" ref="AI1339" si="1867">IF(P1339=P1338,0,IF(P1339=P1337,0,IF(P1339=P1336,0,IF(P1339=P1335,0,1))))</f>
        <v>0</v>
      </c>
      <c r="AJ1339" s="271" t="s">
        <v>545</v>
      </c>
      <c r="AK1339" s="271" t="str">
        <f t="shared" si="1851"/>
        <v>??</v>
      </c>
      <c r="AL1339" s="271" t="e">
        <f>IF(#REF!=#REF!,0,IF(#REF!=#REF!,0,IF(#REF!=#REF!,0,IF(#REF!=#REF!,0,1))))</f>
        <v>#REF!</v>
      </c>
      <c r="AM1339" s="354">
        <f t="shared" si="1855"/>
        <v>0</v>
      </c>
    </row>
    <row r="1340" spans="1:39" ht="14.1" customHeight="1" thickTop="1" thickBot="1" x14ac:dyDescent="0.25">
      <c r="A1340" s="2278"/>
      <c r="B1340" s="2281"/>
      <c r="C1340" s="2283"/>
      <c r="D1340" s="2285"/>
      <c r="E1340" s="2288"/>
      <c r="F1340" s="2281"/>
      <c r="G1340" s="2295"/>
      <c r="H1340" s="2297"/>
      <c r="I1340" s="2293"/>
      <c r="J1340" s="2281"/>
      <c r="K1340" s="2295"/>
      <c r="L1340" s="2281"/>
      <c r="M1340" s="310"/>
      <c r="N1340" s="1678"/>
      <c r="O1340" s="1678"/>
      <c r="P1340" s="309"/>
      <c r="Q1340" s="309"/>
      <c r="R1340" s="308"/>
      <c r="S1340" s="308"/>
      <c r="T1340" s="358"/>
      <c r="U1340" s="357"/>
      <c r="V1340" s="357"/>
      <c r="W1340" s="357"/>
      <c r="X1340" s="357"/>
      <c r="Y1340" s="357"/>
      <c r="Z1340" s="357"/>
      <c r="AA1340" s="357"/>
      <c r="AB1340" s="308"/>
      <c r="AC1340" s="2300"/>
      <c r="AD1340" s="2300"/>
      <c r="AE1340" s="2307"/>
      <c r="AF1340" s="2316"/>
      <c r="AG1340" s="2314"/>
      <c r="AH1340" s="2312"/>
      <c r="AI1340" s="271">
        <f t="shared" ref="AI1340" si="1868">IF(P1340=P1339,0,IF(P1340=P1338,0,IF(P1340=P1337,0,IF(P1340=P1336,0,IF(P1340=P1335,0,1)))))</f>
        <v>0</v>
      </c>
      <c r="AJ1340" s="271" t="s">
        <v>545</v>
      </c>
      <c r="AK1340" s="271" t="str">
        <f t="shared" si="1851"/>
        <v>??</v>
      </c>
      <c r="AL1340" s="271" t="e">
        <f>IF(#REF!=#REF!,0,IF(#REF!=#REF!,0,IF(#REF!=#REF!,0,IF(#REF!=#REF!,0,IF(#REF!=#REF!,0,1)))))</f>
        <v>#REF!</v>
      </c>
      <c r="AM1340" s="354">
        <f t="shared" si="1855"/>
        <v>0</v>
      </c>
    </row>
    <row r="1341" spans="1:39" ht="14.1" customHeight="1" thickTop="1" thickBot="1" x14ac:dyDescent="0.25">
      <c r="A1341" s="2278"/>
      <c r="B1341" s="2281"/>
      <c r="C1341" s="2283"/>
      <c r="D1341" s="2285"/>
      <c r="E1341" s="2288"/>
      <c r="F1341" s="2281"/>
      <c r="G1341" s="2295"/>
      <c r="H1341" s="2297"/>
      <c r="I1341" s="2293"/>
      <c r="J1341" s="2281"/>
      <c r="K1341" s="2295"/>
      <c r="L1341" s="2281"/>
      <c r="M1341" s="310"/>
      <c r="N1341" s="1678"/>
      <c r="O1341" s="1678"/>
      <c r="P1341" s="309"/>
      <c r="Q1341" s="309"/>
      <c r="R1341" s="308"/>
      <c r="S1341" s="308"/>
      <c r="T1341" s="358"/>
      <c r="U1341" s="357"/>
      <c r="V1341" s="357"/>
      <c r="W1341" s="357"/>
      <c r="X1341" s="357"/>
      <c r="Y1341" s="357"/>
      <c r="Z1341" s="357"/>
      <c r="AA1341" s="357"/>
      <c r="AB1341" s="308"/>
      <c r="AC1341" s="2300"/>
      <c r="AD1341" s="2300"/>
      <c r="AE1341" s="2308" t="str">
        <f t="shared" ref="AE1341" si="1869">IF(AE1335&gt;9,"błąd","")</f>
        <v/>
      </c>
      <c r="AF1341" s="2316"/>
      <c r="AG1341" s="2314"/>
      <c r="AH1341" s="2312"/>
      <c r="AI1341" s="271">
        <f t="shared" ref="AI1341" si="1870">IF(P1341=P1340,0,IF(P1341=P1339,0,IF(P1341=P1338,0,IF(P1341=P1337,0,IF(P1341=P1336,0,IF(P1341=P1335,0,1))))))</f>
        <v>0</v>
      </c>
      <c r="AJ1341" s="271" t="s">
        <v>545</v>
      </c>
      <c r="AK1341" s="271" t="str">
        <f t="shared" si="1851"/>
        <v>??</v>
      </c>
      <c r="AL1341" s="271" t="e">
        <f>IF(#REF!=#REF!,0,IF(#REF!=#REF!,0,IF(#REF!=#REF!,0,IF(#REF!=#REF!,0,IF(#REF!=#REF!,0,IF(#REF!=#REF!,0,1))))))</f>
        <v>#REF!</v>
      </c>
      <c r="AM1341" s="354">
        <f t="shared" si="1855"/>
        <v>0</v>
      </c>
    </row>
    <row r="1342" spans="1:39" ht="14.1" customHeight="1" thickTop="1" thickBot="1" x14ac:dyDescent="0.25">
      <c r="A1342" s="2278"/>
      <c r="B1342" s="2281"/>
      <c r="C1342" s="2283"/>
      <c r="D1342" s="2285"/>
      <c r="E1342" s="2288"/>
      <c r="F1342" s="2281"/>
      <c r="G1342" s="2295"/>
      <c r="H1342" s="2297"/>
      <c r="I1342" s="2293"/>
      <c r="J1342" s="2281"/>
      <c r="K1342" s="2295"/>
      <c r="L1342" s="2281"/>
      <c r="M1342" s="310"/>
      <c r="N1342" s="1678"/>
      <c r="O1342" s="1678"/>
      <c r="P1342" s="309"/>
      <c r="Q1342" s="309"/>
      <c r="R1342" s="308"/>
      <c r="S1342" s="308"/>
      <c r="T1342" s="358"/>
      <c r="U1342" s="357"/>
      <c r="V1342" s="357"/>
      <c r="W1342" s="357"/>
      <c r="X1342" s="357"/>
      <c r="Y1342" s="357"/>
      <c r="Z1342" s="357"/>
      <c r="AA1342" s="357"/>
      <c r="AB1342" s="308"/>
      <c r="AC1342" s="2300"/>
      <c r="AD1342" s="2300"/>
      <c r="AE1342" s="2308"/>
      <c r="AF1342" s="2316"/>
      <c r="AG1342" s="2314"/>
      <c r="AH1342" s="2312"/>
      <c r="AI1342" s="271">
        <f t="shared" ref="AI1342" si="1871">IF(P1342=P1341,0,IF(P1342=P1340,0,IF(P1342=P1339,0,IF(P1342=P1338,0,IF(P1342=P1337,0,IF(P1342=P1336,0,IF(P1342=P1335,0,1)))))))</f>
        <v>0</v>
      </c>
      <c r="AJ1342" s="271" t="s">
        <v>545</v>
      </c>
      <c r="AK1342" s="271" t="str">
        <f t="shared" si="1851"/>
        <v>??</v>
      </c>
      <c r="AL1342" s="271" t="e">
        <f>IF(#REF!=#REF!,0,IF(#REF!=#REF!,0,IF(#REF!=#REF!,0,IF(#REF!=#REF!,0,IF(#REF!=#REF!,0,IF(#REF!=#REF!,0,IF(#REF!=#REF!,0,1)))))))</f>
        <v>#REF!</v>
      </c>
      <c r="AM1342" s="354">
        <f t="shared" si="1855"/>
        <v>0</v>
      </c>
    </row>
    <row r="1343" spans="1:39" ht="14.1" customHeight="1" thickTop="1" thickBot="1" x14ac:dyDescent="0.25">
      <c r="A1343" s="2278"/>
      <c r="B1343" s="2281"/>
      <c r="C1343" s="2283"/>
      <c r="D1343" s="2285"/>
      <c r="E1343" s="2288"/>
      <c r="F1343" s="2281"/>
      <c r="G1343" s="2295"/>
      <c r="H1343" s="2297"/>
      <c r="I1343" s="2293"/>
      <c r="J1343" s="2281"/>
      <c r="K1343" s="2295"/>
      <c r="L1343" s="2281"/>
      <c r="M1343" s="310"/>
      <c r="N1343" s="1678"/>
      <c r="O1343" s="1678"/>
      <c r="P1343" s="309"/>
      <c r="Q1343" s="309"/>
      <c r="R1343" s="308"/>
      <c r="S1343" s="308"/>
      <c r="T1343" s="358"/>
      <c r="U1343" s="357"/>
      <c r="V1343" s="357"/>
      <c r="W1343" s="357"/>
      <c r="X1343" s="357"/>
      <c r="Y1343" s="357"/>
      <c r="Z1343" s="357"/>
      <c r="AA1343" s="357"/>
      <c r="AB1343" s="308"/>
      <c r="AC1343" s="2300"/>
      <c r="AD1343" s="2300"/>
      <c r="AE1343" s="2308"/>
      <c r="AF1343" s="2316"/>
      <c r="AG1343" s="2314"/>
      <c r="AH1343" s="2312"/>
      <c r="AI1343" s="271">
        <f t="shared" ref="AI1343" si="1872">IF(P1343=P1342,0,IF(P1343=P1341,0,IF(P1343=P1340,0,IF(P1343=P1339,0,IF(P1343=P1338,0,IF(P1343=P1337,0,IF(P1343=P1336,0,IF(P1343=P1335,0,1))))))))</f>
        <v>0</v>
      </c>
      <c r="AJ1343" s="271" t="s">
        <v>545</v>
      </c>
      <c r="AK1343" s="271" t="str">
        <f t="shared" si="1851"/>
        <v>??</v>
      </c>
      <c r="AL1343" s="271" t="e">
        <f>IF(#REF!=#REF!,0,IF(#REF!=#REF!,0,IF(#REF!=#REF!,0,IF(#REF!=#REF!,0,IF(#REF!=#REF!,0,IF(#REF!=#REF!,0,IF(#REF!=#REF!,0,IF(#REF!=#REF!,0,1))))))))</f>
        <v>#REF!</v>
      </c>
      <c r="AM1343" s="354">
        <f t="shared" si="1855"/>
        <v>0</v>
      </c>
    </row>
    <row r="1344" spans="1:39" ht="14.1" customHeight="1" thickTop="1" thickBot="1" x14ac:dyDescent="0.25">
      <c r="A1344" s="2279"/>
      <c r="B1344" s="2282"/>
      <c r="C1344" s="2284"/>
      <c r="D1344" s="2286"/>
      <c r="E1344" s="2289"/>
      <c r="F1344" s="2282"/>
      <c r="G1344" s="2296"/>
      <c r="H1344" s="2298"/>
      <c r="I1344" s="2294"/>
      <c r="J1344" s="2282"/>
      <c r="K1344" s="2296"/>
      <c r="L1344" s="2282"/>
      <c r="M1344" s="292"/>
      <c r="N1344" s="290"/>
      <c r="O1344" s="290"/>
      <c r="P1344" s="291"/>
      <c r="Q1344" s="291"/>
      <c r="R1344" s="290"/>
      <c r="S1344" s="290"/>
      <c r="T1344" s="356"/>
      <c r="U1344" s="355"/>
      <c r="V1344" s="355"/>
      <c r="W1344" s="355"/>
      <c r="X1344" s="355"/>
      <c r="Y1344" s="355"/>
      <c r="Z1344" s="355"/>
      <c r="AA1344" s="355"/>
      <c r="AB1344" s="290"/>
      <c r="AC1344" s="2301"/>
      <c r="AD1344" s="2301"/>
      <c r="AE1344" s="2309"/>
      <c r="AF1344" s="2316"/>
      <c r="AG1344" s="2315"/>
      <c r="AH1344" s="2312"/>
      <c r="AI1344" s="271">
        <f t="shared" ref="AI1344" si="1873">IF(P1344=P1343,0,IF(P1344=P1342,0,IF(P1344=P1341,0,IF(P1344=P1340,0,IF(P1344=P1339,0,IF(P1344=P1338,0,IF(P1344=P1337,0,IF(P1344=P1336,0,IF(P1344=P1335,0,1)))))))))</f>
        <v>0</v>
      </c>
      <c r="AJ1344" s="271" t="s">
        <v>545</v>
      </c>
      <c r="AK1344" s="271" t="str">
        <f t="shared" si="1851"/>
        <v>??</v>
      </c>
      <c r="AL1344" s="271" t="e">
        <f>IF(#REF!=#REF!,0,IF(#REF!=#REF!,0,IF(#REF!=#REF!,0,IF(#REF!=#REF!,0,IF(#REF!=#REF!,0,IF(#REF!=#REF!,0,IF(#REF!=#REF!,0,IF(#REF!=#REF!,0,IF(#REF!=#REF!,0,1)))))))))</f>
        <v>#REF!</v>
      </c>
      <c r="AM1344" s="354">
        <f t="shared" si="1855"/>
        <v>0</v>
      </c>
    </row>
    <row r="1345" spans="1:39" ht="14.1" customHeight="1" thickTop="1" thickBot="1" x14ac:dyDescent="0.25">
      <c r="A1345" s="2278"/>
      <c r="B1345" s="2280"/>
      <c r="C1345" s="2283"/>
      <c r="D1345" s="2285"/>
      <c r="E1345" s="2287"/>
      <c r="F1345" s="2280"/>
      <c r="G1345" s="2280"/>
      <c r="H1345" s="2297"/>
      <c r="I1345" s="2290" t="s">
        <v>140</v>
      </c>
      <c r="J1345" s="2281"/>
      <c r="K1345" s="2280"/>
      <c r="L1345" s="2281"/>
      <c r="M1345" s="310"/>
      <c r="N1345" s="1678"/>
      <c r="O1345" s="1678"/>
      <c r="P1345" s="388"/>
      <c r="Q1345" s="388"/>
      <c r="R1345" s="308"/>
      <c r="S1345" s="308"/>
      <c r="T1345" s="358"/>
      <c r="U1345" s="357"/>
      <c r="V1345" s="357"/>
      <c r="W1345" s="357"/>
      <c r="X1345" s="357"/>
      <c r="Y1345" s="357"/>
      <c r="Z1345" s="357"/>
      <c r="AA1345" s="357"/>
      <c r="AB1345" s="308"/>
      <c r="AC1345" s="2299">
        <f t="shared" ref="AC1345" si="1874">SUM(T1345:AB1354)</f>
        <v>0</v>
      </c>
      <c r="AD1345" s="2299">
        <f t="shared" ref="AD1345" si="1875">IF(AC1345&gt;0,18,0)</f>
        <v>0</v>
      </c>
      <c r="AE1345" s="2306">
        <f t="shared" ref="AE1345" si="1876">IF((AC1345-AD1345)&gt;=0,AC1345-AD1345,0)</f>
        <v>0</v>
      </c>
      <c r="AF1345" s="2316">
        <f t="shared" ref="AF1345" si="1877">IF(AC1345&lt;AD1345,AC1345,AD1345)/IF(AD1345=0,1,AD1345)</f>
        <v>0</v>
      </c>
      <c r="AG1345" s="2313" t="str">
        <f t="shared" ref="AG1345" si="1878">IF(AF1345=1,"pe",IF(AF1345&gt;0,"ne",""))</f>
        <v/>
      </c>
      <c r="AH1345" s="2312"/>
      <c r="AI1345" s="271">
        <v>1</v>
      </c>
      <c r="AJ1345" s="271" t="s">
        <v>545</v>
      </c>
      <c r="AK1345" s="271" t="str">
        <f t="shared" si="1851"/>
        <v>??</v>
      </c>
      <c r="AL1345" s="271">
        <v>1</v>
      </c>
      <c r="AM1345" s="354">
        <f t="shared" ref="AM1345" si="1879">C1345</f>
        <v>0</v>
      </c>
    </row>
    <row r="1346" spans="1:39" ht="14.1" customHeight="1" thickTop="1" thickBot="1" x14ac:dyDescent="0.25">
      <c r="A1346" s="2278"/>
      <c r="B1346" s="2281"/>
      <c r="C1346" s="2283"/>
      <c r="D1346" s="2285"/>
      <c r="E1346" s="2288"/>
      <c r="F1346" s="2281"/>
      <c r="G1346" s="2295"/>
      <c r="H1346" s="2297"/>
      <c r="I1346" s="2291"/>
      <c r="J1346" s="2281"/>
      <c r="K1346" s="2295"/>
      <c r="L1346" s="2281"/>
      <c r="M1346" s="310"/>
      <c r="N1346" s="1678"/>
      <c r="O1346" s="1678"/>
      <c r="P1346" s="309"/>
      <c r="Q1346" s="309"/>
      <c r="R1346" s="308"/>
      <c r="S1346" s="308"/>
      <c r="T1346" s="358"/>
      <c r="U1346" s="357"/>
      <c r="V1346" s="357"/>
      <c r="W1346" s="357"/>
      <c r="X1346" s="357"/>
      <c r="Y1346" s="357"/>
      <c r="Z1346" s="357"/>
      <c r="AA1346" s="357"/>
      <c r="AB1346" s="308"/>
      <c r="AC1346" s="2300"/>
      <c r="AD1346" s="2300"/>
      <c r="AE1346" s="2307"/>
      <c r="AF1346" s="2316"/>
      <c r="AG1346" s="2314"/>
      <c r="AH1346" s="2312"/>
      <c r="AI1346" s="271">
        <f t="shared" ref="AI1346" si="1880">IF(P1346=P1345,0,1)</f>
        <v>0</v>
      </c>
      <c r="AJ1346" s="271" t="s">
        <v>545</v>
      </c>
      <c r="AK1346" s="271" t="str">
        <f t="shared" si="1851"/>
        <v>??</v>
      </c>
      <c r="AL1346" s="271" t="e">
        <f>IF(#REF!=#REF!,0,1)</f>
        <v>#REF!</v>
      </c>
      <c r="AM1346" s="354">
        <f t="shared" si="1855"/>
        <v>0</v>
      </c>
    </row>
    <row r="1347" spans="1:39" ht="14.1" customHeight="1" thickTop="1" thickBot="1" x14ac:dyDescent="0.25">
      <c r="A1347" s="2278"/>
      <c r="B1347" s="2281"/>
      <c r="C1347" s="2283"/>
      <c r="D1347" s="2285"/>
      <c r="E1347" s="2288"/>
      <c r="F1347" s="2281"/>
      <c r="G1347" s="2295"/>
      <c r="H1347" s="2297"/>
      <c r="I1347" s="2292"/>
      <c r="J1347" s="2281"/>
      <c r="K1347" s="2295"/>
      <c r="L1347" s="2281"/>
      <c r="M1347" s="310"/>
      <c r="N1347" s="1678"/>
      <c r="O1347" s="1678"/>
      <c r="P1347" s="309"/>
      <c r="Q1347" s="309"/>
      <c r="R1347" s="308"/>
      <c r="S1347" s="308"/>
      <c r="T1347" s="358"/>
      <c r="U1347" s="357"/>
      <c r="V1347" s="357"/>
      <c r="W1347" s="357"/>
      <c r="X1347" s="357"/>
      <c r="Y1347" s="357"/>
      <c r="Z1347" s="357"/>
      <c r="AA1347" s="357"/>
      <c r="AB1347" s="308"/>
      <c r="AC1347" s="2300"/>
      <c r="AD1347" s="2300"/>
      <c r="AE1347" s="2307"/>
      <c r="AF1347" s="2316"/>
      <c r="AG1347" s="2314"/>
      <c r="AH1347" s="2312"/>
      <c r="AI1347" s="271">
        <f t="shared" ref="AI1347" si="1881">IF(P1347=P1346,0,IF(P1347=P1345,0,1))</f>
        <v>0</v>
      </c>
      <c r="AJ1347" s="271" t="s">
        <v>545</v>
      </c>
      <c r="AK1347" s="271" t="str">
        <f t="shared" si="1851"/>
        <v>??</v>
      </c>
      <c r="AL1347" s="271" t="e">
        <f>IF(#REF!=#REF!,0,IF(#REF!=#REF!,0,1))</f>
        <v>#REF!</v>
      </c>
      <c r="AM1347" s="354">
        <f t="shared" si="1855"/>
        <v>0</v>
      </c>
    </row>
    <row r="1348" spans="1:39" ht="14.1" customHeight="1" thickTop="1" thickBot="1" x14ac:dyDescent="0.25">
      <c r="A1348" s="2278"/>
      <c r="B1348" s="2281"/>
      <c r="C1348" s="2283"/>
      <c r="D1348" s="2285"/>
      <c r="E1348" s="2288"/>
      <c r="F1348" s="2281"/>
      <c r="G1348" s="2295"/>
      <c r="H1348" s="2297"/>
      <c r="I1348" s="2293"/>
      <c r="J1348" s="2281"/>
      <c r="K1348" s="2295"/>
      <c r="L1348" s="2281"/>
      <c r="M1348" s="310"/>
      <c r="N1348" s="1678"/>
      <c r="O1348" s="1678"/>
      <c r="P1348" s="309"/>
      <c r="Q1348" s="309"/>
      <c r="R1348" s="308"/>
      <c r="S1348" s="308"/>
      <c r="T1348" s="358"/>
      <c r="U1348" s="357"/>
      <c r="V1348" s="357"/>
      <c r="W1348" s="357"/>
      <c r="X1348" s="357"/>
      <c r="Y1348" s="357"/>
      <c r="Z1348" s="357"/>
      <c r="AA1348" s="357"/>
      <c r="AB1348" s="308"/>
      <c r="AC1348" s="2300"/>
      <c r="AD1348" s="2300"/>
      <c r="AE1348" s="2307"/>
      <c r="AF1348" s="2316"/>
      <c r="AG1348" s="2314"/>
      <c r="AH1348" s="2312"/>
      <c r="AI1348" s="271">
        <f t="shared" ref="AI1348" si="1882">IF(P1348=P1347,0,IF(P1348=P1346,0,IF(P1348=P1345,0,1)))</f>
        <v>0</v>
      </c>
      <c r="AJ1348" s="271" t="s">
        <v>545</v>
      </c>
      <c r="AK1348" s="271" t="str">
        <f t="shared" si="1851"/>
        <v>??</v>
      </c>
      <c r="AL1348" s="271" t="e">
        <f>IF(#REF!=#REF!,0,IF(#REF!=#REF!,0,IF(#REF!=#REF!,0,1)))</f>
        <v>#REF!</v>
      </c>
      <c r="AM1348" s="354">
        <f t="shared" si="1855"/>
        <v>0</v>
      </c>
    </row>
    <row r="1349" spans="1:39" ht="14.1" customHeight="1" thickTop="1" thickBot="1" x14ac:dyDescent="0.25">
      <c r="A1349" s="2278"/>
      <c r="B1349" s="2281"/>
      <c r="C1349" s="2283"/>
      <c r="D1349" s="2285"/>
      <c r="E1349" s="2288"/>
      <c r="F1349" s="2281"/>
      <c r="G1349" s="2295"/>
      <c r="H1349" s="2297"/>
      <c r="I1349" s="2293"/>
      <c r="J1349" s="2281"/>
      <c r="K1349" s="2295"/>
      <c r="L1349" s="2281"/>
      <c r="M1349" s="310"/>
      <c r="N1349" s="1678"/>
      <c r="O1349" s="1678"/>
      <c r="P1349" s="309"/>
      <c r="Q1349" s="309"/>
      <c r="R1349" s="308"/>
      <c r="S1349" s="308"/>
      <c r="T1349" s="358"/>
      <c r="U1349" s="357"/>
      <c r="V1349" s="357"/>
      <c r="W1349" s="357"/>
      <c r="X1349" s="357"/>
      <c r="Y1349" s="357"/>
      <c r="Z1349" s="357"/>
      <c r="AA1349" s="357"/>
      <c r="AB1349" s="308"/>
      <c r="AC1349" s="2300"/>
      <c r="AD1349" s="2300"/>
      <c r="AE1349" s="2307"/>
      <c r="AF1349" s="2316"/>
      <c r="AG1349" s="2314"/>
      <c r="AH1349" s="2312"/>
      <c r="AI1349" s="271">
        <f t="shared" ref="AI1349" si="1883">IF(P1349=P1348,0,IF(P1349=P1347,0,IF(P1349=P1346,0,IF(P1349=P1345,0,1))))</f>
        <v>0</v>
      </c>
      <c r="AJ1349" s="271" t="s">
        <v>545</v>
      </c>
      <c r="AK1349" s="271" t="str">
        <f t="shared" si="1851"/>
        <v>??</v>
      </c>
      <c r="AL1349" s="271" t="e">
        <f>IF(#REF!=#REF!,0,IF(#REF!=#REF!,0,IF(#REF!=#REF!,0,IF(#REF!=#REF!,0,1))))</f>
        <v>#REF!</v>
      </c>
      <c r="AM1349" s="354">
        <f t="shared" si="1855"/>
        <v>0</v>
      </c>
    </row>
    <row r="1350" spans="1:39" ht="14.1" customHeight="1" thickTop="1" thickBot="1" x14ac:dyDescent="0.25">
      <c r="A1350" s="2278"/>
      <c r="B1350" s="2281"/>
      <c r="C1350" s="2283"/>
      <c r="D1350" s="2285"/>
      <c r="E1350" s="2288"/>
      <c r="F1350" s="2281"/>
      <c r="G1350" s="2295"/>
      <c r="H1350" s="2297"/>
      <c r="I1350" s="2293"/>
      <c r="J1350" s="2281"/>
      <c r="K1350" s="2295"/>
      <c r="L1350" s="2281"/>
      <c r="M1350" s="310"/>
      <c r="N1350" s="1678"/>
      <c r="O1350" s="1678"/>
      <c r="P1350" s="309"/>
      <c r="Q1350" s="309"/>
      <c r="R1350" s="308"/>
      <c r="S1350" s="308"/>
      <c r="T1350" s="358"/>
      <c r="U1350" s="357"/>
      <c r="V1350" s="357"/>
      <c r="W1350" s="357"/>
      <c r="X1350" s="357"/>
      <c r="Y1350" s="357"/>
      <c r="Z1350" s="357"/>
      <c r="AA1350" s="357"/>
      <c r="AB1350" s="308"/>
      <c r="AC1350" s="2300"/>
      <c r="AD1350" s="2300"/>
      <c r="AE1350" s="2307"/>
      <c r="AF1350" s="2316"/>
      <c r="AG1350" s="2314"/>
      <c r="AH1350" s="2312"/>
      <c r="AI1350" s="271">
        <f t="shared" ref="AI1350" si="1884">IF(P1350=P1349,0,IF(P1350=P1348,0,IF(P1350=P1347,0,IF(P1350=P1346,0,IF(P1350=P1345,0,1)))))</f>
        <v>0</v>
      </c>
      <c r="AJ1350" s="271" t="s">
        <v>545</v>
      </c>
      <c r="AK1350" s="271" t="str">
        <f t="shared" si="1851"/>
        <v>??</v>
      </c>
      <c r="AL1350" s="271" t="e">
        <f>IF(#REF!=#REF!,0,IF(#REF!=#REF!,0,IF(#REF!=#REF!,0,IF(#REF!=#REF!,0,IF(#REF!=#REF!,0,1)))))</f>
        <v>#REF!</v>
      </c>
      <c r="AM1350" s="354">
        <f t="shared" si="1855"/>
        <v>0</v>
      </c>
    </row>
    <row r="1351" spans="1:39" ht="14.1" customHeight="1" thickTop="1" thickBot="1" x14ac:dyDescent="0.25">
      <c r="A1351" s="2278"/>
      <c r="B1351" s="2281"/>
      <c r="C1351" s="2283"/>
      <c r="D1351" s="2285"/>
      <c r="E1351" s="2288"/>
      <c r="F1351" s="2281"/>
      <c r="G1351" s="2295"/>
      <c r="H1351" s="2297"/>
      <c r="I1351" s="2293"/>
      <c r="J1351" s="2281"/>
      <c r="K1351" s="2295"/>
      <c r="L1351" s="2281"/>
      <c r="M1351" s="310"/>
      <c r="N1351" s="1678"/>
      <c r="O1351" s="1678"/>
      <c r="P1351" s="309"/>
      <c r="Q1351" s="309"/>
      <c r="R1351" s="308"/>
      <c r="S1351" s="308"/>
      <c r="T1351" s="358"/>
      <c r="U1351" s="357"/>
      <c r="V1351" s="357"/>
      <c r="W1351" s="357"/>
      <c r="X1351" s="357"/>
      <c r="Y1351" s="357"/>
      <c r="Z1351" s="357"/>
      <c r="AA1351" s="357"/>
      <c r="AB1351" s="308"/>
      <c r="AC1351" s="2300"/>
      <c r="AD1351" s="2300"/>
      <c r="AE1351" s="2308" t="str">
        <f t="shared" ref="AE1351" si="1885">IF(AE1345&gt;9,"błąd","")</f>
        <v/>
      </c>
      <c r="AF1351" s="2316"/>
      <c r="AG1351" s="2314"/>
      <c r="AH1351" s="2312"/>
      <c r="AI1351" s="271">
        <f t="shared" ref="AI1351" si="1886">IF(P1351=P1350,0,IF(P1351=P1349,0,IF(P1351=P1348,0,IF(P1351=P1347,0,IF(P1351=P1346,0,IF(P1351=P1345,0,1))))))</f>
        <v>0</v>
      </c>
      <c r="AJ1351" s="271" t="s">
        <v>545</v>
      </c>
      <c r="AK1351" s="271" t="str">
        <f t="shared" si="1851"/>
        <v>??</v>
      </c>
      <c r="AL1351" s="271" t="e">
        <f>IF(#REF!=#REF!,0,IF(#REF!=#REF!,0,IF(#REF!=#REF!,0,IF(#REF!=#REF!,0,IF(#REF!=#REF!,0,IF(#REF!=#REF!,0,1))))))</f>
        <v>#REF!</v>
      </c>
      <c r="AM1351" s="354">
        <f t="shared" si="1855"/>
        <v>0</v>
      </c>
    </row>
    <row r="1352" spans="1:39" ht="14.1" customHeight="1" thickTop="1" thickBot="1" x14ac:dyDescent="0.25">
      <c r="A1352" s="2278"/>
      <c r="B1352" s="2281"/>
      <c r="C1352" s="2283"/>
      <c r="D1352" s="2285"/>
      <c r="E1352" s="2288"/>
      <c r="F1352" s="2281"/>
      <c r="G1352" s="2295"/>
      <c r="H1352" s="2297"/>
      <c r="I1352" s="2293"/>
      <c r="J1352" s="2281"/>
      <c r="K1352" s="2295"/>
      <c r="L1352" s="2281"/>
      <c r="M1352" s="310"/>
      <c r="N1352" s="1678"/>
      <c r="O1352" s="1678"/>
      <c r="P1352" s="309"/>
      <c r="Q1352" s="309"/>
      <c r="R1352" s="308"/>
      <c r="S1352" s="308"/>
      <c r="T1352" s="358"/>
      <c r="U1352" s="357"/>
      <c r="V1352" s="357"/>
      <c r="W1352" s="357"/>
      <c r="X1352" s="357"/>
      <c r="Y1352" s="357"/>
      <c r="Z1352" s="357"/>
      <c r="AA1352" s="357"/>
      <c r="AB1352" s="308"/>
      <c r="AC1352" s="2300"/>
      <c r="AD1352" s="2300"/>
      <c r="AE1352" s="2308"/>
      <c r="AF1352" s="2316"/>
      <c r="AG1352" s="2314"/>
      <c r="AH1352" s="2312"/>
      <c r="AI1352" s="271">
        <f t="shared" ref="AI1352" si="1887">IF(P1352=P1351,0,IF(P1352=P1350,0,IF(P1352=P1349,0,IF(P1352=P1348,0,IF(P1352=P1347,0,IF(P1352=P1346,0,IF(P1352=P1345,0,1)))))))</f>
        <v>0</v>
      </c>
      <c r="AJ1352" s="271" t="s">
        <v>545</v>
      </c>
      <c r="AK1352" s="271" t="str">
        <f t="shared" si="1851"/>
        <v>??</v>
      </c>
      <c r="AL1352" s="271" t="e">
        <f>IF(#REF!=#REF!,0,IF(#REF!=#REF!,0,IF(#REF!=#REF!,0,IF(#REF!=#REF!,0,IF(#REF!=#REF!,0,IF(#REF!=#REF!,0,IF(#REF!=#REF!,0,1)))))))</f>
        <v>#REF!</v>
      </c>
      <c r="AM1352" s="354">
        <f t="shared" si="1855"/>
        <v>0</v>
      </c>
    </row>
    <row r="1353" spans="1:39" ht="14.1" customHeight="1" thickTop="1" thickBot="1" x14ac:dyDescent="0.25">
      <c r="A1353" s="2278"/>
      <c r="B1353" s="2281"/>
      <c r="C1353" s="2283"/>
      <c r="D1353" s="2285"/>
      <c r="E1353" s="2288"/>
      <c r="F1353" s="2281"/>
      <c r="G1353" s="2295"/>
      <c r="H1353" s="2297"/>
      <c r="I1353" s="2293"/>
      <c r="J1353" s="2281"/>
      <c r="K1353" s="2295"/>
      <c r="L1353" s="2281"/>
      <c r="M1353" s="310"/>
      <c r="N1353" s="1678"/>
      <c r="O1353" s="1678"/>
      <c r="P1353" s="309"/>
      <c r="Q1353" s="309"/>
      <c r="R1353" s="308"/>
      <c r="S1353" s="308"/>
      <c r="T1353" s="358"/>
      <c r="U1353" s="357"/>
      <c r="V1353" s="357"/>
      <c r="W1353" s="357"/>
      <c r="X1353" s="357"/>
      <c r="Y1353" s="357"/>
      <c r="Z1353" s="357"/>
      <c r="AA1353" s="357"/>
      <c r="AB1353" s="308"/>
      <c r="AC1353" s="2300"/>
      <c r="AD1353" s="2300"/>
      <c r="AE1353" s="2308"/>
      <c r="AF1353" s="2316"/>
      <c r="AG1353" s="2314"/>
      <c r="AH1353" s="2312"/>
      <c r="AI1353" s="271">
        <f t="shared" ref="AI1353" si="1888">IF(P1353=P1352,0,IF(P1353=P1351,0,IF(P1353=P1350,0,IF(P1353=P1349,0,IF(P1353=P1348,0,IF(P1353=P1347,0,IF(P1353=P1346,0,IF(P1353=P1345,0,1))))))))</f>
        <v>0</v>
      </c>
      <c r="AJ1353" s="271" t="s">
        <v>545</v>
      </c>
      <c r="AK1353" s="271" t="str">
        <f t="shared" si="1851"/>
        <v>??</v>
      </c>
      <c r="AL1353" s="271" t="e">
        <f>IF(#REF!=#REF!,0,IF(#REF!=#REF!,0,IF(#REF!=#REF!,0,IF(#REF!=#REF!,0,IF(#REF!=#REF!,0,IF(#REF!=#REF!,0,IF(#REF!=#REF!,0,IF(#REF!=#REF!,0,1))))))))</f>
        <v>#REF!</v>
      </c>
      <c r="AM1353" s="354">
        <f t="shared" si="1855"/>
        <v>0</v>
      </c>
    </row>
    <row r="1354" spans="1:39" ht="14.1" customHeight="1" thickTop="1" thickBot="1" x14ac:dyDescent="0.25">
      <c r="A1354" s="2279"/>
      <c r="B1354" s="2282"/>
      <c r="C1354" s="2284"/>
      <c r="D1354" s="2286"/>
      <c r="E1354" s="2289"/>
      <c r="F1354" s="2282"/>
      <c r="G1354" s="2296"/>
      <c r="H1354" s="2298"/>
      <c r="I1354" s="2294"/>
      <c r="J1354" s="2282"/>
      <c r="K1354" s="2296"/>
      <c r="L1354" s="2282"/>
      <c r="M1354" s="292"/>
      <c r="N1354" s="290"/>
      <c r="O1354" s="290"/>
      <c r="P1354" s="291"/>
      <c r="Q1354" s="291"/>
      <c r="R1354" s="290"/>
      <c r="S1354" s="290"/>
      <c r="T1354" s="356"/>
      <c r="U1354" s="355"/>
      <c r="V1354" s="355"/>
      <c r="W1354" s="355"/>
      <c r="X1354" s="355"/>
      <c r="Y1354" s="355"/>
      <c r="Z1354" s="355"/>
      <c r="AA1354" s="355"/>
      <c r="AB1354" s="290"/>
      <c r="AC1354" s="2301"/>
      <c r="AD1354" s="2301"/>
      <c r="AE1354" s="2309"/>
      <c r="AF1354" s="2316"/>
      <c r="AG1354" s="2315"/>
      <c r="AH1354" s="2312"/>
      <c r="AI1354" s="271">
        <f t="shared" ref="AI1354" si="1889">IF(P1354=P1353,0,IF(P1354=P1352,0,IF(P1354=P1351,0,IF(P1354=P1350,0,IF(P1354=P1349,0,IF(P1354=P1348,0,IF(P1354=P1347,0,IF(P1354=P1346,0,IF(P1354=P1345,0,1)))))))))</f>
        <v>0</v>
      </c>
      <c r="AJ1354" s="271" t="s">
        <v>545</v>
      </c>
      <c r="AK1354" s="271" t="str">
        <f t="shared" si="1851"/>
        <v>??</v>
      </c>
      <c r="AL1354" s="271" t="e">
        <f>IF(#REF!=#REF!,0,IF(#REF!=#REF!,0,IF(#REF!=#REF!,0,IF(#REF!=#REF!,0,IF(#REF!=#REF!,0,IF(#REF!=#REF!,0,IF(#REF!=#REF!,0,IF(#REF!=#REF!,0,IF(#REF!=#REF!,0,1)))))))))</f>
        <v>#REF!</v>
      </c>
      <c r="AM1354" s="354">
        <f t="shared" si="1855"/>
        <v>0</v>
      </c>
    </row>
    <row r="1355" spans="1:39" ht="14.1" customHeight="1" thickTop="1" thickBot="1" x14ac:dyDescent="0.25">
      <c r="A1355" s="2278"/>
      <c r="B1355" s="2280"/>
      <c r="C1355" s="2283"/>
      <c r="D1355" s="2285"/>
      <c r="E1355" s="2287"/>
      <c r="F1355" s="2280"/>
      <c r="G1355" s="2280"/>
      <c r="H1355" s="2297"/>
      <c r="I1355" s="2290" t="s">
        <v>140</v>
      </c>
      <c r="J1355" s="2281"/>
      <c r="K1355" s="2280"/>
      <c r="L1355" s="2281"/>
      <c r="M1355" s="310"/>
      <c r="N1355" s="1678"/>
      <c r="O1355" s="1678"/>
      <c r="P1355" s="388"/>
      <c r="Q1355" s="388"/>
      <c r="R1355" s="308"/>
      <c r="S1355" s="308"/>
      <c r="T1355" s="358"/>
      <c r="U1355" s="357"/>
      <c r="V1355" s="357"/>
      <c r="W1355" s="357"/>
      <c r="X1355" s="357"/>
      <c r="Y1355" s="357"/>
      <c r="Z1355" s="357"/>
      <c r="AA1355" s="357"/>
      <c r="AB1355" s="308"/>
      <c r="AC1355" s="2299">
        <f t="shared" ref="AC1355" si="1890">SUM(T1355:AB1364)</f>
        <v>0</v>
      </c>
      <c r="AD1355" s="2299">
        <f t="shared" ref="AD1355" si="1891">IF(AC1355&gt;0,18,0)</f>
        <v>0</v>
      </c>
      <c r="AE1355" s="2306">
        <f t="shared" ref="AE1355" si="1892">IF((AC1355-AD1355)&gt;=0,AC1355-AD1355,0)</f>
        <v>0</v>
      </c>
      <c r="AF1355" s="2316">
        <f t="shared" ref="AF1355" si="1893">IF(AC1355&lt;AD1355,AC1355,AD1355)/IF(AD1355=0,1,AD1355)</f>
        <v>0</v>
      </c>
      <c r="AG1355" s="2313" t="str">
        <f t="shared" ref="AG1355" si="1894">IF(AF1355=1,"pe",IF(AF1355&gt;0,"ne",""))</f>
        <v/>
      </c>
      <c r="AH1355" s="2312"/>
      <c r="AI1355" s="271">
        <v>1</v>
      </c>
      <c r="AJ1355" s="271" t="s">
        <v>545</v>
      </c>
      <c r="AK1355" s="271" t="str">
        <f t="shared" si="1851"/>
        <v>??</v>
      </c>
      <c r="AL1355" s="271">
        <v>1</v>
      </c>
      <c r="AM1355" s="354">
        <f t="shared" ref="AM1355" si="1895">C1355</f>
        <v>0</v>
      </c>
    </row>
    <row r="1356" spans="1:39" ht="14.1" customHeight="1" thickTop="1" thickBot="1" x14ac:dyDescent="0.25">
      <c r="A1356" s="2278"/>
      <c r="B1356" s="2281"/>
      <c r="C1356" s="2283"/>
      <c r="D1356" s="2285"/>
      <c r="E1356" s="2288"/>
      <c r="F1356" s="2281"/>
      <c r="G1356" s="2295"/>
      <c r="H1356" s="2297"/>
      <c r="I1356" s="2291"/>
      <c r="J1356" s="2281"/>
      <c r="K1356" s="2295"/>
      <c r="L1356" s="2281"/>
      <c r="M1356" s="310"/>
      <c r="N1356" s="1678"/>
      <c r="O1356" s="1678"/>
      <c r="P1356" s="309"/>
      <c r="Q1356" s="309"/>
      <c r="R1356" s="308"/>
      <c r="S1356" s="308"/>
      <c r="T1356" s="358"/>
      <c r="U1356" s="357"/>
      <c r="V1356" s="357"/>
      <c r="W1356" s="357"/>
      <c r="X1356" s="357"/>
      <c r="Y1356" s="357"/>
      <c r="Z1356" s="357"/>
      <c r="AA1356" s="357"/>
      <c r="AB1356" s="308"/>
      <c r="AC1356" s="2300"/>
      <c r="AD1356" s="2300"/>
      <c r="AE1356" s="2307"/>
      <c r="AF1356" s="2316"/>
      <c r="AG1356" s="2314"/>
      <c r="AH1356" s="2312"/>
      <c r="AI1356" s="271">
        <f t="shared" ref="AI1356" si="1896">IF(P1356=P1355,0,1)</f>
        <v>0</v>
      </c>
      <c r="AJ1356" s="271" t="s">
        <v>545</v>
      </c>
      <c r="AK1356" s="271" t="str">
        <f t="shared" si="1851"/>
        <v>??</v>
      </c>
      <c r="AL1356" s="271" t="e">
        <f>IF(#REF!=#REF!,0,1)</f>
        <v>#REF!</v>
      </c>
      <c r="AM1356" s="354">
        <f t="shared" si="1855"/>
        <v>0</v>
      </c>
    </row>
    <row r="1357" spans="1:39" ht="14.1" customHeight="1" thickTop="1" thickBot="1" x14ac:dyDescent="0.25">
      <c r="A1357" s="2278"/>
      <c r="B1357" s="2281"/>
      <c r="C1357" s="2283"/>
      <c r="D1357" s="2285"/>
      <c r="E1357" s="2288"/>
      <c r="F1357" s="2281"/>
      <c r="G1357" s="2295"/>
      <c r="H1357" s="2297"/>
      <c r="I1357" s="2292"/>
      <c r="J1357" s="2281"/>
      <c r="K1357" s="2295"/>
      <c r="L1357" s="2281"/>
      <c r="M1357" s="310"/>
      <c r="N1357" s="1678"/>
      <c r="O1357" s="1678"/>
      <c r="P1357" s="309"/>
      <c r="Q1357" s="309"/>
      <c r="R1357" s="308"/>
      <c r="S1357" s="308"/>
      <c r="T1357" s="358"/>
      <c r="U1357" s="357"/>
      <c r="V1357" s="357"/>
      <c r="W1357" s="357"/>
      <c r="X1357" s="357"/>
      <c r="Y1357" s="357"/>
      <c r="Z1357" s="357"/>
      <c r="AA1357" s="357"/>
      <c r="AB1357" s="308"/>
      <c r="AC1357" s="2300"/>
      <c r="AD1357" s="2300"/>
      <c r="AE1357" s="2307"/>
      <c r="AF1357" s="2316"/>
      <c r="AG1357" s="2314"/>
      <c r="AH1357" s="2312"/>
      <c r="AI1357" s="271">
        <f t="shared" ref="AI1357" si="1897">IF(P1357=P1356,0,IF(P1357=P1355,0,1))</f>
        <v>0</v>
      </c>
      <c r="AJ1357" s="271" t="s">
        <v>545</v>
      </c>
      <c r="AK1357" s="271" t="str">
        <f t="shared" si="1851"/>
        <v>??</v>
      </c>
      <c r="AL1357" s="271" t="e">
        <f>IF(#REF!=#REF!,0,IF(#REF!=#REF!,0,1))</f>
        <v>#REF!</v>
      </c>
      <c r="AM1357" s="354">
        <f t="shared" si="1855"/>
        <v>0</v>
      </c>
    </row>
    <row r="1358" spans="1:39" ht="14.1" customHeight="1" thickTop="1" thickBot="1" x14ac:dyDescent="0.25">
      <c r="A1358" s="2278"/>
      <c r="B1358" s="2281"/>
      <c r="C1358" s="2283"/>
      <c r="D1358" s="2285"/>
      <c r="E1358" s="2288"/>
      <c r="F1358" s="2281"/>
      <c r="G1358" s="2295"/>
      <c r="H1358" s="2297"/>
      <c r="I1358" s="2293"/>
      <c r="J1358" s="2281"/>
      <c r="K1358" s="2295"/>
      <c r="L1358" s="2281"/>
      <c r="M1358" s="310"/>
      <c r="N1358" s="1678"/>
      <c r="O1358" s="1678"/>
      <c r="P1358" s="309"/>
      <c r="Q1358" s="309"/>
      <c r="R1358" s="308"/>
      <c r="S1358" s="308"/>
      <c r="T1358" s="358"/>
      <c r="U1358" s="357"/>
      <c r="V1358" s="357"/>
      <c r="W1358" s="357"/>
      <c r="X1358" s="357"/>
      <c r="Y1358" s="357"/>
      <c r="Z1358" s="357"/>
      <c r="AA1358" s="357"/>
      <c r="AB1358" s="308"/>
      <c r="AC1358" s="2300"/>
      <c r="AD1358" s="2300"/>
      <c r="AE1358" s="2307"/>
      <c r="AF1358" s="2316"/>
      <c r="AG1358" s="2314"/>
      <c r="AH1358" s="2312"/>
      <c r="AI1358" s="271">
        <f t="shared" ref="AI1358" si="1898">IF(P1358=P1357,0,IF(P1358=P1356,0,IF(P1358=P1355,0,1)))</f>
        <v>0</v>
      </c>
      <c r="AJ1358" s="271" t="s">
        <v>545</v>
      </c>
      <c r="AK1358" s="271" t="str">
        <f t="shared" si="1851"/>
        <v>??</v>
      </c>
      <c r="AL1358" s="271" t="e">
        <f>IF(#REF!=#REF!,0,IF(#REF!=#REF!,0,IF(#REF!=#REF!,0,1)))</f>
        <v>#REF!</v>
      </c>
      <c r="AM1358" s="354">
        <f t="shared" si="1855"/>
        <v>0</v>
      </c>
    </row>
    <row r="1359" spans="1:39" ht="14.1" customHeight="1" thickTop="1" thickBot="1" x14ac:dyDescent="0.25">
      <c r="A1359" s="2278"/>
      <c r="B1359" s="2281"/>
      <c r="C1359" s="2283"/>
      <c r="D1359" s="2285"/>
      <c r="E1359" s="2288"/>
      <c r="F1359" s="2281"/>
      <c r="G1359" s="2295"/>
      <c r="H1359" s="2297"/>
      <c r="I1359" s="2293"/>
      <c r="J1359" s="2281"/>
      <c r="K1359" s="2295"/>
      <c r="L1359" s="2281"/>
      <c r="M1359" s="310"/>
      <c r="N1359" s="1678"/>
      <c r="O1359" s="1678"/>
      <c r="P1359" s="309"/>
      <c r="Q1359" s="309"/>
      <c r="R1359" s="308"/>
      <c r="S1359" s="308"/>
      <c r="T1359" s="358"/>
      <c r="U1359" s="357"/>
      <c r="V1359" s="357"/>
      <c r="W1359" s="357"/>
      <c r="X1359" s="357"/>
      <c r="Y1359" s="357"/>
      <c r="Z1359" s="357"/>
      <c r="AA1359" s="357"/>
      <c r="AB1359" s="308"/>
      <c r="AC1359" s="2300"/>
      <c r="AD1359" s="2300"/>
      <c r="AE1359" s="2307"/>
      <c r="AF1359" s="2316"/>
      <c r="AG1359" s="2314"/>
      <c r="AH1359" s="2312"/>
      <c r="AI1359" s="271">
        <f t="shared" ref="AI1359" si="1899">IF(P1359=P1358,0,IF(P1359=P1357,0,IF(P1359=P1356,0,IF(P1359=P1355,0,1))))</f>
        <v>0</v>
      </c>
      <c r="AJ1359" s="271" t="s">
        <v>545</v>
      </c>
      <c r="AK1359" s="271" t="str">
        <f t="shared" si="1851"/>
        <v>??</v>
      </c>
      <c r="AL1359" s="271" t="e">
        <f>IF(#REF!=#REF!,0,IF(#REF!=#REF!,0,IF(#REF!=#REF!,0,IF(#REF!=#REF!,0,1))))</f>
        <v>#REF!</v>
      </c>
      <c r="AM1359" s="354">
        <f t="shared" si="1855"/>
        <v>0</v>
      </c>
    </row>
    <row r="1360" spans="1:39" ht="14.1" customHeight="1" thickTop="1" thickBot="1" x14ac:dyDescent="0.25">
      <c r="A1360" s="2278"/>
      <c r="B1360" s="2281"/>
      <c r="C1360" s="2283"/>
      <c r="D1360" s="2285"/>
      <c r="E1360" s="2288"/>
      <c r="F1360" s="2281"/>
      <c r="G1360" s="2295"/>
      <c r="H1360" s="2297"/>
      <c r="I1360" s="2293"/>
      <c r="J1360" s="2281"/>
      <c r="K1360" s="2295"/>
      <c r="L1360" s="2281"/>
      <c r="M1360" s="310"/>
      <c r="N1360" s="1678"/>
      <c r="O1360" s="1678"/>
      <c r="P1360" s="309"/>
      <c r="Q1360" s="309"/>
      <c r="R1360" s="308"/>
      <c r="S1360" s="308"/>
      <c r="T1360" s="358"/>
      <c r="U1360" s="357"/>
      <c r="V1360" s="357"/>
      <c r="W1360" s="357"/>
      <c r="X1360" s="357"/>
      <c r="Y1360" s="357"/>
      <c r="Z1360" s="357"/>
      <c r="AA1360" s="357"/>
      <c r="AB1360" s="308"/>
      <c r="AC1360" s="2300"/>
      <c r="AD1360" s="2300"/>
      <c r="AE1360" s="2307"/>
      <c r="AF1360" s="2316"/>
      <c r="AG1360" s="2314"/>
      <c r="AH1360" s="2312"/>
      <c r="AI1360" s="271">
        <f t="shared" ref="AI1360" si="1900">IF(P1360=P1359,0,IF(P1360=P1358,0,IF(P1360=P1357,0,IF(P1360=P1356,0,IF(P1360=P1355,0,1)))))</f>
        <v>0</v>
      </c>
      <c r="AJ1360" s="271" t="s">
        <v>545</v>
      </c>
      <c r="AK1360" s="271" t="str">
        <f t="shared" si="1851"/>
        <v>??</v>
      </c>
      <c r="AL1360" s="271" t="e">
        <f>IF(#REF!=#REF!,0,IF(#REF!=#REF!,0,IF(#REF!=#REF!,0,IF(#REF!=#REF!,0,IF(#REF!=#REF!,0,1)))))</f>
        <v>#REF!</v>
      </c>
      <c r="AM1360" s="354">
        <f t="shared" si="1855"/>
        <v>0</v>
      </c>
    </row>
    <row r="1361" spans="1:39" ht="14.1" customHeight="1" thickTop="1" thickBot="1" x14ac:dyDescent="0.25">
      <c r="A1361" s="2278"/>
      <c r="B1361" s="2281"/>
      <c r="C1361" s="2283"/>
      <c r="D1361" s="2285"/>
      <c r="E1361" s="2288"/>
      <c r="F1361" s="2281"/>
      <c r="G1361" s="2295"/>
      <c r="H1361" s="2297"/>
      <c r="I1361" s="2293"/>
      <c r="J1361" s="2281"/>
      <c r="K1361" s="2295"/>
      <c r="L1361" s="2281"/>
      <c r="M1361" s="310"/>
      <c r="N1361" s="1678"/>
      <c r="O1361" s="1678"/>
      <c r="P1361" s="309"/>
      <c r="Q1361" s="309"/>
      <c r="R1361" s="308"/>
      <c r="S1361" s="308"/>
      <c r="T1361" s="358"/>
      <c r="U1361" s="357"/>
      <c r="V1361" s="357"/>
      <c r="W1361" s="357"/>
      <c r="X1361" s="357"/>
      <c r="Y1361" s="357"/>
      <c r="Z1361" s="357"/>
      <c r="AA1361" s="357"/>
      <c r="AB1361" s="308"/>
      <c r="AC1361" s="2300"/>
      <c r="AD1361" s="2300"/>
      <c r="AE1361" s="2308" t="str">
        <f t="shared" ref="AE1361" si="1901">IF(AE1355&gt;9,"błąd","")</f>
        <v/>
      </c>
      <c r="AF1361" s="2316"/>
      <c r="AG1361" s="2314"/>
      <c r="AH1361" s="2312"/>
      <c r="AI1361" s="271">
        <f t="shared" ref="AI1361" si="1902">IF(P1361=P1360,0,IF(P1361=P1359,0,IF(P1361=P1358,0,IF(P1361=P1357,0,IF(P1361=P1356,0,IF(P1361=P1355,0,1))))))</f>
        <v>0</v>
      </c>
      <c r="AJ1361" s="271" t="s">
        <v>545</v>
      </c>
      <c r="AK1361" s="271" t="str">
        <f t="shared" si="1851"/>
        <v>??</v>
      </c>
      <c r="AL1361" s="271" t="e">
        <f>IF(#REF!=#REF!,0,IF(#REF!=#REF!,0,IF(#REF!=#REF!,0,IF(#REF!=#REF!,0,IF(#REF!=#REF!,0,IF(#REF!=#REF!,0,1))))))</f>
        <v>#REF!</v>
      </c>
      <c r="AM1361" s="354">
        <f t="shared" si="1855"/>
        <v>0</v>
      </c>
    </row>
    <row r="1362" spans="1:39" ht="14.1" customHeight="1" thickTop="1" thickBot="1" x14ac:dyDescent="0.25">
      <c r="A1362" s="2278"/>
      <c r="B1362" s="2281"/>
      <c r="C1362" s="2283"/>
      <c r="D1362" s="2285"/>
      <c r="E1362" s="2288"/>
      <c r="F1362" s="2281"/>
      <c r="G1362" s="2295"/>
      <c r="H1362" s="2297"/>
      <c r="I1362" s="2293"/>
      <c r="J1362" s="2281"/>
      <c r="K1362" s="2295"/>
      <c r="L1362" s="2281"/>
      <c r="M1362" s="310"/>
      <c r="N1362" s="1678"/>
      <c r="O1362" s="1678"/>
      <c r="P1362" s="309"/>
      <c r="Q1362" s="309"/>
      <c r="R1362" s="308"/>
      <c r="S1362" s="308"/>
      <c r="T1362" s="358"/>
      <c r="U1362" s="357"/>
      <c r="V1362" s="357"/>
      <c r="W1362" s="357"/>
      <c r="X1362" s="357"/>
      <c r="Y1362" s="357"/>
      <c r="Z1362" s="357"/>
      <c r="AA1362" s="357"/>
      <c r="AB1362" s="308"/>
      <c r="AC1362" s="2300"/>
      <c r="AD1362" s="2300"/>
      <c r="AE1362" s="2308"/>
      <c r="AF1362" s="2316"/>
      <c r="AG1362" s="2314"/>
      <c r="AH1362" s="2312"/>
      <c r="AI1362" s="271">
        <f t="shared" ref="AI1362" si="1903">IF(P1362=P1361,0,IF(P1362=P1360,0,IF(P1362=P1359,0,IF(P1362=P1358,0,IF(P1362=P1357,0,IF(P1362=P1356,0,IF(P1362=P1355,0,1)))))))</f>
        <v>0</v>
      </c>
      <c r="AJ1362" s="271" t="s">
        <v>545</v>
      </c>
      <c r="AK1362" s="271" t="str">
        <f t="shared" si="1851"/>
        <v>??</v>
      </c>
      <c r="AL1362" s="271" t="e">
        <f>IF(#REF!=#REF!,0,IF(#REF!=#REF!,0,IF(#REF!=#REF!,0,IF(#REF!=#REF!,0,IF(#REF!=#REF!,0,IF(#REF!=#REF!,0,IF(#REF!=#REF!,0,1)))))))</f>
        <v>#REF!</v>
      </c>
      <c r="AM1362" s="354">
        <f t="shared" si="1855"/>
        <v>0</v>
      </c>
    </row>
    <row r="1363" spans="1:39" ht="14.1" customHeight="1" thickTop="1" thickBot="1" x14ac:dyDescent="0.25">
      <c r="A1363" s="2278"/>
      <c r="B1363" s="2281"/>
      <c r="C1363" s="2283"/>
      <c r="D1363" s="2285"/>
      <c r="E1363" s="2288"/>
      <c r="F1363" s="2281"/>
      <c r="G1363" s="2295"/>
      <c r="H1363" s="2297"/>
      <c r="I1363" s="2293"/>
      <c r="J1363" s="2281"/>
      <c r="K1363" s="2295"/>
      <c r="L1363" s="2281"/>
      <c r="M1363" s="310"/>
      <c r="N1363" s="1678"/>
      <c r="O1363" s="1678"/>
      <c r="P1363" s="309"/>
      <c r="Q1363" s="309"/>
      <c r="R1363" s="308"/>
      <c r="S1363" s="308"/>
      <c r="T1363" s="358"/>
      <c r="U1363" s="357"/>
      <c r="V1363" s="357"/>
      <c r="W1363" s="357"/>
      <c r="X1363" s="357"/>
      <c r="Y1363" s="357"/>
      <c r="Z1363" s="357"/>
      <c r="AA1363" s="357"/>
      <c r="AB1363" s="308"/>
      <c r="AC1363" s="2300"/>
      <c r="AD1363" s="2300"/>
      <c r="AE1363" s="2308"/>
      <c r="AF1363" s="2316"/>
      <c r="AG1363" s="2314"/>
      <c r="AH1363" s="2312"/>
      <c r="AI1363" s="271">
        <f t="shared" ref="AI1363" si="1904">IF(P1363=P1362,0,IF(P1363=P1361,0,IF(P1363=P1360,0,IF(P1363=P1359,0,IF(P1363=P1358,0,IF(P1363=P1357,0,IF(P1363=P1356,0,IF(P1363=P1355,0,1))))))))</f>
        <v>0</v>
      </c>
      <c r="AJ1363" s="271" t="s">
        <v>545</v>
      </c>
      <c r="AK1363" s="271" t="str">
        <f t="shared" si="1851"/>
        <v>??</v>
      </c>
      <c r="AL1363" s="271" t="e">
        <f>IF(#REF!=#REF!,0,IF(#REF!=#REF!,0,IF(#REF!=#REF!,0,IF(#REF!=#REF!,0,IF(#REF!=#REF!,0,IF(#REF!=#REF!,0,IF(#REF!=#REF!,0,IF(#REF!=#REF!,0,1))))))))</f>
        <v>#REF!</v>
      </c>
      <c r="AM1363" s="354">
        <f t="shared" si="1855"/>
        <v>0</v>
      </c>
    </row>
    <row r="1364" spans="1:39" ht="14.1" customHeight="1" thickTop="1" thickBot="1" x14ac:dyDescent="0.25">
      <c r="A1364" s="2279"/>
      <c r="B1364" s="2282"/>
      <c r="C1364" s="2284"/>
      <c r="D1364" s="2286"/>
      <c r="E1364" s="2289"/>
      <c r="F1364" s="2282"/>
      <c r="G1364" s="2296"/>
      <c r="H1364" s="2298"/>
      <c r="I1364" s="2294"/>
      <c r="J1364" s="2282"/>
      <c r="K1364" s="2296"/>
      <c r="L1364" s="2282"/>
      <c r="M1364" s="292"/>
      <c r="N1364" s="290"/>
      <c r="O1364" s="290"/>
      <c r="P1364" s="291"/>
      <c r="Q1364" s="291"/>
      <c r="R1364" s="290"/>
      <c r="S1364" s="290"/>
      <c r="T1364" s="356"/>
      <c r="U1364" s="355"/>
      <c r="V1364" s="355"/>
      <c r="W1364" s="355"/>
      <c r="X1364" s="355"/>
      <c r="Y1364" s="355"/>
      <c r="Z1364" s="355"/>
      <c r="AA1364" s="355"/>
      <c r="AB1364" s="290"/>
      <c r="AC1364" s="2301"/>
      <c r="AD1364" s="2301"/>
      <c r="AE1364" s="2309"/>
      <c r="AF1364" s="2316"/>
      <c r="AG1364" s="2315"/>
      <c r="AH1364" s="2312"/>
      <c r="AI1364" s="271">
        <f t="shared" ref="AI1364" si="1905">IF(P1364=P1363,0,IF(P1364=P1362,0,IF(P1364=P1361,0,IF(P1364=P1360,0,IF(P1364=P1359,0,IF(P1364=P1358,0,IF(P1364=P1357,0,IF(P1364=P1356,0,IF(P1364=P1355,0,1)))))))))</f>
        <v>0</v>
      </c>
      <c r="AJ1364" s="271" t="s">
        <v>545</v>
      </c>
      <c r="AK1364" s="271" t="str">
        <f t="shared" si="1851"/>
        <v>??</v>
      </c>
      <c r="AL1364" s="271" t="e">
        <f>IF(#REF!=#REF!,0,IF(#REF!=#REF!,0,IF(#REF!=#REF!,0,IF(#REF!=#REF!,0,IF(#REF!=#REF!,0,IF(#REF!=#REF!,0,IF(#REF!=#REF!,0,IF(#REF!=#REF!,0,IF(#REF!=#REF!,0,1)))))))))</f>
        <v>#REF!</v>
      </c>
      <c r="AM1364" s="354">
        <f t="shared" si="1855"/>
        <v>0</v>
      </c>
    </row>
    <row r="1365" spans="1:39" ht="14.1" customHeight="1" thickTop="1" thickBot="1" x14ac:dyDescent="0.25">
      <c r="A1365" s="2278"/>
      <c r="B1365" s="2280"/>
      <c r="C1365" s="2283"/>
      <c r="D1365" s="2285"/>
      <c r="E1365" s="2287"/>
      <c r="F1365" s="2280"/>
      <c r="G1365" s="2280"/>
      <c r="H1365" s="2297"/>
      <c r="I1365" s="2290" t="s">
        <v>140</v>
      </c>
      <c r="J1365" s="2281"/>
      <c r="K1365" s="2280"/>
      <c r="L1365" s="2281"/>
      <c r="M1365" s="310"/>
      <c r="N1365" s="1678"/>
      <c r="O1365" s="1678"/>
      <c r="P1365" s="388"/>
      <c r="Q1365" s="388"/>
      <c r="R1365" s="308"/>
      <c r="S1365" s="308"/>
      <c r="T1365" s="358"/>
      <c r="U1365" s="357"/>
      <c r="V1365" s="357"/>
      <c r="W1365" s="357"/>
      <c r="X1365" s="357"/>
      <c r="Y1365" s="357"/>
      <c r="Z1365" s="357"/>
      <c r="AA1365" s="357"/>
      <c r="AB1365" s="308"/>
      <c r="AC1365" s="2299">
        <f t="shared" ref="AC1365" si="1906">SUM(T1365:AB1374)</f>
        <v>0</v>
      </c>
      <c r="AD1365" s="2299">
        <f t="shared" ref="AD1365" si="1907">IF(AC1365&gt;0,18,0)</f>
        <v>0</v>
      </c>
      <c r="AE1365" s="2306">
        <f t="shared" ref="AE1365" si="1908">IF((AC1365-AD1365)&gt;=0,AC1365-AD1365,0)</f>
        <v>0</v>
      </c>
      <c r="AF1365" s="2316">
        <f t="shared" ref="AF1365" si="1909">IF(AC1365&lt;AD1365,AC1365,AD1365)/IF(AD1365=0,1,AD1365)</f>
        <v>0</v>
      </c>
      <c r="AG1365" s="2313" t="str">
        <f t="shared" ref="AG1365" si="1910">IF(AF1365=1,"pe",IF(AF1365&gt;0,"ne",""))</f>
        <v/>
      </c>
      <c r="AH1365" s="2312"/>
      <c r="AI1365" s="271">
        <v>1</v>
      </c>
      <c r="AJ1365" s="271" t="s">
        <v>545</v>
      </c>
      <c r="AK1365" s="271" t="str">
        <f t="shared" si="1851"/>
        <v>??</v>
      </c>
      <c r="AL1365" s="271">
        <v>1</v>
      </c>
      <c r="AM1365" s="354">
        <f t="shared" ref="AM1365" si="1911">C1365</f>
        <v>0</v>
      </c>
    </row>
    <row r="1366" spans="1:39" ht="14.1" customHeight="1" thickTop="1" thickBot="1" x14ac:dyDescent="0.25">
      <c r="A1366" s="2278"/>
      <c r="B1366" s="2281"/>
      <c r="C1366" s="2283"/>
      <c r="D1366" s="2285"/>
      <c r="E1366" s="2288"/>
      <c r="F1366" s="2281"/>
      <c r="G1366" s="2295"/>
      <c r="H1366" s="2297"/>
      <c r="I1366" s="2291"/>
      <c r="J1366" s="2281"/>
      <c r="K1366" s="2295"/>
      <c r="L1366" s="2281"/>
      <c r="M1366" s="310"/>
      <c r="N1366" s="1678"/>
      <c r="O1366" s="1678"/>
      <c r="P1366" s="309"/>
      <c r="Q1366" s="309"/>
      <c r="R1366" s="308"/>
      <c r="S1366" s="308"/>
      <c r="T1366" s="358"/>
      <c r="U1366" s="357"/>
      <c r="V1366" s="357"/>
      <c r="W1366" s="357"/>
      <c r="X1366" s="357"/>
      <c r="Y1366" s="357"/>
      <c r="Z1366" s="357"/>
      <c r="AA1366" s="357"/>
      <c r="AB1366" s="308"/>
      <c r="AC1366" s="2300"/>
      <c r="AD1366" s="2300"/>
      <c r="AE1366" s="2307"/>
      <c r="AF1366" s="2316"/>
      <c r="AG1366" s="2314"/>
      <c r="AH1366" s="2312"/>
      <c r="AI1366" s="271">
        <f t="shared" ref="AI1366" si="1912">IF(P1366=P1365,0,1)</f>
        <v>0</v>
      </c>
      <c r="AJ1366" s="271" t="s">
        <v>545</v>
      </c>
      <c r="AK1366" s="271" t="str">
        <f t="shared" si="1851"/>
        <v>??</v>
      </c>
      <c r="AL1366" s="271" t="e">
        <f>IF(#REF!=#REF!,0,1)</f>
        <v>#REF!</v>
      </c>
      <c r="AM1366" s="354">
        <f t="shared" si="1855"/>
        <v>0</v>
      </c>
    </row>
    <row r="1367" spans="1:39" ht="14.1" customHeight="1" thickTop="1" thickBot="1" x14ac:dyDescent="0.25">
      <c r="A1367" s="2278"/>
      <c r="B1367" s="2281"/>
      <c r="C1367" s="2283"/>
      <c r="D1367" s="2285"/>
      <c r="E1367" s="2288"/>
      <c r="F1367" s="2281"/>
      <c r="G1367" s="2295"/>
      <c r="H1367" s="2297"/>
      <c r="I1367" s="2292"/>
      <c r="J1367" s="2281"/>
      <c r="K1367" s="2295"/>
      <c r="L1367" s="2281"/>
      <c r="M1367" s="310"/>
      <c r="N1367" s="1678"/>
      <c r="O1367" s="1678"/>
      <c r="P1367" s="309"/>
      <c r="Q1367" s="309"/>
      <c r="R1367" s="308"/>
      <c r="S1367" s="308"/>
      <c r="T1367" s="358"/>
      <c r="U1367" s="357"/>
      <c r="V1367" s="357"/>
      <c r="W1367" s="357"/>
      <c r="X1367" s="357"/>
      <c r="Y1367" s="357"/>
      <c r="Z1367" s="357"/>
      <c r="AA1367" s="357"/>
      <c r="AB1367" s="308"/>
      <c r="AC1367" s="2300"/>
      <c r="AD1367" s="2300"/>
      <c r="AE1367" s="2307"/>
      <c r="AF1367" s="2316"/>
      <c r="AG1367" s="2314"/>
      <c r="AH1367" s="2312"/>
      <c r="AI1367" s="271">
        <f t="shared" ref="AI1367" si="1913">IF(P1367=P1366,0,IF(P1367=P1365,0,1))</f>
        <v>0</v>
      </c>
      <c r="AJ1367" s="271" t="s">
        <v>545</v>
      </c>
      <c r="AK1367" s="271" t="str">
        <f t="shared" si="1851"/>
        <v>??</v>
      </c>
      <c r="AL1367" s="271" t="e">
        <f>IF(#REF!=#REF!,0,IF(#REF!=#REF!,0,1))</f>
        <v>#REF!</v>
      </c>
      <c r="AM1367" s="354">
        <f t="shared" si="1855"/>
        <v>0</v>
      </c>
    </row>
    <row r="1368" spans="1:39" ht="14.1" customHeight="1" thickTop="1" thickBot="1" x14ac:dyDescent="0.25">
      <c r="A1368" s="2278"/>
      <c r="B1368" s="2281"/>
      <c r="C1368" s="2283"/>
      <c r="D1368" s="2285"/>
      <c r="E1368" s="2288"/>
      <c r="F1368" s="2281"/>
      <c r="G1368" s="2295"/>
      <c r="H1368" s="2297"/>
      <c r="I1368" s="2293"/>
      <c r="J1368" s="2281"/>
      <c r="K1368" s="2295"/>
      <c r="L1368" s="2281"/>
      <c r="M1368" s="310"/>
      <c r="N1368" s="1678"/>
      <c r="O1368" s="1678"/>
      <c r="P1368" s="309"/>
      <c r="Q1368" s="309"/>
      <c r="R1368" s="308"/>
      <c r="S1368" s="308"/>
      <c r="T1368" s="358"/>
      <c r="U1368" s="357"/>
      <c r="V1368" s="357"/>
      <c r="W1368" s="357"/>
      <c r="X1368" s="357"/>
      <c r="Y1368" s="357"/>
      <c r="Z1368" s="357"/>
      <c r="AA1368" s="357"/>
      <c r="AB1368" s="308"/>
      <c r="AC1368" s="2300"/>
      <c r="AD1368" s="2300"/>
      <c r="AE1368" s="2307"/>
      <c r="AF1368" s="2316"/>
      <c r="AG1368" s="2314"/>
      <c r="AH1368" s="2312"/>
      <c r="AI1368" s="271">
        <f t="shared" ref="AI1368" si="1914">IF(P1368=P1367,0,IF(P1368=P1366,0,IF(P1368=P1365,0,1)))</f>
        <v>0</v>
      </c>
      <c r="AJ1368" s="271" t="s">
        <v>545</v>
      </c>
      <c r="AK1368" s="271" t="str">
        <f t="shared" si="1851"/>
        <v>??</v>
      </c>
      <c r="AL1368" s="271" t="e">
        <f>IF(#REF!=#REF!,0,IF(#REF!=#REF!,0,IF(#REF!=#REF!,0,1)))</f>
        <v>#REF!</v>
      </c>
      <c r="AM1368" s="354">
        <f t="shared" si="1855"/>
        <v>0</v>
      </c>
    </row>
    <row r="1369" spans="1:39" ht="14.1" customHeight="1" thickTop="1" thickBot="1" x14ac:dyDescent="0.25">
      <c r="A1369" s="2278"/>
      <c r="B1369" s="2281"/>
      <c r="C1369" s="2283"/>
      <c r="D1369" s="2285"/>
      <c r="E1369" s="2288"/>
      <c r="F1369" s="2281"/>
      <c r="G1369" s="2295"/>
      <c r="H1369" s="2297"/>
      <c r="I1369" s="2293"/>
      <c r="J1369" s="2281"/>
      <c r="K1369" s="2295"/>
      <c r="L1369" s="2281"/>
      <c r="M1369" s="310"/>
      <c r="N1369" s="1678"/>
      <c r="O1369" s="1678"/>
      <c r="P1369" s="309"/>
      <c r="Q1369" s="309"/>
      <c r="R1369" s="308"/>
      <c r="S1369" s="308"/>
      <c r="T1369" s="358"/>
      <c r="U1369" s="357"/>
      <c r="V1369" s="357"/>
      <c r="W1369" s="357"/>
      <c r="X1369" s="357"/>
      <c r="Y1369" s="357"/>
      <c r="Z1369" s="357"/>
      <c r="AA1369" s="357"/>
      <c r="AB1369" s="308"/>
      <c r="AC1369" s="2300"/>
      <c r="AD1369" s="2300"/>
      <c r="AE1369" s="2307"/>
      <c r="AF1369" s="2316"/>
      <c r="AG1369" s="2314"/>
      <c r="AH1369" s="2312"/>
      <c r="AI1369" s="271">
        <f t="shared" ref="AI1369" si="1915">IF(P1369=P1368,0,IF(P1369=P1367,0,IF(P1369=P1366,0,IF(P1369=P1365,0,1))))</f>
        <v>0</v>
      </c>
      <c r="AJ1369" s="271" t="s">
        <v>545</v>
      </c>
      <c r="AK1369" s="271" t="str">
        <f t="shared" si="1851"/>
        <v>??</v>
      </c>
      <c r="AL1369" s="271" t="e">
        <f>IF(#REF!=#REF!,0,IF(#REF!=#REF!,0,IF(#REF!=#REF!,0,IF(#REF!=#REF!,0,1))))</f>
        <v>#REF!</v>
      </c>
      <c r="AM1369" s="354">
        <f t="shared" si="1855"/>
        <v>0</v>
      </c>
    </row>
    <row r="1370" spans="1:39" ht="14.1" customHeight="1" thickTop="1" thickBot="1" x14ac:dyDescent="0.25">
      <c r="A1370" s="2278"/>
      <c r="B1370" s="2281"/>
      <c r="C1370" s="2283"/>
      <c r="D1370" s="2285"/>
      <c r="E1370" s="2288"/>
      <c r="F1370" s="2281"/>
      <c r="G1370" s="2295"/>
      <c r="H1370" s="2297"/>
      <c r="I1370" s="2293"/>
      <c r="J1370" s="2281"/>
      <c r="K1370" s="2295"/>
      <c r="L1370" s="2281"/>
      <c r="M1370" s="310"/>
      <c r="N1370" s="1678"/>
      <c r="O1370" s="1678"/>
      <c r="P1370" s="309"/>
      <c r="Q1370" s="309"/>
      <c r="R1370" s="308"/>
      <c r="S1370" s="308"/>
      <c r="T1370" s="358"/>
      <c r="U1370" s="357"/>
      <c r="V1370" s="357"/>
      <c r="W1370" s="357"/>
      <c r="X1370" s="357"/>
      <c r="Y1370" s="357"/>
      <c r="Z1370" s="357"/>
      <c r="AA1370" s="357"/>
      <c r="AB1370" s="308"/>
      <c r="AC1370" s="2300"/>
      <c r="AD1370" s="2300"/>
      <c r="AE1370" s="2307"/>
      <c r="AF1370" s="2316"/>
      <c r="AG1370" s="2314"/>
      <c r="AH1370" s="2312"/>
      <c r="AI1370" s="271">
        <f t="shared" ref="AI1370" si="1916">IF(P1370=P1369,0,IF(P1370=P1368,0,IF(P1370=P1367,0,IF(P1370=P1366,0,IF(P1370=P1365,0,1)))))</f>
        <v>0</v>
      </c>
      <c r="AJ1370" s="271" t="s">
        <v>545</v>
      </c>
      <c r="AK1370" s="271" t="str">
        <f t="shared" si="1851"/>
        <v>??</v>
      </c>
      <c r="AL1370" s="271" t="e">
        <f>IF(#REF!=#REF!,0,IF(#REF!=#REF!,0,IF(#REF!=#REF!,0,IF(#REF!=#REF!,0,IF(#REF!=#REF!,0,1)))))</f>
        <v>#REF!</v>
      </c>
      <c r="AM1370" s="354">
        <f t="shared" si="1855"/>
        <v>0</v>
      </c>
    </row>
    <row r="1371" spans="1:39" ht="14.1" customHeight="1" thickTop="1" thickBot="1" x14ac:dyDescent="0.25">
      <c r="A1371" s="2278"/>
      <c r="B1371" s="2281"/>
      <c r="C1371" s="2283"/>
      <c r="D1371" s="2285"/>
      <c r="E1371" s="2288"/>
      <c r="F1371" s="2281"/>
      <c r="G1371" s="2295"/>
      <c r="H1371" s="2297"/>
      <c r="I1371" s="2293"/>
      <c r="J1371" s="2281"/>
      <c r="K1371" s="2295"/>
      <c r="L1371" s="2281"/>
      <c r="M1371" s="310"/>
      <c r="N1371" s="1678"/>
      <c r="O1371" s="1678"/>
      <c r="P1371" s="309"/>
      <c r="Q1371" s="309"/>
      <c r="R1371" s="308"/>
      <c r="S1371" s="308"/>
      <c r="T1371" s="358"/>
      <c r="U1371" s="357"/>
      <c r="V1371" s="357"/>
      <c r="W1371" s="357"/>
      <c r="X1371" s="357"/>
      <c r="Y1371" s="357"/>
      <c r="Z1371" s="357"/>
      <c r="AA1371" s="357"/>
      <c r="AB1371" s="308"/>
      <c r="AC1371" s="2300"/>
      <c r="AD1371" s="2300"/>
      <c r="AE1371" s="2308" t="str">
        <f t="shared" ref="AE1371" si="1917">IF(AE1365&gt;9,"błąd","")</f>
        <v/>
      </c>
      <c r="AF1371" s="2316"/>
      <c r="AG1371" s="2314"/>
      <c r="AH1371" s="2312"/>
      <c r="AI1371" s="271">
        <f t="shared" ref="AI1371" si="1918">IF(P1371=P1370,0,IF(P1371=P1369,0,IF(P1371=P1368,0,IF(P1371=P1367,0,IF(P1371=P1366,0,IF(P1371=P1365,0,1))))))</f>
        <v>0</v>
      </c>
      <c r="AJ1371" s="271" t="s">
        <v>545</v>
      </c>
      <c r="AK1371" s="271" t="str">
        <f t="shared" si="1851"/>
        <v>??</v>
      </c>
      <c r="AL1371" s="271" t="e">
        <f>IF(#REF!=#REF!,0,IF(#REF!=#REF!,0,IF(#REF!=#REF!,0,IF(#REF!=#REF!,0,IF(#REF!=#REF!,0,IF(#REF!=#REF!,0,1))))))</f>
        <v>#REF!</v>
      </c>
      <c r="AM1371" s="354">
        <f t="shared" si="1855"/>
        <v>0</v>
      </c>
    </row>
    <row r="1372" spans="1:39" ht="14.1" customHeight="1" thickTop="1" thickBot="1" x14ac:dyDescent="0.25">
      <c r="A1372" s="2278"/>
      <c r="B1372" s="2281"/>
      <c r="C1372" s="2283"/>
      <c r="D1372" s="2285"/>
      <c r="E1372" s="2288"/>
      <c r="F1372" s="2281"/>
      <c r="G1372" s="2295"/>
      <c r="H1372" s="2297"/>
      <c r="I1372" s="2293"/>
      <c r="J1372" s="2281"/>
      <c r="K1372" s="2295"/>
      <c r="L1372" s="2281"/>
      <c r="M1372" s="310"/>
      <c r="N1372" s="1678"/>
      <c r="O1372" s="1678"/>
      <c r="P1372" s="309"/>
      <c r="Q1372" s="309"/>
      <c r="R1372" s="308"/>
      <c r="S1372" s="308"/>
      <c r="T1372" s="358"/>
      <c r="U1372" s="357"/>
      <c r="V1372" s="357"/>
      <c r="W1372" s="357"/>
      <c r="X1372" s="357"/>
      <c r="Y1372" s="357"/>
      <c r="Z1372" s="357"/>
      <c r="AA1372" s="357"/>
      <c r="AB1372" s="308"/>
      <c r="AC1372" s="2300"/>
      <c r="AD1372" s="2300"/>
      <c r="AE1372" s="2308"/>
      <c r="AF1372" s="2316"/>
      <c r="AG1372" s="2314"/>
      <c r="AH1372" s="2312"/>
      <c r="AI1372" s="271">
        <f t="shared" ref="AI1372" si="1919">IF(P1372=P1371,0,IF(P1372=P1370,0,IF(P1372=P1369,0,IF(P1372=P1368,0,IF(P1372=P1367,0,IF(P1372=P1366,0,IF(P1372=P1365,0,1)))))))</f>
        <v>0</v>
      </c>
      <c r="AJ1372" s="271" t="s">
        <v>545</v>
      </c>
      <c r="AK1372" s="271" t="str">
        <f t="shared" si="1851"/>
        <v>??</v>
      </c>
      <c r="AL1372" s="271" t="e">
        <f>IF(#REF!=#REF!,0,IF(#REF!=#REF!,0,IF(#REF!=#REF!,0,IF(#REF!=#REF!,0,IF(#REF!=#REF!,0,IF(#REF!=#REF!,0,IF(#REF!=#REF!,0,1)))))))</f>
        <v>#REF!</v>
      </c>
      <c r="AM1372" s="354">
        <f t="shared" si="1855"/>
        <v>0</v>
      </c>
    </row>
    <row r="1373" spans="1:39" ht="14.1" customHeight="1" thickTop="1" thickBot="1" x14ac:dyDescent="0.25">
      <c r="A1373" s="2278"/>
      <c r="B1373" s="2281"/>
      <c r="C1373" s="2283"/>
      <c r="D1373" s="2285"/>
      <c r="E1373" s="2288"/>
      <c r="F1373" s="2281"/>
      <c r="G1373" s="2295"/>
      <c r="H1373" s="2297"/>
      <c r="I1373" s="2293"/>
      <c r="J1373" s="2281"/>
      <c r="K1373" s="2295"/>
      <c r="L1373" s="2281"/>
      <c r="M1373" s="310"/>
      <c r="N1373" s="1678"/>
      <c r="O1373" s="1678"/>
      <c r="P1373" s="309"/>
      <c r="Q1373" s="309"/>
      <c r="R1373" s="308"/>
      <c r="S1373" s="308"/>
      <c r="T1373" s="358"/>
      <c r="U1373" s="357"/>
      <c r="V1373" s="357"/>
      <c r="W1373" s="357"/>
      <c r="X1373" s="357"/>
      <c r="Y1373" s="357"/>
      <c r="Z1373" s="357"/>
      <c r="AA1373" s="357"/>
      <c r="AB1373" s="308"/>
      <c r="AC1373" s="2300"/>
      <c r="AD1373" s="2300"/>
      <c r="AE1373" s="2308"/>
      <c r="AF1373" s="2316"/>
      <c r="AG1373" s="2314"/>
      <c r="AH1373" s="2312"/>
      <c r="AI1373" s="271">
        <f t="shared" ref="AI1373" si="1920">IF(P1373=P1372,0,IF(P1373=P1371,0,IF(P1373=P1370,0,IF(P1373=P1369,0,IF(P1373=P1368,0,IF(P1373=P1367,0,IF(P1373=P1366,0,IF(P1373=P1365,0,1))))))))</f>
        <v>0</v>
      </c>
      <c r="AJ1373" s="271" t="s">
        <v>545</v>
      </c>
      <c r="AK1373" s="271" t="str">
        <f t="shared" si="1851"/>
        <v>??</v>
      </c>
      <c r="AL1373" s="271" t="e">
        <f>IF(#REF!=#REF!,0,IF(#REF!=#REF!,0,IF(#REF!=#REF!,0,IF(#REF!=#REF!,0,IF(#REF!=#REF!,0,IF(#REF!=#REF!,0,IF(#REF!=#REF!,0,IF(#REF!=#REF!,0,1))))))))</f>
        <v>#REF!</v>
      </c>
      <c r="AM1373" s="354">
        <f t="shared" si="1855"/>
        <v>0</v>
      </c>
    </row>
    <row r="1374" spans="1:39" ht="14.1" customHeight="1" thickTop="1" thickBot="1" x14ac:dyDescent="0.25">
      <c r="A1374" s="2279"/>
      <c r="B1374" s="2282"/>
      <c r="C1374" s="2284"/>
      <c r="D1374" s="2286"/>
      <c r="E1374" s="2289"/>
      <c r="F1374" s="2282"/>
      <c r="G1374" s="2296"/>
      <c r="H1374" s="2298"/>
      <c r="I1374" s="2294"/>
      <c r="J1374" s="2282"/>
      <c r="K1374" s="2296"/>
      <c r="L1374" s="2282"/>
      <c r="M1374" s="292"/>
      <c r="N1374" s="290"/>
      <c r="O1374" s="290"/>
      <c r="P1374" s="291"/>
      <c r="Q1374" s="291"/>
      <c r="R1374" s="290"/>
      <c r="S1374" s="290"/>
      <c r="T1374" s="356"/>
      <c r="U1374" s="355"/>
      <c r="V1374" s="355"/>
      <c r="W1374" s="355"/>
      <c r="X1374" s="355"/>
      <c r="Y1374" s="355"/>
      <c r="Z1374" s="355"/>
      <c r="AA1374" s="355"/>
      <c r="AB1374" s="290"/>
      <c r="AC1374" s="2301"/>
      <c r="AD1374" s="2301"/>
      <c r="AE1374" s="2309"/>
      <c r="AF1374" s="2316"/>
      <c r="AG1374" s="2315"/>
      <c r="AH1374" s="2312"/>
      <c r="AI1374" s="271">
        <f t="shared" ref="AI1374" si="1921">IF(P1374=P1373,0,IF(P1374=P1372,0,IF(P1374=P1371,0,IF(P1374=P1370,0,IF(P1374=P1369,0,IF(P1374=P1368,0,IF(P1374=P1367,0,IF(P1374=P1366,0,IF(P1374=P1365,0,1)))))))))</f>
        <v>0</v>
      </c>
      <c r="AJ1374" s="271" t="s">
        <v>545</v>
      </c>
      <c r="AK1374" s="271" t="str">
        <f t="shared" si="1851"/>
        <v>??</v>
      </c>
      <c r="AL1374" s="271" t="e">
        <f>IF(#REF!=#REF!,0,IF(#REF!=#REF!,0,IF(#REF!=#REF!,0,IF(#REF!=#REF!,0,IF(#REF!=#REF!,0,IF(#REF!=#REF!,0,IF(#REF!=#REF!,0,IF(#REF!=#REF!,0,IF(#REF!=#REF!,0,1)))))))))</f>
        <v>#REF!</v>
      </c>
      <c r="AM1374" s="354">
        <f t="shared" si="1855"/>
        <v>0</v>
      </c>
    </row>
    <row r="1375" spans="1:39" ht="14.1" customHeight="1" thickTop="1" thickBot="1" x14ac:dyDescent="0.25">
      <c r="A1375" s="2278"/>
      <c r="B1375" s="2280"/>
      <c r="C1375" s="2283"/>
      <c r="D1375" s="2285"/>
      <c r="E1375" s="2287"/>
      <c r="F1375" s="2280"/>
      <c r="G1375" s="2280"/>
      <c r="H1375" s="2297"/>
      <c r="I1375" s="2290" t="s">
        <v>140</v>
      </c>
      <c r="J1375" s="2281"/>
      <c r="K1375" s="2280"/>
      <c r="L1375" s="2281"/>
      <c r="M1375" s="310"/>
      <c r="N1375" s="1678"/>
      <c r="O1375" s="1678"/>
      <c r="P1375" s="388"/>
      <c r="Q1375" s="388"/>
      <c r="R1375" s="308"/>
      <c r="S1375" s="308"/>
      <c r="T1375" s="358"/>
      <c r="U1375" s="357"/>
      <c r="V1375" s="357"/>
      <c r="W1375" s="357"/>
      <c r="X1375" s="357"/>
      <c r="Y1375" s="357"/>
      <c r="Z1375" s="357"/>
      <c r="AA1375" s="357"/>
      <c r="AB1375" s="308"/>
      <c r="AC1375" s="2299">
        <f t="shared" ref="AC1375" si="1922">SUM(T1375:AB1384)</f>
        <v>0</v>
      </c>
      <c r="AD1375" s="2299">
        <f t="shared" ref="AD1375" si="1923">IF(AC1375&gt;0,18,0)</f>
        <v>0</v>
      </c>
      <c r="AE1375" s="2306">
        <f t="shared" ref="AE1375" si="1924">IF((AC1375-AD1375)&gt;=0,AC1375-AD1375,0)</f>
        <v>0</v>
      </c>
      <c r="AF1375" s="2316">
        <f t="shared" ref="AF1375" si="1925">IF(AC1375&lt;AD1375,AC1375,AD1375)/IF(AD1375=0,1,AD1375)</f>
        <v>0</v>
      </c>
      <c r="AG1375" s="2313" t="str">
        <f t="shared" ref="AG1375" si="1926">IF(AF1375=1,"pe",IF(AF1375&gt;0,"ne",""))</f>
        <v/>
      </c>
      <c r="AH1375" s="2312"/>
      <c r="AI1375" s="271">
        <v>1</v>
      </c>
      <c r="AJ1375" s="271" t="s">
        <v>545</v>
      </c>
      <c r="AK1375" s="271" t="str">
        <f t="shared" si="1851"/>
        <v>??</v>
      </c>
      <c r="AL1375" s="271">
        <v>1</v>
      </c>
      <c r="AM1375" s="354">
        <f t="shared" ref="AM1375" si="1927">C1375</f>
        <v>0</v>
      </c>
    </row>
    <row r="1376" spans="1:39" ht="14.1" customHeight="1" thickTop="1" thickBot="1" x14ac:dyDescent="0.25">
      <c r="A1376" s="2278"/>
      <c r="B1376" s="2281"/>
      <c r="C1376" s="2283"/>
      <c r="D1376" s="2285"/>
      <c r="E1376" s="2288"/>
      <c r="F1376" s="2281"/>
      <c r="G1376" s="2295"/>
      <c r="H1376" s="2297"/>
      <c r="I1376" s="2291"/>
      <c r="J1376" s="2281"/>
      <c r="K1376" s="2295"/>
      <c r="L1376" s="2281"/>
      <c r="M1376" s="310"/>
      <c r="N1376" s="1678"/>
      <c r="O1376" s="1678"/>
      <c r="P1376" s="309"/>
      <c r="Q1376" s="309"/>
      <c r="R1376" s="308"/>
      <c r="S1376" s="308"/>
      <c r="T1376" s="358"/>
      <c r="U1376" s="357"/>
      <c r="V1376" s="357"/>
      <c r="W1376" s="357"/>
      <c r="X1376" s="357"/>
      <c r="Y1376" s="357"/>
      <c r="Z1376" s="357"/>
      <c r="AA1376" s="357"/>
      <c r="AB1376" s="308"/>
      <c r="AC1376" s="2300"/>
      <c r="AD1376" s="2300"/>
      <c r="AE1376" s="2307"/>
      <c r="AF1376" s="2316"/>
      <c r="AG1376" s="2314"/>
      <c r="AH1376" s="2312"/>
      <c r="AI1376" s="271">
        <f t="shared" ref="AI1376" si="1928">IF(P1376=P1375,0,1)</f>
        <v>0</v>
      </c>
      <c r="AJ1376" s="271" t="s">
        <v>545</v>
      </c>
      <c r="AK1376" s="271" t="str">
        <f t="shared" si="1851"/>
        <v>??</v>
      </c>
      <c r="AL1376" s="271" t="e">
        <f>IF(#REF!=#REF!,0,1)</f>
        <v>#REF!</v>
      </c>
      <c r="AM1376" s="354">
        <f t="shared" si="1855"/>
        <v>0</v>
      </c>
    </row>
    <row r="1377" spans="1:39" ht="14.1" customHeight="1" thickTop="1" thickBot="1" x14ac:dyDescent="0.25">
      <c r="A1377" s="2278"/>
      <c r="B1377" s="2281"/>
      <c r="C1377" s="2283"/>
      <c r="D1377" s="2285"/>
      <c r="E1377" s="2288"/>
      <c r="F1377" s="2281"/>
      <c r="G1377" s="2295"/>
      <c r="H1377" s="2297"/>
      <c r="I1377" s="2292"/>
      <c r="J1377" s="2281"/>
      <c r="K1377" s="2295"/>
      <c r="L1377" s="2281"/>
      <c r="M1377" s="310"/>
      <c r="N1377" s="1678"/>
      <c r="O1377" s="1678"/>
      <c r="P1377" s="309"/>
      <c r="Q1377" s="309"/>
      <c r="R1377" s="308"/>
      <c r="S1377" s="308"/>
      <c r="T1377" s="358"/>
      <c r="U1377" s="357"/>
      <c r="V1377" s="357"/>
      <c r="W1377" s="357"/>
      <c r="X1377" s="357"/>
      <c r="Y1377" s="357"/>
      <c r="Z1377" s="357"/>
      <c r="AA1377" s="357"/>
      <c r="AB1377" s="308"/>
      <c r="AC1377" s="2300"/>
      <c r="AD1377" s="2300"/>
      <c r="AE1377" s="2307"/>
      <c r="AF1377" s="2316"/>
      <c r="AG1377" s="2314"/>
      <c r="AH1377" s="2312"/>
      <c r="AI1377" s="271">
        <f t="shared" ref="AI1377" si="1929">IF(P1377=P1376,0,IF(P1377=P1375,0,1))</f>
        <v>0</v>
      </c>
      <c r="AJ1377" s="271" t="s">
        <v>545</v>
      </c>
      <c r="AK1377" s="271" t="str">
        <f t="shared" si="1851"/>
        <v>??</v>
      </c>
      <c r="AL1377" s="271" t="e">
        <f>IF(#REF!=#REF!,0,IF(#REF!=#REF!,0,1))</f>
        <v>#REF!</v>
      </c>
      <c r="AM1377" s="354">
        <f t="shared" si="1855"/>
        <v>0</v>
      </c>
    </row>
    <row r="1378" spans="1:39" ht="14.1" customHeight="1" thickTop="1" thickBot="1" x14ac:dyDescent="0.25">
      <c r="A1378" s="2278"/>
      <c r="B1378" s="2281"/>
      <c r="C1378" s="2283"/>
      <c r="D1378" s="2285"/>
      <c r="E1378" s="2288"/>
      <c r="F1378" s="2281"/>
      <c r="G1378" s="2295"/>
      <c r="H1378" s="2297"/>
      <c r="I1378" s="2293"/>
      <c r="J1378" s="2281"/>
      <c r="K1378" s="2295"/>
      <c r="L1378" s="2281"/>
      <c r="M1378" s="310"/>
      <c r="N1378" s="1678"/>
      <c r="O1378" s="1678"/>
      <c r="P1378" s="309"/>
      <c r="Q1378" s="309"/>
      <c r="R1378" s="308"/>
      <c r="S1378" s="308"/>
      <c r="T1378" s="358"/>
      <c r="U1378" s="357"/>
      <c r="V1378" s="357"/>
      <c r="W1378" s="357"/>
      <c r="X1378" s="357"/>
      <c r="Y1378" s="357"/>
      <c r="Z1378" s="357"/>
      <c r="AA1378" s="357"/>
      <c r="AB1378" s="308"/>
      <c r="AC1378" s="2300"/>
      <c r="AD1378" s="2300"/>
      <c r="AE1378" s="2307"/>
      <c r="AF1378" s="2316"/>
      <c r="AG1378" s="2314"/>
      <c r="AH1378" s="2312"/>
      <c r="AI1378" s="271">
        <f t="shared" ref="AI1378" si="1930">IF(P1378=P1377,0,IF(P1378=P1376,0,IF(P1378=P1375,0,1)))</f>
        <v>0</v>
      </c>
      <c r="AJ1378" s="271" t="s">
        <v>545</v>
      </c>
      <c r="AK1378" s="271" t="str">
        <f t="shared" si="1851"/>
        <v>??</v>
      </c>
      <c r="AL1378" s="271" t="e">
        <f>IF(#REF!=#REF!,0,IF(#REF!=#REF!,0,IF(#REF!=#REF!,0,1)))</f>
        <v>#REF!</v>
      </c>
      <c r="AM1378" s="354">
        <f t="shared" si="1855"/>
        <v>0</v>
      </c>
    </row>
    <row r="1379" spans="1:39" ht="14.1" customHeight="1" thickTop="1" thickBot="1" x14ac:dyDescent="0.25">
      <c r="A1379" s="2278"/>
      <c r="B1379" s="2281"/>
      <c r="C1379" s="2283"/>
      <c r="D1379" s="2285"/>
      <c r="E1379" s="2288"/>
      <c r="F1379" s="2281"/>
      <c r="G1379" s="2295"/>
      <c r="H1379" s="2297"/>
      <c r="I1379" s="2293"/>
      <c r="J1379" s="2281"/>
      <c r="K1379" s="2295"/>
      <c r="L1379" s="2281"/>
      <c r="M1379" s="310"/>
      <c r="N1379" s="1678"/>
      <c r="O1379" s="1678"/>
      <c r="P1379" s="309"/>
      <c r="Q1379" s="309"/>
      <c r="R1379" s="308"/>
      <c r="S1379" s="308"/>
      <c r="T1379" s="358"/>
      <c r="U1379" s="357"/>
      <c r="V1379" s="357"/>
      <c r="W1379" s="357"/>
      <c r="X1379" s="357"/>
      <c r="Y1379" s="357"/>
      <c r="Z1379" s="357"/>
      <c r="AA1379" s="357"/>
      <c r="AB1379" s="308"/>
      <c r="AC1379" s="2300"/>
      <c r="AD1379" s="2300"/>
      <c r="AE1379" s="2307"/>
      <c r="AF1379" s="2316"/>
      <c r="AG1379" s="2314"/>
      <c r="AH1379" s="2312"/>
      <c r="AI1379" s="271">
        <f t="shared" ref="AI1379" si="1931">IF(P1379=P1378,0,IF(P1379=P1377,0,IF(P1379=P1376,0,IF(P1379=P1375,0,1))))</f>
        <v>0</v>
      </c>
      <c r="AJ1379" s="271" t="s">
        <v>545</v>
      </c>
      <c r="AK1379" s="271" t="str">
        <f t="shared" si="1851"/>
        <v>??</v>
      </c>
      <c r="AL1379" s="271" t="e">
        <f>IF(#REF!=#REF!,0,IF(#REF!=#REF!,0,IF(#REF!=#REF!,0,IF(#REF!=#REF!,0,1))))</f>
        <v>#REF!</v>
      </c>
      <c r="AM1379" s="354">
        <f t="shared" si="1855"/>
        <v>0</v>
      </c>
    </row>
    <row r="1380" spans="1:39" ht="14.1" customHeight="1" thickTop="1" thickBot="1" x14ac:dyDescent="0.25">
      <c r="A1380" s="2278"/>
      <c r="B1380" s="2281"/>
      <c r="C1380" s="2283"/>
      <c r="D1380" s="2285"/>
      <c r="E1380" s="2288"/>
      <c r="F1380" s="2281"/>
      <c r="G1380" s="2295"/>
      <c r="H1380" s="2297"/>
      <c r="I1380" s="2293"/>
      <c r="J1380" s="2281"/>
      <c r="K1380" s="2295"/>
      <c r="L1380" s="2281"/>
      <c r="M1380" s="310"/>
      <c r="N1380" s="1678"/>
      <c r="O1380" s="1678"/>
      <c r="P1380" s="309"/>
      <c r="Q1380" s="309"/>
      <c r="R1380" s="308"/>
      <c r="S1380" s="308"/>
      <c r="T1380" s="358"/>
      <c r="U1380" s="357"/>
      <c r="V1380" s="357"/>
      <c r="W1380" s="357"/>
      <c r="X1380" s="357"/>
      <c r="Y1380" s="357"/>
      <c r="Z1380" s="357"/>
      <c r="AA1380" s="357"/>
      <c r="AB1380" s="308"/>
      <c r="AC1380" s="2300"/>
      <c r="AD1380" s="2300"/>
      <c r="AE1380" s="2307"/>
      <c r="AF1380" s="2316"/>
      <c r="AG1380" s="2314"/>
      <c r="AH1380" s="2312"/>
      <c r="AI1380" s="271">
        <f t="shared" ref="AI1380" si="1932">IF(P1380=P1379,0,IF(P1380=P1378,0,IF(P1380=P1377,0,IF(P1380=P1376,0,IF(P1380=P1375,0,1)))))</f>
        <v>0</v>
      </c>
      <c r="AJ1380" s="271" t="s">
        <v>545</v>
      </c>
      <c r="AK1380" s="271" t="str">
        <f t="shared" si="1851"/>
        <v>??</v>
      </c>
      <c r="AL1380" s="271" t="e">
        <f>IF(#REF!=#REF!,0,IF(#REF!=#REF!,0,IF(#REF!=#REF!,0,IF(#REF!=#REF!,0,IF(#REF!=#REF!,0,1)))))</f>
        <v>#REF!</v>
      </c>
      <c r="AM1380" s="354">
        <f t="shared" si="1855"/>
        <v>0</v>
      </c>
    </row>
    <row r="1381" spans="1:39" ht="14.1" customHeight="1" thickTop="1" thickBot="1" x14ac:dyDescent="0.25">
      <c r="A1381" s="2278"/>
      <c r="B1381" s="2281"/>
      <c r="C1381" s="2283"/>
      <c r="D1381" s="2285"/>
      <c r="E1381" s="2288"/>
      <c r="F1381" s="2281"/>
      <c r="G1381" s="2295"/>
      <c r="H1381" s="2297"/>
      <c r="I1381" s="2293"/>
      <c r="J1381" s="2281"/>
      <c r="K1381" s="2295"/>
      <c r="L1381" s="2281"/>
      <c r="M1381" s="310"/>
      <c r="N1381" s="1678"/>
      <c r="O1381" s="1678"/>
      <c r="P1381" s="309"/>
      <c r="Q1381" s="309"/>
      <c r="R1381" s="308"/>
      <c r="S1381" s="308"/>
      <c r="T1381" s="358"/>
      <c r="U1381" s="357"/>
      <c r="V1381" s="357"/>
      <c r="W1381" s="357"/>
      <c r="X1381" s="357"/>
      <c r="Y1381" s="357"/>
      <c r="Z1381" s="357"/>
      <c r="AA1381" s="357"/>
      <c r="AB1381" s="308"/>
      <c r="AC1381" s="2300"/>
      <c r="AD1381" s="2300"/>
      <c r="AE1381" s="2308" t="str">
        <f t="shared" ref="AE1381" si="1933">IF(AE1375&gt;9,"błąd","")</f>
        <v/>
      </c>
      <c r="AF1381" s="2316"/>
      <c r="AG1381" s="2314"/>
      <c r="AH1381" s="2312"/>
      <c r="AI1381" s="271">
        <f t="shared" ref="AI1381" si="1934">IF(P1381=P1380,0,IF(P1381=P1379,0,IF(P1381=P1378,0,IF(P1381=P1377,0,IF(P1381=P1376,0,IF(P1381=P1375,0,1))))))</f>
        <v>0</v>
      </c>
      <c r="AJ1381" s="271" t="s">
        <v>545</v>
      </c>
      <c r="AK1381" s="271" t="str">
        <f t="shared" si="1851"/>
        <v>??</v>
      </c>
      <c r="AL1381" s="271" t="e">
        <f>IF(#REF!=#REF!,0,IF(#REF!=#REF!,0,IF(#REF!=#REF!,0,IF(#REF!=#REF!,0,IF(#REF!=#REF!,0,IF(#REF!=#REF!,0,1))))))</f>
        <v>#REF!</v>
      </c>
      <c r="AM1381" s="354">
        <f t="shared" si="1855"/>
        <v>0</v>
      </c>
    </row>
    <row r="1382" spans="1:39" ht="14.1" customHeight="1" thickTop="1" thickBot="1" x14ac:dyDescent="0.25">
      <c r="A1382" s="2278"/>
      <c r="B1382" s="2281"/>
      <c r="C1382" s="2283"/>
      <c r="D1382" s="2285"/>
      <c r="E1382" s="2288"/>
      <c r="F1382" s="2281"/>
      <c r="G1382" s="2295"/>
      <c r="H1382" s="2297"/>
      <c r="I1382" s="2293"/>
      <c r="J1382" s="2281"/>
      <c r="K1382" s="2295"/>
      <c r="L1382" s="2281"/>
      <c r="M1382" s="310"/>
      <c r="N1382" s="1678"/>
      <c r="O1382" s="1678"/>
      <c r="P1382" s="309"/>
      <c r="Q1382" s="309"/>
      <c r="R1382" s="308"/>
      <c r="S1382" s="308"/>
      <c r="T1382" s="358"/>
      <c r="U1382" s="357"/>
      <c r="V1382" s="357"/>
      <c r="W1382" s="357"/>
      <c r="X1382" s="357"/>
      <c r="Y1382" s="357"/>
      <c r="Z1382" s="357"/>
      <c r="AA1382" s="357"/>
      <c r="AB1382" s="308"/>
      <c r="AC1382" s="2300"/>
      <c r="AD1382" s="2300"/>
      <c r="AE1382" s="2308"/>
      <c r="AF1382" s="2316"/>
      <c r="AG1382" s="2314"/>
      <c r="AH1382" s="2312"/>
      <c r="AI1382" s="271">
        <f t="shared" ref="AI1382" si="1935">IF(P1382=P1381,0,IF(P1382=P1380,0,IF(P1382=P1379,0,IF(P1382=P1378,0,IF(P1382=P1377,0,IF(P1382=P1376,0,IF(P1382=P1375,0,1)))))))</f>
        <v>0</v>
      </c>
      <c r="AJ1382" s="271" t="s">
        <v>545</v>
      </c>
      <c r="AK1382" s="271" t="str">
        <f t="shared" si="1851"/>
        <v>??</v>
      </c>
      <c r="AL1382" s="271" t="e">
        <f>IF(#REF!=#REF!,0,IF(#REF!=#REF!,0,IF(#REF!=#REF!,0,IF(#REF!=#REF!,0,IF(#REF!=#REF!,0,IF(#REF!=#REF!,0,IF(#REF!=#REF!,0,1)))))))</f>
        <v>#REF!</v>
      </c>
      <c r="AM1382" s="354">
        <f t="shared" si="1855"/>
        <v>0</v>
      </c>
    </row>
    <row r="1383" spans="1:39" ht="14.1" customHeight="1" thickTop="1" thickBot="1" x14ac:dyDescent="0.25">
      <c r="A1383" s="2278"/>
      <c r="B1383" s="2281"/>
      <c r="C1383" s="2283"/>
      <c r="D1383" s="2285"/>
      <c r="E1383" s="2288"/>
      <c r="F1383" s="2281"/>
      <c r="G1383" s="2295"/>
      <c r="H1383" s="2297"/>
      <c r="I1383" s="2293"/>
      <c r="J1383" s="2281"/>
      <c r="K1383" s="2295"/>
      <c r="L1383" s="2281"/>
      <c r="M1383" s="310"/>
      <c r="N1383" s="1678"/>
      <c r="O1383" s="1678"/>
      <c r="P1383" s="309"/>
      <c r="Q1383" s="309"/>
      <c r="R1383" s="308"/>
      <c r="S1383" s="308"/>
      <c r="T1383" s="358"/>
      <c r="U1383" s="357"/>
      <c r="V1383" s="357"/>
      <c r="W1383" s="357"/>
      <c r="X1383" s="357"/>
      <c r="Y1383" s="357"/>
      <c r="Z1383" s="357"/>
      <c r="AA1383" s="357"/>
      <c r="AB1383" s="308"/>
      <c r="AC1383" s="2300"/>
      <c r="AD1383" s="2300"/>
      <c r="AE1383" s="2308"/>
      <c r="AF1383" s="2316"/>
      <c r="AG1383" s="2314"/>
      <c r="AH1383" s="2312"/>
      <c r="AI1383" s="271">
        <f t="shared" ref="AI1383" si="1936">IF(P1383=P1382,0,IF(P1383=P1381,0,IF(P1383=P1380,0,IF(P1383=P1379,0,IF(P1383=P1378,0,IF(P1383=P1377,0,IF(P1383=P1376,0,IF(P1383=P1375,0,1))))))))</f>
        <v>0</v>
      </c>
      <c r="AJ1383" s="271" t="s">
        <v>545</v>
      </c>
      <c r="AK1383" s="271" t="str">
        <f t="shared" si="1851"/>
        <v>??</v>
      </c>
      <c r="AL1383" s="271" t="e">
        <f>IF(#REF!=#REF!,0,IF(#REF!=#REF!,0,IF(#REF!=#REF!,0,IF(#REF!=#REF!,0,IF(#REF!=#REF!,0,IF(#REF!=#REF!,0,IF(#REF!=#REF!,0,IF(#REF!=#REF!,0,1))))))))</f>
        <v>#REF!</v>
      </c>
      <c r="AM1383" s="354">
        <f t="shared" si="1855"/>
        <v>0</v>
      </c>
    </row>
    <row r="1384" spans="1:39" ht="14.1" customHeight="1" thickTop="1" thickBot="1" x14ac:dyDescent="0.25">
      <c r="A1384" s="2279"/>
      <c r="B1384" s="2282"/>
      <c r="C1384" s="2284"/>
      <c r="D1384" s="2286"/>
      <c r="E1384" s="2289"/>
      <c r="F1384" s="2282"/>
      <c r="G1384" s="2296"/>
      <c r="H1384" s="2298"/>
      <c r="I1384" s="2294"/>
      <c r="J1384" s="2282"/>
      <c r="K1384" s="2296"/>
      <c r="L1384" s="2282"/>
      <c r="M1384" s="292"/>
      <c r="N1384" s="290"/>
      <c r="O1384" s="290"/>
      <c r="P1384" s="291"/>
      <c r="Q1384" s="291"/>
      <c r="R1384" s="290"/>
      <c r="S1384" s="290"/>
      <c r="T1384" s="356"/>
      <c r="U1384" s="355"/>
      <c r="V1384" s="355"/>
      <c r="W1384" s="355"/>
      <c r="X1384" s="355"/>
      <c r="Y1384" s="355"/>
      <c r="Z1384" s="355"/>
      <c r="AA1384" s="355"/>
      <c r="AB1384" s="290"/>
      <c r="AC1384" s="2301"/>
      <c r="AD1384" s="2301"/>
      <c r="AE1384" s="2309"/>
      <c r="AF1384" s="2316"/>
      <c r="AG1384" s="2315"/>
      <c r="AH1384" s="2312"/>
      <c r="AI1384" s="271">
        <f t="shared" ref="AI1384" si="1937">IF(P1384=P1383,0,IF(P1384=P1382,0,IF(P1384=P1381,0,IF(P1384=P1380,0,IF(P1384=P1379,0,IF(P1384=P1378,0,IF(P1384=P1377,0,IF(P1384=P1376,0,IF(P1384=P1375,0,1)))))))))</f>
        <v>0</v>
      </c>
      <c r="AJ1384" s="271" t="s">
        <v>545</v>
      </c>
      <c r="AK1384" s="271" t="str">
        <f t="shared" si="1851"/>
        <v>??</v>
      </c>
      <c r="AL1384" s="271" t="e">
        <f>IF(#REF!=#REF!,0,IF(#REF!=#REF!,0,IF(#REF!=#REF!,0,IF(#REF!=#REF!,0,IF(#REF!=#REF!,0,IF(#REF!=#REF!,0,IF(#REF!=#REF!,0,IF(#REF!=#REF!,0,IF(#REF!=#REF!,0,1)))))))))</f>
        <v>#REF!</v>
      </c>
      <c r="AM1384" s="354">
        <f t="shared" si="1855"/>
        <v>0</v>
      </c>
    </row>
    <row r="1385" spans="1:39" ht="14.1" customHeight="1" thickTop="1" thickBot="1" x14ac:dyDescent="0.25">
      <c r="A1385" s="2278"/>
      <c r="B1385" s="2280"/>
      <c r="C1385" s="2283"/>
      <c r="D1385" s="2285"/>
      <c r="E1385" s="2287"/>
      <c r="F1385" s="2280"/>
      <c r="G1385" s="2280"/>
      <c r="H1385" s="2297"/>
      <c r="I1385" s="2290" t="s">
        <v>140</v>
      </c>
      <c r="J1385" s="2281"/>
      <c r="K1385" s="2280"/>
      <c r="L1385" s="2281"/>
      <c r="M1385" s="310"/>
      <c r="N1385" s="1678"/>
      <c r="O1385" s="1678"/>
      <c r="P1385" s="388"/>
      <c r="Q1385" s="388"/>
      <c r="R1385" s="308"/>
      <c r="S1385" s="308"/>
      <c r="T1385" s="358"/>
      <c r="U1385" s="357"/>
      <c r="V1385" s="357"/>
      <c r="W1385" s="357"/>
      <c r="X1385" s="357"/>
      <c r="Y1385" s="357"/>
      <c r="Z1385" s="357"/>
      <c r="AA1385" s="357"/>
      <c r="AB1385" s="308"/>
      <c r="AC1385" s="2299">
        <f t="shared" ref="AC1385" si="1938">SUM(T1385:AB1394)</f>
        <v>0</v>
      </c>
      <c r="AD1385" s="2299">
        <f t="shared" ref="AD1385" si="1939">IF(AC1385&gt;0,18,0)</f>
        <v>0</v>
      </c>
      <c r="AE1385" s="2306">
        <f t="shared" ref="AE1385" si="1940">IF((AC1385-AD1385)&gt;=0,AC1385-AD1385,0)</f>
        <v>0</v>
      </c>
      <c r="AF1385" s="2316">
        <f t="shared" ref="AF1385" si="1941">IF(AC1385&lt;AD1385,AC1385,AD1385)/IF(AD1385=0,1,AD1385)</f>
        <v>0</v>
      </c>
      <c r="AG1385" s="2313" t="str">
        <f t="shared" ref="AG1385" si="1942">IF(AF1385=1,"pe",IF(AF1385&gt;0,"ne",""))</f>
        <v/>
      </c>
      <c r="AH1385" s="2312"/>
      <c r="AI1385" s="271">
        <v>1</v>
      </c>
      <c r="AJ1385" s="271" t="s">
        <v>545</v>
      </c>
      <c r="AK1385" s="271" t="str">
        <f t="shared" si="1851"/>
        <v>??</v>
      </c>
      <c r="AL1385" s="271">
        <v>1</v>
      </c>
      <c r="AM1385" s="354">
        <f t="shared" ref="AM1385" si="1943">C1385</f>
        <v>0</v>
      </c>
    </row>
    <row r="1386" spans="1:39" ht="14.1" customHeight="1" thickTop="1" thickBot="1" x14ac:dyDescent="0.25">
      <c r="A1386" s="2278"/>
      <c r="B1386" s="2281"/>
      <c r="C1386" s="2283"/>
      <c r="D1386" s="2285"/>
      <c r="E1386" s="2288"/>
      <c r="F1386" s="2281"/>
      <c r="G1386" s="2295"/>
      <c r="H1386" s="2297"/>
      <c r="I1386" s="2291"/>
      <c r="J1386" s="2281"/>
      <c r="K1386" s="2295"/>
      <c r="L1386" s="2281"/>
      <c r="M1386" s="310"/>
      <c r="N1386" s="1678"/>
      <c r="O1386" s="1678"/>
      <c r="P1386" s="309"/>
      <c r="Q1386" s="309"/>
      <c r="R1386" s="308"/>
      <c r="S1386" s="308"/>
      <c r="T1386" s="358"/>
      <c r="U1386" s="357"/>
      <c r="V1386" s="357"/>
      <c r="W1386" s="357"/>
      <c r="X1386" s="357"/>
      <c r="Y1386" s="357"/>
      <c r="Z1386" s="357"/>
      <c r="AA1386" s="357"/>
      <c r="AB1386" s="308"/>
      <c r="AC1386" s="2300"/>
      <c r="AD1386" s="2300"/>
      <c r="AE1386" s="2307"/>
      <c r="AF1386" s="2316"/>
      <c r="AG1386" s="2314"/>
      <c r="AH1386" s="2312"/>
      <c r="AI1386" s="271">
        <f t="shared" ref="AI1386" si="1944">IF(P1386=P1385,0,1)</f>
        <v>0</v>
      </c>
      <c r="AJ1386" s="271" t="s">
        <v>545</v>
      </c>
      <c r="AK1386" s="271" t="str">
        <f t="shared" si="1851"/>
        <v>??</v>
      </c>
      <c r="AL1386" s="271" t="e">
        <f>IF(#REF!=#REF!,0,1)</f>
        <v>#REF!</v>
      </c>
      <c r="AM1386" s="354">
        <f t="shared" si="1855"/>
        <v>0</v>
      </c>
    </row>
    <row r="1387" spans="1:39" ht="14.1" customHeight="1" thickTop="1" thickBot="1" x14ac:dyDescent="0.25">
      <c r="A1387" s="2278"/>
      <c r="B1387" s="2281"/>
      <c r="C1387" s="2283"/>
      <c r="D1387" s="2285"/>
      <c r="E1387" s="2288"/>
      <c r="F1387" s="2281"/>
      <c r="G1387" s="2295"/>
      <c r="H1387" s="2297"/>
      <c r="I1387" s="2292"/>
      <c r="J1387" s="2281"/>
      <c r="K1387" s="2295"/>
      <c r="L1387" s="2281"/>
      <c r="M1387" s="310"/>
      <c r="N1387" s="1678"/>
      <c r="O1387" s="1678"/>
      <c r="P1387" s="309"/>
      <c r="Q1387" s="309"/>
      <c r="R1387" s="308"/>
      <c r="S1387" s="308"/>
      <c r="T1387" s="358"/>
      <c r="U1387" s="357"/>
      <c r="V1387" s="357"/>
      <c r="W1387" s="357"/>
      <c r="X1387" s="357"/>
      <c r="Y1387" s="357"/>
      <c r="Z1387" s="357"/>
      <c r="AA1387" s="357"/>
      <c r="AB1387" s="308"/>
      <c r="AC1387" s="2300"/>
      <c r="AD1387" s="2300"/>
      <c r="AE1387" s="2307"/>
      <c r="AF1387" s="2316"/>
      <c r="AG1387" s="2314"/>
      <c r="AH1387" s="2312"/>
      <c r="AI1387" s="271">
        <f t="shared" ref="AI1387" si="1945">IF(P1387=P1386,0,IF(P1387=P1385,0,1))</f>
        <v>0</v>
      </c>
      <c r="AJ1387" s="271" t="s">
        <v>545</v>
      </c>
      <c r="AK1387" s="271" t="str">
        <f t="shared" si="1851"/>
        <v>??</v>
      </c>
      <c r="AL1387" s="271" t="e">
        <f>IF(#REF!=#REF!,0,IF(#REF!=#REF!,0,1))</f>
        <v>#REF!</v>
      </c>
      <c r="AM1387" s="354">
        <f t="shared" si="1855"/>
        <v>0</v>
      </c>
    </row>
    <row r="1388" spans="1:39" ht="14.1" customHeight="1" thickTop="1" thickBot="1" x14ac:dyDescent="0.25">
      <c r="A1388" s="2278"/>
      <c r="B1388" s="2281"/>
      <c r="C1388" s="2283"/>
      <c r="D1388" s="2285"/>
      <c r="E1388" s="2288"/>
      <c r="F1388" s="2281"/>
      <c r="G1388" s="2295"/>
      <c r="H1388" s="2297"/>
      <c r="I1388" s="2293"/>
      <c r="J1388" s="2281"/>
      <c r="K1388" s="2295"/>
      <c r="L1388" s="2281"/>
      <c r="M1388" s="310"/>
      <c r="N1388" s="1678"/>
      <c r="O1388" s="1678"/>
      <c r="P1388" s="309"/>
      <c r="Q1388" s="309"/>
      <c r="R1388" s="308"/>
      <c r="S1388" s="308"/>
      <c r="T1388" s="358"/>
      <c r="U1388" s="357"/>
      <c r="V1388" s="357"/>
      <c r="W1388" s="357"/>
      <c r="X1388" s="357"/>
      <c r="Y1388" s="357"/>
      <c r="Z1388" s="357"/>
      <c r="AA1388" s="357"/>
      <c r="AB1388" s="308"/>
      <c r="AC1388" s="2300"/>
      <c r="AD1388" s="2300"/>
      <c r="AE1388" s="2307"/>
      <c r="AF1388" s="2316"/>
      <c r="AG1388" s="2314"/>
      <c r="AH1388" s="2312"/>
      <c r="AI1388" s="271">
        <f t="shared" ref="AI1388" si="1946">IF(P1388=P1387,0,IF(P1388=P1386,0,IF(P1388=P1385,0,1)))</f>
        <v>0</v>
      </c>
      <c r="AJ1388" s="271" t="s">
        <v>545</v>
      </c>
      <c r="AK1388" s="271" t="str">
        <f t="shared" si="1851"/>
        <v>??</v>
      </c>
      <c r="AL1388" s="271" t="e">
        <f>IF(#REF!=#REF!,0,IF(#REF!=#REF!,0,IF(#REF!=#REF!,0,1)))</f>
        <v>#REF!</v>
      </c>
      <c r="AM1388" s="354">
        <f t="shared" si="1855"/>
        <v>0</v>
      </c>
    </row>
    <row r="1389" spans="1:39" ht="14.1" customHeight="1" thickTop="1" thickBot="1" x14ac:dyDescent="0.25">
      <c r="A1389" s="2278"/>
      <c r="B1389" s="2281"/>
      <c r="C1389" s="2283"/>
      <c r="D1389" s="2285"/>
      <c r="E1389" s="2288"/>
      <c r="F1389" s="2281"/>
      <c r="G1389" s="2295"/>
      <c r="H1389" s="2297"/>
      <c r="I1389" s="2293"/>
      <c r="J1389" s="2281"/>
      <c r="K1389" s="2295"/>
      <c r="L1389" s="2281"/>
      <c r="M1389" s="310"/>
      <c r="N1389" s="1678"/>
      <c r="O1389" s="1678"/>
      <c r="P1389" s="309"/>
      <c r="Q1389" s="309"/>
      <c r="R1389" s="308"/>
      <c r="S1389" s="308"/>
      <c r="T1389" s="358"/>
      <c r="U1389" s="357"/>
      <c r="V1389" s="357"/>
      <c r="W1389" s="357"/>
      <c r="X1389" s="357"/>
      <c r="Y1389" s="357"/>
      <c r="Z1389" s="357"/>
      <c r="AA1389" s="357"/>
      <c r="AB1389" s="308"/>
      <c r="AC1389" s="2300"/>
      <c r="AD1389" s="2300"/>
      <c r="AE1389" s="2307"/>
      <c r="AF1389" s="2316"/>
      <c r="AG1389" s="2314"/>
      <c r="AH1389" s="2312"/>
      <c r="AI1389" s="271">
        <f t="shared" ref="AI1389" si="1947">IF(P1389=P1388,0,IF(P1389=P1387,0,IF(P1389=P1386,0,IF(P1389=P1385,0,1))))</f>
        <v>0</v>
      </c>
      <c r="AJ1389" s="271" t="s">
        <v>545</v>
      </c>
      <c r="AK1389" s="271" t="str">
        <f t="shared" si="1851"/>
        <v>??</v>
      </c>
      <c r="AL1389" s="271" t="e">
        <f>IF(#REF!=#REF!,0,IF(#REF!=#REF!,0,IF(#REF!=#REF!,0,IF(#REF!=#REF!,0,1))))</f>
        <v>#REF!</v>
      </c>
      <c r="AM1389" s="354">
        <f t="shared" si="1855"/>
        <v>0</v>
      </c>
    </row>
    <row r="1390" spans="1:39" ht="14.1" customHeight="1" thickTop="1" thickBot="1" x14ac:dyDescent="0.25">
      <c r="A1390" s="2278"/>
      <c r="B1390" s="2281"/>
      <c r="C1390" s="2283"/>
      <c r="D1390" s="2285"/>
      <c r="E1390" s="2288"/>
      <c r="F1390" s="2281"/>
      <c r="G1390" s="2295"/>
      <c r="H1390" s="2297"/>
      <c r="I1390" s="2293"/>
      <c r="J1390" s="2281"/>
      <c r="K1390" s="2295"/>
      <c r="L1390" s="2281"/>
      <c r="M1390" s="310"/>
      <c r="N1390" s="1678"/>
      <c r="O1390" s="1678"/>
      <c r="P1390" s="309"/>
      <c r="Q1390" s="309"/>
      <c r="R1390" s="308"/>
      <c r="S1390" s="308"/>
      <c r="T1390" s="358"/>
      <c r="U1390" s="357"/>
      <c r="V1390" s="357"/>
      <c r="W1390" s="357"/>
      <c r="X1390" s="357"/>
      <c r="Y1390" s="357"/>
      <c r="Z1390" s="357"/>
      <c r="AA1390" s="357"/>
      <c r="AB1390" s="308"/>
      <c r="AC1390" s="2300"/>
      <c r="AD1390" s="2300"/>
      <c r="AE1390" s="2307"/>
      <c r="AF1390" s="2316"/>
      <c r="AG1390" s="2314"/>
      <c r="AH1390" s="2312"/>
      <c r="AI1390" s="271">
        <f t="shared" ref="AI1390" si="1948">IF(P1390=P1389,0,IF(P1390=P1388,0,IF(P1390=P1387,0,IF(P1390=P1386,0,IF(P1390=P1385,0,1)))))</f>
        <v>0</v>
      </c>
      <c r="AJ1390" s="271" t="s">
        <v>545</v>
      </c>
      <c r="AK1390" s="271" t="str">
        <f t="shared" si="1851"/>
        <v>??</v>
      </c>
      <c r="AL1390" s="271" t="e">
        <f>IF(#REF!=#REF!,0,IF(#REF!=#REF!,0,IF(#REF!=#REF!,0,IF(#REF!=#REF!,0,IF(#REF!=#REF!,0,1)))))</f>
        <v>#REF!</v>
      </c>
      <c r="AM1390" s="354">
        <f t="shared" si="1855"/>
        <v>0</v>
      </c>
    </row>
    <row r="1391" spans="1:39" ht="14.1" customHeight="1" thickTop="1" thickBot="1" x14ac:dyDescent="0.25">
      <c r="A1391" s="2278"/>
      <c r="B1391" s="2281"/>
      <c r="C1391" s="2283"/>
      <c r="D1391" s="2285"/>
      <c r="E1391" s="2288"/>
      <c r="F1391" s="2281"/>
      <c r="G1391" s="2295"/>
      <c r="H1391" s="2297"/>
      <c r="I1391" s="2293"/>
      <c r="J1391" s="2281"/>
      <c r="K1391" s="2295"/>
      <c r="L1391" s="2281"/>
      <c r="M1391" s="310"/>
      <c r="N1391" s="1678"/>
      <c r="O1391" s="1678"/>
      <c r="P1391" s="309"/>
      <c r="Q1391" s="309"/>
      <c r="R1391" s="308"/>
      <c r="S1391" s="308"/>
      <c r="T1391" s="358"/>
      <c r="U1391" s="357"/>
      <c r="V1391" s="357"/>
      <c r="W1391" s="357"/>
      <c r="X1391" s="357"/>
      <c r="Y1391" s="357"/>
      <c r="Z1391" s="357"/>
      <c r="AA1391" s="357"/>
      <c r="AB1391" s="308"/>
      <c r="AC1391" s="2300"/>
      <c r="AD1391" s="2300"/>
      <c r="AE1391" s="2308" t="str">
        <f t="shared" ref="AE1391" si="1949">IF(AE1385&gt;9,"błąd","")</f>
        <v/>
      </c>
      <c r="AF1391" s="2316"/>
      <c r="AG1391" s="2314"/>
      <c r="AH1391" s="2312"/>
      <c r="AI1391" s="271">
        <f t="shared" ref="AI1391" si="1950">IF(P1391=P1390,0,IF(P1391=P1389,0,IF(P1391=P1388,0,IF(P1391=P1387,0,IF(P1391=P1386,0,IF(P1391=P1385,0,1))))))</f>
        <v>0</v>
      </c>
      <c r="AJ1391" s="271" t="s">
        <v>545</v>
      </c>
      <c r="AK1391" s="271" t="str">
        <f t="shared" si="1851"/>
        <v>??</v>
      </c>
      <c r="AL1391" s="271" t="e">
        <f>IF(#REF!=#REF!,0,IF(#REF!=#REF!,0,IF(#REF!=#REF!,0,IF(#REF!=#REF!,0,IF(#REF!=#REF!,0,IF(#REF!=#REF!,0,1))))))</f>
        <v>#REF!</v>
      </c>
      <c r="AM1391" s="354">
        <f t="shared" si="1855"/>
        <v>0</v>
      </c>
    </row>
    <row r="1392" spans="1:39" ht="14.1" customHeight="1" thickTop="1" thickBot="1" x14ac:dyDescent="0.25">
      <c r="A1392" s="2278"/>
      <c r="B1392" s="2281"/>
      <c r="C1392" s="2283"/>
      <c r="D1392" s="2285"/>
      <c r="E1392" s="2288"/>
      <c r="F1392" s="2281"/>
      <c r="G1392" s="2295"/>
      <c r="H1392" s="2297"/>
      <c r="I1392" s="2293"/>
      <c r="J1392" s="2281"/>
      <c r="K1392" s="2295"/>
      <c r="L1392" s="2281"/>
      <c r="M1392" s="310"/>
      <c r="N1392" s="1678"/>
      <c r="O1392" s="1678"/>
      <c r="P1392" s="309"/>
      <c r="Q1392" s="309"/>
      <c r="R1392" s="308"/>
      <c r="S1392" s="308"/>
      <c r="T1392" s="358"/>
      <c r="U1392" s="357"/>
      <c r="V1392" s="357"/>
      <c r="W1392" s="357"/>
      <c r="X1392" s="357"/>
      <c r="Y1392" s="357"/>
      <c r="Z1392" s="357"/>
      <c r="AA1392" s="357"/>
      <c r="AB1392" s="308"/>
      <c r="AC1392" s="2300"/>
      <c r="AD1392" s="2300"/>
      <c r="AE1392" s="2308"/>
      <c r="AF1392" s="2316"/>
      <c r="AG1392" s="2314"/>
      <c r="AH1392" s="2312"/>
      <c r="AI1392" s="271">
        <f t="shared" ref="AI1392" si="1951">IF(P1392=P1391,0,IF(P1392=P1390,0,IF(P1392=P1389,0,IF(P1392=P1388,0,IF(P1392=P1387,0,IF(P1392=P1386,0,IF(P1392=P1385,0,1)))))))</f>
        <v>0</v>
      </c>
      <c r="AJ1392" s="271" t="s">
        <v>545</v>
      </c>
      <c r="AK1392" s="271" t="str">
        <f t="shared" si="1851"/>
        <v>??</v>
      </c>
      <c r="AL1392" s="271" t="e">
        <f>IF(#REF!=#REF!,0,IF(#REF!=#REF!,0,IF(#REF!=#REF!,0,IF(#REF!=#REF!,0,IF(#REF!=#REF!,0,IF(#REF!=#REF!,0,IF(#REF!=#REF!,0,1)))))))</f>
        <v>#REF!</v>
      </c>
      <c r="AM1392" s="354">
        <f t="shared" si="1855"/>
        <v>0</v>
      </c>
    </row>
    <row r="1393" spans="1:39" ht="14.1" customHeight="1" thickTop="1" thickBot="1" x14ac:dyDescent="0.25">
      <c r="A1393" s="2278"/>
      <c r="B1393" s="2281"/>
      <c r="C1393" s="2283"/>
      <c r="D1393" s="2285"/>
      <c r="E1393" s="2288"/>
      <c r="F1393" s="2281"/>
      <c r="G1393" s="2295"/>
      <c r="H1393" s="2297"/>
      <c r="I1393" s="2293"/>
      <c r="J1393" s="2281"/>
      <c r="K1393" s="2295"/>
      <c r="L1393" s="2281"/>
      <c r="M1393" s="310"/>
      <c r="N1393" s="1678"/>
      <c r="O1393" s="1678"/>
      <c r="P1393" s="309"/>
      <c r="Q1393" s="309"/>
      <c r="R1393" s="308"/>
      <c r="S1393" s="308"/>
      <c r="T1393" s="358"/>
      <c r="U1393" s="357"/>
      <c r="V1393" s="357"/>
      <c r="W1393" s="357"/>
      <c r="X1393" s="357"/>
      <c r="Y1393" s="357"/>
      <c r="Z1393" s="357"/>
      <c r="AA1393" s="357"/>
      <c r="AB1393" s="308"/>
      <c r="AC1393" s="2300"/>
      <c r="AD1393" s="2300"/>
      <c r="AE1393" s="2308"/>
      <c r="AF1393" s="2316"/>
      <c r="AG1393" s="2314"/>
      <c r="AH1393" s="2312"/>
      <c r="AI1393" s="271">
        <f t="shared" ref="AI1393" si="1952">IF(P1393=P1392,0,IF(P1393=P1391,0,IF(P1393=P1390,0,IF(P1393=P1389,0,IF(P1393=P1388,0,IF(P1393=P1387,0,IF(P1393=P1386,0,IF(P1393=P1385,0,1))))))))</f>
        <v>0</v>
      </c>
      <c r="AJ1393" s="271" t="s">
        <v>545</v>
      </c>
      <c r="AK1393" s="271" t="str">
        <f t="shared" si="1851"/>
        <v>??</v>
      </c>
      <c r="AL1393" s="271" t="e">
        <f>IF(#REF!=#REF!,0,IF(#REF!=#REF!,0,IF(#REF!=#REF!,0,IF(#REF!=#REF!,0,IF(#REF!=#REF!,0,IF(#REF!=#REF!,0,IF(#REF!=#REF!,0,IF(#REF!=#REF!,0,1))))))))</f>
        <v>#REF!</v>
      </c>
      <c r="AM1393" s="354">
        <f t="shared" si="1855"/>
        <v>0</v>
      </c>
    </row>
    <row r="1394" spans="1:39" ht="14.1" customHeight="1" thickTop="1" thickBot="1" x14ac:dyDescent="0.25">
      <c r="A1394" s="2279"/>
      <c r="B1394" s="2282"/>
      <c r="C1394" s="2284"/>
      <c r="D1394" s="2286"/>
      <c r="E1394" s="2289"/>
      <c r="F1394" s="2282"/>
      <c r="G1394" s="2296"/>
      <c r="H1394" s="2298"/>
      <c r="I1394" s="2294"/>
      <c r="J1394" s="2282"/>
      <c r="K1394" s="2296"/>
      <c r="L1394" s="2282"/>
      <c r="M1394" s="292"/>
      <c r="N1394" s="290"/>
      <c r="O1394" s="290"/>
      <c r="P1394" s="291"/>
      <c r="Q1394" s="291"/>
      <c r="R1394" s="290"/>
      <c r="S1394" s="290"/>
      <c r="T1394" s="356"/>
      <c r="U1394" s="355"/>
      <c r="V1394" s="355"/>
      <c r="W1394" s="355"/>
      <c r="X1394" s="355"/>
      <c r="Y1394" s="355"/>
      <c r="Z1394" s="355"/>
      <c r="AA1394" s="355"/>
      <c r="AB1394" s="290"/>
      <c r="AC1394" s="2301"/>
      <c r="AD1394" s="2301"/>
      <c r="AE1394" s="2309"/>
      <c r="AF1394" s="2316"/>
      <c r="AG1394" s="2315"/>
      <c r="AH1394" s="2312"/>
      <c r="AI1394" s="271">
        <f t="shared" ref="AI1394" si="1953">IF(P1394=P1393,0,IF(P1394=P1392,0,IF(P1394=P1391,0,IF(P1394=P1390,0,IF(P1394=P1389,0,IF(P1394=P1388,0,IF(P1394=P1387,0,IF(P1394=P1386,0,IF(P1394=P1385,0,1)))))))))</f>
        <v>0</v>
      </c>
      <c r="AJ1394" s="271" t="s">
        <v>545</v>
      </c>
      <c r="AK1394" s="271" t="str">
        <f t="shared" ref="AK1394:AK1457" si="1954">$C$2</f>
        <v>??</v>
      </c>
      <c r="AL1394" s="271" t="e">
        <f>IF(#REF!=#REF!,0,IF(#REF!=#REF!,0,IF(#REF!=#REF!,0,IF(#REF!=#REF!,0,IF(#REF!=#REF!,0,IF(#REF!=#REF!,0,IF(#REF!=#REF!,0,IF(#REF!=#REF!,0,IF(#REF!=#REF!,0,1)))))))))</f>
        <v>#REF!</v>
      </c>
      <c r="AM1394" s="354">
        <f t="shared" si="1855"/>
        <v>0</v>
      </c>
    </row>
    <row r="1395" spans="1:39" ht="14.1" customHeight="1" thickTop="1" thickBot="1" x14ac:dyDescent="0.25">
      <c r="A1395" s="2278"/>
      <c r="B1395" s="2280"/>
      <c r="C1395" s="2283"/>
      <c r="D1395" s="2285"/>
      <c r="E1395" s="2287"/>
      <c r="F1395" s="2280"/>
      <c r="G1395" s="2280"/>
      <c r="H1395" s="2297"/>
      <c r="I1395" s="2290" t="s">
        <v>140</v>
      </c>
      <c r="J1395" s="2281"/>
      <c r="K1395" s="2280"/>
      <c r="L1395" s="2281"/>
      <c r="M1395" s="310"/>
      <c r="N1395" s="1678"/>
      <c r="O1395" s="1678"/>
      <c r="P1395" s="388"/>
      <c r="Q1395" s="388"/>
      <c r="R1395" s="308"/>
      <c r="S1395" s="308"/>
      <c r="T1395" s="358"/>
      <c r="U1395" s="357"/>
      <c r="V1395" s="357"/>
      <c r="W1395" s="357"/>
      <c r="X1395" s="357"/>
      <c r="Y1395" s="357"/>
      <c r="Z1395" s="357"/>
      <c r="AA1395" s="357"/>
      <c r="AB1395" s="308"/>
      <c r="AC1395" s="2299">
        <f t="shared" ref="AC1395" si="1955">SUM(T1395:AB1404)</f>
        <v>0</v>
      </c>
      <c r="AD1395" s="2299">
        <f t="shared" ref="AD1395" si="1956">IF(AC1395&gt;0,18,0)</f>
        <v>0</v>
      </c>
      <c r="AE1395" s="2306">
        <f t="shared" ref="AE1395" si="1957">IF((AC1395-AD1395)&gt;=0,AC1395-AD1395,0)</f>
        <v>0</v>
      </c>
      <c r="AF1395" s="2316">
        <f t="shared" ref="AF1395" si="1958">IF(AC1395&lt;AD1395,AC1395,AD1395)/IF(AD1395=0,1,AD1395)</f>
        <v>0</v>
      </c>
      <c r="AG1395" s="2313" t="str">
        <f t="shared" ref="AG1395" si="1959">IF(AF1395=1,"pe",IF(AF1395&gt;0,"ne",""))</f>
        <v/>
      </c>
      <c r="AH1395" s="2312"/>
      <c r="AI1395" s="271">
        <v>1</v>
      </c>
      <c r="AJ1395" s="271" t="s">
        <v>545</v>
      </c>
      <c r="AK1395" s="271" t="str">
        <f t="shared" si="1954"/>
        <v>??</v>
      </c>
      <c r="AL1395" s="271">
        <v>1</v>
      </c>
      <c r="AM1395" s="354">
        <f t="shared" ref="AM1395" si="1960">C1395</f>
        <v>0</v>
      </c>
    </row>
    <row r="1396" spans="1:39" ht="14.1" customHeight="1" thickTop="1" thickBot="1" x14ac:dyDescent="0.25">
      <c r="A1396" s="2278"/>
      <c r="B1396" s="2281"/>
      <c r="C1396" s="2283"/>
      <c r="D1396" s="2285"/>
      <c r="E1396" s="2288"/>
      <c r="F1396" s="2281"/>
      <c r="G1396" s="2295"/>
      <c r="H1396" s="2297"/>
      <c r="I1396" s="2291"/>
      <c r="J1396" s="2281"/>
      <c r="K1396" s="2295"/>
      <c r="L1396" s="2281"/>
      <c r="M1396" s="310"/>
      <c r="N1396" s="1678"/>
      <c r="O1396" s="1678"/>
      <c r="P1396" s="309"/>
      <c r="Q1396" s="309"/>
      <c r="R1396" s="308"/>
      <c r="S1396" s="308"/>
      <c r="T1396" s="358"/>
      <c r="U1396" s="357"/>
      <c r="V1396" s="357"/>
      <c r="W1396" s="357"/>
      <c r="X1396" s="357"/>
      <c r="Y1396" s="357"/>
      <c r="Z1396" s="357"/>
      <c r="AA1396" s="357"/>
      <c r="AB1396" s="308"/>
      <c r="AC1396" s="2300"/>
      <c r="AD1396" s="2300"/>
      <c r="AE1396" s="2307"/>
      <c r="AF1396" s="2316"/>
      <c r="AG1396" s="2314"/>
      <c r="AH1396" s="2312"/>
      <c r="AI1396" s="271">
        <f t="shared" ref="AI1396" si="1961">IF(P1396=P1395,0,1)</f>
        <v>0</v>
      </c>
      <c r="AJ1396" s="271" t="s">
        <v>545</v>
      </c>
      <c r="AK1396" s="271" t="str">
        <f t="shared" si="1954"/>
        <v>??</v>
      </c>
      <c r="AL1396" s="271" t="e">
        <f>IF(#REF!=#REF!,0,1)</f>
        <v>#REF!</v>
      </c>
      <c r="AM1396" s="354">
        <f t="shared" ref="AM1396:AM1459" si="1962">AM1395</f>
        <v>0</v>
      </c>
    </row>
    <row r="1397" spans="1:39" ht="14.1" customHeight="1" thickTop="1" thickBot="1" x14ac:dyDescent="0.25">
      <c r="A1397" s="2278"/>
      <c r="B1397" s="2281"/>
      <c r="C1397" s="2283"/>
      <c r="D1397" s="2285"/>
      <c r="E1397" s="2288"/>
      <c r="F1397" s="2281"/>
      <c r="G1397" s="2295"/>
      <c r="H1397" s="2297"/>
      <c r="I1397" s="2292"/>
      <c r="J1397" s="2281"/>
      <c r="K1397" s="2295"/>
      <c r="L1397" s="2281"/>
      <c r="M1397" s="310"/>
      <c r="N1397" s="1678"/>
      <c r="O1397" s="1678"/>
      <c r="P1397" s="309"/>
      <c r="Q1397" s="309"/>
      <c r="R1397" s="308"/>
      <c r="S1397" s="308"/>
      <c r="T1397" s="358"/>
      <c r="U1397" s="357"/>
      <c r="V1397" s="357"/>
      <c r="W1397" s="357"/>
      <c r="X1397" s="357"/>
      <c r="Y1397" s="357"/>
      <c r="Z1397" s="357"/>
      <c r="AA1397" s="357"/>
      <c r="AB1397" s="308"/>
      <c r="AC1397" s="2300"/>
      <c r="AD1397" s="2300"/>
      <c r="AE1397" s="2307"/>
      <c r="AF1397" s="2316"/>
      <c r="AG1397" s="2314"/>
      <c r="AH1397" s="2312"/>
      <c r="AI1397" s="271">
        <f t="shared" ref="AI1397" si="1963">IF(P1397=P1396,0,IF(P1397=P1395,0,1))</f>
        <v>0</v>
      </c>
      <c r="AJ1397" s="271" t="s">
        <v>545</v>
      </c>
      <c r="AK1397" s="271" t="str">
        <f t="shared" si="1954"/>
        <v>??</v>
      </c>
      <c r="AL1397" s="271" t="e">
        <f>IF(#REF!=#REF!,0,IF(#REF!=#REF!,0,1))</f>
        <v>#REF!</v>
      </c>
      <c r="AM1397" s="354">
        <f t="shared" si="1962"/>
        <v>0</v>
      </c>
    </row>
    <row r="1398" spans="1:39" ht="14.1" customHeight="1" thickTop="1" thickBot="1" x14ac:dyDescent="0.25">
      <c r="A1398" s="2278"/>
      <c r="B1398" s="2281"/>
      <c r="C1398" s="2283"/>
      <c r="D1398" s="2285"/>
      <c r="E1398" s="2288"/>
      <c r="F1398" s="2281"/>
      <c r="G1398" s="2295"/>
      <c r="H1398" s="2297"/>
      <c r="I1398" s="2293"/>
      <c r="J1398" s="2281"/>
      <c r="K1398" s="2295"/>
      <c r="L1398" s="2281"/>
      <c r="M1398" s="310"/>
      <c r="N1398" s="1678"/>
      <c r="O1398" s="1678"/>
      <c r="P1398" s="309"/>
      <c r="Q1398" s="309"/>
      <c r="R1398" s="308"/>
      <c r="S1398" s="308"/>
      <c r="T1398" s="358"/>
      <c r="U1398" s="357"/>
      <c r="V1398" s="357"/>
      <c r="W1398" s="357"/>
      <c r="X1398" s="357"/>
      <c r="Y1398" s="357"/>
      <c r="Z1398" s="357"/>
      <c r="AA1398" s="357"/>
      <c r="AB1398" s="308"/>
      <c r="AC1398" s="2300"/>
      <c r="AD1398" s="2300"/>
      <c r="AE1398" s="2307"/>
      <c r="AF1398" s="2316"/>
      <c r="AG1398" s="2314"/>
      <c r="AH1398" s="2312"/>
      <c r="AI1398" s="271">
        <f t="shared" ref="AI1398" si="1964">IF(P1398=P1397,0,IF(P1398=P1396,0,IF(P1398=P1395,0,1)))</f>
        <v>0</v>
      </c>
      <c r="AJ1398" s="271" t="s">
        <v>545</v>
      </c>
      <c r="AK1398" s="271" t="str">
        <f t="shared" si="1954"/>
        <v>??</v>
      </c>
      <c r="AL1398" s="271" t="e">
        <f>IF(#REF!=#REF!,0,IF(#REF!=#REF!,0,IF(#REF!=#REF!,0,1)))</f>
        <v>#REF!</v>
      </c>
      <c r="AM1398" s="354">
        <f t="shared" si="1962"/>
        <v>0</v>
      </c>
    </row>
    <row r="1399" spans="1:39" ht="14.1" customHeight="1" thickTop="1" thickBot="1" x14ac:dyDescent="0.25">
      <c r="A1399" s="2278"/>
      <c r="B1399" s="2281"/>
      <c r="C1399" s="2283"/>
      <c r="D1399" s="2285"/>
      <c r="E1399" s="2288"/>
      <c r="F1399" s="2281"/>
      <c r="G1399" s="2295"/>
      <c r="H1399" s="2297"/>
      <c r="I1399" s="2293"/>
      <c r="J1399" s="2281"/>
      <c r="K1399" s="2295"/>
      <c r="L1399" s="2281"/>
      <c r="M1399" s="310"/>
      <c r="N1399" s="1678"/>
      <c r="O1399" s="1678"/>
      <c r="P1399" s="309"/>
      <c r="Q1399" s="309"/>
      <c r="R1399" s="308"/>
      <c r="S1399" s="308"/>
      <c r="T1399" s="358"/>
      <c r="U1399" s="357"/>
      <c r="V1399" s="357"/>
      <c r="W1399" s="357"/>
      <c r="X1399" s="357"/>
      <c r="Y1399" s="357"/>
      <c r="Z1399" s="357"/>
      <c r="AA1399" s="357"/>
      <c r="AB1399" s="308"/>
      <c r="AC1399" s="2300"/>
      <c r="AD1399" s="2300"/>
      <c r="AE1399" s="2307"/>
      <c r="AF1399" s="2316"/>
      <c r="AG1399" s="2314"/>
      <c r="AH1399" s="2312"/>
      <c r="AI1399" s="271">
        <f t="shared" ref="AI1399" si="1965">IF(P1399=P1398,0,IF(P1399=P1397,0,IF(P1399=P1396,0,IF(P1399=P1395,0,1))))</f>
        <v>0</v>
      </c>
      <c r="AJ1399" s="271" t="s">
        <v>545</v>
      </c>
      <c r="AK1399" s="271" t="str">
        <f t="shared" si="1954"/>
        <v>??</v>
      </c>
      <c r="AL1399" s="271" t="e">
        <f>IF(#REF!=#REF!,0,IF(#REF!=#REF!,0,IF(#REF!=#REF!,0,IF(#REF!=#REF!,0,1))))</f>
        <v>#REF!</v>
      </c>
      <c r="AM1399" s="354">
        <f t="shared" si="1962"/>
        <v>0</v>
      </c>
    </row>
    <row r="1400" spans="1:39" ht="14.1" customHeight="1" thickTop="1" thickBot="1" x14ac:dyDescent="0.25">
      <c r="A1400" s="2278"/>
      <c r="B1400" s="2281"/>
      <c r="C1400" s="2283"/>
      <c r="D1400" s="2285"/>
      <c r="E1400" s="2288"/>
      <c r="F1400" s="2281"/>
      <c r="G1400" s="2295"/>
      <c r="H1400" s="2297"/>
      <c r="I1400" s="2293"/>
      <c r="J1400" s="2281"/>
      <c r="K1400" s="2295"/>
      <c r="L1400" s="2281"/>
      <c r="M1400" s="310"/>
      <c r="N1400" s="1678"/>
      <c r="O1400" s="1678"/>
      <c r="P1400" s="309"/>
      <c r="Q1400" s="309"/>
      <c r="R1400" s="308"/>
      <c r="S1400" s="308"/>
      <c r="T1400" s="358"/>
      <c r="U1400" s="357"/>
      <c r="V1400" s="357"/>
      <c r="W1400" s="357"/>
      <c r="X1400" s="357"/>
      <c r="Y1400" s="357"/>
      <c r="Z1400" s="357"/>
      <c r="AA1400" s="357"/>
      <c r="AB1400" s="308"/>
      <c r="AC1400" s="2300"/>
      <c r="AD1400" s="2300"/>
      <c r="AE1400" s="2307"/>
      <c r="AF1400" s="2316"/>
      <c r="AG1400" s="2314"/>
      <c r="AH1400" s="2312"/>
      <c r="AI1400" s="271">
        <f t="shared" ref="AI1400" si="1966">IF(P1400=P1399,0,IF(P1400=P1398,0,IF(P1400=P1397,0,IF(P1400=P1396,0,IF(P1400=P1395,0,1)))))</f>
        <v>0</v>
      </c>
      <c r="AJ1400" s="271" t="s">
        <v>545</v>
      </c>
      <c r="AK1400" s="271" t="str">
        <f t="shared" si="1954"/>
        <v>??</v>
      </c>
      <c r="AL1400" s="271" t="e">
        <f>IF(#REF!=#REF!,0,IF(#REF!=#REF!,0,IF(#REF!=#REF!,0,IF(#REF!=#REF!,0,IF(#REF!=#REF!,0,1)))))</f>
        <v>#REF!</v>
      </c>
      <c r="AM1400" s="354">
        <f t="shared" si="1962"/>
        <v>0</v>
      </c>
    </row>
    <row r="1401" spans="1:39" ht="14.1" customHeight="1" thickTop="1" thickBot="1" x14ac:dyDescent="0.25">
      <c r="A1401" s="2278"/>
      <c r="B1401" s="2281"/>
      <c r="C1401" s="2283"/>
      <c r="D1401" s="2285"/>
      <c r="E1401" s="2288"/>
      <c r="F1401" s="2281"/>
      <c r="G1401" s="2295"/>
      <c r="H1401" s="2297"/>
      <c r="I1401" s="2293"/>
      <c r="J1401" s="2281"/>
      <c r="K1401" s="2295"/>
      <c r="L1401" s="2281"/>
      <c r="M1401" s="310"/>
      <c r="N1401" s="1678"/>
      <c r="O1401" s="1678"/>
      <c r="P1401" s="309"/>
      <c r="Q1401" s="309"/>
      <c r="R1401" s="308"/>
      <c r="S1401" s="308"/>
      <c r="T1401" s="358"/>
      <c r="U1401" s="357"/>
      <c r="V1401" s="357"/>
      <c r="W1401" s="357"/>
      <c r="X1401" s="357"/>
      <c r="Y1401" s="357"/>
      <c r="Z1401" s="357"/>
      <c r="AA1401" s="357"/>
      <c r="AB1401" s="308"/>
      <c r="AC1401" s="2300"/>
      <c r="AD1401" s="2300"/>
      <c r="AE1401" s="2308" t="str">
        <f t="shared" ref="AE1401" si="1967">IF(AE1395&gt;9,"błąd","")</f>
        <v/>
      </c>
      <c r="AF1401" s="2316"/>
      <c r="AG1401" s="2314"/>
      <c r="AH1401" s="2312"/>
      <c r="AI1401" s="271">
        <f t="shared" ref="AI1401" si="1968">IF(P1401=P1400,0,IF(P1401=P1399,0,IF(P1401=P1398,0,IF(P1401=P1397,0,IF(P1401=P1396,0,IF(P1401=P1395,0,1))))))</f>
        <v>0</v>
      </c>
      <c r="AJ1401" s="271" t="s">
        <v>545</v>
      </c>
      <c r="AK1401" s="271" t="str">
        <f t="shared" si="1954"/>
        <v>??</v>
      </c>
      <c r="AL1401" s="271" t="e">
        <f>IF(#REF!=#REF!,0,IF(#REF!=#REF!,0,IF(#REF!=#REF!,0,IF(#REF!=#REF!,0,IF(#REF!=#REF!,0,IF(#REF!=#REF!,0,1))))))</f>
        <v>#REF!</v>
      </c>
      <c r="AM1401" s="354">
        <f t="shared" si="1962"/>
        <v>0</v>
      </c>
    </row>
    <row r="1402" spans="1:39" ht="14.1" customHeight="1" thickTop="1" thickBot="1" x14ac:dyDescent="0.25">
      <c r="A1402" s="2278"/>
      <c r="B1402" s="2281"/>
      <c r="C1402" s="2283"/>
      <c r="D1402" s="2285"/>
      <c r="E1402" s="2288"/>
      <c r="F1402" s="2281"/>
      <c r="G1402" s="2295"/>
      <c r="H1402" s="2297"/>
      <c r="I1402" s="2293"/>
      <c r="J1402" s="2281"/>
      <c r="K1402" s="2295"/>
      <c r="L1402" s="2281"/>
      <c r="M1402" s="310"/>
      <c r="N1402" s="1678"/>
      <c r="O1402" s="1678"/>
      <c r="P1402" s="309"/>
      <c r="Q1402" s="309"/>
      <c r="R1402" s="308"/>
      <c r="S1402" s="308"/>
      <c r="T1402" s="358"/>
      <c r="U1402" s="357"/>
      <c r="V1402" s="357"/>
      <c r="W1402" s="357"/>
      <c r="X1402" s="357"/>
      <c r="Y1402" s="357"/>
      <c r="Z1402" s="357"/>
      <c r="AA1402" s="357"/>
      <c r="AB1402" s="308"/>
      <c r="AC1402" s="2300"/>
      <c r="AD1402" s="2300"/>
      <c r="AE1402" s="2308"/>
      <c r="AF1402" s="2316"/>
      <c r="AG1402" s="2314"/>
      <c r="AH1402" s="2312"/>
      <c r="AI1402" s="271">
        <f t="shared" ref="AI1402" si="1969">IF(P1402=P1401,0,IF(P1402=P1400,0,IF(P1402=P1399,0,IF(P1402=P1398,0,IF(P1402=P1397,0,IF(P1402=P1396,0,IF(P1402=P1395,0,1)))))))</f>
        <v>0</v>
      </c>
      <c r="AJ1402" s="271" t="s">
        <v>545</v>
      </c>
      <c r="AK1402" s="271" t="str">
        <f t="shared" si="1954"/>
        <v>??</v>
      </c>
      <c r="AL1402" s="271" t="e">
        <f>IF(#REF!=#REF!,0,IF(#REF!=#REF!,0,IF(#REF!=#REF!,0,IF(#REF!=#REF!,0,IF(#REF!=#REF!,0,IF(#REF!=#REF!,0,IF(#REF!=#REF!,0,1)))))))</f>
        <v>#REF!</v>
      </c>
      <c r="AM1402" s="354">
        <f t="shared" si="1962"/>
        <v>0</v>
      </c>
    </row>
    <row r="1403" spans="1:39" ht="14.1" customHeight="1" thickTop="1" thickBot="1" x14ac:dyDescent="0.25">
      <c r="A1403" s="2278"/>
      <c r="B1403" s="2281"/>
      <c r="C1403" s="2283"/>
      <c r="D1403" s="2285"/>
      <c r="E1403" s="2288"/>
      <c r="F1403" s="2281"/>
      <c r="G1403" s="2295"/>
      <c r="H1403" s="2297"/>
      <c r="I1403" s="2293"/>
      <c r="J1403" s="2281"/>
      <c r="K1403" s="2295"/>
      <c r="L1403" s="2281"/>
      <c r="M1403" s="310"/>
      <c r="N1403" s="1678"/>
      <c r="O1403" s="1678"/>
      <c r="P1403" s="309"/>
      <c r="Q1403" s="309"/>
      <c r="R1403" s="308"/>
      <c r="S1403" s="308"/>
      <c r="T1403" s="358"/>
      <c r="U1403" s="357"/>
      <c r="V1403" s="357"/>
      <c r="W1403" s="357"/>
      <c r="X1403" s="357"/>
      <c r="Y1403" s="357"/>
      <c r="Z1403" s="357"/>
      <c r="AA1403" s="357"/>
      <c r="AB1403" s="308"/>
      <c r="AC1403" s="2300"/>
      <c r="AD1403" s="2300"/>
      <c r="AE1403" s="2308"/>
      <c r="AF1403" s="2316"/>
      <c r="AG1403" s="2314"/>
      <c r="AH1403" s="2312"/>
      <c r="AI1403" s="271">
        <f t="shared" ref="AI1403" si="1970">IF(P1403=P1402,0,IF(P1403=P1401,0,IF(P1403=P1400,0,IF(P1403=P1399,0,IF(P1403=P1398,0,IF(P1403=P1397,0,IF(P1403=P1396,0,IF(P1403=P1395,0,1))))))))</f>
        <v>0</v>
      </c>
      <c r="AJ1403" s="271" t="s">
        <v>545</v>
      </c>
      <c r="AK1403" s="271" t="str">
        <f t="shared" si="1954"/>
        <v>??</v>
      </c>
      <c r="AL1403" s="271" t="e">
        <f>IF(#REF!=#REF!,0,IF(#REF!=#REF!,0,IF(#REF!=#REF!,0,IF(#REF!=#REF!,0,IF(#REF!=#REF!,0,IF(#REF!=#REF!,0,IF(#REF!=#REF!,0,IF(#REF!=#REF!,0,1))))))))</f>
        <v>#REF!</v>
      </c>
      <c r="AM1403" s="354">
        <f t="shared" si="1962"/>
        <v>0</v>
      </c>
    </row>
    <row r="1404" spans="1:39" ht="14.1" customHeight="1" thickTop="1" thickBot="1" x14ac:dyDescent="0.25">
      <c r="A1404" s="2279"/>
      <c r="B1404" s="2282"/>
      <c r="C1404" s="2284"/>
      <c r="D1404" s="2286"/>
      <c r="E1404" s="2289"/>
      <c r="F1404" s="2282"/>
      <c r="G1404" s="2296"/>
      <c r="H1404" s="2298"/>
      <c r="I1404" s="2294"/>
      <c r="J1404" s="2282"/>
      <c r="K1404" s="2296"/>
      <c r="L1404" s="2282"/>
      <c r="M1404" s="292"/>
      <c r="N1404" s="290"/>
      <c r="O1404" s="290"/>
      <c r="P1404" s="291"/>
      <c r="Q1404" s="291"/>
      <c r="R1404" s="290"/>
      <c r="S1404" s="290"/>
      <c r="T1404" s="356"/>
      <c r="U1404" s="355"/>
      <c r="V1404" s="355"/>
      <c r="W1404" s="355"/>
      <c r="X1404" s="355"/>
      <c r="Y1404" s="355"/>
      <c r="Z1404" s="355"/>
      <c r="AA1404" s="355"/>
      <c r="AB1404" s="290"/>
      <c r="AC1404" s="2301"/>
      <c r="AD1404" s="2301"/>
      <c r="AE1404" s="2309"/>
      <c r="AF1404" s="2316"/>
      <c r="AG1404" s="2315"/>
      <c r="AH1404" s="2312"/>
      <c r="AI1404" s="271">
        <f t="shared" ref="AI1404" si="1971">IF(P1404=P1403,0,IF(P1404=P1402,0,IF(P1404=P1401,0,IF(P1404=P1400,0,IF(P1404=P1399,0,IF(P1404=P1398,0,IF(P1404=P1397,0,IF(P1404=P1396,0,IF(P1404=P1395,0,1)))))))))</f>
        <v>0</v>
      </c>
      <c r="AJ1404" s="271" t="s">
        <v>545</v>
      </c>
      <c r="AK1404" s="271" t="str">
        <f t="shared" si="1954"/>
        <v>??</v>
      </c>
      <c r="AL1404" s="271" t="e">
        <f>IF(#REF!=#REF!,0,IF(#REF!=#REF!,0,IF(#REF!=#REF!,0,IF(#REF!=#REF!,0,IF(#REF!=#REF!,0,IF(#REF!=#REF!,0,IF(#REF!=#REF!,0,IF(#REF!=#REF!,0,IF(#REF!=#REF!,0,1)))))))))</f>
        <v>#REF!</v>
      </c>
      <c r="AM1404" s="354">
        <f t="shared" si="1962"/>
        <v>0</v>
      </c>
    </row>
    <row r="1405" spans="1:39" ht="14.1" customHeight="1" thickTop="1" thickBot="1" x14ac:dyDescent="0.25">
      <c r="A1405" s="2278"/>
      <c r="B1405" s="2280"/>
      <c r="C1405" s="2283"/>
      <c r="D1405" s="2285"/>
      <c r="E1405" s="2287"/>
      <c r="F1405" s="2280"/>
      <c r="G1405" s="2280"/>
      <c r="H1405" s="2297"/>
      <c r="I1405" s="2290" t="s">
        <v>140</v>
      </c>
      <c r="J1405" s="2281"/>
      <c r="K1405" s="2280"/>
      <c r="L1405" s="2281"/>
      <c r="M1405" s="310"/>
      <c r="N1405" s="1678"/>
      <c r="O1405" s="1678"/>
      <c r="P1405" s="388"/>
      <c r="Q1405" s="388"/>
      <c r="R1405" s="308"/>
      <c r="S1405" s="308"/>
      <c r="T1405" s="358"/>
      <c r="U1405" s="357"/>
      <c r="V1405" s="357"/>
      <c r="W1405" s="357"/>
      <c r="X1405" s="357"/>
      <c r="Y1405" s="357"/>
      <c r="Z1405" s="357"/>
      <c r="AA1405" s="357"/>
      <c r="AB1405" s="308"/>
      <c r="AC1405" s="2299">
        <f t="shared" ref="AC1405" si="1972">SUM(T1405:AB1414)</f>
        <v>0</v>
      </c>
      <c r="AD1405" s="2299">
        <f t="shared" ref="AD1405" si="1973">IF(AC1405&gt;0,18,0)</f>
        <v>0</v>
      </c>
      <c r="AE1405" s="2306">
        <f t="shared" ref="AE1405" si="1974">IF((AC1405-AD1405)&gt;=0,AC1405-AD1405,0)</f>
        <v>0</v>
      </c>
      <c r="AF1405" s="2316">
        <f t="shared" ref="AF1405" si="1975">IF(AC1405&lt;AD1405,AC1405,AD1405)/IF(AD1405=0,1,AD1405)</f>
        <v>0</v>
      </c>
      <c r="AG1405" s="2313" t="str">
        <f t="shared" ref="AG1405" si="1976">IF(AF1405=1,"pe",IF(AF1405&gt;0,"ne",""))</f>
        <v/>
      </c>
      <c r="AH1405" s="2312"/>
      <c r="AI1405" s="271">
        <v>1</v>
      </c>
      <c r="AJ1405" s="271" t="s">
        <v>545</v>
      </c>
      <c r="AK1405" s="271" t="str">
        <f t="shared" si="1954"/>
        <v>??</v>
      </c>
      <c r="AL1405" s="271">
        <v>1</v>
      </c>
      <c r="AM1405" s="354">
        <f t="shared" ref="AM1405" si="1977">C1405</f>
        <v>0</v>
      </c>
    </row>
    <row r="1406" spans="1:39" ht="14.1" customHeight="1" thickTop="1" thickBot="1" x14ac:dyDescent="0.25">
      <c r="A1406" s="2278"/>
      <c r="B1406" s="2281"/>
      <c r="C1406" s="2283"/>
      <c r="D1406" s="2285"/>
      <c r="E1406" s="2288"/>
      <c r="F1406" s="2281"/>
      <c r="G1406" s="2295"/>
      <c r="H1406" s="2297"/>
      <c r="I1406" s="2291"/>
      <c r="J1406" s="2281"/>
      <c r="K1406" s="2295"/>
      <c r="L1406" s="2281"/>
      <c r="M1406" s="310"/>
      <c r="N1406" s="1678"/>
      <c r="O1406" s="1678"/>
      <c r="P1406" s="309"/>
      <c r="Q1406" s="309"/>
      <c r="R1406" s="308"/>
      <c r="S1406" s="308"/>
      <c r="T1406" s="358"/>
      <c r="U1406" s="357"/>
      <c r="V1406" s="357"/>
      <c r="W1406" s="357"/>
      <c r="X1406" s="357"/>
      <c r="Y1406" s="357"/>
      <c r="Z1406" s="357"/>
      <c r="AA1406" s="357"/>
      <c r="AB1406" s="308"/>
      <c r="AC1406" s="2300"/>
      <c r="AD1406" s="2300"/>
      <c r="AE1406" s="2307"/>
      <c r="AF1406" s="2316"/>
      <c r="AG1406" s="2314"/>
      <c r="AH1406" s="2312"/>
      <c r="AI1406" s="271">
        <f t="shared" ref="AI1406" si="1978">IF(P1406=P1405,0,1)</f>
        <v>0</v>
      </c>
      <c r="AJ1406" s="271" t="s">
        <v>545</v>
      </c>
      <c r="AK1406" s="271" t="str">
        <f t="shared" si="1954"/>
        <v>??</v>
      </c>
      <c r="AL1406" s="271" t="e">
        <f>IF(#REF!=#REF!,0,1)</f>
        <v>#REF!</v>
      </c>
      <c r="AM1406" s="354">
        <f t="shared" si="1962"/>
        <v>0</v>
      </c>
    </row>
    <row r="1407" spans="1:39" ht="14.1" customHeight="1" thickTop="1" thickBot="1" x14ac:dyDescent="0.25">
      <c r="A1407" s="2278"/>
      <c r="B1407" s="2281"/>
      <c r="C1407" s="2283"/>
      <c r="D1407" s="2285"/>
      <c r="E1407" s="2288"/>
      <c r="F1407" s="2281"/>
      <c r="G1407" s="2295"/>
      <c r="H1407" s="2297"/>
      <c r="I1407" s="2292"/>
      <c r="J1407" s="2281"/>
      <c r="K1407" s="2295"/>
      <c r="L1407" s="2281"/>
      <c r="M1407" s="310"/>
      <c r="N1407" s="1678"/>
      <c r="O1407" s="1678"/>
      <c r="P1407" s="309"/>
      <c r="Q1407" s="309"/>
      <c r="R1407" s="308"/>
      <c r="S1407" s="308"/>
      <c r="T1407" s="358"/>
      <c r="U1407" s="357"/>
      <c r="V1407" s="357"/>
      <c r="W1407" s="357"/>
      <c r="X1407" s="357"/>
      <c r="Y1407" s="357"/>
      <c r="Z1407" s="357"/>
      <c r="AA1407" s="357"/>
      <c r="AB1407" s="308"/>
      <c r="AC1407" s="2300"/>
      <c r="AD1407" s="2300"/>
      <c r="AE1407" s="2307"/>
      <c r="AF1407" s="2316"/>
      <c r="AG1407" s="2314"/>
      <c r="AH1407" s="2312"/>
      <c r="AI1407" s="271">
        <f t="shared" ref="AI1407" si="1979">IF(P1407=P1406,0,IF(P1407=P1405,0,1))</f>
        <v>0</v>
      </c>
      <c r="AJ1407" s="271" t="s">
        <v>545</v>
      </c>
      <c r="AK1407" s="271" t="str">
        <f t="shared" si="1954"/>
        <v>??</v>
      </c>
      <c r="AL1407" s="271" t="e">
        <f>IF(#REF!=#REF!,0,IF(#REF!=#REF!,0,1))</f>
        <v>#REF!</v>
      </c>
      <c r="AM1407" s="354">
        <f t="shared" si="1962"/>
        <v>0</v>
      </c>
    </row>
    <row r="1408" spans="1:39" ht="14.1" customHeight="1" thickTop="1" thickBot="1" x14ac:dyDescent="0.25">
      <c r="A1408" s="2278"/>
      <c r="B1408" s="2281"/>
      <c r="C1408" s="2283"/>
      <c r="D1408" s="2285"/>
      <c r="E1408" s="2288"/>
      <c r="F1408" s="2281"/>
      <c r="G1408" s="2295"/>
      <c r="H1408" s="2297"/>
      <c r="I1408" s="2293"/>
      <c r="J1408" s="2281"/>
      <c r="K1408" s="2295"/>
      <c r="L1408" s="2281"/>
      <c r="M1408" s="310"/>
      <c r="N1408" s="1678"/>
      <c r="O1408" s="1678"/>
      <c r="P1408" s="309"/>
      <c r="Q1408" s="309"/>
      <c r="R1408" s="308"/>
      <c r="S1408" s="308"/>
      <c r="T1408" s="358"/>
      <c r="U1408" s="357"/>
      <c r="V1408" s="357"/>
      <c r="W1408" s="357"/>
      <c r="X1408" s="357"/>
      <c r="Y1408" s="357"/>
      <c r="Z1408" s="357"/>
      <c r="AA1408" s="357"/>
      <c r="AB1408" s="308"/>
      <c r="AC1408" s="2300"/>
      <c r="AD1408" s="2300"/>
      <c r="AE1408" s="2307"/>
      <c r="AF1408" s="2316"/>
      <c r="AG1408" s="2314"/>
      <c r="AH1408" s="2312"/>
      <c r="AI1408" s="271">
        <f t="shared" ref="AI1408" si="1980">IF(P1408=P1407,0,IF(P1408=P1406,0,IF(P1408=P1405,0,1)))</f>
        <v>0</v>
      </c>
      <c r="AJ1408" s="271" t="s">
        <v>545</v>
      </c>
      <c r="AK1408" s="271" t="str">
        <f t="shared" si="1954"/>
        <v>??</v>
      </c>
      <c r="AL1408" s="271" t="e">
        <f>IF(#REF!=#REF!,0,IF(#REF!=#REF!,0,IF(#REF!=#REF!,0,1)))</f>
        <v>#REF!</v>
      </c>
      <c r="AM1408" s="354">
        <f t="shared" si="1962"/>
        <v>0</v>
      </c>
    </row>
    <row r="1409" spans="1:39" ht="14.1" customHeight="1" thickTop="1" thickBot="1" x14ac:dyDescent="0.25">
      <c r="A1409" s="2278"/>
      <c r="B1409" s="2281"/>
      <c r="C1409" s="2283"/>
      <c r="D1409" s="2285"/>
      <c r="E1409" s="2288"/>
      <c r="F1409" s="2281"/>
      <c r="G1409" s="2295"/>
      <c r="H1409" s="2297"/>
      <c r="I1409" s="2293"/>
      <c r="J1409" s="2281"/>
      <c r="K1409" s="2295"/>
      <c r="L1409" s="2281"/>
      <c r="M1409" s="310"/>
      <c r="N1409" s="1678"/>
      <c r="O1409" s="1678"/>
      <c r="P1409" s="309"/>
      <c r="Q1409" s="309"/>
      <c r="R1409" s="308"/>
      <c r="S1409" s="308"/>
      <c r="T1409" s="358"/>
      <c r="U1409" s="357"/>
      <c r="V1409" s="357"/>
      <c r="W1409" s="357"/>
      <c r="X1409" s="357"/>
      <c r="Y1409" s="357"/>
      <c r="Z1409" s="357"/>
      <c r="AA1409" s="357"/>
      <c r="AB1409" s="308"/>
      <c r="AC1409" s="2300"/>
      <c r="AD1409" s="2300"/>
      <c r="AE1409" s="2307"/>
      <c r="AF1409" s="2316"/>
      <c r="AG1409" s="2314"/>
      <c r="AH1409" s="2312"/>
      <c r="AI1409" s="271">
        <f t="shared" ref="AI1409" si="1981">IF(P1409=P1408,0,IF(P1409=P1407,0,IF(P1409=P1406,0,IF(P1409=P1405,0,1))))</f>
        <v>0</v>
      </c>
      <c r="AJ1409" s="271" t="s">
        <v>545</v>
      </c>
      <c r="AK1409" s="271" t="str">
        <f t="shared" si="1954"/>
        <v>??</v>
      </c>
      <c r="AL1409" s="271" t="e">
        <f>IF(#REF!=#REF!,0,IF(#REF!=#REF!,0,IF(#REF!=#REF!,0,IF(#REF!=#REF!,0,1))))</f>
        <v>#REF!</v>
      </c>
      <c r="AM1409" s="354">
        <f t="shared" si="1962"/>
        <v>0</v>
      </c>
    </row>
    <row r="1410" spans="1:39" ht="14.1" customHeight="1" thickTop="1" thickBot="1" x14ac:dyDescent="0.25">
      <c r="A1410" s="2278"/>
      <c r="B1410" s="2281"/>
      <c r="C1410" s="2283"/>
      <c r="D1410" s="2285"/>
      <c r="E1410" s="2288"/>
      <c r="F1410" s="2281"/>
      <c r="G1410" s="2295"/>
      <c r="H1410" s="2297"/>
      <c r="I1410" s="2293"/>
      <c r="J1410" s="2281"/>
      <c r="K1410" s="2295"/>
      <c r="L1410" s="2281"/>
      <c r="M1410" s="310"/>
      <c r="N1410" s="1678"/>
      <c r="O1410" s="1678"/>
      <c r="P1410" s="309"/>
      <c r="Q1410" s="309"/>
      <c r="R1410" s="308"/>
      <c r="S1410" s="308"/>
      <c r="T1410" s="358"/>
      <c r="U1410" s="357"/>
      <c r="V1410" s="357"/>
      <c r="W1410" s="357"/>
      <c r="X1410" s="357"/>
      <c r="Y1410" s="357"/>
      <c r="Z1410" s="357"/>
      <c r="AA1410" s="357"/>
      <c r="AB1410" s="308"/>
      <c r="AC1410" s="2300"/>
      <c r="AD1410" s="2300"/>
      <c r="AE1410" s="2307"/>
      <c r="AF1410" s="2316"/>
      <c r="AG1410" s="2314"/>
      <c r="AH1410" s="2312"/>
      <c r="AI1410" s="271">
        <f t="shared" ref="AI1410" si="1982">IF(P1410=P1409,0,IF(P1410=P1408,0,IF(P1410=P1407,0,IF(P1410=P1406,0,IF(P1410=P1405,0,1)))))</f>
        <v>0</v>
      </c>
      <c r="AJ1410" s="271" t="s">
        <v>545</v>
      </c>
      <c r="AK1410" s="271" t="str">
        <f t="shared" si="1954"/>
        <v>??</v>
      </c>
      <c r="AL1410" s="271" t="e">
        <f>IF(#REF!=#REF!,0,IF(#REF!=#REF!,0,IF(#REF!=#REF!,0,IF(#REF!=#REF!,0,IF(#REF!=#REF!,0,1)))))</f>
        <v>#REF!</v>
      </c>
      <c r="AM1410" s="354">
        <f t="shared" si="1962"/>
        <v>0</v>
      </c>
    </row>
    <row r="1411" spans="1:39" ht="14.1" customHeight="1" thickTop="1" thickBot="1" x14ac:dyDescent="0.25">
      <c r="A1411" s="2278"/>
      <c r="B1411" s="2281"/>
      <c r="C1411" s="2283"/>
      <c r="D1411" s="2285"/>
      <c r="E1411" s="2288"/>
      <c r="F1411" s="2281"/>
      <c r="G1411" s="2295"/>
      <c r="H1411" s="2297"/>
      <c r="I1411" s="2293"/>
      <c r="J1411" s="2281"/>
      <c r="K1411" s="2295"/>
      <c r="L1411" s="2281"/>
      <c r="M1411" s="310"/>
      <c r="N1411" s="1678"/>
      <c r="O1411" s="1678"/>
      <c r="P1411" s="309"/>
      <c r="Q1411" s="309"/>
      <c r="R1411" s="308"/>
      <c r="S1411" s="308"/>
      <c r="T1411" s="358"/>
      <c r="U1411" s="357"/>
      <c r="V1411" s="357"/>
      <c r="W1411" s="357"/>
      <c r="X1411" s="357"/>
      <c r="Y1411" s="357"/>
      <c r="Z1411" s="357"/>
      <c r="AA1411" s="357"/>
      <c r="AB1411" s="308"/>
      <c r="AC1411" s="2300"/>
      <c r="AD1411" s="2300"/>
      <c r="AE1411" s="2308" t="str">
        <f t="shared" ref="AE1411" si="1983">IF(AE1405&gt;9,"błąd","")</f>
        <v/>
      </c>
      <c r="AF1411" s="2316"/>
      <c r="AG1411" s="2314"/>
      <c r="AH1411" s="2312"/>
      <c r="AI1411" s="271">
        <f t="shared" ref="AI1411" si="1984">IF(P1411=P1410,0,IF(P1411=P1409,0,IF(P1411=P1408,0,IF(P1411=P1407,0,IF(P1411=P1406,0,IF(P1411=P1405,0,1))))))</f>
        <v>0</v>
      </c>
      <c r="AJ1411" s="271" t="s">
        <v>545</v>
      </c>
      <c r="AK1411" s="271" t="str">
        <f t="shared" si="1954"/>
        <v>??</v>
      </c>
      <c r="AL1411" s="271" t="e">
        <f>IF(#REF!=#REF!,0,IF(#REF!=#REF!,0,IF(#REF!=#REF!,0,IF(#REF!=#REF!,0,IF(#REF!=#REF!,0,IF(#REF!=#REF!,0,1))))))</f>
        <v>#REF!</v>
      </c>
      <c r="AM1411" s="354">
        <f t="shared" si="1962"/>
        <v>0</v>
      </c>
    </row>
    <row r="1412" spans="1:39" ht="14.1" customHeight="1" thickTop="1" thickBot="1" x14ac:dyDescent="0.25">
      <c r="A1412" s="2278"/>
      <c r="B1412" s="2281"/>
      <c r="C1412" s="2283"/>
      <c r="D1412" s="2285"/>
      <c r="E1412" s="2288"/>
      <c r="F1412" s="2281"/>
      <c r="G1412" s="2295"/>
      <c r="H1412" s="2297"/>
      <c r="I1412" s="2293"/>
      <c r="J1412" s="2281"/>
      <c r="K1412" s="2295"/>
      <c r="L1412" s="2281"/>
      <c r="M1412" s="310"/>
      <c r="N1412" s="1678"/>
      <c r="O1412" s="1678"/>
      <c r="P1412" s="309"/>
      <c r="Q1412" s="309"/>
      <c r="R1412" s="308"/>
      <c r="S1412" s="308"/>
      <c r="T1412" s="358"/>
      <c r="U1412" s="357"/>
      <c r="V1412" s="357"/>
      <c r="W1412" s="357"/>
      <c r="X1412" s="357"/>
      <c r="Y1412" s="357"/>
      <c r="Z1412" s="357"/>
      <c r="AA1412" s="357"/>
      <c r="AB1412" s="308"/>
      <c r="AC1412" s="2300"/>
      <c r="AD1412" s="2300"/>
      <c r="AE1412" s="2308"/>
      <c r="AF1412" s="2316"/>
      <c r="AG1412" s="2314"/>
      <c r="AH1412" s="2312"/>
      <c r="AI1412" s="271">
        <f t="shared" ref="AI1412" si="1985">IF(P1412=P1411,0,IF(P1412=P1410,0,IF(P1412=P1409,0,IF(P1412=P1408,0,IF(P1412=P1407,0,IF(P1412=P1406,0,IF(P1412=P1405,0,1)))))))</f>
        <v>0</v>
      </c>
      <c r="AJ1412" s="271" t="s">
        <v>545</v>
      </c>
      <c r="AK1412" s="271" t="str">
        <f t="shared" si="1954"/>
        <v>??</v>
      </c>
      <c r="AL1412" s="271" t="e">
        <f>IF(#REF!=#REF!,0,IF(#REF!=#REF!,0,IF(#REF!=#REF!,0,IF(#REF!=#REF!,0,IF(#REF!=#REF!,0,IF(#REF!=#REF!,0,IF(#REF!=#REF!,0,1)))))))</f>
        <v>#REF!</v>
      </c>
      <c r="AM1412" s="354">
        <f t="shared" si="1962"/>
        <v>0</v>
      </c>
    </row>
    <row r="1413" spans="1:39" ht="14.1" customHeight="1" thickTop="1" thickBot="1" x14ac:dyDescent="0.25">
      <c r="A1413" s="2278"/>
      <c r="B1413" s="2281"/>
      <c r="C1413" s="2283"/>
      <c r="D1413" s="2285"/>
      <c r="E1413" s="2288"/>
      <c r="F1413" s="2281"/>
      <c r="G1413" s="2295"/>
      <c r="H1413" s="2297"/>
      <c r="I1413" s="2293"/>
      <c r="J1413" s="2281"/>
      <c r="K1413" s="2295"/>
      <c r="L1413" s="2281"/>
      <c r="M1413" s="310"/>
      <c r="N1413" s="1678"/>
      <c r="O1413" s="1678"/>
      <c r="P1413" s="309"/>
      <c r="Q1413" s="309"/>
      <c r="R1413" s="308"/>
      <c r="S1413" s="308"/>
      <c r="T1413" s="358"/>
      <c r="U1413" s="357"/>
      <c r="V1413" s="357"/>
      <c r="W1413" s="357"/>
      <c r="X1413" s="357"/>
      <c r="Y1413" s="357"/>
      <c r="Z1413" s="357"/>
      <c r="AA1413" s="357"/>
      <c r="AB1413" s="308"/>
      <c r="AC1413" s="2300"/>
      <c r="AD1413" s="2300"/>
      <c r="AE1413" s="2308"/>
      <c r="AF1413" s="2316"/>
      <c r="AG1413" s="2314"/>
      <c r="AH1413" s="2312"/>
      <c r="AI1413" s="271">
        <f t="shared" ref="AI1413" si="1986">IF(P1413=P1412,0,IF(P1413=P1411,0,IF(P1413=P1410,0,IF(P1413=P1409,0,IF(P1413=P1408,0,IF(P1413=P1407,0,IF(P1413=P1406,0,IF(P1413=P1405,0,1))))))))</f>
        <v>0</v>
      </c>
      <c r="AJ1413" s="271" t="s">
        <v>545</v>
      </c>
      <c r="AK1413" s="271" t="str">
        <f t="shared" si="1954"/>
        <v>??</v>
      </c>
      <c r="AL1413" s="271" t="e">
        <f>IF(#REF!=#REF!,0,IF(#REF!=#REF!,0,IF(#REF!=#REF!,0,IF(#REF!=#REF!,0,IF(#REF!=#REF!,0,IF(#REF!=#REF!,0,IF(#REF!=#REF!,0,IF(#REF!=#REF!,0,1))))))))</f>
        <v>#REF!</v>
      </c>
      <c r="AM1413" s="354">
        <f t="shared" si="1962"/>
        <v>0</v>
      </c>
    </row>
    <row r="1414" spans="1:39" ht="14.1" customHeight="1" thickTop="1" thickBot="1" x14ac:dyDescent="0.25">
      <c r="A1414" s="2279"/>
      <c r="B1414" s="2282"/>
      <c r="C1414" s="2284"/>
      <c r="D1414" s="2286"/>
      <c r="E1414" s="2289"/>
      <c r="F1414" s="2282"/>
      <c r="G1414" s="2296"/>
      <c r="H1414" s="2298"/>
      <c r="I1414" s="2294"/>
      <c r="J1414" s="2282"/>
      <c r="K1414" s="2296"/>
      <c r="L1414" s="2282"/>
      <c r="M1414" s="292"/>
      <c r="N1414" s="290"/>
      <c r="O1414" s="290"/>
      <c r="P1414" s="291"/>
      <c r="Q1414" s="291"/>
      <c r="R1414" s="290"/>
      <c r="S1414" s="290"/>
      <c r="T1414" s="356"/>
      <c r="U1414" s="355"/>
      <c r="V1414" s="355"/>
      <c r="W1414" s="355"/>
      <c r="X1414" s="355"/>
      <c r="Y1414" s="355"/>
      <c r="Z1414" s="355"/>
      <c r="AA1414" s="355"/>
      <c r="AB1414" s="290"/>
      <c r="AC1414" s="2301"/>
      <c r="AD1414" s="2301"/>
      <c r="AE1414" s="2309"/>
      <c r="AF1414" s="2316"/>
      <c r="AG1414" s="2315"/>
      <c r="AH1414" s="2312"/>
      <c r="AI1414" s="271">
        <f t="shared" ref="AI1414" si="1987">IF(P1414=P1413,0,IF(P1414=P1412,0,IF(P1414=P1411,0,IF(P1414=P1410,0,IF(P1414=P1409,0,IF(P1414=P1408,0,IF(P1414=P1407,0,IF(P1414=P1406,0,IF(P1414=P1405,0,1)))))))))</f>
        <v>0</v>
      </c>
      <c r="AJ1414" s="271" t="s">
        <v>545</v>
      </c>
      <c r="AK1414" s="271" t="str">
        <f t="shared" si="1954"/>
        <v>??</v>
      </c>
      <c r="AL1414" s="271" t="e">
        <f>IF(#REF!=#REF!,0,IF(#REF!=#REF!,0,IF(#REF!=#REF!,0,IF(#REF!=#REF!,0,IF(#REF!=#REF!,0,IF(#REF!=#REF!,0,IF(#REF!=#REF!,0,IF(#REF!=#REF!,0,IF(#REF!=#REF!,0,1)))))))))</f>
        <v>#REF!</v>
      </c>
      <c r="AM1414" s="354">
        <f t="shared" si="1962"/>
        <v>0</v>
      </c>
    </row>
    <row r="1415" spans="1:39" ht="14.1" customHeight="1" thickTop="1" thickBot="1" x14ac:dyDescent="0.25">
      <c r="A1415" s="2278"/>
      <c r="B1415" s="2280"/>
      <c r="C1415" s="2283"/>
      <c r="D1415" s="2285"/>
      <c r="E1415" s="2287"/>
      <c r="F1415" s="2280"/>
      <c r="G1415" s="2280"/>
      <c r="H1415" s="2297"/>
      <c r="I1415" s="2290" t="s">
        <v>140</v>
      </c>
      <c r="J1415" s="2281"/>
      <c r="K1415" s="2280"/>
      <c r="L1415" s="2281"/>
      <c r="M1415" s="310"/>
      <c r="N1415" s="1678"/>
      <c r="O1415" s="1678"/>
      <c r="P1415" s="388"/>
      <c r="Q1415" s="388"/>
      <c r="R1415" s="308"/>
      <c r="S1415" s="308"/>
      <c r="T1415" s="358"/>
      <c r="U1415" s="357"/>
      <c r="V1415" s="357"/>
      <c r="W1415" s="357"/>
      <c r="X1415" s="357"/>
      <c r="Y1415" s="357"/>
      <c r="Z1415" s="357"/>
      <c r="AA1415" s="357"/>
      <c r="AB1415" s="308"/>
      <c r="AC1415" s="2299">
        <f t="shared" ref="AC1415" si="1988">SUM(T1415:AB1424)</f>
        <v>0</v>
      </c>
      <c r="AD1415" s="2299">
        <f t="shared" ref="AD1415" si="1989">IF(AC1415&gt;0,18,0)</f>
        <v>0</v>
      </c>
      <c r="AE1415" s="2306">
        <f t="shared" ref="AE1415" si="1990">IF((AC1415-AD1415)&gt;=0,AC1415-AD1415,0)</f>
        <v>0</v>
      </c>
      <c r="AF1415" s="2316">
        <f t="shared" ref="AF1415" si="1991">IF(AC1415&lt;AD1415,AC1415,AD1415)/IF(AD1415=0,1,AD1415)</f>
        <v>0</v>
      </c>
      <c r="AG1415" s="2313" t="str">
        <f t="shared" ref="AG1415" si="1992">IF(AF1415=1,"pe",IF(AF1415&gt;0,"ne",""))</f>
        <v/>
      </c>
      <c r="AH1415" s="2312"/>
      <c r="AI1415" s="271">
        <v>1</v>
      </c>
      <c r="AJ1415" s="271" t="s">
        <v>545</v>
      </c>
      <c r="AK1415" s="271" t="str">
        <f t="shared" si="1954"/>
        <v>??</v>
      </c>
      <c r="AL1415" s="271">
        <v>1</v>
      </c>
      <c r="AM1415" s="354">
        <f t="shared" ref="AM1415" si="1993">C1415</f>
        <v>0</v>
      </c>
    </row>
    <row r="1416" spans="1:39" ht="14.1" customHeight="1" thickTop="1" thickBot="1" x14ac:dyDescent="0.25">
      <c r="A1416" s="2278"/>
      <c r="B1416" s="2281"/>
      <c r="C1416" s="2283"/>
      <c r="D1416" s="2285"/>
      <c r="E1416" s="2288"/>
      <c r="F1416" s="2281"/>
      <c r="G1416" s="2295"/>
      <c r="H1416" s="2297"/>
      <c r="I1416" s="2291"/>
      <c r="J1416" s="2281"/>
      <c r="K1416" s="2295"/>
      <c r="L1416" s="2281"/>
      <c r="M1416" s="310"/>
      <c r="N1416" s="1678"/>
      <c r="O1416" s="1678"/>
      <c r="P1416" s="309"/>
      <c r="Q1416" s="309"/>
      <c r="R1416" s="308"/>
      <c r="S1416" s="308"/>
      <c r="T1416" s="358"/>
      <c r="U1416" s="357"/>
      <c r="V1416" s="357"/>
      <c r="W1416" s="357"/>
      <c r="X1416" s="357"/>
      <c r="Y1416" s="357"/>
      <c r="Z1416" s="357"/>
      <c r="AA1416" s="357"/>
      <c r="AB1416" s="308"/>
      <c r="AC1416" s="2300"/>
      <c r="AD1416" s="2300"/>
      <c r="AE1416" s="2307"/>
      <c r="AF1416" s="2316"/>
      <c r="AG1416" s="2314"/>
      <c r="AH1416" s="2312"/>
      <c r="AI1416" s="271">
        <f t="shared" ref="AI1416" si="1994">IF(P1416=P1415,0,1)</f>
        <v>0</v>
      </c>
      <c r="AJ1416" s="271" t="s">
        <v>545</v>
      </c>
      <c r="AK1416" s="271" t="str">
        <f t="shared" si="1954"/>
        <v>??</v>
      </c>
      <c r="AL1416" s="271" t="e">
        <f>IF(#REF!=#REF!,0,1)</f>
        <v>#REF!</v>
      </c>
      <c r="AM1416" s="354">
        <f t="shared" si="1962"/>
        <v>0</v>
      </c>
    </row>
    <row r="1417" spans="1:39" ht="14.1" customHeight="1" thickTop="1" thickBot="1" x14ac:dyDescent="0.25">
      <c r="A1417" s="2278"/>
      <c r="B1417" s="2281"/>
      <c r="C1417" s="2283"/>
      <c r="D1417" s="2285"/>
      <c r="E1417" s="2288"/>
      <c r="F1417" s="2281"/>
      <c r="G1417" s="2295"/>
      <c r="H1417" s="2297"/>
      <c r="I1417" s="2292"/>
      <c r="J1417" s="2281"/>
      <c r="K1417" s="2295"/>
      <c r="L1417" s="2281"/>
      <c r="M1417" s="310"/>
      <c r="N1417" s="1678"/>
      <c r="O1417" s="1678"/>
      <c r="P1417" s="309"/>
      <c r="Q1417" s="309"/>
      <c r="R1417" s="308"/>
      <c r="S1417" s="308"/>
      <c r="T1417" s="358"/>
      <c r="U1417" s="357"/>
      <c r="V1417" s="357"/>
      <c r="W1417" s="357"/>
      <c r="X1417" s="357"/>
      <c r="Y1417" s="357"/>
      <c r="Z1417" s="357"/>
      <c r="AA1417" s="357"/>
      <c r="AB1417" s="308"/>
      <c r="AC1417" s="2300"/>
      <c r="AD1417" s="2300"/>
      <c r="AE1417" s="2307"/>
      <c r="AF1417" s="2316"/>
      <c r="AG1417" s="2314"/>
      <c r="AH1417" s="2312"/>
      <c r="AI1417" s="271">
        <f t="shared" ref="AI1417" si="1995">IF(P1417=P1416,0,IF(P1417=P1415,0,1))</f>
        <v>0</v>
      </c>
      <c r="AJ1417" s="271" t="s">
        <v>545</v>
      </c>
      <c r="AK1417" s="271" t="str">
        <f t="shared" si="1954"/>
        <v>??</v>
      </c>
      <c r="AL1417" s="271" t="e">
        <f>IF(#REF!=#REF!,0,IF(#REF!=#REF!,0,1))</f>
        <v>#REF!</v>
      </c>
      <c r="AM1417" s="354">
        <f t="shared" si="1962"/>
        <v>0</v>
      </c>
    </row>
    <row r="1418" spans="1:39" ht="14.1" customHeight="1" thickTop="1" thickBot="1" x14ac:dyDescent="0.25">
      <c r="A1418" s="2278"/>
      <c r="B1418" s="2281"/>
      <c r="C1418" s="2283"/>
      <c r="D1418" s="2285"/>
      <c r="E1418" s="2288"/>
      <c r="F1418" s="2281"/>
      <c r="G1418" s="2295"/>
      <c r="H1418" s="2297"/>
      <c r="I1418" s="2293"/>
      <c r="J1418" s="2281"/>
      <c r="K1418" s="2295"/>
      <c r="L1418" s="2281"/>
      <c r="M1418" s="310"/>
      <c r="N1418" s="1678"/>
      <c r="O1418" s="1678"/>
      <c r="P1418" s="309"/>
      <c r="Q1418" s="309"/>
      <c r="R1418" s="308"/>
      <c r="S1418" s="308"/>
      <c r="T1418" s="358"/>
      <c r="U1418" s="357"/>
      <c r="V1418" s="357"/>
      <c r="W1418" s="357"/>
      <c r="X1418" s="357"/>
      <c r="Y1418" s="357"/>
      <c r="Z1418" s="357"/>
      <c r="AA1418" s="357"/>
      <c r="AB1418" s="308"/>
      <c r="AC1418" s="2300"/>
      <c r="AD1418" s="2300"/>
      <c r="AE1418" s="2307"/>
      <c r="AF1418" s="2316"/>
      <c r="AG1418" s="2314"/>
      <c r="AH1418" s="2312"/>
      <c r="AI1418" s="271">
        <f t="shared" ref="AI1418" si="1996">IF(P1418=P1417,0,IF(P1418=P1416,0,IF(P1418=P1415,0,1)))</f>
        <v>0</v>
      </c>
      <c r="AJ1418" s="271" t="s">
        <v>545</v>
      </c>
      <c r="AK1418" s="271" t="str">
        <f t="shared" si="1954"/>
        <v>??</v>
      </c>
      <c r="AL1418" s="271" t="e">
        <f>IF(#REF!=#REF!,0,IF(#REF!=#REF!,0,IF(#REF!=#REF!,0,1)))</f>
        <v>#REF!</v>
      </c>
      <c r="AM1418" s="354">
        <f t="shared" si="1962"/>
        <v>0</v>
      </c>
    </row>
    <row r="1419" spans="1:39" ht="14.1" customHeight="1" thickTop="1" thickBot="1" x14ac:dyDescent="0.25">
      <c r="A1419" s="2278"/>
      <c r="B1419" s="2281"/>
      <c r="C1419" s="2283"/>
      <c r="D1419" s="2285"/>
      <c r="E1419" s="2288"/>
      <c r="F1419" s="2281"/>
      <c r="G1419" s="2295"/>
      <c r="H1419" s="2297"/>
      <c r="I1419" s="2293"/>
      <c r="J1419" s="2281"/>
      <c r="K1419" s="2295"/>
      <c r="L1419" s="2281"/>
      <c r="M1419" s="310"/>
      <c r="N1419" s="1678"/>
      <c r="O1419" s="1678"/>
      <c r="P1419" s="309"/>
      <c r="Q1419" s="309"/>
      <c r="R1419" s="308"/>
      <c r="S1419" s="308"/>
      <c r="T1419" s="358"/>
      <c r="U1419" s="357"/>
      <c r="V1419" s="357"/>
      <c r="W1419" s="357"/>
      <c r="X1419" s="357"/>
      <c r="Y1419" s="357"/>
      <c r="Z1419" s="357"/>
      <c r="AA1419" s="357"/>
      <c r="AB1419" s="308"/>
      <c r="AC1419" s="2300"/>
      <c r="AD1419" s="2300"/>
      <c r="AE1419" s="2307"/>
      <c r="AF1419" s="2316"/>
      <c r="AG1419" s="2314"/>
      <c r="AH1419" s="2312"/>
      <c r="AI1419" s="271">
        <f t="shared" ref="AI1419" si="1997">IF(P1419=P1418,0,IF(P1419=P1417,0,IF(P1419=P1416,0,IF(P1419=P1415,0,1))))</f>
        <v>0</v>
      </c>
      <c r="AJ1419" s="271" t="s">
        <v>545</v>
      </c>
      <c r="AK1419" s="271" t="str">
        <f t="shared" si="1954"/>
        <v>??</v>
      </c>
      <c r="AL1419" s="271" t="e">
        <f>IF(#REF!=#REF!,0,IF(#REF!=#REF!,0,IF(#REF!=#REF!,0,IF(#REF!=#REF!,0,1))))</f>
        <v>#REF!</v>
      </c>
      <c r="AM1419" s="354">
        <f t="shared" si="1962"/>
        <v>0</v>
      </c>
    </row>
    <row r="1420" spans="1:39" ht="14.1" customHeight="1" thickTop="1" thickBot="1" x14ac:dyDescent="0.25">
      <c r="A1420" s="2278"/>
      <c r="B1420" s="2281"/>
      <c r="C1420" s="2283"/>
      <c r="D1420" s="2285"/>
      <c r="E1420" s="2288"/>
      <c r="F1420" s="2281"/>
      <c r="G1420" s="2295"/>
      <c r="H1420" s="2297"/>
      <c r="I1420" s="2293"/>
      <c r="J1420" s="2281"/>
      <c r="K1420" s="2295"/>
      <c r="L1420" s="2281"/>
      <c r="M1420" s="310"/>
      <c r="N1420" s="1678"/>
      <c r="O1420" s="1678"/>
      <c r="P1420" s="309"/>
      <c r="Q1420" s="309"/>
      <c r="R1420" s="308"/>
      <c r="S1420" s="308"/>
      <c r="T1420" s="358"/>
      <c r="U1420" s="357"/>
      <c r="V1420" s="357"/>
      <c r="W1420" s="357"/>
      <c r="X1420" s="357"/>
      <c r="Y1420" s="357"/>
      <c r="Z1420" s="357"/>
      <c r="AA1420" s="357"/>
      <c r="AB1420" s="308"/>
      <c r="AC1420" s="2300"/>
      <c r="AD1420" s="2300"/>
      <c r="AE1420" s="2307"/>
      <c r="AF1420" s="2316"/>
      <c r="AG1420" s="2314"/>
      <c r="AH1420" s="2312"/>
      <c r="AI1420" s="271">
        <f t="shared" ref="AI1420" si="1998">IF(P1420=P1419,0,IF(P1420=P1418,0,IF(P1420=P1417,0,IF(P1420=P1416,0,IF(P1420=P1415,0,1)))))</f>
        <v>0</v>
      </c>
      <c r="AJ1420" s="271" t="s">
        <v>545</v>
      </c>
      <c r="AK1420" s="271" t="str">
        <f t="shared" si="1954"/>
        <v>??</v>
      </c>
      <c r="AL1420" s="271" t="e">
        <f>IF(#REF!=#REF!,0,IF(#REF!=#REF!,0,IF(#REF!=#REF!,0,IF(#REF!=#REF!,0,IF(#REF!=#REF!,0,1)))))</f>
        <v>#REF!</v>
      </c>
      <c r="AM1420" s="354">
        <f t="shared" si="1962"/>
        <v>0</v>
      </c>
    </row>
    <row r="1421" spans="1:39" ht="14.1" customHeight="1" thickTop="1" thickBot="1" x14ac:dyDescent="0.25">
      <c r="A1421" s="2278"/>
      <c r="B1421" s="2281"/>
      <c r="C1421" s="2283"/>
      <c r="D1421" s="2285"/>
      <c r="E1421" s="2288"/>
      <c r="F1421" s="2281"/>
      <c r="G1421" s="2295"/>
      <c r="H1421" s="2297"/>
      <c r="I1421" s="2293"/>
      <c r="J1421" s="2281"/>
      <c r="K1421" s="2295"/>
      <c r="L1421" s="2281"/>
      <c r="M1421" s="310"/>
      <c r="N1421" s="1678"/>
      <c r="O1421" s="1678"/>
      <c r="P1421" s="309"/>
      <c r="Q1421" s="309"/>
      <c r="R1421" s="308"/>
      <c r="S1421" s="308"/>
      <c r="T1421" s="358"/>
      <c r="U1421" s="357"/>
      <c r="V1421" s="357"/>
      <c r="W1421" s="357"/>
      <c r="X1421" s="357"/>
      <c r="Y1421" s="357"/>
      <c r="Z1421" s="357"/>
      <c r="AA1421" s="357"/>
      <c r="AB1421" s="308"/>
      <c r="AC1421" s="2300"/>
      <c r="AD1421" s="2300"/>
      <c r="AE1421" s="2308" t="str">
        <f t="shared" ref="AE1421" si="1999">IF(AE1415&gt;9,"błąd","")</f>
        <v/>
      </c>
      <c r="AF1421" s="2316"/>
      <c r="AG1421" s="2314"/>
      <c r="AH1421" s="2312"/>
      <c r="AI1421" s="271">
        <f t="shared" ref="AI1421" si="2000">IF(P1421=P1420,0,IF(P1421=P1419,0,IF(P1421=P1418,0,IF(P1421=P1417,0,IF(P1421=P1416,0,IF(P1421=P1415,0,1))))))</f>
        <v>0</v>
      </c>
      <c r="AJ1421" s="271" t="s">
        <v>545</v>
      </c>
      <c r="AK1421" s="271" t="str">
        <f t="shared" si="1954"/>
        <v>??</v>
      </c>
      <c r="AL1421" s="271" t="e">
        <f>IF(#REF!=#REF!,0,IF(#REF!=#REF!,0,IF(#REF!=#REF!,0,IF(#REF!=#REF!,0,IF(#REF!=#REF!,0,IF(#REF!=#REF!,0,1))))))</f>
        <v>#REF!</v>
      </c>
      <c r="AM1421" s="354">
        <f t="shared" si="1962"/>
        <v>0</v>
      </c>
    </row>
    <row r="1422" spans="1:39" ht="14.1" customHeight="1" thickTop="1" thickBot="1" x14ac:dyDescent="0.25">
      <c r="A1422" s="2278"/>
      <c r="B1422" s="2281"/>
      <c r="C1422" s="2283"/>
      <c r="D1422" s="2285"/>
      <c r="E1422" s="2288"/>
      <c r="F1422" s="2281"/>
      <c r="G1422" s="2295"/>
      <c r="H1422" s="2297"/>
      <c r="I1422" s="2293"/>
      <c r="J1422" s="2281"/>
      <c r="K1422" s="2295"/>
      <c r="L1422" s="2281"/>
      <c r="M1422" s="310"/>
      <c r="N1422" s="1678"/>
      <c r="O1422" s="1678"/>
      <c r="P1422" s="309"/>
      <c r="Q1422" s="309"/>
      <c r="R1422" s="308"/>
      <c r="S1422" s="308"/>
      <c r="T1422" s="358"/>
      <c r="U1422" s="357"/>
      <c r="V1422" s="357"/>
      <c r="W1422" s="357"/>
      <c r="X1422" s="357"/>
      <c r="Y1422" s="357"/>
      <c r="Z1422" s="357"/>
      <c r="AA1422" s="357"/>
      <c r="AB1422" s="308"/>
      <c r="AC1422" s="2300"/>
      <c r="AD1422" s="2300"/>
      <c r="AE1422" s="2308"/>
      <c r="AF1422" s="2316"/>
      <c r="AG1422" s="2314"/>
      <c r="AH1422" s="2312"/>
      <c r="AI1422" s="271">
        <f t="shared" ref="AI1422" si="2001">IF(P1422=P1421,0,IF(P1422=P1420,0,IF(P1422=P1419,0,IF(P1422=P1418,0,IF(P1422=P1417,0,IF(P1422=P1416,0,IF(P1422=P1415,0,1)))))))</f>
        <v>0</v>
      </c>
      <c r="AJ1422" s="271" t="s">
        <v>545</v>
      </c>
      <c r="AK1422" s="271" t="str">
        <f t="shared" si="1954"/>
        <v>??</v>
      </c>
      <c r="AL1422" s="271" t="e">
        <f>IF(#REF!=#REF!,0,IF(#REF!=#REF!,0,IF(#REF!=#REF!,0,IF(#REF!=#REF!,0,IF(#REF!=#REF!,0,IF(#REF!=#REF!,0,IF(#REF!=#REF!,0,1)))))))</f>
        <v>#REF!</v>
      </c>
      <c r="AM1422" s="354">
        <f t="shared" si="1962"/>
        <v>0</v>
      </c>
    </row>
    <row r="1423" spans="1:39" ht="14.1" customHeight="1" thickTop="1" thickBot="1" x14ac:dyDescent="0.25">
      <c r="A1423" s="2278"/>
      <c r="B1423" s="2281"/>
      <c r="C1423" s="2283"/>
      <c r="D1423" s="2285"/>
      <c r="E1423" s="2288"/>
      <c r="F1423" s="2281"/>
      <c r="G1423" s="2295"/>
      <c r="H1423" s="2297"/>
      <c r="I1423" s="2293"/>
      <c r="J1423" s="2281"/>
      <c r="K1423" s="2295"/>
      <c r="L1423" s="2281"/>
      <c r="M1423" s="310"/>
      <c r="N1423" s="1678"/>
      <c r="O1423" s="1678"/>
      <c r="P1423" s="309"/>
      <c r="Q1423" s="309"/>
      <c r="R1423" s="308"/>
      <c r="S1423" s="308"/>
      <c r="T1423" s="358"/>
      <c r="U1423" s="357"/>
      <c r="V1423" s="357"/>
      <c r="W1423" s="357"/>
      <c r="X1423" s="357"/>
      <c r="Y1423" s="357"/>
      <c r="Z1423" s="357"/>
      <c r="AA1423" s="357"/>
      <c r="AB1423" s="308"/>
      <c r="AC1423" s="2300"/>
      <c r="AD1423" s="2300"/>
      <c r="AE1423" s="2308"/>
      <c r="AF1423" s="2316"/>
      <c r="AG1423" s="2314"/>
      <c r="AH1423" s="2312"/>
      <c r="AI1423" s="271">
        <f t="shared" ref="AI1423" si="2002">IF(P1423=P1422,0,IF(P1423=P1421,0,IF(P1423=P1420,0,IF(P1423=P1419,0,IF(P1423=P1418,0,IF(P1423=P1417,0,IF(P1423=P1416,0,IF(P1423=P1415,0,1))))))))</f>
        <v>0</v>
      </c>
      <c r="AJ1423" s="271" t="s">
        <v>545</v>
      </c>
      <c r="AK1423" s="271" t="str">
        <f t="shared" si="1954"/>
        <v>??</v>
      </c>
      <c r="AL1423" s="271" t="e">
        <f>IF(#REF!=#REF!,0,IF(#REF!=#REF!,0,IF(#REF!=#REF!,0,IF(#REF!=#REF!,0,IF(#REF!=#REF!,0,IF(#REF!=#REF!,0,IF(#REF!=#REF!,0,IF(#REF!=#REF!,0,1))))))))</f>
        <v>#REF!</v>
      </c>
      <c r="AM1423" s="354">
        <f t="shared" si="1962"/>
        <v>0</v>
      </c>
    </row>
    <row r="1424" spans="1:39" ht="14.1" customHeight="1" thickTop="1" thickBot="1" x14ac:dyDescent="0.25">
      <c r="A1424" s="2279"/>
      <c r="B1424" s="2282"/>
      <c r="C1424" s="2284"/>
      <c r="D1424" s="2286"/>
      <c r="E1424" s="2289"/>
      <c r="F1424" s="2282"/>
      <c r="G1424" s="2296"/>
      <c r="H1424" s="2298"/>
      <c r="I1424" s="2294"/>
      <c r="J1424" s="2282"/>
      <c r="K1424" s="2296"/>
      <c r="L1424" s="2282"/>
      <c r="M1424" s="292"/>
      <c r="N1424" s="290"/>
      <c r="O1424" s="290"/>
      <c r="P1424" s="291"/>
      <c r="Q1424" s="291"/>
      <c r="R1424" s="290"/>
      <c r="S1424" s="290"/>
      <c r="T1424" s="356"/>
      <c r="U1424" s="355"/>
      <c r="V1424" s="355"/>
      <c r="W1424" s="355"/>
      <c r="X1424" s="355"/>
      <c r="Y1424" s="355"/>
      <c r="Z1424" s="355"/>
      <c r="AA1424" s="355"/>
      <c r="AB1424" s="290"/>
      <c r="AC1424" s="2301"/>
      <c r="AD1424" s="2301"/>
      <c r="AE1424" s="2309"/>
      <c r="AF1424" s="2316"/>
      <c r="AG1424" s="2315"/>
      <c r="AH1424" s="2312"/>
      <c r="AI1424" s="271">
        <f t="shared" ref="AI1424" si="2003">IF(P1424=P1423,0,IF(P1424=P1422,0,IF(P1424=P1421,0,IF(P1424=P1420,0,IF(P1424=P1419,0,IF(P1424=P1418,0,IF(P1424=P1417,0,IF(P1424=P1416,0,IF(P1424=P1415,0,1)))))))))</f>
        <v>0</v>
      </c>
      <c r="AJ1424" s="271" t="s">
        <v>545</v>
      </c>
      <c r="AK1424" s="271" t="str">
        <f t="shared" si="1954"/>
        <v>??</v>
      </c>
      <c r="AL1424" s="271" t="e">
        <f>IF(#REF!=#REF!,0,IF(#REF!=#REF!,0,IF(#REF!=#REF!,0,IF(#REF!=#REF!,0,IF(#REF!=#REF!,0,IF(#REF!=#REF!,0,IF(#REF!=#REF!,0,IF(#REF!=#REF!,0,IF(#REF!=#REF!,0,1)))))))))</f>
        <v>#REF!</v>
      </c>
      <c r="AM1424" s="354">
        <f t="shared" si="1962"/>
        <v>0</v>
      </c>
    </row>
    <row r="1425" spans="1:39" ht="14.1" customHeight="1" thickTop="1" thickBot="1" x14ac:dyDescent="0.25">
      <c r="A1425" s="2278"/>
      <c r="B1425" s="2280"/>
      <c r="C1425" s="2283"/>
      <c r="D1425" s="2285"/>
      <c r="E1425" s="2287"/>
      <c r="F1425" s="2280"/>
      <c r="G1425" s="2280"/>
      <c r="H1425" s="2297"/>
      <c r="I1425" s="2290" t="s">
        <v>140</v>
      </c>
      <c r="J1425" s="2281"/>
      <c r="K1425" s="2280"/>
      <c r="L1425" s="2281"/>
      <c r="M1425" s="310"/>
      <c r="N1425" s="1678"/>
      <c r="O1425" s="1678"/>
      <c r="P1425" s="388"/>
      <c r="Q1425" s="388"/>
      <c r="R1425" s="308"/>
      <c r="S1425" s="308"/>
      <c r="T1425" s="358"/>
      <c r="U1425" s="357"/>
      <c r="V1425" s="357"/>
      <c r="W1425" s="357"/>
      <c r="X1425" s="357"/>
      <c r="Y1425" s="357"/>
      <c r="Z1425" s="357"/>
      <c r="AA1425" s="357"/>
      <c r="AB1425" s="308"/>
      <c r="AC1425" s="2299">
        <f t="shared" ref="AC1425" si="2004">SUM(T1425:AB1434)</f>
        <v>0</v>
      </c>
      <c r="AD1425" s="2299">
        <f t="shared" ref="AD1425" si="2005">IF(AC1425&gt;0,18,0)</f>
        <v>0</v>
      </c>
      <c r="AE1425" s="2306">
        <f t="shared" ref="AE1425" si="2006">IF((AC1425-AD1425)&gt;=0,AC1425-AD1425,0)</f>
        <v>0</v>
      </c>
      <c r="AF1425" s="2316">
        <f t="shared" ref="AF1425" si="2007">IF(AC1425&lt;AD1425,AC1425,AD1425)/IF(AD1425=0,1,AD1425)</f>
        <v>0</v>
      </c>
      <c r="AG1425" s="2313" t="str">
        <f t="shared" ref="AG1425" si="2008">IF(AF1425=1,"pe",IF(AF1425&gt;0,"ne",""))</f>
        <v/>
      </c>
      <c r="AH1425" s="2312"/>
      <c r="AI1425" s="271">
        <v>1</v>
      </c>
      <c r="AJ1425" s="271" t="s">
        <v>545</v>
      </c>
      <c r="AK1425" s="271" t="str">
        <f t="shared" si="1954"/>
        <v>??</v>
      </c>
      <c r="AL1425" s="271">
        <v>1</v>
      </c>
      <c r="AM1425" s="354">
        <f t="shared" ref="AM1425" si="2009">C1425</f>
        <v>0</v>
      </c>
    </row>
    <row r="1426" spans="1:39" ht="14.1" customHeight="1" thickTop="1" thickBot="1" x14ac:dyDescent="0.25">
      <c r="A1426" s="2278"/>
      <c r="B1426" s="2281"/>
      <c r="C1426" s="2283"/>
      <c r="D1426" s="2285"/>
      <c r="E1426" s="2288"/>
      <c r="F1426" s="2281"/>
      <c r="G1426" s="2295"/>
      <c r="H1426" s="2297"/>
      <c r="I1426" s="2291"/>
      <c r="J1426" s="2281"/>
      <c r="K1426" s="2295"/>
      <c r="L1426" s="2281"/>
      <c r="M1426" s="310"/>
      <c r="N1426" s="1678"/>
      <c r="O1426" s="1678"/>
      <c r="P1426" s="309"/>
      <c r="Q1426" s="309"/>
      <c r="R1426" s="308"/>
      <c r="S1426" s="308"/>
      <c r="T1426" s="358"/>
      <c r="U1426" s="357"/>
      <c r="V1426" s="357"/>
      <c r="W1426" s="357"/>
      <c r="X1426" s="357"/>
      <c r="Y1426" s="357"/>
      <c r="Z1426" s="357"/>
      <c r="AA1426" s="357"/>
      <c r="AB1426" s="308"/>
      <c r="AC1426" s="2300"/>
      <c r="AD1426" s="2300"/>
      <c r="AE1426" s="2307"/>
      <c r="AF1426" s="2316"/>
      <c r="AG1426" s="2314"/>
      <c r="AH1426" s="2312"/>
      <c r="AI1426" s="271">
        <f t="shared" ref="AI1426" si="2010">IF(P1426=P1425,0,1)</f>
        <v>0</v>
      </c>
      <c r="AJ1426" s="271" t="s">
        <v>545</v>
      </c>
      <c r="AK1426" s="271" t="str">
        <f t="shared" si="1954"/>
        <v>??</v>
      </c>
      <c r="AL1426" s="271" t="e">
        <f>IF(#REF!=#REF!,0,1)</f>
        <v>#REF!</v>
      </c>
      <c r="AM1426" s="354">
        <f t="shared" si="1962"/>
        <v>0</v>
      </c>
    </row>
    <row r="1427" spans="1:39" ht="14.1" customHeight="1" thickTop="1" thickBot="1" x14ac:dyDescent="0.25">
      <c r="A1427" s="2278"/>
      <c r="B1427" s="2281"/>
      <c r="C1427" s="2283"/>
      <c r="D1427" s="2285"/>
      <c r="E1427" s="2288"/>
      <c r="F1427" s="2281"/>
      <c r="G1427" s="2295"/>
      <c r="H1427" s="2297"/>
      <c r="I1427" s="2292"/>
      <c r="J1427" s="2281"/>
      <c r="K1427" s="2295"/>
      <c r="L1427" s="2281"/>
      <c r="M1427" s="310"/>
      <c r="N1427" s="1678"/>
      <c r="O1427" s="1678"/>
      <c r="P1427" s="309"/>
      <c r="Q1427" s="309"/>
      <c r="R1427" s="308"/>
      <c r="S1427" s="308"/>
      <c r="T1427" s="358"/>
      <c r="U1427" s="357"/>
      <c r="V1427" s="357"/>
      <c r="W1427" s="357"/>
      <c r="X1427" s="357"/>
      <c r="Y1427" s="357"/>
      <c r="Z1427" s="357"/>
      <c r="AA1427" s="357"/>
      <c r="AB1427" s="308"/>
      <c r="AC1427" s="2300"/>
      <c r="AD1427" s="2300"/>
      <c r="AE1427" s="2307"/>
      <c r="AF1427" s="2316"/>
      <c r="AG1427" s="2314"/>
      <c r="AH1427" s="2312"/>
      <c r="AI1427" s="271">
        <f t="shared" ref="AI1427" si="2011">IF(P1427=P1426,0,IF(P1427=P1425,0,1))</f>
        <v>0</v>
      </c>
      <c r="AJ1427" s="271" t="s">
        <v>545</v>
      </c>
      <c r="AK1427" s="271" t="str">
        <f t="shared" si="1954"/>
        <v>??</v>
      </c>
      <c r="AL1427" s="271" t="e">
        <f>IF(#REF!=#REF!,0,IF(#REF!=#REF!,0,1))</f>
        <v>#REF!</v>
      </c>
      <c r="AM1427" s="354">
        <f t="shared" si="1962"/>
        <v>0</v>
      </c>
    </row>
    <row r="1428" spans="1:39" ht="14.1" customHeight="1" thickTop="1" thickBot="1" x14ac:dyDescent="0.25">
      <c r="A1428" s="2278"/>
      <c r="B1428" s="2281"/>
      <c r="C1428" s="2283"/>
      <c r="D1428" s="2285"/>
      <c r="E1428" s="2288"/>
      <c r="F1428" s="2281"/>
      <c r="G1428" s="2295"/>
      <c r="H1428" s="2297"/>
      <c r="I1428" s="2293"/>
      <c r="J1428" s="2281"/>
      <c r="K1428" s="2295"/>
      <c r="L1428" s="2281"/>
      <c r="M1428" s="310"/>
      <c r="N1428" s="1678"/>
      <c r="O1428" s="1678"/>
      <c r="P1428" s="309"/>
      <c r="Q1428" s="309"/>
      <c r="R1428" s="308"/>
      <c r="S1428" s="308"/>
      <c r="T1428" s="358"/>
      <c r="U1428" s="357"/>
      <c r="V1428" s="357"/>
      <c r="W1428" s="357"/>
      <c r="X1428" s="357"/>
      <c r="Y1428" s="357"/>
      <c r="Z1428" s="357"/>
      <c r="AA1428" s="357"/>
      <c r="AB1428" s="308"/>
      <c r="AC1428" s="2300"/>
      <c r="AD1428" s="2300"/>
      <c r="AE1428" s="2307"/>
      <c r="AF1428" s="2316"/>
      <c r="AG1428" s="2314"/>
      <c r="AH1428" s="2312"/>
      <c r="AI1428" s="271">
        <f t="shared" ref="AI1428" si="2012">IF(P1428=P1427,0,IF(P1428=P1426,0,IF(P1428=P1425,0,1)))</f>
        <v>0</v>
      </c>
      <c r="AJ1428" s="271" t="s">
        <v>545</v>
      </c>
      <c r="AK1428" s="271" t="str">
        <f t="shared" si="1954"/>
        <v>??</v>
      </c>
      <c r="AL1428" s="271" t="e">
        <f>IF(#REF!=#REF!,0,IF(#REF!=#REF!,0,IF(#REF!=#REF!,0,1)))</f>
        <v>#REF!</v>
      </c>
      <c r="AM1428" s="354">
        <f t="shared" si="1962"/>
        <v>0</v>
      </c>
    </row>
    <row r="1429" spans="1:39" ht="14.1" customHeight="1" thickTop="1" thickBot="1" x14ac:dyDescent="0.25">
      <c r="A1429" s="2278"/>
      <c r="B1429" s="2281"/>
      <c r="C1429" s="2283"/>
      <c r="D1429" s="2285"/>
      <c r="E1429" s="2288"/>
      <c r="F1429" s="2281"/>
      <c r="G1429" s="2295"/>
      <c r="H1429" s="2297"/>
      <c r="I1429" s="2293"/>
      <c r="J1429" s="2281"/>
      <c r="K1429" s="2295"/>
      <c r="L1429" s="2281"/>
      <c r="M1429" s="310"/>
      <c r="N1429" s="1678"/>
      <c r="O1429" s="1678"/>
      <c r="P1429" s="309"/>
      <c r="Q1429" s="309"/>
      <c r="R1429" s="308"/>
      <c r="S1429" s="308"/>
      <c r="T1429" s="358"/>
      <c r="U1429" s="357"/>
      <c r="V1429" s="357"/>
      <c r="W1429" s="357"/>
      <c r="X1429" s="357"/>
      <c r="Y1429" s="357"/>
      <c r="Z1429" s="357"/>
      <c r="AA1429" s="357"/>
      <c r="AB1429" s="308"/>
      <c r="AC1429" s="2300"/>
      <c r="AD1429" s="2300"/>
      <c r="AE1429" s="2307"/>
      <c r="AF1429" s="2316"/>
      <c r="AG1429" s="2314"/>
      <c r="AH1429" s="2312"/>
      <c r="AI1429" s="271">
        <f t="shared" ref="AI1429" si="2013">IF(P1429=P1428,0,IF(P1429=P1427,0,IF(P1429=P1426,0,IF(P1429=P1425,0,1))))</f>
        <v>0</v>
      </c>
      <c r="AJ1429" s="271" t="s">
        <v>545</v>
      </c>
      <c r="AK1429" s="271" t="str">
        <f t="shared" si="1954"/>
        <v>??</v>
      </c>
      <c r="AL1429" s="271" t="e">
        <f>IF(#REF!=#REF!,0,IF(#REF!=#REF!,0,IF(#REF!=#REF!,0,IF(#REF!=#REF!,0,1))))</f>
        <v>#REF!</v>
      </c>
      <c r="AM1429" s="354">
        <f t="shared" si="1962"/>
        <v>0</v>
      </c>
    </row>
    <row r="1430" spans="1:39" ht="14.1" customHeight="1" thickTop="1" thickBot="1" x14ac:dyDescent="0.25">
      <c r="A1430" s="2278"/>
      <c r="B1430" s="2281"/>
      <c r="C1430" s="2283"/>
      <c r="D1430" s="2285"/>
      <c r="E1430" s="2288"/>
      <c r="F1430" s="2281"/>
      <c r="G1430" s="2295"/>
      <c r="H1430" s="2297"/>
      <c r="I1430" s="2293"/>
      <c r="J1430" s="2281"/>
      <c r="K1430" s="2295"/>
      <c r="L1430" s="2281"/>
      <c r="M1430" s="310"/>
      <c r="N1430" s="1678"/>
      <c r="O1430" s="1678"/>
      <c r="P1430" s="309"/>
      <c r="Q1430" s="309"/>
      <c r="R1430" s="308"/>
      <c r="S1430" s="308"/>
      <c r="T1430" s="358"/>
      <c r="U1430" s="357"/>
      <c r="V1430" s="357"/>
      <c r="W1430" s="357"/>
      <c r="X1430" s="357"/>
      <c r="Y1430" s="357"/>
      <c r="Z1430" s="357"/>
      <c r="AA1430" s="357"/>
      <c r="AB1430" s="308"/>
      <c r="AC1430" s="2300"/>
      <c r="AD1430" s="2300"/>
      <c r="AE1430" s="2307"/>
      <c r="AF1430" s="2316"/>
      <c r="AG1430" s="2314"/>
      <c r="AH1430" s="2312"/>
      <c r="AI1430" s="271">
        <f t="shared" ref="AI1430" si="2014">IF(P1430=P1429,0,IF(P1430=P1428,0,IF(P1430=P1427,0,IF(P1430=P1426,0,IF(P1430=P1425,0,1)))))</f>
        <v>0</v>
      </c>
      <c r="AJ1430" s="271" t="s">
        <v>545</v>
      </c>
      <c r="AK1430" s="271" t="str">
        <f t="shared" si="1954"/>
        <v>??</v>
      </c>
      <c r="AL1430" s="271" t="e">
        <f>IF(#REF!=#REF!,0,IF(#REF!=#REF!,0,IF(#REF!=#REF!,0,IF(#REF!=#REF!,0,IF(#REF!=#REF!,0,1)))))</f>
        <v>#REF!</v>
      </c>
      <c r="AM1430" s="354">
        <f t="shared" si="1962"/>
        <v>0</v>
      </c>
    </row>
    <row r="1431" spans="1:39" ht="14.1" customHeight="1" thickTop="1" thickBot="1" x14ac:dyDescent="0.25">
      <c r="A1431" s="2278"/>
      <c r="B1431" s="2281"/>
      <c r="C1431" s="2283"/>
      <c r="D1431" s="2285"/>
      <c r="E1431" s="2288"/>
      <c r="F1431" s="2281"/>
      <c r="G1431" s="2295"/>
      <c r="H1431" s="2297"/>
      <c r="I1431" s="2293"/>
      <c r="J1431" s="2281"/>
      <c r="K1431" s="2295"/>
      <c r="L1431" s="2281"/>
      <c r="M1431" s="310"/>
      <c r="N1431" s="1678"/>
      <c r="O1431" s="1678"/>
      <c r="P1431" s="309"/>
      <c r="Q1431" s="309"/>
      <c r="R1431" s="308"/>
      <c r="S1431" s="308"/>
      <c r="T1431" s="358"/>
      <c r="U1431" s="357"/>
      <c r="V1431" s="357"/>
      <c r="W1431" s="357"/>
      <c r="X1431" s="357"/>
      <c r="Y1431" s="357"/>
      <c r="Z1431" s="357"/>
      <c r="AA1431" s="357"/>
      <c r="AB1431" s="308"/>
      <c r="AC1431" s="2300"/>
      <c r="AD1431" s="2300"/>
      <c r="AE1431" s="2308" t="str">
        <f t="shared" ref="AE1431" si="2015">IF(AE1425&gt;9,"błąd","")</f>
        <v/>
      </c>
      <c r="AF1431" s="2316"/>
      <c r="AG1431" s="2314"/>
      <c r="AH1431" s="2312"/>
      <c r="AI1431" s="271">
        <f t="shared" ref="AI1431" si="2016">IF(P1431=P1430,0,IF(P1431=P1429,0,IF(P1431=P1428,0,IF(P1431=P1427,0,IF(P1431=P1426,0,IF(P1431=P1425,0,1))))))</f>
        <v>0</v>
      </c>
      <c r="AJ1431" s="271" t="s">
        <v>545</v>
      </c>
      <c r="AK1431" s="271" t="str">
        <f t="shared" si="1954"/>
        <v>??</v>
      </c>
      <c r="AL1431" s="271" t="e">
        <f>IF(#REF!=#REF!,0,IF(#REF!=#REF!,0,IF(#REF!=#REF!,0,IF(#REF!=#REF!,0,IF(#REF!=#REF!,0,IF(#REF!=#REF!,0,1))))))</f>
        <v>#REF!</v>
      </c>
      <c r="AM1431" s="354">
        <f t="shared" si="1962"/>
        <v>0</v>
      </c>
    </row>
    <row r="1432" spans="1:39" ht="14.1" customHeight="1" thickTop="1" thickBot="1" x14ac:dyDescent="0.25">
      <c r="A1432" s="2278"/>
      <c r="B1432" s="2281"/>
      <c r="C1432" s="2283"/>
      <c r="D1432" s="2285"/>
      <c r="E1432" s="2288"/>
      <c r="F1432" s="2281"/>
      <c r="G1432" s="2295"/>
      <c r="H1432" s="2297"/>
      <c r="I1432" s="2293"/>
      <c r="J1432" s="2281"/>
      <c r="K1432" s="2295"/>
      <c r="L1432" s="2281"/>
      <c r="M1432" s="310"/>
      <c r="N1432" s="1678"/>
      <c r="O1432" s="1678"/>
      <c r="P1432" s="309"/>
      <c r="Q1432" s="309"/>
      <c r="R1432" s="308"/>
      <c r="S1432" s="308"/>
      <c r="T1432" s="358"/>
      <c r="U1432" s="357"/>
      <c r="V1432" s="357"/>
      <c r="W1432" s="357"/>
      <c r="X1432" s="357"/>
      <c r="Y1432" s="357"/>
      <c r="Z1432" s="357"/>
      <c r="AA1432" s="357"/>
      <c r="AB1432" s="308"/>
      <c r="AC1432" s="2300"/>
      <c r="AD1432" s="2300"/>
      <c r="AE1432" s="2308"/>
      <c r="AF1432" s="2316"/>
      <c r="AG1432" s="2314"/>
      <c r="AH1432" s="2312"/>
      <c r="AI1432" s="271">
        <f t="shared" ref="AI1432" si="2017">IF(P1432=P1431,0,IF(P1432=P1430,0,IF(P1432=P1429,0,IF(P1432=P1428,0,IF(P1432=P1427,0,IF(P1432=P1426,0,IF(P1432=P1425,0,1)))))))</f>
        <v>0</v>
      </c>
      <c r="AJ1432" s="271" t="s">
        <v>545</v>
      </c>
      <c r="AK1432" s="271" t="str">
        <f t="shared" si="1954"/>
        <v>??</v>
      </c>
      <c r="AL1432" s="271" t="e">
        <f>IF(#REF!=#REF!,0,IF(#REF!=#REF!,0,IF(#REF!=#REF!,0,IF(#REF!=#REF!,0,IF(#REF!=#REF!,0,IF(#REF!=#REF!,0,IF(#REF!=#REF!,0,1)))))))</f>
        <v>#REF!</v>
      </c>
      <c r="AM1432" s="354">
        <f t="shared" si="1962"/>
        <v>0</v>
      </c>
    </row>
    <row r="1433" spans="1:39" ht="14.1" customHeight="1" thickTop="1" thickBot="1" x14ac:dyDescent="0.25">
      <c r="A1433" s="2278"/>
      <c r="B1433" s="2281"/>
      <c r="C1433" s="2283"/>
      <c r="D1433" s="2285"/>
      <c r="E1433" s="2288"/>
      <c r="F1433" s="2281"/>
      <c r="G1433" s="2295"/>
      <c r="H1433" s="2297"/>
      <c r="I1433" s="2293"/>
      <c r="J1433" s="2281"/>
      <c r="K1433" s="2295"/>
      <c r="L1433" s="2281"/>
      <c r="M1433" s="310"/>
      <c r="N1433" s="1678"/>
      <c r="O1433" s="1678"/>
      <c r="P1433" s="309"/>
      <c r="Q1433" s="309"/>
      <c r="R1433" s="308"/>
      <c r="S1433" s="308"/>
      <c r="T1433" s="358"/>
      <c r="U1433" s="357"/>
      <c r="V1433" s="357"/>
      <c r="W1433" s="357"/>
      <c r="X1433" s="357"/>
      <c r="Y1433" s="357"/>
      <c r="Z1433" s="357"/>
      <c r="AA1433" s="357"/>
      <c r="AB1433" s="308"/>
      <c r="AC1433" s="2300"/>
      <c r="AD1433" s="2300"/>
      <c r="AE1433" s="2308"/>
      <c r="AF1433" s="2316"/>
      <c r="AG1433" s="2314"/>
      <c r="AH1433" s="2312"/>
      <c r="AI1433" s="271">
        <f t="shared" ref="AI1433" si="2018">IF(P1433=P1432,0,IF(P1433=P1431,0,IF(P1433=P1430,0,IF(P1433=P1429,0,IF(P1433=P1428,0,IF(P1433=P1427,0,IF(P1433=P1426,0,IF(P1433=P1425,0,1))))))))</f>
        <v>0</v>
      </c>
      <c r="AJ1433" s="271" t="s">
        <v>545</v>
      </c>
      <c r="AK1433" s="271" t="str">
        <f t="shared" si="1954"/>
        <v>??</v>
      </c>
      <c r="AL1433" s="271" t="e">
        <f>IF(#REF!=#REF!,0,IF(#REF!=#REF!,0,IF(#REF!=#REF!,0,IF(#REF!=#REF!,0,IF(#REF!=#REF!,0,IF(#REF!=#REF!,0,IF(#REF!=#REF!,0,IF(#REF!=#REF!,0,1))))))))</f>
        <v>#REF!</v>
      </c>
      <c r="AM1433" s="354">
        <f t="shared" si="1962"/>
        <v>0</v>
      </c>
    </row>
    <row r="1434" spans="1:39" ht="14.1" customHeight="1" thickTop="1" thickBot="1" x14ac:dyDescent="0.25">
      <c r="A1434" s="2279"/>
      <c r="B1434" s="2282"/>
      <c r="C1434" s="2284"/>
      <c r="D1434" s="2286"/>
      <c r="E1434" s="2289"/>
      <c r="F1434" s="2282"/>
      <c r="G1434" s="2296"/>
      <c r="H1434" s="2298"/>
      <c r="I1434" s="2294"/>
      <c r="J1434" s="2282"/>
      <c r="K1434" s="2296"/>
      <c r="L1434" s="2282"/>
      <c r="M1434" s="292"/>
      <c r="N1434" s="290"/>
      <c r="O1434" s="290"/>
      <c r="P1434" s="291"/>
      <c r="Q1434" s="291"/>
      <c r="R1434" s="290"/>
      <c r="S1434" s="290"/>
      <c r="T1434" s="356"/>
      <c r="U1434" s="355"/>
      <c r="V1434" s="355"/>
      <c r="W1434" s="355"/>
      <c r="X1434" s="355"/>
      <c r="Y1434" s="355"/>
      <c r="Z1434" s="355"/>
      <c r="AA1434" s="355"/>
      <c r="AB1434" s="290"/>
      <c r="AC1434" s="2301"/>
      <c r="AD1434" s="2301"/>
      <c r="AE1434" s="2309"/>
      <c r="AF1434" s="2316"/>
      <c r="AG1434" s="2315"/>
      <c r="AH1434" s="2312"/>
      <c r="AI1434" s="271">
        <f t="shared" ref="AI1434" si="2019">IF(P1434=P1433,0,IF(P1434=P1432,0,IF(P1434=P1431,0,IF(P1434=P1430,0,IF(P1434=P1429,0,IF(P1434=P1428,0,IF(P1434=P1427,0,IF(P1434=P1426,0,IF(P1434=P1425,0,1)))))))))</f>
        <v>0</v>
      </c>
      <c r="AJ1434" s="271" t="s">
        <v>545</v>
      </c>
      <c r="AK1434" s="271" t="str">
        <f t="shared" si="1954"/>
        <v>??</v>
      </c>
      <c r="AL1434" s="271" t="e">
        <f>IF(#REF!=#REF!,0,IF(#REF!=#REF!,0,IF(#REF!=#REF!,0,IF(#REF!=#REF!,0,IF(#REF!=#REF!,0,IF(#REF!=#REF!,0,IF(#REF!=#REF!,0,IF(#REF!=#REF!,0,IF(#REF!=#REF!,0,1)))))))))</f>
        <v>#REF!</v>
      </c>
      <c r="AM1434" s="354">
        <f t="shared" si="1962"/>
        <v>0</v>
      </c>
    </row>
    <row r="1435" spans="1:39" ht="14.1" customHeight="1" thickTop="1" thickBot="1" x14ac:dyDescent="0.25">
      <c r="A1435" s="2278"/>
      <c r="B1435" s="2280"/>
      <c r="C1435" s="2283"/>
      <c r="D1435" s="2285"/>
      <c r="E1435" s="2287"/>
      <c r="F1435" s="2280"/>
      <c r="G1435" s="2280"/>
      <c r="H1435" s="2297"/>
      <c r="I1435" s="2290" t="s">
        <v>140</v>
      </c>
      <c r="J1435" s="2281"/>
      <c r="K1435" s="2280"/>
      <c r="L1435" s="2281"/>
      <c r="M1435" s="310"/>
      <c r="N1435" s="1678"/>
      <c r="O1435" s="1678"/>
      <c r="P1435" s="388"/>
      <c r="Q1435" s="388"/>
      <c r="R1435" s="308"/>
      <c r="S1435" s="308"/>
      <c r="T1435" s="358"/>
      <c r="U1435" s="357"/>
      <c r="V1435" s="357"/>
      <c r="W1435" s="357"/>
      <c r="X1435" s="357"/>
      <c r="Y1435" s="357"/>
      <c r="Z1435" s="357"/>
      <c r="AA1435" s="357"/>
      <c r="AB1435" s="308"/>
      <c r="AC1435" s="2299">
        <f t="shared" ref="AC1435" si="2020">SUM(T1435:AB1444)</f>
        <v>0</v>
      </c>
      <c r="AD1435" s="2299">
        <f t="shared" ref="AD1435" si="2021">IF(AC1435&gt;0,18,0)</f>
        <v>0</v>
      </c>
      <c r="AE1435" s="2306">
        <f t="shared" ref="AE1435" si="2022">IF((AC1435-AD1435)&gt;=0,AC1435-AD1435,0)</f>
        <v>0</v>
      </c>
      <c r="AF1435" s="2316">
        <f t="shared" ref="AF1435" si="2023">IF(AC1435&lt;AD1435,AC1435,AD1435)/IF(AD1435=0,1,AD1435)</f>
        <v>0</v>
      </c>
      <c r="AG1435" s="2313" t="str">
        <f t="shared" ref="AG1435" si="2024">IF(AF1435=1,"pe",IF(AF1435&gt;0,"ne",""))</f>
        <v/>
      </c>
      <c r="AH1435" s="2312"/>
      <c r="AI1435" s="271">
        <v>1</v>
      </c>
      <c r="AJ1435" s="271" t="s">
        <v>545</v>
      </c>
      <c r="AK1435" s="271" t="str">
        <f t="shared" si="1954"/>
        <v>??</v>
      </c>
      <c r="AL1435" s="271">
        <v>1</v>
      </c>
      <c r="AM1435" s="354">
        <f t="shared" ref="AM1435" si="2025">C1435</f>
        <v>0</v>
      </c>
    </row>
    <row r="1436" spans="1:39" ht="14.1" customHeight="1" thickTop="1" thickBot="1" x14ac:dyDescent="0.25">
      <c r="A1436" s="2278"/>
      <c r="B1436" s="2281"/>
      <c r="C1436" s="2283"/>
      <c r="D1436" s="2285"/>
      <c r="E1436" s="2288"/>
      <c r="F1436" s="2281"/>
      <c r="G1436" s="2295"/>
      <c r="H1436" s="2297"/>
      <c r="I1436" s="2291"/>
      <c r="J1436" s="2281"/>
      <c r="K1436" s="2295"/>
      <c r="L1436" s="2281"/>
      <c r="M1436" s="310"/>
      <c r="N1436" s="1678"/>
      <c r="O1436" s="1678"/>
      <c r="P1436" s="309"/>
      <c r="Q1436" s="309"/>
      <c r="R1436" s="308"/>
      <c r="S1436" s="308"/>
      <c r="T1436" s="358"/>
      <c r="U1436" s="357"/>
      <c r="V1436" s="357"/>
      <c r="W1436" s="357"/>
      <c r="X1436" s="357"/>
      <c r="Y1436" s="357"/>
      <c r="Z1436" s="357"/>
      <c r="AA1436" s="357"/>
      <c r="AB1436" s="308"/>
      <c r="AC1436" s="2300"/>
      <c r="AD1436" s="2300"/>
      <c r="AE1436" s="2307"/>
      <c r="AF1436" s="2316"/>
      <c r="AG1436" s="2314"/>
      <c r="AH1436" s="2312"/>
      <c r="AI1436" s="271">
        <f t="shared" ref="AI1436" si="2026">IF(P1436=P1435,0,1)</f>
        <v>0</v>
      </c>
      <c r="AJ1436" s="271" t="s">
        <v>545</v>
      </c>
      <c r="AK1436" s="271" t="str">
        <f t="shared" si="1954"/>
        <v>??</v>
      </c>
      <c r="AL1436" s="271" t="e">
        <f>IF(#REF!=#REF!,0,1)</f>
        <v>#REF!</v>
      </c>
      <c r="AM1436" s="354">
        <f t="shared" si="1962"/>
        <v>0</v>
      </c>
    </row>
    <row r="1437" spans="1:39" ht="14.1" customHeight="1" thickTop="1" thickBot="1" x14ac:dyDescent="0.25">
      <c r="A1437" s="2278"/>
      <c r="B1437" s="2281"/>
      <c r="C1437" s="2283"/>
      <c r="D1437" s="2285"/>
      <c r="E1437" s="2288"/>
      <c r="F1437" s="2281"/>
      <c r="G1437" s="2295"/>
      <c r="H1437" s="2297"/>
      <c r="I1437" s="2292"/>
      <c r="J1437" s="2281"/>
      <c r="K1437" s="2295"/>
      <c r="L1437" s="2281"/>
      <c r="M1437" s="310"/>
      <c r="N1437" s="1678"/>
      <c r="O1437" s="1678"/>
      <c r="P1437" s="309"/>
      <c r="Q1437" s="309"/>
      <c r="R1437" s="308"/>
      <c r="S1437" s="308"/>
      <c r="T1437" s="358"/>
      <c r="U1437" s="357"/>
      <c r="V1437" s="357"/>
      <c r="W1437" s="357"/>
      <c r="X1437" s="357"/>
      <c r="Y1437" s="357"/>
      <c r="Z1437" s="357"/>
      <c r="AA1437" s="357"/>
      <c r="AB1437" s="308"/>
      <c r="AC1437" s="2300"/>
      <c r="AD1437" s="2300"/>
      <c r="AE1437" s="2307"/>
      <c r="AF1437" s="2316"/>
      <c r="AG1437" s="2314"/>
      <c r="AH1437" s="2312"/>
      <c r="AI1437" s="271">
        <f t="shared" ref="AI1437" si="2027">IF(P1437=P1436,0,IF(P1437=P1435,0,1))</f>
        <v>0</v>
      </c>
      <c r="AJ1437" s="271" t="s">
        <v>545</v>
      </c>
      <c r="AK1437" s="271" t="str">
        <f t="shared" si="1954"/>
        <v>??</v>
      </c>
      <c r="AL1437" s="271" t="e">
        <f>IF(#REF!=#REF!,0,IF(#REF!=#REF!,0,1))</f>
        <v>#REF!</v>
      </c>
      <c r="AM1437" s="354">
        <f t="shared" si="1962"/>
        <v>0</v>
      </c>
    </row>
    <row r="1438" spans="1:39" ht="14.1" customHeight="1" thickTop="1" thickBot="1" x14ac:dyDescent="0.25">
      <c r="A1438" s="2278"/>
      <c r="B1438" s="2281"/>
      <c r="C1438" s="2283"/>
      <c r="D1438" s="2285"/>
      <c r="E1438" s="2288"/>
      <c r="F1438" s="2281"/>
      <c r="G1438" s="2295"/>
      <c r="H1438" s="2297"/>
      <c r="I1438" s="2293"/>
      <c r="J1438" s="2281"/>
      <c r="K1438" s="2295"/>
      <c r="L1438" s="2281"/>
      <c r="M1438" s="310"/>
      <c r="N1438" s="1678"/>
      <c r="O1438" s="1678"/>
      <c r="P1438" s="309"/>
      <c r="Q1438" s="309"/>
      <c r="R1438" s="308"/>
      <c r="S1438" s="308"/>
      <c r="T1438" s="358"/>
      <c r="U1438" s="357"/>
      <c r="V1438" s="357"/>
      <c r="W1438" s="357"/>
      <c r="X1438" s="357"/>
      <c r="Y1438" s="357"/>
      <c r="Z1438" s="357"/>
      <c r="AA1438" s="357"/>
      <c r="AB1438" s="308"/>
      <c r="AC1438" s="2300"/>
      <c r="AD1438" s="2300"/>
      <c r="AE1438" s="2307"/>
      <c r="AF1438" s="2316"/>
      <c r="AG1438" s="2314"/>
      <c r="AH1438" s="2312"/>
      <c r="AI1438" s="271">
        <f t="shared" ref="AI1438" si="2028">IF(P1438=P1437,0,IF(P1438=P1436,0,IF(P1438=P1435,0,1)))</f>
        <v>0</v>
      </c>
      <c r="AJ1438" s="271" t="s">
        <v>545</v>
      </c>
      <c r="AK1438" s="271" t="str">
        <f t="shared" si="1954"/>
        <v>??</v>
      </c>
      <c r="AL1438" s="271" t="e">
        <f>IF(#REF!=#REF!,0,IF(#REF!=#REF!,0,IF(#REF!=#REF!,0,1)))</f>
        <v>#REF!</v>
      </c>
      <c r="AM1438" s="354">
        <f t="shared" si="1962"/>
        <v>0</v>
      </c>
    </row>
    <row r="1439" spans="1:39" ht="14.1" customHeight="1" thickTop="1" thickBot="1" x14ac:dyDescent="0.25">
      <c r="A1439" s="2278"/>
      <c r="B1439" s="2281"/>
      <c r="C1439" s="2283"/>
      <c r="D1439" s="2285"/>
      <c r="E1439" s="2288"/>
      <c r="F1439" s="2281"/>
      <c r="G1439" s="2295"/>
      <c r="H1439" s="2297"/>
      <c r="I1439" s="2293"/>
      <c r="J1439" s="2281"/>
      <c r="K1439" s="2295"/>
      <c r="L1439" s="2281"/>
      <c r="M1439" s="310"/>
      <c r="N1439" s="1678"/>
      <c r="O1439" s="1678"/>
      <c r="P1439" s="309"/>
      <c r="Q1439" s="309"/>
      <c r="R1439" s="308"/>
      <c r="S1439" s="308"/>
      <c r="T1439" s="358"/>
      <c r="U1439" s="357"/>
      <c r="V1439" s="357"/>
      <c r="W1439" s="357"/>
      <c r="X1439" s="357"/>
      <c r="Y1439" s="357"/>
      <c r="Z1439" s="357"/>
      <c r="AA1439" s="357"/>
      <c r="AB1439" s="308"/>
      <c r="AC1439" s="2300"/>
      <c r="AD1439" s="2300"/>
      <c r="AE1439" s="2307"/>
      <c r="AF1439" s="2316"/>
      <c r="AG1439" s="2314"/>
      <c r="AH1439" s="2312"/>
      <c r="AI1439" s="271">
        <f t="shared" ref="AI1439" si="2029">IF(P1439=P1438,0,IF(P1439=P1437,0,IF(P1439=P1436,0,IF(P1439=P1435,0,1))))</f>
        <v>0</v>
      </c>
      <c r="AJ1439" s="271" t="s">
        <v>545</v>
      </c>
      <c r="AK1439" s="271" t="str">
        <f t="shared" si="1954"/>
        <v>??</v>
      </c>
      <c r="AL1439" s="271" t="e">
        <f>IF(#REF!=#REF!,0,IF(#REF!=#REF!,0,IF(#REF!=#REF!,0,IF(#REF!=#REF!,0,1))))</f>
        <v>#REF!</v>
      </c>
      <c r="AM1439" s="354">
        <f t="shared" si="1962"/>
        <v>0</v>
      </c>
    </row>
    <row r="1440" spans="1:39" ht="14.1" customHeight="1" thickTop="1" thickBot="1" x14ac:dyDescent="0.25">
      <c r="A1440" s="2278"/>
      <c r="B1440" s="2281"/>
      <c r="C1440" s="2283"/>
      <c r="D1440" s="2285"/>
      <c r="E1440" s="2288"/>
      <c r="F1440" s="2281"/>
      <c r="G1440" s="2295"/>
      <c r="H1440" s="2297"/>
      <c r="I1440" s="2293"/>
      <c r="J1440" s="2281"/>
      <c r="K1440" s="2295"/>
      <c r="L1440" s="2281"/>
      <c r="M1440" s="310"/>
      <c r="N1440" s="1678"/>
      <c r="O1440" s="1678"/>
      <c r="P1440" s="309"/>
      <c r="Q1440" s="309"/>
      <c r="R1440" s="308"/>
      <c r="S1440" s="308"/>
      <c r="T1440" s="358"/>
      <c r="U1440" s="357"/>
      <c r="V1440" s="357"/>
      <c r="W1440" s="357"/>
      <c r="X1440" s="357"/>
      <c r="Y1440" s="357"/>
      <c r="Z1440" s="357"/>
      <c r="AA1440" s="357"/>
      <c r="AB1440" s="308"/>
      <c r="AC1440" s="2300"/>
      <c r="AD1440" s="2300"/>
      <c r="AE1440" s="2307"/>
      <c r="AF1440" s="2316"/>
      <c r="AG1440" s="2314"/>
      <c r="AH1440" s="2312"/>
      <c r="AI1440" s="271">
        <f t="shared" ref="AI1440" si="2030">IF(P1440=P1439,0,IF(P1440=P1438,0,IF(P1440=P1437,0,IF(P1440=P1436,0,IF(P1440=P1435,0,1)))))</f>
        <v>0</v>
      </c>
      <c r="AJ1440" s="271" t="s">
        <v>545</v>
      </c>
      <c r="AK1440" s="271" t="str">
        <f t="shared" si="1954"/>
        <v>??</v>
      </c>
      <c r="AL1440" s="271" t="e">
        <f>IF(#REF!=#REF!,0,IF(#REF!=#REF!,0,IF(#REF!=#REF!,0,IF(#REF!=#REF!,0,IF(#REF!=#REF!,0,1)))))</f>
        <v>#REF!</v>
      </c>
      <c r="AM1440" s="354">
        <f t="shared" si="1962"/>
        <v>0</v>
      </c>
    </row>
    <row r="1441" spans="1:39" ht="14.1" customHeight="1" thickTop="1" thickBot="1" x14ac:dyDescent="0.25">
      <c r="A1441" s="2278"/>
      <c r="B1441" s="2281"/>
      <c r="C1441" s="2283"/>
      <c r="D1441" s="2285"/>
      <c r="E1441" s="2288"/>
      <c r="F1441" s="2281"/>
      <c r="G1441" s="2295"/>
      <c r="H1441" s="2297"/>
      <c r="I1441" s="2293"/>
      <c r="J1441" s="2281"/>
      <c r="K1441" s="2295"/>
      <c r="L1441" s="2281"/>
      <c r="M1441" s="310"/>
      <c r="N1441" s="1678"/>
      <c r="O1441" s="1678"/>
      <c r="P1441" s="309"/>
      <c r="Q1441" s="309"/>
      <c r="R1441" s="308"/>
      <c r="S1441" s="308"/>
      <c r="T1441" s="358"/>
      <c r="U1441" s="357"/>
      <c r="V1441" s="357"/>
      <c r="W1441" s="357"/>
      <c r="X1441" s="357"/>
      <c r="Y1441" s="357"/>
      <c r="Z1441" s="357"/>
      <c r="AA1441" s="357"/>
      <c r="AB1441" s="308"/>
      <c r="AC1441" s="2300"/>
      <c r="AD1441" s="2300"/>
      <c r="AE1441" s="2308" t="str">
        <f t="shared" ref="AE1441" si="2031">IF(AE1435&gt;9,"błąd","")</f>
        <v/>
      </c>
      <c r="AF1441" s="2316"/>
      <c r="AG1441" s="2314"/>
      <c r="AH1441" s="2312"/>
      <c r="AI1441" s="271">
        <f t="shared" ref="AI1441" si="2032">IF(P1441=P1440,0,IF(P1441=P1439,0,IF(P1441=P1438,0,IF(P1441=P1437,0,IF(P1441=P1436,0,IF(P1441=P1435,0,1))))))</f>
        <v>0</v>
      </c>
      <c r="AJ1441" s="271" t="s">
        <v>545</v>
      </c>
      <c r="AK1441" s="271" t="str">
        <f t="shared" si="1954"/>
        <v>??</v>
      </c>
      <c r="AL1441" s="271" t="e">
        <f>IF(#REF!=#REF!,0,IF(#REF!=#REF!,0,IF(#REF!=#REF!,0,IF(#REF!=#REF!,0,IF(#REF!=#REF!,0,IF(#REF!=#REF!,0,1))))))</f>
        <v>#REF!</v>
      </c>
      <c r="AM1441" s="354">
        <f t="shared" si="1962"/>
        <v>0</v>
      </c>
    </row>
    <row r="1442" spans="1:39" ht="14.1" customHeight="1" thickTop="1" thickBot="1" x14ac:dyDescent="0.25">
      <c r="A1442" s="2278"/>
      <c r="B1442" s="2281"/>
      <c r="C1442" s="2283"/>
      <c r="D1442" s="2285"/>
      <c r="E1442" s="2288"/>
      <c r="F1442" s="2281"/>
      <c r="G1442" s="2295"/>
      <c r="H1442" s="2297"/>
      <c r="I1442" s="2293"/>
      <c r="J1442" s="2281"/>
      <c r="K1442" s="2295"/>
      <c r="L1442" s="2281"/>
      <c r="M1442" s="310"/>
      <c r="N1442" s="1678"/>
      <c r="O1442" s="1678"/>
      <c r="P1442" s="309"/>
      <c r="Q1442" s="309"/>
      <c r="R1442" s="308"/>
      <c r="S1442" s="308"/>
      <c r="T1442" s="358"/>
      <c r="U1442" s="357"/>
      <c r="V1442" s="357"/>
      <c r="W1442" s="357"/>
      <c r="X1442" s="357"/>
      <c r="Y1442" s="357"/>
      <c r="Z1442" s="357"/>
      <c r="AA1442" s="357"/>
      <c r="AB1442" s="308"/>
      <c r="AC1442" s="2300"/>
      <c r="AD1442" s="2300"/>
      <c r="AE1442" s="2308"/>
      <c r="AF1442" s="2316"/>
      <c r="AG1442" s="2314"/>
      <c r="AH1442" s="2312"/>
      <c r="AI1442" s="271">
        <f t="shared" ref="AI1442" si="2033">IF(P1442=P1441,0,IF(P1442=P1440,0,IF(P1442=P1439,0,IF(P1442=P1438,0,IF(P1442=P1437,0,IF(P1442=P1436,0,IF(P1442=P1435,0,1)))))))</f>
        <v>0</v>
      </c>
      <c r="AJ1442" s="271" t="s">
        <v>545</v>
      </c>
      <c r="AK1442" s="271" t="str">
        <f t="shared" si="1954"/>
        <v>??</v>
      </c>
      <c r="AL1442" s="271" t="e">
        <f>IF(#REF!=#REF!,0,IF(#REF!=#REF!,0,IF(#REF!=#REF!,0,IF(#REF!=#REF!,0,IF(#REF!=#REF!,0,IF(#REF!=#REF!,0,IF(#REF!=#REF!,0,1)))))))</f>
        <v>#REF!</v>
      </c>
      <c r="AM1442" s="354">
        <f t="shared" si="1962"/>
        <v>0</v>
      </c>
    </row>
    <row r="1443" spans="1:39" ht="14.1" customHeight="1" thickTop="1" thickBot="1" x14ac:dyDescent="0.25">
      <c r="A1443" s="2278"/>
      <c r="B1443" s="2281"/>
      <c r="C1443" s="2283"/>
      <c r="D1443" s="2285"/>
      <c r="E1443" s="2288"/>
      <c r="F1443" s="2281"/>
      <c r="G1443" s="2295"/>
      <c r="H1443" s="2297"/>
      <c r="I1443" s="2293"/>
      <c r="J1443" s="2281"/>
      <c r="K1443" s="2295"/>
      <c r="L1443" s="2281"/>
      <c r="M1443" s="310"/>
      <c r="N1443" s="1678"/>
      <c r="O1443" s="1678"/>
      <c r="P1443" s="309"/>
      <c r="Q1443" s="309"/>
      <c r="R1443" s="308"/>
      <c r="S1443" s="308"/>
      <c r="T1443" s="358"/>
      <c r="U1443" s="357"/>
      <c r="V1443" s="357"/>
      <c r="W1443" s="357"/>
      <c r="X1443" s="357"/>
      <c r="Y1443" s="357"/>
      <c r="Z1443" s="357"/>
      <c r="AA1443" s="357"/>
      <c r="AB1443" s="308"/>
      <c r="AC1443" s="2300"/>
      <c r="AD1443" s="2300"/>
      <c r="AE1443" s="2308"/>
      <c r="AF1443" s="2316"/>
      <c r="AG1443" s="2314"/>
      <c r="AH1443" s="2312"/>
      <c r="AI1443" s="271">
        <f t="shared" ref="AI1443" si="2034">IF(P1443=P1442,0,IF(P1443=P1441,0,IF(P1443=P1440,0,IF(P1443=P1439,0,IF(P1443=P1438,0,IF(P1443=P1437,0,IF(P1443=P1436,0,IF(P1443=P1435,0,1))))))))</f>
        <v>0</v>
      </c>
      <c r="AJ1443" s="271" t="s">
        <v>545</v>
      </c>
      <c r="AK1443" s="271" t="str">
        <f t="shared" si="1954"/>
        <v>??</v>
      </c>
      <c r="AL1443" s="271" t="e">
        <f>IF(#REF!=#REF!,0,IF(#REF!=#REF!,0,IF(#REF!=#REF!,0,IF(#REF!=#REF!,0,IF(#REF!=#REF!,0,IF(#REF!=#REF!,0,IF(#REF!=#REF!,0,IF(#REF!=#REF!,0,1))))))))</f>
        <v>#REF!</v>
      </c>
      <c r="AM1443" s="354">
        <f t="shared" si="1962"/>
        <v>0</v>
      </c>
    </row>
    <row r="1444" spans="1:39" ht="14.1" customHeight="1" thickTop="1" thickBot="1" x14ac:dyDescent="0.25">
      <c r="A1444" s="2279"/>
      <c r="B1444" s="2282"/>
      <c r="C1444" s="2284"/>
      <c r="D1444" s="2286"/>
      <c r="E1444" s="2289"/>
      <c r="F1444" s="2282"/>
      <c r="G1444" s="2296"/>
      <c r="H1444" s="2298"/>
      <c r="I1444" s="2294"/>
      <c r="J1444" s="2282"/>
      <c r="K1444" s="2296"/>
      <c r="L1444" s="2282"/>
      <c r="M1444" s="292"/>
      <c r="N1444" s="290"/>
      <c r="O1444" s="290"/>
      <c r="P1444" s="291"/>
      <c r="Q1444" s="291"/>
      <c r="R1444" s="290"/>
      <c r="S1444" s="290"/>
      <c r="T1444" s="356"/>
      <c r="U1444" s="355"/>
      <c r="V1444" s="355"/>
      <c r="W1444" s="355"/>
      <c r="X1444" s="355"/>
      <c r="Y1444" s="355"/>
      <c r="Z1444" s="355"/>
      <c r="AA1444" s="355"/>
      <c r="AB1444" s="290"/>
      <c r="AC1444" s="2301"/>
      <c r="AD1444" s="2301"/>
      <c r="AE1444" s="2309"/>
      <c r="AF1444" s="2316"/>
      <c r="AG1444" s="2315"/>
      <c r="AH1444" s="2312"/>
      <c r="AI1444" s="271">
        <f t="shared" ref="AI1444" si="2035">IF(P1444=P1443,0,IF(P1444=P1442,0,IF(P1444=P1441,0,IF(P1444=P1440,0,IF(P1444=P1439,0,IF(P1444=P1438,0,IF(P1444=P1437,0,IF(P1444=P1436,0,IF(P1444=P1435,0,1)))))))))</f>
        <v>0</v>
      </c>
      <c r="AJ1444" s="271" t="s">
        <v>545</v>
      </c>
      <c r="AK1444" s="271" t="str">
        <f t="shared" si="1954"/>
        <v>??</v>
      </c>
      <c r="AL1444" s="271" t="e">
        <f>IF(#REF!=#REF!,0,IF(#REF!=#REF!,0,IF(#REF!=#REF!,0,IF(#REF!=#REF!,0,IF(#REF!=#REF!,0,IF(#REF!=#REF!,0,IF(#REF!=#REF!,0,IF(#REF!=#REF!,0,IF(#REF!=#REF!,0,1)))))))))</f>
        <v>#REF!</v>
      </c>
      <c r="AM1444" s="354">
        <f t="shared" si="1962"/>
        <v>0</v>
      </c>
    </row>
    <row r="1445" spans="1:39" ht="14.1" customHeight="1" thickTop="1" thickBot="1" x14ac:dyDescent="0.25">
      <c r="A1445" s="2278"/>
      <c r="B1445" s="2280"/>
      <c r="C1445" s="2283"/>
      <c r="D1445" s="2285"/>
      <c r="E1445" s="2287"/>
      <c r="F1445" s="2280"/>
      <c r="G1445" s="2280"/>
      <c r="H1445" s="2297"/>
      <c r="I1445" s="2290" t="s">
        <v>140</v>
      </c>
      <c r="J1445" s="2281"/>
      <c r="K1445" s="2280"/>
      <c r="L1445" s="2281"/>
      <c r="M1445" s="310"/>
      <c r="N1445" s="1678"/>
      <c r="O1445" s="1678"/>
      <c r="P1445" s="388"/>
      <c r="Q1445" s="388"/>
      <c r="R1445" s="308"/>
      <c r="S1445" s="308"/>
      <c r="T1445" s="358"/>
      <c r="U1445" s="357"/>
      <c r="V1445" s="357"/>
      <c r="W1445" s="357"/>
      <c r="X1445" s="357"/>
      <c r="Y1445" s="357"/>
      <c r="Z1445" s="357"/>
      <c r="AA1445" s="357"/>
      <c r="AB1445" s="308"/>
      <c r="AC1445" s="2299">
        <f t="shared" ref="AC1445" si="2036">SUM(T1445:AB1454)</f>
        <v>0</v>
      </c>
      <c r="AD1445" s="2299">
        <f t="shared" ref="AD1445" si="2037">IF(AC1445&gt;0,18,0)</f>
        <v>0</v>
      </c>
      <c r="AE1445" s="2306">
        <f t="shared" ref="AE1445" si="2038">IF((AC1445-AD1445)&gt;=0,AC1445-AD1445,0)</f>
        <v>0</v>
      </c>
      <c r="AF1445" s="2316">
        <f t="shared" ref="AF1445" si="2039">IF(AC1445&lt;AD1445,AC1445,AD1445)/IF(AD1445=0,1,AD1445)</f>
        <v>0</v>
      </c>
      <c r="AG1445" s="2313" t="str">
        <f t="shared" ref="AG1445" si="2040">IF(AF1445=1,"pe",IF(AF1445&gt;0,"ne",""))</f>
        <v/>
      </c>
      <c r="AH1445" s="2312"/>
      <c r="AI1445" s="271">
        <v>1</v>
      </c>
      <c r="AJ1445" s="271" t="s">
        <v>545</v>
      </c>
      <c r="AK1445" s="271" t="str">
        <f t="shared" si="1954"/>
        <v>??</v>
      </c>
      <c r="AL1445" s="271">
        <v>1</v>
      </c>
      <c r="AM1445" s="354">
        <f t="shared" ref="AM1445" si="2041">C1445</f>
        <v>0</v>
      </c>
    </row>
    <row r="1446" spans="1:39" ht="14.1" customHeight="1" thickTop="1" thickBot="1" x14ac:dyDescent="0.25">
      <c r="A1446" s="2278"/>
      <c r="B1446" s="2281"/>
      <c r="C1446" s="2283"/>
      <c r="D1446" s="2285"/>
      <c r="E1446" s="2288"/>
      <c r="F1446" s="2281"/>
      <c r="G1446" s="2295"/>
      <c r="H1446" s="2297"/>
      <c r="I1446" s="2291"/>
      <c r="J1446" s="2281"/>
      <c r="K1446" s="2295"/>
      <c r="L1446" s="2281"/>
      <c r="M1446" s="310"/>
      <c r="N1446" s="1678"/>
      <c r="O1446" s="1678"/>
      <c r="P1446" s="309"/>
      <c r="Q1446" s="309"/>
      <c r="R1446" s="308"/>
      <c r="S1446" s="308"/>
      <c r="T1446" s="358"/>
      <c r="U1446" s="357"/>
      <c r="V1446" s="357"/>
      <c r="W1446" s="357"/>
      <c r="X1446" s="357"/>
      <c r="Y1446" s="357"/>
      <c r="Z1446" s="357"/>
      <c r="AA1446" s="357"/>
      <c r="AB1446" s="308"/>
      <c r="AC1446" s="2300"/>
      <c r="AD1446" s="2300"/>
      <c r="AE1446" s="2307"/>
      <c r="AF1446" s="2316"/>
      <c r="AG1446" s="2314"/>
      <c r="AH1446" s="2312"/>
      <c r="AI1446" s="271">
        <f t="shared" ref="AI1446" si="2042">IF(P1446=P1445,0,1)</f>
        <v>0</v>
      </c>
      <c r="AJ1446" s="271" t="s">
        <v>545</v>
      </c>
      <c r="AK1446" s="271" t="str">
        <f t="shared" si="1954"/>
        <v>??</v>
      </c>
      <c r="AL1446" s="271" t="e">
        <f>IF(#REF!=#REF!,0,1)</f>
        <v>#REF!</v>
      </c>
      <c r="AM1446" s="354">
        <f t="shared" si="1962"/>
        <v>0</v>
      </c>
    </row>
    <row r="1447" spans="1:39" ht="14.1" customHeight="1" thickTop="1" thickBot="1" x14ac:dyDescent="0.25">
      <c r="A1447" s="2278"/>
      <c r="B1447" s="2281"/>
      <c r="C1447" s="2283"/>
      <c r="D1447" s="2285"/>
      <c r="E1447" s="2288"/>
      <c r="F1447" s="2281"/>
      <c r="G1447" s="2295"/>
      <c r="H1447" s="2297"/>
      <c r="I1447" s="2292"/>
      <c r="J1447" s="2281"/>
      <c r="K1447" s="2295"/>
      <c r="L1447" s="2281"/>
      <c r="M1447" s="310"/>
      <c r="N1447" s="1678"/>
      <c r="O1447" s="1678"/>
      <c r="P1447" s="309"/>
      <c r="Q1447" s="309"/>
      <c r="R1447" s="308"/>
      <c r="S1447" s="308"/>
      <c r="T1447" s="358"/>
      <c r="U1447" s="357"/>
      <c r="V1447" s="357"/>
      <c r="W1447" s="357"/>
      <c r="X1447" s="357"/>
      <c r="Y1447" s="357"/>
      <c r="Z1447" s="357"/>
      <c r="AA1447" s="357"/>
      <c r="AB1447" s="308"/>
      <c r="AC1447" s="2300"/>
      <c r="AD1447" s="2300"/>
      <c r="AE1447" s="2307"/>
      <c r="AF1447" s="2316"/>
      <c r="AG1447" s="2314"/>
      <c r="AH1447" s="2312"/>
      <c r="AI1447" s="271">
        <f t="shared" ref="AI1447" si="2043">IF(P1447=P1446,0,IF(P1447=P1445,0,1))</f>
        <v>0</v>
      </c>
      <c r="AJ1447" s="271" t="s">
        <v>545</v>
      </c>
      <c r="AK1447" s="271" t="str">
        <f t="shared" si="1954"/>
        <v>??</v>
      </c>
      <c r="AL1447" s="271" t="e">
        <f>IF(#REF!=#REF!,0,IF(#REF!=#REF!,0,1))</f>
        <v>#REF!</v>
      </c>
      <c r="AM1447" s="354">
        <f t="shared" si="1962"/>
        <v>0</v>
      </c>
    </row>
    <row r="1448" spans="1:39" ht="14.1" customHeight="1" thickTop="1" thickBot="1" x14ac:dyDescent="0.25">
      <c r="A1448" s="2278"/>
      <c r="B1448" s="2281"/>
      <c r="C1448" s="2283"/>
      <c r="D1448" s="2285"/>
      <c r="E1448" s="2288"/>
      <c r="F1448" s="2281"/>
      <c r="G1448" s="2295"/>
      <c r="H1448" s="2297"/>
      <c r="I1448" s="2293"/>
      <c r="J1448" s="2281"/>
      <c r="K1448" s="2295"/>
      <c r="L1448" s="2281"/>
      <c r="M1448" s="310"/>
      <c r="N1448" s="1678"/>
      <c r="O1448" s="1678"/>
      <c r="P1448" s="309"/>
      <c r="Q1448" s="309"/>
      <c r="R1448" s="308"/>
      <c r="S1448" s="308"/>
      <c r="T1448" s="358"/>
      <c r="U1448" s="357"/>
      <c r="V1448" s="357"/>
      <c r="W1448" s="357"/>
      <c r="X1448" s="357"/>
      <c r="Y1448" s="357"/>
      <c r="Z1448" s="357"/>
      <c r="AA1448" s="357"/>
      <c r="AB1448" s="308"/>
      <c r="AC1448" s="2300"/>
      <c r="AD1448" s="2300"/>
      <c r="AE1448" s="2307"/>
      <c r="AF1448" s="2316"/>
      <c r="AG1448" s="2314"/>
      <c r="AH1448" s="2312"/>
      <c r="AI1448" s="271">
        <f t="shared" ref="AI1448" si="2044">IF(P1448=P1447,0,IF(P1448=P1446,0,IF(P1448=P1445,0,1)))</f>
        <v>0</v>
      </c>
      <c r="AJ1448" s="271" t="s">
        <v>545</v>
      </c>
      <c r="AK1448" s="271" t="str">
        <f t="shared" si="1954"/>
        <v>??</v>
      </c>
      <c r="AL1448" s="271" t="e">
        <f>IF(#REF!=#REF!,0,IF(#REF!=#REF!,0,IF(#REF!=#REF!,0,1)))</f>
        <v>#REF!</v>
      </c>
      <c r="AM1448" s="354">
        <f t="shared" si="1962"/>
        <v>0</v>
      </c>
    </row>
    <row r="1449" spans="1:39" ht="14.1" customHeight="1" thickTop="1" thickBot="1" x14ac:dyDescent="0.25">
      <c r="A1449" s="2278"/>
      <c r="B1449" s="2281"/>
      <c r="C1449" s="2283"/>
      <c r="D1449" s="2285"/>
      <c r="E1449" s="2288"/>
      <c r="F1449" s="2281"/>
      <c r="G1449" s="2295"/>
      <c r="H1449" s="2297"/>
      <c r="I1449" s="2293"/>
      <c r="J1449" s="2281"/>
      <c r="K1449" s="2295"/>
      <c r="L1449" s="2281"/>
      <c r="M1449" s="310"/>
      <c r="N1449" s="1678"/>
      <c r="O1449" s="1678"/>
      <c r="P1449" s="309"/>
      <c r="Q1449" s="309"/>
      <c r="R1449" s="308"/>
      <c r="S1449" s="308"/>
      <c r="T1449" s="358"/>
      <c r="U1449" s="357"/>
      <c r="V1449" s="357"/>
      <c r="W1449" s="357"/>
      <c r="X1449" s="357"/>
      <c r="Y1449" s="357"/>
      <c r="Z1449" s="357"/>
      <c r="AA1449" s="357"/>
      <c r="AB1449" s="308"/>
      <c r="AC1449" s="2300"/>
      <c r="AD1449" s="2300"/>
      <c r="AE1449" s="2307"/>
      <c r="AF1449" s="2316"/>
      <c r="AG1449" s="2314"/>
      <c r="AH1449" s="2312"/>
      <c r="AI1449" s="271">
        <f t="shared" ref="AI1449" si="2045">IF(P1449=P1448,0,IF(P1449=P1447,0,IF(P1449=P1446,0,IF(P1449=P1445,0,1))))</f>
        <v>0</v>
      </c>
      <c r="AJ1449" s="271" t="s">
        <v>545</v>
      </c>
      <c r="AK1449" s="271" t="str">
        <f t="shared" si="1954"/>
        <v>??</v>
      </c>
      <c r="AL1449" s="271" t="e">
        <f>IF(#REF!=#REF!,0,IF(#REF!=#REF!,0,IF(#REF!=#REF!,0,IF(#REF!=#REF!,0,1))))</f>
        <v>#REF!</v>
      </c>
      <c r="AM1449" s="354">
        <f t="shared" si="1962"/>
        <v>0</v>
      </c>
    </row>
    <row r="1450" spans="1:39" ht="14.1" customHeight="1" thickTop="1" thickBot="1" x14ac:dyDescent="0.25">
      <c r="A1450" s="2278"/>
      <c r="B1450" s="2281"/>
      <c r="C1450" s="2283"/>
      <c r="D1450" s="2285"/>
      <c r="E1450" s="2288"/>
      <c r="F1450" s="2281"/>
      <c r="G1450" s="2295"/>
      <c r="H1450" s="2297"/>
      <c r="I1450" s="2293"/>
      <c r="J1450" s="2281"/>
      <c r="K1450" s="2295"/>
      <c r="L1450" s="2281"/>
      <c r="M1450" s="310"/>
      <c r="N1450" s="1678"/>
      <c r="O1450" s="1678"/>
      <c r="P1450" s="309"/>
      <c r="Q1450" s="309"/>
      <c r="R1450" s="308"/>
      <c r="S1450" s="308"/>
      <c r="T1450" s="358"/>
      <c r="U1450" s="357"/>
      <c r="V1450" s="357"/>
      <c r="W1450" s="357"/>
      <c r="X1450" s="357"/>
      <c r="Y1450" s="357"/>
      <c r="Z1450" s="357"/>
      <c r="AA1450" s="357"/>
      <c r="AB1450" s="308"/>
      <c r="AC1450" s="2300"/>
      <c r="AD1450" s="2300"/>
      <c r="AE1450" s="2307"/>
      <c r="AF1450" s="2316"/>
      <c r="AG1450" s="2314"/>
      <c r="AH1450" s="2312"/>
      <c r="AI1450" s="271">
        <f t="shared" ref="AI1450" si="2046">IF(P1450=P1449,0,IF(P1450=P1448,0,IF(P1450=P1447,0,IF(P1450=P1446,0,IF(P1450=P1445,0,1)))))</f>
        <v>0</v>
      </c>
      <c r="AJ1450" s="271" t="s">
        <v>545</v>
      </c>
      <c r="AK1450" s="271" t="str">
        <f t="shared" si="1954"/>
        <v>??</v>
      </c>
      <c r="AL1450" s="271" t="e">
        <f>IF(#REF!=#REF!,0,IF(#REF!=#REF!,0,IF(#REF!=#REF!,0,IF(#REF!=#REF!,0,IF(#REF!=#REF!,0,1)))))</f>
        <v>#REF!</v>
      </c>
      <c r="AM1450" s="354">
        <f t="shared" si="1962"/>
        <v>0</v>
      </c>
    </row>
    <row r="1451" spans="1:39" ht="14.1" customHeight="1" thickTop="1" thickBot="1" x14ac:dyDescent="0.25">
      <c r="A1451" s="2278"/>
      <c r="B1451" s="2281"/>
      <c r="C1451" s="2283"/>
      <c r="D1451" s="2285"/>
      <c r="E1451" s="2288"/>
      <c r="F1451" s="2281"/>
      <c r="G1451" s="2295"/>
      <c r="H1451" s="2297"/>
      <c r="I1451" s="2293"/>
      <c r="J1451" s="2281"/>
      <c r="K1451" s="2295"/>
      <c r="L1451" s="2281"/>
      <c r="M1451" s="310"/>
      <c r="N1451" s="1678"/>
      <c r="O1451" s="1678"/>
      <c r="P1451" s="309"/>
      <c r="Q1451" s="309"/>
      <c r="R1451" s="308"/>
      <c r="S1451" s="308"/>
      <c r="T1451" s="358"/>
      <c r="U1451" s="357"/>
      <c r="V1451" s="357"/>
      <c r="W1451" s="357"/>
      <c r="X1451" s="357"/>
      <c r="Y1451" s="357"/>
      <c r="Z1451" s="357"/>
      <c r="AA1451" s="357"/>
      <c r="AB1451" s="308"/>
      <c r="AC1451" s="2300"/>
      <c r="AD1451" s="2300"/>
      <c r="AE1451" s="2308" t="str">
        <f t="shared" ref="AE1451" si="2047">IF(AE1445&gt;9,"błąd","")</f>
        <v/>
      </c>
      <c r="AF1451" s="2316"/>
      <c r="AG1451" s="2314"/>
      <c r="AH1451" s="2312"/>
      <c r="AI1451" s="271">
        <f t="shared" ref="AI1451" si="2048">IF(P1451=P1450,0,IF(P1451=P1449,0,IF(P1451=P1448,0,IF(P1451=P1447,0,IF(P1451=P1446,0,IF(P1451=P1445,0,1))))))</f>
        <v>0</v>
      </c>
      <c r="AJ1451" s="271" t="s">
        <v>545</v>
      </c>
      <c r="AK1451" s="271" t="str">
        <f t="shared" si="1954"/>
        <v>??</v>
      </c>
      <c r="AL1451" s="271" t="e">
        <f>IF(#REF!=#REF!,0,IF(#REF!=#REF!,0,IF(#REF!=#REF!,0,IF(#REF!=#REF!,0,IF(#REF!=#REF!,0,IF(#REF!=#REF!,0,1))))))</f>
        <v>#REF!</v>
      </c>
      <c r="AM1451" s="354">
        <f t="shared" si="1962"/>
        <v>0</v>
      </c>
    </row>
    <row r="1452" spans="1:39" ht="14.1" customHeight="1" thickTop="1" thickBot="1" x14ac:dyDescent="0.25">
      <c r="A1452" s="2278"/>
      <c r="B1452" s="2281"/>
      <c r="C1452" s="2283"/>
      <c r="D1452" s="2285"/>
      <c r="E1452" s="2288"/>
      <c r="F1452" s="2281"/>
      <c r="G1452" s="2295"/>
      <c r="H1452" s="2297"/>
      <c r="I1452" s="2293"/>
      <c r="J1452" s="2281"/>
      <c r="K1452" s="2295"/>
      <c r="L1452" s="2281"/>
      <c r="M1452" s="310"/>
      <c r="N1452" s="1678"/>
      <c r="O1452" s="1678"/>
      <c r="P1452" s="309"/>
      <c r="Q1452" s="309"/>
      <c r="R1452" s="308"/>
      <c r="S1452" s="308"/>
      <c r="T1452" s="358"/>
      <c r="U1452" s="357"/>
      <c r="V1452" s="357"/>
      <c r="W1452" s="357"/>
      <c r="X1452" s="357"/>
      <c r="Y1452" s="357"/>
      <c r="Z1452" s="357"/>
      <c r="AA1452" s="357"/>
      <c r="AB1452" s="308"/>
      <c r="AC1452" s="2300"/>
      <c r="AD1452" s="2300"/>
      <c r="AE1452" s="2308"/>
      <c r="AF1452" s="2316"/>
      <c r="AG1452" s="2314"/>
      <c r="AH1452" s="2312"/>
      <c r="AI1452" s="271">
        <f t="shared" ref="AI1452" si="2049">IF(P1452=P1451,0,IF(P1452=P1450,0,IF(P1452=P1449,0,IF(P1452=P1448,0,IF(P1452=P1447,0,IF(P1452=P1446,0,IF(P1452=P1445,0,1)))))))</f>
        <v>0</v>
      </c>
      <c r="AJ1452" s="271" t="s">
        <v>545</v>
      </c>
      <c r="AK1452" s="271" t="str">
        <f t="shared" si="1954"/>
        <v>??</v>
      </c>
      <c r="AL1452" s="271" t="e">
        <f>IF(#REF!=#REF!,0,IF(#REF!=#REF!,0,IF(#REF!=#REF!,0,IF(#REF!=#REF!,0,IF(#REF!=#REF!,0,IF(#REF!=#REF!,0,IF(#REF!=#REF!,0,1)))))))</f>
        <v>#REF!</v>
      </c>
      <c r="AM1452" s="354">
        <f t="shared" si="1962"/>
        <v>0</v>
      </c>
    </row>
    <row r="1453" spans="1:39" ht="14.1" customHeight="1" thickTop="1" thickBot="1" x14ac:dyDescent="0.25">
      <c r="A1453" s="2278"/>
      <c r="B1453" s="2281"/>
      <c r="C1453" s="2283"/>
      <c r="D1453" s="2285"/>
      <c r="E1453" s="2288"/>
      <c r="F1453" s="2281"/>
      <c r="G1453" s="2295"/>
      <c r="H1453" s="2297"/>
      <c r="I1453" s="2293"/>
      <c r="J1453" s="2281"/>
      <c r="K1453" s="2295"/>
      <c r="L1453" s="2281"/>
      <c r="M1453" s="310"/>
      <c r="N1453" s="1678"/>
      <c r="O1453" s="1678"/>
      <c r="P1453" s="309"/>
      <c r="Q1453" s="309"/>
      <c r="R1453" s="308"/>
      <c r="S1453" s="308"/>
      <c r="T1453" s="358"/>
      <c r="U1453" s="357"/>
      <c r="V1453" s="357"/>
      <c r="W1453" s="357"/>
      <c r="X1453" s="357"/>
      <c r="Y1453" s="357"/>
      <c r="Z1453" s="357"/>
      <c r="AA1453" s="357"/>
      <c r="AB1453" s="308"/>
      <c r="AC1453" s="2300"/>
      <c r="AD1453" s="2300"/>
      <c r="AE1453" s="2308"/>
      <c r="AF1453" s="2316"/>
      <c r="AG1453" s="2314"/>
      <c r="AH1453" s="2312"/>
      <c r="AI1453" s="271">
        <f t="shared" ref="AI1453" si="2050">IF(P1453=P1452,0,IF(P1453=P1451,0,IF(P1453=P1450,0,IF(P1453=P1449,0,IF(P1453=P1448,0,IF(P1453=P1447,0,IF(P1453=P1446,0,IF(P1453=P1445,0,1))))))))</f>
        <v>0</v>
      </c>
      <c r="AJ1453" s="271" t="s">
        <v>545</v>
      </c>
      <c r="AK1453" s="271" t="str">
        <f t="shared" si="1954"/>
        <v>??</v>
      </c>
      <c r="AL1453" s="271" t="e">
        <f>IF(#REF!=#REF!,0,IF(#REF!=#REF!,0,IF(#REF!=#REF!,0,IF(#REF!=#REF!,0,IF(#REF!=#REF!,0,IF(#REF!=#REF!,0,IF(#REF!=#REF!,0,IF(#REF!=#REF!,0,1))))))))</f>
        <v>#REF!</v>
      </c>
      <c r="AM1453" s="354">
        <f t="shared" si="1962"/>
        <v>0</v>
      </c>
    </row>
    <row r="1454" spans="1:39" ht="14.1" customHeight="1" thickTop="1" thickBot="1" x14ac:dyDescent="0.25">
      <c r="A1454" s="2279"/>
      <c r="B1454" s="2282"/>
      <c r="C1454" s="2284"/>
      <c r="D1454" s="2286"/>
      <c r="E1454" s="2289"/>
      <c r="F1454" s="2282"/>
      <c r="G1454" s="2296"/>
      <c r="H1454" s="2298"/>
      <c r="I1454" s="2294"/>
      <c r="J1454" s="2282"/>
      <c r="K1454" s="2296"/>
      <c r="L1454" s="2282"/>
      <c r="M1454" s="292"/>
      <c r="N1454" s="290"/>
      <c r="O1454" s="290"/>
      <c r="P1454" s="291"/>
      <c r="Q1454" s="291"/>
      <c r="R1454" s="290"/>
      <c r="S1454" s="290"/>
      <c r="T1454" s="356"/>
      <c r="U1454" s="355"/>
      <c r="V1454" s="355"/>
      <c r="W1454" s="355"/>
      <c r="X1454" s="355"/>
      <c r="Y1454" s="355"/>
      <c r="Z1454" s="355"/>
      <c r="AA1454" s="355"/>
      <c r="AB1454" s="290"/>
      <c r="AC1454" s="2301"/>
      <c r="AD1454" s="2301"/>
      <c r="AE1454" s="2309"/>
      <c r="AF1454" s="2316"/>
      <c r="AG1454" s="2315"/>
      <c r="AH1454" s="2312"/>
      <c r="AI1454" s="271">
        <f t="shared" ref="AI1454" si="2051">IF(P1454=P1453,0,IF(P1454=P1452,0,IF(P1454=P1451,0,IF(P1454=P1450,0,IF(P1454=P1449,0,IF(P1454=P1448,0,IF(P1454=P1447,0,IF(P1454=P1446,0,IF(P1454=P1445,0,1)))))))))</f>
        <v>0</v>
      </c>
      <c r="AJ1454" s="271" t="s">
        <v>545</v>
      </c>
      <c r="AK1454" s="271" t="str">
        <f t="shared" si="1954"/>
        <v>??</v>
      </c>
      <c r="AL1454" s="271" t="e">
        <f>IF(#REF!=#REF!,0,IF(#REF!=#REF!,0,IF(#REF!=#REF!,0,IF(#REF!=#REF!,0,IF(#REF!=#REF!,0,IF(#REF!=#REF!,0,IF(#REF!=#REF!,0,IF(#REF!=#REF!,0,IF(#REF!=#REF!,0,1)))))))))</f>
        <v>#REF!</v>
      </c>
      <c r="AM1454" s="354">
        <f t="shared" si="1962"/>
        <v>0</v>
      </c>
    </row>
    <row r="1455" spans="1:39" ht="14.1" customHeight="1" thickTop="1" thickBot="1" x14ac:dyDescent="0.25">
      <c r="A1455" s="2278"/>
      <c r="B1455" s="2280"/>
      <c r="C1455" s="2283"/>
      <c r="D1455" s="2285"/>
      <c r="E1455" s="2287"/>
      <c r="F1455" s="2280"/>
      <c r="G1455" s="2280"/>
      <c r="H1455" s="2297"/>
      <c r="I1455" s="2290" t="s">
        <v>140</v>
      </c>
      <c r="J1455" s="2281"/>
      <c r="K1455" s="2280"/>
      <c r="L1455" s="2281"/>
      <c r="M1455" s="310"/>
      <c r="N1455" s="1678"/>
      <c r="O1455" s="1678"/>
      <c r="P1455" s="388"/>
      <c r="Q1455" s="388"/>
      <c r="R1455" s="308"/>
      <c r="S1455" s="308"/>
      <c r="T1455" s="358"/>
      <c r="U1455" s="357"/>
      <c r="V1455" s="357"/>
      <c r="W1455" s="357"/>
      <c r="X1455" s="357"/>
      <c r="Y1455" s="357"/>
      <c r="Z1455" s="357"/>
      <c r="AA1455" s="357"/>
      <c r="AB1455" s="308"/>
      <c r="AC1455" s="2299">
        <f t="shared" ref="AC1455" si="2052">SUM(T1455:AB1464)</f>
        <v>0</v>
      </c>
      <c r="AD1455" s="2299">
        <f t="shared" ref="AD1455" si="2053">IF(AC1455&gt;0,18,0)</f>
        <v>0</v>
      </c>
      <c r="AE1455" s="2306">
        <f t="shared" ref="AE1455" si="2054">IF((AC1455-AD1455)&gt;=0,AC1455-AD1455,0)</f>
        <v>0</v>
      </c>
      <c r="AF1455" s="2316">
        <f t="shared" ref="AF1455" si="2055">IF(AC1455&lt;AD1455,AC1455,AD1455)/IF(AD1455=0,1,AD1455)</f>
        <v>0</v>
      </c>
      <c r="AG1455" s="2313" t="str">
        <f t="shared" ref="AG1455" si="2056">IF(AF1455=1,"pe",IF(AF1455&gt;0,"ne",""))</f>
        <v/>
      </c>
      <c r="AH1455" s="2312"/>
      <c r="AI1455" s="271">
        <v>1</v>
      </c>
      <c r="AJ1455" s="271" t="s">
        <v>545</v>
      </c>
      <c r="AK1455" s="271" t="str">
        <f t="shared" si="1954"/>
        <v>??</v>
      </c>
      <c r="AL1455" s="271">
        <v>1</v>
      </c>
      <c r="AM1455" s="354">
        <f t="shared" ref="AM1455" si="2057">C1455</f>
        <v>0</v>
      </c>
    </row>
    <row r="1456" spans="1:39" ht="14.1" customHeight="1" thickTop="1" thickBot="1" x14ac:dyDescent="0.25">
      <c r="A1456" s="2278"/>
      <c r="B1456" s="2281"/>
      <c r="C1456" s="2283"/>
      <c r="D1456" s="2285"/>
      <c r="E1456" s="2288"/>
      <c r="F1456" s="2281"/>
      <c r="G1456" s="2295"/>
      <c r="H1456" s="2297"/>
      <c r="I1456" s="2291"/>
      <c r="J1456" s="2281"/>
      <c r="K1456" s="2295"/>
      <c r="L1456" s="2281"/>
      <c r="M1456" s="310"/>
      <c r="N1456" s="1678"/>
      <c r="O1456" s="1678"/>
      <c r="P1456" s="309"/>
      <c r="Q1456" s="309"/>
      <c r="R1456" s="308"/>
      <c r="S1456" s="308"/>
      <c r="T1456" s="358"/>
      <c r="U1456" s="357"/>
      <c r="V1456" s="357"/>
      <c r="W1456" s="357"/>
      <c r="X1456" s="357"/>
      <c r="Y1456" s="357"/>
      <c r="Z1456" s="357"/>
      <c r="AA1456" s="357"/>
      <c r="AB1456" s="308"/>
      <c r="AC1456" s="2300"/>
      <c r="AD1456" s="2300"/>
      <c r="AE1456" s="2307"/>
      <c r="AF1456" s="2316"/>
      <c r="AG1456" s="2314"/>
      <c r="AH1456" s="2312"/>
      <c r="AI1456" s="271">
        <f t="shared" ref="AI1456" si="2058">IF(P1456=P1455,0,1)</f>
        <v>0</v>
      </c>
      <c r="AJ1456" s="271" t="s">
        <v>545</v>
      </c>
      <c r="AK1456" s="271" t="str">
        <f t="shared" si="1954"/>
        <v>??</v>
      </c>
      <c r="AL1456" s="271" t="e">
        <f>IF(#REF!=#REF!,0,1)</f>
        <v>#REF!</v>
      </c>
      <c r="AM1456" s="354">
        <f t="shared" si="1962"/>
        <v>0</v>
      </c>
    </row>
    <row r="1457" spans="1:39" ht="14.1" customHeight="1" thickTop="1" thickBot="1" x14ac:dyDescent="0.25">
      <c r="A1457" s="2278"/>
      <c r="B1457" s="2281"/>
      <c r="C1457" s="2283"/>
      <c r="D1457" s="2285"/>
      <c r="E1457" s="2288"/>
      <c r="F1457" s="2281"/>
      <c r="G1457" s="2295"/>
      <c r="H1457" s="2297"/>
      <c r="I1457" s="2292"/>
      <c r="J1457" s="2281"/>
      <c r="K1457" s="2295"/>
      <c r="L1457" s="2281"/>
      <c r="M1457" s="310"/>
      <c r="N1457" s="1678"/>
      <c r="O1457" s="1678"/>
      <c r="P1457" s="309"/>
      <c r="Q1457" s="309"/>
      <c r="R1457" s="308"/>
      <c r="S1457" s="308"/>
      <c r="T1457" s="358"/>
      <c r="U1457" s="357"/>
      <c r="V1457" s="357"/>
      <c r="W1457" s="357"/>
      <c r="X1457" s="357"/>
      <c r="Y1457" s="357"/>
      <c r="Z1457" s="357"/>
      <c r="AA1457" s="357"/>
      <c r="AB1457" s="308"/>
      <c r="AC1457" s="2300"/>
      <c r="AD1457" s="2300"/>
      <c r="AE1457" s="2307"/>
      <c r="AF1457" s="2316"/>
      <c r="AG1457" s="2314"/>
      <c r="AH1457" s="2312"/>
      <c r="AI1457" s="271">
        <f t="shared" ref="AI1457" si="2059">IF(P1457=P1456,0,IF(P1457=P1455,0,1))</f>
        <v>0</v>
      </c>
      <c r="AJ1457" s="271" t="s">
        <v>545</v>
      </c>
      <c r="AK1457" s="271" t="str">
        <f t="shared" si="1954"/>
        <v>??</v>
      </c>
      <c r="AL1457" s="271" t="e">
        <f>IF(#REF!=#REF!,0,IF(#REF!=#REF!,0,1))</f>
        <v>#REF!</v>
      </c>
      <c r="AM1457" s="354">
        <f t="shared" si="1962"/>
        <v>0</v>
      </c>
    </row>
    <row r="1458" spans="1:39" ht="14.1" customHeight="1" thickTop="1" thickBot="1" x14ac:dyDescent="0.25">
      <c r="A1458" s="2278"/>
      <c r="B1458" s="2281"/>
      <c r="C1458" s="2283"/>
      <c r="D1458" s="2285"/>
      <c r="E1458" s="2288"/>
      <c r="F1458" s="2281"/>
      <c r="G1458" s="2295"/>
      <c r="H1458" s="2297"/>
      <c r="I1458" s="2293"/>
      <c r="J1458" s="2281"/>
      <c r="K1458" s="2295"/>
      <c r="L1458" s="2281"/>
      <c r="M1458" s="310"/>
      <c r="N1458" s="1678"/>
      <c r="O1458" s="1678"/>
      <c r="P1458" s="309"/>
      <c r="Q1458" s="309"/>
      <c r="R1458" s="308"/>
      <c r="S1458" s="308"/>
      <c r="T1458" s="358"/>
      <c r="U1458" s="357"/>
      <c r="V1458" s="357"/>
      <c r="W1458" s="357"/>
      <c r="X1458" s="357"/>
      <c r="Y1458" s="357"/>
      <c r="Z1458" s="357"/>
      <c r="AA1458" s="357"/>
      <c r="AB1458" s="308"/>
      <c r="AC1458" s="2300"/>
      <c r="AD1458" s="2300"/>
      <c r="AE1458" s="2307"/>
      <c r="AF1458" s="2316"/>
      <c r="AG1458" s="2314"/>
      <c r="AH1458" s="2312"/>
      <c r="AI1458" s="271">
        <f t="shared" ref="AI1458" si="2060">IF(P1458=P1457,0,IF(P1458=P1456,0,IF(P1458=P1455,0,1)))</f>
        <v>0</v>
      </c>
      <c r="AJ1458" s="271" t="s">
        <v>545</v>
      </c>
      <c r="AK1458" s="271" t="str">
        <f t="shared" ref="AK1458:AK1521" si="2061">$C$2</f>
        <v>??</v>
      </c>
      <c r="AL1458" s="271" t="e">
        <f>IF(#REF!=#REF!,0,IF(#REF!=#REF!,0,IF(#REF!=#REF!,0,1)))</f>
        <v>#REF!</v>
      </c>
      <c r="AM1458" s="354">
        <f t="shared" si="1962"/>
        <v>0</v>
      </c>
    </row>
    <row r="1459" spans="1:39" ht="14.1" customHeight="1" thickTop="1" thickBot="1" x14ac:dyDescent="0.25">
      <c r="A1459" s="2278"/>
      <c r="B1459" s="2281"/>
      <c r="C1459" s="2283"/>
      <c r="D1459" s="2285"/>
      <c r="E1459" s="2288"/>
      <c r="F1459" s="2281"/>
      <c r="G1459" s="2295"/>
      <c r="H1459" s="2297"/>
      <c r="I1459" s="2293"/>
      <c r="J1459" s="2281"/>
      <c r="K1459" s="2295"/>
      <c r="L1459" s="2281"/>
      <c r="M1459" s="310"/>
      <c r="N1459" s="1678"/>
      <c r="O1459" s="1678"/>
      <c r="P1459" s="309"/>
      <c r="Q1459" s="309"/>
      <c r="R1459" s="308"/>
      <c r="S1459" s="308"/>
      <c r="T1459" s="358"/>
      <c r="U1459" s="357"/>
      <c r="V1459" s="357"/>
      <c r="W1459" s="357"/>
      <c r="X1459" s="357"/>
      <c r="Y1459" s="357"/>
      <c r="Z1459" s="357"/>
      <c r="AA1459" s="357"/>
      <c r="AB1459" s="308"/>
      <c r="AC1459" s="2300"/>
      <c r="AD1459" s="2300"/>
      <c r="AE1459" s="2307"/>
      <c r="AF1459" s="2316"/>
      <c r="AG1459" s="2314"/>
      <c r="AH1459" s="2312"/>
      <c r="AI1459" s="271">
        <f t="shared" ref="AI1459" si="2062">IF(P1459=P1458,0,IF(P1459=P1457,0,IF(P1459=P1456,0,IF(P1459=P1455,0,1))))</f>
        <v>0</v>
      </c>
      <c r="AJ1459" s="271" t="s">
        <v>545</v>
      </c>
      <c r="AK1459" s="271" t="str">
        <f t="shared" si="2061"/>
        <v>??</v>
      </c>
      <c r="AL1459" s="271" t="e">
        <f>IF(#REF!=#REF!,0,IF(#REF!=#REF!,0,IF(#REF!=#REF!,0,IF(#REF!=#REF!,0,1))))</f>
        <v>#REF!</v>
      </c>
      <c r="AM1459" s="354">
        <f t="shared" si="1962"/>
        <v>0</v>
      </c>
    </row>
    <row r="1460" spans="1:39" ht="14.1" customHeight="1" thickTop="1" thickBot="1" x14ac:dyDescent="0.25">
      <c r="A1460" s="2278"/>
      <c r="B1460" s="2281"/>
      <c r="C1460" s="2283"/>
      <c r="D1460" s="2285"/>
      <c r="E1460" s="2288"/>
      <c r="F1460" s="2281"/>
      <c r="G1460" s="2295"/>
      <c r="H1460" s="2297"/>
      <c r="I1460" s="2293"/>
      <c r="J1460" s="2281"/>
      <c r="K1460" s="2295"/>
      <c r="L1460" s="2281"/>
      <c r="M1460" s="310"/>
      <c r="N1460" s="1678"/>
      <c r="O1460" s="1678"/>
      <c r="P1460" s="309"/>
      <c r="Q1460" s="309"/>
      <c r="R1460" s="308"/>
      <c r="S1460" s="308"/>
      <c r="T1460" s="358"/>
      <c r="U1460" s="357"/>
      <c r="V1460" s="357"/>
      <c r="W1460" s="357"/>
      <c r="X1460" s="357"/>
      <c r="Y1460" s="357"/>
      <c r="Z1460" s="357"/>
      <c r="AA1460" s="357"/>
      <c r="AB1460" s="308"/>
      <c r="AC1460" s="2300"/>
      <c r="AD1460" s="2300"/>
      <c r="AE1460" s="2307"/>
      <c r="AF1460" s="2316"/>
      <c r="AG1460" s="2314"/>
      <c r="AH1460" s="2312"/>
      <c r="AI1460" s="271">
        <f t="shared" ref="AI1460" si="2063">IF(P1460=P1459,0,IF(P1460=P1458,0,IF(P1460=P1457,0,IF(P1460=P1456,0,IF(P1460=P1455,0,1)))))</f>
        <v>0</v>
      </c>
      <c r="AJ1460" s="271" t="s">
        <v>545</v>
      </c>
      <c r="AK1460" s="271" t="str">
        <f t="shared" si="2061"/>
        <v>??</v>
      </c>
      <c r="AL1460" s="271" t="e">
        <f>IF(#REF!=#REF!,0,IF(#REF!=#REF!,0,IF(#REF!=#REF!,0,IF(#REF!=#REF!,0,IF(#REF!=#REF!,0,1)))))</f>
        <v>#REF!</v>
      </c>
      <c r="AM1460" s="354">
        <f t="shared" ref="AM1460:AM1523" si="2064">AM1459</f>
        <v>0</v>
      </c>
    </row>
    <row r="1461" spans="1:39" ht="14.1" customHeight="1" thickTop="1" thickBot="1" x14ac:dyDescent="0.25">
      <c r="A1461" s="2278"/>
      <c r="B1461" s="2281"/>
      <c r="C1461" s="2283"/>
      <c r="D1461" s="2285"/>
      <c r="E1461" s="2288"/>
      <c r="F1461" s="2281"/>
      <c r="G1461" s="2295"/>
      <c r="H1461" s="2297"/>
      <c r="I1461" s="2293"/>
      <c r="J1461" s="2281"/>
      <c r="K1461" s="2295"/>
      <c r="L1461" s="2281"/>
      <c r="M1461" s="310"/>
      <c r="N1461" s="1678"/>
      <c r="O1461" s="1678"/>
      <c r="P1461" s="309"/>
      <c r="Q1461" s="309"/>
      <c r="R1461" s="308"/>
      <c r="S1461" s="308"/>
      <c r="T1461" s="358"/>
      <c r="U1461" s="357"/>
      <c r="V1461" s="357"/>
      <c r="W1461" s="357"/>
      <c r="X1461" s="357"/>
      <c r="Y1461" s="357"/>
      <c r="Z1461" s="357"/>
      <c r="AA1461" s="357"/>
      <c r="AB1461" s="308"/>
      <c r="AC1461" s="2300"/>
      <c r="AD1461" s="2300"/>
      <c r="AE1461" s="2308" t="str">
        <f t="shared" ref="AE1461" si="2065">IF(AE1455&gt;9,"błąd","")</f>
        <v/>
      </c>
      <c r="AF1461" s="2316"/>
      <c r="AG1461" s="2314"/>
      <c r="AH1461" s="2312"/>
      <c r="AI1461" s="271">
        <f t="shared" ref="AI1461" si="2066">IF(P1461=P1460,0,IF(P1461=P1459,0,IF(P1461=P1458,0,IF(P1461=P1457,0,IF(P1461=P1456,0,IF(P1461=P1455,0,1))))))</f>
        <v>0</v>
      </c>
      <c r="AJ1461" s="271" t="s">
        <v>545</v>
      </c>
      <c r="AK1461" s="271" t="str">
        <f t="shared" si="2061"/>
        <v>??</v>
      </c>
      <c r="AL1461" s="271" t="e">
        <f>IF(#REF!=#REF!,0,IF(#REF!=#REF!,0,IF(#REF!=#REF!,0,IF(#REF!=#REF!,0,IF(#REF!=#REF!,0,IF(#REF!=#REF!,0,1))))))</f>
        <v>#REF!</v>
      </c>
      <c r="AM1461" s="354">
        <f t="shared" si="2064"/>
        <v>0</v>
      </c>
    </row>
    <row r="1462" spans="1:39" ht="14.1" customHeight="1" thickTop="1" thickBot="1" x14ac:dyDescent="0.25">
      <c r="A1462" s="2278"/>
      <c r="B1462" s="2281"/>
      <c r="C1462" s="2283"/>
      <c r="D1462" s="2285"/>
      <c r="E1462" s="2288"/>
      <c r="F1462" s="2281"/>
      <c r="G1462" s="2295"/>
      <c r="H1462" s="2297"/>
      <c r="I1462" s="2293"/>
      <c r="J1462" s="2281"/>
      <c r="K1462" s="2295"/>
      <c r="L1462" s="2281"/>
      <c r="M1462" s="310"/>
      <c r="N1462" s="1678"/>
      <c r="O1462" s="1678"/>
      <c r="P1462" s="309"/>
      <c r="Q1462" s="309"/>
      <c r="R1462" s="308"/>
      <c r="S1462" s="308"/>
      <c r="T1462" s="358"/>
      <c r="U1462" s="357"/>
      <c r="V1462" s="357"/>
      <c r="W1462" s="357"/>
      <c r="X1462" s="357"/>
      <c r="Y1462" s="357"/>
      <c r="Z1462" s="357"/>
      <c r="AA1462" s="357"/>
      <c r="AB1462" s="308"/>
      <c r="AC1462" s="2300"/>
      <c r="AD1462" s="2300"/>
      <c r="AE1462" s="2308"/>
      <c r="AF1462" s="2316"/>
      <c r="AG1462" s="2314"/>
      <c r="AH1462" s="2312"/>
      <c r="AI1462" s="271">
        <f t="shared" ref="AI1462" si="2067">IF(P1462=P1461,0,IF(P1462=P1460,0,IF(P1462=P1459,0,IF(P1462=P1458,0,IF(P1462=P1457,0,IF(P1462=P1456,0,IF(P1462=P1455,0,1)))))))</f>
        <v>0</v>
      </c>
      <c r="AJ1462" s="271" t="s">
        <v>545</v>
      </c>
      <c r="AK1462" s="271" t="str">
        <f t="shared" si="2061"/>
        <v>??</v>
      </c>
      <c r="AL1462" s="271" t="e">
        <f>IF(#REF!=#REF!,0,IF(#REF!=#REF!,0,IF(#REF!=#REF!,0,IF(#REF!=#REF!,0,IF(#REF!=#REF!,0,IF(#REF!=#REF!,0,IF(#REF!=#REF!,0,1)))))))</f>
        <v>#REF!</v>
      </c>
      <c r="AM1462" s="354">
        <f t="shared" si="2064"/>
        <v>0</v>
      </c>
    </row>
    <row r="1463" spans="1:39" ht="14.1" customHeight="1" thickTop="1" thickBot="1" x14ac:dyDescent="0.25">
      <c r="A1463" s="2278"/>
      <c r="B1463" s="2281"/>
      <c r="C1463" s="2283"/>
      <c r="D1463" s="2285"/>
      <c r="E1463" s="2288"/>
      <c r="F1463" s="2281"/>
      <c r="G1463" s="2295"/>
      <c r="H1463" s="2297"/>
      <c r="I1463" s="2293"/>
      <c r="J1463" s="2281"/>
      <c r="K1463" s="2295"/>
      <c r="L1463" s="2281"/>
      <c r="M1463" s="310"/>
      <c r="N1463" s="1678"/>
      <c r="O1463" s="1678"/>
      <c r="P1463" s="309"/>
      <c r="Q1463" s="309"/>
      <c r="R1463" s="308"/>
      <c r="S1463" s="308"/>
      <c r="T1463" s="358"/>
      <c r="U1463" s="357"/>
      <c r="V1463" s="357"/>
      <c r="W1463" s="357"/>
      <c r="X1463" s="357"/>
      <c r="Y1463" s="357"/>
      <c r="Z1463" s="357"/>
      <c r="AA1463" s="357"/>
      <c r="AB1463" s="308"/>
      <c r="AC1463" s="2300"/>
      <c r="AD1463" s="2300"/>
      <c r="AE1463" s="2308"/>
      <c r="AF1463" s="2316"/>
      <c r="AG1463" s="2314"/>
      <c r="AH1463" s="2312"/>
      <c r="AI1463" s="271">
        <f t="shared" ref="AI1463" si="2068">IF(P1463=P1462,0,IF(P1463=P1461,0,IF(P1463=P1460,0,IF(P1463=P1459,0,IF(P1463=P1458,0,IF(P1463=P1457,0,IF(P1463=P1456,0,IF(P1463=P1455,0,1))))))))</f>
        <v>0</v>
      </c>
      <c r="AJ1463" s="271" t="s">
        <v>545</v>
      </c>
      <c r="AK1463" s="271" t="str">
        <f t="shared" si="2061"/>
        <v>??</v>
      </c>
      <c r="AL1463" s="271" t="e">
        <f>IF(#REF!=#REF!,0,IF(#REF!=#REF!,0,IF(#REF!=#REF!,0,IF(#REF!=#REF!,0,IF(#REF!=#REF!,0,IF(#REF!=#REF!,0,IF(#REF!=#REF!,0,IF(#REF!=#REF!,0,1))))))))</f>
        <v>#REF!</v>
      </c>
      <c r="AM1463" s="354">
        <f t="shared" si="2064"/>
        <v>0</v>
      </c>
    </row>
    <row r="1464" spans="1:39" ht="14.1" customHeight="1" thickTop="1" thickBot="1" x14ac:dyDescent="0.25">
      <c r="A1464" s="2279"/>
      <c r="B1464" s="2282"/>
      <c r="C1464" s="2284"/>
      <c r="D1464" s="2286"/>
      <c r="E1464" s="2289"/>
      <c r="F1464" s="2282"/>
      <c r="G1464" s="2296"/>
      <c r="H1464" s="2298"/>
      <c r="I1464" s="2294"/>
      <c r="J1464" s="2282"/>
      <c r="K1464" s="2296"/>
      <c r="L1464" s="2282"/>
      <c r="M1464" s="292"/>
      <c r="N1464" s="290"/>
      <c r="O1464" s="290"/>
      <c r="P1464" s="291"/>
      <c r="Q1464" s="291"/>
      <c r="R1464" s="290"/>
      <c r="S1464" s="290"/>
      <c r="T1464" s="356"/>
      <c r="U1464" s="355"/>
      <c r="V1464" s="355"/>
      <c r="W1464" s="355"/>
      <c r="X1464" s="355"/>
      <c r="Y1464" s="355"/>
      <c r="Z1464" s="355"/>
      <c r="AA1464" s="355"/>
      <c r="AB1464" s="290"/>
      <c r="AC1464" s="2301"/>
      <c r="AD1464" s="2301"/>
      <c r="AE1464" s="2309"/>
      <c r="AF1464" s="2316"/>
      <c r="AG1464" s="2315"/>
      <c r="AH1464" s="2312"/>
      <c r="AI1464" s="271">
        <f t="shared" ref="AI1464" si="2069">IF(P1464=P1463,0,IF(P1464=P1462,0,IF(P1464=P1461,0,IF(P1464=P1460,0,IF(P1464=P1459,0,IF(P1464=P1458,0,IF(P1464=P1457,0,IF(P1464=P1456,0,IF(P1464=P1455,0,1)))))))))</f>
        <v>0</v>
      </c>
      <c r="AJ1464" s="271" t="s">
        <v>545</v>
      </c>
      <c r="AK1464" s="271" t="str">
        <f t="shared" si="2061"/>
        <v>??</v>
      </c>
      <c r="AL1464" s="271" t="e">
        <f>IF(#REF!=#REF!,0,IF(#REF!=#REF!,0,IF(#REF!=#REF!,0,IF(#REF!=#REF!,0,IF(#REF!=#REF!,0,IF(#REF!=#REF!,0,IF(#REF!=#REF!,0,IF(#REF!=#REF!,0,IF(#REF!=#REF!,0,1)))))))))</f>
        <v>#REF!</v>
      </c>
      <c r="AM1464" s="354">
        <f t="shared" si="2064"/>
        <v>0</v>
      </c>
    </row>
    <row r="1465" spans="1:39" ht="14.1" customHeight="1" thickTop="1" thickBot="1" x14ac:dyDescent="0.25">
      <c r="A1465" s="2278"/>
      <c r="B1465" s="2280"/>
      <c r="C1465" s="2283"/>
      <c r="D1465" s="2285"/>
      <c r="E1465" s="2287"/>
      <c r="F1465" s="2280"/>
      <c r="G1465" s="2280"/>
      <c r="H1465" s="2297"/>
      <c r="I1465" s="2290" t="s">
        <v>140</v>
      </c>
      <c r="J1465" s="2281"/>
      <c r="K1465" s="2280"/>
      <c r="L1465" s="2281"/>
      <c r="M1465" s="310"/>
      <c r="N1465" s="1678"/>
      <c r="O1465" s="1678"/>
      <c r="P1465" s="388"/>
      <c r="Q1465" s="388"/>
      <c r="R1465" s="308"/>
      <c r="S1465" s="308"/>
      <c r="T1465" s="358"/>
      <c r="U1465" s="357"/>
      <c r="V1465" s="357"/>
      <c r="W1465" s="357"/>
      <c r="X1465" s="357"/>
      <c r="Y1465" s="357"/>
      <c r="Z1465" s="357"/>
      <c r="AA1465" s="357"/>
      <c r="AB1465" s="308"/>
      <c r="AC1465" s="2299">
        <f t="shared" ref="AC1465" si="2070">SUM(T1465:AB1474)</f>
        <v>0</v>
      </c>
      <c r="AD1465" s="2299">
        <f t="shared" ref="AD1465" si="2071">IF(AC1465&gt;0,18,0)</f>
        <v>0</v>
      </c>
      <c r="AE1465" s="2306">
        <f t="shared" ref="AE1465" si="2072">IF((AC1465-AD1465)&gt;=0,AC1465-AD1465,0)</f>
        <v>0</v>
      </c>
      <c r="AF1465" s="2316">
        <f t="shared" ref="AF1465" si="2073">IF(AC1465&lt;AD1465,AC1465,AD1465)/IF(AD1465=0,1,AD1465)</f>
        <v>0</v>
      </c>
      <c r="AG1465" s="2313" t="str">
        <f t="shared" ref="AG1465" si="2074">IF(AF1465=1,"pe",IF(AF1465&gt;0,"ne",""))</f>
        <v/>
      </c>
      <c r="AH1465" s="2312"/>
      <c r="AI1465" s="271">
        <v>1</v>
      </c>
      <c r="AJ1465" s="271" t="s">
        <v>545</v>
      </c>
      <c r="AK1465" s="271" t="str">
        <f t="shared" si="2061"/>
        <v>??</v>
      </c>
      <c r="AL1465" s="271">
        <v>1</v>
      </c>
      <c r="AM1465" s="354">
        <f t="shared" ref="AM1465" si="2075">C1465</f>
        <v>0</v>
      </c>
    </row>
    <row r="1466" spans="1:39" ht="14.1" customHeight="1" thickTop="1" thickBot="1" x14ac:dyDescent="0.25">
      <c r="A1466" s="2278"/>
      <c r="B1466" s="2281"/>
      <c r="C1466" s="2283"/>
      <c r="D1466" s="2285"/>
      <c r="E1466" s="2288"/>
      <c r="F1466" s="2281"/>
      <c r="G1466" s="2295"/>
      <c r="H1466" s="2297"/>
      <c r="I1466" s="2291"/>
      <c r="J1466" s="2281"/>
      <c r="K1466" s="2295"/>
      <c r="L1466" s="2281"/>
      <c r="M1466" s="310"/>
      <c r="N1466" s="1678"/>
      <c r="O1466" s="1678"/>
      <c r="P1466" s="309"/>
      <c r="Q1466" s="309"/>
      <c r="R1466" s="308"/>
      <c r="S1466" s="308"/>
      <c r="T1466" s="358"/>
      <c r="U1466" s="357"/>
      <c r="V1466" s="357"/>
      <c r="W1466" s="357"/>
      <c r="X1466" s="357"/>
      <c r="Y1466" s="357"/>
      <c r="Z1466" s="357"/>
      <c r="AA1466" s="357"/>
      <c r="AB1466" s="308"/>
      <c r="AC1466" s="2300"/>
      <c r="AD1466" s="2300"/>
      <c r="AE1466" s="2307"/>
      <c r="AF1466" s="2316"/>
      <c r="AG1466" s="2314"/>
      <c r="AH1466" s="2312"/>
      <c r="AI1466" s="271">
        <f t="shared" ref="AI1466" si="2076">IF(P1466=P1465,0,1)</f>
        <v>0</v>
      </c>
      <c r="AJ1466" s="271" t="s">
        <v>545</v>
      </c>
      <c r="AK1466" s="271" t="str">
        <f t="shared" si="2061"/>
        <v>??</v>
      </c>
      <c r="AL1466" s="271" t="e">
        <f>IF(#REF!=#REF!,0,1)</f>
        <v>#REF!</v>
      </c>
      <c r="AM1466" s="354">
        <f t="shared" si="2064"/>
        <v>0</v>
      </c>
    </row>
    <row r="1467" spans="1:39" ht="14.1" customHeight="1" thickTop="1" thickBot="1" x14ac:dyDescent="0.25">
      <c r="A1467" s="2278"/>
      <c r="B1467" s="2281"/>
      <c r="C1467" s="2283"/>
      <c r="D1467" s="2285"/>
      <c r="E1467" s="2288"/>
      <c r="F1467" s="2281"/>
      <c r="G1467" s="2295"/>
      <c r="H1467" s="2297"/>
      <c r="I1467" s="2292"/>
      <c r="J1467" s="2281"/>
      <c r="K1467" s="2295"/>
      <c r="L1467" s="2281"/>
      <c r="M1467" s="310"/>
      <c r="N1467" s="1678"/>
      <c r="O1467" s="1678"/>
      <c r="P1467" s="309"/>
      <c r="Q1467" s="309"/>
      <c r="R1467" s="308"/>
      <c r="S1467" s="308"/>
      <c r="T1467" s="358"/>
      <c r="U1467" s="357"/>
      <c r="V1467" s="357"/>
      <c r="W1467" s="357"/>
      <c r="X1467" s="357"/>
      <c r="Y1467" s="357"/>
      <c r="Z1467" s="357"/>
      <c r="AA1467" s="357"/>
      <c r="AB1467" s="308"/>
      <c r="AC1467" s="2300"/>
      <c r="AD1467" s="2300"/>
      <c r="AE1467" s="2307"/>
      <c r="AF1467" s="2316"/>
      <c r="AG1467" s="2314"/>
      <c r="AH1467" s="2312"/>
      <c r="AI1467" s="271">
        <f t="shared" ref="AI1467" si="2077">IF(P1467=P1466,0,IF(P1467=P1465,0,1))</f>
        <v>0</v>
      </c>
      <c r="AJ1467" s="271" t="s">
        <v>545</v>
      </c>
      <c r="AK1467" s="271" t="str">
        <f t="shared" si="2061"/>
        <v>??</v>
      </c>
      <c r="AL1467" s="271" t="e">
        <f>IF(#REF!=#REF!,0,IF(#REF!=#REF!,0,1))</f>
        <v>#REF!</v>
      </c>
      <c r="AM1467" s="354">
        <f t="shared" si="2064"/>
        <v>0</v>
      </c>
    </row>
    <row r="1468" spans="1:39" ht="14.1" customHeight="1" thickTop="1" thickBot="1" x14ac:dyDescent="0.25">
      <c r="A1468" s="2278"/>
      <c r="B1468" s="2281"/>
      <c r="C1468" s="2283"/>
      <c r="D1468" s="2285"/>
      <c r="E1468" s="2288"/>
      <c r="F1468" s="2281"/>
      <c r="G1468" s="2295"/>
      <c r="H1468" s="2297"/>
      <c r="I1468" s="2293"/>
      <c r="J1468" s="2281"/>
      <c r="K1468" s="2295"/>
      <c r="L1468" s="2281"/>
      <c r="M1468" s="310"/>
      <c r="N1468" s="1678"/>
      <c r="O1468" s="1678"/>
      <c r="P1468" s="309"/>
      <c r="Q1468" s="309"/>
      <c r="R1468" s="308"/>
      <c r="S1468" s="308"/>
      <c r="T1468" s="358"/>
      <c r="U1468" s="357"/>
      <c r="V1468" s="357"/>
      <c r="W1468" s="357"/>
      <c r="X1468" s="357"/>
      <c r="Y1468" s="357"/>
      <c r="Z1468" s="357"/>
      <c r="AA1468" s="357"/>
      <c r="AB1468" s="308"/>
      <c r="AC1468" s="2300"/>
      <c r="AD1468" s="2300"/>
      <c r="AE1468" s="2307"/>
      <c r="AF1468" s="2316"/>
      <c r="AG1468" s="2314"/>
      <c r="AH1468" s="2312"/>
      <c r="AI1468" s="271">
        <f t="shared" ref="AI1468" si="2078">IF(P1468=P1467,0,IF(P1468=P1466,0,IF(P1468=P1465,0,1)))</f>
        <v>0</v>
      </c>
      <c r="AJ1468" s="271" t="s">
        <v>545</v>
      </c>
      <c r="AK1468" s="271" t="str">
        <f t="shared" si="2061"/>
        <v>??</v>
      </c>
      <c r="AL1468" s="271" t="e">
        <f>IF(#REF!=#REF!,0,IF(#REF!=#REF!,0,IF(#REF!=#REF!,0,1)))</f>
        <v>#REF!</v>
      </c>
      <c r="AM1468" s="354">
        <f t="shared" si="2064"/>
        <v>0</v>
      </c>
    </row>
    <row r="1469" spans="1:39" ht="14.1" customHeight="1" thickTop="1" thickBot="1" x14ac:dyDescent="0.25">
      <c r="A1469" s="2278"/>
      <c r="B1469" s="2281"/>
      <c r="C1469" s="2283"/>
      <c r="D1469" s="2285"/>
      <c r="E1469" s="2288"/>
      <c r="F1469" s="2281"/>
      <c r="G1469" s="2295"/>
      <c r="H1469" s="2297"/>
      <c r="I1469" s="2293"/>
      <c r="J1469" s="2281"/>
      <c r="K1469" s="2295"/>
      <c r="L1469" s="2281"/>
      <c r="M1469" s="310"/>
      <c r="N1469" s="1678"/>
      <c r="O1469" s="1678"/>
      <c r="P1469" s="309"/>
      <c r="Q1469" s="309"/>
      <c r="R1469" s="308"/>
      <c r="S1469" s="308"/>
      <c r="T1469" s="358"/>
      <c r="U1469" s="357"/>
      <c r="V1469" s="357"/>
      <c r="W1469" s="357"/>
      <c r="X1469" s="357"/>
      <c r="Y1469" s="357"/>
      <c r="Z1469" s="357"/>
      <c r="AA1469" s="357"/>
      <c r="AB1469" s="308"/>
      <c r="AC1469" s="2300"/>
      <c r="AD1469" s="2300"/>
      <c r="AE1469" s="2307"/>
      <c r="AF1469" s="2316"/>
      <c r="AG1469" s="2314"/>
      <c r="AH1469" s="2312"/>
      <c r="AI1469" s="271">
        <f t="shared" ref="AI1469" si="2079">IF(P1469=P1468,0,IF(P1469=P1467,0,IF(P1469=P1466,0,IF(P1469=P1465,0,1))))</f>
        <v>0</v>
      </c>
      <c r="AJ1469" s="271" t="s">
        <v>545</v>
      </c>
      <c r="AK1469" s="271" t="str">
        <f t="shared" si="2061"/>
        <v>??</v>
      </c>
      <c r="AL1469" s="271" t="e">
        <f>IF(#REF!=#REF!,0,IF(#REF!=#REF!,0,IF(#REF!=#REF!,0,IF(#REF!=#REF!,0,1))))</f>
        <v>#REF!</v>
      </c>
      <c r="AM1469" s="354">
        <f t="shared" si="2064"/>
        <v>0</v>
      </c>
    </row>
    <row r="1470" spans="1:39" ht="14.1" customHeight="1" thickTop="1" thickBot="1" x14ac:dyDescent="0.25">
      <c r="A1470" s="2278"/>
      <c r="B1470" s="2281"/>
      <c r="C1470" s="2283"/>
      <c r="D1470" s="2285"/>
      <c r="E1470" s="2288"/>
      <c r="F1470" s="2281"/>
      <c r="G1470" s="2295"/>
      <c r="H1470" s="2297"/>
      <c r="I1470" s="2293"/>
      <c r="J1470" s="2281"/>
      <c r="K1470" s="2295"/>
      <c r="L1470" s="2281"/>
      <c r="M1470" s="310"/>
      <c r="N1470" s="1678"/>
      <c r="O1470" s="1678"/>
      <c r="P1470" s="309"/>
      <c r="Q1470" s="309"/>
      <c r="R1470" s="308"/>
      <c r="S1470" s="308"/>
      <c r="T1470" s="358"/>
      <c r="U1470" s="357"/>
      <c r="V1470" s="357"/>
      <c r="W1470" s="357"/>
      <c r="X1470" s="357"/>
      <c r="Y1470" s="357"/>
      <c r="Z1470" s="357"/>
      <c r="AA1470" s="357"/>
      <c r="AB1470" s="308"/>
      <c r="AC1470" s="2300"/>
      <c r="AD1470" s="2300"/>
      <c r="AE1470" s="2307"/>
      <c r="AF1470" s="2316"/>
      <c r="AG1470" s="2314"/>
      <c r="AH1470" s="2312"/>
      <c r="AI1470" s="271">
        <f t="shared" ref="AI1470" si="2080">IF(P1470=P1469,0,IF(P1470=P1468,0,IF(P1470=P1467,0,IF(P1470=P1466,0,IF(P1470=P1465,0,1)))))</f>
        <v>0</v>
      </c>
      <c r="AJ1470" s="271" t="s">
        <v>545</v>
      </c>
      <c r="AK1470" s="271" t="str">
        <f t="shared" si="2061"/>
        <v>??</v>
      </c>
      <c r="AL1470" s="271" t="e">
        <f>IF(#REF!=#REF!,0,IF(#REF!=#REF!,0,IF(#REF!=#REF!,0,IF(#REF!=#REF!,0,IF(#REF!=#REF!,0,1)))))</f>
        <v>#REF!</v>
      </c>
      <c r="AM1470" s="354">
        <f t="shared" si="2064"/>
        <v>0</v>
      </c>
    </row>
    <row r="1471" spans="1:39" ht="14.1" customHeight="1" thickTop="1" thickBot="1" x14ac:dyDescent="0.25">
      <c r="A1471" s="2278"/>
      <c r="B1471" s="2281"/>
      <c r="C1471" s="2283"/>
      <c r="D1471" s="2285"/>
      <c r="E1471" s="2288"/>
      <c r="F1471" s="2281"/>
      <c r="G1471" s="2295"/>
      <c r="H1471" s="2297"/>
      <c r="I1471" s="2293"/>
      <c r="J1471" s="2281"/>
      <c r="K1471" s="2295"/>
      <c r="L1471" s="2281"/>
      <c r="M1471" s="310"/>
      <c r="N1471" s="1678"/>
      <c r="O1471" s="1678"/>
      <c r="P1471" s="309"/>
      <c r="Q1471" s="309"/>
      <c r="R1471" s="308"/>
      <c r="S1471" s="308"/>
      <c r="T1471" s="358"/>
      <c r="U1471" s="357"/>
      <c r="V1471" s="357"/>
      <c r="W1471" s="357"/>
      <c r="X1471" s="357"/>
      <c r="Y1471" s="357"/>
      <c r="Z1471" s="357"/>
      <c r="AA1471" s="357"/>
      <c r="AB1471" s="308"/>
      <c r="AC1471" s="2300"/>
      <c r="AD1471" s="2300"/>
      <c r="AE1471" s="2308" t="str">
        <f t="shared" ref="AE1471" si="2081">IF(AE1465&gt;9,"błąd","")</f>
        <v/>
      </c>
      <c r="AF1471" s="2316"/>
      <c r="AG1471" s="2314"/>
      <c r="AH1471" s="2312"/>
      <c r="AI1471" s="271">
        <f t="shared" ref="AI1471" si="2082">IF(P1471=P1470,0,IF(P1471=P1469,0,IF(P1471=P1468,0,IF(P1471=P1467,0,IF(P1471=P1466,0,IF(P1471=P1465,0,1))))))</f>
        <v>0</v>
      </c>
      <c r="AJ1471" s="271" t="s">
        <v>545</v>
      </c>
      <c r="AK1471" s="271" t="str">
        <f t="shared" si="2061"/>
        <v>??</v>
      </c>
      <c r="AL1471" s="271" t="e">
        <f>IF(#REF!=#REF!,0,IF(#REF!=#REF!,0,IF(#REF!=#REF!,0,IF(#REF!=#REF!,0,IF(#REF!=#REF!,0,IF(#REF!=#REF!,0,1))))))</f>
        <v>#REF!</v>
      </c>
      <c r="AM1471" s="354">
        <f t="shared" si="2064"/>
        <v>0</v>
      </c>
    </row>
    <row r="1472" spans="1:39" ht="14.1" customHeight="1" thickTop="1" thickBot="1" x14ac:dyDescent="0.25">
      <c r="A1472" s="2278"/>
      <c r="B1472" s="2281"/>
      <c r="C1472" s="2283"/>
      <c r="D1472" s="2285"/>
      <c r="E1472" s="2288"/>
      <c r="F1472" s="2281"/>
      <c r="G1472" s="2295"/>
      <c r="H1472" s="2297"/>
      <c r="I1472" s="2293"/>
      <c r="J1472" s="2281"/>
      <c r="K1472" s="2295"/>
      <c r="L1472" s="2281"/>
      <c r="M1472" s="310"/>
      <c r="N1472" s="1678"/>
      <c r="O1472" s="1678"/>
      <c r="P1472" s="309"/>
      <c r="Q1472" s="309"/>
      <c r="R1472" s="308"/>
      <c r="S1472" s="308"/>
      <c r="T1472" s="358"/>
      <c r="U1472" s="357"/>
      <c r="V1472" s="357"/>
      <c r="W1472" s="357"/>
      <c r="X1472" s="357"/>
      <c r="Y1472" s="357"/>
      <c r="Z1472" s="357"/>
      <c r="AA1472" s="357"/>
      <c r="AB1472" s="308"/>
      <c r="AC1472" s="2300"/>
      <c r="AD1472" s="2300"/>
      <c r="AE1472" s="2308"/>
      <c r="AF1472" s="2316"/>
      <c r="AG1472" s="2314"/>
      <c r="AH1472" s="2312"/>
      <c r="AI1472" s="271">
        <f t="shared" ref="AI1472" si="2083">IF(P1472=P1471,0,IF(P1472=P1470,0,IF(P1472=P1469,0,IF(P1472=P1468,0,IF(P1472=P1467,0,IF(P1472=P1466,0,IF(P1472=P1465,0,1)))))))</f>
        <v>0</v>
      </c>
      <c r="AJ1472" s="271" t="s">
        <v>545</v>
      </c>
      <c r="AK1472" s="271" t="str">
        <f t="shared" si="2061"/>
        <v>??</v>
      </c>
      <c r="AL1472" s="271" t="e">
        <f>IF(#REF!=#REF!,0,IF(#REF!=#REF!,0,IF(#REF!=#REF!,0,IF(#REF!=#REF!,0,IF(#REF!=#REF!,0,IF(#REF!=#REF!,0,IF(#REF!=#REF!,0,1)))))))</f>
        <v>#REF!</v>
      </c>
      <c r="AM1472" s="354">
        <f t="shared" si="2064"/>
        <v>0</v>
      </c>
    </row>
    <row r="1473" spans="1:39" ht="14.1" customHeight="1" thickTop="1" thickBot="1" x14ac:dyDescent="0.25">
      <c r="A1473" s="2278"/>
      <c r="B1473" s="2281"/>
      <c r="C1473" s="2283"/>
      <c r="D1473" s="2285"/>
      <c r="E1473" s="2288"/>
      <c r="F1473" s="2281"/>
      <c r="G1473" s="2295"/>
      <c r="H1473" s="2297"/>
      <c r="I1473" s="2293"/>
      <c r="J1473" s="2281"/>
      <c r="K1473" s="2295"/>
      <c r="L1473" s="2281"/>
      <c r="M1473" s="310"/>
      <c r="N1473" s="1678"/>
      <c r="O1473" s="1678"/>
      <c r="P1473" s="309"/>
      <c r="Q1473" s="309"/>
      <c r="R1473" s="308"/>
      <c r="S1473" s="308"/>
      <c r="T1473" s="358"/>
      <c r="U1473" s="357"/>
      <c r="V1473" s="357"/>
      <c r="W1473" s="357"/>
      <c r="X1473" s="357"/>
      <c r="Y1473" s="357"/>
      <c r="Z1473" s="357"/>
      <c r="AA1473" s="357"/>
      <c r="AB1473" s="308"/>
      <c r="AC1473" s="2300"/>
      <c r="AD1473" s="2300"/>
      <c r="AE1473" s="2308"/>
      <c r="AF1473" s="2316"/>
      <c r="AG1473" s="2314"/>
      <c r="AH1473" s="2312"/>
      <c r="AI1473" s="271">
        <f t="shared" ref="AI1473" si="2084">IF(P1473=P1472,0,IF(P1473=P1471,0,IF(P1473=P1470,0,IF(P1473=P1469,0,IF(P1473=P1468,0,IF(P1473=P1467,0,IF(P1473=P1466,0,IF(P1473=P1465,0,1))))))))</f>
        <v>0</v>
      </c>
      <c r="AJ1473" s="271" t="s">
        <v>545</v>
      </c>
      <c r="AK1473" s="271" t="str">
        <f t="shared" si="2061"/>
        <v>??</v>
      </c>
      <c r="AL1473" s="271" t="e">
        <f>IF(#REF!=#REF!,0,IF(#REF!=#REF!,0,IF(#REF!=#REF!,0,IF(#REF!=#REF!,0,IF(#REF!=#REF!,0,IF(#REF!=#REF!,0,IF(#REF!=#REF!,0,IF(#REF!=#REF!,0,1))))))))</f>
        <v>#REF!</v>
      </c>
      <c r="AM1473" s="354">
        <f t="shared" si="2064"/>
        <v>0</v>
      </c>
    </row>
    <row r="1474" spans="1:39" ht="14.1" customHeight="1" thickTop="1" thickBot="1" x14ac:dyDescent="0.25">
      <c r="A1474" s="2279"/>
      <c r="B1474" s="2282"/>
      <c r="C1474" s="2284"/>
      <c r="D1474" s="2286"/>
      <c r="E1474" s="2289"/>
      <c r="F1474" s="2282"/>
      <c r="G1474" s="2296"/>
      <c r="H1474" s="2298"/>
      <c r="I1474" s="2294"/>
      <c r="J1474" s="2282"/>
      <c r="K1474" s="2296"/>
      <c r="L1474" s="2282"/>
      <c r="M1474" s="292"/>
      <c r="N1474" s="290"/>
      <c r="O1474" s="290"/>
      <c r="P1474" s="291"/>
      <c r="Q1474" s="291"/>
      <c r="R1474" s="290"/>
      <c r="S1474" s="290"/>
      <c r="T1474" s="356"/>
      <c r="U1474" s="355"/>
      <c r="V1474" s="355"/>
      <c r="W1474" s="355"/>
      <c r="X1474" s="355"/>
      <c r="Y1474" s="355"/>
      <c r="Z1474" s="355"/>
      <c r="AA1474" s="355"/>
      <c r="AB1474" s="290"/>
      <c r="AC1474" s="2301"/>
      <c r="AD1474" s="2301"/>
      <c r="AE1474" s="2309"/>
      <c r="AF1474" s="2316"/>
      <c r="AG1474" s="2315"/>
      <c r="AH1474" s="2312"/>
      <c r="AI1474" s="271">
        <f t="shared" ref="AI1474" si="2085">IF(P1474=P1473,0,IF(P1474=P1472,0,IF(P1474=P1471,0,IF(P1474=P1470,0,IF(P1474=P1469,0,IF(P1474=P1468,0,IF(P1474=P1467,0,IF(P1474=P1466,0,IF(P1474=P1465,0,1)))))))))</f>
        <v>0</v>
      </c>
      <c r="AJ1474" s="271" t="s">
        <v>545</v>
      </c>
      <c r="AK1474" s="271" t="str">
        <f t="shared" si="2061"/>
        <v>??</v>
      </c>
      <c r="AL1474" s="271" t="e">
        <f>IF(#REF!=#REF!,0,IF(#REF!=#REF!,0,IF(#REF!=#REF!,0,IF(#REF!=#REF!,0,IF(#REF!=#REF!,0,IF(#REF!=#REF!,0,IF(#REF!=#REF!,0,IF(#REF!=#REF!,0,IF(#REF!=#REF!,0,1)))))))))</f>
        <v>#REF!</v>
      </c>
      <c r="AM1474" s="354">
        <f t="shared" si="2064"/>
        <v>0</v>
      </c>
    </row>
    <row r="1475" spans="1:39" ht="14.1" customHeight="1" thickTop="1" thickBot="1" x14ac:dyDescent="0.25">
      <c r="A1475" s="2278"/>
      <c r="B1475" s="2280"/>
      <c r="C1475" s="2283"/>
      <c r="D1475" s="2285"/>
      <c r="E1475" s="2287"/>
      <c r="F1475" s="2280"/>
      <c r="G1475" s="2280"/>
      <c r="H1475" s="2297"/>
      <c r="I1475" s="2290" t="s">
        <v>140</v>
      </c>
      <c r="J1475" s="2281"/>
      <c r="K1475" s="2280"/>
      <c r="L1475" s="2281"/>
      <c r="M1475" s="310"/>
      <c r="N1475" s="1678"/>
      <c r="O1475" s="1678"/>
      <c r="P1475" s="388"/>
      <c r="Q1475" s="388"/>
      <c r="R1475" s="308"/>
      <c r="S1475" s="308"/>
      <c r="T1475" s="358"/>
      <c r="U1475" s="357"/>
      <c r="V1475" s="357"/>
      <c r="W1475" s="357"/>
      <c r="X1475" s="357"/>
      <c r="Y1475" s="357"/>
      <c r="Z1475" s="357"/>
      <c r="AA1475" s="357"/>
      <c r="AB1475" s="308"/>
      <c r="AC1475" s="2299">
        <f t="shared" ref="AC1475" si="2086">SUM(T1475:AB1484)</f>
        <v>0</v>
      </c>
      <c r="AD1475" s="2299">
        <f t="shared" ref="AD1475" si="2087">IF(AC1475&gt;0,18,0)</f>
        <v>0</v>
      </c>
      <c r="AE1475" s="2306">
        <f t="shared" ref="AE1475" si="2088">IF((AC1475-AD1475)&gt;=0,AC1475-AD1475,0)</f>
        <v>0</v>
      </c>
      <c r="AF1475" s="2316">
        <f t="shared" ref="AF1475" si="2089">IF(AC1475&lt;AD1475,AC1475,AD1475)/IF(AD1475=0,1,AD1475)</f>
        <v>0</v>
      </c>
      <c r="AG1475" s="2313" t="str">
        <f t="shared" ref="AG1475" si="2090">IF(AF1475=1,"pe",IF(AF1475&gt;0,"ne",""))</f>
        <v/>
      </c>
      <c r="AH1475" s="2312"/>
      <c r="AI1475" s="271">
        <v>1</v>
      </c>
      <c r="AJ1475" s="271" t="s">
        <v>545</v>
      </c>
      <c r="AK1475" s="271" t="str">
        <f t="shared" si="2061"/>
        <v>??</v>
      </c>
      <c r="AL1475" s="271">
        <v>1</v>
      </c>
      <c r="AM1475" s="354">
        <f t="shared" ref="AM1475" si="2091">C1475</f>
        <v>0</v>
      </c>
    </row>
    <row r="1476" spans="1:39" ht="14.1" customHeight="1" thickTop="1" thickBot="1" x14ac:dyDescent="0.25">
      <c r="A1476" s="2278"/>
      <c r="B1476" s="2281"/>
      <c r="C1476" s="2283"/>
      <c r="D1476" s="2285"/>
      <c r="E1476" s="2288"/>
      <c r="F1476" s="2281"/>
      <c r="G1476" s="2295"/>
      <c r="H1476" s="2297"/>
      <c r="I1476" s="2291"/>
      <c r="J1476" s="2281"/>
      <c r="K1476" s="2295"/>
      <c r="L1476" s="2281"/>
      <c r="M1476" s="310"/>
      <c r="N1476" s="1678"/>
      <c r="O1476" s="1678"/>
      <c r="P1476" s="309"/>
      <c r="Q1476" s="309"/>
      <c r="R1476" s="308"/>
      <c r="S1476" s="308"/>
      <c r="T1476" s="358"/>
      <c r="U1476" s="357"/>
      <c r="V1476" s="357"/>
      <c r="W1476" s="357"/>
      <c r="X1476" s="357"/>
      <c r="Y1476" s="357"/>
      <c r="Z1476" s="357"/>
      <c r="AA1476" s="357"/>
      <c r="AB1476" s="308"/>
      <c r="AC1476" s="2300"/>
      <c r="AD1476" s="2300"/>
      <c r="AE1476" s="2307"/>
      <c r="AF1476" s="2316"/>
      <c r="AG1476" s="2314"/>
      <c r="AH1476" s="2312"/>
      <c r="AI1476" s="271">
        <f t="shared" ref="AI1476" si="2092">IF(P1476=P1475,0,1)</f>
        <v>0</v>
      </c>
      <c r="AJ1476" s="271" t="s">
        <v>545</v>
      </c>
      <c r="AK1476" s="271" t="str">
        <f t="shared" si="2061"/>
        <v>??</v>
      </c>
      <c r="AL1476" s="271" t="e">
        <f>IF(#REF!=#REF!,0,1)</f>
        <v>#REF!</v>
      </c>
      <c r="AM1476" s="354">
        <f t="shared" si="2064"/>
        <v>0</v>
      </c>
    </row>
    <row r="1477" spans="1:39" ht="14.1" customHeight="1" thickTop="1" thickBot="1" x14ac:dyDescent="0.25">
      <c r="A1477" s="2278"/>
      <c r="B1477" s="2281"/>
      <c r="C1477" s="2283"/>
      <c r="D1477" s="2285"/>
      <c r="E1477" s="2288"/>
      <c r="F1477" s="2281"/>
      <c r="G1477" s="2295"/>
      <c r="H1477" s="2297"/>
      <c r="I1477" s="2292"/>
      <c r="J1477" s="2281"/>
      <c r="K1477" s="2295"/>
      <c r="L1477" s="2281"/>
      <c r="M1477" s="310"/>
      <c r="N1477" s="1678"/>
      <c r="O1477" s="1678"/>
      <c r="P1477" s="309"/>
      <c r="Q1477" s="309"/>
      <c r="R1477" s="308"/>
      <c r="S1477" s="308"/>
      <c r="T1477" s="358"/>
      <c r="U1477" s="357"/>
      <c r="V1477" s="357"/>
      <c r="W1477" s="357"/>
      <c r="X1477" s="357"/>
      <c r="Y1477" s="357"/>
      <c r="Z1477" s="357"/>
      <c r="AA1477" s="357"/>
      <c r="AB1477" s="308"/>
      <c r="AC1477" s="2300"/>
      <c r="AD1477" s="2300"/>
      <c r="AE1477" s="2307"/>
      <c r="AF1477" s="2316"/>
      <c r="AG1477" s="2314"/>
      <c r="AH1477" s="2312"/>
      <c r="AI1477" s="271">
        <f t="shared" ref="AI1477" si="2093">IF(P1477=P1476,0,IF(P1477=P1475,0,1))</f>
        <v>0</v>
      </c>
      <c r="AJ1477" s="271" t="s">
        <v>545</v>
      </c>
      <c r="AK1477" s="271" t="str">
        <f t="shared" si="2061"/>
        <v>??</v>
      </c>
      <c r="AL1477" s="271" t="e">
        <f>IF(#REF!=#REF!,0,IF(#REF!=#REF!,0,1))</f>
        <v>#REF!</v>
      </c>
      <c r="AM1477" s="354">
        <f t="shared" si="2064"/>
        <v>0</v>
      </c>
    </row>
    <row r="1478" spans="1:39" ht="14.1" customHeight="1" thickTop="1" thickBot="1" x14ac:dyDescent="0.25">
      <c r="A1478" s="2278"/>
      <c r="B1478" s="2281"/>
      <c r="C1478" s="2283"/>
      <c r="D1478" s="2285"/>
      <c r="E1478" s="2288"/>
      <c r="F1478" s="2281"/>
      <c r="G1478" s="2295"/>
      <c r="H1478" s="2297"/>
      <c r="I1478" s="2293"/>
      <c r="J1478" s="2281"/>
      <c r="K1478" s="2295"/>
      <c r="L1478" s="2281"/>
      <c r="M1478" s="310"/>
      <c r="N1478" s="1678"/>
      <c r="O1478" s="1678"/>
      <c r="P1478" s="309"/>
      <c r="Q1478" s="309"/>
      <c r="R1478" s="308"/>
      <c r="S1478" s="308"/>
      <c r="T1478" s="358"/>
      <c r="U1478" s="357"/>
      <c r="V1478" s="357"/>
      <c r="W1478" s="357"/>
      <c r="X1478" s="357"/>
      <c r="Y1478" s="357"/>
      <c r="Z1478" s="357"/>
      <c r="AA1478" s="357"/>
      <c r="AB1478" s="308"/>
      <c r="AC1478" s="2300"/>
      <c r="AD1478" s="2300"/>
      <c r="AE1478" s="2307"/>
      <c r="AF1478" s="2316"/>
      <c r="AG1478" s="2314"/>
      <c r="AH1478" s="2312"/>
      <c r="AI1478" s="271">
        <f t="shared" ref="AI1478" si="2094">IF(P1478=P1477,0,IF(P1478=P1476,0,IF(P1478=P1475,0,1)))</f>
        <v>0</v>
      </c>
      <c r="AJ1478" s="271" t="s">
        <v>545</v>
      </c>
      <c r="AK1478" s="271" t="str">
        <f t="shared" si="2061"/>
        <v>??</v>
      </c>
      <c r="AL1478" s="271" t="e">
        <f>IF(#REF!=#REF!,0,IF(#REF!=#REF!,0,IF(#REF!=#REF!,0,1)))</f>
        <v>#REF!</v>
      </c>
      <c r="AM1478" s="354">
        <f t="shared" si="2064"/>
        <v>0</v>
      </c>
    </row>
    <row r="1479" spans="1:39" ht="14.1" customHeight="1" thickTop="1" thickBot="1" x14ac:dyDescent="0.25">
      <c r="A1479" s="2278"/>
      <c r="B1479" s="2281"/>
      <c r="C1479" s="2283"/>
      <c r="D1479" s="2285"/>
      <c r="E1479" s="2288"/>
      <c r="F1479" s="2281"/>
      <c r="G1479" s="2295"/>
      <c r="H1479" s="2297"/>
      <c r="I1479" s="2293"/>
      <c r="J1479" s="2281"/>
      <c r="K1479" s="2295"/>
      <c r="L1479" s="2281"/>
      <c r="M1479" s="310"/>
      <c r="N1479" s="1678"/>
      <c r="O1479" s="1678"/>
      <c r="P1479" s="309"/>
      <c r="Q1479" s="309"/>
      <c r="R1479" s="308"/>
      <c r="S1479" s="308"/>
      <c r="T1479" s="358"/>
      <c r="U1479" s="357"/>
      <c r="V1479" s="357"/>
      <c r="W1479" s="357"/>
      <c r="X1479" s="357"/>
      <c r="Y1479" s="357"/>
      <c r="Z1479" s="357"/>
      <c r="AA1479" s="357"/>
      <c r="AB1479" s="308"/>
      <c r="AC1479" s="2300"/>
      <c r="AD1479" s="2300"/>
      <c r="AE1479" s="2307"/>
      <c r="AF1479" s="2316"/>
      <c r="AG1479" s="2314"/>
      <c r="AH1479" s="2312"/>
      <c r="AI1479" s="271">
        <f t="shared" ref="AI1479" si="2095">IF(P1479=P1478,0,IF(P1479=P1477,0,IF(P1479=P1476,0,IF(P1479=P1475,0,1))))</f>
        <v>0</v>
      </c>
      <c r="AJ1479" s="271" t="s">
        <v>545</v>
      </c>
      <c r="AK1479" s="271" t="str">
        <f t="shared" si="2061"/>
        <v>??</v>
      </c>
      <c r="AL1479" s="271" t="e">
        <f>IF(#REF!=#REF!,0,IF(#REF!=#REF!,0,IF(#REF!=#REF!,0,IF(#REF!=#REF!,0,1))))</f>
        <v>#REF!</v>
      </c>
      <c r="AM1479" s="354">
        <f t="shared" si="2064"/>
        <v>0</v>
      </c>
    </row>
    <row r="1480" spans="1:39" ht="14.1" customHeight="1" thickTop="1" thickBot="1" x14ac:dyDescent="0.25">
      <c r="A1480" s="2278"/>
      <c r="B1480" s="2281"/>
      <c r="C1480" s="2283"/>
      <c r="D1480" s="2285"/>
      <c r="E1480" s="2288"/>
      <c r="F1480" s="2281"/>
      <c r="G1480" s="2295"/>
      <c r="H1480" s="2297"/>
      <c r="I1480" s="2293"/>
      <c r="J1480" s="2281"/>
      <c r="K1480" s="2295"/>
      <c r="L1480" s="2281"/>
      <c r="M1480" s="310"/>
      <c r="N1480" s="1678"/>
      <c r="O1480" s="1678"/>
      <c r="P1480" s="309"/>
      <c r="Q1480" s="309"/>
      <c r="R1480" s="308"/>
      <c r="S1480" s="308"/>
      <c r="T1480" s="358"/>
      <c r="U1480" s="357"/>
      <c r="V1480" s="357"/>
      <c r="W1480" s="357"/>
      <c r="X1480" s="357"/>
      <c r="Y1480" s="357"/>
      <c r="Z1480" s="357"/>
      <c r="AA1480" s="357"/>
      <c r="AB1480" s="308"/>
      <c r="AC1480" s="2300"/>
      <c r="AD1480" s="2300"/>
      <c r="AE1480" s="2307"/>
      <c r="AF1480" s="2316"/>
      <c r="AG1480" s="2314"/>
      <c r="AH1480" s="2312"/>
      <c r="AI1480" s="271">
        <f t="shared" ref="AI1480" si="2096">IF(P1480=P1479,0,IF(P1480=P1478,0,IF(P1480=P1477,0,IF(P1480=P1476,0,IF(P1480=P1475,0,1)))))</f>
        <v>0</v>
      </c>
      <c r="AJ1480" s="271" t="s">
        <v>545</v>
      </c>
      <c r="AK1480" s="271" t="str">
        <f t="shared" si="2061"/>
        <v>??</v>
      </c>
      <c r="AL1480" s="271" t="e">
        <f>IF(#REF!=#REF!,0,IF(#REF!=#REF!,0,IF(#REF!=#REF!,0,IF(#REF!=#REF!,0,IF(#REF!=#REF!,0,1)))))</f>
        <v>#REF!</v>
      </c>
      <c r="AM1480" s="354">
        <f t="shared" si="2064"/>
        <v>0</v>
      </c>
    </row>
    <row r="1481" spans="1:39" ht="14.1" customHeight="1" thickTop="1" thickBot="1" x14ac:dyDescent="0.25">
      <c r="A1481" s="2278"/>
      <c r="B1481" s="2281"/>
      <c r="C1481" s="2283"/>
      <c r="D1481" s="2285"/>
      <c r="E1481" s="2288"/>
      <c r="F1481" s="2281"/>
      <c r="G1481" s="2295"/>
      <c r="H1481" s="2297"/>
      <c r="I1481" s="2293"/>
      <c r="J1481" s="2281"/>
      <c r="K1481" s="2295"/>
      <c r="L1481" s="2281"/>
      <c r="M1481" s="310"/>
      <c r="N1481" s="1678"/>
      <c r="O1481" s="1678"/>
      <c r="P1481" s="309"/>
      <c r="Q1481" s="309"/>
      <c r="R1481" s="308"/>
      <c r="S1481" s="308"/>
      <c r="T1481" s="358"/>
      <c r="U1481" s="357"/>
      <c r="V1481" s="357"/>
      <c r="W1481" s="357"/>
      <c r="X1481" s="357"/>
      <c r="Y1481" s="357"/>
      <c r="Z1481" s="357"/>
      <c r="AA1481" s="357"/>
      <c r="AB1481" s="308"/>
      <c r="AC1481" s="2300"/>
      <c r="AD1481" s="2300"/>
      <c r="AE1481" s="2308" t="str">
        <f t="shared" ref="AE1481" si="2097">IF(AE1475&gt;9,"błąd","")</f>
        <v/>
      </c>
      <c r="AF1481" s="2316"/>
      <c r="AG1481" s="2314"/>
      <c r="AH1481" s="2312"/>
      <c r="AI1481" s="271">
        <f t="shared" ref="AI1481" si="2098">IF(P1481=P1480,0,IF(P1481=P1479,0,IF(P1481=P1478,0,IF(P1481=P1477,0,IF(P1481=P1476,0,IF(P1481=P1475,0,1))))))</f>
        <v>0</v>
      </c>
      <c r="AJ1481" s="271" t="s">
        <v>545</v>
      </c>
      <c r="AK1481" s="271" t="str">
        <f t="shared" si="2061"/>
        <v>??</v>
      </c>
      <c r="AL1481" s="271" t="e">
        <f>IF(#REF!=#REF!,0,IF(#REF!=#REF!,0,IF(#REF!=#REF!,0,IF(#REF!=#REF!,0,IF(#REF!=#REF!,0,IF(#REF!=#REF!,0,1))))))</f>
        <v>#REF!</v>
      </c>
      <c r="AM1481" s="354">
        <f t="shared" si="2064"/>
        <v>0</v>
      </c>
    </row>
    <row r="1482" spans="1:39" ht="14.1" customHeight="1" thickTop="1" thickBot="1" x14ac:dyDescent="0.25">
      <c r="A1482" s="2278"/>
      <c r="B1482" s="2281"/>
      <c r="C1482" s="2283"/>
      <c r="D1482" s="2285"/>
      <c r="E1482" s="2288"/>
      <c r="F1482" s="2281"/>
      <c r="G1482" s="2295"/>
      <c r="H1482" s="2297"/>
      <c r="I1482" s="2293"/>
      <c r="J1482" s="2281"/>
      <c r="K1482" s="2295"/>
      <c r="L1482" s="2281"/>
      <c r="M1482" s="310"/>
      <c r="N1482" s="1678"/>
      <c r="O1482" s="1678"/>
      <c r="P1482" s="309"/>
      <c r="Q1482" s="309"/>
      <c r="R1482" s="308"/>
      <c r="S1482" s="308"/>
      <c r="T1482" s="358"/>
      <c r="U1482" s="357"/>
      <c r="V1482" s="357"/>
      <c r="W1482" s="357"/>
      <c r="X1482" s="357"/>
      <c r="Y1482" s="357"/>
      <c r="Z1482" s="357"/>
      <c r="AA1482" s="357"/>
      <c r="AB1482" s="308"/>
      <c r="AC1482" s="2300"/>
      <c r="AD1482" s="2300"/>
      <c r="AE1482" s="2308"/>
      <c r="AF1482" s="2316"/>
      <c r="AG1482" s="2314"/>
      <c r="AH1482" s="2312"/>
      <c r="AI1482" s="271">
        <f t="shared" ref="AI1482" si="2099">IF(P1482=P1481,0,IF(P1482=P1480,0,IF(P1482=P1479,0,IF(P1482=P1478,0,IF(P1482=P1477,0,IF(P1482=P1476,0,IF(P1482=P1475,0,1)))))))</f>
        <v>0</v>
      </c>
      <c r="AJ1482" s="271" t="s">
        <v>545</v>
      </c>
      <c r="AK1482" s="271" t="str">
        <f t="shared" si="2061"/>
        <v>??</v>
      </c>
      <c r="AL1482" s="271" t="e">
        <f>IF(#REF!=#REF!,0,IF(#REF!=#REF!,0,IF(#REF!=#REF!,0,IF(#REF!=#REF!,0,IF(#REF!=#REF!,0,IF(#REF!=#REF!,0,IF(#REF!=#REF!,0,1)))))))</f>
        <v>#REF!</v>
      </c>
      <c r="AM1482" s="354">
        <f t="shared" si="2064"/>
        <v>0</v>
      </c>
    </row>
    <row r="1483" spans="1:39" ht="14.1" customHeight="1" thickTop="1" thickBot="1" x14ac:dyDescent="0.25">
      <c r="A1483" s="2278"/>
      <c r="B1483" s="2281"/>
      <c r="C1483" s="2283"/>
      <c r="D1483" s="2285"/>
      <c r="E1483" s="2288"/>
      <c r="F1483" s="2281"/>
      <c r="G1483" s="2295"/>
      <c r="H1483" s="2297"/>
      <c r="I1483" s="2293"/>
      <c r="J1483" s="2281"/>
      <c r="K1483" s="2295"/>
      <c r="L1483" s="2281"/>
      <c r="M1483" s="310"/>
      <c r="N1483" s="1678"/>
      <c r="O1483" s="1678"/>
      <c r="P1483" s="309"/>
      <c r="Q1483" s="309"/>
      <c r="R1483" s="308"/>
      <c r="S1483" s="308"/>
      <c r="T1483" s="358"/>
      <c r="U1483" s="357"/>
      <c r="V1483" s="357"/>
      <c r="W1483" s="357"/>
      <c r="X1483" s="357"/>
      <c r="Y1483" s="357"/>
      <c r="Z1483" s="357"/>
      <c r="AA1483" s="357"/>
      <c r="AB1483" s="308"/>
      <c r="AC1483" s="2300"/>
      <c r="AD1483" s="2300"/>
      <c r="AE1483" s="2308"/>
      <c r="AF1483" s="2316"/>
      <c r="AG1483" s="2314"/>
      <c r="AH1483" s="2312"/>
      <c r="AI1483" s="271">
        <f t="shared" ref="AI1483" si="2100">IF(P1483=P1482,0,IF(P1483=P1481,0,IF(P1483=P1480,0,IF(P1483=P1479,0,IF(P1483=P1478,0,IF(P1483=P1477,0,IF(P1483=P1476,0,IF(P1483=P1475,0,1))))))))</f>
        <v>0</v>
      </c>
      <c r="AJ1483" s="271" t="s">
        <v>545</v>
      </c>
      <c r="AK1483" s="271" t="str">
        <f t="shared" si="2061"/>
        <v>??</v>
      </c>
      <c r="AL1483" s="271" t="e">
        <f>IF(#REF!=#REF!,0,IF(#REF!=#REF!,0,IF(#REF!=#REF!,0,IF(#REF!=#REF!,0,IF(#REF!=#REF!,0,IF(#REF!=#REF!,0,IF(#REF!=#REF!,0,IF(#REF!=#REF!,0,1))))))))</f>
        <v>#REF!</v>
      </c>
      <c r="AM1483" s="354">
        <f t="shared" si="2064"/>
        <v>0</v>
      </c>
    </row>
    <row r="1484" spans="1:39" ht="14.1" customHeight="1" thickTop="1" thickBot="1" x14ac:dyDescent="0.25">
      <c r="A1484" s="2279"/>
      <c r="B1484" s="2282"/>
      <c r="C1484" s="2284"/>
      <c r="D1484" s="2286"/>
      <c r="E1484" s="2289"/>
      <c r="F1484" s="2282"/>
      <c r="G1484" s="2296"/>
      <c r="H1484" s="2298"/>
      <c r="I1484" s="2294"/>
      <c r="J1484" s="2282"/>
      <c r="K1484" s="2296"/>
      <c r="L1484" s="2282"/>
      <c r="M1484" s="292"/>
      <c r="N1484" s="290"/>
      <c r="O1484" s="290"/>
      <c r="P1484" s="291"/>
      <c r="Q1484" s="291"/>
      <c r="R1484" s="290"/>
      <c r="S1484" s="290"/>
      <c r="T1484" s="356"/>
      <c r="U1484" s="355"/>
      <c r="V1484" s="355"/>
      <c r="W1484" s="355"/>
      <c r="X1484" s="355"/>
      <c r="Y1484" s="355"/>
      <c r="Z1484" s="355"/>
      <c r="AA1484" s="355"/>
      <c r="AB1484" s="290"/>
      <c r="AC1484" s="2301"/>
      <c r="AD1484" s="2301"/>
      <c r="AE1484" s="2309"/>
      <c r="AF1484" s="2316"/>
      <c r="AG1484" s="2315"/>
      <c r="AH1484" s="2312"/>
      <c r="AI1484" s="271">
        <f t="shared" ref="AI1484" si="2101">IF(P1484=P1483,0,IF(P1484=P1482,0,IF(P1484=P1481,0,IF(P1484=P1480,0,IF(P1484=P1479,0,IF(P1484=P1478,0,IF(P1484=P1477,0,IF(P1484=P1476,0,IF(P1484=P1475,0,1)))))))))</f>
        <v>0</v>
      </c>
      <c r="AJ1484" s="271" t="s">
        <v>545</v>
      </c>
      <c r="AK1484" s="271" t="str">
        <f t="shared" si="2061"/>
        <v>??</v>
      </c>
      <c r="AL1484" s="271" t="e">
        <f>IF(#REF!=#REF!,0,IF(#REF!=#REF!,0,IF(#REF!=#REF!,0,IF(#REF!=#REF!,0,IF(#REF!=#REF!,0,IF(#REF!=#REF!,0,IF(#REF!=#REF!,0,IF(#REF!=#REF!,0,IF(#REF!=#REF!,0,1)))))))))</f>
        <v>#REF!</v>
      </c>
      <c r="AM1484" s="354">
        <f t="shared" si="2064"/>
        <v>0</v>
      </c>
    </row>
    <row r="1485" spans="1:39" ht="14.1" customHeight="1" thickTop="1" thickBot="1" x14ac:dyDescent="0.25">
      <c r="A1485" s="2278"/>
      <c r="B1485" s="2280"/>
      <c r="C1485" s="2283"/>
      <c r="D1485" s="2285"/>
      <c r="E1485" s="2287"/>
      <c r="F1485" s="2280"/>
      <c r="G1485" s="2280"/>
      <c r="H1485" s="2297"/>
      <c r="I1485" s="2290" t="s">
        <v>140</v>
      </c>
      <c r="J1485" s="2281"/>
      <c r="K1485" s="2280"/>
      <c r="L1485" s="2281"/>
      <c r="M1485" s="310"/>
      <c r="N1485" s="1678"/>
      <c r="O1485" s="1678"/>
      <c r="P1485" s="388"/>
      <c r="Q1485" s="388"/>
      <c r="R1485" s="308"/>
      <c r="S1485" s="308"/>
      <c r="T1485" s="358"/>
      <c r="U1485" s="357"/>
      <c r="V1485" s="357"/>
      <c r="W1485" s="357"/>
      <c r="X1485" s="357"/>
      <c r="Y1485" s="357"/>
      <c r="Z1485" s="357"/>
      <c r="AA1485" s="357"/>
      <c r="AB1485" s="308"/>
      <c r="AC1485" s="2299">
        <f t="shared" ref="AC1485" si="2102">SUM(T1485:AB1494)</f>
        <v>0</v>
      </c>
      <c r="AD1485" s="2299">
        <f t="shared" ref="AD1485" si="2103">IF(AC1485&gt;0,18,0)</f>
        <v>0</v>
      </c>
      <c r="AE1485" s="2306">
        <f t="shared" ref="AE1485" si="2104">IF((AC1485-AD1485)&gt;=0,AC1485-AD1485,0)</f>
        <v>0</v>
      </c>
      <c r="AF1485" s="2316">
        <f t="shared" ref="AF1485" si="2105">IF(AC1485&lt;AD1485,AC1485,AD1485)/IF(AD1485=0,1,AD1485)</f>
        <v>0</v>
      </c>
      <c r="AG1485" s="2313" t="str">
        <f t="shared" ref="AG1485" si="2106">IF(AF1485=1,"pe",IF(AF1485&gt;0,"ne",""))</f>
        <v/>
      </c>
      <c r="AH1485" s="2312"/>
      <c r="AI1485" s="271">
        <v>1</v>
      </c>
      <c r="AJ1485" s="271" t="s">
        <v>545</v>
      </c>
      <c r="AK1485" s="271" t="str">
        <f t="shared" si="2061"/>
        <v>??</v>
      </c>
      <c r="AL1485" s="271">
        <v>1</v>
      </c>
      <c r="AM1485" s="354">
        <f t="shared" ref="AM1485" si="2107">C1485</f>
        <v>0</v>
      </c>
    </row>
    <row r="1486" spans="1:39" ht="14.1" customHeight="1" thickTop="1" thickBot="1" x14ac:dyDescent="0.25">
      <c r="A1486" s="2278"/>
      <c r="B1486" s="2281"/>
      <c r="C1486" s="2283"/>
      <c r="D1486" s="2285"/>
      <c r="E1486" s="2288"/>
      <c r="F1486" s="2281"/>
      <c r="G1486" s="2295"/>
      <c r="H1486" s="2297"/>
      <c r="I1486" s="2291"/>
      <c r="J1486" s="2281"/>
      <c r="K1486" s="2295"/>
      <c r="L1486" s="2281"/>
      <c r="M1486" s="310"/>
      <c r="N1486" s="1678"/>
      <c r="O1486" s="1678"/>
      <c r="P1486" s="309"/>
      <c r="Q1486" s="309"/>
      <c r="R1486" s="308"/>
      <c r="S1486" s="308"/>
      <c r="T1486" s="358"/>
      <c r="U1486" s="357"/>
      <c r="V1486" s="357"/>
      <c r="W1486" s="357"/>
      <c r="X1486" s="357"/>
      <c r="Y1486" s="357"/>
      <c r="Z1486" s="357"/>
      <c r="AA1486" s="357"/>
      <c r="AB1486" s="308"/>
      <c r="AC1486" s="2300"/>
      <c r="AD1486" s="2300"/>
      <c r="AE1486" s="2307"/>
      <c r="AF1486" s="2316"/>
      <c r="AG1486" s="2314"/>
      <c r="AH1486" s="2312"/>
      <c r="AI1486" s="271">
        <f t="shared" ref="AI1486" si="2108">IF(P1486=P1485,0,1)</f>
        <v>0</v>
      </c>
      <c r="AJ1486" s="271" t="s">
        <v>545</v>
      </c>
      <c r="AK1486" s="271" t="str">
        <f t="shared" si="2061"/>
        <v>??</v>
      </c>
      <c r="AL1486" s="271" t="e">
        <f>IF(#REF!=#REF!,0,1)</f>
        <v>#REF!</v>
      </c>
      <c r="AM1486" s="354">
        <f t="shared" si="2064"/>
        <v>0</v>
      </c>
    </row>
    <row r="1487" spans="1:39" ht="14.1" customHeight="1" thickTop="1" thickBot="1" x14ac:dyDescent="0.25">
      <c r="A1487" s="2278"/>
      <c r="B1487" s="2281"/>
      <c r="C1487" s="2283"/>
      <c r="D1487" s="2285"/>
      <c r="E1487" s="2288"/>
      <c r="F1487" s="2281"/>
      <c r="G1487" s="2295"/>
      <c r="H1487" s="2297"/>
      <c r="I1487" s="2292"/>
      <c r="J1487" s="2281"/>
      <c r="K1487" s="2295"/>
      <c r="L1487" s="2281"/>
      <c r="M1487" s="310"/>
      <c r="N1487" s="1678"/>
      <c r="O1487" s="1678"/>
      <c r="P1487" s="309"/>
      <c r="Q1487" s="309"/>
      <c r="R1487" s="308"/>
      <c r="S1487" s="308"/>
      <c r="T1487" s="358"/>
      <c r="U1487" s="357"/>
      <c r="V1487" s="357"/>
      <c r="W1487" s="357"/>
      <c r="X1487" s="357"/>
      <c r="Y1487" s="357"/>
      <c r="Z1487" s="357"/>
      <c r="AA1487" s="357"/>
      <c r="AB1487" s="308"/>
      <c r="AC1487" s="2300"/>
      <c r="AD1487" s="2300"/>
      <c r="AE1487" s="2307"/>
      <c r="AF1487" s="2316"/>
      <c r="AG1487" s="2314"/>
      <c r="AH1487" s="2312"/>
      <c r="AI1487" s="271">
        <f t="shared" ref="AI1487" si="2109">IF(P1487=P1486,0,IF(P1487=P1485,0,1))</f>
        <v>0</v>
      </c>
      <c r="AJ1487" s="271" t="s">
        <v>545</v>
      </c>
      <c r="AK1487" s="271" t="str">
        <f t="shared" si="2061"/>
        <v>??</v>
      </c>
      <c r="AL1487" s="271" t="e">
        <f>IF(#REF!=#REF!,0,IF(#REF!=#REF!,0,1))</f>
        <v>#REF!</v>
      </c>
      <c r="AM1487" s="354">
        <f t="shared" si="2064"/>
        <v>0</v>
      </c>
    </row>
    <row r="1488" spans="1:39" ht="14.1" customHeight="1" thickTop="1" thickBot="1" x14ac:dyDescent="0.25">
      <c r="A1488" s="2278"/>
      <c r="B1488" s="2281"/>
      <c r="C1488" s="2283"/>
      <c r="D1488" s="2285"/>
      <c r="E1488" s="2288"/>
      <c r="F1488" s="2281"/>
      <c r="G1488" s="2295"/>
      <c r="H1488" s="2297"/>
      <c r="I1488" s="2293"/>
      <c r="J1488" s="2281"/>
      <c r="K1488" s="2295"/>
      <c r="L1488" s="2281"/>
      <c r="M1488" s="310"/>
      <c r="N1488" s="1678"/>
      <c r="O1488" s="1678"/>
      <c r="P1488" s="309"/>
      <c r="Q1488" s="309"/>
      <c r="R1488" s="308"/>
      <c r="S1488" s="308"/>
      <c r="T1488" s="358"/>
      <c r="U1488" s="357"/>
      <c r="V1488" s="357"/>
      <c r="W1488" s="357"/>
      <c r="X1488" s="357"/>
      <c r="Y1488" s="357"/>
      <c r="Z1488" s="357"/>
      <c r="AA1488" s="357"/>
      <c r="AB1488" s="308"/>
      <c r="AC1488" s="2300"/>
      <c r="AD1488" s="2300"/>
      <c r="AE1488" s="2307"/>
      <c r="AF1488" s="2316"/>
      <c r="AG1488" s="2314"/>
      <c r="AH1488" s="2312"/>
      <c r="AI1488" s="271">
        <f t="shared" ref="AI1488" si="2110">IF(P1488=P1487,0,IF(P1488=P1486,0,IF(P1488=P1485,0,1)))</f>
        <v>0</v>
      </c>
      <c r="AJ1488" s="271" t="s">
        <v>545</v>
      </c>
      <c r="AK1488" s="271" t="str">
        <f t="shared" si="2061"/>
        <v>??</v>
      </c>
      <c r="AL1488" s="271" t="e">
        <f>IF(#REF!=#REF!,0,IF(#REF!=#REF!,0,IF(#REF!=#REF!,0,1)))</f>
        <v>#REF!</v>
      </c>
      <c r="AM1488" s="354">
        <f t="shared" si="2064"/>
        <v>0</v>
      </c>
    </row>
    <row r="1489" spans="1:39" ht="14.1" customHeight="1" thickTop="1" thickBot="1" x14ac:dyDescent="0.25">
      <c r="A1489" s="2278"/>
      <c r="B1489" s="2281"/>
      <c r="C1489" s="2283"/>
      <c r="D1489" s="2285"/>
      <c r="E1489" s="2288"/>
      <c r="F1489" s="2281"/>
      <c r="G1489" s="2295"/>
      <c r="H1489" s="2297"/>
      <c r="I1489" s="2293"/>
      <c r="J1489" s="2281"/>
      <c r="K1489" s="2295"/>
      <c r="L1489" s="2281"/>
      <c r="M1489" s="310"/>
      <c r="N1489" s="1678"/>
      <c r="O1489" s="1678"/>
      <c r="P1489" s="309"/>
      <c r="Q1489" s="309"/>
      <c r="R1489" s="308"/>
      <c r="S1489" s="308"/>
      <c r="T1489" s="358"/>
      <c r="U1489" s="357"/>
      <c r="V1489" s="357"/>
      <c r="W1489" s="357"/>
      <c r="X1489" s="357"/>
      <c r="Y1489" s="357"/>
      <c r="Z1489" s="357"/>
      <c r="AA1489" s="357"/>
      <c r="AB1489" s="308"/>
      <c r="AC1489" s="2300"/>
      <c r="AD1489" s="2300"/>
      <c r="AE1489" s="2307"/>
      <c r="AF1489" s="2316"/>
      <c r="AG1489" s="2314"/>
      <c r="AH1489" s="2312"/>
      <c r="AI1489" s="271">
        <f t="shared" ref="AI1489" si="2111">IF(P1489=P1488,0,IF(P1489=P1487,0,IF(P1489=P1486,0,IF(P1489=P1485,0,1))))</f>
        <v>0</v>
      </c>
      <c r="AJ1489" s="271" t="s">
        <v>545</v>
      </c>
      <c r="AK1489" s="271" t="str">
        <f t="shared" si="2061"/>
        <v>??</v>
      </c>
      <c r="AL1489" s="271" t="e">
        <f>IF(#REF!=#REF!,0,IF(#REF!=#REF!,0,IF(#REF!=#REF!,0,IF(#REF!=#REF!,0,1))))</f>
        <v>#REF!</v>
      </c>
      <c r="AM1489" s="354">
        <f t="shared" si="2064"/>
        <v>0</v>
      </c>
    </row>
    <row r="1490" spans="1:39" ht="14.1" customHeight="1" thickTop="1" thickBot="1" x14ac:dyDescent="0.25">
      <c r="A1490" s="2278"/>
      <c r="B1490" s="2281"/>
      <c r="C1490" s="2283"/>
      <c r="D1490" s="2285"/>
      <c r="E1490" s="2288"/>
      <c r="F1490" s="2281"/>
      <c r="G1490" s="2295"/>
      <c r="H1490" s="2297"/>
      <c r="I1490" s="2293"/>
      <c r="J1490" s="2281"/>
      <c r="K1490" s="2295"/>
      <c r="L1490" s="2281"/>
      <c r="M1490" s="310"/>
      <c r="N1490" s="1678"/>
      <c r="O1490" s="1678"/>
      <c r="P1490" s="309"/>
      <c r="Q1490" s="309"/>
      <c r="R1490" s="308"/>
      <c r="S1490" s="308"/>
      <c r="T1490" s="358"/>
      <c r="U1490" s="357"/>
      <c r="V1490" s="357"/>
      <c r="W1490" s="357"/>
      <c r="X1490" s="357"/>
      <c r="Y1490" s="357"/>
      <c r="Z1490" s="357"/>
      <c r="AA1490" s="357"/>
      <c r="AB1490" s="308"/>
      <c r="AC1490" s="2300"/>
      <c r="AD1490" s="2300"/>
      <c r="AE1490" s="2307"/>
      <c r="AF1490" s="2316"/>
      <c r="AG1490" s="2314"/>
      <c r="AH1490" s="2312"/>
      <c r="AI1490" s="271">
        <f t="shared" ref="AI1490" si="2112">IF(P1490=P1489,0,IF(P1490=P1488,0,IF(P1490=P1487,0,IF(P1490=P1486,0,IF(P1490=P1485,0,1)))))</f>
        <v>0</v>
      </c>
      <c r="AJ1490" s="271" t="s">
        <v>545</v>
      </c>
      <c r="AK1490" s="271" t="str">
        <f t="shared" si="2061"/>
        <v>??</v>
      </c>
      <c r="AL1490" s="271" t="e">
        <f>IF(#REF!=#REF!,0,IF(#REF!=#REF!,0,IF(#REF!=#REF!,0,IF(#REF!=#REF!,0,IF(#REF!=#REF!,0,1)))))</f>
        <v>#REF!</v>
      </c>
      <c r="AM1490" s="354">
        <f t="shared" si="2064"/>
        <v>0</v>
      </c>
    </row>
    <row r="1491" spans="1:39" ht="14.1" customHeight="1" thickTop="1" thickBot="1" x14ac:dyDescent="0.25">
      <c r="A1491" s="2278"/>
      <c r="B1491" s="2281"/>
      <c r="C1491" s="2283"/>
      <c r="D1491" s="2285"/>
      <c r="E1491" s="2288"/>
      <c r="F1491" s="2281"/>
      <c r="G1491" s="2295"/>
      <c r="H1491" s="2297"/>
      <c r="I1491" s="2293"/>
      <c r="J1491" s="2281"/>
      <c r="K1491" s="2295"/>
      <c r="L1491" s="2281"/>
      <c r="M1491" s="310"/>
      <c r="N1491" s="1678"/>
      <c r="O1491" s="1678"/>
      <c r="P1491" s="309"/>
      <c r="Q1491" s="309"/>
      <c r="R1491" s="308"/>
      <c r="S1491" s="308"/>
      <c r="T1491" s="358"/>
      <c r="U1491" s="357"/>
      <c r="V1491" s="357"/>
      <c r="W1491" s="357"/>
      <c r="X1491" s="357"/>
      <c r="Y1491" s="357"/>
      <c r="Z1491" s="357"/>
      <c r="AA1491" s="357"/>
      <c r="AB1491" s="308"/>
      <c r="AC1491" s="2300"/>
      <c r="AD1491" s="2300"/>
      <c r="AE1491" s="2308" t="str">
        <f t="shared" ref="AE1491" si="2113">IF(AE1485&gt;9,"błąd","")</f>
        <v/>
      </c>
      <c r="AF1491" s="2316"/>
      <c r="AG1491" s="2314"/>
      <c r="AH1491" s="2312"/>
      <c r="AI1491" s="271">
        <f t="shared" ref="AI1491" si="2114">IF(P1491=P1490,0,IF(P1491=P1489,0,IF(P1491=P1488,0,IF(P1491=P1487,0,IF(P1491=P1486,0,IF(P1491=P1485,0,1))))))</f>
        <v>0</v>
      </c>
      <c r="AJ1491" s="271" t="s">
        <v>545</v>
      </c>
      <c r="AK1491" s="271" t="str">
        <f t="shared" si="2061"/>
        <v>??</v>
      </c>
      <c r="AL1491" s="271" t="e">
        <f>IF(#REF!=#REF!,0,IF(#REF!=#REF!,0,IF(#REF!=#REF!,0,IF(#REF!=#REF!,0,IF(#REF!=#REF!,0,IF(#REF!=#REF!,0,1))))))</f>
        <v>#REF!</v>
      </c>
      <c r="AM1491" s="354">
        <f t="shared" si="2064"/>
        <v>0</v>
      </c>
    </row>
    <row r="1492" spans="1:39" ht="14.1" customHeight="1" thickTop="1" thickBot="1" x14ac:dyDescent="0.25">
      <c r="A1492" s="2278"/>
      <c r="B1492" s="2281"/>
      <c r="C1492" s="2283"/>
      <c r="D1492" s="2285"/>
      <c r="E1492" s="2288"/>
      <c r="F1492" s="2281"/>
      <c r="G1492" s="2295"/>
      <c r="H1492" s="2297"/>
      <c r="I1492" s="2293"/>
      <c r="J1492" s="2281"/>
      <c r="K1492" s="2295"/>
      <c r="L1492" s="2281"/>
      <c r="M1492" s="310"/>
      <c r="N1492" s="1678"/>
      <c r="O1492" s="1678"/>
      <c r="P1492" s="309"/>
      <c r="Q1492" s="309"/>
      <c r="R1492" s="308"/>
      <c r="S1492" s="308"/>
      <c r="T1492" s="358"/>
      <c r="U1492" s="357"/>
      <c r="V1492" s="357"/>
      <c r="W1492" s="357"/>
      <c r="X1492" s="357"/>
      <c r="Y1492" s="357"/>
      <c r="Z1492" s="357"/>
      <c r="AA1492" s="357"/>
      <c r="AB1492" s="308"/>
      <c r="AC1492" s="2300"/>
      <c r="AD1492" s="2300"/>
      <c r="AE1492" s="2308"/>
      <c r="AF1492" s="2316"/>
      <c r="AG1492" s="2314"/>
      <c r="AH1492" s="2312"/>
      <c r="AI1492" s="271">
        <f t="shared" ref="AI1492" si="2115">IF(P1492=P1491,0,IF(P1492=P1490,0,IF(P1492=P1489,0,IF(P1492=P1488,0,IF(P1492=P1487,0,IF(P1492=P1486,0,IF(P1492=P1485,0,1)))))))</f>
        <v>0</v>
      </c>
      <c r="AJ1492" s="271" t="s">
        <v>545</v>
      </c>
      <c r="AK1492" s="271" t="str">
        <f t="shared" si="2061"/>
        <v>??</v>
      </c>
      <c r="AL1492" s="271" t="e">
        <f>IF(#REF!=#REF!,0,IF(#REF!=#REF!,0,IF(#REF!=#REF!,0,IF(#REF!=#REF!,0,IF(#REF!=#REF!,0,IF(#REF!=#REF!,0,IF(#REF!=#REF!,0,1)))))))</f>
        <v>#REF!</v>
      </c>
      <c r="AM1492" s="354">
        <f t="shared" si="2064"/>
        <v>0</v>
      </c>
    </row>
    <row r="1493" spans="1:39" ht="14.1" customHeight="1" thickTop="1" thickBot="1" x14ac:dyDescent="0.25">
      <c r="A1493" s="2278"/>
      <c r="B1493" s="2281"/>
      <c r="C1493" s="2283"/>
      <c r="D1493" s="2285"/>
      <c r="E1493" s="2288"/>
      <c r="F1493" s="2281"/>
      <c r="G1493" s="2295"/>
      <c r="H1493" s="2297"/>
      <c r="I1493" s="2293"/>
      <c r="J1493" s="2281"/>
      <c r="K1493" s="2295"/>
      <c r="L1493" s="2281"/>
      <c r="M1493" s="310"/>
      <c r="N1493" s="1678"/>
      <c r="O1493" s="1678"/>
      <c r="P1493" s="309"/>
      <c r="Q1493" s="309"/>
      <c r="R1493" s="308"/>
      <c r="S1493" s="308"/>
      <c r="T1493" s="358"/>
      <c r="U1493" s="357"/>
      <c r="V1493" s="357"/>
      <c r="W1493" s="357"/>
      <c r="X1493" s="357"/>
      <c r="Y1493" s="357"/>
      <c r="Z1493" s="357"/>
      <c r="AA1493" s="357"/>
      <c r="AB1493" s="308"/>
      <c r="AC1493" s="2300"/>
      <c r="AD1493" s="2300"/>
      <c r="AE1493" s="2308"/>
      <c r="AF1493" s="2316"/>
      <c r="AG1493" s="2314"/>
      <c r="AH1493" s="2312"/>
      <c r="AI1493" s="271">
        <f t="shared" ref="AI1493" si="2116">IF(P1493=P1492,0,IF(P1493=P1491,0,IF(P1493=P1490,0,IF(P1493=P1489,0,IF(P1493=P1488,0,IF(P1493=P1487,0,IF(P1493=P1486,0,IF(P1493=P1485,0,1))))))))</f>
        <v>0</v>
      </c>
      <c r="AJ1493" s="271" t="s">
        <v>545</v>
      </c>
      <c r="AK1493" s="271" t="str">
        <f t="shared" si="2061"/>
        <v>??</v>
      </c>
      <c r="AL1493" s="271" t="e">
        <f>IF(#REF!=#REF!,0,IF(#REF!=#REF!,0,IF(#REF!=#REF!,0,IF(#REF!=#REF!,0,IF(#REF!=#REF!,0,IF(#REF!=#REF!,0,IF(#REF!=#REF!,0,IF(#REF!=#REF!,0,1))))))))</f>
        <v>#REF!</v>
      </c>
      <c r="AM1493" s="354">
        <f t="shared" si="2064"/>
        <v>0</v>
      </c>
    </row>
    <row r="1494" spans="1:39" ht="14.1" customHeight="1" thickTop="1" thickBot="1" x14ac:dyDescent="0.25">
      <c r="A1494" s="2279"/>
      <c r="B1494" s="2282"/>
      <c r="C1494" s="2284"/>
      <c r="D1494" s="2286"/>
      <c r="E1494" s="2289"/>
      <c r="F1494" s="2282"/>
      <c r="G1494" s="2296"/>
      <c r="H1494" s="2298"/>
      <c r="I1494" s="2294"/>
      <c r="J1494" s="2282"/>
      <c r="K1494" s="2296"/>
      <c r="L1494" s="2282"/>
      <c r="M1494" s="292"/>
      <c r="N1494" s="290"/>
      <c r="O1494" s="290"/>
      <c r="P1494" s="291"/>
      <c r="Q1494" s="291"/>
      <c r="R1494" s="290"/>
      <c r="S1494" s="290"/>
      <c r="T1494" s="356"/>
      <c r="U1494" s="355"/>
      <c r="V1494" s="355"/>
      <c r="W1494" s="355"/>
      <c r="X1494" s="355"/>
      <c r="Y1494" s="355"/>
      <c r="Z1494" s="355"/>
      <c r="AA1494" s="355"/>
      <c r="AB1494" s="290"/>
      <c r="AC1494" s="2301"/>
      <c r="AD1494" s="2301"/>
      <c r="AE1494" s="2309"/>
      <c r="AF1494" s="2316"/>
      <c r="AG1494" s="2315"/>
      <c r="AH1494" s="2312"/>
      <c r="AI1494" s="271">
        <f t="shared" ref="AI1494" si="2117">IF(P1494=P1493,0,IF(P1494=P1492,0,IF(P1494=P1491,0,IF(P1494=P1490,0,IF(P1494=P1489,0,IF(P1494=P1488,0,IF(P1494=P1487,0,IF(P1494=P1486,0,IF(P1494=P1485,0,1)))))))))</f>
        <v>0</v>
      </c>
      <c r="AJ1494" s="271" t="s">
        <v>545</v>
      </c>
      <c r="AK1494" s="271" t="str">
        <f t="shared" si="2061"/>
        <v>??</v>
      </c>
      <c r="AL1494" s="271" t="e">
        <f>IF(#REF!=#REF!,0,IF(#REF!=#REF!,0,IF(#REF!=#REF!,0,IF(#REF!=#REF!,0,IF(#REF!=#REF!,0,IF(#REF!=#REF!,0,IF(#REF!=#REF!,0,IF(#REF!=#REF!,0,IF(#REF!=#REF!,0,1)))))))))</f>
        <v>#REF!</v>
      </c>
      <c r="AM1494" s="354">
        <f t="shared" si="2064"/>
        <v>0</v>
      </c>
    </row>
    <row r="1495" spans="1:39" ht="14.1" customHeight="1" thickTop="1" thickBot="1" x14ac:dyDescent="0.25">
      <c r="A1495" s="2278"/>
      <c r="B1495" s="2280"/>
      <c r="C1495" s="2283"/>
      <c r="D1495" s="2285"/>
      <c r="E1495" s="2287"/>
      <c r="F1495" s="2280"/>
      <c r="G1495" s="2280"/>
      <c r="H1495" s="2297"/>
      <c r="I1495" s="2290" t="s">
        <v>140</v>
      </c>
      <c r="J1495" s="2281"/>
      <c r="K1495" s="2280"/>
      <c r="L1495" s="2281"/>
      <c r="M1495" s="310"/>
      <c r="N1495" s="1678"/>
      <c r="O1495" s="1678"/>
      <c r="P1495" s="388"/>
      <c r="Q1495" s="388"/>
      <c r="R1495" s="308"/>
      <c r="S1495" s="308"/>
      <c r="T1495" s="358"/>
      <c r="U1495" s="357"/>
      <c r="V1495" s="357"/>
      <c r="W1495" s="357"/>
      <c r="X1495" s="357"/>
      <c r="Y1495" s="357"/>
      <c r="Z1495" s="357"/>
      <c r="AA1495" s="357"/>
      <c r="AB1495" s="308"/>
      <c r="AC1495" s="2299">
        <f t="shared" ref="AC1495" si="2118">SUM(T1495:AB1504)</f>
        <v>0</v>
      </c>
      <c r="AD1495" s="2299">
        <f t="shared" ref="AD1495" si="2119">IF(AC1495&gt;0,18,0)</f>
        <v>0</v>
      </c>
      <c r="AE1495" s="2306">
        <f t="shared" ref="AE1495" si="2120">IF((AC1495-AD1495)&gt;=0,AC1495-AD1495,0)</f>
        <v>0</v>
      </c>
      <c r="AF1495" s="2316">
        <f t="shared" ref="AF1495" si="2121">IF(AC1495&lt;AD1495,AC1495,AD1495)/IF(AD1495=0,1,AD1495)</f>
        <v>0</v>
      </c>
      <c r="AG1495" s="2313" t="str">
        <f t="shared" ref="AG1495" si="2122">IF(AF1495=1,"pe",IF(AF1495&gt;0,"ne",""))</f>
        <v/>
      </c>
      <c r="AH1495" s="2312"/>
      <c r="AI1495" s="271">
        <v>1</v>
      </c>
      <c r="AJ1495" s="271" t="s">
        <v>545</v>
      </c>
      <c r="AK1495" s="271" t="str">
        <f t="shared" si="2061"/>
        <v>??</v>
      </c>
      <c r="AL1495" s="271">
        <v>1</v>
      </c>
      <c r="AM1495" s="354">
        <f t="shared" ref="AM1495" si="2123">C1495</f>
        <v>0</v>
      </c>
    </row>
    <row r="1496" spans="1:39" ht="14.1" customHeight="1" thickTop="1" thickBot="1" x14ac:dyDescent="0.25">
      <c r="A1496" s="2278"/>
      <c r="B1496" s="2281"/>
      <c r="C1496" s="2283"/>
      <c r="D1496" s="2285"/>
      <c r="E1496" s="2288"/>
      <c r="F1496" s="2281"/>
      <c r="G1496" s="2295"/>
      <c r="H1496" s="2297"/>
      <c r="I1496" s="2291"/>
      <c r="J1496" s="2281"/>
      <c r="K1496" s="2295"/>
      <c r="L1496" s="2281"/>
      <c r="M1496" s="310"/>
      <c r="N1496" s="1678"/>
      <c r="O1496" s="1678"/>
      <c r="P1496" s="309"/>
      <c r="Q1496" s="309"/>
      <c r="R1496" s="308"/>
      <c r="S1496" s="308"/>
      <c r="T1496" s="358"/>
      <c r="U1496" s="357"/>
      <c r="V1496" s="357"/>
      <c r="W1496" s="357"/>
      <c r="X1496" s="357"/>
      <c r="Y1496" s="357"/>
      <c r="Z1496" s="357"/>
      <c r="AA1496" s="357"/>
      <c r="AB1496" s="308"/>
      <c r="AC1496" s="2300"/>
      <c r="AD1496" s="2300"/>
      <c r="AE1496" s="2307"/>
      <c r="AF1496" s="2316"/>
      <c r="AG1496" s="2314"/>
      <c r="AH1496" s="2312"/>
      <c r="AI1496" s="271">
        <f t="shared" ref="AI1496" si="2124">IF(P1496=P1495,0,1)</f>
        <v>0</v>
      </c>
      <c r="AJ1496" s="271" t="s">
        <v>545</v>
      </c>
      <c r="AK1496" s="271" t="str">
        <f t="shared" si="2061"/>
        <v>??</v>
      </c>
      <c r="AL1496" s="271" t="e">
        <f>IF(#REF!=#REF!,0,1)</f>
        <v>#REF!</v>
      </c>
      <c r="AM1496" s="354">
        <f t="shared" si="2064"/>
        <v>0</v>
      </c>
    </row>
    <row r="1497" spans="1:39" ht="14.1" customHeight="1" thickTop="1" thickBot="1" x14ac:dyDescent="0.25">
      <c r="A1497" s="2278"/>
      <c r="B1497" s="2281"/>
      <c r="C1497" s="2283"/>
      <c r="D1497" s="2285"/>
      <c r="E1497" s="2288"/>
      <c r="F1497" s="2281"/>
      <c r="G1497" s="2295"/>
      <c r="H1497" s="2297"/>
      <c r="I1497" s="2292"/>
      <c r="J1497" s="2281"/>
      <c r="K1497" s="2295"/>
      <c r="L1497" s="2281"/>
      <c r="M1497" s="310"/>
      <c r="N1497" s="1678"/>
      <c r="O1497" s="1678"/>
      <c r="P1497" s="309"/>
      <c r="Q1497" s="309"/>
      <c r="R1497" s="308"/>
      <c r="S1497" s="308"/>
      <c r="T1497" s="358"/>
      <c r="U1497" s="357"/>
      <c r="V1497" s="357"/>
      <c r="W1497" s="357"/>
      <c r="X1497" s="357"/>
      <c r="Y1497" s="357"/>
      <c r="Z1497" s="357"/>
      <c r="AA1497" s="357"/>
      <c r="AB1497" s="308"/>
      <c r="AC1497" s="2300"/>
      <c r="AD1497" s="2300"/>
      <c r="AE1497" s="2307"/>
      <c r="AF1497" s="2316"/>
      <c r="AG1497" s="2314"/>
      <c r="AH1497" s="2312"/>
      <c r="AI1497" s="271">
        <f t="shared" ref="AI1497" si="2125">IF(P1497=P1496,0,IF(P1497=P1495,0,1))</f>
        <v>0</v>
      </c>
      <c r="AJ1497" s="271" t="s">
        <v>545</v>
      </c>
      <c r="AK1497" s="271" t="str">
        <f t="shared" si="2061"/>
        <v>??</v>
      </c>
      <c r="AL1497" s="271" t="e">
        <f>IF(#REF!=#REF!,0,IF(#REF!=#REF!,0,1))</f>
        <v>#REF!</v>
      </c>
      <c r="AM1497" s="354">
        <f t="shared" si="2064"/>
        <v>0</v>
      </c>
    </row>
    <row r="1498" spans="1:39" ht="14.1" customHeight="1" thickTop="1" thickBot="1" x14ac:dyDescent="0.25">
      <c r="A1498" s="2278"/>
      <c r="B1498" s="2281"/>
      <c r="C1498" s="2283"/>
      <c r="D1498" s="2285"/>
      <c r="E1498" s="2288"/>
      <c r="F1498" s="2281"/>
      <c r="G1498" s="2295"/>
      <c r="H1498" s="2297"/>
      <c r="I1498" s="2293"/>
      <c r="J1498" s="2281"/>
      <c r="K1498" s="2295"/>
      <c r="L1498" s="2281"/>
      <c r="M1498" s="310"/>
      <c r="N1498" s="1678"/>
      <c r="O1498" s="1678"/>
      <c r="P1498" s="309"/>
      <c r="Q1498" s="309"/>
      <c r="R1498" s="308"/>
      <c r="S1498" s="308"/>
      <c r="T1498" s="358"/>
      <c r="U1498" s="357"/>
      <c r="V1498" s="357"/>
      <c r="W1498" s="357"/>
      <c r="X1498" s="357"/>
      <c r="Y1498" s="357"/>
      <c r="Z1498" s="357"/>
      <c r="AA1498" s="357"/>
      <c r="AB1498" s="308"/>
      <c r="AC1498" s="2300"/>
      <c r="AD1498" s="2300"/>
      <c r="AE1498" s="2307"/>
      <c r="AF1498" s="2316"/>
      <c r="AG1498" s="2314"/>
      <c r="AH1498" s="2312"/>
      <c r="AI1498" s="271">
        <f t="shared" ref="AI1498" si="2126">IF(P1498=P1497,0,IF(P1498=P1496,0,IF(P1498=P1495,0,1)))</f>
        <v>0</v>
      </c>
      <c r="AJ1498" s="271" t="s">
        <v>545</v>
      </c>
      <c r="AK1498" s="271" t="str">
        <f t="shared" si="2061"/>
        <v>??</v>
      </c>
      <c r="AL1498" s="271" t="e">
        <f>IF(#REF!=#REF!,0,IF(#REF!=#REF!,0,IF(#REF!=#REF!,0,1)))</f>
        <v>#REF!</v>
      </c>
      <c r="AM1498" s="354">
        <f t="shared" si="2064"/>
        <v>0</v>
      </c>
    </row>
    <row r="1499" spans="1:39" ht="14.1" customHeight="1" thickTop="1" thickBot="1" x14ac:dyDescent="0.25">
      <c r="A1499" s="2278"/>
      <c r="B1499" s="2281"/>
      <c r="C1499" s="2283"/>
      <c r="D1499" s="2285"/>
      <c r="E1499" s="2288"/>
      <c r="F1499" s="2281"/>
      <c r="G1499" s="2295"/>
      <c r="H1499" s="2297"/>
      <c r="I1499" s="2293"/>
      <c r="J1499" s="2281"/>
      <c r="K1499" s="2295"/>
      <c r="L1499" s="2281"/>
      <c r="M1499" s="310"/>
      <c r="N1499" s="1678"/>
      <c r="O1499" s="1678"/>
      <c r="P1499" s="309"/>
      <c r="Q1499" s="309"/>
      <c r="R1499" s="308"/>
      <c r="S1499" s="308"/>
      <c r="T1499" s="358"/>
      <c r="U1499" s="357"/>
      <c r="V1499" s="357"/>
      <c r="W1499" s="357"/>
      <c r="X1499" s="357"/>
      <c r="Y1499" s="357"/>
      <c r="Z1499" s="357"/>
      <c r="AA1499" s="357"/>
      <c r="AB1499" s="308"/>
      <c r="AC1499" s="2300"/>
      <c r="AD1499" s="2300"/>
      <c r="AE1499" s="2307"/>
      <c r="AF1499" s="2316"/>
      <c r="AG1499" s="2314"/>
      <c r="AH1499" s="2312"/>
      <c r="AI1499" s="271">
        <f t="shared" ref="AI1499" si="2127">IF(P1499=P1498,0,IF(P1499=P1497,0,IF(P1499=P1496,0,IF(P1499=P1495,0,1))))</f>
        <v>0</v>
      </c>
      <c r="AJ1499" s="271" t="s">
        <v>545</v>
      </c>
      <c r="AK1499" s="271" t="str">
        <f t="shared" si="2061"/>
        <v>??</v>
      </c>
      <c r="AL1499" s="271" t="e">
        <f>IF(#REF!=#REF!,0,IF(#REF!=#REF!,0,IF(#REF!=#REF!,0,IF(#REF!=#REF!,0,1))))</f>
        <v>#REF!</v>
      </c>
      <c r="AM1499" s="354">
        <f t="shared" si="2064"/>
        <v>0</v>
      </c>
    </row>
    <row r="1500" spans="1:39" ht="14.1" customHeight="1" thickTop="1" thickBot="1" x14ac:dyDescent="0.25">
      <c r="A1500" s="2278"/>
      <c r="B1500" s="2281"/>
      <c r="C1500" s="2283"/>
      <c r="D1500" s="2285"/>
      <c r="E1500" s="2288"/>
      <c r="F1500" s="2281"/>
      <c r="G1500" s="2295"/>
      <c r="H1500" s="2297"/>
      <c r="I1500" s="2293"/>
      <c r="J1500" s="2281"/>
      <c r="K1500" s="2295"/>
      <c r="L1500" s="2281"/>
      <c r="M1500" s="310"/>
      <c r="N1500" s="1678"/>
      <c r="O1500" s="1678"/>
      <c r="P1500" s="309"/>
      <c r="Q1500" s="309"/>
      <c r="R1500" s="308"/>
      <c r="S1500" s="308"/>
      <c r="T1500" s="358"/>
      <c r="U1500" s="357"/>
      <c r="V1500" s="357"/>
      <c r="W1500" s="357"/>
      <c r="X1500" s="357"/>
      <c r="Y1500" s="357"/>
      <c r="Z1500" s="357"/>
      <c r="AA1500" s="357"/>
      <c r="AB1500" s="308"/>
      <c r="AC1500" s="2300"/>
      <c r="AD1500" s="2300"/>
      <c r="AE1500" s="2307"/>
      <c r="AF1500" s="2316"/>
      <c r="AG1500" s="2314"/>
      <c r="AH1500" s="2312"/>
      <c r="AI1500" s="271">
        <f t="shared" ref="AI1500" si="2128">IF(P1500=P1499,0,IF(P1500=P1498,0,IF(P1500=P1497,0,IF(P1500=P1496,0,IF(P1500=P1495,0,1)))))</f>
        <v>0</v>
      </c>
      <c r="AJ1500" s="271" t="s">
        <v>545</v>
      </c>
      <c r="AK1500" s="271" t="str">
        <f t="shared" si="2061"/>
        <v>??</v>
      </c>
      <c r="AL1500" s="271" t="e">
        <f>IF(#REF!=#REF!,0,IF(#REF!=#REF!,0,IF(#REF!=#REF!,0,IF(#REF!=#REF!,0,IF(#REF!=#REF!,0,1)))))</f>
        <v>#REF!</v>
      </c>
      <c r="AM1500" s="354">
        <f t="shared" si="2064"/>
        <v>0</v>
      </c>
    </row>
    <row r="1501" spans="1:39" ht="14.1" customHeight="1" thickTop="1" thickBot="1" x14ac:dyDescent="0.25">
      <c r="A1501" s="2278"/>
      <c r="B1501" s="2281"/>
      <c r="C1501" s="2283"/>
      <c r="D1501" s="2285"/>
      <c r="E1501" s="2288"/>
      <c r="F1501" s="2281"/>
      <c r="G1501" s="2295"/>
      <c r="H1501" s="2297"/>
      <c r="I1501" s="2293"/>
      <c r="J1501" s="2281"/>
      <c r="K1501" s="2295"/>
      <c r="L1501" s="2281"/>
      <c r="M1501" s="310"/>
      <c r="N1501" s="1678"/>
      <c r="O1501" s="1678"/>
      <c r="P1501" s="309"/>
      <c r="Q1501" s="309"/>
      <c r="R1501" s="308"/>
      <c r="S1501" s="308"/>
      <c r="T1501" s="358"/>
      <c r="U1501" s="357"/>
      <c r="V1501" s="357"/>
      <c r="W1501" s="357"/>
      <c r="X1501" s="357"/>
      <c r="Y1501" s="357"/>
      <c r="Z1501" s="357"/>
      <c r="AA1501" s="357"/>
      <c r="AB1501" s="308"/>
      <c r="AC1501" s="2300"/>
      <c r="AD1501" s="2300"/>
      <c r="AE1501" s="2308" t="str">
        <f t="shared" ref="AE1501" si="2129">IF(AE1495&gt;9,"błąd","")</f>
        <v/>
      </c>
      <c r="AF1501" s="2316"/>
      <c r="AG1501" s="2314"/>
      <c r="AH1501" s="2312"/>
      <c r="AI1501" s="271">
        <f t="shared" ref="AI1501" si="2130">IF(P1501=P1500,0,IF(P1501=P1499,0,IF(P1501=P1498,0,IF(P1501=P1497,0,IF(P1501=P1496,0,IF(P1501=P1495,0,1))))))</f>
        <v>0</v>
      </c>
      <c r="AJ1501" s="271" t="s">
        <v>545</v>
      </c>
      <c r="AK1501" s="271" t="str">
        <f t="shared" si="2061"/>
        <v>??</v>
      </c>
      <c r="AL1501" s="271" t="e">
        <f>IF(#REF!=#REF!,0,IF(#REF!=#REF!,0,IF(#REF!=#REF!,0,IF(#REF!=#REF!,0,IF(#REF!=#REF!,0,IF(#REF!=#REF!,0,1))))))</f>
        <v>#REF!</v>
      </c>
      <c r="AM1501" s="354">
        <f t="shared" si="2064"/>
        <v>0</v>
      </c>
    </row>
    <row r="1502" spans="1:39" ht="14.1" customHeight="1" thickTop="1" thickBot="1" x14ac:dyDescent="0.25">
      <c r="A1502" s="2278"/>
      <c r="B1502" s="2281"/>
      <c r="C1502" s="2283"/>
      <c r="D1502" s="2285"/>
      <c r="E1502" s="2288"/>
      <c r="F1502" s="2281"/>
      <c r="G1502" s="2295"/>
      <c r="H1502" s="2297"/>
      <c r="I1502" s="2293"/>
      <c r="J1502" s="2281"/>
      <c r="K1502" s="2295"/>
      <c r="L1502" s="2281"/>
      <c r="M1502" s="310"/>
      <c r="N1502" s="1678"/>
      <c r="O1502" s="1678"/>
      <c r="P1502" s="309"/>
      <c r="Q1502" s="309"/>
      <c r="R1502" s="308"/>
      <c r="S1502" s="308"/>
      <c r="T1502" s="358"/>
      <c r="U1502" s="357"/>
      <c r="V1502" s="357"/>
      <c r="W1502" s="357"/>
      <c r="X1502" s="357"/>
      <c r="Y1502" s="357"/>
      <c r="Z1502" s="357"/>
      <c r="AA1502" s="357"/>
      <c r="AB1502" s="308"/>
      <c r="AC1502" s="2300"/>
      <c r="AD1502" s="2300"/>
      <c r="AE1502" s="2308"/>
      <c r="AF1502" s="2316"/>
      <c r="AG1502" s="2314"/>
      <c r="AH1502" s="2312"/>
      <c r="AI1502" s="271">
        <f t="shared" ref="AI1502" si="2131">IF(P1502=P1501,0,IF(P1502=P1500,0,IF(P1502=P1499,0,IF(P1502=P1498,0,IF(P1502=P1497,0,IF(P1502=P1496,0,IF(P1502=P1495,0,1)))))))</f>
        <v>0</v>
      </c>
      <c r="AJ1502" s="271" t="s">
        <v>545</v>
      </c>
      <c r="AK1502" s="271" t="str">
        <f t="shared" si="2061"/>
        <v>??</v>
      </c>
      <c r="AL1502" s="271" t="e">
        <f>IF(#REF!=#REF!,0,IF(#REF!=#REF!,0,IF(#REF!=#REF!,0,IF(#REF!=#REF!,0,IF(#REF!=#REF!,0,IF(#REF!=#REF!,0,IF(#REF!=#REF!,0,1)))))))</f>
        <v>#REF!</v>
      </c>
      <c r="AM1502" s="354">
        <f t="shared" si="2064"/>
        <v>0</v>
      </c>
    </row>
    <row r="1503" spans="1:39" ht="14.1" customHeight="1" thickTop="1" thickBot="1" x14ac:dyDescent="0.25">
      <c r="A1503" s="2278"/>
      <c r="B1503" s="2281"/>
      <c r="C1503" s="2283"/>
      <c r="D1503" s="2285"/>
      <c r="E1503" s="2288"/>
      <c r="F1503" s="2281"/>
      <c r="G1503" s="2295"/>
      <c r="H1503" s="2297"/>
      <c r="I1503" s="2293"/>
      <c r="J1503" s="2281"/>
      <c r="K1503" s="2295"/>
      <c r="L1503" s="2281"/>
      <c r="M1503" s="310"/>
      <c r="N1503" s="1678"/>
      <c r="O1503" s="1678"/>
      <c r="P1503" s="309"/>
      <c r="Q1503" s="309"/>
      <c r="R1503" s="308"/>
      <c r="S1503" s="308"/>
      <c r="T1503" s="358"/>
      <c r="U1503" s="357"/>
      <c r="V1503" s="357"/>
      <c r="W1503" s="357"/>
      <c r="X1503" s="357"/>
      <c r="Y1503" s="357"/>
      <c r="Z1503" s="357"/>
      <c r="AA1503" s="357"/>
      <c r="AB1503" s="308"/>
      <c r="AC1503" s="2300"/>
      <c r="AD1503" s="2300"/>
      <c r="AE1503" s="2308"/>
      <c r="AF1503" s="2316"/>
      <c r="AG1503" s="2314"/>
      <c r="AH1503" s="2312"/>
      <c r="AI1503" s="271">
        <f t="shared" ref="AI1503" si="2132">IF(P1503=P1502,0,IF(P1503=P1501,0,IF(P1503=P1500,0,IF(P1503=P1499,0,IF(P1503=P1498,0,IF(P1503=P1497,0,IF(P1503=P1496,0,IF(P1503=P1495,0,1))))))))</f>
        <v>0</v>
      </c>
      <c r="AJ1503" s="271" t="s">
        <v>545</v>
      </c>
      <c r="AK1503" s="271" t="str">
        <f t="shared" si="2061"/>
        <v>??</v>
      </c>
      <c r="AL1503" s="271" t="e">
        <f>IF(#REF!=#REF!,0,IF(#REF!=#REF!,0,IF(#REF!=#REF!,0,IF(#REF!=#REF!,0,IF(#REF!=#REF!,0,IF(#REF!=#REF!,0,IF(#REF!=#REF!,0,IF(#REF!=#REF!,0,1))))))))</f>
        <v>#REF!</v>
      </c>
      <c r="AM1503" s="354">
        <f t="shared" si="2064"/>
        <v>0</v>
      </c>
    </row>
    <row r="1504" spans="1:39" ht="14.1" customHeight="1" thickTop="1" thickBot="1" x14ac:dyDescent="0.25">
      <c r="A1504" s="2279"/>
      <c r="B1504" s="2282"/>
      <c r="C1504" s="2284"/>
      <c r="D1504" s="2286"/>
      <c r="E1504" s="2289"/>
      <c r="F1504" s="2282"/>
      <c r="G1504" s="2296"/>
      <c r="H1504" s="2298"/>
      <c r="I1504" s="2294"/>
      <c r="J1504" s="2282"/>
      <c r="K1504" s="2296"/>
      <c r="L1504" s="2282"/>
      <c r="M1504" s="292"/>
      <c r="N1504" s="290"/>
      <c r="O1504" s="290"/>
      <c r="P1504" s="291"/>
      <c r="Q1504" s="291"/>
      <c r="R1504" s="290"/>
      <c r="S1504" s="290"/>
      <c r="T1504" s="356"/>
      <c r="U1504" s="355"/>
      <c r="V1504" s="355"/>
      <c r="W1504" s="355"/>
      <c r="X1504" s="355"/>
      <c r="Y1504" s="355"/>
      <c r="Z1504" s="355"/>
      <c r="AA1504" s="355"/>
      <c r="AB1504" s="290"/>
      <c r="AC1504" s="2301"/>
      <c r="AD1504" s="2301"/>
      <c r="AE1504" s="2309"/>
      <c r="AF1504" s="2316"/>
      <c r="AG1504" s="2315"/>
      <c r="AH1504" s="2312"/>
      <c r="AI1504" s="271">
        <f t="shared" ref="AI1504" si="2133">IF(P1504=P1503,0,IF(P1504=P1502,0,IF(P1504=P1501,0,IF(P1504=P1500,0,IF(P1504=P1499,0,IF(P1504=P1498,0,IF(P1504=P1497,0,IF(P1504=P1496,0,IF(P1504=P1495,0,1)))))))))</f>
        <v>0</v>
      </c>
      <c r="AJ1504" s="271" t="s">
        <v>545</v>
      </c>
      <c r="AK1504" s="271" t="str">
        <f t="shared" si="2061"/>
        <v>??</v>
      </c>
      <c r="AL1504" s="271" t="e">
        <f>IF(#REF!=#REF!,0,IF(#REF!=#REF!,0,IF(#REF!=#REF!,0,IF(#REF!=#REF!,0,IF(#REF!=#REF!,0,IF(#REF!=#REF!,0,IF(#REF!=#REF!,0,IF(#REF!=#REF!,0,IF(#REF!=#REF!,0,1)))))))))</f>
        <v>#REF!</v>
      </c>
      <c r="AM1504" s="354">
        <f t="shared" si="2064"/>
        <v>0</v>
      </c>
    </row>
    <row r="1505" spans="1:39" ht="14.1" customHeight="1" thickTop="1" thickBot="1" x14ac:dyDescent="0.25">
      <c r="A1505" s="2278"/>
      <c r="B1505" s="2280"/>
      <c r="C1505" s="2283"/>
      <c r="D1505" s="2285"/>
      <c r="E1505" s="2287"/>
      <c r="F1505" s="2280"/>
      <c r="G1505" s="2280"/>
      <c r="H1505" s="2297"/>
      <c r="I1505" s="2290" t="s">
        <v>140</v>
      </c>
      <c r="J1505" s="2281"/>
      <c r="K1505" s="2280"/>
      <c r="L1505" s="2281"/>
      <c r="M1505" s="310"/>
      <c r="N1505" s="1678"/>
      <c r="O1505" s="1678"/>
      <c r="P1505" s="388"/>
      <c r="Q1505" s="388"/>
      <c r="R1505" s="308"/>
      <c r="S1505" s="308"/>
      <c r="T1505" s="358"/>
      <c r="U1505" s="357"/>
      <c r="V1505" s="357"/>
      <c r="W1505" s="357"/>
      <c r="X1505" s="357"/>
      <c r="Y1505" s="357"/>
      <c r="Z1505" s="357"/>
      <c r="AA1505" s="357"/>
      <c r="AB1505" s="308"/>
      <c r="AC1505" s="2299">
        <f t="shared" ref="AC1505" si="2134">SUM(T1505:AB1514)</f>
        <v>0</v>
      </c>
      <c r="AD1505" s="2299">
        <f t="shared" ref="AD1505" si="2135">IF(AC1505&gt;0,18,0)</f>
        <v>0</v>
      </c>
      <c r="AE1505" s="2306">
        <f t="shared" ref="AE1505" si="2136">IF((AC1505-AD1505)&gt;=0,AC1505-AD1505,0)</f>
        <v>0</v>
      </c>
      <c r="AF1505" s="2316">
        <f t="shared" ref="AF1505" si="2137">IF(AC1505&lt;AD1505,AC1505,AD1505)/IF(AD1505=0,1,AD1505)</f>
        <v>0</v>
      </c>
      <c r="AG1505" s="2313" t="str">
        <f t="shared" ref="AG1505" si="2138">IF(AF1505=1,"pe",IF(AF1505&gt;0,"ne",""))</f>
        <v/>
      </c>
      <c r="AH1505" s="2312"/>
      <c r="AI1505" s="271">
        <v>1</v>
      </c>
      <c r="AJ1505" s="271" t="s">
        <v>545</v>
      </c>
      <c r="AK1505" s="271" t="str">
        <f t="shared" si="2061"/>
        <v>??</v>
      </c>
      <c r="AL1505" s="271">
        <v>1</v>
      </c>
      <c r="AM1505" s="354">
        <f t="shared" ref="AM1505" si="2139">C1505</f>
        <v>0</v>
      </c>
    </row>
    <row r="1506" spans="1:39" ht="14.1" customHeight="1" thickTop="1" thickBot="1" x14ac:dyDescent="0.25">
      <c r="A1506" s="2278"/>
      <c r="B1506" s="2281"/>
      <c r="C1506" s="2283"/>
      <c r="D1506" s="2285"/>
      <c r="E1506" s="2288"/>
      <c r="F1506" s="2281"/>
      <c r="G1506" s="2295"/>
      <c r="H1506" s="2297"/>
      <c r="I1506" s="2291"/>
      <c r="J1506" s="2281"/>
      <c r="K1506" s="2295"/>
      <c r="L1506" s="2281"/>
      <c r="M1506" s="310"/>
      <c r="N1506" s="1678"/>
      <c r="O1506" s="1678"/>
      <c r="P1506" s="309"/>
      <c r="Q1506" s="309"/>
      <c r="R1506" s="308"/>
      <c r="S1506" s="308"/>
      <c r="T1506" s="358"/>
      <c r="U1506" s="357"/>
      <c r="V1506" s="357"/>
      <c r="W1506" s="357"/>
      <c r="X1506" s="357"/>
      <c r="Y1506" s="357"/>
      <c r="Z1506" s="357"/>
      <c r="AA1506" s="357"/>
      <c r="AB1506" s="308"/>
      <c r="AC1506" s="2300"/>
      <c r="AD1506" s="2300"/>
      <c r="AE1506" s="2307"/>
      <c r="AF1506" s="2316"/>
      <c r="AG1506" s="2314"/>
      <c r="AH1506" s="2312"/>
      <c r="AI1506" s="271">
        <f t="shared" ref="AI1506" si="2140">IF(P1506=P1505,0,1)</f>
        <v>0</v>
      </c>
      <c r="AJ1506" s="271" t="s">
        <v>545</v>
      </c>
      <c r="AK1506" s="271" t="str">
        <f t="shared" si="2061"/>
        <v>??</v>
      </c>
      <c r="AL1506" s="271" t="e">
        <f>IF(#REF!=#REF!,0,1)</f>
        <v>#REF!</v>
      </c>
      <c r="AM1506" s="354">
        <f t="shared" si="2064"/>
        <v>0</v>
      </c>
    </row>
    <row r="1507" spans="1:39" ht="14.1" customHeight="1" thickTop="1" thickBot="1" x14ac:dyDescent="0.25">
      <c r="A1507" s="2278"/>
      <c r="B1507" s="2281"/>
      <c r="C1507" s="2283"/>
      <c r="D1507" s="2285"/>
      <c r="E1507" s="2288"/>
      <c r="F1507" s="2281"/>
      <c r="G1507" s="2295"/>
      <c r="H1507" s="2297"/>
      <c r="I1507" s="2292"/>
      <c r="J1507" s="2281"/>
      <c r="K1507" s="2295"/>
      <c r="L1507" s="2281"/>
      <c r="M1507" s="310"/>
      <c r="N1507" s="1678"/>
      <c r="O1507" s="1678"/>
      <c r="P1507" s="309"/>
      <c r="Q1507" s="309"/>
      <c r="R1507" s="308"/>
      <c r="S1507" s="308"/>
      <c r="T1507" s="358"/>
      <c r="U1507" s="357"/>
      <c r="V1507" s="357"/>
      <c r="W1507" s="357"/>
      <c r="X1507" s="357"/>
      <c r="Y1507" s="357"/>
      <c r="Z1507" s="357"/>
      <c r="AA1507" s="357"/>
      <c r="AB1507" s="308"/>
      <c r="AC1507" s="2300"/>
      <c r="AD1507" s="2300"/>
      <c r="AE1507" s="2307"/>
      <c r="AF1507" s="2316"/>
      <c r="AG1507" s="2314"/>
      <c r="AH1507" s="2312"/>
      <c r="AI1507" s="271">
        <f t="shared" ref="AI1507" si="2141">IF(P1507=P1506,0,IF(P1507=P1505,0,1))</f>
        <v>0</v>
      </c>
      <c r="AJ1507" s="271" t="s">
        <v>545</v>
      </c>
      <c r="AK1507" s="271" t="str">
        <f t="shared" si="2061"/>
        <v>??</v>
      </c>
      <c r="AL1507" s="271" t="e">
        <f>IF(#REF!=#REF!,0,IF(#REF!=#REF!,0,1))</f>
        <v>#REF!</v>
      </c>
      <c r="AM1507" s="354">
        <f t="shared" si="2064"/>
        <v>0</v>
      </c>
    </row>
    <row r="1508" spans="1:39" ht="14.1" customHeight="1" thickTop="1" thickBot="1" x14ac:dyDescent="0.25">
      <c r="A1508" s="2278"/>
      <c r="B1508" s="2281"/>
      <c r="C1508" s="2283"/>
      <c r="D1508" s="2285"/>
      <c r="E1508" s="2288"/>
      <c r="F1508" s="2281"/>
      <c r="G1508" s="2295"/>
      <c r="H1508" s="2297"/>
      <c r="I1508" s="2293"/>
      <c r="J1508" s="2281"/>
      <c r="K1508" s="2295"/>
      <c r="L1508" s="2281"/>
      <c r="M1508" s="310"/>
      <c r="N1508" s="1678"/>
      <c r="O1508" s="1678"/>
      <c r="P1508" s="309"/>
      <c r="Q1508" s="309"/>
      <c r="R1508" s="308"/>
      <c r="S1508" s="308"/>
      <c r="T1508" s="358"/>
      <c r="U1508" s="357"/>
      <c r="V1508" s="357"/>
      <c r="W1508" s="357"/>
      <c r="X1508" s="357"/>
      <c r="Y1508" s="357"/>
      <c r="Z1508" s="357"/>
      <c r="AA1508" s="357"/>
      <c r="AB1508" s="308"/>
      <c r="AC1508" s="2300"/>
      <c r="AD1508" s="2300"/>
      <c r="AE1508" s="2307"/>
      <c r="AF1508" s="2316"/>
      <c r="AG1508" s="2314"/>
      <c r="AH1508" s="2312"/>
      <c r="AI1508" s="271">
        <f t="shared" ref="AI1508" si="2142">IF(P1508=P1507,0,IF(P1508=P1506,0,IF(P1508=P1505,0,1)))</f>
        <v>0</v>
      </c>
      <c r="AJ1508" s="271" t="s">
        <v>545</v>
      </c>
      <c r="AK1508" s="271" t="str">
        <f t="shared" si="2061"/>
        <v>??</v>
      </c>
      <c r="AL1508" s="271" t="e">
        <f>IF(#REF!=#REF!,0,IF(#REF!=#REF!,0,IF(#REF!=#REF!,0,1)))</f>
        <v>#REF!</v>
      </c>
      <c r="AM1508" s="354">
        <f t="shared" si="2064"/>
        <v>0</v>
      </c>
    </row>
    <row r="1509" spans="1:39" ht="14.1" customHeight="1" thickTop="1" thickBot="1" x14ac:dyDescent="0.25">
      <c r="A1509" s="2278"/>
      <c r="B1509" s="2281"/>
      <c r="C1509" s="2283"/>
      <c r="D1509" s="2285"/>
      <c r="E1509" s="2288"/>
      <c r="F1509" s="2281"/>
      <c r="G1509" s="2295"/>
      <c r="H1509" s="2297"/>
      <c r="I1509" s="2293"/>
      <c r="J1509" s="2281"/>
      <c r="K1509" s="2295"/>
      <c r="L1509" s="2281"/>
      <c r="M1509" s="310"/>
      <c r="N1509" s="1678"/>
      <c r="O1509" s="1678"/>
      <c r="P1509" s="309"/>
      <c r="Q1509" s="309"/>
      <c r="R1509" s="308"/>
      <c r="S1509" s="308"/>
      <c r="T1509" s="358"/>
      <c r="U1509" s="357"/>
      <c r="V1509" s="357"/>
      <c r="W1509" s="357"/>
      <c r="X1509" s="357"/>
      <c r="Y1509" s="357"/>
      <c r="Z1509" s="357"/>
      <c r="AA1509" s="357"/>
      <c r="AB1509" s="308"/>
      <c r="AC1509" s="2300"/>
      <c r="AD1509" s="2300"/>
      <c r="AE1509" s="2307"/>
      <c r="AF1509" s="2316"/>
      <c r="AG1509" s="2314"/>
      <c r="AH1509" s="2312"/>
      <c r="AI1509" s="271">
        <f t="shared" ref="AI1509" si="2143">IF(P1509=P1508,0,IF(P1509=P1507,0,IF(P1509=P1506,0,IF(P1509=P1505,0,1))))</f>
        <v>0</v>
      </c>
      <c r="AJ1509" s="271" t="s">
        <v>545</v>
      </c>
      <c r="AK1509" s="271" t="str">
        <f t="shared" si="2061"/>
        <v>??</v>
      </c>
      <c r="AL1509" s="271" t="e">
        <f>IF(#REF!=#REF!,0,IF(#REF!=#REF!,0,IF(#REF!=#REF!,0,IF(#REF!=#REF!,0,1))))</f>
        <v>#REF!</v>
      </c>
      <c r="AM1509" s="354">
        <f t="shared" si="2064"/>
        <v>0</v>
      </c>
    </row>
    <row r="1510" spans="1:39" ht="14.1" customHeight="1" thickTop="1" thickBot="1" x14ac:dyDescent="0.25">
      <c r="A1510" s="2278"/>
      <c r="B1510" s="2281"/>
      <c r="C1510" s="2283"/>
      <c r="D1510" s="2285"/>
      <c r="E1510" s="2288"/>
      <c r="F1510" s="2281"/>
      <c r="G1510" s="2295"/>
      <c r="H1510" s="2297"/>
      <c r="I1510" s="2293"/>
      <c r="J1510" s="2281"/>
      <c r="K1510" s="2295"/>
      <c r="L1510" s="2281"/>
      <c r="M1510" s="310"/>
      <c r="N1510" s="1678"/>
      <c r="O1510" s="1678"/>
      <c r="P1510" s="309"/>
      <c r="Q1510" s="309"/>
      <c r="R1510" s="308"/>
      <c r="S1510" s="308"/>
      <c r="T1510" s="358"/>
      <c r="U1510" s="357"/>
      <c r="V1510" s="357"/>
      <c r="W1510" s="357"/>
      <c r="X1510" s="357"/>
      <c r="Y1510" s="357"/>
      <c r="Z1510" s="357"/>
      <c r="AA1510" s="357"/>
      <c r="AB1510" s="308"/>
      <c r="AC1510" s="2300"/>
      <c r="AD1510" s="2300"/>
      <c r="AE1510" s="2307"/>
      <c r="AF1510" s="2316"/>
      <c r="AG1510" s="2314"/>
      <c r="AH1510" s="2312"/>
      <c r="AI1510" s="271">
        <f t="shared" ref="AI1510" si="2144">IF(P1510=P1509,0,IF(P1510=P1508,0,IF(P1510=P1507,0,IF(P1510=P1506,0,IF(P1510=P1505,0,1)))))</f>
        <v>0</v>
      </c>
      <c r="AJ1510" s="271" t="s">
        <v>545</v>
      </c>
      <c r="AK1510" s="271" t="str">
        <f t="shared" si="2061"/>
        <v>??</v>
      </c>
      <c r="AL1510" s="271" t="e">
        <f>IF(#REF!=#REF!,0,IF(#REF!=#REF!,0,IF(#REF!=#REF!,0,IF(#REF!=#REF!,0,IF(#REF!=#REF!,0,1)))))</f>
        <v>#REF!</v>
      </c>
      <c r="AM1510" s="354">
        <f t="shared" si="2064"/>
        <v>0</v>
      </c>
    </row>
    <row r="1511" spans="1:39" ht="14.1" customHeight="1" thickTop="1" thickBot="1" x14ac:dyDescent="0.25">
      <c r="A1511" s="2278"/>
      <c r="B1511" s="2281"/>
      <c r="C1511" s="2283"/>
      <c r="D1511" s="2285"/>
      <c r="E1511" s="2288"/>
      <c r="F1511" s="2281"/>
      <c r="G1511" s="2295"/>
      <c r="H1511" s="2297"/>
      <c r="I1511" s="2293"/>
      <c r="J1511" s="2281"/>
      <c r="K1511" s="2295"/>
      <c r="L1511" s="2281"/>
      <c r="M1511" s="310"/>
      <c r="N1511" s="1678"/>
      <c r="O1511" s="1678"/>
      <c r="P1511" s="309"/>
      <c r="Q1511" s="309"/>
      <c r="R1511" s="308"/>
      <c r="S1511" s="308"/>
      <c r="T1511" s="358"/>
      <c r="U1511" s="357"/>
      <c r="V1511" s="357"/>
      <c r="W1511" s="357"/>
      <c r="X1511" s="357"/>
      <c r="Y1511" s="357"/>
      <c r="Z1511" s="357"/>
      <c r="AA1511" s="357"/>
      <c r="AB1511" s="308"/>
      <c r="AC1511" s="2300"/>
      <c r="AD1511" s="2300"/>
      <c r="AE1511" s="2308" t="str">
        <f t="shared" ref="AE1511" si="2145">IF(AE1505&gt;9,"błąd","")</f>
        <v/>
      </c>
      <c r="AF1511" s="2316"/>
      <c r="AG1511" s="2314"/>
      <c r="AH1511" s="2312"/>
      <c r="AI1511" s="271">
        <f t="shared" ref="AI1511" si="2146">IF(P1511=P1510,0,IF(P1511=P1509,0,IF(P1511=P1508,0,IF(P1511=P1507,0,IF(P1511=P1506,0,IF(P1511=P1505,0,1))))))</f>
        <v>0</v>
      </c>
      <c r="AJ1511" s="271" t="s">
        <v>545</v>
      </c>
      <c r="AK1511" s="271" t="str">
        <f t="shared" si="2061"/>
        <v>??</v>
      </c>
      <c r="AL1511" s="271" t="e">
        <f>IF(#REF!=#REF!,0,IF(#REF!=#REF!,0,IF(#REF!=#REF!,0,IF(#REF!=#REF!,0,IF(#REF!=#REF!,0,IF(#REF!=#REF!,0,1))))))</f>
        <v>#REF!</v>
      </c>
      <c r="AM1511" s="354">
        <f t="shared" si="2064"/>
        <v>0</v>
      </c>
    </row>
    <row r="1512" spans="1:39" ht="14.1" customHeight="1" thickTop="1" thickBot="1" x14ac:dyDescent="0.25">
      <c r="A1512" s="2278"/>
      <c r="B1512" s="2281"/>
      <c r="C1512" s="2283"/>
      <c r="D1512" s="2285"/>
      <c r="E1512" s="2288"/>
      <c r="F1512" s="2281"/>
      <c r="G1512" s="2295"/>
      <c r="H1512" s="2297"/>
      <c r="I1512" s="2293"/>
      <c r="J1512" s="2281"/>
      <c r="K1512" s="2295"/>
      <c r="L1512" s="2281"/>
      <c r="M1512" s="310"/>
      <c r="N1512" s="1678"/>
      <c r="O1512" s="1678"/>
      <c r="P1512" s="309"/>
      <c r="Q1512" s="309"/>
      <c r="R1512" s="308"/>
      <c r="S1512" s="308"/>
      <c r="T1512" s="358"/>
      <c r="U1512" s="357"/>
      <c r="V1512" s="357"/>
      <c r="W1512" s="357"/>
      <c r="X1512" s="357"/>
      <c r="Y1512" s="357"/>
      <c r="Z1512" s="357"/>
      <c r="AA1512" s="357"/>
      <c r="AB1512" s="308"/>
      <c r="AC1512" s="2300"/>
      <c r="AD1512" s="2300"/>
      <c r="AE1512" s="2308"/>
      <c r="AF1512" s="2316"/>
      <c r="AG1512" s="2314"/>
      <c r="AH1512" s="2312"/>
      <c r="AI1512" s="271">
        <f t="shared" ref="AI1512" si="2147">IF(P1512=P1511,0,IF(P1512=P1510,0,IF(P1512=P1509,0,IF(P1512=P1508,0,IF(P1512=P1507,0,IF(P1512=P1506,0,IF(P1512=P1505,0,1)))))))</f>
        <v>0</v>
      </c>
      <c r="AJ1512" s="271" t="s">
        <v>545</v>
      </c>
      <c r="AK1512" s="271" t="str">
        <f t="shared" si="2061"/>
        <v>??</v>
      </c>
      <c r="AL1512" s="271" t="e">
        <f>IF(#REF!=#REF!,0,IF(#REF!=#REF!,0,IF(#REF!=#REF!,0,IF(#REF!=#REF!,0,IF(#REF!=#REF!,0,IF(#REF!=#REF!,0,IF(#REF!=#REF!,0,1)))))))</f>
        <v>#REF!</v>
      </c>
      <c r="AM1512" s="354">
        <f t="shared" si="2064"/>
        <v>0</v>
      </c>
    </row>
    <row r="1513" spans="1:39" ht="14.1" customHeight="1" thickTop="1" thickBot="1" x14ac:dyDescent="0.25">
      <c r="A1513" s="2278"/>
      <c r="B1513" s="2281"/>
      <c r="C1513" s="2283"/>
      <c r="D1513" s="2285"/>
      <c r="E1513" s="2288"/>
      <c r="F1513" s="2281"/>
      <c r="G1513" s="2295"/>
      <c r="H1513" s="2297"/>
      <c r="I1513" s="2293"/>
      <c r="J1513" s="2281"/>
      <c r="K1513" s="2295"/>
      <c r="L1513" s="2281"/>
      <c r="M1513" s="310"/>
      <c r="N1513" s="1678"/>
      <c r="O1513" s="1678"/>
      <c r="P1513" s="309"/>
      <c r="Q1513" s="309"/>
      <c r="R1513" s="308"/>
      <c r="S1513" s="308"/>
      <c r="T1513" s="358"/>
      <c r="U1513" s="357"/>
      <c r="V1513" s="357"/>
      <c r="W1513" s="357"/>
      <c r="X1513" s="357"/>
      <c r="Y1513" s="357"/>
      <c r="Z1513" s="357"/>
      <c r="AA1513" s="357"/>
      <c r="AB1513" s="308"/>
      <c r="AC1513" s="2300"/>
      <c r="AD1513" s="2300"/>
      <c r="AE1513" s="2308"/>
      <c r="AF1513" s="2316"/>
      <c r="AG1513" s="2314"/>
      <c r="AH1513" s="2312"/>
      <c r="AI1513" s="271">
        <f t="shared" ref="AI1513" si="2148">IF(P1513=P1512,0,IF(P1513=P1511,0,IF(P1513=P1510,0,IF(P1513=P1509,0,IF(P1513=P1508,0,IF(P1513=P1507,0,IF(P1513=P1506,0,IF(P1513=P1505,0,1))))))))</f>
        <v>0</v>
      </c>
      <c r="AJ1513" s="271" t="s">
        <v>545</v>
      </c>
      <c r="AK1513" s="271" t="str">
        <f t="shared" si="2061"/>
        <v>??</v>
      </c>
      <c r="AL1513" s="271" t="e">
        <f>IF(#REF!=#REF!,0,IF(#REF!=#REF!,0,IF(#REF!=#REF!,0,IF(#REF!=#REF!,0,IF(#REF!=#REF!,0,IF(#REF!=#REF!,0,IF(#REF!=#REF!,0,IF(#REF!=#REF!,0,1))))))))</f>
        <v>#REF!</v>
      </c>
      <c r="AM1513" s="354">
        <f t="shared" si="2064"/>
        <v>0</v>
      </c>
    </row>
    <row r="1514" spans="1:39" ht="14.1" customHeight="1" thickTop="1" thickBot="1" x14ac:dyDescent="0.25">
      <c r="A1514" s="2279"/>
      <c r="B1514" s="2282"/>
      <c r="C1514" s="2284"/>
      <c r="D1514" s="2286"/>
      <c r="E1514" s="2289"/>
      <c r="F1514" s="2282"/>
      <c r="G1514" s="2296"/>
      <c r="H1514" s="2298"/>
      <c r="I1514" s="2294"/>
      <c r="J1514" s="2282"/>
      <c r="K1514" s="2296"/>
      <c r="L1514" s="2282"/>
      <c r="M1514" s="292"/>
      <c r="N1514" s="290"/>
      <c r="O1514" s="290"/>
      <c r="P1514" s="291"/>
      <c r="Q1514" s="291"/>
      <c r="R1514" s="290"/>
      <c r="S1514" s="290"/>
      <c r="T1514" s="356"/>
      <c r="U1514" s="355"/>
      <c r="V1514" s="355"/>
      <c r="W1514" s="355"/>
      <c r="X1514" s="355"/>
      <c r="Y1514" s="355"/>
      <c r="Z1514" s="355"/>
      <c r="AA1514" s="355"/>
      <c r="AB1514" s="290"/>
      <c r="AC1514" s="2301"/>
      <c r="AD1514" s="2301"/>
      <c r="AE1514" s="2309"/>
      <c r="AF1514" s="2316"/>
      <c r="AG1514" s="2315"/>
      <c r="AH1514" s="2312"/>
      <c r="AI1514" s="271">
        <f t="shared" ref="AI1514" si="2149">IF(P1514=P1513,0,IF(P1514=P1512,0,IF(P1514=P1511,0,IF(P1514=P1510,0,IF(P1514=P1509,0,IF(P1514=P1508,0,IF(P1514=P1507,0,IF(P1514=P1506,0,IF(P1514=P1505,0,1)))))))))</f>
        <v>0</v>
      </c>
      <c r="AJ1514" s="271" t="s">
        <v>545</v>
      </c>
      <c r="AK1514" s="271" t="str">
        <f t="shared" si="2061"/>
        <v>??</v>
      </c>
      <c r="AL1514" s="271" t="e">
        <f>IF(#REF!=#REF!,0,IF(#REF!=#REF!,0,IF(#REF!=#REF!,0,IF(#REF!=#REF!,0,IF(#REF!=#REF!,0,IF(#REF!=#REF!,0,IF(#REF!=#REF!,0,IF(#REF!=#REF!,0,IF(#REF!=#REF!,0,1)))))))))</f>
        <v>#REF!</v>
      </c>
      <c r="AM1514" s="354">
        <f t="shared" si="2064"/>
        <v>0</v>
      </c>
    </row>
    <row r="1515" spans="1:39" ht="14.1" customHeight="1" thickTop="1" thickBot="1" x14ac:dyDescent="0.25">
      <c r="A1515" s="2278"/>
      <c r="B1515" s="2280"/>
      <c r="C1515" s="2283"/>
      <c r="D1515" s="2285"/>
      <c r="E1515" s="2287"/>
      <c r="F1515" s="2280"/>
      <c r="G1515" s="2280"/>
      <c r="H1515" s="2297"/>
      <c r="I1515" s="2290" t="s">
        <v>140</v>
      </c>
      <c r="J1515" s="2281"/>
      <c r="K1515" s="2280"/>
      <c r="L1515" s="2281"/>
      <c r="M1515" s="310"/>
      <c r="N1515" s="1678"/>
      <c r="O1515" s="1678"/>
      <c r="P1515" s="388"/>
      <c r="Q1515" s="388"/>
      <c r="R1515" s="308"/>
      <c r="S1515" s="308"/>
      <c r="T1515" s="358"/>
      <c r="U1515" s="357"/>
      <c r="V1515" s="357"/>
      <c r="W1515" s="357"/>
      <c r="X1515" s="357"/>
      <c r="Y1515" s="357"/>
      <c r="Z1515" s="357"/>
      <c r="AA1515" s="357"/>
      <c r="AB1515" s="308"/>
      <c r="AC1515" s="2299">
        <f t="shared" ref="AC1515" si="2150">SUM(T1515:AB1524)</f>
        <v>0</v>
      </c>
      <c r="AD1515" s="2299">
        <f t="shared" ref="AD1515" si="2151">IF(AC1515&gt;0,18,0)</f>
        <v>0</v>
      </c>
      <c r="AE1515" s="2306">
        <f t="shared" ref="AE1515" si="2152">IF((AC1515-AD1515)&gt;=0,AC1515-AD1515,0)</f>
        <v>0</v>
      </c>
      <c r="AF1515" s="2316">
        <f t="shared" ref="AF1515" si="2153">IF(AC1515&lt;AD1515,AC1515,AD1515)/IF(AD1515=0,1,AD1515)</f>
        <v>0</v>
      </c>
      <c r="AG1515" s="2313" t="str">
        <f t="shared" ref="AG1515" si="2154">IF(AF1515=1,"pe",IF(AF1515&gt;0,"ne",""))</f>
        <v/>
      </c>
      <c r="AH1515" s="2312"/>
      <c r="AI1515" s="271">
        <v>1</v>
      </c>
      <c r="AJ1515" s="271" t="s">
        <v>545</v>
      </c>
      <c r="AK1515" s="271" t="str">
        <f t="shared" si="2061"/>
        <v>??</v>
      </c>
      <c r="AL1515" s="271">
        <v>1</v>
      </c>
      <c r="AM1515" s="354">
        <f t="shared" ref="AM1515" si="2155">C1515</f>
        <v>0</v>
      </c>
    </row>
    <row r="1516" spans="1:39" ht="14.1" customHeight="1" thickTop="1" thickBot="1" x14ac:dyDescent="0.25">
      <c r="A1516" s="2278"/>
      <c r="B1516" s="2281"/>
      <c r="C1516" s="2283"/>
      <c r="D1516" s="2285"/>
      <c r="E1516" s="2288"/>
      <c r="F1516" s="2281"/>
      <c r="G1516" s="2295"/>
      <c r="H1516" s="2297"/>
      <c r="I1516" s="2291"/>
      <c r="J1516" s="2281"/>
      <c r="K1516" s="2295"/>
      <c r="L1516" s="2281"/>
      <c r="M1516" s="310"/>
      <c r="N1516" s="1678"/>
      <c r="O1516" s="1678"/>
      <c r="P1516" s="309"/>
      <c r="Q1516" s="309"/>
      <c r="R1516" s="308"/>
      <c r="S1516" s="308"/>
      <c r="T1516" s="358"/>
      <c r="U1516" s="357"/>
      <c r="V1516" s="357"/>
      <c r="W1516" s="357"/>
      <c r="X1516" s="357"/>
      <c r="Y1516" s="357"/>
      <c r="Z1516" s="357"/>
      <c r="AA1516" s="357"/>
      <c r="AB1516" s="308"/>
      <c r="AC1516" s="2300"/>
      <c r="AD1516" s="2300"/>
      <c r="AE1516" s="2307"/>
      <c r="AF1516" s="2316"/>
      <c r="AG1516" s="2314"/>
      <c r="AH1516" s="2312"/>
      <c r="AI1516" s="271">
        <f t="shared" ref="AI1516" si="2156">IF(P1516=P1515,0,1)</f>
        <v>0</v>
      </c>
      <c r="AJ1516" s="271" t="s">
        <v>545</v>
      </c>
      <c r="AK1516" s="271" t="str">
        <f t="shared" si="2061"/>
        <v>??</v>
      </c>
      <c r="AL1516" s="271" t="e">
        <f>IF(#REF!=#REF!,0,1)</f>
        <v>#REF!</v>
      </c>
      <c r="AM1516" s="354">
        <f t="shared" si="2064"/>
        <v>0</v>
      </c>
    </row>
    <row r="1517" spans="1:39" ht="14.1" customHeight="1" thickTop="1" thickBot="1" x14ac:dyDescent="0.25">
      <c r="A1517" s="2278"/>
      <c r="B1517" s="2281"/>
      <c r="C1517" s="2283"/>
      <c r="D1517" s="2285"/>
      <c r="E1517" s="2288"/>
      <c r="F1517" s="2281"/>
      <c r="G1517" s="2295"/>
      <c r="H1517" s="2297"/>
      <c r="I1517" s="2292"/>
      <c r="J1517" s="2281"/>
      <c r="K1517" s="2295"/>
      <c r="L1517" s="2281"/>
      <c r="M1517" s="310"/>
      <c r="N1517" s="1678"/>
      <c r="O1517" s="1678"/>
      <c r="P1517" s="309"/>
      <c r="Q1517" s="309"/>
      <c r="R1517" s="308"/>
      <c r="S1517" s="308"/>
      <c r="T1517" s="358"/>
      <c r="U1517" s="357"/>
      <c r="V1517" s="357"/>
      <c r="W1517" s="357"/>
      <c r="X1517" s="357"/>
      <c r="Y1517" s="357"/>
      <c r="Z1517" s="357"/>
      <c r="AA1517" s="357"/>
      <c r="AB1517" s="308"/>
      <c r="AC1517" s="2300"/>
      <c r="AD1517" s="2300"/>
      <c r="AE1517" s="2307"/>
      <c r="AF1517" s="2316"/>
      <c r="AG1517" s="2314"/>
      <c r="AH1517" s="2312"/>
      <c r="AI1517" s="271">
        <f t="shared" ref="AI1517" si="2157">IF(P1517=P1516,0,IF(P1517=P1515,0,1))</f>
        <v>0</v>
      </c>
      <c r="AJ1517" s="271" t="s">
        <v>545</v>
      </c>
      <c r="AK1517" s="271" t="str">
        <f t="shared" si="2061"/>
        <v>??</v>
      </c>
      <c r="AL1517" s="271" t="e">
        <f>IF(#REF!=#REF!,0,IF(#REF!=#REF!,0,1))</f>
        <v>#REF!</v>
      </c>
      <c r="AM1517" s="354">
        <f t="shared" si="2064"/>
        <v>0</v>
      </c>
    </row>
    <row r="1518" spans="1:39" ht="14.1" customHeight="1" thickTop="1" thickBot="1" x14ac:dyDescent="0.25">
      <c r="A1518" s="2278"/>
      <c r="B1518" s="2281"/>
      <c r="C1518" s="2283"/>
      <c r="D1518" s="2285"/>
      <c r="E1518" s="2288"/>
      <c r="F1518" s="2281"/>
      <c r="G1518" s="2295"/>
      <c r="H1518" s="2297"/>
      <c r="I1518" s="2293"/>
      <c r="J1518" s="2281"/>
      <c r="K1518" s="2295"/>
      <c r="L1518" s="2281"/>
      <c r="M1518" s="310"/>
      <c r="N1518" s="1678"/>
      <c r="O1518" s="1678"/>
      <c r="P1518" s="309"/>
      <c r="Q1518" s="309"/>
      <c r="R1518" s="308"/>
      <c r="S1518" s="308"/>
      <c r="T1518" s="358"/>
      <c r="U1518" s="357"/>
      <c r="V1518" s="357"/>
      <c r="W1518" s="357"/>
      <c r="X1518" s="357"/>
      <c r="Y1518" s="357"/>
      <c r="Z1518" s="357"/>
      <c r="AA1518" s="357"/>
      <c r="AB1518" s="308"/>
      <c r="AC1518" s="2300"/>
      <c r="AD1518" s="2300"/>
      <c r="AE1518" s="2307"/>
      <c r="AF1518" s="2316"/>
      <c r="AG1518" s="2314"/>
      <c r="AH1518" s="2312"/>
      <c r="AI1518" s="271">
        <f t="shared" ref="AI1518" si="2158">IF(P1518=P1517,0,IF(P1518=P1516,0,IF(P1518=P1515,0,1)))</f>
        <v>0</v>
      </c>
      <c r="AJ1518" s="271" t="s">
        <v>545</v>
      </c>
      <c r="AK1518" s="271" t="str">
        <f t="shared" si="2061"/>
        <v>??</v>
      </c>
      <c r="AL1518" s="271" t="e">
        <f>IF(#REF!=#REF!,0,IF(#REF!=#REF!,0,IF(#REF!=#REF!,0,1)))</f>
        <v>#REF!</v>
      </c>
      <c r="AM1518" s="354">
        <f t="shared" si="2064"/>
        <v>0</v>
      </c>
    </row>
    <row r="1519" spans="1:39" ht="14.1" customHeight="1" thickTop="1" thickBot="1" x14ac:dyDescent="0.25">
      <c r="A1519" s="2278"/>
      <c r="B1519" s="2281"/>
      <c r="C1519" s="2283"/>
      <c r="D1519" s="2285"/>
      <c r="E1519" s="2288"/>
      <c r="F1519" s="2281"/>
      <c r="G1519" s="2295"/>
      <c r="H1519" s="2297"/>
      <c r="I1519" s="2293"/>
      <c r="J1519" s="2281"/>
      <c r="K1519" s="2295"/>
      <c r="L1519" s="2281"/>
      <c r="M1519" s="310"/>
      <c r="N1519" s="1678"/>
      <c r="O1519" s="1678"/>
      <c r="P1519" s="309"/>
      <c r="Q1519" s="309"/>
      <c r="R1519" s="308"/>
      <c r="S1519" s="308"/>
      <c r="T1519" s="358"/>
      <c r="U1519" s="357"/>
      <c r="V1519" s="357"/>
      <c r="W1519" s="357"/>
      <c r="X1519" s="357"/>
      <c r="Y1519" s="357"/>
      <c r="Z1519" s="357"/>
      <c r="AA1519" s="357"/>
      <c r="AB1519" s="308"/>
      <c r="AC1519" s="2300"/>
      <c r="AD1519" s="2300"/>
      <c r="AE1519" s="2307"/>
      <c r="AF1519" s="2316"/>
      <c r="AG1519" s="2314"/>
      <c r="AH1519" s="2312"/>
      <c r="AI1519" s="271">
        <f t="shared" ref="AI1519" si="2159">IF(P1519=P1518,0,IF(P1519=P1517,0,IF(P1519=P1516,0,IF(P1519=P1515,0,1))))</f>
        <v>0</v>
      </c>
      <c r="AJ1519" s="271" t="s">
        <v>545</v>
      </c>
      <c r="AK1519" s="271" t="str">
        <f t="shared" si="2061"/>
        <v>??</v>
      </c>
      <c r="AL1519" s="271" t="e">
        <f>IF(#REF!=#REF!,0,IF(#REF!=#REF!,0,IF(#REF!=#REF!,0,IF(#REF!=#REF!,0,1))))</f>
        <v>#REF!</v>
      </c>
      <c r="AM1519" s="354">
        <f t="shared" si="2064"/>
        <v>0</v>
      </c>
    </row>
    <row r="1520" spans="1:39" ht="14.1" customHeight="1" thickTop="1" thickBot="1" x14ac:dyDescent="0.25">
      <c r="A1520" s="2278"/>
      <c r="B1520" s="2281"/>
      <c r="C1520" s="2283"/>
      <c r="D1520" s="2285"/>
      <c r="E1520" s="2288"/>
      <c r="F1520" s="2281"/>
      <c r="G1520" s="2295"/>
      <c r="H1520" s="2297"/>
      <c r="I1520" s="2293"/>
      <c r="J1520" s="2281"/>
      <c r="K1520" s="2295"/>
      <c r="L1520" s="2281"/>
      <c r="M1520" s="310"/>
      <c r="N1520" s="1678"/>
      <c r="O1520" s="1678"/>
      <c r="P1520" s="309"/>
      <c r="Q1520" s="309"/>
      <c r="R1520" s="308"/>
      <c r="S1520" s="308"/>
      <c r="T1520" s="358"/>
      <c r="U1520" s="357"/>
      <c r="V1520" s="357"/>
      <c r="W1520" s="357"/>
      <c r="X1520" s="357"/>
      <c r="Y1520" s="357"/>
      <c r="Z1520" s="357"/>
      <c r="AA1520" s="357"/>
      <c r="AB1520" s="308"/>
      <c r="AC1520" s="2300"/>
      <c r="AD1520" s="2300"/>
      <c r="AE1520" s="2307"/>
      <c r="AF1520" s="2316"/>
      <c r="AG1520" s="2314"/>
      <c r="AH1520" s="2312"/>
      <c r="AI1520" s="271">
        <f t="shared" ref="AI1520" si="2160">IF(P1520=P1519,0,IF(P1520=P1518,0,IF(P1520=P1517,0,IF(P1520=P1516,0,IF(P1520=P1515,0,1)))))</f>
        <v>0</v>
      </c>
      <c r="AJ1520" s="271" t="s">
        <v>545</v>
      </c>
      <c r="AK1520" s="271" t="str">
        <f t="shared" si="2061"/>
        <v>??</v>
      </c>
      <c r="AL1520" s="271" t="e">
        <f>IF(#REF!=#REF!,0,IF(#REF!=#REF!,0,IF(#REF!=#REF!,0,IF(#REF!=#REF!,0,IF(#REF!=#REF!,0,1)))))</f>
        <v>#REF!</v>
      </c>
      <c r="AM1520" s="354">
        <f t="shared" si="2064"/>
        <v>0</v>
      </c>
    </row>
    <row r="1521" spans="1:39" ht="14.1" customHeight="1" thickTop="1" thickBot="1" x14ac:dyDescent="0.25">
      <c r="A1521" s="2278"/>
      <c r="B1521" s="2281"/>
      <c r="C1521" s="2283"/>
      <c r="D1521" s="2285"/>
      <c r="E1521" s="2288"/>
      <c r="F1521" s="2281"/>
      <c r="G1521" s="2295"/>
      <c r="H1521" s="2297"/>
      <c r="I1521" s="2293"/>
      <c r="J1521" s="2281"/>
      <c r="K1521" s="2295"/>
      <c r="L1521" s="2281"/>
      <c r="M1521" s="310"/>
      <c r="N1521" s="1678"/>
      <c r="O1521" s="1678"/>
      <c r="P1521" s="309"/>
      <c r="Q1521" s="309"/>
      <c r="R1521" s="308"/>
      <c r="S1521" s="308"/>
      <c r="T1521" s="358"/>
      <c r="U1521" s="357"/>
      <c r="V1521" s="357"/>
      <c r="W1521" s="357"/>
      <c r="X1521" s="357"/>
      <c r="Y1521" s="357"/>
      <c r="Z1521" s="357"/>
      <c r="AA1521" s="357"/>
      <c r="AB1521" s="308"/>
      <c r="AC1521" s="2300"/>
      <c r="AD1521" s="2300"/>
      <c r="AE1521" s="2308" t="str">
        <f t="shared" ref="AE1521" si="2161">IF(AE1515&gt;9,"błąd","")</f>
        <v/>
      </c>
      <c r="AF1521" s="2316"/>
      <c r="AG1521" s="2314"/>
      <c r="AH1521" s="2312"/>
      <c r="AI1521" s="271">
        <f t="shared" ref="AI1521" si="2162">IF(P1521=P1520,0,IF(P1521=P1519,0,IF(P1521=P1518,0,IF(P1521=P1517,0,IF(P1521=P1516,0,IF(P1521=P1515,0,1))))))</f>
        <v>0</v>
      </c>
      <c r="AJ1521" s="271" t="s">
        <v>545</v>
      </c>
      <c r="AK1521" s="271" t="str">
        <f t="shared" si="2061"/>
        <v>??</v>
      </c>
      <c r="AL1521" s="271" t="e">
        <f>IF(#REF!=#REF!,0,IF(#REF!=#REF!,0,IF(#REF!=#REF!,0,IF(#REF!=#REF!,0,IF(#REF!=#REF!,0,IF(#REF!=#REF!,0,1))))))</f>
        <v>#REF!</v>
      </c>
      <c r="AM1521" s="354">
        <f t="shared" si="2064"/>
        <v>0</v>
      </c>
    </row>
    <row r="1522" spans="1:39" ht="14.1" customHeight="1" thickTop="1" thickBot="1" x14ac:dyDescent="0.25">
      <c r="A1522" s="2278"/>
      <c r="B1522" s="2281"/>
      <c r="C1522" s="2283"/>
      <c r="D1522" s="2285"/>
      <c r="E1522" s="2288"/>
      <c r="F1522" s="2281"/>
      <c r="G1522" s="2295"/>
      <c r="H1522" s="2297"/>
      <c r="I1522" s="2293"/>
      <c r="J1522" s="2281"/>
      <c r="K1522" s="2295"/>
      <c r="L1522" s="2281"/>
      <c r="M1522" s="310"/>
      <c r="N1522" s="1678"/>
      <c r="O1522" s="1678"/>
      <c r="P1522" s="309"/>
      <c r="Q1522" s="309"/>
      <c r="R1522" s="308"/>
      <c r="S1522" s="308"/>
      <c r="T1522" s="358"/>
      <c r="U1522" s="357"/>
      <c r="V1522" s="357"/>
      <c r="W1522" s="357"/>
      <c r="X1522" s="357"/>
      <c r="Y1522" s="357"/>
      <c r="Z1522" s="357"/>
      <c r="AA1522" s="357"/>
      <c r="AB1522" s="308"/>
      <c r="AC1522" s="2300"/>
      <c r="AD1522" s="2300"/>
      <c r="AE1522" s="2308"/>
      <c r="AF1522" s="2316"/>
      <c r="AG1522" s="2314"/>
      <c r="AH1522" s="2312"/>
      <c r="AI1522" s="271">
        <f t="shared" ref="AI1522" si="2163">IF(P1522=P1521,0,IF(P1522=P1520,0,IF(P1522=P1519,0,IF(P1522=P1518,0,IF(P1522=P1517,0,IF(P1522=P1516,0,IF(P1522=P1515,0,1)))))))</f>
        <v>0</v>
      </c>
      <c r="AJ1522" s="271" t="s">
        <v>545</v>
      </c>
      <c r="AK1522" s="271" t="str">
        <f t="shared" ref="AK1522:AK1585" si="2164">$C$2</f>
        <v>??</v>
      </c>
      <c r="AL1522" s="271" t="e">
        <f>IF(#REF!=#REF!,0,IF(#REF!=#REF!,0,IF(#REF!=#REF!,0,IF(#REF!=#REF!,0,IF(#REF!=#REF!,0,IF(#REF!=#REF!,0,IF(#REF!=#REF!,0,1)))))))</f>
        <v>#REF!</v>
      </c>
      <c r="AM1522" s="354">
        <f t="shared" si="2064"/>
        <v>0</v>
      </c>
    </row>
    <row r="1523" spans="1:39" ht="14.1" customHeight="1" thickTop="1" thickBot="1" x14ac:dyDescent="0.25">
      <c r="A1523" s="2278"/>
      <c r="B1523" s="2281"/>
      <c r="C1523" s="2283"/>
      <c r="D1523" s="2285"/>
      <c r="E1523" s="2288"/>
      <c r="F1523" s="2281"/>
      <c r="G1523" s="2295"/>
      <c r="H1523" s="2297"/>
      <c r="I1523" s="2293"/>
      <c r="J1523" s="2281"/>
      <c r="K1523" s="2295"/>
      <c r="L1523" s="2281"/>
      <c r="M1523" s="310"/>
      <c r="N1523" s="1678"/>
      <c r="O1523" s="1678"/>
      <c r="P1523" s="309"/>
      <c r="Q1523" s="309"/>
      <c r="R1523" s="308"/>
      <c r="S1523" s="308"/>
      <c r="T1523" s="358"/>
      <c r="U1523" s="357"/>
      <c r="V1523" s="357"/>
      <c r="W1523" s="357"/>
      <c r="X1523" s="357"/>
      <c r="Y1523" s="357"/>
      <c r="Z1523" s="357"/>
      <c r="AA1523" s="357"/>
      <c r="AB1523" s="308"/>
      <c r="AC1523" s="2300"/>
      <c r="AD1523" s="2300"/>
      <c r="AE1523" s="2308"/>
      <c r="AF1523" s="2316"/>
      <c r="AG1523" s="2314"/>
      <c r="AH1523" s="2312"/>
      <c r="AI1523" s="271">
        <f t="shared" ref="AI1523" si="2165">IF(P1523=P1522,0,IF(P1523=P1521,0,IF(P1523=P1520,0,IF(P1523=P1519,0,IF(P1523=P1518,0,IF(P1523=P1517,0,IF(P1523=P1516,0,IF(P1523=P1515,0,1))))))))</f>
        <v>0</v>
      </c>
      <c r="AJ1523" s="271" t="s">
        <v>545</v>
      </c>
      <c r="AK1523" s="271" t="str">
        <f t="shared" si="2164"/>
        <v>??</v>
      </c>
      <c r="AL1523" s="271" t="e">
        <f>IF(#REF!=#REF!,0,IF(#REF!=#REF!,0,IF(#REF!=#REF!,0,IF(#REF!=#REF!,0,IF(#REF!=#REF!,0,IF(#REF!=#REF!,0,IF(#REF!=#REF!,0,IF(#REF!=#REF!,0,1))))))))</f>
        <v>#REF!</v>
      </c>
      <c r="AM1523" s="354">
        <f t="shared" si="2064"/>
        <v>0</v>
      </c>
    </row>
    <row r="1524" spans="1:39" ht="14.1" customHeight="1" thickTop="1" thickBot="1" x14ac:dyDescent="0.25">
      <c r="A1524" s="2279"/>
      <c r="B1524" s="2282"/>
      <c r="C1524" s="2284"/>
      <c r="D1524" s="2286"/>
      <c r="E1524" s="2289"/>
      <c r="F1524" s="2282"/>
      <c r="G1524" s="2296"/>
      <c r="H1524" s="2298"/>
      <c r="I1524" s="2294"/>
      <c r="J1524" s="2282"/>
      <c r="K1524" s="2296"/>
      <c r="L1524" s="2282"/>
      <c r="M1524" s="292"/>
      <c r="N1524" s="290"/>
      <c r="O1524" s="290"/>
      <c r="P1524" s="291"/>
      <c r="Q1524" s="291"/>
      <c r="R1524" s="290"/>
      <c r="S1524" s="290"/>
      <c r="T1524" s="356"/>
      <c r="U1524" s="355"/>
      <c r="V1524" s="355"/>
      <c r="W1524" s="355"/>
      <c r="X1524" s="355"/>
      <c r="Y1524" s="355"/>
      <c r="Z1524" s="355"/>
      <c r="AA1524" s="355"/>
      <c r="AB1524" s="290"/>
      <c r="AC1524" s="2301"/>
      <c r="AD1524" s="2301"/>
      <c r="AE1524" s="2309"/>
      <c r="AF1524" s="2316"/>
      <c r="AG1524" s="2315"/>
      <c r="AH1524" s="2312"/>
      <c r="AI1524" s="271">
        <f t="shared" ref="AI1524" si="2166">IF(P1524=P1523,0,IF(P1524=P1522,0,IF(P1524=P1521,0,IF(P1524=P1520,0,IF(P1524=P1519,0,IF(P1524=P1518,0,IF(P1524=P1517,0,IF(P1524=P1516,0,IF(P1524=P1515,0,1)))))))))</f>
        <v>0</v>
      </c>
      <c r="AJ1524" s="271" t="s">
        <v>545</v>
      </c>
      <c r="AK1524" s="271" t="str">
        <f t="shared" si="2164"/>
        <v>??</v>
      </c>
      <c r="AL1524" s="271" t="e">
        <f>IF(#REF!=#REF!,0,IF(#REF!=#REF!,0,IF(#REF!=#REF!,0,IF(#REF!=#REF!,0,IF(#REF!=#REF!,0,IF(#REF!=#REF!,0,IF(#REF!=#REF!,0,IF(#REF!=#REF!,0,IF(#REF!=#REF!,0,1)))))))))</f>
        <v>#REF!</v>
      </c>
      <c r="AM1524" s="354">
        <f t="shared" ref="AM1524:AM1587" si="2167">AM1523</f>
        <v>0</v>
      </c>
    </row>
    <row r="1525" spans="1:39" ht="14.1" customHeight="1" thickTop="1" thickBot="1" x14ac:dyDescent="0.25">
      <c r="A1525" s="2278"/>
      <c r="B1525" s="2280"/>
      <c r="C1525" s="2283"/>
      <c r="D1525" s="2285"/>
      <c r="E1525" s="2287"/>
      <c r="F1525" s="2280"/>
      <c r="G1525" s="2280"/>
      <c r="H1525" s="2297"/>
      <c r="I1525" s="2290" t="s">
        <v>140</v>
      </c>
      <c r="J1525" s="2281"/>
      <c r="K1525" s="2280"/>
      <c r="L1525" s="2281"/>
      <c r="M1525" s="310"/>
      <c r="N1525" s="1678"/>
      <c r="O1525" s="1678"/>
      <c r="P1525" s="388"/>
      <c r="Q1525" s="388"/>
      <c r="R1525" s="308"/>
      <c r="S1525" s="308"/>
      <c r="T1525" s="358"/>
      <c r="U1525" s="357"/>
      <c r="V1525" s="357"/>
      <c r="W1525" s="357"/>
      <c r="X1525" s="357"/>
      <c r="Y1525" s="357"/>
      <c r="Z1525" s="357"/>
      <c r="AA1525" s="357"/>
      <c r="AB1525" s="308"/>
      <c r="AC1525" s="2299">
        <f t="shared" ref="AC1525" si="2168">SUM(T1525:AB1534)</f>
        <v>0</v>
      </c>
      <c r="AD1525" s="2299">
        <f t="shared" ref="AD1525" si="2169">IF(AC1525&gt;0,18,0)</f>
        <v>0</v>
      </c>
      <c r="AE1525" s="2306">
        <f t="shared" ref="AE1525" si="2170">IF((AC1525-AD1525)&gt;=0,AC1525-AD1525,0)</f>
        <v>0</v>
      </c>
      <c r="AF1525" s="2316">
        <f t="shared" ref="AF1525" si="2171">IF(AC1525&lt;AD1525,AC1525,AD1525)/IF(AD1525=0,1,AD1525)</f>
        <v>0</v>
      </c>
      <c r="AG1525" s="2313" t="str">
        <f t="shared" ref="AG1525" si="2172">IF(AF1525=1,"pe",IF(AF1525&gt;0,"ne",""))</f>
        <v/>
      </c>
      <c r="AH1525" s="2312"/>
      <c r="AI1525" s="271">
        <v>1</v>
      </c>
      <c r="AJ1525" s="271" t="s">
        <v>545</v>
      </c>
      <c r="AK1525" s="271" t="str">
        <f t="shared" si="2164"/>
        <v>??</v>
      </c>
      <c r="AL1525" s="271">
        <v>1</v>
      </c>
      <c r="AM1525" s="354">
        <f t="shared" ref="AM1525" si="2173">C1525</f>
        <v>0</v>
      </c>
    </row>
    <row r="1526" spans="1:39" ht="14.1" customHeight="1" thickTop="1" thickBot="1" x14ac:dyDescent="0.25">
      <c r="A1526" s="2278"/>
      <c r="B1526" s="2281"/>
      <c r="C1526" s="2283"/>
      <c r="D1526" s="2285"/>
      <c r="E1526" s="2288"/>
      <c r="F1526" s="2281"/>
      <c r="G1526" s="2295"/>
      <c r="H1526" s="2297"/>
      <c r="I1526" s="2291"/>
      <c r="J1526" s="2281"/>
      <c r="K1526" s="2295"/>
      <c r="L1526" s="2281"/>
      <c r="M1526" s="310"/>
      <c r="N1526" s="1678"/>
      <c r="O1526" s="1678"/>
      <c r="P1526" s="309"/>
      <c r="Q1526" s="309"/>
      <c r="R1526" s="308"/>
      <c r="S1526" s="308"/>
      <c r="T1526" s="358"/>
      <c r="U1526" s="357"/>
      <c r="V1526" s="357"/>
      <c r="W1526" s="357"/>
      <c r="X1526" s="357"/>
      <c r="Y1526" s="357"/>
      <c r="Z1526" s="357"/>
      <c r="AA1526" s="357"/>
      <c r="AB1526" s="308"/>
      <c r="AC1526" s="2300"/>
      <c r="AD1526" s="2300"/>
      <c r="AE1526" s="2307"/>
      <c r="AF1526" s="2316"/>
      <c r="AG1526" s="2314"/>
      <c r="AH1526" s="2312"/>
      <c r="AI1526" s="271">
        <f t="shared" ref="AI1526" si="2174">IF(P1526=P1525,0,1)</f>
        <v>0</v>
      </c>
      <c r="AJ1526" s="271" t="s">
        <v>545</v>
      </c>
      <c r="AK1526" s="271" t="str">
        <f t="shared" si="2164"/>
        <v>??</v>
      </c>
      <c r="AL1526" s="271" t="e">
        <f>IF(#REF!=#REF!,0,1)</f>
        <v>#REF!</v>
      </c>
      <c r="AM1526" s="354">
        <f t="shared" si="2167"/>
        <v>0</v>
      </c>
    </row>
    <row r="1527" spans="1:39" ht="14.1" customHeight="1" thickTop="1" thickBot="1" x14ac:dyDescent="0.25">
      <c r="A1527" s="2278"/>
      <c r="B1527" s="2281"/>
      <c r="C1527" s="2283"/>
      <c r="D1527" s="2285"/>
      <c r="E1527" s="2288"/>
      <c r="F1527" s="2281"/>
      <c r="G1527" s="2295"/>
      <c r="H1527" s="2297"/>
      <c r="I1527" s="2292"/>
      <c r="J1527" s="2281"/>
      <c r="K1527" s="2295"/>
      <c r="L1527" s="2281"/>
      <c r="M1527" s="310"/>
      <c r="N1527" s="1678"/>
      <c r="O1527" s="1678"/>
      <c r="P1527" s="309"/>
      <c r="Q1527" s="309"/>
      <c r="R1527" s="308"/>
      <c r="S1527" s="308"/>
      <c r="T1527" s="358"/>
      <c r="U1527" s="357"/>
      <c r="V1527" s="357"/>
      <c r="W1527" s="357"/>
      <c r="X1527" s="357"/>
      <c r="Y1527" s="357"/>
      <c r="Z1527" s="357"/>
      <c r="AA1527" s="357"/>
      <c r="AB1527" s="308"/>
      <c r="AC1527" s="2300"/>
      <c r="AD1527" s="2300"/>
      <c r="AE1527" s="2307"/>
      <c r="AF1527" s="2316"/>
      <c r="AG1527" s="2314"/>
      <c r="AH1527" s="2312"/>
      <c r="AI1527" s="271">
        <f t="shared" ref="AI1527" si="2175">IF(P1527=P1526,0,IF(P1527=P1525,0,1))</f>
        <v>0</v>
      </c>
      <c r="AJ1527" s="271" t="s">
        <v>545</v>
      </c>
      <c r="AK1527" s="271" t="str">
        <f t="shared" si="2164"/>
        <v>??</v>
      </c>
      <c r="AL1527" s="271" t="e">
        <f>IF(#REF!=#REF!,0,IF(#REF!=#REF!,0,1))</f>
        <v>#REF!</v>
      </c>
      <c r="AM1527" s="354">
        <f t="shared" si="2167"/>
        <v>0</v>
      </c>
    </row>
    <row r="1528" spans="1:39" ht="14.1" customHeight="1" thickTop="1" thickBot="1" x14ac:dyDescent="0.25">
      <c r="A1528" s="2278"/>
      <c r="B1528" s="2281"/>
      <c r="C1528" s="2283"/>
      <c r="D1528" s="2285"/>
      <c r="E1528" s="2288"/>
      <c r="F1528" s="2281"/>
      <c r="G1528" s="2295"/>
      <c r="H1528" s="2297"/>
      <c r="I1528" s="2293"/>
      <c r="J1528" s="2281"/>
      <c r="K1528" s="2295"/>
      <c r="L1528" s="2281"/>
      <c r="M1528" s="310"/>
      <c r="N1528" s="1678"/>
      <c r="O1528" s="1678"/>
      <c r="P1528" s="309"/>
      <c r="Q1528" s="309"/>
      <c r="R1528" s="308"/>
      <c r="S1528" s="308"/>
      <c r="T1528" s="358"/>
      <c r="U1528" s="357"/>
      <c r="V1528" s="357"/>
      <c r="W1528" s="357"/>
      <c r="X1528" s="357"/>
      <c r="Y1528" s="357"/>
      <c r="Z1528" s="357"/>
      <c r="AA1528" s="357"/>
      <c r="AB1528" s="308"/>
      <c r="AC1528" s="2300"/>
      <c r="AD1528" s="2300"/>
      <c r="AE1528" s="2307"/>
      <c r="AF1528" s="2316"/>
      <c r="AG1528" s="2314"/>
      <c r="AH1528" s="2312"/>
      <c r="AI1528" s="271">
        <f t="shared" ref="AI1528" si="2176">IF(P1528=P1527,0,IF(P1528=P1526,0,IF(P1528=P1525,0,1)))</f>
        <v>0</v>
      </c>
      <c r="AJ1528" s="271" t="s">
        <v>545</v>
      </c>
      <c r="AK1528" s="271" t="str">
        <f t="shared" si="2164"/>
        <v>??</v>
      </c>
      <c r="AL1528" s="271" t="e">
        <f>IF(#REF!=#REF!,0,IF(#REF!=#REF!,0,IF(#REF!=#REF!,0,1)))</f>
        <v>#REF!</v>
      </c>
      <c r="AM1528" s="354">
        <f t="shared" si="2167"/>
        <v>0</v>
      </c>
    </row>
    <row r="1529" spans="1:39" ht="14.1" customHeight="1" thickTop="1" thickBot="1" x14ac:dyDescent="0.25">
      <c r="A1529" s="2278"/>
      <c r="B1529" s="2281"/>
      <c r="C1529" s="2283"/>
      <c r="D1529" s="2285"/>
      <c r="E1529" s="2288"/>
      <c r="F1529" s="2281"/>
      <c r="G1529" s="2295"/>
      <c r="H1529" s="2297"/>
      <c r="I1529" s="2293"/>
      <c r="J1529" s="2281"/>
      <c r="K1529" s="2295"/>
      <c r="L1529" s="2281"/>
      <c r="M1529" s="310"/>
      <c r="N1529" s="1678"/>
      <c r="O1529" s="1678"/>
      <c r="P1529" s="309"/>
      <c r="Q1529" s="309"/>
      <c r="R1529" s="308"/>
      <c r="S1529" s="308"/>
      <c r="T1529" s="358"/>
      <c r="U1529" s="357"/>
      <c r="V1529" s="357"/>
      <c r="W1529" s="357"/>
      <c r="X1529" s="357"/>
      <c r="Y1529" s="357"/>
      <c r="Z1529" s="357"/>
      <c r="AA1529" s="357"/>
      <c r="AB1529" s="308"/>
      <c r="AC1529" s="2300"/>
      <c r="AD1529" s="2300"/>
      <c r="AE1529" s="2307"/>
      <c r="AF1529" s="2316"/>
      <c r="AG1529" s="2314"/>
      <c r="AH1529" s="2312"/>
      <c r="AI1529" s="271">
        <f t="shared" ref="AI1529" si="2177">IF(P1529=P1528,0,IF(P1529=P1527,0,IF(P1529=P1526,0,IF(P1529=P1525,0,1))))</f>
        <v>0</v>
      </c>
      <c r="AJ1529" s="271" t="s">
        <v>545</v>
      </c>
      <c r="AK1529" s="271" t="str">
        <f t="shared" si="2164"/>
        <v>??</v>
      </c>
      <c r="AL1529" s="271" t="e">
        <f>IF(#REF!=#REF!,0,IF(#REF!=#REF!,0,IF(#REF!=#REF!,0,IF(#REF!=#REF!,0,1))))</f>
        <v>#REF!</v>
      </c>
      <c r="AM1529" s="354">
        <f t="shared" si="2167"/>
        <v>0</v>
      </c>
    </row>
    <row r="1530" spans="1:39" ht="14.1" customHeight="1" thickTop="1" thickBot="1" x14ac:dyDescent="0.25">
      <c r="A1530" s="2278"/>
      <c r="B1530" s="2281"/>
      <c r="C1530" s="2283"/>
      <c r="D1530" s="2285"/>
      <c r="E1530" s="2288"/>
      <c r="F1530" s="2281"/>
      <c r="G1530" s="2295"/>
      <c r="H1530" s="2297"/>
      <c r="I1530" s="2293"/>
      <c r="J1530" s="2281"/>
      <c r="K1530" s="2295"/>
      <c r="L1530" s="2281"/>
      <c r="M1530" s="310"/>
      <c r="N1530" s="1678"/>
      <c r="O1530" s="1678"/>
      <c r="P1530" s="309"/>
      <c r="Q1530" s="309"/>
      <c r="R1530" s="308"/>
      <c r="S1530" s="308"/>
      <c r="T1530" s="358"/>
      <c r="U1530" s="357"/>
      <c r="V1530" s="357"/>
      <c r="W1530" s="357"/>
      <c r="X1530" s="357"/>
      <c r="Y1530" s="357"/>
      <c r="Z1530" s="357"/>
      <c r="AA1530" s="357"/>
      <c r="AB1530" s="308"/>
      <c r="AC1530" s="2300"/>
      <c r="AD1530" s="2300"/>
      <c r="AE1530" s="2307"/>
      <c r="AF1530" s="2316"/>
      <c r="AG1530" s="2314"/>
      <c r="AH1530" s="2312"/>
      <c r="AI1530" s="271">
        <f t="shared" ref="AI1530" si="2178">IF(P1530=P1529,0,IF(P1530=P1528,0,IF(P1530=P1527,0,IF(P1530=P1526,0,IF(P1530=P1525,0,1)))))</f>
        <v>0</v>
      </c>
      <c r="AJ1530" s="271" t="s">
        <v>545</v>
      </c>
      <c r="AK1530" s="271" t="str">
        <f t="shared" si="2164"/>
        <v>??</v>
      </c>
      <c r="AL1530" s="271" t="e">
        <f>IF(#REF!=#REF!,0,IF(#REF!=#REF!,0,IF(#REF!=#REF!,0,IF(#REF!=#REF!,0,IF(#REF!=#REF!,0,1)))))</f>
        <v>#REF!</v>
      </c>
      <c r="AM1530" s="354">
        <f t="shared" si="2167"/>
        <v>0</v>
      </c>
    </row>
    <row r="1531" spans="1:39" ht="14.1" customHeight="1" thickTop="1" thickBot="1" x14ac:dyDescent="0.25">
      <c r="A1531" s="2278"/>
      <c r="B1531" s="2281"/>
      <c r="C1531" s="2283"/>
      <c r="D1531" s="2285"/>
      <c r="E1531" s="2288"/>
      <c r="F1531" s="2281"/>
      <c r="G1531" s="2295"/>
      <c r="H1531" s="2297"/>
      <c r="I1531" s="2293"/>
      <c r="J1531" s="2281"/>
      <c r="K1531" s="2295"/>
      <c r="L1531" s="2281"/>
      <c r="M1531" s="310"/>
      <c r="N1531" s="1678"/>
      <c r="O1531" s="1678"/>
      <c r="P1531" s="309"/>
      <c r="Q1531" s="309"/>
      <c r="R1531" s="308"/>
      <c r="S1531" s="308"/>
      <c r="T1531" s="358"/>
      <c r="U1531" s="357"/>
      <c r="V1531" s="357"/>
      <c r="W1531" s="357"/>
      <c r="X1531" s="357"/>
      <c r="Y1531" s="357"/>
      <c r="Z1531" s="357"/>
      <c r="AA1531" s="357"/>
      <c r="AB1531" s="308"/>
      <c r="AC1531" s="2300"/>
      <c r="AD1531" s="2300"/>
      <c r="AE1531" s="2308" t="str">
        <f t="shared" ref="AE1531" si="2179">IF(AE1525&gt;9,"błąd","")</f>
        <v/>
      </c>
      <c r="AF1531" s="2316"/>
      <c r="AG1531" s="2314"/>
      <c r="AH1531" s="2312"/>
      <c r="AI1531" s="271">
        <f t="shared" ref="AI1531" si="2180">IF(P1531=P1530,0,IF(P1531=P1529,0,IF(P1531=P1528,0,IF(P1531=P1527,0,IF(P1531=P1526,0,IF(P1531=P1525,0,1))))))</f>
        <v>0</v>
      </c>
      <c r="AJ1531" s="271" t="s">
        <v>545</v>
      </c>
      <c r="AK1531" s="271" t="str">
        <f t="shared" si="2164"/>
        <v>??</v>
      </c>
      <c r="AL1531" s="271" t="e">
        <f>IF(#REF!=#REF!,0,IF(#REF!=#REF!,0,IF(#REF!=#REF!,0,IF(#REF!=#REF!,0,IF(#REF!=#REF!,0,IF(#REF!=#REF!,0,1))))))</f>
        <v>#REF!</v>
      </c>
      <c r="AM1531" s="354">
        <f t="shared" si="2167"/>
        <v>0</v>
      </c>
    </row>
    <row r="1532" spans="1:39" ht="14.1" customHeight="1" thickTop="1" thickBot="1" x14ac:dyDescent="0.25">
      <c r="A1532" s="2278"/>
      <c r="B1532" s="2281"/>
      <c r="C1532" s="2283"/>
      <c r="D1532" s="2285"/>
      <c r="E1532" s="2288"/>
      <c r="F1532" s="2281"/>
      <c r="G1532" s="2295"/>
      <c r="H1532" s="2297"/>
      <c r="I1532" s="2293"/>
      <c r="J1532" s="2281"/>
      <c r="K1532" s="2295"/>
      <c r="L1532" s="2281"/>
      <c r="M1532" s="310"/>
      <c r="N1532" s="1678"/>
      <c r="O1532" s="1678"/>
      <c r="P1532" s="309"/>
      <c r="Q1532" s="309"/>
      <c r="R1532" s="308"/>
      <c r="S1532" s="308"/>
      <c r="T1532" s="358"/>
      <c r="U1532" s="357"/>
      <c r="V1532" s="357"/>
      <c r="W1532" s="357"/>
      <c r="X1532" s="357"/>
      <c r="Y1532" s="357"/>
      <c r="Z1532" s="357"/>
      <c r="AA1532" s="357"/>
      <c r="AB1532" s="308"/>
      <c r="AC1532" s="2300"/>
      <c r="AD1532" s="2300"/>
      <c r="AE1532" s="2308"/>
      <c r="AF1532" s="2316"/>
      <c r="AG1532" s="2314"/>
      <c r="AH1532" s="2312"/>
      <c r="AI1532" s="271">
        <f t="shared" ref="AI1532" si="2181">IF(P1532=P1531,0,IF(P1532=P1530,0,IF(P1532=P1529,0,IF(P1532=P1528,0,IF(P1532=P1527,0,IF(P1532=P1526,0,IF(P1532=P1525,0,1)))))))</f>
        <v>0</v>
      </c>
      <c r="AJ1532" s="271" t="s">
        <v>545</v>
      </c>
      <c r="AK1532" s="271" t="str">
        <f t="shared" si="2164"/>
        <v>??</v>
      </c>
      <c r="AL1532" s="271" t="e">
        <f>IF(#REF!=#REF!,0,IF(#REF!=#REF!,0,IF(#REF!=#REF!,0,IF(#REF!=#REF!,0,IF(#REF!=#REF!,0,IF(#REF!=#REF!,0,IF(#REF!=#REF!,0,1)))))))</f>
        <v>#REF!</v>
      </c>
      <c r="AM1532" s="354">
        <f t="shared" si="2167"/>
        <v>0</v>
      </c>
    </row>
    <row r="1533" spans="1:39" ht="14.1" customHeight="1" thickTop="1" thickBot="1" x14ac:dyDescent="0.25">
      <c r="A1533" s="2278"/>
      <c r="B1533" s="2281"/>
      <c r="C1533" s="2283"/>
      <c r="D1533" s="2285"/>
      <c r="E1533" s="2288"/>
      <c r="F1533" s="2281"/>
      <c r="G1533" s="2295"/>
      <c r="H1533" s="2297"/>
      <c r="I1533" s="2293"/>
      <c r="J1533" s="2281"/>
      <c r="K1533" s="2295"/>
      <c r="L1533" s="2281"/>
      <c r="M1533" s="310"/>
      <c r="N1533" s="1678"/>
      <c r="O1533" s="1678"/>
      <c r="P1533" s="309"/>
      <c r="Q1533" s="309"/>
      <c r="R1533" s="308"/>
      <c r="S1533" s="308"/>
      <c r="T1533" s="358"/>
      <c r="U1533" s="357"/>
      <c r="V1533" s="357"/>
      <c r="W1533" s="357"/>
      <c r="X1533" s="357"/>
      <c r="Y1533" s="357"/>
      <c r="Z1533" s="357"/>
      <c r="AA1533" s="357"/>
      <c r="AB1533" s="308"/>
      <c r="AC1533" s="2300"/>
      <c r="AD1533" s="2300"/>
      <c r="AE1533" s="2308"/>
      <c r="AF1533" s="2316"/>
      <c r="AG1533" s="2314"/>
      <c r="AH1533" s="2312"/>
      <c r="AI1533" s="271">
        <f t="shared" ref="AI1533" si="2182">IF(P1533=P1532,0,IF(P1533=P1531,0,IF(P1533=P1530,0,IF(P1533=P1529,0,IF(P1533=P1528,0,IF(P1533=P1527,0,IF(P1533=P1526,0,IF(P1533=P1525,0,1))))))))</f>
        <v>0</v>
      </c>
      <c r="AJ1533" s="271" t="s">
        <v>545</v>
      </c>
      <c r="AK1533" s="271" t="str">
        <f t="shared" si="2164"/>
        <v>??</v>
      </c>
      <c r="AL1533" s="271" t="e">
        <f>IF(#REF!=#REF!,0,IF(#REF!=#REF!,0,IF(#REF!=#REF!,0,IF(#REF!=#REF!,0,IF(#REF!=#REF!,0,IF(#REF!=#REF!,0,IF(#REF!=#REF!,0,IF(#REF!=#REF!,0,1))))))))</f>
        <v>#REF!</v>
      </c>
      <c r="AM1533" s="354">
        <f t="shared" si="2167"/>
        <v>0</v>
      </c>
    </row>
    <row r="1534" spans="1:39" ht="14.1" customHeight="1" thickTop="1" thickBot="1" x14ac:dyDescent="0.25">
      <c r="A1534" s="2279"/>
      <c r="B1534" s="2282"/>
      <c r="C1534" s="2284"/>
      <c r="D1534" s="2286"/>
      <c r="E1534" s="2289"/>
      <c r="F1534" s="2282"/>
      <c r="G1534" s="2296"/>
      <c r="H1534" s="2298"/>
      <c r="I1534" s="2294"/>
      <c r="J1534" s="2282"/>
      <c r="K1534" s="2296"/>
      <c r="L1534" s="2282"/>
      <c r="M1534" s="292"/>
      <c r="N1534" s="290"/>
      <c r="O1534" s="290"/>
      <c r="P1534" s="291"/>
      <c r="Q1534" s="291"/>
      <c r="R1534" s="290"/>
      <c r="S1534" s="290"/>
      <c r="T1534" s="356"/>
      <c r="U1534" s="355"/>
      <c r="V1534" s="355"/>
      <c r="W1534" s="355"/>
      <c r="X1534" s="355"/>
      <c r="Y1534" s="355"/>
      <c r="Z1534" s="355"/>
      <c r="AA1534" s="355"/>
      <c r="AB1534" s="290"/>
      <c r="AC1534" s="2301"/>
      <c r="AD1534" s="2301"/>
      <c r="AE1534" s="2309"/>
      <c r="AF1534" s="2316"/>
      <c r="AG1534" s="2315"/>
      <c r="AH1534" s="2312"/>
      <c r="AI1534" s="271">
        <f t="shared" ref="AI1534" si="2183">IF(P1534=P1533,0,IF(P1534=P1532,0,IF(P1534=P1531,0,IF(P1534=P1530,0,IF(P1534=P1529,0,IF(P1534=P1528,0,IF(P1534=P1527,0,IF(P1534=P1526,0,IF(P1534=P1525,0,1)))))))))</f>
        <v>0</v>
      </c>
      <c r="AJ1534" s="271" t="s">
        <v>545</v>
      </c>
      <c r="AK1534" s="271" t="str">
        <f t="shared" si="2164"/>
        <v>??</v>
      </c>
      <c r="AL1534" s="271" t="e">
        <f>IF(#REF!=#REF!,0,IF(#REF!=#REF!,0,IF(#REF!=#REF!,0,IF(#REF!=#REF!,0,IF(#REF!=#REF!,0,IF(#REF!=#REF!,0,IF(#REF!=#REF!,0,IF(#REF!=#REF!,0,IF(#REF!=#REF!,0,1)))))))))</f>
        <v>#REF!</v>
      </c>
      <c r="AM1534" s="354">
        <f t="shared" si="2167"/>
        <v>0</v>
      </c>
    </row>
    <row r="1535" spans="1:39" ht="14.1" customHeight="1" thickTop="1" thickBot="1" x14ac:dyDescent="0.25">
      <c r="A1535" s="2278"/>
      <c r="B1535" s="2280"/>
      <c r="C1535" s="2283"/>
      <c r="D1535" s="2285"/>
      <c r="E1535" s="2287"/>
      <c r="F1535" s="2280"/>
      <c r="G1535" s="2280"/>
      <c r="H1535" s="2297"/>
      <c r="I1535" s="2290" t="s">
        <v>140</v>
      </c>
      <c r="J1535" s="2281"/>
      <c r="K1535" s="2280"/>
      <c r="L1535" s="2281"/>
      <c r="M1535" s="310"/>
      <c r="N1535" s="1678"/>
      <c r="O1535" s="1678"/>
      <c r="P1535" s="388"/>
      <c r="Q1535" s="388"/>
      <c r="R1535" s="308"/>
      <c r="S1535" s="308"/>
      <c r="T1535" s="358"/>
      <c r="U1535" s="357"/>
      <c r="V1535" s="357"/>
      <c r="W1535" s="357"/>
      <c r="X1535" s="357"/>
      <c r="Y1535" s="357"/>
      <c r="Z1535" s="357"/>
      <c r="AA1535" s="357"/>
      <c r="AB1535" s="308"/>
      <c r="AC1535" s="2299">
        <f t="shared" ref="AC1535" si="2184">SUM(T1535:AB1544)</f>
        <v>0</v>
      </c>
      <c r="AD1535" s="2299">
        <f t="shared" ref="AD1535" si="2185">IF(AC1535&gt;0,18,0)</f>
        <v>0</v>
      </c>
      <c r="AE1535" s="2306">
        <f t="shared" ref="AE1535" si="2186">IF((AC1535-AD1535)&gt;=0,AC1535-AD1535,0)</f>
        <v>0</v>
      </c>
      <c r="AF1535" s="2316">
        <f t="shared" ref="AF1535" si="2187">IF(AC1535&lt;AD1535,AC1535,AD1535)/IF(AD1535=0,1,AD1535)</f>
        <v>0</v>
      </c>
      <c r="AG1535" s="2313" t="str">
        <f t="shared" ref="AG1535" si="2188">IF(AF1535=1,"pe",IF(AF1535&gt;0,"ne",""))</f>
        <v/>
      </c>
      <c r="AH1535" s="2312"/>
      <c r="AI1535" s="271">
        <v>1</v>
      </c>
      <c r="AJ1535" s="271" t="s">
        <v>545</v>
      </c>
      <c r="AK1535" s="271" t="str">
        <f t="shared" si="2164"/>
        <v>??</v>
      </c>
      <c r="AL1535" s="271">
        <v>1</v>
      </c>
      <c r="AM1535" s="354">
        <f t="shared" ref="AM1535" si="2189">C1535</f>
        <v>0</v>
      </c>
    </row>
    <row r="1536" spans="1:39" ht="14.1" customHeight="1" thickTop="1" thickBot="1" x14ac:dyDescent="0.25">
      <c r="A1536" s="2278"/>
      <c r="B1536" s="2281"/>
      <c r="C1536" s="2283"/>
      <c r="D1536" s="2285"/>
      <c r="E1536" s="2288"/>
      <c r="F1536" s="2281"/>
      <c r="G1536" s="2295"/>
      <c r="H1536" s="2297"/>
      <c r="I1536" s="2291"/>
      <c r="J1536" s="2281"/>
      <c r="K1536" s="2295"/>
      <c r="L1536" s="2281"/>
      <c r="M1536" s="310"/>
      <c r="N1536" s="1678"/>
      <c r="O1536" s="1678"/>
      <c r="P1536" s="309"/>
      <c r="Q1536" s="309"/>
      <c r="R1536" s="308"/>
      <c r="S1536" s="308"/>
      <c r="T1536" s="358"/>
      <c r="U1536" s="357"/>
      <c r="V1536" s="357"/>
      <c r="W1536" s="357"/>
      <c r="X1536" s="357"/>
      <c r="Y1536" s="357"/>
      <c r="Z1536" s="357"/>
      <c r="AA1536" s="357"/>
      <c r="AB1536" s="308"/>
      <c r="AC1536" s="2300"/>
      <c r="AD1536" s="2300"/>
      <c r="AE1536" s="2307"/>
      <c r="AF1536" s="2316"/>
      <c r="AG1536" s="2314"/>
      <c r="AH1536" s="2312"/>
      <c r="AI1536" s="271">
        <f t="shared" ref="AI1536" si="2190">IF(P1536=P1535,0,1)</f>
        <v>0</v>
      </c>
      <c r="AJ1536" s="271" t="s">
        <v>545</v>
      </c>
      <c r="AK1536" s="271" t="str">
        <f t="shared" si="2164"/>
        <v>??</v>
      </c>
      <c r="AL1536" s="271" t="e">
        <f>IF(#REF!=#REF!,0,1)</f>
        <v>#REF!</v>
      </c>
      <c r="AM1536" s="354">
        <f t="shared" si="2167"/>
        <v>0</v>
      </c>
    </row>
    <row r="1537" spans="1:39" ht="14.1" customHeight="1" thickTop="1" thickBot="1" x14ac:dyDescent="0.25">
      <c r="A1537" s="2278"/>
      <c r="B1537" s="2281"/>
      <c r="C1537" s="2283"/>
      <c r="D1537" s="2285"/>
      <c r="E1537" s="2288"/>
      <c r="F1537" s="2281"/>
      <c r="G1537" s="2295"/>
      <c r="H1537" s="2297"/>
      <c r="I1537" s="2292"/>
      <c r="J1537" s="2281"/>
      <c r="K1537" s="2295"/>
      <c r="L1537" s="2281"/>
      <c r="M1537" s="310"/>
      <c r="N1537" s="1678"/>
      <c r="O1537" s="1678"/>
      <c r="P1537" s="309"/>
      <c r="Q1537" s="309"/>
      <c r="R1537" s="308"/>
      <c r="S1537" s="308"/>
      <c r="T1537" s="358"/>
      <c r="U1537" s="357"/>
      <c r="V1537" s="357"/>
      <c r="W1537" s="357"/>
      <c r="X1537" s="357"/>
      <c r="Y1537" s="357"/>
      <c r="Z1537" s="357"/>
      <c r="AA1537" s="357"/>
      <c r="AB1537" s="308"/>
      <c r="AC1537" s="2300"/>
      <c r="AD1537" s="2300"/>
      <c r="AE1537" s="2307"/>
      <c r="AF1537" s="2316"/>
      <c r="AG1537" s="2314"/>
      <c r="AH1537" s="2312"/>
      <c r="AI1537" s="271">
        <f t="shared" ref="AI1537" si="2191">IF(P1537=P1536,0,IF(P1537=P1535,0,1))</f>
        <v>0</v>
      </c>
      <c r="AJ1537" s="271" t="s">
        <v>545</v>
      </c>
      <c r="AK1537" s="271" t="str">
        <f t="shared" si="2164"/>
        <v>??</v>
      </c>
      <c r="AL1537" s="271" t="e">
        <f>IF(#REF!=#REF!,0,IF(#REF!=#REF!,0,1))</f>
        <v>#REF!</v>
      </c>
      <c r="AM1537" s="354">
        <f t="shared" si="2167"/>
        <v>0</v>
      </c>
    </row>
    <row r="1538" spans="1:39" ht="14.1" customHeight="1" thickTop="1" thickBot="1" x14ac:dyDescent="0.25">
      <c r="A1538" s="2278"/>
      <c r="B1538" s="2281"/>
      <c r="C1538" s="2283"/>
      <c r="D1538" s="2285"/>
      <c r="E1538" s="2288"/>
      <c r="F1538" s="2281"/>
      <c r="G1538" s="2295"/>
      <c r="H1538" s="2297"/>
      <c r="I1538" s="2293"/>
      <c r="J1538" s="2281"/>
      <c r="K1538" s="2295"/>
      <c r="L1538" s="2281"/>
      <c r="M1538" s="310"/>
      <c r="N1538" s="1678"/>
      <c r="O1538" s="1678"/>
      <c r="P1538" s="309"/>
      <c r="Q1538" s="309"/>
      <c r="R1538" s="308"/>
      <c r="S1538" s="308"/>
      <c r="T1538" s="358"/>
      <c r="U1538" s="357"/>
      <c r="V1538" s="357"/>
      <c r="W1538" s="357"/>
      <c r="X1538" s="357"/>
      <c r="Y1538" s="357"/>
      <c r="Z1538" s="357"/>
      <c r="AA1538" s="357"/>
      <c r="AB1538" s="308"/>
      <c r="AC1538" s="2300"/>
      <c r="AD1538" s="2300"/>
      <c r="AE1538" s="2307"/>
      <c r="AF1538" s="2316"/>
      <c r="AG1538" s="2314"/>
      <c r="AH1538" s="2312"/>
      <c r="AI1538" s="271">
        <f t="shared" ref="AI1538" si="2192">IF(P1538=P1537,0,IF(P1538=P1536,0,IF(P1538=P1535,0,1)))</f>
        <v>0</v>
      </c>
      <c r="AJ1538" s="271" t="s">
        <v>545</v>
      </c>
      <c r="AK1538" s="271" t="str">
        <f t="shared" si="2164"/>
        <v>??</v>
      </c>
      <c r="AL1538" s="271" t="e">
        <f>IF(#REF!=#REF!,0,IF(#REF!=#REF!,0,IF(#REF!=#REF!,0,1)))</f>
        <v>#REF!</v>
      </c>
      <c r="AM1538" s="354">
        <f t="shared" si="2167"/>
        <v>0</v>
      </c>
    </row>
    <row r="1539" spans="1:39" ht="14.1" customHeight="1" thickTop="1" thickBot="1" x14ac:dyDescent="0.25">
      <c r="A1539" s="2278"/>
      <c r="B1539" s="2281"/>
      <c r="C1539" s="2283"/>
      <c r="D1539" s="2285"/>
      <c r="E1539" s="2288"/>
      <c r="F1539" s="2281"/>
      <c r="G1539" s="2295"/>
      <c r="H1539" s="2297"/>
      <c r="I1539" s="2293"/>
      <c r="J1539" s="2281"/>
      <c r="K1539" s="2295"/>
      <c r="L1539" s="2281"/>
      <c r="M1539" s="310"/>
      <c r="N1539" s="1678"/>
      <c r="O1539" s="1678"/>
      <c r="P1539" s="309"/>
      <c r="Q1539" s="309"/>
      <c r="R1539" s="308"/>
      <c r="S1539" s="308"/>
      <c r="T1539" s="358"/>
      <c r="U1539" s="357"/>
      <c r="V1539" s="357"/>
      <c r="W1539" s="357"/>
      <c r="X1539" s="357"/>
      <c r="Y1539" s="357"/>
      <c r="Z1539" s="357"/>
      <c r="AA1539" s="357"/>
      <c r="AB1539" s="308"/>
      <c r="AC1539" s="2300"/>
      <c r="AD1539" s="2300"/>
      <c r="AE1539" s="2307"/>
      <c r="AF1539" s="2316"/>
      <c r="AG1539" s="2314"/>
      <c r="AH1539" s="2312"/>
      <c r="AI1539" s="271">
        <f t="shared" ref="AI1539" si="2193">IF(P1539=P1538,0,IF(P1539=P1537,0,IF(P1539=P1536,0,IF(P1539=P1535,0,1))))</f>
        <v>0</v>
      </c>
      <c r="AJ1539" s="271" t="s">
        <v>545</v>
      </c>
      <c r="AK1539" s="271" t="str">
        <f t="shared" si="2164"/>
        <v>??</v>
      </c>
      <c r="AL1539" s="271" t="e">
        <f>IF(#REF!=#REF!,0,IF(#REF!=#REF!,0,IF(#REF!=#REF!,0,IF(#REF!=#REF!,0,1))))</f>
        <v>#REF!</v>
      </c>
      <c r="AM1539" s="354">
        <f t="shared" si="2167"/>
        <v>0</v>
      </c>
    </row>
    <row r="1540" spans="1:39" ht="14.1" customHeight="1" thickTop="1" thickBot="1" x14ac:dyDescent="0.25">
      <c r="A1540" s="2278"/>
      <c r="B1540" s="2281"/>
      <c r="C1540" s="2283"/>
      <c r="D1540" s="2285"/>
      <c r="E1540" s="2288"/>
      <c r="F1540" s="2281"/>
      <c r="G1540" s="2295"/>
      <c r="H1540" s="2297"/>
      <c r="I1540" s="2293"/>
      <c r="J1540" s="2281"/>
      <c r="K1540" s="2295"/>
      <c r="L1540" s="2281"/>
      <c r="M1540" s="310"/>
      <c r="N1540" s="1678"/>
      <c r="O1540" s="1678"/>
      <c r="P1540" s="309"/>
      <c r="Q1540" s="309"/>
      <c r="R1540" s="308"/>
      <c r="S1540" s="308"/>
      <c r="T1540" s="358"/>
      <c r="U1540" s="357"/>
      <c r="V1540" s="357"/>
      <c r="W1540" s="357"/>
      <c r="X1540" s="357"/>
      <c r="Y1540" s="357"/>
      <c r="Z1540" s="357"/>
      <c r="AA1540" s="357"/>
      <c r="AB1540" s="308"/>
      <c r="AC1540" s="2300"/>
      <c r="AD1540" s="2300"/>
      <c r="AE1540" s="2307"/>
      <c r="AF1540" s="2316"/>
      <c r="AG1540" s="2314"/>
      <c r="AH1540" s="2312"/>
      <c r="AI1540" s="271">
        <f t="shared" ref="AI1540" si="2194">IF(P1540=P1539,0,IF(P1540=P1538,0,IF(P1540=P1537,0,IF(P1540=P1536,0,IF(P1540=P1535,0,1)))))</f>
        <v>0</v>
      </c>
      <c r="AJ1540" s="271" t="s">
        <v>545</v>
      </c>
      <c r="AK1540" s="271" t="str">
        <f t="shared" si="2164"/>
        <v>??</v>
      </c>
      <c r="AL1540" s="271" t="e">
        <f>IF(#REF!=#REF!,0,IF(#REF!=#REF!,0,IF(#REF!=#REF!,0,IF(#REF!=#REF!,0,IF(#REF!=#REF!,0,1)))))</f>
        <v>#REF!</v>
      </c>
      <c r="AM1540" s="354">
        <f t="shared" si="2167"/>
        <v>0</v>
      </c>
    </row>
    <row r="1541" spans="1:39" ht="14.1" customHeight="1" thickTop="1" thickBot="1" x14ac:dyDescent="0.25">
      <c r="A1541" s="2278"/>
      <c r="B1541" s="2281"/>
      <c r="C1541" s="2283"/>
      <c r="D1541" s="2285"/>
      <c r="E1541" s="2288"/>
      <c r="F1541" s="2281"/>
      <c r="G1541" s="2295"/>
      <c r="H1541" s="2297"/>
      <c r="I1541" s="2293"/>
      <c r="J1541" s="2281"/>
      <c r="K1541" s="2295"/>
      <c r="L1541" s="2281"/>
      <c r="M1541" s="310"/>
      <c r="N1541" s="1678"/>
      <c r="O1541" s="1678"/>
      <c r="P1541" s="309"/>
      <c r="Q1541" s="309"/>
      <c r="R1541" s="308"/>
      <c r="S1541" s="308"/>
      <c r="T1541" s="358"/>
      <c r="U1541" s="357"/>
      <c r="V1541" s="357"/>
      <c r="W1541" s="357"/>
      <c r="X1541" s="357"/>
      <c r="Y1541" s="357"/>
      <c r="Z1541" s="357"/>
      <c r="AA1541" s="357"/>
      <c r="AB1541" s="308"/>
      <c r="AC1541" s="2300"/>
      <c r="AD1541" s="2300"/>
      <c r="AE1541" s="2308" t="str">
        <f t="shared" ref="AE1541" si="2195">IF(AE1535&gt;9,"błąd","")</f>
        <v/>
      </c>
      <c r="AF1541" s="2316"/>
      <c r="AG1541" s="2314"/>
      <c r="AH1541" s="2312"/>
      <c r="AI1541" s="271">
        <f t="shared" ref="AI1541" si="2196">IF(P1541=P1540,0,IF(P1541=P1539,0,IF(P1541=P1538,0,IF(P1541=P1537,0,IF(P1541=P1536,0,IF(P1541=P1535,0,1))))))</f>
        <v>0</v>
      </c>
      <c r="AJ1541" s="271" t="s">
        <v>545</v>
      </c>
      <c r="AK1541" s="271" t="str">
        <f t="shared" si="2164"/>
        <v>??</v>
      </c>
      <c r="AL1541" s="271" t="e">
        <f>IF(#REF!=#REF!,0,IF(#REF!=#REF!,0,IF(#REF!=#REF!,0,IF(#REF!=#REF!,0,IF(#REF!=#REF!,0,IF(#REF!=#REF!,0,1))))))</f>
        <v>#REF!</v>
      </c>
      <c r="AM1541" s="354">
        <f t="shared" si="2167"/>
        <v>0</v>
      </c>
    </row>
    <row r="1542" spans="1:39" ht="14.1" customHeight="1" thickTop="1" thickBot="1" x14ac:dyDescent="0.25">
      <c r="A1542" s="2278"/>
      <c r="B1542" s="2281"/>
      <c r="C1542" s="2283"/>
      <c r="D1542" s="2285"/>
      <c r="E1542" s="2288"/>
      <c r="F1542" s="2281"/>
      <c r="G1542" s="2295"/>
      <c r="H1542" s="2297"/>
      <c r="I1542" s="2293"/>
      <c r="J1542" s="2281"/>
      <c r="K1542" s="2295"/>
      <c r="L1542" s="2281"/>
      <c r="M1542" s="310"/>
      <c r="N1542" s="1678"/>
      <c r="O1542" s="1678"/>
      <c r="P1542" s="309"/>
      <c r="Q1542" s="309"/>
      <c r="R1542" s="308"/>
      <c r="S1542" s="308"/>
      <c r="T1542" s="358"/>
      <c r="U1542" s="357"/>
      <c r="V1542" s="357"/>
      <c r="W1542" s="357"/>
      <c r="X1542" s="357"/>
      <c r="Y1542" s="357"/>
      <c r="Z1542" s="357"/>
      <c r="AA1542" s="357"/>
      <c r="AB1542" s="308"/>
      <c r="AC1542" s="2300"/>
      <c r="AD1542" s="2300"/>
      <c r="AE1542" s="2308"/>
      <c r="AF1542" s="2316"/>
      <c r="AG1542" s="2314"/>
      <c r="AH1542" s="2312"/>
      <c r="AI1542" s="271">
        <f t="shared" ref="AI1542" si="2197">IF(P1542=P1541,0,IF(P1542=P1540,0,IF(P1542=P1539,0,IF(P1542=P1538,0,IF(P1542=P1537,0,IF(P1542=P1536,0,IF(P1542=P1535,0,1)))))))</f>
        <v>0</v>
      </c>
      <c r="AJ1542" s="271" t="s">
        <v>545</v>
      </c>
      <c r="AK1542" s="271" t="str">
        <f t="shared" si="2164"/>
        <v>??</v>
      </c>
      <c r="AL1542" s="271" t="e">
        <f>IF(#REF!=#REF!,0,IF(#REF!=#REF!,0,IF(#REF!=#REF!,0,IF(#REF!=#REF!,0,IF(#REF!=#REF!,0,IF(#REF!=#REF!,0,IF(#REF!=#REF!,0,1)))))))</f>
        <v>#REF!</v>
      </c>
      <c r="AM1542" s="354">
        <f t="shared" si="2167"/>
        <v>0</v>
      </c>
    </row>
    <row r="1543" spans="1:39" ht="14.1" customHeight="1" thickTop="1" thickBot="1" x14ac:dyDescent="0.25">
      <c r="A1543" s="2278"/>
      <c r="B1543" s="2281"/>
      <c r="C1543" s="2283"/>
      <c r="D1543" s="2285"/>
      <c r="E1543" s="2288"/>
      <c r="F1543" s="2281"/>
      <c r="G1543" s="2295"/>
      <c r="H1543" s="2297"/>
      <c r="I1543" s="2293"/>
      <c r="J1543" s="2281"/>
      <c r="K1543" s="2295"/>
      <c r="L1543" s="2281"/>
      <c r="M1543" s="310"/>
      <c r="N1543" s="1678"/>
      <c r="O1543" s="1678"/>
      <c r="P1543" s="309"/>
      <c r="Q1543" s="309"/>
      <c r="R1543" s="308"/>
      <c r="S1543" s="308"/>
      <c r="T1543" s="358"/>
      <c r="U1543" s="357"/>
      <c r="V1543" s="357"/>
      <c r="W1543" s="357"/>
      <c r="X1543" s="357"/>
      <c r="Y1543" s="357"/>
      <c r="Z1543" s="357"/>
      <c r="AA1543" s="357"/>
      <c r="AB1543" s="308"/>
      <c r="AC1543" s="2300"/>
      <c r="AD1543" s="2300"/>
      <c r="AE1543" s="2308"/>
      <c r="AF1543" s="2316"/>
      <c r="AG1543" s="2314"/>
      <c r="AH1543" s="2312"/>
      <c r="AI1543" s="271">
        <f t="shared" ref="AI1543" si="2198">IF(P1543=P1542,0,IF(P1543=P1541,0,IF(P1543=P1540,0,IF(P1543=P1539,0,IF(P1543=P1538,0,IF(P1543=P1537,0,IF(P1543=P1536,0,IF(P1543=P1535,0,1))))))))</f>
        <v>0</v>
      </c>
      <c r="AJ1543" s="271" t="s">
        <v>545</v>
      </c>
      <c r="AK1543" s="271" t="str">
        <f t="shared" si="2164"/>
        <v>??</v>
      </c>
      <c r="AL1543" s="271" t="e">
        <f>IF(#REF!=#REF!,0,IF(#REF!=#REF!,0,IF(#REF!=#REF!,0,IF(#REF!=#REF!,0,IF(#REF!=#REF!,0,IF(#REF!=#REF!,0,IF(#REF!=#REF!,0,IF(#REF!=#REF!,0,1))))))))</f>
        <v>#REF!</v>
      </c>
      <c r="AM1543" s="354">
        <f t="shared" si="2167"/>
        <v>0</v>
      </c>
    </row>
    <row r="1544" spans="1:39" ht="14.1" customHeight="1" thickTop="1" thickBot="1" x14ac:dyDescent="0.25">
      <c r="A1544" s="2279"/>
      <c r="B1544" s="2282"/>
      <c r="C1544" s="2284"/>
      <c r="D1544" s="2286"/>
      <c r="E1544" s="2289"/>
      <c r="F1544" s="2282"/>
      <c r="G1544" s="2296"/>
      <c r="H1544" s="2298"/>
      <c r="I1544" s="2294"/>
      <c r="J1544" s="2282"/>
      <c r="K1544" s="2296"/>
      <c r="L1544" s="2282"/>
      <c r="M1544" s="292"/>
      <c r="N1544" s="290"/>
      <c r="O1544" s="290"/>
      <c r="P1544" s="291"/>
      <c r="Q1544" s="291"/>
      <c r="R1544" s="290"/>
      <c r="S1544" s="290"/>
      <c r="T1544" s="356"/>
      <c r="U1544" s="355"/>
      <c r="V1544" s="355"/>
      <c r="W1544" s="355"/>
      <c r="X1544" s="355"/>
      <c r="Y1544" s="355"/>
      <c r="Z1544" s="355"/>
      <c r="AA1544" s="355"/>
      <c r="AB1544" s="290"/>
      <c r="AC1544" s="2301"/>
      <c r="AD1544" s="2301"/>
      <c r="AE1544" s="2309"/>
      <c r="AF1544" s="2316"/>
      <c r="AG1544" s="2315"/>
      <c r="AH1544" s="2312"/>
      <c r="AI1544" s="271">
        <f t="shared" ref="AI1544" si="2199">IF(P1544=P1543,0,IF(P1544=P1542,0,IF(P1544=P1541,0,IF(P1544=P1540,0,IF(P1544=P1539,0,IF(P1544=P1538,0,IF(P1544=P1537,0,IF(P1544=P1536,0,IF(P1544=P1535,0,1)))))))))</f>
        <v>0</v>
      </c>
      <c r="AJ1544" s="271" t="s">
        <v>545</v>
      </c>
      <c r="AK1544" s="271" t="str">
        <f t="shared" si="2164"/>
        <v>??</v>
      </c>
      <c r="AL1544" s="271" t="e">
        <f>IF(#REF!=#REF!,0,IF(#REF!=#REF!,0,IF(#REF!=#REF!,0,IF(#REF!=#REF!,0,IF(#REF!=#REF!,0,IF(#REF!=#REF!,0,IF(#REF!=#REF!,0,IF(#REF!=#REF!,0,IF(#REF!=#REF!,0,1)))))))))</f>
        <v>#REF!</v>
      </c>
      <c r="AM1544" s="354">
        <f t="shared" si="2167"/>
        <v>0</v>
      </c>
    </row>
    <row r="1545" spans="1:39" ht="14.1" customHeight="1" thickTop="1" thickBot="1" x14ac:dyDescent="0.25">
      <c r="A1545" s="2278"/>
      <c r="B1545" s="2280"/>
      <c r="C1545" s="2283"/>
      <c r="D1545" s="2285"/>
      <c r="E1545" s="2287"/>
      <c r="F1545" s="2280"/>
      <c r="G1545" s="2280"/>
      <c r="H1545" s="2297"/>
      <c r="I1545" s="2290" t="s">
        <v>140</v>
      </c>
      <c r="J1545" s="2281"/>
      <c r="K1545" s="2280"/>
      <c r="L1545" s="2281"/>
      <c r="M1545" s="310"/>
      <c r="N1545" s="1678"/>
      <c r="O1545" s="1678"/>
      <c r="P1545" s="388"/>
      <c r="Q1545" s="388"/>
      <c r="R1545" s="308"/>
      <c r="S1545" s="308"/>
      <c r="T1545" s="358"/>
      <c r="U1545" s="357"/>
      <c r="V1545" s="357"/>
      <c r="W1545" s="357"/>
      <c r="X1545" s="357"/>
      <c r="Y1545" s="357"/>
      <c r="Z1545" s="357"/>
      <c r="AA1545" s="357"/>
      <c r="AB1545" s="308"/>
      <c r="AC1545" s="2299">
        <f t="shared" ref="AC1545" si="2200">SUM(T1545:AB1554)</f>
        <v>0</v>
      </c>
      <c r="AD1545" s="2299">
        <f t="shared" ref="AD1545" si="2201">IF(AC1545&gt;0,18,0)</f>
        <v>0</v>
      </c>
      <c r="AE1545" s="2306">
        <f t="shared" ref="AE1545" si="2202">IF((AC1545-AD1545)&gt;=0,AC1545-AD1545,0)</f>
        <v>0</v>
      </c>
      <c r="AF1545" s="2316">
        <f t="shared" ref="AF1545" si="2203">IF(AC1545&lt;AD1545,AC1545,AD1545)/IF(AD1545=0,1,AD1545)</f>
        <v>0</v>
      </c>
      <c r="AG1545" s="2313" t="str">
        <f t="shared" ref="AG1545" si="2204">IF(AF1545=1,"pe",IF(AF1545&gt;0,"ne",""))</f>
        <v/>
      </c>
      <c r="AH1545" s="2312"/>
      <c r="AI1545" s="271">
        <v>1</v>
      </c>
      <c r="AJ1545" s="271" t="s">
        <v>545</v>
      </c>
      <c r="AK1545" s="271" t="str">
        <f t="shared" si="2164"/>
        <v>??</v>
      </c>
      <c r="AL1545" s="271">
        <v>1</v>
      </c>
      <c r="AM1545" s="354">
        <f t="shared" ref="AM1545" si="2205">C1545</f>
        <v>0</v>
      </c>
    </row>
    <row r="1546" spans="1:39" ht="14.1" customHeight="1" thickTop="1" thickBot="1" x14ac:dyDescent="0.25">
      <c r="A1546" s="2278"/>
      <c r="B1546" s="2281"/>
      <c r="C1546" s="2283"/>
      <c r="D1546" s="2285"/>
      <c r="E1546" s="2288"/>
      <c r="F1546" s="2281"/>
      <c r="G1546" s="2295"/>
      <c r="H1546" s="2297"/>
      <c r="I1546" s="2291"/>
      <c r="J1546" s="2281"/>
      <c r="K1546" s="2295"/>
      <c r="L1546" s="2281"/>
      <c r="M1546" s="310"/>
      <c r="N1546" s="1678"/>
      <c r="O1546" s="1678"/>
      <c r="P1546" s="309"/>
      <c r="Q1546" s="309"/>
      <c r="R1546" s="308"/>
      <c r="S1546" s="308"/>
      <c r="T1546" s="358"/>
      <c r="U1546" s="357"/>
      <c r="V1546" s="357"/>
      <c r="W1546" s="357"/>
      <c r="X1546" s="357"/>
      <c r="Y1546" s="357"/>
      <c r="Z1546" s="357"/>
      <c r="AA1546" s="357"/>
      <c r="AB1546" s="308"/>
      <c r="AC1546" s="2300"/>
      <c r="AD1546" s="2300"/>
      <c r="AE1546" s="2307"/>
      <c r="AF1546" s="2316"/>
      <c r="AG1546" s="2314"/>
      <c r="AH1546" s="2312"/>
      <c r="AI1546" s="271">
        <f t="shared" ref="AI1546" si="2206">IF(P1546=P1545,0,1)</f>
        <v>0</v>
      </c>
      <c r="AJ1546" s="271" t="s">
        <v>545</v>
      </c>
      <c r="AK1546" s="271" t="str">
        <f t="shared" si="2164"/>
        <v>??</v>
      </c>
      <c r="AL1546" s="271" t="e">
        <f>IF(#REF!=#REF!,0,1)</f>
        <v>#REF!</v>
      </c>
      <c r="AM1546" s="354">
        <f t="shared" si="2167"/>
        <v>0</v>
      </c>
    </row>
    <row r="1547" spans="1:39" ht="14.1" customHeight="1" thickTop="1" thickBot="1" x14ac:dyDescent="0.25">
      <c r="A1547" s="2278"/>
      <c r="B1547" s="2281"/>
      <c r="C1547" s="2283"/>
      <c r="D1547" s="2285"/>
      <c r="E1547" s="2288"/>
      <c r="F1547" s="2281"/>
      <c r="G1547" s="2295"/>
      <c r="H1547" s="2297"/>
      <c r="I1547" s="2292"/>
      <c r="J1547" s="2281"/>
      <c r="K1547" s="2295"/>
      <c r="L1547" s="2281"/>
      <c r="M1547" s="310"/>
      <c r="N1547" s="1678"/>
      <c r="O1547" s="1678"/>
      <c r="P1547" s="309"/>
      <c r="Q1547" s="309"/>
      <c r="R1547" s="308"/>
      <c r="S1547" s="308"/>
      <c r="T1547" s="358"/>
      <c r="U1547" s="357"/>
      <c r="V1547" s="357"/>
      <c r="W1547" s="357"/>
      <c r="X1547" s="357"/>
      <c r="Y1547" s="357"/>
      <c r="Z1547" s="357"/>
      <c r="AA1547" s="357"/>
      <c r="AB1547" s="308"/>
      <c r="AC1547" s="2300"/>
      <c r="AD1547" s="2300"/>
      <c r="AE1547" s="2307"/>
      <c r="AF1547" s="2316"/>
      <c r="AG1547" s="2314"/>
      <c r="AH1547" s="2312"/>
      <c r="AI1547" s="271">
        <f t="shared" ref="AI1547" si="2207">IF(P1547=P1546,0,IF(P1547=P1545,0,1))</f>
        <v>0</v>
      </c>
      <c r="AJ1547" s="271" t="s">
        <v>545</v>
      </c>
      <c r="AK1547" s="271" t="str">
        <f t="shared" si="2164"/>
        <v>??</v>
      </c>
      <c r="AL1547" s="271" t="e">
        <f>IF(#REF!=#REF!,0,IF(#REF!=#REF!,0,1))</f>
        <v>#REF!</v>
      </c>
      <c r="AM1547" s="354">
        <f t="shared" si="2167"/>
        <v>0</v>
      </c>
    </row>
    <row r="1548" spans="1:39" ht="14.1" customHeight="1" thickTop="1" thickBot="1" x14ac:dyDescent="0.25">
      <c r="A1548" s="2278"/>
      <c r="B1548" s="2281"/>
      <c r="C1548" s="2283"/>
      <c r="D1548" s="2285"/>
      <c r="E1548" s="2288"/>
      <c r="F1548" s="2281"/>
      <c r="G1548" s="2295"/>
      <c r="H1548" s="2297"/>
      <c r="I1548" s="2293"/>
      <c r="J1548" s="2281"/>
      <c r="K1548" s="2295"/>
      <c r="L1548" s="2281"/>
      <c r="M1548" s="310"/>
      <c r="N1548" s="1678"/>
      <c r="O1548" s="1678"/>
      <c r="P1548" s="309"/>
      <c r="Q1548" s="309"/>
      <c r="R1548" s="308"/>
      <c r="S1548" s="308"/>
      <c r="T1548" s="358"/>
      <c r="U1548" s="357"/>
      <c r="V1548" s="357"/>
      <c r="W1548" s="357"/>
      <c r="X1548" s="357"/>
      <c r="Y1548" s="357"/>
      <c r="Z1548" s="357"/>
      <c r="AA1548" s="357"/>
      <c r="AB1548" s="308"/>
      <c r="AC1548" s="2300"/>
      <c r="AD1548" s="2300"/>
      <c r="AE1548" s="2307"/>
      <c r="AF1548" s="2316"/>
      <c r="AG1548" s="2314"/>
      <c r="AH1548" s="2312"/>
      <c r="AI1548" s="271">
        <f t="shared" ref="AI1548" si="2208">IF(P1548=P1547,0,IF(P1548=P1546,0,IF(P1548=P1545,0,1)))</f>
        <v>0</v>
      </c>
      <c r="AJ1548" s="271" t="s">
        <v>545</v>
      </c>
      <c r="AK1548" s="271" t="str">
        <f t="shared" si="2164"/>
        <v>??</v>
      </c>
      <c r="AL1548" s="271" t="e">
        <f>IF(#REF!=#REF!,0,IF(#REF!=#REF!,0,IF(#REF!=#REF!,0,1)))</f>
        <v>#REF!</v>
      </c>
      <c r="AM1548" s="354">
        <f t="shared" si="2167"/>
        <v>0</v>
      </c>
    </row>
    <row r="1549" spans="1:39" ht="14.1" customHeight="1" thickTop="1" thickBot="1" x14ac:dyDescent="0.25">
      <c r="A1549" s="2278"/>
      <c r="B1549" s="2281"/>
      <c r="C1549" s="2283"/>
      <c r="D1549" s="2285"/>
      <c r="E1549" s="2288"/>
      <c r="F1549" s="2281"/>
      <c r="G1549" s="2295"/>
      <c r="H1549" s="2297"/>
      <c r="I1549" s="2293"/>
      <c r="J1549" s="2281"/>
      <c r="K1549" s="2295"/>
      <c r="L1549" s="2281"/>
      <c r="M1549" s="310"/>
      <c r="N1549" s="1678"/>
      <c r="O1549" s="1678"/>
      <c r="P1549" s="309"/>
      <c r="Q1549" s="309"/>
      <c r="R1549" s="308"/>
      <c r="S1549" s="308"/>
      <c r="T1549" s="358"/>
      <c r="U1549" s="357"/>
      <c r="V1549" s="357"/>
      <c r="W1549" s="357"/>
      <c r="X1549" s="357"/>
      <c r="Y1549" s="357"/>
      <c r="Z1549" s="357"/>
      <c r="AA1549" s="357"/>
      <c r="AB1549" s="308"/>
      <c r="AC1549" s="2300"/>
      <c r="AD1549" s="2300"/>
      <c r="AE1549" s="2307"/>
      <c r="AF1549" s="2316"/>
      <c r="AG1549" s="2314"/>
      <c r="AH1549" s="2312"/>
      <c r="AI1549" s="271">
        <f t="shared" ref="AI1549" si="2209">IF(P1549=P1548,0,IF(P1549=P1547,0,IF(P1549=P1546,0,IF(P1549=P1545,0,1))))</f>
        <v>0</v>
      </c>
      <c r="AJ1549" s="271" t="s">
        <v>545</v>
      </c>
      <c r="AK1549" s="271" t="str">
        <f t="shared" si="2164"/>
        <v>??</v>
      </c>
      <c r="AL1549" s="271" t="e">
        <f>IF(#REF!=#REF!,0,IF(#REF!=#REF!,0,IF(#REF!=#REF!,0,IF(#REF!=#REF!,0,1))))</f>
        <v>#REF!</v>
      </c>
      <c r="AM1549" s="354">
        <f t="shared" si="2167"/>
        <v>0</v>
      </c>
    </row>
    <row r="1550" spans="1:39" ht="14.1" customHeight="1" thickTop="1" thickBot="1" x14ac:dyDescent="0.25">
      <c r="A1550" s="2278"/>
      <c r="B1550" s="2281"/>
      <c r="C1550" s="2283"/>
      <c r="D1550" s="2285"/>
      <c r="E1550" s="2288"/>
      <c r="F1550" s="2281"/>
      <c r="G1550" s="2295"/>
      <c r="H1550" s="2297"/>
      <c r="I1550" s="2293"/>
      <c r="J1550" s="2281"/>
      <c r="K1550" s="2295"/>
      <c r="L1550" s="2281"/>
      <c r="M1550" s="310"/>
      <c r="N1550" s="1678"/>
      <c r="O1550" s="1678"/>
      <c r="P1550" s="309"/>
      <c r="Q1550" s="309"/>
      <c r="R1550" s="308"/>
      <c r="S1550" s="308"/>
      <c r="T1550" s="358"/>
      <c r="U1550" s="357"/>
      <c r="V1550" s="357"/>
      <c r="W1550" s="357"/>
      <c r="X1550" s="357"/>
      <c r="Y1550" s="357"/>
      <c r="Z1550" s="357"/>
      <c r="AA1550" s="357"/>
      <c r="AB1550" s="308"/>
      <c r="AC1550" s="2300"/>
      <c r="AD1550" s="2300"/>
      <c r="AE1550" s="2307"/>
      <c r="AF1550" s="2316"/>
      <c r="AG1550" s="2314"/>
      <c r="AH1550" s="2312"/>
      <c r="AI1550" s="271">
        <f t="shared" ref="AI1550" si="2210">IF(P1550=P1549,0,IF(P1550=P1548,0,IF(P1550=P1547,0,IF(P1550=P1546,0,IF(P1550=P1545,0,1)))))</f>
        <v>0</v>
      </c>
      <c r="AJ1550" s="271" t="s">
        <v>545</v>
      </c>
      <c r="AK1550" s="271" t="str">
        <f t="shared" si="2164"/>
        <v>??</v>
      </c>
      <c r="AL1550" s="271" t="e">
        <f>IF(#REF!=#REF!,0,IF(#REF!=#REF!,0,IF(#REF!=#REF!,0,IF(#REF!=#REF!,0,IF(#REF!=#REF!,0,1)))))</f>
        <v>#REF!</v>
      </c>
      <c r="AM1550" s="354">
        <f t="shared" si="2167"/>
        <v>0</v>
      </c>
    </row>
    <row r="1551" spans="1:39" ht="14.1" customHeight="1" thickTop="1" thickBot="1" x14ac:dyDescent="0.25">
      <c r="A1551" s="2278"/>
      <c r="B1551" s="2281"/>
      <c r="C1551" s="2283"/>
      <c r="D1551" s="2285"/>
      <c r="E1551" s="2288"/>
      <c r="F1551" s="2281"/>
      <c r="G1551" s="2295"/>
      <c r="H1551" s="2297"/>
      <c r="I1551" s="2293"/>
      <c r="J1551" s="2281"/>
      <c r="K1551" s="2295"/>
      <c r="L1551" s="2281"/>
      <c r="M1551" s="310"/>
      <c r="N1551" s="1678"/>
      <c r="O1551" s="1678"/>
      <c r="P1551" s="309"/>
      <c r="Q1551" s="309"/>
      <c r="R1551" s="308"/>
      <c r="S1551" s="308"/>
      <c r="T1551" s="358"/>
      <c r="U1551" s="357"/>
      <c r="V1551" s="357"/>
      <c r="W1551" s="357"/>
      <c r="X1551" s="357"/>
      <c r="Y1551" s="357"/>
      <c r="Z1551" s="357"/>
      <c r="AA1551" s="357"/>
      <c r="AB1551" s="308"/>
      <c r="AC1551" s="2300"/>
      <c r="AD1551" s="2300"/>
      <c r="AE1551" s="2308" t="str">
        <f t="shared" ref="AE1551" si="2211">IF(AE1545&gt;9,"błąd","")</f>
        <v/>
      </c>
      <c r="AF1551" s="2316"/>
      <c r="AG1551" s="2314"/>
      <c r="AH1551" s="2312"/>
      <c r="AI1551" s="271">
        <f t="shared" ref="AI1551" si="2212">IF(P1551=P1550,0,IF(P1551=P1549,0,IF(P1551=P1548,0,IF(P1551=P1547,0,IF(P1551=P1546,0,IF(P1551=P1545,0,1))))))</f>
        <v>0</v>
      </c>
      <c r="AJ1551" s="271" t="s">
        <v>545</v>
      </c>
      <c r="AK1551" s="271" t="str">
        <f t="shared" si="2164"/>
        <v>??</v>
      </c>
      <c r="AL1551" s="271" t="e">
        <f>IF(#REF!=#REF!,0,IF(#REF!=#REF!,0,IF(#REF!=#REF!,0,IF(#REF!=#REF!,0,IF(#REF!=#REF!,0,IF(#REF!=#REF!,0,1))))))</f>
        <v>#REF!</v>
      </c>
      <c r="AM1551" s="354">
        <f t="shared" si="2167"/>
        <v>0</v>
      </c>
    </row>
    <row r="1552" spans="1:39" ht="14.1" customHeight="1" thickTop="1" thickBot="1" x14ac:dyDescent="0.25">
      <c r="A1552" s="2278"/>
      <c r="B1552" s="2281"/>
      <c r="C1552" s="2283"/>
      <c r="D1552" s="2285"/>
      <c r="E1552" s="2288"/>
      <c r="F1552" s="2281"/>
      <c r="G1552" s="2295"/>
      <c r="H1552" s="2297"/>
      <c r="I1552" s="2293"/>
      <c r="J1552" s="2281"/>
      <c r="K1552" s="2295"/>
      <c r="L1552" s="2281"/>
      <c r="M1552" s="310"/>
      <c r="N1552" s="1678"/>
      <c r="O1552" s="1678"/>
      <c r="P1552" s="309"/>
      <c r="Q1552" s="309"/>
      <c r="R1552" s="308"/>
      <c r="S1552" s="308"/>
      <c r="T1552" s="358"/>
      <c r="U1552" s="357"/>
      <c r="V1552" s="357"/>
      <c r="W1552" s="357"/>
      <c r="X1552" s="357"/>
      <c r="Y1552" s="357"/>
      <c r="Z1552" s="357"/>
      <c r="AA1552" s="357"/>
      <c r="AB1552" s="308"/>
      <c r="AC1552" s="2300"/>
      <c r="AD1552" s="2300"/>
      <c r="AE1552" s="2308"/>
      <c r="AF1552" s="2316"/>
      <c r="AG1552" s="2314"/>
      <c r="AH1552" s="2312"/>
      <c r="AI1552" s="271">
        <f t="shared" ref="AI1552" si="2213">IF(P1552=P1551,0,IF(P1552=P1550,0,IF(P1552=P1549,0,IF(P1552=P1548,0,IF(P1552=P1547,0,IF(P1552=P1546,0,IF(P1552=P1545,0,1)))))))</f>
        <v>0</v>
      </c>
      <c r="AJ1552" s="271" t="s">
        <v>545</v>
      </c>
      <c r="AK1552" s="271" t="str">
        <f t="shared" si="2164"/>
        <v>??</v>
      </c>
      <c r="AL1552" s="271" t="e">
        <f>IF(#REF!=#REF!,0,IF(#REF!=#REF!,0,IF(#REF!=#REF!,0,IF(#REF!=#REF!,0,IF(#REF!=#REF!,0,IF(#REF!=#REF!,0,IF(#REF!=#REF!,0,1)))))))</f>
        <v>#REF!</v>
      </c>
      <c r="AM1552" s="354">
        <f t="shared" si="2167"/>
        <v>0</v>
      </c>
    </row>
    <row r="1553" spans="1:39" ht="14.1" customHeight="1" thickTop="1" thickBot="1" x14ac:dyDescent="0.25">
      <c r="A1553" s="2278"/>
      <c r="B1553" s="2281"/>
      <c r="C1553" s="2283"/>
      <c r="D1553" s="2285"/>
      <c r="E1553" s="2288"/>
      <c r="F1553" s="2281"/>
      <c r="G1553" s="2295"/>
      <c r="H1553" s="2297"/>
      <c r="I1553" s="2293"/>
      <c r="J1553" s="2281"/>
      <c r="K1553" s="2295"/>
      <c r="L1553" s="2281"/>
      <c r="M1553" s="310"/>
      <c r="N1553" s="1678"/>
      <c r="O1553" s="1678"/>
      <c r="P1553" s="309"/>
      <c r="Q1553" s="309"/>
      <c r="R1553" s="308"/>
      <c r="S1553" s="308"/>
      <c r="T1553" s="358"/>
      <c r="U1553" s="357"/>
      <c r="V1553" s="357"/>
      <c r="W1553" s="357"/>
      <c r="X1553" s="357"/>
      <c r="Y1553" s="357"/>
      <c r="Z1553" s="357"/>
      <c r="AA1553" s="357"/>
      <c r="AB1553" s="308"/>
      <c r="AC1553" s="2300"/>
      <c r="AD1553" s="2300"/>
      <c r="AE1553" s="2308"/>
      <c r="AF1553" s="2316"/>
      <c r="AG1553" s="2314"/>
      <c r="AH1553" s="2312"/>
      <c r="AI1553" s="271">
        <f t="shared" ref="AI1553" si="2214">IF(P1553=P1552,0,IF(P1553=P1551,0,IF(P1553=P1550,0,IF(P1553=P1549,0,IF(P1553=P1548,0,IF(P1553=P1547,0,IF(P1553=P1546,0,IF(P1553=P1545,0,1))))))))</f>
        <v>0</v>
      </c>
      <c r="AJ1553" s="271" t="s">
        <v>545</v>
      </c>
      <c r="AK1553" s="271" t="str">
        <f t="shared" si="2164"/>
        <v>??</v>
      </c>
      <c r="AL1553" s="271" t="e">
        <f>IF(#REF!=#REF!,0,IF(#REF!=#REF!,0,IF(#REF!=#REF!,0,IF(#REF!=#REF!,0,IF(#REF!=#REF!,0,IF(#REF!=#REF!,0,IF(#REF!=#REF!,0,IF(#REF!=#REF!,0,1))))))))</f>
        <v>#REF!</v>
      </c>
      <c r="AM1553" s="354">
        <f t="shared" si="2167"/>
        <v>0</v>
      </c>
    </row>
    <row r="1554" spans="1:39" ht="14.1" customHeight="1" thickTop="1" thickBot="1" x14ac:dyDescent="0.25">
      <c r="A1554" s="2279"/>
      <c r="B1554" s="2282"/>
      <c r="C1554" s="2284"/>
      <c r="D1554" s="2286"/>
      <c r="E1554" s="2289"/>
      <c r="F1554" s="2282"/>
      <c r="G1554" s="2296"/>
      <c r="H1554" s="2298"/>
      <c r="I1554" s="2294"/>
      <c r="J1554" s="2282"/>
      <c r="K1554" s="2296"/>
      <c r="L1554" s="2282"/>
      <c r="M1554" s="292"/>
      <c r="N1554" s="290"/>
      <c r="O1554" s="290"/>
      <c r="P1554" s="291"/>
      <c r="Q1554" s="291"/>
      <c r="R1554" s="290"/>
      <c r="S1554" s="290"/>
      <c r="T1554" s="356"/>
      <c r="U1554" s="355"/>
      <c r="V1554" s="355"/>
      <c r="W1554" s="355"/>
      <c r="X1554" s="355"/>
      <c r="Y1554" s="355"/>
      <c r="Z1554" s="355"/>
      <c r="AA1554" s="355"/>
      <c r="AB1554" s="290"/>
      <c r="AC1554" s="2301"/>
      <c r="AD1554" s="2301"/>
      <c r="AE1554" s="2309"/>
      <c r="AF1554" s="2316"/>
      <c r="AG1554" s="2315"/>
      <c r="AH1554" s="2312"/>
      <c r="AI1554" s="271">
        <f t="shared" ref="AI1554" si="2215">IF(P1554=P1553,0,IF(P1554=P1552,0,IF(P1554=P1551,0,IF(P1554=P1550,0,IF(P1554=P1549,0,IF(P1554=P1548,0,IF(P1554=P1547,0,IF(P1554=P1546,0,IF(P1554=P1545,0,1)))))))))</f>
        <v>0</v>
      </c>
      <c r="AJ1554" s="271" t="s">
        <v>545</v>
      </c>
      <c r="AK1554" s="271" t="str">
        <f t="shared" si="2164"/>
        <v>??</v>
      </c>
      <c r="AL1554" s="271" t="e">
        <f>IF(#REF!=#REF!,0,IF(#REF!=#REF!,0,IF(#REF!=#REF!,0,IF(#REF!=#REF!,0,IF(#REF!=#REF!,0,IF(#REF!=#REF!,0,IF(#REF!=#REF!,0,IF(#REF!=#REF!,0,IF(#REF!=#REF!,0,1)))))))))</f>
        <v>#REF!</v>
      </c>
      <c r="AM1554" s="354">
        <f t="shared" si="2167"/>
        <v>0</v>
      </c>
    </row>
    <row r="1555" spans="1:39" ht="14.1" customHeight="1" thickTop="1" thickBot="1" x14ac:dyDescent="0.25">
      <c r="A1555" s="2278"/>
      <c r="B1555" s="2280"/>
      <c r="C1555" s="2283"/>
      <c r="D1555" s="2285"/>
      <c r="E1555" s="2287"/>
      <c r="F1555" s="2280"/>
      <c r="G1555" s="2280"/>
      <c r="H1555" s="2297"/>
      <c r="I1555" s="2290" t="s">
        <v>140</v>
      </c>
      <c r="J1555" s="2281"/>
      <c r="K1555" s="2280"/>
      <c r="L1555" s="2281"/>
      <c r="M1555" s="310"/>
      <c r="N1555" s="1678"/>
      <c r="O1555" s="1678"/>
      <c r="P1555" s="388"/>
      <c r="Q1555" s="388"/>
      <c r="R1555" s="308"/>
      <c r="S1555" s="308"/>
      <c r="T1555" s="358"/>
      <c r="U1555" s="357"/>
      <c r="V1555" s="357"/>
      <c r="W1555" s="357"/>
      <c r="X1555" s="357"/>
      <c r="Y1555" s="357"/>
      <c r="Z1555" s="357"/>
      <c r="AA1555" s="357"/>
      <c r="AB1555" s="308"/>
      <c r="AC1555" s="2299">
        <f t="shared" ref="AC1555" si="2216">SUM(T1555:AB1564)</f>
        <v>0</v>
      </c>
      <c r="AD1555" s="2299">
        <f t="shared" ref="AD1555" si="2217">IF(AC1555&gt;0,18,0)</f>
        <v>0</v>
      </c>
      <c r="AE1555" s="2306">
        <f t="shared" ref="AE1555" si="2218">IF((AC1555-AD1555)&gt;=0,AC1555-AD1555,0)</f>
        <v>0</v>
      </c>
      <c r="AF1555" s="2316">
        <f t="shared" ref="AF1555" si="2219">IF(AC1555&lt;AD1555,AC1555,AD1555)/IF(AD1555=0,1,AD1555)</f>
        <v>0</v>
      </c>
      <c r="AG1555" s="2313" t="str">
        <f t="shared" ref="AG1555" si="2220">IF(AF1555=1,"pe",IF(AF1555&gt;0,"ne",""))</f>
        <v/>
      </c>
      <c r="AH1555" s="2312"/>
      <c r="AI1555" s="271">
        <v>1</v>
      </c>
      <c r="AJ1555" s="271" t="s">
        <v>545</v>
      </c>
      <c r="AK1555" s="271" t="str">
        <f t="shared" si="2164"/>
        <v>??</v>
      </c>
      <c r="AL1555" s="271">
        <v>1</v>
      </c>
      <c r="AM1555" s="354">
        <f t="shared" ref="AM1555" si="2221">C1555</f>
        <v>0</v>
      </c>
    </row>
    <row r="1556" spans="1:39" ht="14.1" customHeight="1" thickTop="1" thickBot="1" x14ac:dyDescent="0.25">
      <c r="A1556" s="2278"/>
      <c r="B1556" s="2281"/>
      <c r="C1556" s="2283"/>
      <c r="D1556" s="2285"/>
      <c r="E1556" s="2288"/>
      <c r="F1556" s="2281"/>
      <c r="G1556" s="2295"/>
      <c r="H1556" s="2297"/>
      <c r="I1556" s="2291"/>
      <c r="J1556" s="2281"/>
      <c r="K1556" s="2295"/>
      <c r="L1556" s="2281"/>
      <c r="M1556" s="310"/>
      <c r="N1556" s="1678"/>
      <c r="O1556" s="1678"/>
      <c r="P1556" s="309"/>
      <c r="Q1556" s="309"/>
      <c r="R1556" s="308"/>
      <c r="S1556" s="308"/>
      <c r="T1556" s="358"/>
      <c r="U1556" s="357"/>
      <c r="V1556" s="357"/>
      <c r="W1556" s="357"/>
      <c r="X1556" s="357"/>
      <c r="Y1556" s="357"/>
      <c r="Z1556" s="357"/>
      <c r="AA1556" s="357"/>
      <c r="AB1556" s="308"/>
      <c r="AC1556" s="2300"/>
      <c r="AD1556" s="2300"/>
      <c r="AE1556" s="2307"/>
      <c r="AF1556" s="2316"/>
      <c r="AG1556" s="2314"/>
      <c r="AH1556" s="2312"/>
      <c r="AI1556" s="271">
        <f t="shared" ref="AI1556" si="2222">IF(P1556=P1555,0,1)</f>
        <v>0</v>
      </c>
      <c r="AJ1556" s="271" t="s">
        <v>545</v>
      </c>
      <c r="AK1556" s="271" t="str">
        <f t="shared" si="2164"/>
        <v>??</v>
      </c>
      <c r="AL1556" s="271" t="e">
        <f>IF(#REF!=#REF!,0,1)</f>
        <v>#REF!</v>
      </c>
      <c r="AM1556" s="354">
        <f t="shared" si="2167"/>
        <v>0</v>
      </c>
    </row>
    <row r="1557" spans="1:39" ht="14.1" customHeight="1" thickTop="1" thickBot="1" x14ac:dyDescent="0.25">
      <c r="A1557" s="2278"/>
      <c r="B1557" s="2281"/>
      <c r="C1557" s="2283"/>
      <c r="D1557" s="2285"/>
      <c r="E1557" s="2288"/>
      <c r="F1557" s="2281"/>
      <c r="G1557" s="2295"/>
      <c r="H1557" s="2297"/>
      <c r="I1557" s="2292"/>
      <c r="J1557" s="2281"/>
      <c r="K1557" s="2295"/>
      <c r="L1557" s="2281"/>
      <c r="M1557" s="310"/>
      <c r="N1557" s="1678"/>
      <c r="O1557" s="1678"/>
      <c r="P1557" s="309"/>
      <c r="Q1557" s="309"/>
      <c r="R1557" s="308"/>
      <c r="S1557" s="308"/>
      <c r="T1557" s="358"/>
      <c r="U1557" s="357"/>
      <c r="V1557" s="357"/>
      <c r="W1557" s="357"/>
      <c r="X1557" s="357"/>
      <c r="Y1557" s="357"/>
      <c r="Z1557" s="357"/>
      <c r="AA1557" s="357"/>
      <c r="AB1557" s="308"/>
      <c r="AC1557" s="2300"/>
      <c r="AD1557" s="2300"/>
      <c r="AE1557" s="2307"/>
      <c r="AF1557" s="2316"/>
      <c r="AG1557" s="2314"/>
      <c r="AH1557" s="2312"/>
      <c r="AI1557" s="271">
        <f t="shared" ref="AI1557" si="2223">IF(P1557=P1556,0,IF(P1557=P1555,0,1))</f>
        <v>0</v>
      </c>
      <c r="AJ1557" s="271" t="s">
        <v>545</v>
      </c>
      <c r="AK1557" s="271" t="str">
        <f t="shared" si="2164"/>
        <v>??</v>
      </c>
      <c r="AL1557" s="271" t="e">
        <f>IF(#REF!=#REF!,0,IF(#REF!=#REF!,0,1))</f>
        <v>#REF!</v>
      </c>
      <c r="AM1557" s="354">
        <f t="shared" si="2167"/>
        <v>0</v>
      </c>
    </row>
    <row r="1558" spans="1:39" ht="14.1" customHeight="1" thickTop="1" thickBot="1" x14ac:dyDescent="0.25">
      <c r="A1558" s="2278"/>
      <c r="B1558" s="2281"/>
      <c r="C1558" s="2283"/>
      <c r="D1558" s="2285"/>
      <c r="E1558" s="2288"/>
      <c r="F1558" s="2281"/>
      <c r="G1558" s="2295"/>
      <c r="H1558" s="2297"/>
      <c r="I1558" s="2293"/>
      <c r="J1558" s="2281"/>
      <c r="K1558" s="2295"/>
      <c r="L1558" s="2281"/>
      <c r="M1558" s="310"/>
      <c r="N1558" s="1678"/>
      <c r="O1558" s="1678"/>
      <c r="P1558" s="309"/>
      <c r="Q1558" s="309"/>
      <c r="R1558" s="308"/>
      <c r="S1558" s="308"/>
      <c r="T1558" s="358"/>
      <c r="U1558" s="357"/>
      <c r="V1558" s="357"/>
      <c r="W1558" s="357"/>
      <c r="X1558" s="357"/>
      <c r="Y1558" s="357"/>
      <c r="Z1558" s="357"/>
      <c r="AA1558" s="357"/>
      <c r="AB1558" s="308"/>
      <c r="AC1558" s="2300"/>
      <c r="AD1558" s="2300"/>
      <c r="AE1558" s="2307"/>
      <c r="AF1558" s="2316"/>
      <c r="AG1558" s="2314"/>
      <c r="AH1558" s="2312"/>
      <c r="AI1558" s="271">
        <f t="shared" ref="AI1558" si="2224">IF(P1558=P1557,0,IF(P1558=P1556,0,IF(P1558=P1555,0,1)))</f>
        <v>0</v>
      </c>
      <c r="AJ1558" s="271" t="s">
        <v>545</v>
      </c>
      <c r="AK1558" s="271" t="str">
        <f t="shared" si="2164"/>
        <v>??</v>
      </c>
      <c r="AL1558" s="271" t="e">
        <f>IF(#REF!=#REF!,0,IF(#REF!=#REF!,0,IF(#REF!=#REF!,0,1)))</f>
        <v>#REF!</v>
      </c>
      <c r="AM1558" s="354">
        <f t="shared" si="2167"/>
        <v>0</v>
      </c>
    </row>
    <row r="1559" spans="1:39" ht="14.1" customHeight="1" thickTop="1" thickBot="1" x14ac:dyDescent="0.25">
      <c r="A1559" s="2278"/>
      <c r="B1559" s="2281"/>
      <c r="C1559" s="2283"/>
      <c r="D1559" s="2285"/>
      <c r="E1559" s="2288"/>
      <c r="F1559" s="2281"/>
      <c r="G1559" s="2295"/>
      <c r="H1559" s="2297"/>
      <c r="I1559" s="2293"/>
      <c r="J1559" s="2281"/>
      <c r="K1559" s="2295"/>
      <c r="L1559" s="2281"/>
      <c r="M1559" s="310"/>
      <c r="N1559" s="1678"/>
      <c r="O1559" s="1678"/>
      <c r="P1559" s="309"/>
      <c r="Q1559" s="309"/>
      <c r="R1559" s="308"/>
      <c r="S1559" s="308"/>
      <c r="T1559" s="358"/>
      <c r="U1559" s="357"/>
      <c r="V1559" s="357"/>
      <c r="W1559" s="357"/>
      <c r="X1559" s="357"/>
      <c r="Y1559" s="357"/>
      <c r="Z1559" s="357"/>
      <c r="AA1559" s="357"/>
      <c r="AB1559" s="308"/>
      <c r="AC1559" s="2300"/>
      <c r="AD1559" s="2300"/>
      <c r="AE1559" s="2307"/>
      <c r="AF1559" s="2316"/>
      <c r="AG1559" s="2314"/>
      <c r="AH1559" s="2312"/>
      <c r="AI1559" s="271">
        <f t="shared" ref="AI1559" si="2225">IF(P1559=P1558,0,IF(P1559=P1557,0,IF(P1559=P1556,0,IF(P1559=P1555,0,1))))</f>
        <v>0</v>
      </c>
      <c r="AJ1559" s="271" t="s">
        <v>545</v>
      </c>
      <c r="AK1559" s="271" t="str">
        <f t="shared" si="2164"/>
        <v>??</v>
      </c>
      <c r="AL1559" s="271" t="e">
        <f>IF(#REF!=#REF!,0,IF(#REF!=#REF!,0,IF(#REF!=#REF!,0,IF(#REF!=#REF!,0,1))))</f>
        <v>#REF!</v>
      </c>
      <c r="AM1559" s="354">
        <f t="shared" si="2167"/>
        <v>0</v>
      </c>
    </row>
    <row r="1560" spans="1:39" ht="14.1" customHeight="1" thickTop="1" thickBot="1" x14ac:dyDescent="0.25">
      <c r="A1560" s="2278"/>
      <c r="B1560" s="2281"/>
      <c r="C1560" s="2283"/>
      <c r="D1560" s="2285"/>
      <c r="E1560" s="2288"/>
      <c r="F1560" s="2281"/>
      <c r="G1560" s="2295"/>
      <c r="H1560" s="2297"/>
      <c r="I1560" s="2293"/>
      <c r="J1560" s="2281"/>
      <c r="K1560" s="2295"/>
      <c r="L1560" s="2281"/>
      <c r="M1560" s="310"/>
      <c r="N1560" s="1678"/>
      <c r="O1560" s="1678"/>
      <c r="P1560" s="309"/>
      <c r="Q1560" s="309"/>
      <c r="R1560" s="308"/>
      <c r="S1560" s="308"/>
      <c r="T1560" s="358"/>
      <c r="U1560" s="357"/>
      <c r="V1560" s="357"/>
      <c r="W1560" s="357"/>
      <c r="X1560" s="357"/>
      <c r="Y1560" s="357"/>
      <c r="Z1560" s="357"/>
      <c r="AA1560" s="357"/>
      <c r="AB1560" s="308"/>
      <c r="AC1560" s="2300"/>
      <c r="AD1560" s="2300"/>
      <c r="AE1560" s="2307"/>
      <c r="AF1560" s="2316"/>
      <c r="AG1560" s="2314"/>
      <c r="AH1560" s="2312"/>
      <c r="AI1560" s="271">
        <f t="shared" ref="AI1560" si="2226">IF(P1560=P1559,0,IF(P1560=P1558,0,IF(P1560=P1557,0,IF(P1560=P1556,0,IF(P1560=P1555,0,1)))))</f>
        <v>0</v>
      </c>
      <c r="AJ1560" s="271" t="s">
        <v>545</v>
      </c>
      <c r="AK1560" s="271" t="str">
        <f t="shared" si="2164"/>
        <v>??</v>
      </c>
      <c r="AL1560" s="271" t="e">
        <f>IF(#REF!=#REF!,0,IF(#REF!=#REF!,0,IF(#REF!=#REF!,0,IF(#REF!=#REF!,0,IF(#REF!=#REF!,0,1)))))</f>
        <v>#REF!</v>
      </c>
      <c r="AM1560" s="354">
        <f t="shared" si="2167"/>
        <v>0</v>
      </c>
    </row>
    <row r="1561" spans="1:39" ht="14.1" customHeight="1" thickTop="1" thickBot="1" x14ac:dyDescent="0.25">
      <c r="A1561" s="2278"/>
      <c r="B1561" s="2281"/>
      <c r="C1561" s="2283"/>
      <c r="D1561" s="2285"/>
      <c r="E1561" s="2288"/>
      <c r="F1561" s="2281"/>
      <c r="G1561" s="2295"/>
      <c r="H1561" s="2297"/>
      <c r="I1561" s="2293"/>
      <c r="J1561" s="2281"/>
      <c r="K1561" s="2295"/>
      <c r="L1561" s="2281"/>
      <c r="M1561" s="310"/>
      <c r="N1561" s="1678"/>
      <c r="O1561" s="1678"/>
      <c r="P1561" s="309"/>
      <c r="Q1561" s="309"/>
      <c r="R1561" s="308"/>
      <c r="S1561" s="308"/>
      <c r="T1561" s="358"/>
      <c r="U1561" s="357"/>
      <c r="V1561" s="357"/>
      <c r="W1561" s="357"/>
      <c r="X1561" s="357"/>
      <c r="Y1561" s="357"/>
      <c r="Z1561" s="357"/>
      <c r="AA1561" s="357"/>
      <c r="AB1561" s="308"/>
      <c r="AC1561" s="2300"/>
      <c r="AD1561" s="2300"/>
      <c r="AE1561" s="2308" t="str">
        <f t="shared" ref="AE1561" si="2227">IF(AE1555&gt;9,"błąd","")</f>
        <v/>
      </c>
      <c r="AF1561" s="2316"/>
      <c r="AG1561" s="2314"/>
      <c r="AH1561" s="2312"/>
      <c r="AI1561" s="271">
        <f t="shared" ref="AI1561" si="2228">IF(P1561=P1560,0,IF(P1561=P1559,0,IF(P1561=P1558,0,IF(P1561=P1557,0,IF(P1561=P1556,0,IF(P1561=P1555,0,1))))))</f>
        <v>0</v>
      </c>
      <c r="AJ1561" s="271" t="s">
        <v>545</v>
      </c>
      <c r="AK1561" s="271" t="str">
        <f t="shared" si="2164"/>
        <v>??</v>
      </c>
      <c r="AL1561" s="271" t="e">
        <f>IF(#REF!=#REF!,0,IF(#REF!=#REF!,0,IF(#REF!=#REF!,0,IF(#REF!=#REF!,0,IF(#REF!=#REF!,0,IF(#REF!=#REF!,0,1))))))</f>
        <v>#REF!</v>
      </c>
      <c r="AM1561" s="354">
        <f t="shared" si="2167"/>
        <v>0</v>
      </c>
    </row>
    <row r="1562" spans="1:39" ht="14.1" customHeight="1" thickTop="1" thickBot="1" x14ac:dyDescent="0.25">
      <c r="A1562" s="2278"/>
      <c r="B1562" s="2281"/>
      <c r="C1562" s="2283"/>
      <c r="D1562" s="2285"/>
      <c r="E1562" s="2288"/>
      <c r="F1562" s="2281"/>
      <c r="G1562" s="2295"/>
      <c r="H1562" s="2297"/>
      <c r="I1562" s="2293"/>
      <c r="J1562" s="2281"/>
      <c r="K1562" s="2295"/>
      <c r="L1562" s="2281"/>
      <c r="M1562" s="310"/>
      <c r="N1562" s="1678"/>
      <c r="O1562" s="1678"/>
      <c r="P1562" s="309"/>
      <c r="Q1562" s="309"/>
      <c r="R1562" s="308"/>
      <c r="S1562" s="308"/>
      <c r="T1562" s="358"/>
      <c r="U1562" s="357"/>
      <c r="V1562" s="357"/>
      <c r="W1562" s="357"/>
      <c r="X1562" s="357"/>
      <c r="Y1562" s="357"/>
      <c r="Z1562" s="357"/>
      <c r="AA1562" s="357"/>
      <c r="AB1562" s="308"/>
      <c r="AC1562" s="2300"/>
      <c r="AD1562" s="2300"/>
      <c r="AE1562" s="2308"/>
      <c r="AF1562" s="2316"/>
      <c r="AG1562" s="2314"/>
      <c r="AH1562" s="2312"/>
      <c r="AI1562" s="271">
        <f t="shared" ref="AI1562" si="2229">IF(P1562=P1561,0,IF(P1562=P1560,0,IF(P1562=P1559,0,IF(P1562=P1558,0,IF(P1562=P1557,0,IF(P1562=P1556,0,IF(P1562=P1555,0,1)))))))</f>
        <v>0</v>
      </c>
      <c r="AJ1562" s="271" t="s">
        <v>545</v>
      </c>
      <c r="AK1562" s="271" t="str">
        <f t="shared" si="2164"/>
        <v>??</v>
      </c>
      <c r="AL1562" s="271" t="e">
        <f>IF(#REF!=#REF!,0,IF(#REF!=#REF!,0,IF(#REF!=#REF!,0,IF(#REF!=#REF!,0,IF(#REF!=#REF!,0,IF(#REF!=#REF!,0,IF(#REF!=#REF!,0,1)))))))</f>
        <v>#REF!</v>
      </c>
      <c r="AM1562" s="354">
        <f t="shared" si="2167"/>
        <v>0</v>
      </c>
    </row>
    <row r="1563" spans="1:39" ht="14.1" customHeight="1" thickTop="1" thickBot="1" x14ac:dyDescent="0.25">
      <c r="A1563" s="2278"/>
      <c r="B1563" s="2281"/>
      <c r="C1563" s="2283"/>
      <c r="D1563" s="2285"/>
      <c r="E1563" s="2288"/>
      <c r="F1563" s="2281"/>
      <c r="G1563" s="2295"/>
      <c r="H1563" s="2297"/>
      <c r="I1563" s="2293"/>
      <c r="J1563" s="2281"/>
      <c r="K1563" s="2295"/>
      <c r="L1563" s="2281"/>
      <c r="M1563" s="310"/>
      <c r="N1563" s="1678"/>
      <c r="O1563" s="1678"/>
      <c r="P1563" s="309"/>
      <c r="Q1563" s="309"/>
      <c r="R1563" s="308"/>
      <c r="S1563" s="308"/>
      <c r="T1563" s="358"/>
      <c r="U1563" s="357"/>
      <c r="V1563" s="357"/>
      <c r="W1563" s="357"/>
      <c r="X1563" s="357"/>
      <c r="Y1563" s="357"/>
      <c r="Z1563" s="357"/>
      <c r="AA1563" s="357"/>
      <c r="AB1563" s="308"/>
      <c r="AC1563" s="2300"/>
      <c r="AD1563" s="2300"/>
      <c r="AE1563" s="2308"/>
      <c r="AF1563" s="2316"/>
      <c r="AG1563" s="2314"/>
      <c r="AH1563" s="2312"/>
      <c r="AI1563" s="271">
        <f t="shared" ref="AI1563" si="2230">IF(P1563=P1562,0,IF(P1563=P1561,0,IF(P1563=P1560,0,IF(P1563=P1559,0,IF(P1563=P1558,0,IF(P1563=P1557,0,IF(P1563=P1556,0,IF(P1563=P1555,0,1))))))))</f>
        <v>0</v>
      </c>
      <c r="AJ1563" s="271" t="s">
        <v>545</v>
      </c>
      <c r="AK1563" s="271" t="str">
        <f t="shared" si="2164"/>
        <v>??</v>
      </c>
      <c r="AL1563" s="271" t="e">
        <f>IF(#REF!=#REF!,0,IF(#REF!=#REF!,0,IF(#REF!=#REF!,0,IF(#REF!=#REF!,0,IF(#REF!=#REF!,0,IF(#REF!=#REF!,0,IF(#REF!=#REF!,0,IF(#REF!=#REF!,0,1))))))))</f>
        <v>#REF!</v>
      </c>
      <c r="AM1563" s="354">
        <f t="shared" si="2167"/>
        <v>0</v>
      </c>
    </row>
    <row r="1564" spans="1:39" ht="14.1" customHeight="1" thickTop="1" thickBot="1" x14ac:dyDescent="0.25">
      <c r="A1564" s="2279"/>
      <c r="B1564" s="2282"/>
      <c r="C1564" s="2284"/>
      <c r="D1564" s="2286"/>
      <c r="E1564" s="2289"/>
      <c r="F1564" s="2282"/>
      <c r="G1564" s="2296"/>
      <c r="H1564" s="2298"/>
      <c r="I1564" s="2294"/>
      <c r="J1564" s="2282"/>
      <c r="K1564" s="2296"/>
      <c r="L1564" s="2282"/>
      <c r="M1564" s="292"/>
      <c r="N1564" s="290"/>
      <c r="O1564" s="290"/>
      <c r="P1564" s="291"/>
      <c r="Q1564" s="291"/>
      <c r="R1564" s="290"/>
      <c r="S1564" s="290"/>
      <c r="T1564" s="356"/>
      <c r="U1564" s="355"/>
      <c r="V1564" s="355"/>
      <c r="W1564" s="355"/>
      <c r="X1564" s="355"/>
      <c r="Y1564" s="355"/>
      <c r="Z1564" s="355"/>
      <c r="AA1564" s="355"/>
      <c r="AB1564" s="290"/>
      <c r="AC1564" s="2301"/>
      <c r="AD1564" s="2301"/>
      <c r="AE1564" s="2309"/>
      <c r="AF1564" s="2316"/>
      <c r="AG1564" s="2315"/>
      <c r="AH1564" s="2312"/>
      <c r="AI1564" s="271">
        <f t="shared" ref="AI1564" si="2231">IF(P1564=P1563,0,IF(P1564=P1562,0,IF(P1564=P1561,0,IF(P1564=P1560,0,IF(P1564=P1559,0,IF(P1564=P1558,0,IF(P1564=P1557,0,IF(P1564=P1556,0,IF(P1564=P1555,0,1)))))))))</f>
        <v>0</v>
      </c>
      <c r="AJ1564" s="271" t="s">
        <v>545</v>
      </c>
      <c r="AK1564" s="271" t="str">
        <f t="shared" si="2164"/>
        <v>??</v>
      </c>
      <c r="AL1564" s="271" t="e">
        <f>IF(#REF!=#REF!,0,IF(#REF!=#REF!,0,IF(#REF!=#REF!,0,IF(#REF!=#REF!,0,IF(#REF!=#REF!,0,IF(#REF!=#REF!,0,IF(#REF!=#REF!,0,IF(#REF!=#REF!,0,IF(#REF!=#REF!,0,1)))))))))</f>
        <v>#REF!</v>
      </c>
      <c r="AM1564" s="354">
        <f t="shared" si="2167"/>
        <v>0</v>
      </c>
    </row>
    <row r="1565" spans="1:39" ht="14.1" customHeight="1" thickTop="1" thickBot="1" x14ac:dyDescent="0.25">
      <c r="A1565" s="2278"/>
      <c r="B1565" s="2280"/>
      <c r="C1565" s="2283"/>
      <c r="D1565" s="2285"/>
      <c r="E1565" s="2287"/>
      <c r="F1565" s="2280"/>
      <c r="G1565" s="2280"/>
      <c r="H1565" s="2297"/>
      <c r="I1565" s="2290" t="s">
        <v>140</v>
      </c>
      <c r="J1565" s="2281"/>
      <c r="K1565" s="2280"/>
      <c r="L1565" s="2281"/>
      <c r="M1565" s="310"/>
      <c r="N1565" s="1678"/>
      <c r="O1565" s="1678"/>
      <c r="P1565" s="388"/>
      <c r="Q1565" s="388"/>
      <c r="R1565" s="308"/>
      <c r="S1565" s="308"/>
      <c r="T1565" s="358"/>
      <c r="U1565" s="357"/>
      <c r="V1565" s="357"/>
      <c r="W1565" s="357"/>
      <c r="X1565" s="357"/>
      <c r="Y1565" s="357"/>
      <c r="Z1565" s="357"/>
      <c r="AA1565" s="357"/>
      <c r="AB1565" s="308"/>
      <c r="AC1565" s="2299">
        <f t="shared" ref="AC1565" si="2232">SUM(T1565:AB1574)</f>
        <v>0</v>
      </c>
      <c r="AD1565" s="2299">
        <f t="shared" ref="AD1565" si="2233">IF(AC1565&gt;0,18,0)</f>
        <v>0</v>
      </c>
      <c r="AE1565" s="2306">
        <f t="shared" ref="AE1565" si="2234">IF((AC1565-AD1565)&gt;=0,AC1565-AD1565,0)</f>
        <v>0</v>
      </c>
      <c r="AF1565" s="2316">
        <f t="shared" ref="AF1565" si="2235">IF(AC1565&lt;AD1565,AC1565,AD1565)/IF(AD1565=0,1,AD1565)</f>
        <v>0</v>
      </c>
      <c r="AG1565" s="2313" t="str">
        <f t="shared" ref="AG1565" si="2236">IF(AF1565=1,"pe",IF(AF1565&gt;0,"ne",""))</f>
        <v/>
      </c>
      <c r="AH1565" s="2312"/>
      <c r="AI1565" s="271">
        <v>1</v>
      </c>
      <c r="AJ1565" s="271" t="s">
        <v>545</v>
      </c>
      <c r="AK1565" s="271" t="str">
        <f t="shared" si="2164"/>
        <v>??</v>
      </c>
      <c r="AL1565" s="271">
        <v>1</v>
      </c>
      <c r="AM1565" s="354">
        <f t="shared" ref="AM1565" si="2237">C1565</f>
        <v>0</v>
      </c>
    </row>
    <row r="1566" spans="1:39" ht="14.1" customHeight="1" thickTop="1" thickBot="1" x14ac:dyDescent="0.25">
      <c r="A1566" s="2278"/>
      <c r="B1566" s="2281"/>
      <c r="C1566" s="2283"/>
      <c r="D1566" s="2285"/>
      <c r="E1566" s="2288"/>
      <c r="F1566" s="2281"/>
      <c r="G1566" s="2295"/>
      <c r="H1566" s="2297"/>
      <c r="I1566" s="2291"/>
      <c r="J1566" s="2281"/>
      <c r="K1566" s="2295"/>
      <c r="L1566" s="2281"/>
      <c r="M1566" s="310"/>
      <c r="N1566" s="1678"/>
      <c r="O1566" s="1678"/>
      <c r="P1566" s="309"/>
      <c r="Q1566" s="309"/>
      <c r="R1566" s="308"/>
      <c r="S1566" s="308"/>
      <c r="T1566" s="358"/>
      <c r="U1566" s="357"/>
      <c r="V1566" s="357"/>
      <c r="W1566" s="357"/>
      <c r="X1566" s="357"/>
      <c r="Y1566" s="357"/>
      <c r="Z1566" s="357"/>
      <c r="AA1566" s="357"/>
      <c r="AB1566" s="308"/>
      <c r="AC1566" s="2300"/>
      <c r="AD1566" s="2300"/>
      <c r="AE1566" s="2307"/>
      <c r="AF1566" s="2316"/>
      <c r="AG1566" s="2314"/>
      <c r="AH1566" s="2312"/>
      <c r="AI1566" s="271">
        <f t="shared" ref="AI1566" si="2238">IF(P1566=P1565,0,1)</f>
        <v>0</v>
      </c>
      <c r="AJ1566" s="271" t="s">
        <v>545</v>
      </c>
      <c r="AK1566" s="271" t="str">
        <f t="shared" si="2164"/>
        <v>??</v>
      </c>
      <c r="AL1566" s="271" t="e">
        <f>IF(#REF!=#REF!,0,1)</f>
        <v>#REF!</v>
      </c>
      <c r="AM1566" s="354">
        <f t="shared" si="2167"/>
        <v>0</v>
      </c>
    </row>
    <row r="1567" spans="1:39" ht="14.1" customHeight="1" thickTop="1" thickBot="1" x14ac:dyDescent="0.25">
      <c r="A1567" s="2278"/>
      <c r="B1567" s="2281"/>
      <c r="C1567" s="2283"/>
      <c r="D1567" s="2285"/>
      <c r="E1567" s="2288"/>
      <c r="F1567" s="2281"/>
      <c r="G1567" s="2295"/>
      <c r="H1567" s="2297"/>
      <c r="I1567" s="2292"/>
      <c r="J1567" s="2281"/>
      <c r="K1567" s="2295"/>
      <c r="L1567" s="2281"/>
      <c r="M1567" s="310"/>
      <c r="N1567" s="1678"/>
      <c r="O1567" s="1678"/>
      <c r="P1567" s="309"/>
      <c r="Q1567" s="309"/>
      <c r="R1567" s="308"/>
      <c r="S1567" s="308"/>
      <c r="T1567" s="358"/>
      <c r="U1567" s="357"/>
      <c r="V1567" s="357"/>
      <c r="W1567" s="357"/>
      <c r="X1567" s="357"/>
      <c r="Y1567" s="357"/>
      <c r="Z1567" s="357"/>
      <c r="AA1567" s="357"/>
      <c r="AB1567" s="308"/>
      <c r="AC1567" s="2300"/>
      <c r="AD1567" s="2300"/>
      <c r="AE1567" s="2307"/>
      <c r="AF1567" s="2316"/>
      <c r="AG1567" s="2314"/>
      <c r="AH1567" s="2312"/>
      <c r="AI1567" s="271">
        <f t="shared" ref="AI1567" si="2239">IF(P1567=P1566,0,IF(P1567=P1565,0,1))</f>
        <v>0</v>
      </c>
      <c r="AJ1567" s="271" t="s">
        <v>545</v>
      </c>
      <c r="AK1567" s="271" t="str">
        <f t="shared" si="2164"/>
        <v>??</v>
      </c>
      <c r="AL1567" s="271" t="e">
        <f>IF(#REF!=#REF!,0,IF(#REF!=#REF!,0,1))</f>
        <v>#REF!</v>
      </c>
      <c r="AM1567" s="354">
        <f t="shared" si="2167"/>
        <v>0</v>
      </c>
    </row>
    <row r="1568" spans="1:39" ht="14.1" customHeight="1" thickTop="1" thickBot="1" x14ac:dyDescent="0.25">
      <c r="A1568" s="2278"/>
      <c r="B1568" s="2281"/>
      <c r="C1568" s="2283"/>
      <c r="D1568" s="2285"/>
      <c r="E1568" s="2288"/>
      <c r="F1568" s="2281"/>
      <c r="G1568" s="2295"/>
      <c r="H1568" s="2297"/>
      <c r="I1568" s="2293"/>
      <c r="J1568" s="2281"/>
      <c r="K1568" s="2295"/>
      <c r="L1568" s="2281"/>
      <c r="M1568" s="310"/>
      <c r="N1568" s="1678"/>
      <c r="O1568" s="1678"/>
      <c r="P1568" s="309"/>
      <c r="Q1568" s="309"/>
      <c r="R1568" s="308"/>
      <c r="S1568" s="308"/>
      <c r="T1568" s="358"/>
      <c r="U1568" s="357"/>
      <c r="V1568" s="357"/>
      <c r="W1568" s="357"/>
      <c r="X1568" s="357"/>
      <c r="Y1568" s="357"/>
      <c r="Z1568" s="357"/>
      <c r="AA1568" s="357"/>
      <c r="AB1568" s="308"/>
      <c r="AC1568" s="2300"/>
      <c r="AD1568" s="2300"/>
      <c r="AE1568" s="2307"/>
      <c r="AF1568" s="2316"/>
      <c r="AG1568" s="2314"/>
      <c r="AH1568" s="2312"/>
      <c r="AI1568" s="271">
        <f t="shared" ref="AI1568" si="2240">IF(P1568=P1567,0,IF(P1568=P1566,0,IF(P1568=P1565,0,1)))</f>
        <v>0</v>
      </c>
      <c r="AJ1568" s="271" t="s">
        <v>545</v>
      </c>
      <c r="AK1568" s="271" t="str">
        <f t="shared" si="2164"/>
        <v>??</v>
      </c>
      <c r="AL1568" s="271" t="e">
        <f>IF(#REF!=#REF!,0,IF(#REF!=#REF!,0,IF(#REF!=#REF!,0,1)))</f>
        <v>#REF!</v>
      </c>
      <c r="AM1568" s="354">
        <f t="shared" si="2167"/>
        <v>0</v>
      </c>
    </row>
    <row r="1569" spans="1:39" ht="14.1" customHeight="1" thickTop="1" thickBot="1" x14ac:dyDescent="0.25">
      <c r="A1569" s="2278"/>
      <c r="B1569" s="2281"/>
      <c r="C1569" s="2283"/>
      <c r="D1569" s="2285"/>
      <c r="E1569" s="2288"/>
      <c r="F1569" s="2281"/>
      <c r="G1569" s="2295"/>
      <c r="H1569" s="2297"/>
      <c r="I1569" s="2293"/>
      <c r="J1569" s="2281"/>
      <c r="K1569" s="2295"/>
      <c r="L1569" s="2281"/>
      <c r="M1569" s="310"/>
      <c r="N1569" s="1678"/>
      <c r="O1569" s="1678"/>
      <c r="P1569" s="309"/>
      <c r="Q1569" s="309"/>
      <c r="R1569" s="308"/>
      <c r="S1569" s="308"/>
      <c r="T1569" s="358"/>
      <c r="U1569" s="357"/>
      <c r="V1569" s="357"/>
      <c r="W1569" s="357"/>
      <c r="X1569" s="357"/>
      <c r="Y1569" s="357"/>
      <c r="Z1569" s="357"/>
      <c r="AA1569" s="357"/>
      <c r="AB1569" s="308"/>
      <c r="AC1569" s="2300"/>
      <c r="AD1569" s="2300"/>
      <c r="AE1569" s="2307"/>
      <c r="AF1569" s="2316"/>
      <c r="AG1569" s="2314"/>
      <c r="AH1569" s="2312"/>
      <c r="AI1569" s="271">
        <f t="shared" ref="AI1569" si="2241">IF(P1569=P1568,0,IF(P1569=P1567,0,IF(P1569=P1566,0,IF(P1569=P1565,0,1))))</f>
        <v>0</v>
      </c>
      <c r="AJ1569" s="271" t="s">
        <v>545</v>
      </c>
      <c r="AK1569" s="271" t="str">
        <f t="shared" si="2164"/>
        <v>??</v>
      </c>
      <c r="AL1569" s="271" t="e">
        <f>IF(#REF!=#REF!,0,IF(#REF!=#REF!,0,IF(#REF!=#REF!,0,IF(#REF!=#REF!,0,1))))</f>
        <v>#REF!</v>
      </c>
      <c r="AM1569" s="354">
        <f t="shared" si="2167"/>
        <v>0</v>
      </c>
    </row>
    <row r="1570" spans="1:39" ht="14.1" customHeight="1" thickTop="1" thickBot="1" x14ac:dyDescent="0.25">
      <c r="A1570" s="2278"/>
      <c r="B1570" s="2281"/>
      <c r="C1570" s="2283"/>
      <c r="D1570" s="2285"/>
      <c r="E1570" s="2288"/>
      <c r="F1570" s="2281"/>
      <c r="G1570" s="2295"/>
      <c r="H1570" s="2297"/>
      <c r="I1570" s="2293"/>
      <c r="J1570" s="2281"/>
      <c r="K1570" s="2295"/>
      <c r="L1570" s="2281"/>
      <c r="M1570" s="310"/>
      <c r="N1570" s="1678"/>
      <c r="O1570" s="1678"/>
      <c r="P1570" s="309"/>
      <c r="Q1570" s="309"/>
      <c r="R1570" s="308"/>
      <c r="S1570" s="308"/>
      <c r="T1570" s="358"/>
      <c r="U1570" s="357"/>
      <c r="V1570" s="357"/>
      <c r="W1570" s="357"/>
      <c r="X1570" s="357"/>
      <c r="Y1570" s="357"/>
      <c r="Z1570" s="357"/>
      <c r="AA1570" s="357"/>
      <c r="AB1570" s="308"/>
      <c r="AC1570" s="2300"/>
      <c r="AD1570" s="2300"/>
      <c r="AE1570" s="2307"/>
      <c r="AF1570" s="2316"/>
      <c r="AG1570" s="2314"/>
      <c r="AH1570" s="2312"/>
      <c r="AI1570" s="271">
        <f t="shared" ref="AI1570" si="2242">IF(P1570=P1569,0,IF(P1570=P1568,0,IF(P1570=P1567,0,IF(P1570=P1566,0,IF(P1570=P1565,0,1)))))</f>
        <v>0</v>
      </c>
      <c r="AJ1570" s="271" t="s">
        <v>545</v>
      </c>
      <c r="AK1570" s="271" t="str">
        <f t="shared" si="2164"/>
        <v>??</v>
      </c>
      <c r="AL1570" s="271" t="e">
        <f>IF(#REF!=#REF!,0,IF(#REF!=#REF!,0,IF(#REF!=#REF!,0,IF(#REF!=#REF!,0,IF(#REF!=#REF!,0,1)))))</f>
        <v>#REF!</v>
      </c>
      <c r="AM1570" s="354">
        <f t="shared" si="2167"/>
        <v>0</v>
      </c>
    </row>
    <row r="1571" spans="1:39" ht="14.1" customHeight="1" thickTop="1" thickBot="1" x14ac:dyDescent="0.25">
      <c r="A1571" s="2278"/>
      <c r="B1571" s="2281"/>
      <c r="C1571" s="2283"/>
      <c r="D1571" s="2285"/>
      <c r="E1571" s="2288"/>
      <c r="F1571" s="2281"/>
      <c r="G1571" s="2295"/>
      <c r="H1571" s="2297"/>
      <c r="I1571" s="2293"/>
      <c r="J1571" s="2281"/>
      <c r="K1571" s="2295"/>
      <c r="L1571" s="2281"/>
      <c r="M1571" s="310"/>
      <c r="N1571" s="1678"/>
      <c r="O1571" s="1678"/>
      <c r="P1571" s="309"/>
      <c r="Q1571" s="309"/>
      <c r="R1571" s="308"/>
      <c r="S1571" s="308"/>
      <c r="T1571" s="358"/>
      <c r="U1571" s="357"/>
      <c r="V1571" s="357"/>
      <c r="W1571" s="357"/>
      <c r="X1571" s="357"/>
      <c r="Y1571" s="357"/>
      <c r="Z1571" s="357"/>
      <c r="AA1571" s="357"/>
      <c r="AB1571" s="308"/>
      <c r="AC1571" s="2300"/>
      <c r="AD1571" s="2300"/>
      <c r="AE1571" s="2308" t="str">
        <f t="shared" ref="AE1571" si="2243">IF(AE1565&gt;9,"błąd","")</f>
        <v/>
      </c>
      <c r="AF1571" s="2316"/>
      <c r="AG1571" s="2314"/>
      <c r="AH1571" s="2312"/>
      <c r="AI1571" s="271">
        <f t="shared" ref="AI1571" si="2244">IF(P1571=P1570,0,IF(P1571=P1569,0,IF(P1571=P1568,0,IF(P1571=P1567,0,IF(P1571=P1566,0,IF(P1571=P1565,0,1))))))</f>
        <v>0</v>
      </c>
      <c r="AJ1571" s="271" t="s">
        <v>545</v>
      </c>
      <c r="AK1571" s="271" t="str">
        <f t="shared" si="2164"/>
        <v>??</v>
      </c>
      <c r="AL1571" s="271" t="e">
        <f>IF(#REF!=#REF!,0,IF(#REF!=#REF!,0,IF(#REF!=#REF!,0,IF(#REF!=#REF!,0,IF(#REF!=#REF!,0,IF(#REF!=#REF!,0,1))))))</f>
        <v>#REF!</v>
      </c>
      <c r="AM1571" s="354">
        <f t="shared" si="2167"/>
        <v>0</v>
      </c>
    </row>
    <row r="1572" spans="1:39" ht="14.1" customHeight="1" thickTop="1" thickBot="1" x14ac:dyDescent="0.25">
      <c r="A1572" s="2278"/>
      <c r="B1572" s="2281"/>
      <c r="C1572" s="2283"/>
      <c r="D1572" s="2285"/>
      <c r="E1572" s="2288"/>
      <c r="F1572" s="2281"/>
      <c r="G1572" s="2295"/>
      <c r="H1572" s="2297"/>
      <c r="I1572" s="2293"/>
      <c r="J1572" s="2281"/>
      <c r="K1572" s="2295"/>
      <c r="L1572" s="2281"/>
      <c r="M1572" s="310"/>
      <c r="N1572" s="1678"/>
      <c r="O1572" s="1678"/>
      <c r="P1572" s="309"/>
      <c r="Q1572" s="309"/>
      <c r="R1572" s="308"/>
      <c r="S1572" s="308"/>
      <c r="T1572" s="358"/>
      <c r="U1572" s="357"/>
      <c r="V1572" s="357"/>
      <c r="W1572" s="357"/>
      <c r="X1572" s="357"/>
      <c r="Y1572" s="357"/>
      <c r="Z1572" s="357"/>
      <c r="AA1572" s="357"/>
      <c r="AB1572" s="308"/>
      <c r="AC1572" s="2300"/>
      <c r="AD1572" s="2300"/>
      <c r="AE1572" s="2308"/>
      <c r="AF1572" s="2316"/>
      <c r="AG1572" s="2314"/>
      <c r="AH1572" s="2312"/>
      <c r="AI1572" s="271">
        <f t="shared" ref="AI1572" si="2245">IF(P1572=P1571,0,IF(P1572=P1570,0,IF(P1572=P1569,0,IF(P1572=P1568,0,IF(P1572=P1567,0,IF(P1572=P1566,0,IF(P1572=P1565,0,1)))))))</f>
        <v>0</v>
      </c>
      <c r="AJ1572" s="271" t="s">
        <v>545</v>
      </c>
      <c r="AK1572" s="271" t="str">
        <f t="shared" si="2164"/>
        <v>??</v>
      </c>
      <c r="AL1572" s="271" t="e">
        <f>IF(#REF!=#REF!,0,IF(#REF!=#REF!,0,IF(#REF!=#REF!,0,IF(#REF!=#REF!,0,IF(#REF!=#REF!,0,IF(#REF!=#REF!,0,IF(#REF!=#REF!,0,1)))))))</f>
        <v>#REF!</v>
      </c>
      <c r="AM1572" s="354">
        <f t="shared" si="2167"/>
        <v>0</v>
      </c>
    </row>
    <row r="1573" spans="1:39" ht="14.1" customHeight="1" thickTop="1" thickBot="1" x14ac:dyDescent="0.25">
      <c r="A1573" s="2278"/>
      <c r="B1573" s="2281"/>
      <c r="C1573" s="2283"/>
      <c r="D1573" s="2285"/>
      <c r="E1573" s="2288"/>
      <c r="F1573" s="2281"/>
      <c r="G1573" s="2295"/>
      <c r="H1573" s="2297"/>
      <c r="I1573" s="2293"/>
      <c r="J1573" s="2281"/>
      <c r="K1573" s="2295"/>
      <c r="L1573" s="2281"/>
      <c r="M1573" s="310"/>
      <c r="N1573" s="1678"/>
      <c r="O1573" s="1678"/>
      <c r="P1573" s="309"/>
      <c r="Q1573" s="309"/>
      <c r="R1573" s="308"/>
      <c r="S1573" s="308"/>
      <c r="T1573" s="358"/>
      <c r="U1573" s="357"/>
      <c r="V1573" s="357"/>
      <c r="W1573" s="357"/>
      <c r="X1573" s="357"/>
      <c r="Y1573" s="357"/>
      <c r="Z1573" s="357"/>
      <c r="AA1573" s="357"/>
      <c r="AB1573" s="308"/>
      <c r="AC1573" s="2300"/>
      <c r="AD1573" s="2300"/>
      <c r="AE1573" s="2308"/>
      <c r="AF1573" s="2316"/>
      <c r="AG1573" s="2314"/>
      <c r="AH1573" s="2312"/>
      <c r="AI1573" s="271">
        <f t="shared" ref="AI1573" si="2246">IF(P1573=P1572,0,IF(P1573=P1571,0,IF(P1573=P1570,0,IF(P1573=P1569,0,IF(P1573=P1568,0,IF(P1573=P1567,0,IF(P1573=P1566,0,IF(P1573=P1565,0,1))))))))</f>
        <v>0</v>
      </c>
      <c r="AJ1573" s="271" t="s">
        <v>545</v>
      </c>
      <c r="AK1573" s="271" t="str">
        <f t="shared" si="2164"/>
        <v>??</v>
      </c>
      <c r="AL1573" s="271" t="e">
        <f>IF(#REF!=#REF!,0,IF(#REF!=#REF!,0,IF(#REF!=#REF!,0,IF(#REF!=#REF!,0,IF(#REF!=#REF!,0,IF(#REF!=#REF!,0,IF(#REF!=#REF!,0,IF(#REF!=#REF!,0,1))))))))</f>
        <v>#REF!</v>
      </c>
      <c r="AM1573" s="354">
        <f t="shared" si="2167"/>
        <v>0</v>
      </c>
    </row>
    <row r="1574" spans="1:39" ht="14.1" customHeight="1" thickTop="1" thickBot="1" x14ac:dyDescent="0.25">
      <c r="A1574" s="2279"/>
      <c r="B1574" s="2282"/>
      <c r="C1574" s="2284"/>
      <c r="D1574" s="2286"/>
      <c r="E1574" s="2289"/>
      <c r="F1574" s="2282"/>
      <c r="G1574" s="2296"/>
      <c r="H1574" s="2298"/>
      <c r="I1574" s="2294"/>
      <c r="J1574" s="2282"/>
      <c r="K1574" s="2296"/>
      <c r="L1574" s="2282"/>
      <c r="M1574" s="292"/>
      <c r="N1574" s="290"/>
      <c r="O1574" s="290"/>
      <c r="P1574" s="291"/>
      <c r="Q1574" s="291"/>
      <c r="R1574" s="290"/>
      <c r="S1574" s="290"/>
      <c r="T1574" s="356"/>
      <c r="U1574" s="355"/>
      <c r="V1574" s="355"/>
      <c r="W1574" s="355"/>
      <c r="X1574" s="355"/>
      <c r="Y1574" s="355"/>
      <c r="Z1574" s="355"/>
      <c r="AA1574" s="355"/>
      <c r="AB1574" s="290"/>
      <c r="AC1574" s="2301"/>
      <c r="AD1574" s="2301"/>
      <c r="AE1574" s="2309"/>
      <c r="AF1574" s="2316"/>
      <c r="AG1574" s="2315"/>
      <c r="AH1574" s="2312"/>
      <c r="AI1574" s="271">
        <f t="shared" ref="AI1574" si="2247">IF(P1574=P1573,0,IF(P1574=P1572,0,IF(P1574=P1571,0,IF(P1574=P1570,0,IF(P1574=P1569,0,IF(P1574=P1568,0,IF(P1574=P1567,0,IF(P1574=P1566,0,IF(P1574=P1565,0,1)))))))))</f>
        <v>0</v>
      </c>
      <c r="AJ1574" s="271" t="s">
        <v>545</v>
      </c>
      <c r="AK1574" s="271" t="str">
        <f t="shared" si="2164"/>
        <v>??</v>
      </c>
      <c r="AL1574" s="271" t="e">
        <f>IF(#REF!=#REF!,0,IF(#REF!=#REF!,0,IF(#REF!=#REF!,0,IF(#REF!=#REF!,0,IF(#REF!=#REF!,0,IF(#REF!=#REF!,0,IF(#REF!=#REF!,0,IF(#REF!=#REF!,0,IF(#REF!=#REF!,0,1)))))))))</f>
        <v>#REF!</v>
      </c>
      <c r="AM1574" s="354">
        <f t="shared" si="2167"/>
        <v>0</v>
      </c>
    </row>
    <row r="1575" spans="1:39" ht="14.1" customHeight="1" thickTop="1" thickBot="1" x14ac:dyDescent="0.25">
      <c r="A1575" s="2278"/>
      <c r="B1575" s="2280"/>
      <c r="C1575" s="2283"/>
      <c r="D1575" s="2285"/>
      <c r="E1575" s="2287"/>
      <c r="F1575" s="2280"/>
      <c r="G1575" s="2280"/>
      <c r="H1575" s="2297"/>
      <c r="I1575" s="2290" t="s">
        <v>140</v>
      </c>
      <c r="J1575" s="2281"/>
      <c r="K1575" s="2280"/>
      <c r="L1575" s="2281"/>
      <c r="M1575" s="310"/>
      <c r="N1575" s="1678"/>
      <c r="O1575" s="1678"/>
      <c r="P1575" s="388"/>
      <c r="Q1575" s="388"/>
      <c r="R1575" s="308"/>
      <c r="S1575" s="308"/>
      <c r="T1575" s="358"/>
      <c r="U1575" s="357"/>
      <c r="V1575" s="357"/>
      <c r="W1575" s="357"/>
      <c r="X1575" s="357"/>
      <c r="Y1575" s="357"/>
      <c r="Z1575" s="357"/>
      <c r="AA1575" s="357"/>
      <c r="AB1575" s="308"/>
      <c r="AC1575" s="2299">
        <f t="shared" ref="AC1575" si="2248">SUM(T1575:AB1584)</f>
        <v>0</v>
      </c>
      <c r="AD1575" s="2299">
        <f t="shared" ref="AD1575" si="2249">IF(AC1575&gt;0,18,0)</f>
        <v>0</v>
      </c>
      <c r="AE1575" s="2306">
        <f t="shared" ref="AE1575" si="2250">IF((AC1575-AD1575)&gt;=0,AC1575-AD1575,0)</f>
        <v>0</v>
      </c>
      <c r="AF1575" s="2316">
        <f t="shared" ref="AF1575" si="2251">IF(AC1575&lt;AD1575,AC1575,AD1575)/IF(AD1575=0,1,AD1575)</f>
        <v>0</v>
      </c>
      <c r="AG1575" s="2313" t="str">
        <f t="shared" ref="AG1575" si="2252">IF(AF1575=1,"pe",IF(AF1575&gt;0,"ne",""))</f>
        <v/>
      </c>
      <c r="AH1575" s="2312"/>
      <c r="AI1575" s="271">
        <v>1</v>
      </c>
      <c r="AJ1575" s="271" t="s">
        <v>545</v>
      </c>
      <c r="AK1575" s="271" t="str">
        <f t="shared" si="2164"/>
        <v>??</v>
      </c>
      <c r="AL1575" s="271">
        <v>1</v>
      </c>
      <c r="AM1575" s="354">
        <f t="shared" ref="AM1575" si="2253">C1575</f>
        <v>0</v>
      </c>
    </row>
    <row r="1576" spans="1:39" ht="14.1" customHeight="1" thickTop="1" thickBot="1" x14ac:dyDescent="0.25">
      <c r="A1576" s="2278"/>
      <c r="B1576" s="2281"/>
      <c r="C1576" s="2283"/>
      <c r="D1576" s="2285"/>
      <c r="E1576" s="2288"/>
      <c r="F1576" s="2281"/>
      <c r="G1576" s="2295"/>
      <c r="H1576" s="2297"/>
      <c r="I1576" s="2291"/>
      <c r="J1576" s="2281"/>
      <c r="K1576" s="2295"/>
      <c r="L1576" s="2281"/>
      <c r="M1576" s="310"/>
      <c r="N1576" s="1678"/>
      <c r="O1576" s="1678"/>
      <c r="P1576" s="309"/>
      <c r="Q1576" s="309"/>
      <c r="R1576" s="308"/>
      <c r="S1576" s="308"/>
      <c r="T1576" s="358"/>
      <c r="U1576" s="357"/>
      <c r="V1576" s="357"/>
      <c r="W1576" s="357"/>
      <c r="X1576" s="357"/>
      <c r="Y1576" s="357"/>
      <c r="Z1576" s="357"/>
      <c r="AA1576" s="357"/>
      <c r="AB1576" s="308"/>
      <c r="AC1576" s="2300"/>
      <c r="AD1576" s="2300"/>
      <c r="AE1576" s="2307"/>
      <c r="AF1576" s="2316"/>
      <c r="AG1576" s="2314"/>
      <c r="AH1576" s="2312"/>
      <c r="AI1576" s="271">
        <f t="shared" ref="AI1576" si="2254">IF(P1576=P1575,0,1)</f>
        <v>0</v>
      </c>
      <c r="AJ1576" s="271" t="s">
        <v>545</v>
      </c>
      <c r="AK1576" s="271" t="str">
        <f t="shared" si="2164"/>
        <v>??</v>
      </c>
      <c r="AL1576" s="271" t="e">
        <f>IF(#REF!=#REF!,0,1)</f>
        <v>#REF!</v>
      </c>
      <c r="AM1576" s="354">
        <f t="shared" si="2167"/>
        <v>0</v>
      </c>
    </row>
    <row r="1577" spans="1:39" ht="14.1" customHeight="1" thickTop="1" thickBot="1" x14ac:dyDescent="0.25">
      <c r="A1577" s="2278"/>
      <c r="B1577" s="2281"/>
      <c r="C1577" s="2283"/>
      <c r="D1577" s="2285"/>
      <c r="E1577" s="2288"/>
      <c r="F1577" s="2281"/>
      <c r="G1577" s="2295"/>
      <c r="H1577" s="2297"/>
      <c r="I1577" s="2292"/>
      <c r="J1577" s="2281"/>
      <c r="K1577" s="2295"/>
      <c r="L1577" s="2281"/>
      <c r="M1577" s="310"/>
      <c r="N1577" s="1678"/>
      <c r="O1577" s="1678"/>
      <c r="P1577" s="309"/>
      <c r="Q1577" s="309"/>
      <c r="R1577" s="308"/>
      <c r="S1577" s="308"/>
      <c r="T1577" s="358"/>
      <c r="U1577" s="357"/>
      <c r="V1577" s="357"/>
      <c r="W1577" s="357"/>
      <c r="X1577" s="357"/>
      <c r="Y1577" s="357"/>
      <c r="Z1577" s="357"/>
      <c r="AA1577" s="357"/>
      <c r="AB1577" s="308"/>
      <c r="AC1577" s="2300"/>
      <c r="AD1577" s="2300"/>
      <c r="AE1577" s="2307"/>
      <c r="AF1577" s="2316"/>
      <c r="AG1577" s="2314"/>
      <c r="AH1577" s="2312"/>
      <c r="AI1577" s="271">
        <f t="shared" ref="AI1577" si="2255">IF(P1577=P1576,0,IF(P1577=P1575,0,1))</f>
        <v>0</v>
      </c>
      <c r="AJ1577" s="271" t="s">
        <v>545</v>
      </c>
      <c r="AK1577" s="271" t="str">
        <f t="shared" si="2164"/>
        <v>??</v>
      </c>
      <c r="AL1577" s="271" t="e">
        <f>IF(#REF!=#REF!,0,IF(#REF!=#REF!,0,1))</f>
        <v>#REF!</v>
      </c>
      <c r="AM1577" s="354">
        <f t="shared" si="2167"/>
        <v>0</v>
      </c>
    </row>
    <row r="1578" spans="1:39" ht="14.1" customHeight="1" thickTop="1" thickBot="1" x14ac:dyDescent="0.25">
      <c r="A1578" s="2278"/>
      <c r="B1578" s="2281"/>
      <c r="C1578" s="2283"/>
      <c r="D1578" s="2285"/>
      <c r="E1578" s="2288"/>
      <c r="F1578" s="2281"/>
      <c r="G1578" s="2295"/>
      <c r="H1578" s="2297"/>
      <c r="I1578" s="2293"/>
      <c r="J1578" s="2281"/>
      <c r="K1578" s="2295"/>
      <c r="L1578" s="2281"/>
      <c r="M1578" s="310"/>
      <c r="N1578" s="1678"/>
      <c r="O1578" s="1678"/>
      <c r="P1578" s="309"/>
      <c r="Q1578" s="309"/>
      <c r="R1578" s="308"/>
      <c r="S1578" s="308"/>
      <c r="T1578" s="358"/>
      <c r="U1578" s="357"/>
      <c r="V1578" s="357"/>
      <c r="W1578" s="357"/>
      <c r="X1578" s="357"/>
      <c r="Y1578" s="357"/>
      <c r="Z1578" s="357"/>
      <c r="AA1578" s="357"/>
      <c r="AB1578" s="308"/>
      <c r="AC1578" s="2300"/>
      <c r="AD1578" s="2300"/>
      <c r="AE1578" s="2307"/>
      <c r="AF1578" s="2316"/>
      <c r="AG1578" s="2314"/>
      <c r="AH1578" s="2312"/>
      <c r="AI1578" s="271">
        <f t="shared" ref="AI1578" si="2256">IF(P1578=P1577,0,IF(P1578=P1576,0,IF(P1578=P1575,0,1)))</f>
        <v>0</v>
      </c>
      <c r="AJ1578" s="271" t="s">
        <v>545</v>
      </c>
      <c r="AK1578" s="271" t="str">
        <f t="shared" si="2164"/>
        <v>??</v>
      </c>
      <c r="AL1578" s="271" t="e">
        <f>IF(#REF!=#REF!,0,IF(#REF!=#REF!,0,IF(#REF!=#REF!,0,1)))</f>
        <v>#REF!</v>
      </c>
      <c r="AM1578" s="354">
        <f t="shared" si="2167"/>
        <v>0</v>
      </c>
    </row>
    <row r="1579" spans="1:39" ht="14.1" customHeight="1" thickTop="1" thickBot="1" x14ac:dyDescent="0.25">
      <c r="A1579" s="2278"/>
      <c r="B1579" s="2281"/>
      <c r="C1579" s="2283"/>
      <c r="D1579" s="2285"/>
      <c r="E1579" s="2288"/>
      <c r="F1579" s="2281"/>
      <c r="G1579" s="2295"/>
      <c r="H1579" s="2297"/>
      <c r="I1579" s="2293"/>
      <c r="J1579" s="2281"/>
      <c r="K1579" s="2295"/>
      <c r="L1579" s="2281"/>
      <c r="M1579" s="310"/>
      <c r="N1579" s="1678"/>
      <c r="O1579" s="1678"/>
      <c r="P1579" s="309"/>
      <c r="Q1579" s="309"/>
      <c r="R1579" s="308"/>
      <c r="S1579" s="308"/>
      <c r="T1579" s="358"/>
      <c r="U1579" s="357"/>
      <c r="V1579" s="357"/>
      <c r="W1579" s="357"/>
      <c r="X1579" s="357"/>
      <c r="Y1579" s="357"/>
      <c r="Z1579" s="357"/>
      <c r="AA1579" s="357"/>
      <c r="AB1579" s="308"/>
      <c r="AC1579" s="2300"/>
      <c r="AD1579" s="2300"/>
      <c r="AE1579" s="2307"/>
      <c r="AF1579" s="2316"/>
      <c r="AG1579" s="2314"/>
      <c r="AH1579" s="2312"/>
      <c r="AI1579" s="271">
        <f t="shared" ref="AI1579" si="2257">IF(P1579=P1578,0,IF(P1579=P1577,0,IF(P1579=P1576,0,IF(P1579=P1575,0,1))))</f>
        <v>0</v>
      </c>
      <c r="AJ1579" s="271" t="s">
        <v>545</v>
      </c>
      <c r="AK1579" s="271" t="str">
        <f t="shared" si="2164"/>
        <v>??</v>
      </c>
      <c r="AL1579" s="271" t="e">
        <f>IF(#REF!=#REF!,0,IF(#REF!=#REF!,0,IF(#REF!=#REF!,0,IF(#REF!=#REF!,0,1))))</f>
        <v>#REF!</v>
      </c>
      <c r="AM1579" s="354">
        <f t="shared" si="2167"/>
        <v>0</v>
      </c>
    </row>
    <row r="1580" spans="1:39" ht="14.1" customHeight="1" thickTop="1" thickBot="1" x14ac:dyDescent="0.25">
      <c r="A1580" s="2278"/>
      <c r="B1580" s="2281"/>
      <c r="C1580" s="2283"/>
      <c r="D1580" s="2285"/>
      <c r="E1580" s="2288"/>
      <c r="F1580" s="2281"/>
      <c r="G1580" s="2295"/>
      <c r="H1580" s="2297"/>
      <c r="I1580" s="2293"/>
      <c r="J1580" s="2281"/>
      <c r="K1580" s="2295"/>
      <c r="L1580" s="2281"/>
      <c r="M1580" s="310"/>
      <c r="N1580" s="1678"/>
      <c r="O1580" s="1678"/>
      <c r="P1580" s="309"/>
      <c r="Q1580" s="309"/>
      <c r="R1580" s="308"/>
      <c r="S1580" s="308"/>
      <c r="T1580" s="358"/>
      <c r="U1580" s="357"/>
      <c r="V1580" s="357"/>
      <c r="W1580" s="357"/>
      <c r="X1580" s="357"/>
      <c r="Y1580" s="357"/>
      <c r="Z1580" s="357"/>
      <c r="AA1580" s="357"/>
      <c r="AB1580" s="308"/>
      <c r="AC1580" s="2300"/>
      <c r="AD1580" s="2300"/>
      <c r="AE1580" s="2307"/>
      <c r="AF1580" s="2316"/>
      <c r="AG1580" s="2314"/>
      <c r="AH1580" s="2312"/>
      <c r="AI1580" s="271">
        <f t="shared" ref="AI1580" si="2258">IF(P1580=P1579,0,IF(P1580=P1578,0,IF(P1580=P1577,0,IF(P1580=P1576,0,IF(P1580=P1575,0,1)))))</f>
        <v>0</v>
      </c>
      <c r="AJ1580" s="271" t="s">
        <v>545</v>
      </c>
      <c r="AK1580" s="271" t="str">
        <f t="shared" si="2164"/>
        <v>??</v>
      </c>
      <c r="AL1580" s="271" t="e">
        <f>IF(#REF!=#REF!,0,IF(#REF!=#REF!,0,IF(#REF!=#REF!,0,IF(#REF!=#REF!,0,IF(#REF!=#REF!,0,1)))))</f>
        <v>#REF!</v>
      </c>
      <c r="AM1580" s="354">
        <f t="shared" si="2167"/>
        <v>0</v>
      </c>
    </row>
    <row r="1581" spans="1:39" ht="14.1" customHeight="1" thickTop="1" thickBot="1" x14ac:dyDescent="0.25">
      <c r="A1581" s="2278"/>
      <c r="B1581" s="2281"/>
      <c r="C1581" s="2283"/>
      <c r="D1581" s="2285"/>
      <c r="E1581" s="2288"/>
      <c r="F1581" s="2281"/>
      <c r="G1581" s="2295"/>
      <c r="H1581" s="2297"/>
      <c r="I1581" s="2293"/>
      <c r="J1581" s="2281"/>
      <c r="K1581" s="2295"/>
      <c r="L1581" s="2281"/>
      <c r="M1581" s="310"/>
      <c r="N1581" s="1678"/>
      <c r="O1581" s="1678"/>
      <c r="P1581" s="309"/>
      <c r="Q1581" s="309"/>
      <c r="R1581" s="308"/>
      <c r="S1581" s="308"/>
      <c r="T1581" s="358"/>
      <c r="U1581" s="357"/>
      <c r="V1581" s="357"/>
      <c r="W1581" s="357"/>
      <c r="X1581" s="357"/>
      <c r="Y1581" s="357"/>
      <c r="Z1581" s="357"/>
      <c r="AA1581" s="357"/>
      <c r="AB1581" s="308"/>
      <c r="AC1581" s="2300"/>
      <c r="AD1581" s="2300"/>
      <c r="AE1581" s="2308" t="str">
        <f t="shared" ref="AE1581" si="2259">IF(AE1575&gt;9,"błąd","")</f>
        <v/>
      </c>
      <c r="AF1581" s="2316"/>
      <c r="AG1581" s="2314"/>
      <c r="AH1581" s="2312"/>
      <c r="AI1581" s="271">
        <f t="shared" ref="AI1581" si="2260">IF(P1581=P1580,0,IF(P1581=P1579,0,IF(P1581=P1578,0,IF(P1581=P1577,0,IF(P1581=P1576,0,IF(P1581=P1575,0,1))))))</f>
        <v>0</v>
      </c>
      <c r="AJ1581" s="271" t="s">
        <v>545</v>
      </c>
      <c r="AK1581" s="271" t="str">
        <f t="shared" si="2164"/>
        <v>??</v>
      </c>
      <c r="AL1581" s="271" t="e">
        <f>IF(#REF!=#REF!,0,IF(#REF!=#REF!,0,IF(#REF!=#REF!,0,IF(#REF!=#REF!,0,IF(#REF!=#REF!,0,IF(#REF!=#REF!,0,1))))))</f>
        <v>#REF!</v>
      </c>
      <c r="AM1581" s="354">
        <f t="shared" si="2167"/>
        <v>0</v>
      </c>
    </row>
    <row r="1582" spans="1:39" ht="14.1" customHeight="1" thickTop="1" thickBot="1" x14ac:dyDescent="0.25">
      <c r="A1582" s="2278"/>
      <c r="B1582" s="2281"/>
      <c r="C1582" s="2283"/>
      <c r="D1582" s="2285"/>
      <c r="E1582" s="2288"/>
      <c r="F1582" s="2281"/>
      <c r="G1582" s="2295"/>
      <c r="H1582" s="2297"/>
      <c r="I1582" s="2293"/>
      <c r="J1582" s="2281"/>
      <c r="K1582" s="2295"/>
      <c r="L1582" s="2281"/>
      <c r="M1582" s="310"/>
      <c r="N1582" s="1678"/>
      <c r="O1582" s="1678"/>
      <c r="P1582" s="309"/>
      <c r="Q1582" s="309"/>
      <c r="R1582" s="308"/>
      <c r="S1582" s="308"/>
      <c r="T1582" s="358"/>
      <c r="U1582" s="357"/>
      <c r="V1582" s="357"/>
      <c r="W1582" s="357"/>
      <c r="X1582" s="357"/>
      <c r="Y1582" s="357"/>
      <c r="Z1582" s="357"/>
      <c r="AA1582" s="357"/>
      <c r="AB1582" s="308"/>
      <c r="AC1582" s="2300"/>
      <c r="AD1582" s="2300"/>
      <c r="AE1582" s="2308"/>
      <c r="AF1582" s="2316"/>
      <c r="AG1582" s="2314"/>
      <c r="AH1582" s="2312"/>
      <c r="AI1582" s="271">
        <f t="shared" ref="AI1582" si="2261">IF(P1582=P1581,0,IF(P1582=P1580,0,IF(P1582=P1579,0,IF(P1582=P1578,0,IF(P1582=P1577,0,IF(P1582=P1576,0,IF(P1582=P1575,0,1)))))))</f>
        <v>0</v>
      </c>
      <c r="AJ1582" s="271" t="s">
        <v>545</v>
      </c>
      <c r="AK1582" s="271" t="str">
        <f t="shared" si="2164"/>
        <v>??</v>
      </c>
      <c r="AL1582" s="271" t="e">
        <f>IF(#REF!=#REF!,0,IF(#REF!=#REF!,0,IF(#REF!=#REF!,0,IF(#REF!=#REF!,0,IF(#REF!=#REF!,0,IF(#REF!=#REF!,0,IF(#REF!=#REF!,0,1)))))))</f>
        <v>#REF!</v>
      </c>
      <c r="AM1582" s="354">
        <f t="shared" si="2167"/>
        <v>0</v>
      </c>
    </row>
    <row r="1583" spans="1:39" ht="14.1" customHeight="1" thickTop="1" thickBot="1" x14ac:dyDescent="0.25">
      <c r="A1583" s="2278"/>
      <c r="B1583" s="2281"/>
      <c r="C1583" s="2283"/>
      <c r="D1583" s="2285"/>
      <c r="E1583" s="2288"/>
      <c r="F1583" s="2281"/>
      <c r="G1583" s="2295"/>
      <c r="H1583" s="2297"/>
      <c r="I1583" s="2293"/>
      <c r="J1583" s="2281"/>
      <c r="K1583" s="2295"/>
      <c r="L1583" s="2281"/>
      <c r="M1583" s="310"/>
      <c r="N1583" s="1678"/>
      <c r="O1583" s="1678"/>
      <c r="P1583" s="309"/>
      <c r="Q1583" s="309"/>
      <c r="R1583" s="308"/>
      <c r="S1583" s="308"/>
      <c r="T1583" s="358"/>
      <c r="U1583" s="357"/>
      <c r="V1583" s="357"/>
      <c r="W1583" s="357"/>
      <c r="X1583" s="357"/>
      <c r="Y1583" s="357"/>
      <c r="Z1583" s="357"/>
      <c r="AA1583" s="357"/>
      <c r="AB1583" s="308"/>
      <c r="AC1583" s="2300"/>
      <c r="AD1583" s="2300"/>
      <c r="AE1583" s="2308"/>
      <c r="AF1583" s="2316"/>
      <c r="AG1583" s="2314"/>
      <c r="AH1583" s="2312"/>
      <c r="AI1583" s="271">
        <f t="shared" ref="AI1583" si="2262">IF(P1583=P1582,0,IF(P1583=P1581,0,IF(P1583=P1580,0,IF(P1583=P1579,0,IF(P1583=P1578,0,IF(P1583=P1577,0,IF(P1583=P1576,0,IF(P1583=P1575,0,1))))))))</f>
        <v>0</v>
      </c>
      <c r="AJ1583" s="271" t="s">
        <v>545</v>
      </c>
      <c r="AK1583" s="271" t="str">
        <f t="shared" si="2164"/>
        <v>??</v>
      </c>
      <c r="AL1583" s="271" t="e">
        <f>IF(#REF!=#REF!,0,IF(#REF!=#REF!,0,IF(#REF!=#REF!,0,IF(#REF!=#REF!,0,IF(#REF!=#REF!,0,IF(#REF!=#REF!,0,IF(#REF!=#REF!,0,IF(#REF!=#REF!,0,1))))))))</f>
        <v>#REF!</v>
      </c>
      <c r="AM1583" s="354">
        <f t="shared" si="2167"/>
        <v>0</v>
      </c>
    </row>
    <row r="1584" spans="1:39" ht="14.1" customHeight="1" thickTop="1" thickBot="1" x14ac:dyDescent="0.25">
      <c r="A1584" s="2279"/>
      <c r="B1584" s="2282"/>
      <c r="C1584" s="2284"/>
      <c r="D1584" s="2286"/>
      <c r="E1584" s="2289"/>
      <c r="F1584" s="2282"/>
      <c r="G1584" s="2296"/>
      <c r="H1584" s="2298"/>
      <c r="I1584" s="2294"/>
      <c r="J1584" s="2282"/>
      <c r="K1584" s="2296"/>
      <c r="L1584" s="2282"/>
      <c r="M1584" s="292"/>
      <c r="N1584" s="290"/>
      <c r="O1584" s="290"/>
      <c r="P1584" s="291"/>
      <c r="Q1584" s="291"/>
      <c r="R1584" s="290"/>
      <c r="S1584" s="290"/>
      <c r="T1584" s="356"/>
      <c r="U1584" s="355"/>
      <c r="V1584" s="355"/>
      <c r="W1584" s="355"/>
      <c r="X1584" s="355"/>
      <c r="Y1584" s="355"/>
      <c r="Z1584" s="355"/>
      <c r="AA1584" s="355"/>
      <c r="AB1584" s="290"/>
      <c r="AC1584" s="2301"/>
      <c r="AD1584" s="2301"/>
      <c r="AE1584" s="2309"/>
      <c r="AF1584" s="2316"/>
      <c r="AG1584" s="2315"/>
      <c r="AH1584" s="2312"/>
      <c r="AI1584" s="271">
        <f t="shared" ref="AI1584" si="2263">IF(P1584=P1583,0,IF(P1584=P1582,0,IF(P1584=P1581,0,IF(P1584=P1580,0,IF(P1584=P1579,0,IF(P1584=P1578,0,IF(P1584=P1577,0,IF(P1584=P1576,0,IF(P1584=P1575,0,1)))))))))</f>
        <v>0</v>
      </c>
      <c r="AJ1584" s="271" t="s">
        <v>545</v>
      </c>
      <c r="AK1584" s="271" t="str">
        <f t="shared" si="2164"/>
        <v>??</v>
      </c>
      <c r="AL1584" s="271" t="e">
        <f>IF(#REF!=#REF!,0,IF(#REF!=#REF!,0,IF(#REF!=#REF!,0,IF(#REF!=#REF!,0,IF(#REF!=#REF!,0,IF(#REF!=#REF!,0,IF(#REF!=#REF!,0,IF(#REF!=#REF!,0,IF(#REF!=#REF!,0,1)))))))))</f>
        <v>#REF!</v>
      </c>
      <c r="AM1584" s="354">
        <f t="shared" si="2167"/>
        <v>0</v>
      </c>
    </row>
    <row r="1585" spans="1:39" ht="14.1" customHeight="1" thickTop="1" thickBot="1" x14ac:dyDescent="0.25">
      <c r="A1585" s="2278"/>
      <c r="B1585" s="2280"/>
      <c r="C1585" s="2283"/>
      <c r="D1585" s="2285"/>
      <c r="E1585" s="2287"/>
      <c r="F1585" s="2280"/>
      <c r="G1585" s="2280"/>
      <c r="H1585" s="2297"/>
      <c r="I1585" s="2290" t="s">
        <v>140</v>
      </c>
      <c r="J1585" s="2281"/>
      <c r="K1585" s="2280"/>
      <c r="L1585" s="2281"/>
      <c r="M1585" s="310"/>
      <c r="N1585" s="1678"/>
      <c r="O1585" s="1678"/>
      <c r="P1585" s="388"/>
      <c r="Q1585" s="388"/>
      <c r="R1585" s="308"/>
      <c r="S1585" s="308"/>
      <c r="T1585" s="358"/>
      <c r="U1585" s="357"/>
      <c r="V1585" s="357"/>
      <c r="W1585" s="357"/>
      <c r="X1585" s="357"/>
      <c r="Y1585" s="357"/>
      <c r="Z1585" s="357"/>
      <c r="AA1585" s="357"/>
      <c r="AB1585" s="308"/>
      <c r="AC1585" s="2299">
        <f t="shared" ref="AC1585" si="2264">SUM(T1585:AB1594)</f>
        <v>0</v>
      </c>
      <c r="AD1585" s="2299">
        <f t="shared" ref="AD1585" si="2265">IF(AC1585&gt;0,18,0)</f>
        <v>0</v>
      </c>
      <c r="AE1585" s="2306">
        <f t="shared" ref="AE1585" si="2266">IF((AC1585-AD1585)&gt;=0,AC1585-AD1585,0)</f>
        <v>0</v>
      </c>
      <c r="AF1585" s="2316">
        <f t="shared" ref="AF1585" si="2267">IF(AC1585&lt;AD1585,AC1585,AD1585)/IF(AD1585=0,1,AD1585)</f>
        <v>0</v>
      </c>
      <c r="AG1585" s="2313" t="str">
        <f t="shared" ref="AG1585" si="2268">IF(AF1585=1,"pe",IF(AF1585&gt;0,"ne",""))</f>
        <v/>
      </c>
      <c r="AH1585" s="2312"/>
      <c r="AI1585" s="271">
        <v>1</v>
      </c>
      <c r="AJ1585" s="271" t="s">
        <v>545</v>
      </c>
      <c r="AK1585" s="271" t="str">
        <f t="shared" si="2164"/>
        <v>??</v>
      </c>
      <c r="AL1585" s="271">
        <v>1</v>
      </c>
      <c r="AM1585" s="354">
        <f t="shared" ref="AM1585" si="2269">C1585</f>
        <v>0</v>
      </c>
    </row>
    <row r="1586" spans="1:39" ht="14.1" customHeight="1" thickTop="1" thickBot="1" x14ac:dyDescent="0.25">
      <c r="A1586" s="2278"/>
      <c r="B1586" s="2281"/>
      <c r="C1586" s="2283"/>
      <c r="D1586" s="2285"/>
      <c r="E1586" s="2288"/>
      <c r="F1586" s="2281"/>
      <c r="G1586" s="2295"/>
      <c r="H1586" s="2297"/>
      <c r="I1586" s="2291"/>
      <c r="J1586" s="2281"/>
      <c r="K1586" s="2295"/>
      <c r="L1586" s="2281"/>
      <c r="M1586" s="310"/>
      <c r="N1586" s="1678"/>
      <c r="O1586" s="1678"/>
      <c r="P1586" s="309"/>
      <c r="Q1586" s="309"/>
      <c r="R1586" s="308"/>
      <c r="S1586" s="308"/>
      <c r="T1586" s="358"/>
      <c r="U1586" s="357"/>
      <c r="V1586" s="357"/>
      <c r="W1586" s="357"/>
      <c r="X1586" s="357"/>
      <c r="Y1586" s="357"/>
      <c r="Z1586" s="357"/>
      <c r="AA1586" s="357"/>
      <c r="AB1586" s="308"/>
      <c r="AC1586" s="2300"/>
      <c r="AD1586" s="2300"/>
      <c r="AE1586" s="2307"/>
      <c r="AF1586" s="2316"/>
      <c r="AG1586" s="2314"/>
      <c r="AH1586" s="2312"/>
      <c r="AI1586" s="271">
        <f t="shared" ref="AI1586" si="2270">IF(P1586=P1585,0,1)</f>
        <v>0</v>
      </c>
      <c r="AJ1586" s="271" t="s">
        <v>545</v>
      </c>
      <c r="AK1586" s="271" t="str">
        <f t="shared" ref="AK1586:AK1649" si="2271">$C$2</f>
        <v>??</v>
      </c>
      <c r="AL1586" s="271" t="e">
        <f>IF(#REF!=#REF!,0,1)</f>
        <v>#REF!</v>
      </c>
      <c r="AM1586" s="354">
        <f t="shared" si="2167"/>
        <v>0</v>
      </c>
    </row>
    <row r="1587" spans="1:39" ht="14.1" customHeight="1" thickTop="1" thickBot="1" x14ac:dyDescent="0.25">
      <c r="A1587" s="2278"/>
      <c r="B1587" s="2281"/>
      <c r="C1587" s="2283"/>
      <c r="D1587" s="2285"/>
      <c r="E1587" s="2288"/>
      <c r="F1587" s="2281"/>
      <c r="G1587" s="2295"/>
      <c r="H1587" s="2297"/>
      <c r="I1587" s="2292"/>
      <c r="J1587" s="2281"/>
      <c r="K1587" s="2295"/>
      <c r="L1587" s="2281"/>
      <c r="M1587" s="310"/>
      <c r="N1587" s="1678"/>
      <c r="O1587" s="1678"/>
      <c r="P1587" s="309"/>
      <c r="Q1587" s="309"/>
      <c r="R1587" s="308"/>
      <c r="S1587" s="308"/>
      <c r="T1587" s="358"/>
      <c r="U1587" s="357"/>
      <c r="V1587" s="357"/>
      <c r="W1587" s="357"/>
      <c r="X1587" s="357"/>
      <c r="Y1587" s="357"/>
      <c r="Z1587" s="357"/>
      <c r="AA1587" s="357"/>
      <c r="AB1587" s="308"/>
      <c r="AC1587" s="2300"/>
      <c r="AD1587" s="2300"/>
      <c r="AE1587" s="2307"/>
      <c r="AF1587" s="2316"/>
      <c r="AG1587" s="2314"/>
      <c r="AH1587" s="2312"/>
      <c r="AI1587" s="271">
        <f t="shared" ref="AI1587" si="2272">IF(P1587=P1586,0,IF(P1587=P1585,0,1))</f>
        <v>0</v>
      </c>
      <c r="AJ1587" s="271" t="s">
        <v>545</v>
      </c>
      <c r="AK1587" s="271" t="str">
        <f t="shared" si="2271"/>
        <v>??</v>
      </c>
      <c r="AL1587" s="271" t="e">
        <f>IF(#REF!=#REF!,0,IF(#REF!=#REF!,0,1))</f>
        <v>#REF!</v>
      </c>
      <c r="AM1587" s="354">
        <f t="shared" si="2167"/>
        <v>0</v>
      </c>
    </row>
    <row r="1588" spans="1:39" ht="14.1" customHeight="1" thickTop="1" thickBot="1" x14ac:dyDescent="0.25">
      <c r="A1588" s="2278"/>
      <c r="B1588" s="2281"/>
      <c r="C1588" s="2283"/>
      <c r="D1588" s="2285"/>
      <c r="E1588" s="2288"/>
      <c r="F1588" s="2281"/>
      <c r="G1588" s="2295"/>
      <c r="H1588" s="2297"/>
      <c r="I1588" s="2293"/>
      <c r="J1588" s="2281"/>
      <c r="K1588" s="2295"/>
      <c r="L1588" s="2281"/>
      <c r="M1588" s="310"/>
      <c r="N1588" s="1678"/>
      <c r="O1588" s="1678"/>
      <c r="P1588" s="309"/>
      <c r="Q1588" s="309"/>
      <c r="R1588" s="308"/>
      <c r="S1588" s="308"/>
      <c r="T1588" s="358"/>
      <c r="U1588" s="357"/>
      <c r="V1588" s="357"/>
      <c r="W1588" s="357"/>
      <c r="X1588" s="357"/>
      <c r="Y1588" s="357"/>
      <c r="Z1588" s="357"/>
      <c r="AA1588" s="357"/>
      <c r="AB1588" s="308"/>
      <c r="AC1588" s="2300"/>
      <c r="AD1588" s="2300"/>
      <c r="AE1588" s="2307"/>
      <c r="AF1588" s="2316"/>
      <c r="AG1588" s="2314"/>
      <c r="AH1588" s="2312"/>
      <c r="AI1588" s="271">
        <f t="shared" ref="AI1588" si="2273">IF(P1588=P1587,0,IF(P1588=P1586,0,IF(P1588=P1585,0,1)))</f>
        <v>0</v>
      </c>
      <c r="AJ1588" s="271" t="s">
        <v>545</v>
      </c>
      <c r="AK1588" s="271" t="str">
        <f t="shared" si="2271"/>
        <v>??</v>
      </c>
      <c r="AL1588" s="271" t="e">
        <f>IF(#REF!=#REF!,0,IF(#REF!=#REF!,0,IF(#REF!=#REF!,0,1)))</f>
        <v>#REF!</v>
      </c>
      <c r="AM1588" s="354">
        <f t="shared" ref="AM1588:AM1651" si="2274">AM1587</f>
        <v>0</v>
      </c>
    </row>
    <row r="1589" spans="1:39" ht="14.1" customHeight="1" thickTop="1" thickBot="1" x14ac:dyDescent="0.25">
      <c r="A1589" s="2278"/>
      <c r="B1589" s="2281"/>
      <c r="C1589" s="2283"/>
      <c r="D1589" s="2285"/>
      <c r="E1589" s="2288"/>
      <c r="F1589" s="2281"/>
      <c r="G1589" s="2295"/>
      <c r="H1589" s="2297"/>
      <c r="I1589" s="2293"/>
      <c r="J1589" s="2281"/>
      <c r="K1589" s="2295"/>
      <c r="L1589" s="2281"/>
      <c r="M1589" s="310"/>
      <c r="N1589" s="1678"/>
      <c r="O1589" s="1678"/>
      <c r="P1589" s="309"/>
      <c r="Q1589" s="309"/>
      <c r="R1589" s="308"/>
      <c r="S1589" s="308"/>
      <c r="T1589" s="358"/>
      <c r="U1589" s="357"/>
      <c r="V1589" s="357"/>
      <c r="W1589" s="357"/>
      <c r="X1589" s="357"/>
      <c r="Y1589" s="357"/>
      <c r="Z1589" s="357"/>
      <c r="AA1589" s="357"/>
      <c r="AB1589" s="308"/>
      <c r="AC1589" s="2300"/>
      <c r="AD1589" s="2300"/>
      <c r="AE1589" s="2307"/>
      <c r="AF1589" s="2316"/>
      <c r="AG1589" s="2314"/>
      <c r="AH1589" s="2312"/>
      <c r="AI1589" s="271">
        <f t="shared" ref="AI1589" si="2275">IF(P1589=P1588,0,IF(P1589=P1587,0,IF(P1589=P1586,0,IF(P1589=P1585,0,1))))</f>
        <v>0</v>
      </c>
      <c r="AJ1589" s="271" t="s">
        <v>545</v>
      </c>
      <c r="AK1589" s="271" t="str">
        <f t="shared" si="2271"/>
        <v>??</v>
      </c>
      <c r="AL1589" s="271" t="e">
        <f>IF(#REF!=#REF!,0,IF(#REF!=#REF!,0,IF(#REF!=#REF!,0,IF(#REF!=#REF!,0,1))))</f>
        <v>#REF!</v>
      </c>
      <c r="AM1589" s="354">
        <f t="shared" si="2274"/>
        <v>0</v>
      </c>
    </row>
    <row r="1590" spans="1:39" ht="14.1" customHeight="1" thickTop="1" thickBot="1" x14ac:dyDescent="0.25">
      <c r="A1590" s="2278"/>
      <c r="B1590" s="2281"/>
      <c r="C1590" s="2283"/>
      <c r="D1590" s="2285"/>
      <c r="E1590" s="2288"/>
      <c r="F1590" s="2281"/>
      <c r="G1590" s="2295"/>
      <c r="H1590" s="2297"/>
      <c r="I1590" s="2293"/>
      <c r="J1590" s="2281"/>
      <c r="K1590" s="2295"/>
      <c r="L1590" s="2281"/>
      <c r="M1590" s="310"/>
      <c r="N1590" s="1678"/>
      <c r="O1590" s="1678"/>
      <c r="P1590" s="309"/>
      <c r="Q1590" s="309"/>
      <c r="R1590" s="308"/>
      <c r="S1590" s="308"/>
      <c r="T1590" s="358"/>
      <c r="U1590" s="357"/>
      <c r="V1590" s="357"/>
      <c r="W1590" s="357"/>
      <c r="X1590" s="357"/>
      <c r="Y1590" s="357"/>
      <c r="Z1590" s="357"/>
      <c r="AA1590" s="357"/>
      <c r="AB1590" s="308"/>
      <c r="AC1590" s="2300"/>
      <c r="AD1590" s="2300"/>
      <c r="AE1590" s="2307"/>
      <c r="AF1590" s="2316"/>
      <c r="AG1590" s="2314"/>
      <c r="AH1590" s="2312"/>
      <c r="AI1590" s="271">
        <f t="shared" ref="AI1590" si="2276">IF(P1590=P1589,0,IF(P1590=P1588,0,IF(P1590=P1587,0,IF(P1590=P1586,0,IF(P1590=P1585,0,1)))))</f>
        <v>0</v>
      </c>
      <c r="AJ1590" s="271" t="s">
        <v>545</v>
      </c>
      <c r="AK1590" s="271" t="str">
        <f t="shared" si="2271"/>
        <v>??</v>
      </c>
      <c r="AL1590" s="271" t="e">
        <f>IF(#REF!=#REF!,0,IF(#REF!=#REF!,0,IF(#REF!=#REF!,0,IF(#REF!=#REF!,0,IF(#REF!=#REF!,0,1)))))</f>
        <v>#REF!</v>
      </c>
      <c r="AM1590" s="354">
        <f t="shared" si="2274"/>
        <v>0</v>
      </c>
    </row>
    <row r="1591" spans="1:39" ht="14.1" customHeight="1" thickTop="1" thickBot="1" x14ac:dyDescent="0.25">
      <c r="A1591" s="2278"/>
      <c r="B1591" s="2281"/>
      <c r="C1591" s="2283"/>
      <c r="D1591" s="2285"/>
      <c r="E1591" s="2288"/>
      <c r="F1591" s="2281"/>
      <c r="G1591" s="2295"/>
      <c r="H1591" s="2297"/>
      <c r="I1591" s="2293"/>
      <c r="J1591" s="2281"/>
      <c r="K1591" s="2295"/>
      <c r="L1591" s="2281"/>
      <c r="M1591" s="310"/>
      <c r="N1591" s="1678"/>
      <c r="O1591" s="1678"/>
      <c r="P1591" s="309"/>
      <c r="Q1591" s="309"/>
      <c r="R1591" s="308"/>
      <c r="S1591" s="308"/>
      <c r="T1591" s="358"/>
      <c r="U1591" s="357"/>
      <c r="V1591" s="357"/>
      <c r="W1591" s="357"/>
      <c r="X1591" s="357"/>
      <c r="Y1591" s="357"/>
      <c r="Z1591" s="357"/>
      <c r="AA1591" s="357"/>
      <c r="AB1591" s="308"/>
      <c r="AC1591" s="2300"/>
      <c r="AD1591" s="2300"/>
      <c r="AE1591" s="2308" t="str">
        <f t="shared" ref="AE1591" si="2277">IF(AE1585&gt;9,"błąd","")</f>
        <v/>
      </c>
      <c r="AF1591" s="2316"/>
      <c r="AG1591" s="2314"/>
      <c r="AH1591" s="2312"/>
      <c r="AI1591" s="271">
        <f t="shared" ref="AI1591" si="2278">IF(P1591=P1590,0,IF(P1591=P1589,0,IF(P1591=P1588,0,IF(P1591=P1587,0,IF(P1591=P1586,0,IF(P1591=P1585,0,1))))))</f>
        <v>0</v>
      </c>
      <c r="AJ1591" s="271" t="s">
        <v>545</v>
      </c>
      <c r="AK1591" s="271" t="str">
        <f t="shared" si="2271"/>
        <v>??</v>
      </c>
      <c r="AL1591" s="271" t="e">
        <f>IF(#REF!=#REF!,0,IF(#REF!=#REF!,0,IF(#REF!=#REF!,0,IF(#REF!=#REF!,0,IF(#REF!=#REF!,0,IF(#REF!=#REF!,0,1))))))</f>
        <v>#REF!</v>
      </c>
      <c r="AM1591" s="354">
        <f t="shared" si="2274"/>
        <v>0</v>
      </c>
    </row>
    <row r="1592" spans="1:39" ht="14.1" customHeight="1" thickTop="1" thickBot="1" x14ac:dyDescent="0.25">
      <c r="A1592" s="2278"/>
      <c r="B1592" s="2281"/>
      <c r="C1592" s="2283"/>
      <c r="D1592" s="2285"/>
      <c r="E1592" s="2288"/>
      <c r="F1592" s="2281"/>
      <c r="G1592" s="2295"/>
      <c r="H1592" s="2297"/>
      <c r="I1592" s="2293"/>
      <c r="J1592" s="2281"/>
      <c r="K1592" s="2295"/>
      <c r="L1592" s="2281"/>
      <c r="M1592" s="310"/>
      <c r="N1592" s="1678"/>
      <c r="O1592" s="1678"/>
      <c r="P1592" s="309"/>
      <c r="Q1592" s="309"/>
      <c r="R1592" s="308"/>
      <c r="S1592" s="308"/>
      <c r="T1592" s="358"/>
      <c r="U1592" s="357"/>
      <c r="V1592" s="357"/>
      <c r="W1592" s="357"/>
      <c r="X1592" s="357"/>
      <c r="Y1592" s="357"/>
      <c r="Z1592" s="357"/>
      <c r="AA1592" s="357"/>
      <c r="AB1592" s="308"/>
      <c r="AC1592" s="2300"/>
      <c r="AD1592" s="2300"/>
      <c r="AE1592" s="2308"/>
      <c r="AF1592" s="2316"/>
      <c r="AG1592" s="2314"/>
      <c r="AH1592" s="2312"/>
      <c r="AI1592" s="271">
        <f t="shared" ref="AI1592" si="2279">IF(P1592=P1591,0,IF(P1592=P1590,0,IF(P1592=P1589,0,IF(P1592=P1588,0,IF(P1592=P1587,0,IF(P1592=P1586,0,IF(P1592=P1585,0,1)))))))</f>
        <v>0</v>
      </c>
      <c r="AJ1592" s="271" t="s">
        <v>545</v>
      </c>
      <c r="AK1592" s="271" t="str">
        <f t="shared" si="2271"/>
        <v>??</v>
      </c>
      <c r="AL1592" s="271" t="e">
        <f>IF(#REF!=#REF!,0,IF(#REF!=#REF!,0,IF(#REF!=#REF!,0,IF(#REF!=#REF!,0,IF(#REF!=#REF!,0,IF(#REF!=#REF!,0,IF(#REF!=#REF!,0,1)))))))</f>
        <v>#REF!</v>
      </c>
      <c r="AM1592" s="354">
        <f t="shared" si="2274"/>
        <v>0</v>
      </c>
    </row>
    <row r="1593" spans="1:39" ht="14.1" customHeight="1" thickTop="1" thickBot="1" x14ac:dyDescent="0.25">
      <c r="A1593" s="2278"/>
      <c r="B1593" s="2281"/>
      <c r="C1593" s="2283"/>
      <c r="D1593" s="2285"/>
      <c r="E1593" s="2288"/>
      <c r="F1593" s="2281"/>
      <c r="G1593" s="2295"/>
      <c r="H1593" s="2297"/>
      <c r="I1593" s="2293"/>
      <c r="J1593" s="2281"/>
      <c r="K1593" s="2295"/>
      <c r="L1593" s="2281"/>
      <c r="M1593" s="310"/>
      <c r="N1593" s="1678"/>
      <c r="O1593" s="1678"/>
      <c r="P1593" s="309"/>
      <c r="Q1593" s="309"/>
      <c r="R1593" s="308"/>
      <c r="S1593" s="308"/>
      <c r="T1593" s="358"/>
      <c r="U1593" s="357"/>
      <c r="V1593" s="357"/>
      <c r="W1593" s="357"/>
      <c r="X1593" s="357"/>
      <c r="Y1593" s="357"/>
      <c r="Z1593" s="357"/>
      <c r="AA1593" s="357"/>
      <c r="AB1593" s="308"/>
      <c r="AC1593" s="2300"/>
      <c r="AD1593" s="2300"/>
      <c r="AE1593" s="2308"/>
      <c r="AF1593" s="2316"/>
      <c r="AG1593" s="2314"/>
      <c r="AH1593" s="2312"/>
      <c r="AI1593" s="271">
        <f t="shared" ref="AI1593" si="2280">IF(P1593=P1592,0,IF(P1593=P1591,0,IF(P1593=P1590,0,IF(P1593=P1589,0,IF(P1593=P1588,0,IF(P1593=P1587,0,IF(P1593=P1586,0,IF(P1593=P1585,0,1))))))))</f>
        <v>0</v>
      </c>
      <c r="AJ1593" s="271" t="s">
        <v>545</v>
      </c>
      <c r="AK1593" s="271" t="str">
        <f t="shared" si="2271"/>
        <v>??</v>
      </c>
      <c r="AL1593" s="271" t="e">
        <f>IF(#REF!=#REF!,0,IF(#REF!=#REF!,0,IF(#REF!=#REF!,0,IF(#REF!=#REF!,0,IF(#REF!=#REF!,0,IF(#REF!=#REF!,0,IF(#REF!=#REF!,0,IF(#REF!=#REF!,0,1))))))))</f>
        <v>#REF!</v>
      </c>
      <c r="AM1593" s="354">
        <f t="shared" si="2274"/>
        <v>0</v>
      </c>
    </row>
    <row r="1594" spans="1:39" ht="14.1" customHeight="1" thickTop="1" thickBot="1" x14ac:dyDescent="0.25">
      <c r="A1594" s="2279"/>
      <c r="B1594" s="2282"/>
      <c r="C1594" s="2284"/>
      <c r="D1594" s="2286"/>
      <c r="E1594" s="2289"/>
      <c r="F1594" s="2282"/>
      <c r="G1594" s="2296"/>
      <c r="H1594" s="2298"/>
      <c r="I1594" s="2294"/>
      <c r="J1594" s="2282"/>
      <c r="K1594" s="2296"/>
      <c r="L1594" s="2282"/>
      <c r="M1594" s="292"/>
      <c r="N1594" s="290"/>
      <c r="O1594" s="290"/>
      <c r="P1594" s="291"/>
      <c r="Q1594" s="291"/>
      <c r="R1594" s="290"/>
      <c r="S1594" s="290"/>
      <c r="T1594" s="356"/>
      <c r="U1594" s="355"/>
      <c r="V1594" s="355"/>
      <c r="W1594" s="355"/>
      <c r="X1594" s="355"/>
      <c r="Y1594" s="355"/>
      <c r="Z1594" s="355"/>
      <c r="AA1594" s="355"/>
      <c r="AB1594" s="290"/>
      <c r="AC1594" s="2301"/>
      <c r="AD1594" s="2301"/>
      <c r="AE1594" s="2309"/>
      <c r="AF1594" s="2316"/>
      <c r="AG1594" s="2315"/>
      <c r="AH1594" s="2312"/>
      <c r="AI1594" s="271">
        <f t="shared" ref="AI1594" si="2281">IF(P1594=P1593,0,IF(P1594=P1592,0,IF(P1594=P1591,0,IF(P1594=P1590,0,IF(P1594=P1589,0,IF(P1594=P1588,0,IF(P1594=P1587,0,IF(P1594=P1586,0,IF(P1594=P1585,0,1)))))))))</f>
        <v>0</v>
      </c>
      <c r="AJ1594" s="271" t="s">
        <v>545</v>
      </c>
      <c r="AK1594" s="271" t="str">
        <f t="shared" si="2271"/>
        <v>??</v>
      </c>
      <c r="AL1594" s="271" t="e">
        <f>IF(#REF!=#REF!,0,IF(#REF!=#REF!,0,IF(#REF!=#REF!,0,IF(#REF!=#REF!,0,IF(#REF!=#REF!,0,IF(#REF!=#REF!,0,IF(#REF!=#REF!,0,IF(#REF!=#REF!,0,IF(#REF!=#REF!,0,1)))))))))</f>
        <v>#REF!</v>
      </c>
      <c r="AM1594" s="354">
        <f t="shared" si="2274"/>
        <v>0</v>
      </c>
    </row>
    <row r="1595" spans="1:39" ht="14.1" customHeight="1" thickTop="1" thickBot="1" x14ac:dyDescent="0.25">
      <c r="A1595" s="2278"/>
      <c r="B1595" s="2280"/>
      <c r="C1595" s="2283"/>
      <c r="D1595" s="2285"/>
      <c r="E1595" s="2287"/>
      <c r="F1595" s="2280"/>
      <c r="G1595" s="2280"/>
      <c r="H1595" s="2297"/>
      <c r="I1595" s="2290" t="s">
        <v>140</v>
      </c>
      <c r="J1595" s="2281"/>
      <c r="K1595" s="2280"/>
      <c r="L1595" s="2281"/>
      <c r="M1595" s="310"/>
      <c r="N1595" s="1678"/>
      <c r="O1595" s="1678"/>
      <c r="P1595" s="388"/>
      <c r="Q1595" s="388"/>
      <c r="R1595" s="308"/>
      <c r="S1595" s="308"/>
      <c r="T1595" s="358"/>
      <c r="U1595" s="357"/>
      <c r="V1595" s="357"/>
      <c r="W1595" s="357"/>
      <c r="X1595" s="357"/>
      <c r="Y1595" s="357"/>
      <c r="Z1595" s="357"/>
      <c r="AA1595" s="357"/>
      <c r="AB1595" s="308"/>
      <c r="AC1595" s="2299">
        <f t="shared" ref="AC1595" si="2282">SUM(T1595:AB1604)</f>
        <v>0</v>
      </c>
      <c r="AD1595" s="2299">
        <f t="shared" ref="AD1595" si="2283">IF(AC1595&gt;0,18,0)</f>
        <v>0</v>
      </c>
      <c r="AE1595" s="2306">
        <f t="shared" ref="AE1595" si="2284">IF((AC1595-AD1595)&gt;=0,AC1595-AD1595,0)</f>
        <v>0</v>
      </c>
      <c r="AF1595" s="2316">
        <f t="shared" ref="AF1595" si="2285">IF(AC1595&lt;AD1595,AC1595,AD1595)/IF(AD1595=0,1,AD1595)</f>
        <v>0</v>
      </c>
      <c r="AG1595" s="2313" t="str">
        <f t="shared" ref="AG1595" si="2286">IF(AF1595=1,"pe",IF(AF1595&gt;0,"ne",""))</f>
        <v/>
      </c>
      <c r="AH1595" s="2312"/>
      <c r="AI1595" s="271">
        <v>1</v>
      </c>
      <c r="AJ1595" s="271" t="s">
        <v>545</v>
      </c>
      <c r="AK1595" s="271" t="str">
        <f t="shared" si="2271"/>
        <v>??</v>
      </c>
      <c r="AL1595" s="271">
        <v>1</v>
      </c>
      <c r="AM1595" s="354">
        <f t="shared" ref="AM1595" si="2287">C1595</f>
        <v>0</v>
      </c>
    </row>
    <row r="1596" spans="1:39" ht="14.1" customHeight="1" thickTop="1" thickBot="1" x14ac:dyDescent="0.25">
      <c r="A1596" s="2278"/>
      <c r="B1596" s="2281"/>
      <c r="C1596" s="2283"/>
      <c r="D1596" s="2285"/>
      <c r="E1596" s="2288"/>
      <c r="F1596" s="2281"/>
      <c r="G1596" s="2295"/>
      <c r="H1596" s="2297"/>
      <c r="I1596" s="2291"/>
      <c r="J1596" s="2281"/>
      <c r="K1596" s="2295"/>
      <c r="L1596" s="2281"/>
      <c r="M1596" s="310"/>
      <c r="N1596" s="1678"/>
      <c r="O1596" s="1678"/>
      <c r="P1596" s="309"/>
      <c r="Q1596" s="309"/>
      <c r="R1596" s="308"/>
      <c r="S1596" s="308"/>
      <c r="T1596" s="358"/>
      <c r="U1596" s="357"/>
      <c r="V1596" s="357"/>
      <c r="W1596" s="357"/>
      <c r="X1596" s="357"/>
      <c r="Y1596" s="357"/>
      <c r="Z1596" s="357"/>
      <c r="AA1596" s="357"/>
      <c r="AB1596" s="308"/>
      <c r="AC1596" s="2300"/>
      <c r="AD1596" s="2300"/>
      <c r="AE1596" s="2307"/>
      <c r="AF1596" s="2316"/>
      <c r="AG1596" s="2314"/>
      <c r="AH1596" s="2312"/>
      <c r="AI1596" s="271">
        <f t="shared" ref="AI1596" si="2288">IF(P1596=P1595,0,1)</f>
        <v>0</v>
      </c>
      <c r="AJ1596" s="271" t="s">
        <v>545</v>
      </c>
      <c r="AK1596" s="271" t="str">
        <f t="shared" si="2271"/>
        <v>??</v>
      </c>
      <c r="AL1596" s="271" t="e">
        <f>IF(#REF!=#REF!,0,1)</f>
        <v>#REF!</v>
      </c>
      <c r="AM1596" s="354">
        <f t="shared" si="2274"/>
        <v>0</v>
      </c>
    </row>
    <row r="1597" spans="1:39" ht="14.1" customHeight="1" thickTop="1" thickBot="1" x14ac:dyDescent="0.25">
      <c r="A1597" s="2278"/>
      <c r="B1597" s="2281"/>
      <c r="C1597" s="2283"/>
      <c r="D1597" s="2285"/>
      <c r="E1597" s="2288"/>
      <c r="F1597" s="2281"/>
      <c r="G1597" s="2295"/>
      <c r="H1597" s="2297"/>
      <c r="I1597" s="2292"/>
      <c r="J1597" s="2281"/>
      <c r="K1597" s="2295"/>
      <c r="L1597" s="2281"/>
      <c r="M1597" s="310"/>
      <c r="N1597" s="1678"/>
      <c r="O1597" s="1678"/>
      <c r="P1597" s="309"/>
      <c r="Q1597" s="309"/>
      <c r="R1597" s="308"/>
      <c r="S1597" s="308"/>
      <c r="T1597" s="358"/>
      <c r="U1597" s="357"/>
      <c r="V1597" s="357"/>
      <c r="W1597" s="357"/>
      <c r="X1597" s="357"/>
      <c r="Y1597" s="357"/>
      <c r="Z1597" s="357"/>
      <c r="AA1597" s="357"/>
      <c r="AB1597" s="308"/>
      <c r="AC1597" s="2300"/>
      <c r="AD1597" s="2300"/>
      <c r="AE1597" s="2307"/>
      <c r="AF1597" s="2316"/>
      <c r="AG1597" s="2314"/>
      <c r="AH1597" s="2312"/>
      <c r="AI1597" s="271">
        <f t="shared" ref="AI1597" si="2289">IF(P1597=P1596,0,IF(P1597=P1595,0,1))</f>
        <v>0</v>
      </c>
      <c r="AJ1597" s="271" t="s">
        <v>545</v>
      </c>
      <c r="AK1597" s="271" t="str">
        <f t="shared" si="2271"/>
        <v>??</v>
      </c>
      <c r="AL1597" s="271" t="e">
        <f>IF(#REF!=#REF!,0,IF(#REF!=#REF!,0,1))</f>
        <v>#REF!</v>
      </c>
      <c r="AM1597" s="354">
        <f t="shared" si="2274"/>
        <v>0</v>
      </c>
    </row>
    <row r="1598" spans="1:39" ht="14.1" customHeight="1" thickTop="1" thickBot="1" x14ac:dyDescent="0.25">
      <c r="A1598" s="2278"/>
      <c r="B1598" s="2281"/>
      <c r="C1598" s="2283"/>
      <c r="D1598" s="2285"/>
      <c r="E1598" s="2288"/>
      <c r="F1598" s="2281"/>
      <c r="G1598" s="2295"/>
      <c r="H1598" s="2297"/>
      <c r="I1598" s="2293"/>
      <c r="J1598" s="2281"/>
      <c r="K1598" s="2295"/>
      <c r="L1598" s="2281"/>
      <c r="M1598" s="310"/>
      <c r="N1598" s="1678"/>
      <c r="O1598" s="1678"/>
      <c r="P1598" s="309"/>
      <c r="Q1598" s="309"/>
      <c r="R1598" s="308"/>
      <c r="S1598" s="308"/>
      <c r="T1598" s="358"/>
      <c r="U1598" s="357"/>
      <c r="V1598" s="357"/>
      <c r="W1598" s="357"/>
      <c r="X1598" s="357"/>
      <c r="Y1598" s="357"/>
      <c r="Z1598" s="357"/>
      <c r="AA1598" s="357"/>
      <c r="AB1598" s="308"/>
      <c r="AC1598" s="2300"/>
      <c r="AD1598" s="2300"/>
      <c r="AE1598" s="2307"/>
      <c r="AF1598" s="2316"/>
      <c r="AG1598" s="2314"/>
      <c r="AH1598" s="2312"/>
      <c r="AI1598" s="271">
        <f t="shared" ref="AI1598" si="2290">IF(P1598=P1597,0,IF(P1598=P1596,0,IF(P1598=P1595,0,1)))</f>
        <v>0</v>
      </c>
      <c r="AJ1598" s="271" t="s">
        <v>545</v>
      </c>
      <c r="AK1598" s="271" t="str">
        <f t="shared" si="2271"/>
        <v>??</v>
      </c>
      <c r="AL1598" s="271" t="e">
        <f>IF(#REF!=#REF!,0,IF(#REF!=#REF!,0,IF(#REF!=#REF!,0,1)))</f>
        <v>#REF!</v>
      </c>
      <c r="AM1598" s="354">
        <f t="shared" si="2274"/>
        <v>0</v>
      </c>
    </row>
    <row r="1599" spans="1:39" ht="14.1" customHeight="1" thickTop="1" thickBot="1" x14ac:dyDescent="0.25">
      <c r="A1599" s="2278"/>
      <c r="B1599" s="2281"/>
      <c r="C1599" s="2283"/>
      <c r="D1599" s="2285"/>
      <c r="E1599" s="2288"/>
      <c r="F1599" s="2281"/>
      <c r="G1599" s="2295"/>
      <c r="H1599" s="2297"/>
      <c r="I1599" s="2293"/>
      <c r="J1599" s="2281"/>
      <c r="K1599" s="2295"/>
      <c r="L1599" s="2281"/>
      <c r="M1599" s="310"/>
      <c r="N1599" s="1678"/>
      <c r="O1599" s="1678"/>
      <c r="P1599" s="309"/>
      <c r="Q1599" s="309"/>
      <c r="R1599" s="308"/>
      <c r="S1599" s="308"/>
      <c r="T1599" s="358"/>
      <c r="U1599" s="357"/>
      <c r="V1599" s="357"/>
      <c r="W1599" s="357"/>
      <c r="X1599" s="357"/>
      <c r="Y1599" s="357"/>
      <c r="Z1599" s="357"/>
      <c r="AA1599" s="357"/>
      <c r="AB1599" s="308"/>
      <c r="AC1599" s="2300"/>
      <c r="AD1599" s="2300"/>
      <c r="AE1599" s="2307"/>
      <c r="AF1599" s="2316"/>
      <c r="AG1599" s="2314"/>
      <c r="AH1599" s="2312"/>
      <c r="AI1599" s="271">
        <f t="shared" ref="AI1599" si="2291">IF(P1599=P1598,0,IF(P1599=P1597,0,IF(P1599=P1596,0,IF(P1599=P1595,0,1))))</f>
        <v>0</v>
      </c>
      <c r="AJ1599" s="271" t="s">
        <v>545</v>
      </c>
      <c r="AK1599" s="271" t="str">
        <f t="shared" si="2271"/>
        <v>??</v>
      </c>
      <c r="AL1599" s="271" t="e">
        <f>IF(#REF!=#REF!,0,IF(#REF!=#REF!,0,IF(#REF!=#REF!,0,IF(#REF!=#REF!,0,1))))</f>
        <v>#REF!</v>
      </c>
      <c r="AM1599" s="354">
        <f t="shared" si="2274"/>
        <v>0</v>
      </c>
    </row>
    <row r="1600" spans="1:39" ht="14.1" customHeight="1" thickTop="1" thickBot="1" x14ac:dyDescent="0.25">
      <c r="A1600" s="2278"/>
      <c r="B1600" s="2281"/>
      <c r="C1600" s="2283"/>
      <c r="D1600" s="2285"/>
      <c r="E1600" s="2288"/>
      <c r="F1600" s="2281"/>
      <c r="G1600" s="2295"/>
      <c r="H1600" s="2297"/>
      <c r="I1600" s="2293"/>
      <c r="J1600" s="2281"/>
      <c r="K1600" s="2295"/>
      <c r="L1600" s="2281"/>
      <c r="M1600" s="310"/>
      <c r="N1600" s="1678"/>
      <c r="O1600" s="1678"/>
      <c r="P1600" s="309"/>
      <c r="Q1600" s="309"/>
      <c r="R1600" s="308"/>
      <c r="S1600" s="308"/>
      <c r="T1600" s="358"/>
      <c r="U1600" s="357"/>
      <c r="V1600" s="357"/>
      <c r="W1600" s="357"/>
      <c r="X1600" s="357"/>
      <c r="Y1600" s="357"/>
      <c r="Z1600" s="357"/>
      <c r="AA1600" s="357"/>
      <c r="AB1600" s="308"/>
      <c r="AC1600" s="2300"/>
      <c r="AD1600" s="2300"/>
      <c r="AE1600" s="2307"/>
      <c r="AF1600" s="2316"/>
      <c r="AG1600" s="2314"/>
      <c r="AH1600" s="2312"/>
      <c r="AI1600" s="271">
        <f t="shared" ref="AI1600" si="2292">IF(P1600=P1599,0,IF(P1600=P1598,0,IF(P1600=P1597,0,IF(P1600=P1596,0,IF(P1600=P1595,0,1)))))</f>
        <v>0</v>
      </c>
      <c r="AJ1600" s="271" t="s">
        <v>545</v>
      </c>
      <c r="AK1600" s="271" t="str">
        <f t="shared" si="2271"/>
        <v>??</v>
      </c>
      <c r="AL1600" s="271" t="e">
        <f>IF(#REF!=#REF!,0,IF(#REF!=#REF!,0,IF(#REF!=#REF!,0,IF(#REF!=#REF!,0,IF(#REF!=#REF!,0,1)))))</f>
        <v>#REF!</v>
      </c>
      <c r="AM1600" s="354">
        <f t="shared" si="2274"/>
        <v>0</v>
      </c>
    </row>
    <row r="1601" spans="1:39" ht="14.1" customHeight="1" thickTop="1" thickBot="1" x14ac:dyDescent="0.25">
      <c r="A1601" s="2278"/>
      <c r="B1601" s="2281"/>
      <c r="C1601" s="2283"/>
      <c r="D1601" s="2285"/>
      <c r="E1601" s="2288"/>
      <c r="F1601" s="2281"/>
      <c r="G1601" s="2295"/>
      <c r="H1601" s="2297"/>
      <c r="I1601" s="2293"/>
      <c r="J1601" s="2281"/>
      <c r="K1601" s="2295"/>
      <c r="L1601" s="2281"/>
      <c r="M1601" s="310"/>
      <c r="N1601" s="1678"/>
      <c r="O1601" s="1678"/>
      <c r="P1601" s="309"/>
      <c r="Q1601" s="309"/>
      <c r="R1601" s="308"/>
      <c r="S1601" s="308"/>
      <c r="T1601" s="358"/>
      <c r="U1601" s="357"/>
      <c r="V1601" s="357"/>
      <c r="W1601" s="357"/>
      <c r="X1601" s="357"/>
      <c r="Y1601" s="357"/>
      <c r="Z1601" s="357"/>
      <c r="AA1601" s="357"/>
      <c r="AB1601" s="308"/>
      <c r="AC1601" s="2300"/>
      <c r="AD1601" s="2300"/>
      <c r="AE1601" s="2308" t="str">
        <f t="shared" ref="AE1601" si="2293">IF(AE1595&gt;9,"błąd","")</f>
        <v/>
      </c>
      <c r="AF1601" s="2316"/>
      <c r="AG1601" s="2314"/>
      <c r="AH1601" s="2312"/>
      <c r="AI1601" s="271">
        <f t="shared" ref="AI1601" si="2294">IF(P1601=P1600,0,IF(P1601=P1599,0,IF(P1601=P1598,0,IF(P1601=P1597,0,IF(P1601=P1596,0,IF(P1601=P1595,0,1))))))</f>
        <v>0</v>
      </c>
      <c r="AJ1601" s="271" t="s">
        <v>545</v>
      </c>
      <c r="AK1601" s="271" t="str">
        <f t="shared" si="2271"/>
        <v>??</v>
      </c>
      <c r="AL1601" s="271" t="e">
        <f>IF(#REF!=#REF!,0,IF(#REF!=#REF!,0,IF(#REF!=#REF!,0,IF(#REF!=#REF!,0,IF(#REF!=#REF!,0,IF(#REF!=#REF!,0,1))))))</f>
        <v>#REF!</v>
      </c>
      <c r="AM1601" s="354">
        <f t="shared" si="2274"/>
        <v>0</v>
      </c>
    </row>
    <row r="1602" spans="1:39" ht="14.1" customHeight="1" thickTop="1" thickBot="1" x14ac:dyDescent="0.25">
      <c r="A1602" s="2278"/>
      <c r="B1602" s="2281"/>
      <c r="C1602" s="2283"/>
      <c r="D1602" s="2285"/>
      <c r="E1602" s="2288"/>
      <c r="F1602" s="2281"/>
      <c r="G1602" s="2295"/>
      <c r="H1602" s="2297"/>
      <c r="I1602" s="2293"/>
      <c r="J1602" s="2281"/>
      <c r="K1602" s="2295"/>
      <c r="L1602" s="2281"/>
      <c r="M1602" s="310"/>
      <c r="N1602" s="1678"/>
      <c r="O1602" s="1678"/>
      <c r="P1602" s="309"/>
      <c r="Q1602" s="309"/>
      <c r="R1602" s="308"/>
      <c r="S1602" s="308"/>
      <c r="T1602" s="358"/>
      <c r="U1602" s="357"/>
      <c r="V1602" s="357"/>
      <c r="W1602" s="357"/>
      <c r="X1602" s="357"/>
      <c r="Y1602" s="357"/>
      <c r="Z1602" s="357"/>
      <c r="AA1602" s="357"/>
      <c r="AB1602" s="308"/>
      <c r="AC1602" s="2300"/>
      <c r="AD1602" s="2300"/>
      <c r="AE1602" s="2308"/>
      <c r="AF1602" s="2316"/>
      <c r="AG1602" s="2314"/>
      <c r="AH1602" s="2312"/>
      <c r="AI1602" s="271">
        <f t="shared" ref="AI1602" si="2295">IF(P1602=P1601,0,IF(P1602=P1600,0,IF(P1602=P1599,0,IF(P1602=P1598,0,IF(P1602=P1597,0,IF(P1602=P1596,0,IF(P1602=P1595,0,1)))))))</f>
        <v>0</v>
      </c>
      <c r="AJ1602" s="271" t="s">
        <v>545</v>
      </c>
      <c r="AK1602" s="271" t="str">
        <f t="shared" si="2271"/>
        <v>??</v>
      </c>
      <c r="AL1602" s="271" t="e">
        <f>IF(#REF!=#REF!,0,IF(#REF!=#REF!,0,IF(#REF!=#REF!,0,IF(#REF!=#REF!,0,IF(#REF!=#REF!,0,IF(#REF!=#REF!,0,IF(#REF!=#REF!,0,1)))))))</f>
        <v>#REF!</v>
      </c>
      <c r="AM1602" s="354">
        <f t="shared" si="2274"/>
        <v>0</v>
      </c>
    </row>
    <row r="1603" spans="1:39" ht="14.1" customHeight="1" thickTop="1" thickBot="1" x14ac:dyDescent="0.25">
      <c r="A1603" s="2278"/>
      <c r="B1603" s="2281"/>
      <c r="C1603" s="2283"/>
      <c r="D1603" s="2285"/>
      <c r="E1603" s="2288"/>
      <c r="F1603" s="2281"/>
      <c r="G1603" s="2295"/>
      <c r="H1603" s="2297"/>
      <c r="I1603" s="2293"/>
      <c r="J1603" s="2281"/>
      <c r="K1603" s="2295"/>
      <c r="L1603" s="2281"/>
      <c r="M1603" s="310"/>
      <c r="N1603" s="1678"/>
      <c r="O1603" s="1678"/>
      <c r="P1603" s="309"/>
      <c r="Q1603" s="309"/>
      <c r="R1603" s="308"/>
      <c r="S1603" s="308"/>
      <c r="T1603" s="358"/>
      <c r="U1603" s="357"/>
      <c r="V1603" s="357"/>
      <c r="W1603" s="357"/>
      <c r="X1603" s="357"/>
      <c r="Y1603" s="357"/>
      <c r="Z1603" s="357"/>
      <c r="AA1603" s="357"/>
      <c r="AB1603" s="308"/>
      <c r="AC1603" s="2300"/>
      <c r="AD1603" s="2300"/>
      <c r="AE1603" s="2308"/>
      <c r="AF1603" s="2316"/>
      <c r="AG1603" s="2314"/>
      <c r="AH1603" s="2312"/>
      <c r="AI1603" s="271">
        <f t="shared" ref="AI1603" si="2296">IF(P1603=P1602,0,IF(P1603=P1601,0,IF(P1603=P1600,0,IF(P1603=P1599,0,IF(P1603=P1598,0,IF(P1603=P1597,0,IF(P1603=P1596,0,IF(P1603=P1595,0,1))))))))</f>
        <v>0</v>
      </c>
      <c r="AJ1603" s="271" t="s">
        <v>545</v>
      </c>
      <c r="AK1603" s="271" t="str">
        <f t="shared" si="2271"/>
        <v>??</v>
      </c>
      <c r="AL1603" s="271" t="e">
        <f>IF(#REF!=#REF!,0,IF(#REF!=#REF!,0,IF(#REF!=#REF!,0,IF(#REF!=#REF!,0,IF(#REF!=#REF!,0,IF(#REF!=#REF!,0,IF(#REF!=#REF!,0,IF(#REF!=#REF!,0,1))))))))</f>
        <v>#REF!</v>
      </c>
      <c r="AM1603" s="354">
        <f t="shared" si="2274"/>
        <v>0</v>
      </c>
    </row>
    <row r="1604" spans="1:39" ht="14.1" customHeight="1" thickTop="1" thickBot="1" x14ac:dyDescent="0.25">
      <c r="A1604" s="2279"/>
      <c r="B1604" s="2282"/>
      <c r="C1604" s="2284"/>
      <c r="D1604" s="2286"/>
      <c r="E1604" s="2289"/>
      <c r="F1604" s="2282"/>
      <c r="G1604" s="2296"/>
      <c r="H1604" s="2298"/>
      <c r="I1604" s="2294"/>
      <c r="J1604" s="2282"/>
      <c r="K1604" s="2296"/>
      <c r="L1604" s="2282"/>
      <c r="M1604" s="292"/>
      <c r="N1604" s="290"/>
      <c r="O1604" s="290"/>
      <c r="P1604" s="291"/>
      <c r="Q1604" s="291"/>
      <c r="R1604" s="290"/>
      <c r="S1604" s="290"/>
      <c r="T1604" s="356"/>
      <c r="U1604" s="355"/>
      <c r="V1604" s="355"/>
      <c r="W1604" s="355"/>
      <c r="X1604" s="355"/>
      <c r="Y1604" s="355"/>
      <c r="Z1604" s="355"/>
      <c r="AA1604" s="355"/>
      <c r="AB1604" s="290"/>
      <c r="AC1604" s="2301"/>
      <c r="AD1604" s="2301"/>
      <c r="AE1604" s="2309"/>
      <c r="AF1604" s="2316"/>
      <c r="AG1604" s="2315"/>
      <c r="AH1604" s="2312"/>
      <c r="AI1604" s="271">
        <f t="shared" ref="AI1604" si="2297">IF(P1604=P1603,0,IF(P1604=P1602,0,IF(P1604=P1601,0,IF(P1604=P1600,0,IF(P1604=P1599,0,IF(P1604=P1598,0,IF(P1604=P1597,0,IF(P1604=P1596,0,IF(P1604=P1595,0,1)))))))))</f>
        <v>0</v>
      </c>
      <c r="AJ1604" s="271" t="s">
        <v>545</v>
      </c>
      <c r="AK1604" s="271" t="str">
        <f t="shared" si="2271"/>
        <v>??</v>
      </c>
      <c r="AL1604" s="271" t="e">
        <f>IF(#REF!=#REF!,0,IF(#REF!=#REF!,0,IF(#REF!=#REF!,0,IF(#REF!=#REF!,0,IF(#REF!=#REF!,0,IF(#REF!=#REF!,0,IF(#REF!=#REF!,0,IF(#REF!=#REF!,0,IF(#REF!=#REF!,0,1)))))))))</f>
        <v>#REF!</v>
      </c>
      <c r="AM1604" s="354">
        <f t="shared" si="2274"/>
        <v>0</v>
      </c>
    </row>
    <row r="1605" spans="1:39" ht="14.1" customHeight="1" thickTop="1" thickBot="1" x14ac:dyDescent="0.25">
      <c r="A1605" s="2278"/>
      <c r="B1605" s="2280"/>
      <c r="C1605" s="2283"/>
      <c r="D1605" s="2285"/>
      <c r="E1605" s="2287"/>
      <c r="F1605" s="2280"/>
      <c r="G1605" s="2280"/>
      <c r="H1605" s="2297"/>
      <c r="I1605" s="2290" t="s">
        <v>140</v>
      </c>
      <c r="J1605" s="2281"/>
      <c r="K1605" s="2280"/>
      <c r="L1605" s="2281"/>
      <c r="M1605" s="310"/>
      <c r="N1605" s="1678"/>
      <c r="O1605" s="1678"/>
      <c r="P1605" s="388"/>
      <c r="Q1605" s="388"/>
      <c r="R1605" s="308"/>
      <c r="S1605" s="308"/>
      <c r="T1605" s="358"/>
      <c r="U1605" s="357"/>
      <c r="V1605" s="357"/>
      <c r="W1605" s="357"/>
      <c r="X1605" s="357"/>
      <c r="Y1605" s="357"/>
      <c r="Z1605" s="357"/>
      <c r="AA1605" s="357"/>
      <c r="AB1605" s="308"/>
      <c r="AC1605" s="2299">
        <f t="shared" ref="AC1605" si="2298">SUM(T1605:AB1614)</f>
        <v>0</v>
      </c>
      <c r="AD1605" s="2299">
        <f t="shared" ref="AD1605" si="2299">IF(AC1605&gt;0,18,0)</f>
        <v>0</v>
      </c>
      <c r="AE1605" s="2306">
        <f t="shared" ref="AE1605" si="2300">IF((AC1605-AD1605)&gt;=0,AC1605-AD1605,0)</f>
        <v>0</v>
      </c>
      <c r="AF1605" s="2316">
        <f t="shared" ref="AF1605" si="2301">IF(AC1605&lt;AD1605,AC1605,AD1605)/IF(AD1605=0,1,AD1605)</f>
        <v>0</v>
      </c>
      <c r="AG1605" s="2313" t="str">
        <f t="shared" ref="AG1605" si="2302">IF(AF1605=1,"pe",IF(AF1605&gt;0,"ne",""))</f>
        <v/>
      </c>
      <c r="AH1605" s="2312"/>
      <c r="AI1605" s="271">
        <v>1</v>
      </c>
      <c r="AJ1605" s="271" t="s">
        <v>545</v>
      </c>
      <c r="AK1605" s="271" t="str">
        <f t="shared" si="2271"/>
        <v>??</v>
      </c>
      <c r="AL1605" s="271">
        <v>1</v>
      </c>
      <c r="AM1605" s="354">
        <f t="shared" ref="AM1605" si="2303">C1605</f>
        <v>0</v>
      </c>
    </row>
    <row r="1606" spans="1:39" ht="14.1" customHeight="1" thickTop="1" thickBot="1" x14ac:dyDescent="0.25">
      <c r="A1606" s="2278"/>
      <c r="B1606" s="2281"/>
      <c r="C1606" s="2283"/>
      <c r="D1606" s="2285"/>
      <c r="E1606" s="2288"/>
      <c r="F1606" s="2281"/>
      <c r="G1606" s="2295"/>
      <c r="H1606" s="2297"/>
      <c r="I1606" s="2291"/>
      <c r="J1606" s="2281"/>
      <c r="K1606" s="2295"/>
      <c r="L1606" s="2281"/>
      <c r="M1606" s="310"/>
      <c r="N1606" s="1678"/>
      <c r="O1606" s="1678"/>
      <c r="P1606" s="309"/>
      <c r="Q1606" s="309"/>
      <c r="R1606" s="308"/>
      <c r="S1606" s="308"/>
      <c r="T1606" s="358"/>
      <c r="U1606" s="357"/>
      <c r="V1606" s="357"/>
      <c r="W1606" s="357"/>
      <c r="X1606" s="357"/>
      <c r="Y1606" s="357"/>
      <c r="Z1606" s="357"/>
      <c r="AA1606" s="357"/>
      <c r="AB1606" s="308"/>
      <c r="AC1606" s="2300"/>
      <c r="AD1606" s="2300"/>
      <c r="AE1606" s="2307"/>
      <c r="AF1606" s="2316"/>
      <c r="AG1606" s="2314"/>
      <c r="AH1606" s="2312"/>
      <c r="AI1606" s="271">
        <f t="shared" ref="AI1606" si="2304">IF(P1606=P1605,0,1)</f>
        <v>0</v>
      </c>
      <c r="AJ1606" s="271" t="s">
        <v>545</v>
      </c>
      <c r="AK1606" s="271" t="str">
        <f t="shared" si="2271"/>
        <v>??</v>
      </c>
      <c r="AL1606" s="271" t="e">
        <f>IF(#REF!=#REF!,0,1)</f>
        <v>#REF!</v>
      </c>
      <c r="AM1606" s="354">
        <f t="shared" si="2274"/>
        <v>0</v>
      </c>
    </row>
    <row r="1607" spans="1:39" ht="14.1" customHeight="1" thickTop="1" thickBot="1" x14ac:dyDescent="0.25">
      <c r="A1607" s="2278"/>
      <c r="B1607" s="2281"/>
      <c r="C1607" s="2283"/>
      <c r="D1607" s="2285"/>
      <c r="E1607" s="2288"/>
      <c r="F1607" s="2281"/>
      <c r="G1607" s="2295"/>
      <c r="H1607" s="2297"/>
      <c r="I1607" s="2292"/>
      <c r="J1607" s="2281"/>
      <c r="K1607" s="2295"/>
      <c r="L1607" s="2281"/>
      <c r="M1607" s="310"/>
      <c r="N1607" s="1678"/>
      <c r="O1607" s="1678"/>
      <c r="P1607" s="309"/>
      <c r="Q1607" s="309"/>
      <c r="R1607" s="308"/>
      <c r="S1607" s="308"/>
      <c r="T1607" s="358"/>
      <c r="U1607" s="357"/>
      <c r="V1607" s="357"/>
      <c r="W1607" s="357"/>
      <c r="X1607" s="357"/>
      <c r="Y1607" s="357"/>
      <c r="Z1607" s="357"/>
      <c r="AA1607" s="357"/>
      <c r="AB1607" s="308"/>
      <c r="AC1607" s="2300"/>
      <c r="AD1607" s="2300"/>
      <c r="AE1607" s="2307"/>
      <c r="AF1607" s="2316"/>
      <c r="AG1607" s="2314"/>
      <c r="AH1607" s="2312"/>
      <c r="AI1607" s="271">
        <f t="shared" ref="AI1607" si="2305">IF(P1607=P1606,0,IF(P1607=P1605,0,1))</f>
        <v>0</v>
      </c>
      <c r="AJ1607" s="271" t="s">
        <v>545</v>
      </c>
      <c r="AK1607" s="271" t="str">
        <f t="shared" si="2271"/>
        <v>??</v>
      </c>
      <c r="AL1607" s="271" t="e">
        <f>IF(#REF!=#REF!,0,IF(#REF!=#REF!,0,1))</f>
        <v>#REF!</v>
      </c>
      <c r="AM1607" s="354">
        <f t="shared" si="2274"/>
        <v>0</v>
      </c>
    </row>
    <row r="1608" spans="1:39" ht="14.1" customHeight="1" thickTop="1" thickBot="1" x14ac:dyDescent="0.25">
      <c r="A1608" s="2278"/>
      <c r="B1608" s="2281"/>
      <c r="C1608" s="2283"/>
      <c r="D1608" s="2285"/>
      <c r="E1608" s="2288"/>
      <c r="F1608" s="2281"/>
      <c r="G1608" s="2295"/>
      <c r="H1608" s="2297"/>
      <c r="I1608" s="2293"/>
      <c r="J1608" s="2281"/>
      <c r="K1608" s="2295"/>
      <c r="L1608" s="2281"/>
      <c r="M1608" s="310"/>
      <c r="N1608" s="1678"/>
      <c r="O1608" s="1678"/>
      <c r="P1608" s="309"/>
      <c r="Q1608" s="309"/>
      <c r="R1608" s="308"/>
      <c r="S1608" s="308"/>
      <c r="T1608" s="358"/>
      <c r="U1608" s="357"/>
      <c r="V1608" s="357"/>
      <c r="W1608" s="357"/>
      <c r="X1608" s="357"/>
      <c r="Y1608" s="357"/>
      <c r="Z1608" s="357"/>
      <c r="AA1608" s="357"/>
      <c r="AB1608" s="308"/>
      <c r="AC1608" s="2300"/>
      <c r="AD1608" s="2300"/>
      <c r="AE1608" s="2307"/>
      <c r="AF1608" s="2316"/>
      <c r="AG1608" s="2314"/>
      <c r="AH1608" s="2312"/>
      <c r="AI1608" s="271">
        <f t="shared" ref="AI1608" si="2306">IF(P1608=P1607,0,IF(P1608=P1606,0,IF(P1608=P1605,0,1)))</f>
        <v>0</v>
      </c>
      <c r="AJ1608" s="271" t="s">
        <v>545</v>
      </c>
      <c r="AK1608" s="271" t="str">
        <f t="shared" si="2271"/>
        <v>??</v>
      </c>
      <c r="AL1608" s="271" t="e">
        <f>IF(#REF!=#REF!,0,IF(#REF!=#REF!,0,IF(#REF!=#REF!,0,1)))</f>
        <v>#REF!</v>
      </c>
      <c r="AM1608" s="354">
        <f t="shared" si="2274"/>
        <v>0</v>
      </c>
    </row>
    <row r="1609" spans="1:39" ht="14.1" customHeight="1" thickTop="1" thickBot="1" x14ac:dyDescent="0.25">
      <c r="A1609" s="2278"/>
      <c r="B1609" s="2281"/>
      <c r="C1609" s="2283"/>
      <c r="D1609" s="2285"/>
      <c r="E1609" s="2288"/>
      <c r="F1609" s="2281"/>
      <c r="G1609" s="2295"/>
      <c r="H1609" s="2297"/>
      <c r="I1609" s="2293"/>
      <c r="J1609" s="2281"/>
      <c r="K1609" s="2295"/>
      <c r="L1609" s="2281"/>
      <c r="M1609" s="310"/>
      <c r="N1609" s="1678"/>
      <c r="O1609" s="1678"/>
      <c r="P1609" s="309"/>
      <c r="Q1609" s="309"/>
      <c r="R1609" s="308"/>
      <c r="S1609" s="308"/>
      <c r="T1609" s="358"/>
      <c r="U1609" s="357"/>
      <c r="V1609" s="357"/>
      <c r="W1609" s="357"/>
      <c r="X1609" s="357"/>
      <c r="Y1609" s="357"/>
      <c r="Z1609" s="357"/>
      <c r="AA1609" s="357"/>
      <c r="AB1609" s="308"/>
      <c r="AC1609" s="2300"/>
      <c r="AD1609" s="2300"/>
      <c r="AE1609" s="2307"/>
      <c r="AF1609" s="2316"/>
      <c r="AG1609" s="2314"/>
      <c r="AH1609" s="2312"/>
      <c r="AI1609" s="271">
        <f t="shared" ref="AI1609" si="2307">IF(P1609=P1608,0,IF(P1609=P1607,0,IF(P1609=P1606,0,IF(P1609=P1605,0,1))))</f>
        <v>0</v>
      </c>
      <c r="AJ1609" s="271" t="s">
        <v>545</v>
      </c>
      <c r="AK1609" s="271" t="str">
        <f t="shared" si="2271"/>
        <v>??</v>
      </c>
      <c r="AL1609" s="271" t="e">
        <f>IF(#REF!=#REF!,0,IF(#REF!=#REF!,0,IF(#REF!=#REF!,0,IF(#REF!=#REF!,0,1))))</f>
        <v>#REF!</v>
      </c>
      <c r="AM1609" s="354">
        <f t="shared" si="2274"/>
        <v>0</v>
      </c>
    </row>
    <row r="1610" spans="1:39" ht="14.1" customHeight="1" thickTop="1" thickBot="1" x14ac:dyDescent="0.25">
      <c r="A1610" s="2278"/>
      <c r="B1610" s="2281"/>
      <c r="C1610" s="2283"/>
      <c r="D1610" s="2285"/>
      <c r="E1610" s="2288"/>
      <c r="F1610" s="2281"/>
      <c r="G1610" s="2295"/>
      <c r="H1610" s="2297"/>
      <c r="I1610" s="2293"/>
      <c r="J1610" s="2281"/>
      <c r="K1610" s="2295"/>
      <c r="L1610" s="2281"/>
      <c r="M1610" s="310"/>
      <c r="N1610" s="1678"/>
      <c r="O1610" s="1678"/>
      <c r="P1610" s="309"/>
      <c r="Q1610" s="309"/>
      <c r="R1610" s="308"/>
      <c r="S1610" s="308"/>
      <c r="T1610" s="358"/>
      <c r="U1610" s="357"/>
      <c r="V1610" s="357"/>
      <c r="W1610" s="357"/>
      <c r="X1610" s="357"/>
      <c r="Y1610" s="357"/>
      <c r="Z1610" s="357"/>
      <c r="AA1610" s="357"/>
      <c r="AB1610" s="308"/>
      <c r="AC1610" s="2300"/>
      <c r="AD1610" s="2300"/>
      <c r="AE1610" s="2307"/>
      <c r="AF1610" s="2316"/>
      <c r="AG1610" s="2314"/>
      <c r="AH1610" s="2312"/>
      <c r="AI1610" s="271">
        <f t="shared" ref="AI1610" si="2308">IF(P1610=P1609,0,IF(P1610=P1608,0,IF(P1610=P1607,0,IF(P1610=P1606,0,IF(P1610=P1605,0,1)))))</f>
        <v>0</v>
      </c>
      <c r="AJ1610" s="271" t="s">
        <v>545</v>
      </c>
      <c r="AK1610" s="271" t="str">
        <f t="shared" si="2271"/>
        <v>??</v>
      </c>
      <c r="AL1610" s="271" t="e">
        <f>IF(#REF!=#REF!,0,IF(#REF!=#REF!,0,IF(#REF!=#REF!,0,IF(#REF!=#REF!,0,IF(#REF!=#REF!,0,1)))))</f>
        <v>#REF!</v>
      </c>
      <c r="AM1610" s="354">
        <f t="shared" si="2274"/>
        <v>0</v>
      </c>
    </row>
    <row r="1611" spans="1:39" ht="14.1" customHeight="1" thickTop="1" thickBot="1" x14ac:dyDescent="0.25">
      <c r="A1611" s="2278"/>
      <c r="B1611" s="2281"/>
      <c r="C1611" s="2283"/>
      <c r="D1611" s="2285"/>
      <c r="E1611" s="2288"/>
      <c r="F1611" s="2281"/>
      <c r="G1611" s="2295"/>
      <c r="H1611" s="2297"/>
      <c r="I1611" s="2293"/>
      <c r="J1611" s="2281"/>
      <c r="K1611" s="2295"/>
      <c r="L1611" s="2281"/>
      <c r="M1611" s="310"/>
      <c r="N1611" s="1678"/>
      <c r="O1611" s="1678"/>
      <c r="P1611" s="309"/>
      <c r="Q1611" s="309"/>
      <c r="R1611" s="308"/>
      <c r="S1611" s="308"/>
      <c r="T1611" s="358"/>
      <c r="U1611" s="357"/>
      <c r="V1611" s="357"/>
      <c r="W1611" s="357"/>
      <c r="X1611" s="357"/>
      <c r="Y1611" s="357"/>
      <c r="Z1611" s="357"/>
      <c r="AA1611" s="357"/>
      <c r="AB1611" s="308"/>
      <c r="AC1611" s="2300"/>
      <c r="AD1611" s="2300"/>
      <c r="AE1611" s="2308" t="str">
        <f t="shared" ref="AE1611" si="2309">IF(AE1605&gt;9,"błąd","")</f>
        <v/>
      </c>
      <c r="AF1611" s="2316"/>
      <c r="AG1611" s="2314"/>
      <c r="AH1611" s="2312"/>
      <c r="AI1611" s="271">
        <f t="shared" ref="AI1611" si="2310">IF(P1611=P1610,0,IF(P1611=P1609,0,IF(P1611=P1608,0,IF(P1611=P1607,0,IF(P1611=P1606,0,IF(P1611=P1605,0,1))))))</f>
        <v>0</v>
      </c>
      <c r="AJ1611" s="271" t="s">
        <v>545</v>
      </c>
      <c r="AK1611" s="271" t="str">
        <f t="shared" si="2271"/>
        <v>??</v>
      </c>
      <c r="AL1611" s="271" t="e">
        <f>IF(#REF!=#REF!,0,IF(#REF!=#REF!,0,IF(#REF!=#REF!,0,IF(#REF!=#REF!,0,IF(#REF!=#REF!,0,IF(#REF!=#REF!,0,1))))))</f>
        <v>#REF!</v>
      </c>
      <c r="AM1611" s="354">
        <f t="shared" si="2274"/>
        <v>0</v>
      </c>
    </row>
    <row r="1612" spans="1:39" ht="14.1" customHeight="1" thickTop="1" thickBot="1" x14ac:dyDescent="0.25">
      <c r="A1612" s="2278"/>
      <c r="B1612" s="2281"/>
      <c r="C1612" s="2283"/>
      <c r="D1612" s="2285"/>
      <c r="E1612" s="2288"/>
      <c r="F1612" s="2281"/>
      <c r="G1612" s="2295"/>
      <c r="H1612" s="2297"/>
      <c r="I1612" s="2293"/>
      <c r="J1612" s="2281"/>
      <c r="K1612" s="2295"/>
      <c r="L1612" s="2281"/>
      <c r="M1612" s="310"/>
      <c r="N1612" s="1678"/>
      <c r="O1612" s="1678"/>
      <c r="P1612" s="309"/>
      <c r="Q1612" s="309"/>
      <c r="R1612" s="308"/>
      <c r="S1612" s="308"/>
      <c r="T1612" s="358"/>
      <c r="U1612" s="357"/>
      <c r="V1612" s="357"/>
      <c r="W1612" s="357"/>
      <c r="X1612" s="357"/>
      <c r="Y1612" s="357"/>
      <c r="Z1612" s="357"/>
      <c r="AA1612" s="357"/>
      <c r="AB1612" s="308"/>
      <c r="AC1612" s="2300"/>
      <c r="AD1612" s="2300"/>
      <c r="AE1612" s="2308"/>
      <c r="AF1612" s="2316"/>
      <c r="AG1612" s="2314"/>
      <c r="AH1612" s="2312"/>
      <c r="AI1612" s="271">
        <f t="shared" ref="AI1612" si="2311">IF(P1612=P1611,0,IF(P1612=P1610,0,IF(P1612=P1609,0,IF(P1612=P1608,0,IF(P1612=P1607,0,IF(P1612=P1606,0,IF(P1612=P1605,0,1)))))))</f>
        <v>0</v>
      </c>
      <c r="AJ1612" s="271" t="s">
        <v>545</v>
      </c>
      <c r="AK1612" s="271" t="str">
        <f t="shared" si="2271"/>
        <v>??</v>
      </c>
      <c r="AL1612" s="271" t="e">
        <f>IF(#REF!=#REF!,0,IF(#REF!=#REF!,0,IF(#REF!=#REF!,0,IF(#REF!=#REF!,0,IF(#REF!=#REF!,0,IF(#REF!=#REF!,0,IF(#REF!=#REF!,0,1)))))))</f>
        <v>#REF!</v>
      </c>
      <c r="AM1612" s="354">
        <f t="shared" si="2274"/>
        <v>0</v>
      </c>
    </row>
    <row r="1613" spans="1:39" ht="14.1" customHeight="1" thickTop="1" thickBot="1" x14ac:dyDescent="0.25">
      <c r="A1613" s="2278"/>
      <c r="B1613" s="2281"/>
      <c r="C1613" s="2283"/>
      <c r="D1613" s="2285"/>
      <c r="E1613" s="2288"/>
      <c r="F1613" s="2281"/>
      <c r="G1613" s="2295"/>
      <c r="H1613" s="2297"/>
      <c r="I1613" s="2293"/>
      <c r="J1613" s="2281"/>
      <c r="K1613" s="2295"/>
      <c r="L1613" s="2281"/>
      <c r="M1613" s="310"/>
      <c r="N1613" s="1678"/>
      <c r="O1613" s="1678"/>
      <c r="P1613" s="309"/>
      <c r="Q1613" s="309"/>
      <c r="R1613" s="308"/>
      <c r="S1613" s="308"/>
      <c r="T1613" s="358"/>
      <c r="U1613" s="357"/>
      <c r="V1613" s="357"/>
      <c r="W1613" s="357"/>
      <c r="X1613" s="357"/>
      <c r="Y1613" s="357"/>
      <c r="Z1613" s="357"/>
      <c r="AA1613" s="357"/>
      <c r="AB1613" s="308"/>
      <c r="AC1613" s="2300"/>
      <c r="AD1613" s="2300"/>
      <c r="AE1613" s="2308"/>
      <c r="AF1613" s="2316"/>
      <c r="AG1613" s="2314"/>
      <c r="AH1613" s="2312"/>
      <c r="AI1613" s="271">
        <f t="shared" ref="AI1613" si="2312">IF(P1613=P1612,0,IF(P1613=P1611,0,IF(P1613=P1610,0,IF(P1613=P1609,0,IF(P1613=P1608,0,IF(P1613=P1607,0,IF(P1613=P1606,0,IF(P1613=P1605,0,1))))))))</f>
        <v>0</v>
      </c>
      <c r="AJ1613" s="271" t="s">
        <v>545</v>
      </c>
      <c r="AK1613" s="271" t="str">
        <f t="shared" si="2271"/>
        <v>??</v>
      </c>
      <c r="AL1613" s="271" t="e">
        <f>IF(#REF!=#REF!,0,IF(#REF!=#REF!,0,IF(#REF!=#REF!,0,IF(#REF!=#REF!,0,IF(#REF!=#REF!,0,IF(#REF!=#REF!,0,IF(#REF!=#REF!,0,IF(#REF!=#REF!,0,1))))))))</f>
        <v>#REF!</v>
      </c>
      <c r="AM1613" s="354">
        <f t="shared" si="2274"/>
        <v>0</v>
      </c>
    </row>
    <row r="1614" spans="1:39" ht="14.1" customHeight="1" thickTop="1" thickBot="1" x14ac:dyDescent="0.25">
      <c r="A1614" s="2279"/>
      <c r="B1614" s="2282"/>
      <c r="C1614" s="2284"/>
      <c r="D1614" s="2286"/>
      <c r="E1614" s="2289"/>
      <c r="F1614" s="2282"/>
      <c r="G1614" s="2296"/>
      <c r="H1614" s="2298"/>
      <c r="I1614" s="2294"/>
      <c r="J1614" s="2282"/>
      <c r="K1614" s="2296"/>
      <c r="L1614" s="2282"/>
      <c r="M1614" s="292"/>
      <c r="N1614" s="290"/>
      <c r="O1614" s="290"/>
      <c r="P1614" s="291"/>
      <c r="Q1614" s="291"/>
      <c r="R1614" s="290"/>
      <c r="S1614" s="290"/>
      <c r="T1614" s="356"/>
      <c r="U1614" s="355"/>
      <c r="V1614" s="355"/>
      <c r="W1614" s="355"/>
      <c r="X1614" s="355"/>
      <c r="Y1614" s="355"/>
      <c r="Z1614" s="355"/>
      <c r="AA1614" s="355"/>
      <c r="AB1614" s="290"/>
      <c r="AC1614" s="2301"/>
      <c r="AD1614" s="2301"/>
      <c r="AE1614" s="2309"/>
      <c r="AF1614" s="2316"/>
      <c r="AG1614" s="2315"/>
      <c r="AH1614" s="2312"/>
      <c r="AI1614" s="271">
        <f t="shared" ref="AI1614" si="2313">IF(P1614=P1613,0,IF(P1614=P1612,0,IF(P1614=P1611,0,IF(P1614=P1610,0,IF(P1614=P1609,0,IF(P1614=P1608,0,IF(P1614=P1607,0,IF(P1614=P1606,0,IF(P1614=P1605,0,1)))))))))</f>
        <v>0</v>
      </c>
      <c r="AJ1614" s="271" t="s">
        <v>545</v>
      </c>
      <c r="AK1614" s="271" t="str">
        <f t="shared" si="2271"/>
        <v>??</v>
      </c>
      <c r="AL1614" s="271" t="e">
        <f>IF(#REF!=#REF!,0,IF(#REF!=#REF!,0,IF(#REF!=#REF!,0,IF(#REF!=#REF!,0,IF(#REF!=#REF!,0,IF(#REF!=#REF!,0,IF(#REF!=#REF!,0,IF(#REF!=#REF!,0,IF(#REF!=#REF!,0,1)))))))))</f>
        <v>#REF!</v>
      </c>
      <c r="AM1614" s="354">
        <f t="shared" si="2274"/>
        <v>0</v>
      </c>
    </row>
    <row r="1615" spans="1:39" ht="14.1" customHeight="1" thickTop="1" thickBot="1" x14ac:dyDescent="0.25">
      <c r="A1615" s="2278"/>
      <c r="B1615" s="2280"/>
      <c r="C1615" s="2283"/>
      <c r="D1615" s="2285"/>
      <c r="E1615" s="2287"/>
      <c r="F1615" s="2280"/>
      <c r="G1615" s="2280"/>
      <c r="H1615" s="2297"/>
      <c r="I1615" s="2290" t="s">
        <v>140</v>
      </c>
      <c r="J1615" s="2281"/>
      <c r="K1615" s="2280"/>
      <c r="L1615" s="2281"/>
      <c r="M1615" s="310"/>
      <c r="N1615" s="1678"/>
      <c r="O1615" s="1678"/>
      <c r="P1615" s="388"/>
      <c r="Q1615" s="388"/>
      <c r="R1615" s="308"/>
      <c r="S1615" s="308"/>
      <c r="T1615" s="358"/>
      <c r="U1615" s="357"/>
      <c r="V1615" s="357"/>
      <c r="W1615" s="357"/>
      <c r="X1615" s="357"/>
      <c r="Y1615" s="357"/>
      <c r="Z1615" s="357"/>
      <c r="AA1615" s="357"/>
      <c r="AB1615" s="308"/>
      <c r="AC1615" s="2299">
        <f t="shared" ref="AC1615" si="2314">SUM(T1615:AB1624)</f>
        <v>0</v>
      </c>
      <c r="AD1615" s="2299">
        <f t="shared" ref="AD1615" si="2315">IF(AC1615&gt;0,18,0)</f>
        <v>0</v>
      </c>
      <c r="AE1615" s="2306">
        <f t="shared" ref="AE1615" si="2316">IF((AC1615-AD1615)&gt;=0,AC1615-AD1615,0)</f>
        <v>0</v>
      </c>
      <c r="AF1615" s="2316">
        <f t="shared" ref="AF1615" si="2317">IF(AC1615&lt;AD1615,AC1615,AD1615)/IF(AD1615=0,1,AD1615)</f>
        <v>0</v>
      </c>
      <c r="AG1615" s="2313" t="str">
        <f t="shared" ref="AG1615" si="2318">IF(AF1615=1,"pe",IF(AF1615&gt;0,"ne",""))</f>
        <v/>
      </c>
      <c r="AH1615" s="2312"/>
      <c r="AI1615" s="271">
        <v>1</v>
      </c>
      <c r="AJ1615" s="271" t="s">
        <v>545</v>
      </c>
      <c r="AK1615" s="271" t="str">
        <f t="shared" si="2271"/>
        <v>??</v>
      </c>
      <c r="AL1615" s="271">
        <v>1</v>
      </c>
      <c r="AM1615" s="354">
        <f t="shared" ref="AM1615" si="2319">C1615</f>
        <v>0</v>
      </c>
    </row>
    <row r="1616" spans="1:39" ht="14.1" customHeight="1" thickTop="1" thickBot="1" x14ac:dyDescent="0.25">
      <c r="A1616" s="2278"/>
      <c r="B1616" s="2281"/>
      <c r="C1616" s="2283"/>
      <c r="D1616" s="2285"/>
      <c r="E1616" s="2288"/>
      <c r="F1616" s="2281"/>
      <c r="G1616" s="2295"/>
      <c r="H1616" s="2297"/>
      <c r="I1616" s="2291"/>
      <c r="J1616" s="2281"/>
      <c r="K1616" s="2295"/>
      <c r="L1616" s="2281"/>
      <c r="M1616" s="310"/>
      <c r="N1616" s="1678"/>
      <c r="O1616" s="1678"/>
      <c r="P1616" s="309"/>
      <c r="Q1616" s="309"/>
      <c r="R1616" s="308"/>
      <c r="S1616" s="308"/>
      <c r="T1616" s="358"/>
      <c r="U1616" s="357"/>
      <c r="V1616" s="357"/>
      <c r="W1616" s="357"/>
      <c r="X1616" s="357"/>
      <c r="Y1616" s="357"/>
      <c r="Z1616" s="357"/>
      <c r="AA1616" s="357"/>
      <c r="AB1616" s="308"/>
      <c r="AC1616" s="2300"/>
      <c r="AD1616" s="2300"/>
      <c r="AE1616" s="2307"/>
      <c r="AF1616" s="2316"/>
      <c r="AG1616" s="2314"/>
      <c r="AH1616" s="2312"/>
      <c r="AI1616" s="271">
        <f t="shared" ref="AI1616" si="2320">IF(P1616=P1615,0,1)</f>
        <v>0</v>
      </c>
      <c r="AJ1616" s="271" t="s">
        <v>545</v>
      </c>
      <c r="AK1616" s="271" t="str">
        <f t="shared" si="2271"/>
        <v>??</v>
      </c>
      <c r="AL1616" s="271" t="e">
        <f>IF(#REF!=#REF!,0,1)</f>
        <v>#REF!</v>
      </c>
      <c r="AM1616" s="354">
        <f t="shared" si="2274"/>
        <v>0</v>
      </c>
    </row>
    <row r="1617" spans="1:39" ht="14.1" customHeight="1" thickTop="1" thickBot="1" x14ac:dyDescent="0.25">
      <c r="A1617" s="2278"/>
      <c r="B1617" s="2281"/>
      <c r="C1617" s="2283"/>
      <c r="D1617" s="2285"/>
      <c r="E1617" s="2288"/>
      <c r="F1617" s="2281"/>
      <c r="G1617" s="2295"/>
      <c r="H1617" s="2297"/>
      <c r="I1617" s="2292"/>
      <c r="J1617" s="2281"/>
      <c r="K1617" s="2295"/>
      <c r="L1617" s="2281"/>
      <c r="M1617" s="310"/>
      <c r="N1617" s="1678"/>
      <c r="O1617" s="1678"/>
      <c r="P1617" s="309"/>
      <c r="Q1617" s="309"/>
      <c r="R1617" s="308"/>
      <c r="S1617" s="308"/>
      <c r="T1617" s="358"/>
      <c r="U1617" s="357"/>
      <c r="V1617" s="357"/>
      <c r="W1617" s="357"/>
      <c r="X1617" s="357"/>
      <c r="Y1617" s="357"/>
      <c r="Z1617" s="357"/>
      <c r="AA1617" s="357"/>
      <c r="AB1617" s="308"/>
      <c r="AC1617" s="2300"/>
      <c r="AD1617" s="2300"/>
      <c r="AE1617" s="2307"/>
      <c r="AF1617" s="2316"/>
      <c r="AG1617" s="2314"/>
      <c r="AH1617" s="2312"/>
      <c r="AI1617" s="271">
        <f t="shared" ref="AI1617" si="2321">IF(P1617=P1616,0,IF(P1617=P1615,0,1))</f>
        <v>0</v>
      </c>
      <c r="AJ1617" s="271" t="s">
        <v>545</v>
      </c>
      <c r="AK1617" s="271" t="str">
        <f t="shared" si="2271"/>
        <v>??</v>
      </c>
      <c r="AL1617" s="271" t="e">
        <f>IF(#REF!=#REF!,0,IF(#REF!=#REF!,0,1))</f>
        <v>#REF!</v>
      </c>
      <c r="AM1617" s="354">
        <f t="shared" si="2274"/>
        <v>0</v>
      </c>
    </row>
    <row r="1618" spans="1:39" ht="14.1" customHeight="1" thickTop="1" thickBot="1" x14ac:dyDescent="0.25">
      <c r="A1618" s="2278"/>
      <c r="B1618" s="2281"/>
      <c r="C1618" s="2283"/>
      <c r="D1618" s="2285"/>
      <c r="E1618" s="2288"/>
      <c r="F1618" s="2281"/>
      <c r="G1618" s="2295"/>
      <c r="H1618" s="2297"/>
      <c r="I1618" s="2293"/>
      <c r="J1618" s="2281"/>
      <c r="K1618" s="2295"/>
      <c r="L1618" s="2281"/>
      <c r="M1618" s="310"/>
      <c r="N1618" s="1678"/>
      <c r="O1618" s="1678"/>
      <c r="P1618" s="309"/>
      <c r="Q1618" s="309"/>
      <c r="R1618" s="308"/>
      <c r="S1618" s="308"/>
      <c r="T1618" s="358"/>
      <c r="U1618" s="357"/>
      <c r="V1618" s="357"/>
      <c r="W1618" s="357"/>
      <c r="X1618" s="357"/>
      <c r="Y1618" s="357"/>
      <c r="Z1618" s="357"/>
      <c r="AA1618" s="357"/>
      <c r="AB1618" s="308"/>
      <c r="AC1618" s="2300"/>
      <c r="AD1618" s="2300"/>
      <c r="AE1618" s="2307"/>
      <c r="AF1618" s="2316"/>
      <c r="AG1618" s="2314"/>
      <c r="AH1618" s="2312"/>
      <c r="AI1618" s="271">
        <f t="shared" ref="AI1618" si="2322">IF(P1618=P1617,0,IF(P1618=P1616,0,IF(P1618=P1615,0,1)))</f>
        <v>0</v>
      </c>
      <c r="AJ1618" s="271" t="s">
        <v>545</v>
      </c>
      <c r="AK1618" s="271" t="str">
        <f t="shared" si="2271"/>
        <v>??</v>
      </c>
      <c r="AL1618" s="271" t="e">
        <f>IF(#REF!=#REF!,0,IF(#REF!=#REF!,0,IF(#REF!=#REF!,0,1)))</f>
        <v>#REF!</v>
      </c>
      <c r="AM1618" s="354">
        <f t="shared" si="2274"/>
        <v>0</v>
      </c>
    </row>
    <row r="1619" spans="1:39" ht="14.1" customHeight="1" thickTop="1" thickBot="1" x14ac:dyDescent="0.25">
      <c r="A1619" s="2278"/>
      <c r="B1619" s="2281"/>
      <c r="C1619" s="2283"/>
      <c r="D1619" s="2285"/>
      <c r="E1619" s="2288"/>
      <c r="F1619" s="2281"/>
      <c r="G1619" s="2295"/>
      <c r="H1619" s="2297"/>
      <c r="I1619" s="2293"/>
      <c r="J1619" s="2281"/>
      <c r="K1619" s="2295"/>
      <c r="L1619" s="2281"/>
      <c r="M1619" s="310"/>
      <c r="N1619" s="1678"/>
      <c r="O1619" s="1678"/>
      <c r="P1619" s="309"/>
      <c r="Q1619" s="309"/>
      <c r="R1619" s="308"/>
      <c r="S1619" s="308"/>
      <c r="T1619" s="358"/>
      <c r="U1619" s="357"/>
      <c r="V1619" s="357"/>
      <c r="W1619" s="357"/>
      <c r="X1619" s="357"/>
      <c r="Y1619" s="357"/>
      <c r="Z1619" s="357"/>
      <c r="AA1619" s="357"/>
      <c r="AB1619" s="308"/>
      <c r="AC1619" s="2300"/>
      <c r="AD1619" s="2300"/>
      <c r="AE1619" s="2307"/>
      <c r="AF1619" s="2316"/>
      <c r="AG1619" s="2314"/>
      <c r="AH1619" s="2312"/>
      <c r="AI1619" s="271">
        <f t="shared" ref="AI1619" si="2323">IF(P1619=P1618,0,IF(P1619=P1617,0,IF(P1619=P1616,0,IF(P1619=P1615,0,1))))</f>
        <v>0</v>
      </c>
      <c r="AJ1619" s="271" t="s">
        <v>545</v>
      </c>
      <c r="AK1619" s="271" t="str">
        <f t="shared" si="2271"/>
        <v>??</v>
      </c>
      <c r="AL1619" s="271" t="e">
        <f>IF(#REF!=#REF!,0,IF(#REF!=#REF!,0,IF(#REF!=#REF!,0,IF(#REF!=#REF!,0,1))))</f>
        <v>#REF!</v>
      </c>
      <c r="AM1619" s="354">
        <f t="shared" si="2274"/>
        <v>0</v>
      </c>
    </row>
    <row r="1620" spans="1:39" ht="14.1" customHeight="1" thickTop="1" thickBot="1" x14ac:dyDescent="0.25">
      <c r="A1620" s="2278"/>
      <c r="B1620" s="2281"/>
      <c r="C1620" s="2283"/>
      <c r="D1620" s="2285"/>
      <c r="E1620" s="2288"/>
      <c r="F1620" s="2281"/>
      <c r="G1620" s="2295"/>
      <c r="H1620" s="2297"/>
      <c r="I1620" s="2293"/>
      <c r="J1620" s="2281"/>
      <c r="K1620" s="2295"/>
      <c r="L1620" s="2281"/>
      <c r="M1620" s="310"/>
      <c r="N1620" s="1678"/>
      <c r="O1620" s="1678"/>
      <c r="P1620" s="309"/>
      <c r="Q1620" s="309"/>
      <c r="R1620" s="308"/>
      <c r="S1620" s="308"/>
      <c r="T1620" s="358"/>
      <c r="U1620" s="357"/>
      <c r="V1620" s="357"/>
      <c r="W1620" s="357"/>
      <c r="X1620" s="357"/>
      <c r="Y1620" s="357"/>
      <c r="Z1620" s="357"/>
      <c r="AA1620" s="357"/>
      <c r="AB1620" s="308"/>
      <c r="AC1620" s="2300"/>
      <c r="AD1620" s="2300"/>
      <c r="AE1620" s="2307"/>
      <c r="AF1620" s="2316"/>
      <c r="AG1620" s="2314"/>
      <c r="AH1620" s="2312"/>
      <c r="AI1620" s="271">
        <f t="shared" ref="AI1620" si="2324">IF(P1620=P1619,0,IF(P1620=P1618,0,IF(P1620=P1617,0,IF(P1620=P1616,0,IF(P1620=P1615,0,1)))))</f>
        <v>0</v>
      </c>
      <c r="AJ1620" s="271" t="s">
        <v>545</v>
      </c>
      <c r="AK1620" s="271" t="str">
        <f t="shared" si="2271"/>
        <v>??</v>
      </c>
      <c r="AL1620" s="271" t="e">
        <f>IF(#REF!=#REF!,0,IF(#REF!=#REF!,0,IF(#REF!=#REF!,0,IF(#REF!=#REF!,0,IF(#REF!=#REF!,0,1)))))</f>
        <v>#REF!</v>
      </c>
      <c r="AM1620" s="354">
        <f t="shared" si="2274"/>
        <v>0</v>
      </c>
    </row>
    <row r="1621" spans="1:39" ht="14.1" customHeight="1" thickTop="1" thickBot="1" x14ac:dyDescent="0.25">
      <c r="A1621" s="2278"/>
      <c r="B1621" s="2281"/>
      <c r="C1621" s="2283"/>
      <c r="D1621" s="2285"/>
      <c r="E1621" s="2288"/>
      <c r="F1621" s="2281"/>
      <c r="G1621" s="2295"/>
      <c r="H1621" s="2297"/>
      <c r="I1621" s="2293"/>
      <c r="J1621" s="2281"/>
      <c r="K1621" s="2295"/>
      <c r="L1621" s="2281"/>
      <c r="M1621" s="310"/>
      <c r="N1621" s="1678"/>
      <c r="O1621" s="1678"/>
      <c r="P1621" s="309"/>
      <c r="Q1621" s="309"/>
      <c r="R1621" s="308"/>
      <c r="S1621" s="308"/>
      <c r="T1621" s="358"/>
      <c r="U1621" s="357"/>
      <c r="V1621" s="357"/>
      <c r="W1621" s="357"/>
      <c r="X1621" s="357"/>
      <c r="Y1621" s="357"/>
      <c r="Z1621" s="357"/>
      <c r="AA1621" s="357"/>
      <c r="AB1621" s="308"/>
      <c r="AC1621" s="2300"/>
      <c r="AD1621" s="2300"/>
      <c r="AE1621" s="2308" t="str">
        <f t="shared" ref="AE1621" si="2325">IF(AE1615&gt;9,"błąd","")</f>
        <v/>
      </c>
      <c r="AF1621" s="2316"/>
      <c r="AG1621" s="2314"/>
      <c r="AH1621" s="2312"/>
      <c r="AI1621" s="271">
        <f t="shared" ref="AI1621" si="2326">IF(P1621=P1620,0,IF(P1621=P1619,0,IF(P1621=P1618,0,IF(P1621=P1617,0,IF(P1621=P1616,0,IF(P1621=P1615,0,1))))))</f>
        <v>0</v>
      </c>
      <c r="AJ1621" s="271" t="s">
        <v>545</v>
      </c>
      <c r="AK1621" s="271" t="str">
        <f t="shared" si="2271"/>
        <v>??</v>
      </c>
      <c r="AL1621" s="271" t="e">
        <f>IF(#REF!=#REF!,0,IF(#REF!=#REF!,0,IF(#REF!=#REF!,0,IF(#REF!=#REF!,0,IF(#REF!=#REF!,0,IF(#REF!=#REF!,0,1))))))</f>
        <v>#REF!</v>
      </c>
      <c r="AM1621" s="354">
        <f t="shared" si="2274"/>
        <v>0</v>
      </c>
    </row>
    <row r="1622" spans="1:39" ht="14.1" customHeight="1" thickTop="1" thickBot="1" x14ac:dyDescent="0.25">
      <c r="A1622" s="2278"/>
      <c r="B1622" s="2281"/>
      <c r="C1622" s="2283"/>
      <c r="D1622" s="2285"/>
      <c r="E1622" s="2288"/>
      <c r="F1622" s="2281"/>
      <c r="G1622" s="2295"/>
      <c r="H1622" s="2297"/>
      <c r="I1622" s="2293"/>
      <c r="J1622" s="2281"/>
      <c r="K1622" s="2295"/>
      <c r="L1622" s="2281"/>
      <c r="M1622" s="310"/>
      <c r="N1622" s="1678"/>
      <c r="O1622" s="1678"/>
      <c r="P1622" s="309"/>
      <c r="Q1622" s="309"/>
      <c r="R1622" s="308"/>
      <c r="S1622" s="308"/>
      <c r="T1622" s="358"/>
      <c r="U1622" s="357"/>
      <c r="V1622" s="357"/>
      <c r="W1622" s="357"/>
      <c r="X1622" s="357"/>
      <c r="Y1622" s="357"/>
      <c r="Z1622" s="357"/>
      <c r="AA1622" s="357"/>
      <c r="AB1622" s="308"/>
      <c r="AC1622" s="2300"/>
      <c r="AD1622" s="2300"/>
      <c r="AE1622" s="2308"/>
      <c r="AF1622" s="2316"/>
      <c r="AG1622" s="2314"/>
      <c r="AH1622" s="2312"/>
      <c r="AI1622" s="271">
        <f t="shared" ref="AI1622" si="2327">IF(P1622=P1621,0,IF(P1622=P1620,0,IF(P1622=P1619,0,IF(P1622=P1618,0,IF(P1622=P1617,0,IF(P1622=P1616,0,IF(P1622=P1615,0,1)))))))</f>
        <v>0</v>
      </c>
      <c r="AJ1622" s="271" t="s">
        <v>545</v>
      </c>
      <c r="AK1622" s="271" t="str">
        <f t="shared" si="2271"/>
        <v>??</v>
      </c>
      <c r="AL1622" s="271" t="e">
        <f>IF(#REF!=#REF!,0,IF(#REF!=#REF!,0,IF(#REF!=#REF!,0,IF(#REF!=#REF!,0,IF(#REF!=#REF!,0,IF(#REF!=#REF!,0,IF(#REF!=#REF!,0,1)))))))</f>
        <v>#REF!</v>
      </c>
      <c r="AM1622" s="354">
        <f t="shared" si="2274"/>
        <v>0</v>
      </c>
    </row>
    <row r="1623" spans="1:39" ht="14.1" customHeight="1" thickTop="1" thickBot="1" x14ac:dyDescent="0.25">
      <c r="A1623" s="2278"/>
      <c r="B1623" s="2281"/>
      <c r="C1623" s="2283"/>
      <c r="D1623" s="2285"/>
      <c r="E1623" s="2288"/>
      <c r="F1623" s="2281"/>
      <c r="G1623" s="2295"/>
      <c r="H1623" s="2297"/>
      <c r="I1623" s="2293"/>
      <c r="J1623" s="2281"/>
      <c r="K1623" s="2295"/>
      <c r="L1623" s="2281"/>
      <c r="M1623" s="310"/>
      <c r="N1623" s="1678"/>
      <c r="O1623" s="1678"/>
      <c r="P1623" s="309"/>
      <c r="Q1623" s="309"/>
      <c r="R1623" s="308"/>
      <c r="S1623" s="308"/>
      <c r="T1623" s="358"/>
      <c r="U1623" s="357"/>
      <c r="V1623" s="357"/>
      <c r="W1623" s="357"/>
      <c r="X1623" s="357"/>
      <c r="Y1623" s="357"/>
      <c r="Z1623" s="357"/>
      <c r="AA1623" s="357"/>
      <c r="AB1623" s="308"/>
      <c r="AC1623" s="2300"/>
      <c r="AD1623" s="2300"/>
      <c r="AE1623" s="2308"/>
      <c r="AF1623" s="2316"/>
      <c r="AG1623" s="2314"/>
      <c r="AH1623" s="2312"/>
      <c r="AI1623" s="271">
        <f t="shared" ref="AI1623" si="2328">IF(P1623=P1622,0,IF(P1623=P1621,0,IF(P1623=P1620,0,IF(P1623=P1619,0,IF(P1623=P1618,0,IF(P1623=P1617,0,IF(P1623=P1616,0,IF(P1623=P1615,0,1))))))))</f>
        <v>0</v>
      </c>
      <c r="AJ1623" s="271" t="s">
        <v>545</v>
      </c>
      <c r="AK1623" s="271" t="str">
        <f t="shared" si="2271"/>
        <v>??</v>
      </c>
      <c r="AL1623" s="271" t="e">
        <f>IF(#REF!=#REF!,0,IF(#REF!=#REF!,0,IF(#REF!=#REF!,0,IF(#REF!=#REF!,0,IF(#REF!=#REF!,0,IF(#REF!=#REF!,0,IF(#REF!=#REF!,0,IF(#REF!=#REF!,0,1))))))))</f>
        <v>#REF!</v>
      </c>
      <c r="AM1623" s="354">
        <f t="shared" si="2274"/>
        <v>0</v>
      </c>
    </row>
    <row r="1624" spans="1:39" ht="14.1" customHeight="1" thickTop="1" thickBot="1" x14ac:dyDescent="0.25">
      <c r="A1624" s="2279"/>
      <c r="B1624" s="2282"/>
      <c r="C1624" s="2284"/>
      <c r="D1624" s="2286"/>
      <c r="E1624" s="2289"/>
      <c r="F1624" s="2282"/>
      <c r="G1624" s="2296"/>
      <c r="H1624" s="2298"/>
      <c r="I1624" s="2294"/>
      <c r="J1624" s="2282"/>
      <c r="K1624" s="2296"/>
      <c r="L1624" s="2282"/>
      <c r="M1624" s="292"/>
      <c r="N1624" s="290"/>
      <c r="O1624" s="290"/>
      <c r="P1624" s="291"/>
      <c r="Q1624" s="291"/>
      <c r="R1624" s="290"/>
      <c r="S1624" s="290"/>
      <c r="T1624" s="356"/>
      <c r="U1624" s="355"/>
      <c r="V1624" s="355"/>
      <c r="W1624" s="355"/>
      <c r="X1624" s="355"/>
      <c r="Y1624" s="355"/>
      <c r="Z1624" s="355"/>
      <c r="AA1624" s="355"/>
      <c r="AB1624" s="290"/>
      <c r="AC1624" s="2301"/>
      <c r="AD1624" s="2301"/>
      <c r="AE1624" s="2309"/>
      <c r="AF1624" s="2316"/>
      <c r="AG1624" s="2315"/>
      <c r="AH1624" s="2312"/>
      <c r="AI1624" s="271">
        <f t="shared" ref="AI1624" si="2329">IF(P1624=P1623,0,IF(P1624=P1622,0,IF(P1624=P1621,0,IF(P1624=P1620,0,IF(P1624=P1619,0,IF(P1624=P1618,0,IF(P1624=P1617,0,IF(P1624=P1616,0,IF(P1624=P1615,0,1)))))))))</f>
        <v>0</v>
      </c>
      <c r="AJ1624" s="271" t="s">
        <v>545</v>
      </c>
      <c r="AK1624" s="271" t="str">
        <f t="shared" si="2271"/>
        <v>??</v>
      </c>
      <c r="AL1624" s="271" t="e">
        <f>IF(#REF!=#REF!,0,IF(#REF!=#REF!,0,IF(#REF!=#REF!,0,IF(#REF!=#REF!,0,IF(#REF!=#REF!,0,IF(#REF!=#REF!,0,IF(#REF!=#REF!,0,IF(#REF!=#REF!,0,IF(#REF!=#REF!,0,1)))))))))</f>
        <v>#REF!</v>
      </c>
      <c r="AM1624" s="354">
        <f t="shared" si="2274"/>
        <v>0</v>
      </c>
    </row>
    <row r="1625" spans="1:39" ht="14.1" customHeight="1" thickTop="1" thickBot="1" x14ac:dyDescent="0.25">
      <c r="A1625" s="2278"/>
      <c r="B1625" s="2280"/>
      <c r="C1625" s="2283"/>
      <c r="D1625" s="2285"/>
      <c r="E1625" s="2287"/>
      <c r="F1625" s="2280"/>
      <c r="G1625" s="2280"/>
      <c r="H1625" s="2297"/>
      <c r="I1625" s="2290" t="s">
        <v>140</v>
      </c>
      <c r="J1625" s="2281"/>
      <c r="K1625" s="2280"/>
      <c r="L1625" s="2281"/>
      <c r="M1625" s="310"/>
      <c r="N1625" s="1678"/>
      <c r="O1625" s="1678"/>
      <c r="P1625" s="388"/>
      <c r="Q1625" s="388"/>
      <c r="R1625" s="308"/>
      <c r="S1625" s="308"/>
      <c r="T1625" s="358"/>
      <c r="U1625" s="357"/>
      <c r="V1625" s="357"/>
      <c r="W1625" s="357"/>
      <c r="X1625" s="357"/>
      <c r="Y1625" s="357"/>
      <c r="Z1625" s="357"/>
      <c r="AA1625" s="357"/>
      <c r="AB1625" s="308"/>
      <c r="AC1625" s="2299">
        <f t="shared" ref="AC1625" si="2330">SUM(T1625:AB1634)</f>
        <v>0</v>
      </c>
      <c r="AD1625" s="2299">
        <f t="shared" ref="AD1625" si="2331">IF(AC1625&gt;0,18,0)</f>
        <v>0</v>
      </c>
      <c r="AE1625" s="2306">
        <f t="shared" ref="AE1625" si="2332">IF((AC1625-AD1625)&gt;=0,AC1625-AD1625,0)</f>
        <v>0</v>
      </c>
      <c r="AF1625" s="2316">
        <f t="shared" ref="AF1625" si="2333">IF(AC1625&lt;AD1625,AC1625,AD1625)/IF(AD1625=0,1,AD1625)</f>
        <v>0</v>
      </c>
      <c r="AG1625" s="2313" t="str">
        <f t="shared" ref="AG1625" si="2334">IF(AF1625=1,"pe",IF(AF1625&gt;0,"ne",""))</f>
        <v/>
      </c>
      <c r="AH1625" s="2312"/>
      <c r="AI1625" s="271">
        <v>1</v>
      </c>
      <c r="AJ1625" s="271" t="s">
        <v>545</v>
      </c>
      <c r="AK1625" s="271" t="str">
        <f t="shared" si="2271"/>
        <v>??</v>
      </c>
      <c r="AL1625" s="271">
        <v>1</v>
      </c>
      <c r="AM1625" s="354">
        <f t="shared" ref="AM1625" si="2335">C1625</f>
        <v>0</v>
      </c>
    </row>
    <row r="1626" spans="1:39" ht="14.1" customHeight="1" thickTop="1" thickBot="1" x14ac:dyDescent="0.25">
      <c r="A1626" s="2278"/>
      <c r="B1626" s="2281"/>
      <c r="C1626" s="2283"/>
      <c r="D1626" s="2285"/>
      <c r="E1626" s="2288"/>
      <c r="F1626" s="2281"/>
      <c r="G1626" s="2295"/>
      <c r="H1626" s="2297"/>
      <c r="I1626" s="2291"/>
      <c r="J1626" s="2281"/>
      <c r="K1626" s="2295"/>
      <c r="L1626" s="2281"/>
      <c r="M1626" s="310"/>
      <c r="N1626" s="1678"/>
      <c r="O1626" s="1678"/>
      <c r="P1626" s="309"/>
      <c r="Q1626" s="309"/>
      <c r="R1626" s="308"/>
      <c r="S1626" s="308"/>
      <c r="T1626" s="358"/>
      <c r="U1626" s="357"/>
      <c r="V1626" s="357"/>
      <c r="W1626" s="357"/>
      <c r="X1626" s="357"/>
      <c r="Y1626" s="357"/>
      <c r="Z1626" s="357"/>
      <c r="AA1626" s="357"/>
      <c r="AB1626" s="308"/>
      <c r="AC1626" s="2300"/>
      <c r="AD1626" s="2300"/>
      <c r="AE1626" s="2307"/>
      <c r="AF1626" s="2316"/>
      <c r="AG1626" s="2314"/>
      <c r="AH1626" s="2312"/>
      <c r="AI1626" s="271">
        <f t="shared" ref="AI1626" si="2336">IF(P1626=P1625,0,1)</f>
        <v>0</v>
      </c>
      <c r="AJ1626" s="271" t="s">
        <v>545</v>
      </c>
      <c r="AK1626" s="271" t="str">
        <f t="shared" si="2271"/>
        <v>??</v>
      </c>
      <c r="AL1626" s="271" t="e">
        <f>IF(#REF!=#REF!,0,1)</f>
        <v>#REF!</v>
      </c>
      <c r="AM1626" s="354">
        <f t="shared" si="2274"/>
        <v>0</v>
      </c>
    </row>
    <row r="1627" spans="1:39" ht="14.1" customHeight="1" thickTop="1" thickBot="1" x14ac:dyDescent="0.25">
      <c r="A1627" s="2278"/>
      <c r="B1627" s="2281"/>
      <c r="C1627" s="2283"/>
      <c r="D1627" s="2285"/>
      <c r="E1627" s="2288"/>
      <c r="F1627" s="2281"/>
      <c r="G1627" s="2295"/>
      <c r="H1627" s="2297"/>
      <c r="I1627" s="2292"/>
      <c r="J1627" s="2281"/>
      <c r="K1627" s="2295"/>
      <c r="L1627" s="2281"/>
      <c r="M1627" s="310"/>
      <c r="N1627" s="1678"/>
      <c r="O1627" s="1678"/>
      <c r="P1627" s="309"/>
      <c r="Q1627" s="309"/>
      <c r="R1627" s="308"/>
      <c r="S1627" s="308"/>
      <c r="T1627" s="358"/>
      <c r="U1627" s="357"/>
      <c r="V1627" s="357"/>
      <c r="W1627" s="357"/>
      <c r="X1627" s="357"/>
      <c r="Y1627" s="357"/>
      <c r="Z1627" s="357"/>
      <c r="AA1627" s="357"/>
      <c r="AB1627" s="308"/>
      <c r="AC1627" s="2300"/>
      <c r="AD1627" s="2300"/>
      <c r="AE1627" s="2307"/>
      <c r="AF1627" s="2316"/>
      <c r="AG1627" s="2314"/>
      <c r="AH1627" s="2312"/>
      <c r="AI1627" s="271">
        <f t="shared" ref="AI1627" si="2337">IF(P1627=P1626,0,IF(P1627=P1625,0,1))</f>
        <v>0</v>
      </c>
      <c r="AJ1627" s="271" t="s">
        <v>545</v>
      </c>
      <c r="AK1627" s="271" t="str">
        <f t="shared" si="2271"/>
        <v>??</v>
      </c>
      <c r="AL1627" s="271" t="e">
        <f>IF(#REF!=#REF!,0,IF(#REF!=#REF!,0,1))</f>
        <v>#REF!</v>
      </c>
      <c r="AM1627" s="354">
        <f t="shared" si="2274"/>
        <v>0</v>
      </c>
    </row>
    <row r="1628" spans="1:39" ht="14.1" customHeight="1" thickTop="1" thickBot="1" x14ac:dyDescent="0.25">
      <c r="A1628" s="2278"/>
      <c r="B1628" s="2281"/>
      <c r="C1628" s="2283"/>
      <c r="D1628" s="2285"/>
      <c r="E1628" s="2288"/>
      <c r="F1628" s="2281"/>
      <c r="G1628" s="2295"/>
      <c r="H1628" s="2297"/>
      <c r="I1628" s="2293"/>
      <c r="J1628" s="2281"/>
      <c r="K1628" s="2295"/>
      <c r="L1628" s="2281"/>
      <c r="M1628" s="310"/>
      <c r="N1628" s="1678"/>
      <c r="O1628" s="1678"/>
      <c r="P1628" s="309"/>
      <c r="Q1628" s="309"/>
      <c r="R1628" s="308"/>
      <c r="S1628" s="308"/>
      <c r="T1628" s="358"/>
      <c r="U1628" s="357"/>
      <c r="V1628" s="357"/>
      <c r="W1628" s="357"/>
      <c r="X1628" s="357"/>
      <c r="Y1628" s="357"/>
      <c r="Z1628" s="357"/>
      <c r="AA1628" s="357"/>
      <c r="AB1628" s="308"/>
      <c r="AC1628" s="2300"/>
      <c r="AD1628" s="2300"/>
      <c r="AE1628" s="2307"/>
      <c r="AF1628" s="2316"/>
      <c r="AG1628" s="2314"/>
      <c r="AH1628" s="2312"/>
      <c r="AI1628" s="271">
        <f t="shared" ref="AI1628" si="2338">IF(P1628=P1627,0,IF(P1628=P1626,0,IF(P1628=P1625,0,1)))</f>
        <v>0</v>
      </c>
      <c r="AJ1628" s="271" t="s">
        <v>545</v>
      </c>
      <c r="AK1628" s="271" t="str">
        <f t="shared" si="2271"/>
        <v>??</v>
      </c>
      <c r="AL1628" s="271" t="e">
        <f>IF(#REF!=#REF!,0,IF(#REF!=#REF!,0,IF(#REF!=#REF!,0,1)))</f>
        <v>#REF!</v>
      </c>
      <c r="AM1628" s="354">
        <f t="shared" si="2274"/>
        <v>0</v>
      </c>
    </row>
    <row r="1629" spans="1:39" ht="14.1" customHeight="1" thickTop="1" thickBot="1" x14ac:dyDescent="0.25">
      <c r="A1629" s="2278"/>
      <c r="B1629" s="2281"/>
      <c r="C1629" s="2283"/>
      <c r="D1629" s="2285"/>
      <c r="E1629" s="2288"/>
      <c r="F1629" s="2281"/>
      <c r="G1629" s="2295"/>
      <c r="H1629" s="2297"/>
      <c r="I1629" s="2293"/>
      <c r="J1629" s="2281"/>
      <c r="K1629" s="2295"/>
      <c r="L1629" s="2281"/>
      <c r="M1629" s="310"/>
      <c r="N1629" s="1678"/>
      <c r="O1629" s="1678"/>
      <c r="P1629" s="309"/>
      <c r="Q1629" s="309"/>
      <c r="R1629" s="308"/>
      <c r="S1629" s="308"/>
      <c r="T1629" s="358"/>
      <c r="U1629" s="357"/>
      <c r="V1629" s="357"/>
      <c r="W1629" s="357"/>
      <c r="X1629" s="357"/>
      <c r="Y1629" s="357"/>
      <c r="Z1629" s="357"/>
      <c r="AA1629" s="357"/>
      <c r="AB1629" s="308"/>
      <c r="AC1629" s="2300"/>
      <c r="AD1629" s="2300"/>
      <c r="AE1629" s="2307"/>
      <c r="AF1629" s="2316"/>
      <c r="AG1629" s="2314"/>
      <c r="AH1629" s="2312"/>
      <c r="AI1629" s="271">
        <f t="shared" ref="AI1629" si="2339">IF(P1629=P1628,0,IF(P1629=P1627,0,IF(P1629=P1626,0,IF(P1629=P1625,0,1))))</f>
        <v>0</v>
      </c>
      <c r="AJ1629" s="271" t="s">
        <v>545</v>
      </c>
      <c r="AK1629" s="271" t="str">
        <f t="shared" si="2271"/>
        <v>??</v>
      </c>
      <c r="AL1629" s="271" t="e">
        <f>IF(#REF!=#REF!,0,IF(#REF!=#REF!,0,IF(#REF!=#REF!,0,IF(#REF!=#REF!,0,1))))</f>
        <v>#REF!</v>
      </c>
      <c r="AM1629" s="354">
        <f t="shared" si="2274"/>
        <v>0</v>
      </c>
    </row>
    <row r="1630" spans="1:39" ht="14.1" customHeight="1" thickTop="1" thickBot="1" x14ac:dyDescent="0.25">
      <c r="A1630" s="2278"/>
      <c r="B1630" s="2281"/>
      <c r="C1630" s="2283"/>
      <c r="D1630" s="2285"/>
      <c r="E1630" s="2288"/>
      <c r="F1630" s="2281"/>
      <c r="G1630" s="2295"/>
      <c r="H1630" s="2297"/>
      <c r="I1630" s="2293"/>
      <c r="J1630" s="2281"/>
      <c r="K1630" s="2295"/>
      <c r="L1630" s="2281"/>
      <c r="M1630" s="310"/>
      <c r="N1630" s="1678"/>
      <c r="O1630" s="1678"/>
      <c r="P1630" s="309"/>
      <c r="Q1630" s="309"/>
      <c r="R1630" s="308"/>
      <c r="S1630" s="308"/>
      <c r="T1630" s="358"/>
      <c r="U1630" s="357"/>
      <c r="V1630" s="357"/>
      <c r="W1630" s="357"/>
      <c r="X1630" s="357"/>
      <c r="Y1630" s="357"/>
      <c r="Z1630" s="357"/>
      <c r="AA1630" s="357"/>
      <c r="AB1630" s="308"/>
      <c r="AC1630" s="2300"/>
      <c r="AD1630" s="2300"/>
      <c r="AE1630" s="2307"/>
      <c r="AF1630" s="2316"/>
      <c r="AG1630" s="2314"/>
      <c r="AH1630" s="2312"/>
      <c r="AI1630" s="271">
        <f t="shared" ref="AI1630" si="2340">IF(P1630=P1629,0,IF(P1630=P1628,0,IF(P1630=P1627,0,IF(P1630=P1626,0,IF(P1630=P1625,0,1)))))</f>
        <v>0</v>
      </c>
      <c r="AJ1630" s="271" t="s">
        <v>545</v>
      </c>
      <c r="AK1630" s="271" t="str">
        <f t="shared" si="2271"/>
        <v>??</v>
      </c>
      <c r="AL1630" s="271" t="e">
        <f>IF(#REF!=#REF!,0,IF(#REF!=#REF!,0,IF(#REF!=#REF!,0,IF(#REF!=#REF!,0,IF(#REF!=#REF!,0,1)))))</f>
        <v>#REF!</v>
      </c>
      <c r="AM1630" s="354">
        <f t="shared" si="2274"/>
        <v>0</v>
      </c>
    </row>
    <row r="1631" spans="1:39" ht="14.1" customHeight="1" thickTop="1" thickBot="1" x14ac:dyDescent="0.25">
      <c r="A1631" s="2278"/>
      <c r="B1631" s="2281"/>
      <c r="C1631" s="2283"/>
      <c r="D1631" s="2285"/>
      <c r="E1631" s="2288"/>
      <c r="F1631" s="2281"/>
      <c r="G1631" s="2295"/>
      <c r="H1631" s="2297"/>
      <c r="I1631" s="2293"/>
      <c r="J1631" s="2281"/>
      <c r="K1631" s="2295"/>
      <c r="L1631" s="2281"/>
      <c r="M1631" s="310"/>
      <c r="N1631" s="1678"/>
      <c r="O1631" s="1678"/>
      <c r="P1631" s="309"/>
      <c r="Q1631" s="309"/>
      <c r="R1631" s="308"/>
      <c r="S1631" s="308"/>
      <c r="T1631" s="358"/>
      <c r="U1631" s="357"/>
      <c r="V1631" s="357"/>
      <c r="W1631" s="357"/>
      <c r="X1631" s="357"/>
      <c r="Y1631" s="357"/>
      <c r="Z1631" s="357"/>
      <c r="AA1631" s="357"/>
      <c r="AB1631" s="308"/>
      <c r="AC1631" s="2300"/>
      <c r="AD1631" s="2300"/>
      <c r="AE1631" s="2308" t="str">
        <f t="shared" ref="AE1631" si="2341">IF(AE1625&gt;9,"błąd","")</f>
        <v/>
      </c>
      <c r="AF1631" s="2316"/>
      <c r="AG1631" s="2314"/>
      <c r="AH1631" s="2312"/>
      <c r="AI1631" s="271">
        <f t="shared" ref="AI1631" si="2342">IF(P1631=P1630,0,IF(P1631=P1629,0,IF(P1631=P1628,0,IF(P1631=P1627,0,IF(P1631=P1626,0,IF(P1631=P1625,0,1))))))</f>
        <v>0</v>
      </c>
      <c r="AJ1631" s="271" t="s">
        <v>545</v>
      </c>
      <c r="AK1631" s="271" t="str">
        <f t="shared" si="2271"/>
        <v>??</v>
      </c>
      <c r="AL1631" s="271" t="e">
        <f>IF(#REF!=#REF!,0,IF(#REF!=#REF!,0,IF(#REF!=#REF!,0,IF(#REF!=#REF!,0,IF(#REF!=#REF!,0,IF(#REF!=#REF!,0,1))))))</f>
        <v>#REF!</v>
      </c>
      <c r="AM1631" s="354">
        <f t="shared" si="2274"/>
        <v>0</v>
      </c>
    </row>
    <row r="1632" spans="1:39" ht="14.1" customHeight="1" thickTop="1" thickBot="1" x14ac:dyDescent="0.25">
      <c r="A1632" s="2278"/>
      <c r="B1632" s="2281"/>
      <c r="C1632" s="2283"/>
      <c r="D1632" s="2285"/>
      <c r="E1632" s="2288"/>
      <c r="F1632" s="2281"/>
      <c r="G1632" s="2295"/>
      <c r="H1632" s="2297"/>
      <c r="I1632" s="2293"/>
      <c r="J1632" s="2281"/>
      <c r="K1632" s="2295"/>
      <c r="L1632" s="2281"/>
      <c r="M1632" s="310"/>
      <c r="N1632" s="1678"/>
      <c r="O1632" s="1678"/>
      <c r="P1632" s="309"/>
      <c r="Q1632" s="309"/>
      <c r="R1632" s="308"/>
      <c r="S1632" s="308"/>
      <c r="T1632" s="358"/>
      <c r="U1632" s="357"/>
      <c r="V1632" s="357"/>
      <c r="W1632" s="357"/>
      <c r="X1632" s="357"/>
      <c r="Y1632" s="357"/>
      <c r="Z1632" s="357"/>
      <c r="AA1632" s="357"/>
      <c r="AB1632" s="308"/>
      <c r="AC1632" s="2300"/>
      <c r="AD1632" s="2300"/>
      <c r="AE1632" s="2308"/>
      <c r="AF1632" s="2316"/>
      <c r="AG1632" s="2314"/>
      <c r="AH1632" s="2312"/>
      <c r="AI1632" s="271">
        <f t="shared" ref="AI1632" si="2343">IF(P1632=P1631,0,IF(P1632=P1630,0,IF(P1632=P1629,0,IF(P1632=P1628,0,IF(P1632=P1627,0,IF(P1632=P1626,0,IF(P1632=P1625,0,1)))))))</f>
        <v>0</v>
      </c>
      <c r="AJ1632" s="271" t="s">
        <v>545</v>
      </c>
      <c r="AK1632" s="271" t="str">
        <f t="shared" si="2271"/>
        <v>??</v>
      </c>
      <c r="AL1632" s="271" t="e">
        <f>IF(#REF!=#REF!,0,IF(#REF!=#REF!,0,IF(#REF!=#REF!,0,IF(#REF!=#REF!,0,IF(#REF!=#REF!,0,IF(#REF!=#REF!,0,IF(#REF!=#REF!,0,1)))))))</f>
        <v>#REF!</v>
      </c>
      <c r="AM1632" s="354">
        <f t="shared" si="2274"/>
        <v>0</v>
      </c>
    </row>
    <row r="1633" spans="1:39" ht="14.1" customHeight="1" thickTop="1" thickBot="1" x14ac:dyDescent="0.25">
      <c r="A1633" s="2278"/>
      <c r="B1633" s="2281"/>
      <c r="C1633" s="2283"/>
      <c r="D1633" s="2285"/>
      <c r="E1633" s="2288"/>
      <c r="F1633" s="2281"/>
      <c r="G1633" s="2295"/>
      <c r="H1633" s="2297"/>
      <c r="I1633" s="2293"/>
      <c r="J1633" s="2281"/>
      <c r="K1633" s="2295"/>
      <c r="L1633" s="2281"/>
      <c r="M1633" s="310"/>
      <c r="N1633" s="1678"/>
      <c r="O1633" s="1678"/>
      <c r="P1633" s="309"/>
      <c r="Q1633" s="309"/>
      <c r="R1633" s="308"/>
      <c r="S1633" s="308"/>
      <c r="T1633" s="358"/>
      <c r="U1633" s="357"/>
      <c r="V1633" s="357"/>
      <c r="W1633" s="357"/>
      <c r="X1633" s="357"/>
      <c r="Y1633" s="357"/>
      <c r="Z1633" s="357"/>
      <c r="AA1633" s="357"/>
      <c r="AB1633" s="308"/>
      <c r="AC1633" s="2300"/>
      <c r="AD1633" s="2300"/>
      <c r="AE1633" s="2308"/>
      <c r="AF1633" s="2316"/>
      <c r="AG1633" s="2314"/>
      <c r="AH1633" s="2312"/>
      <c r="AI1633" s="271">
        <f t="shared" ref="AI1633" si="2344">IF(P1633=P1632,0,IF(P1633=P1631,0,IF(P1633=P1630,0,IF(P1633=P1629,0,IF(P1633=P1628,0,IF(P1633=P1627,0,IF(P1633=P1626,0,IF(P1633=P1625,0,1))))))))</f>
        <v>0</v>
      </c>
      <c r="AJ1633" s="271" t="s">
        <v>545</v>
      </c>
      <c r="AK1633" s="271" t="str">
        <f t="shared" si="2271"/>
        <v>??</v>
      </c>
      <c r="AL1633" s="271" t="e">
        <f>IF(#REF!=#REF!,0,IF(#REF!=#REF!,0,IF(#REF!=#REF!,0,IF(#REF!=#REF!,0,IF(#REF!=#REF!,0,IF(#REF!=#REF!,0,IF(#REF!=#REF!,0,IF(#REF!=#REF!,0,1))))))))</f>
        <v>#REF!</v>
      </c>
      <c r="AM1633" s="354">
        <f t="shared" si="2274"/>
        <v>0</v>
      </c>
    </row>
    <row r="1634" spans="1:39" ht="14.1" customHeight="1" thickTop="1" thickBot="1" x14ac:dyDescent="0.25">
      <c r="A1634" s="2279"/>
      <c r="B1634" s="2282"/>
      <c r="C1634" s="2284"/>
      <c r="D1634" s="2286"/>
      <c r="E1634" s="2289"/>
      <c r="F1634" s="2282"/>
      <c r="G1634" s="2296"/>
      <c r="H1634" s="2298"/>
      <c r="I1634" s="2294"/>
      <c r="J1634" s="2282"/>
      <c r="K1634" s="2296"/>
      <c r="L1634" s="2282"/>
      <c r="M1634" s="292"/>
      <c r="N1634" s="290"/>
      <c r="O1634" s="290"/>
      <c r="P1634" s="291"/>
      <c r="Q1634" s="291"/>
      <c r="R1634" s="290"/>
      <c r="S1634" s="290"/>
      <c r="T1634" s="356"/>
      <c r="U1634" s="355"/>
      <c r="V1634" s="355"/>
      <c r="W1634" s="355"/>
      <c r="X1634" s="355"/>
      <c r="Y1634" s="355"/>
      <c r="Z1634" s="355"/>
      <c r="AA1634" s="355"/>
      <c r="AB1634" s="290"/>
      <c r="AC1634" s="2301"/>
      <c r="AD1634" s="2301"/>
      <c r="AE1634" s="2309"/>
      <c r="AF1634" s="2316"/>
      <c r="AG1634" s="2315"/>
      <c r="AH1634" s="2312"/>
      <c r="AI1634" s="271">
        <f t="shared" ref="AI1634" si="2345">IF(P1634=P1633,0,IF(P1634=P1632,0,IF(P1634=P1631,0,IF(P1634=P1630,0,IF(P1634=P1629,0,IF(P1634=P1628,0,IF(P1634=P1627,0,IF(P1634=P1626,0,IF(P1634=P1625,0,1)))))))))</f>
        <v>0</v>
      </c>
      <c r="AJ1634" s="271" t="s">
        <v>545</v>
      </c>
      <c r="AK1634" s="271" t="str">
        <f t="shared" si="2271"/>
        <v>??</v>
      </c>
      <c r="AL1634" s="271" t="e">
        <f>IF(#REF!=#REF!,0,IF(#REF!=#REF!,0,IF(#REF!=#REF!,0,IF(#REF!=#REF!,0,IF(#REF!=#REF!,0,IF(#REF!=#REF!,0,IF(#REF!=#REF!,0,IF(#REF!=#REF!,0,IF(#REF!=#REF!,0,1)))))))))</f>
        <v>#REF!</v>
      </c>
      <c r="AM1634" s="354">
        <f t="shared" si="2274"/>
        <v>0</v>
      </c>
    </row>
    <row r="1635" spans="1:39" ht="14.1" customHeight="1" thickTop="1" thickBot="1" x14ac:dyDescent="0.25">
      <c r="A1635" s="2278"/>
      <c r="B1635" s="2280"/>
      <c r="C1635" s="2283"/>
      <c r="D1635" s="2285"/>
      <c r="E1635" s="2287"/>
      <c r="F1635" s="2280"/>
      <c r="G1635" s="2280"/>
      <c r="H1635" s="2297"/>
      <c r="I1635" s="2290" t="s">
        <v>140</v>
      </c>
      <c r="J1635" s="2281"/>
      <c r="K1635" s="2280"/>
      <c r="L1635" s="2281"/>
      <c r="M1635" s="310"/>
      <c r="N1635" s="1678"/>
      <c r="O1635" s="1678"/>
      <c r="P1635" s="388"/>
      <c r="Q1635" s="388"/>
      <c r="R1635" s="308"/>
      <c r="S1635" s="308"/>
      <c r="T1635" s="358"/>
      <c r="U1635" s="357"/>
      <c r="V1635" s="357"/>
      <c r="W1635" s="357"/>
      <c r="X1635" s="357"/>
      <c r="Y1635" s="357"/>
      <c r="Z1635" s="357"/>
      <c r="AA1635" s="357"/>
      <c r="AB1635" s="308"/>
      <c r="AC1635" s="2299">
        <f t="shared" ref="AC1635" si="2346">SUM(T1635:AB1644)</f>
        <v>0</v>
      </c>
      <c r="AD1635" s="2299">
        <f t="shared" ref="AD1635" si="2347">IF(AC1635&gt;0,18,0)</f>
        <v>0</v>
      </c>
      <c r="AE1635" s="2306">
        <f t="shared" ref="AE1635" si="2348">IF((AC1635-AD1635)&gt;=0,AC1635-AD1635,0)</f>
        <v>0</v>
      </c>
      <c r="AF1635" s="2316">
        <f t="shared" ref="AF1635" si="2349">IF(AC1635&lt;AD1635,AC1635,AD1635)/IF(AD1635=0,1,AD1635)</f>
        <v>0</v>
      </c>
      <c r="AG1635" s="2313" t="str">
        <f t="shared" ref="AG1635" si="2350">IF(AF1635=1,"pe",IF(AF1635&gt;0,"ne",""))</f>
        <v/>
      </c>
      <c r="AH1635" s="2312"/>
      <c r="AI1635" s="271">
        <v>1</v>
      </c>
      <c r="AJ1635" s="271" t="s">
        <v>545</v>
      </c>
      <c r="AK1635" s="271" t="str">
        <f t="shared" si="2271"/>
        <v>??</v>
      </c>
      <c r="AL1635" s="271">
        <v>1</v>
      </c>
      <c r="AM1635" s="354">
        <f t="shared" ref="AM1635" si="2351">C1635</f>
        <v>0</v>
      </c>
    </row>
    <row r="1636" spans="1:39" ht="14.1" customHeight="1" thickTop="1" thickBot="1" x14ac:dyDescent="0.25">
      <c r="A1636" s="2278"/>
      <c r="B1636" s="2281"/>
      <c r="C1636" s="2283"/>
      <c r="D1636" s="2285"/>
      <c r="E1636" s="2288"/>
      <c r="F1636" s="2281"/>
      <c r="G1636" s="2295"/>
      <c r="H1636" s="2297"/>
      <c r="I1636" s="2291"/>
      <c r="J1636" s="2281"/>
      <c r="K1636" s="2295"/>
      <c r="L1636" s="2281"/>
      <c r="M1636" s="310"/>
      <c r="N1636" s="1678"/>
      <c r="O1636" s="1678"/>
      <c r="P1636" s="309"/>
      <c r="Q1636" s="309"/>
      <c r="R1636" s="308"/>
      <c r="S1636" s="308"/>
      <c r="T1636" s="358"/>
      <c r="U1636" s="357"/>
      <c r="V1636" s="357"/>
      <c r="W1636" s="357"/>
      <c r="X1636" s="357"/>
      <c r="Y1636" s="357"/>
      <c r="Z1636" s="357"/>
      <c r="AA1636" s="357"/>
      <c r="AB1636" s="308"/>
      <c r="AC1636" s="2300"/>
      <c r="AD1636" s="2300"/>
      <c r="AE1636" s="2307"/>
      <c r="AF1636" s="2316"/>
      <c r="AG1636" s="2314"/>
      <c r="AH1636" s="2312"/>
      <c r="AI1636" s="271">
        <f t="shared" ref="AI1636" si="2352">IF(P1636=P1635,0,1)</f>
        <v>0</v>
      </c>
      <c r="AJ1636" s="271" t="s">
        <v>545</v>
      </c>
      <c r="AK1636" s="271" t="str">
        <f t="shared" si="2271"/>
        <v>??</v>
      </c>
      <c r="AL1636" s="271" t="e">
        <f>IF(#REF!=#REF!,0,1)</f>
        <v>#REF!</v>
      </c>
      <c r="AM1636" s="354">
        <f t="shared" si="2274"/>
        <v>0</v>
      </c>
    </row>
    <row r="1637" spans="1:39" ht="14.1" customHeight="1" thickTop="1" thickBot="1" x14ac:dyDescent="0.25">
      <c r="A1637" s="2278"/>
      <c r="B1637" s="2281"/>
      <c r="C1637" s="2283"/>
      <c r="D1637" s="2285"/>
      <c r="E1637" s="2288"/>
      <c r="F1637" s="2281"/>
      <c r="G1637" s="2295"/>
      <c r="H1637" s="2297"/>
      <c r="I1637" s="2292"/>
      <c r="J1637" s="2281"/>
      <c r="K1637" s="2295"/>
      <c r="L1637" s="2281"/>
      <c r="M1637" s="310"/>
      <c r="N1637" s="1678"/>
      <c r="O1637" s="1678"/>
      <c r="P1637" s="309"/>
      <c r="Q1637" s="309"/>
      <c r="R1637" s="308"/>
      <c r="S1637" s="308"/>
      <c r="T1637" s="358"/>
      <c r="U1637" s="357"/>
      <c r="V1637" s="357"/>
      <c r="W1637" s="357"/>
      <c r="X1637" s="357"/>
      <c r="Y1637" s="357"/>
      <c r="Z1637" s="357"/>
      <c r="AA1637" s="357"/>
      <c r="AB1637" s="308"/>
      <c r="AC1637" s="2300"/>
      <c r="AD1637" s="2300"/>
      <c r="AE1637" s="2307"/>
      <c r="AF1637" s="2316"/>
      <c r="AG1637" s="2314"/>
      <c r="AH1637" s="2312"/>
      <c r="AI1637" s="271">
        <f t="shared" ref="AI1637" si="2353">IF(P1637=P1636,0,IF(P1637=P1635,0,1))</f>
        <v>0</v>
      </c>
      <c r="AJ1637" s="271" t="s">
        <v>545</v>
      </c>
      <c r="AK1637" s="271" t="str">
        <f t="shared" si="2271"/>
        <v>??</v>
      </c>
      <c r="AL1637" s="271" t="e">
        <f>IF(#REF!=#REF!,0,IF(#REF!=#REF!,0,1))</f>
        <v>#REF!</v>
      </c>
      <c r="AM1637" s="354">
        <f t="shared" si="2274"/>
        <v>0</v>
      </c>
    </row>
    <row r="1638" spans="1:39" ht="14.1" customHeight="1" thickTop="1" thickBot="1" x14ac:dyDescent="0.25">
      <c r="A1638" s="2278"/>
      <c r="B1638" s="2281"/>
      <c r="C1638" s="2283"/>
      <c r="D1638" s="2285"/>
      <c r="E1638" s="2288"/>
      <c r="F1638" s="2281"/>
      <c r="G1638" s="2295"/>
      <c r="H1638" s="2297"/>
      <c r="I1638" s="2293"/>
      <c r="J1638" s="2281"/>
      <c r="K1638" s="2295"/>
      <c r="L1638" s="2281"/>
      <c r="M1638" s="310"/>
      <c r="N1638" s="1678"/>
      <c r="O1638" s="1678"/>
      <c r="P1638" s="309"/>
      <c r="Q1638" s="309"/>
      <c r="R1638" s="308"/>
      <c r="S1638" s="308"/>
      <c r="T1638" s="358"/>
      <c r="U1638" s="357"/>
      <c r="V1638" s="357"/>
      <c r="W1638" s="357"/>
      <c r="X1638" s="357"/>
      <c r="Y1638" s="357"/>
      <c r="Z1638" s="357"/>
      <c r="AA1638" s="357"/>
      <c r="AB1638" s="308"/>
      <c r="AC1638" s="2300"/>
      <c r="AD1638" s="2300"/>
      <c r="AE1638" s="2307"/>
      <c r="AF1638" s="2316"/>
      <c r="AG1638" s="2314"/>
      <c r="AH1638" s="2312"/>
      <c r="AI1638" s="271">
        <f t="shared" ref="AI1638" si="2354">IF(P1638=P1637,0,IF(P1638=P1636,0,IF(P1638=P1635,0,1)))</f>
        <v>0</v>
      </c>
      <c r="AJ1638" s="271" t="s">
        <v>545</v>
      </c>
      <c r="AK1638" s="271" t="str">
        <f t="shared" si="2271"/>
        <v>??</v>
      </c>
      <c r="AL1638" s="271" t="e">
        <f>IF(#REF!=#REF!,0,IF(#REF!=#REF!,0,IF(#REF!=#REF!,0,1)))</f>
        <v>#REF!</v>
      </c>
      <c r="AM1638" s="354">
        <f t="shared" si="2274"/>
        <v>0</v>
      </c>
    </row>
    <row r="1639" spans="1:39" ht="14.1" customHeight="1" thickTop="1" thickBot="1" x14ac:dyDescent="0.25">
      <c r="A1639" s="2278"/>
      <c r="B1639" s="2281"/>
      <c r="C1639" s="2283"/>
      <c r="D1639" s="2285"/>
      <c r="E1639" s="2288"/>
      <c r="F1639" s="2281"/>
      <c r="G1639" s="2295"/>
      <c r="H1639" s="2297"/>
      <c r="I1639" s="2293"/>
      <c r="J1639" s="2281"/>
      <c r="K1639" s="2295"/>
      <c r="L1639" s="2281"/>
      <c r="M1639" s="310"/>
      <c r="N1639" s="1678"/>
      <c r="O1639" s="1678"/>
      <c r="P1639" s="309"/>
      <c r="Q1639" s="309"/>
      <c r="R1639" s="308"/>
      <c r="S1639" s="308"/>
      <c r="T1639" s="358"/>
      <c r="U1639" s="357"/>
      <c r="V1639" s="357"/>
      <c r="W1639" s="357"/>
      <c r="X1639" s="357"/>
      <c r="Y1639" s="357"/>
      <c r="Z1639" s="357"/>
      <c r="AA1639" s="357"/>
      <c r="AB1639" s="308"/>
      <c r="AC1639" s="2300"/>
      <c r="AD1639" s="2300"/>
      <c r="AE1639" s="2307"/>
      <c r="AF1639" s="2316"/>
      <c r="AG1639" s="2314"/>
      <c r="AH1639" s="2312"/>
      <c r="AI1639" s="271">
        <f t="shared" ref="AI1639" si="2355">IF(P1639=P1638,0,IF(P1639=P1637,0,IF(P1639=P1636,0,IF(P1639=P1635,0,1))))</f>
        <v>0</v>
      </c>
      <c r="AJ1639" s="271" t="s">
        <v>545</v>
      </c>
      <c r="AK1639" s="271" t="str">
        <f t="shared" si="2271"/>
        <v>??</v>
      </c>
      <c r="AL1639" s="271" t="e">
        <f>IF(#REF!=#REF!,0,IF(#REF!=#REF!,0,IF(#REF!=#REF!,0,IF(#REF!=#REF!,0,1))))</f>
        <v>#REF!</v>
      </c>
      <c r="AM1639" s="354">
        <f t="shared" si="2274"/>
        <v>0</v>
      </c>
    </row>
    <row r="1640" spans="1:39" ht="14.1" customHeight="1" thickTop="1" thickBot="1" x14ac:dyDescent="0.25">
      <c r="A1640" s="2278"/>
      <c r="B1640" s="2281"/>
      <c r="C1640" s="2283"/>
      <c r="D1640" s="2285"/>
      <c r="E1640" s="2288"/>
      <c r="F1640" s="2281"/>
      <c r="G1640" s="2295"/>
      <c r="H1640" s="2297"/>
      <c r="I1640" s="2293"/>
      <c r="J1640" s="2281"/>
      <c r="K1640" s="2295"/>
      <c r="L1640" s="2281"/>
      <c r="M1640" s="310"/>
      <c r="N1640" s="1678"/>
      <c r="O1640" s="1678"/>
      <c r="P1640" s="309"/>
      <c r="Q1640" s="309"/>
      <c r="R1640" s="308"/>
      <c r="S1640" s="308"/>
      <c r="T1640" s="358"/>
      <c r="U1640" s="357"/>
      <c r="V1640" s="357"/>
      <c r="W1640" s="357"/>
      <c r="X1640" s="357"/>
      <c r="Y1640" s="357"/>
      <c r="Z1640" s="357"/>
      <c r="AA1640" s="357"/>
      <c r="AB1640" s="308"/>
      <c r="AC1640" s="2300"/>
      <c r="AD1640" s="2300"/>
      <c r="AE1640" s="2307"/>
      <c r="AF1640" s="2316"/>
      <c r="AG1640" s="2314"/>
      <c r="AH1640" s="2312"/>
      <c r="AI1640" s="271">
        <f t="shared" ref="AI1640" si="2356">IF(P1640=P1639,0,IF(P1640=P1638,0,IF(P1640=P1637,0,IF(P1640=P1636,0,IF(P1640=P1635,0,1)))))</f>
        <v>0</v>
      </c>
      <c r="AJ1640" s="271" t="s">
        <v>545</v>
      </c>
      <c r="AK1640" s="271" t="str">
        <f t="shared" si="2271"/>
        <v>??</v>
      </c>
      <c r="AL1640" s="271" t="e">
        <f>IF(#REF!=#REF!,0,IF(#REF!=#REF!,0,IF(#REF!=#REF!,0,IF(#REF!=#REF!,0,IF(#REF!=#REF!,0,1)))))</f>
        <v>#REF!</v>
      </c>
      <c r="AM1640" s="354">
        <f t="shared" si="2274"/>
        <v>0</v>
      </c>
    </row>
    <row r="1641" spans="1:39" ht="14.1" customHeight="1" thickTop="1" thickBot="1" x14ac:dyDescent="0.25">
      <c r="A1641" s="2278"/>
      <c r="B1641" s="2281"/>
      <c r="C1641" s="2283"/>
      <c r="D1641" s="2285"/>
      <c r="E1641" s="2288"/>
      <c r="F1641" s="2281"/>
      <c r="G1641" s="2295"/>
      <c r="H1641" s="2297"/>
      <c r="I1641" s="2293"/>
      <c r="J1641" s="2281"/>
      <c r="K1641" s="2295"/>
      <c r="L1641" s="2281"/>
      <c r="M1641" s="310"/>
      <c r="N1641" s="1678"/>
      <c r="O1641" s="1678"/>
      <c r="P1641" s="309"/>
      <c r="Q1641" s="309"/>
      <c r="R1641" s="308"/>
      <c r="S1641" s="308"/>
      <c r="T1641" s="358"/>
      <c r="U1641" s="357"/>
      <c r="V1641" s="357"/>
      <c r="W1641" s="357"/>
      <c r="X1641" s="357"/>
      <c r="Y1641" s="357"/>
      <c r="Z1641" s="357"/>
      <c r="AA1641" s="357"/>
      <c r="AB1641" s="308"/>
      <c r="AC1641" s="2300"/>
      <c r="AD1641" s="2300"/>
      <c r="AE1641" s="2308" t="str">
        <f t="shared" ref="AE1641" si="2357">IF(AE1635&gt;9,"błąd","")</f>
        <v/>
      </c>
      <c r="AF1641" s="2316"/>
      <c r="AG1641" s="2314"/>
      <c r="AH1641" s="2312"/>
      <c r="AI1641" s="271">
        <f t="shared" ref="AI1641" si="2358">IF(P1641=P1640,0,IF(P1641=P1639,0,IF(P1641=P1638,0,IF(P1641=P1637,0,IF(P1641=P1636,0,IF(P1641=P1635,0,1))))))</f>
        <v>0</v>
      </c>
      <c r="AJ1641" s="271" t="s">
        <v>545</v>
      </c>
      <c r="AK1641" s="271" t="str">
        <f t="shared" si="2271"/>
        <v>??</v>
      </c>
      <c r="AL1641" s="271" t="e">
        <f>IF(#REF!=#REF!,0,IF(#REF!=#REF!,0,IF(#REF!=#REF!,0,IF(#REF!=#REF!,0,IF(#REF!=#REF!,0,IF(#REF!=#REF!,0,1))))))</f>
        <v>#REF!</v>
      </c>
      <c r="AM1641" s="354">
        <f t="shared" si="2274"/>
        <v>0</v>
      </c>
    </row>
    <row r="1642" spans="1:39" ht="14.1" customHeight="1" thickTop="1" thickBot="1" x14ac:dyDescent="0.25">
      <c r="A1642" s="2278"/>
      <c r="B1642" s="2281"/>
      <c r="C1642" s="2283"/>
      <c r="D1642" s="2285"/>
      <c r="E1642" s="2288"/>
      <c r="F1642" s="2281"/>
      <c r="G1642" s="2295"/>
      <c r="H1642" s="2297"/>
      <c r="I1642" s="2293"/>
      <c r="J1642" s="2281"/>
      <c r="K1642" s="2295"/>
      <c r="L1642" s="2281"/>
      <c r="M1642" s="310"/>
      <c r="N1642" s="1678"/>
      <c r="O1642" s="1678"/>
      <c r="P1642" s="309"/>
      <c r="Q1642" s="309"/>
      <c r="R1642" s="308"/>
      <c r="S1642" s="308"/>
      <c r="T1642" s="358"/>
      <c r="U1642" s="357"/>
      <c r="V1642" s="357"/>
      <c r="W1642" s="357"/>
      <c r="X1642" s="357"/>
      <c r="Y1642" s="357"/>
      <c r="Z1642" s="357"/>
      <c r="AA1642" s="357"/>
      <c r="AB1642" s="308"/>
      <c r="AC1642" s="2300"/>
      <c r="AD1642" s="2300"/>
      <c r="AE1642" s="2308"/>
      <c r="AF1642" s="2316"/>
      <c r="AG1642" s="2314"/>
      <c r="AH1642" s="2312"/>
      <c r="AI1642" s="271">
        <f t="shared" ref="AI1642" si="2359">IF(P1642=P1641,0,IF(P1642=P1640,0,IF(P1642=P1639,0,IF(P1642=P1638,0,IF(P1642=P1637,0,IF(P1642=P1636,0,IF(P1642=P1635,0,1)))))))</f>
        <v>0</v>
      </c>
      <c r="AJ1642" s="271" t="s">
        <v>545</v>
      </c>
      <c r="AK1642" s="271" t="str">
        <f t="shared" si="2271"/>
        <v>??</v>
      </c>
      <c r="AL1642" s="271" t="e">
        <f>IF(#REF!=#REF!,0,IF(#REF!=#REF!,0,IF(#REF!=#REF!,0,IF(#REF!=#REF!,0,IF(#REF!=#REF!,0,IF(#REF!=#REF!,0,IF(#REF!=#REF!,0,1)))))))</f>
        <v>#REF!</v>
      </c>
      <c r="AM1642" s="354">
        <f t="shared" si="2274"/>
        <v>0</v>
      </c>
    </row>
    <row r="1643" spans="1:39" ht="14.1" customHeight="1" thickTop="1" thickBot="1" x14ac:dyDescent="0.25">
      <c r="A1643" s="2278"/>
      <c r="B1643" s="2281"/>
      <c r="C1643" s="2283"/>
      <c r="D1643" s="2285"/>
      <c r="E1643" s="2288"/>
      <c r="F1643" s="2281"/>
      <c r="G1643" s="2295"/>
      <c r="H1643" s="2297"/>
      <c r="I1643" s="2293"/>
      <c r="J1643" s="2281"/>
      <c r="K1643" s="2295"/>
      <c r="L1643" s="2281"/>
      <c r="M1643" s="310"/>
      <c r="N1643" s="1678"/>
      <c r="O1643" s="1678"/>
      <c r="P1643" s="309"/>
      <c r="Q1643" s="309"/>
      <c r="R1643" s="308"/>
      <c r="S1643" s="308"/>
      <c r="T1643" s="358"/>
      <c r="U1643" s="357"/>
      <c r="V1643" s="357"/>
      <c r="W1643" s="357"/>
      <c r="X1643" s="357"/>
      <c r="Y1643" s="357"/>
      <c r="Z1643" s="357"/>
      <c r="AA1643" s="357"/>
      <c r="AB1643" s="308"/>
      <c r="AC1643" s="2300"/>
      <c r="AD1643" s="2300"/>
      <c r="AE1643" s="2308"/>
      <c r="AF1643" s="2316"/>
      <c r="AG1643" s="2314"/>
      <c r="AH1643" s="2312"/>
      <c r="AI1643" s="271">
        <f t="shared" ref="AI1643" si="2360">IF(P1643=P1642,0,IF(P1643=P1641,0,IF(P1643=P1640,0,IF(P1643=P1639,0,IF(P1643=P1638,0,IF(P1643=P1637,0,IF(P1643=P1636,0,IF(P1643=P1635,0,1))))))))</f>
        <v>0</v>
      </c>
      <c r="AJ1643" s="271" t="s">
        <v>545</v>
      </c>
      <c r="AK1643" s="271" t="str">
        <f t="shared" si="2271"/>
        <v>??</v>
      </c>
      <c r="AL1643" s="271" t="e">
        <f>IF(#REF!=#REF!,0,IF(#REF!=#REF!,0,IF(#REF!=#REF!,0,IF(#REF!=#REF!,0,IF(#REF!=#REF!,0,IF(#REF!=#REF!,0,IF(#REF!=#REF!,0,IF(#REF!=#REF!,0,1))))))))</f>
        <v>#REF!</v>
      </c>
      <c r="AM1643" s="354">
        <f t="shared" si="2274"/>
        <v>0</v>
      </c>
    </row>
    <row r="1644" spans="1:39" ht="14.1" customHeight="1" thickTop="1" thickBot="1" x14ac:dyDescent="0.25">
      <c r="A1644" s="2279"/>
      <c r="B1644" s="2282"/>
      <c r="C1644" s="2284"/>
      <c r="D1644" s="2286"/>
      <c r="E1644" s="2289"/>
      <c r="F1644" s="2282"/>
      <c r="G1644" s="2296"/>
      <c r="H1644" s="2298"/>
      <c r="I1644" s="2294"/>
      <c r="J1644" s="2282"/>
      <c r="K1644" s="2296"/>
      <c r="L1644" s="2282"/>
      <c r="M1644" s="292"/>
      <c r="N1644" s="290"/>
      <c r="O1644" s="290"/>
      <c r="P1644" s="291"/>
      <c r="Q1644" s="291"/>
      <c r="R1644" s="290"/>
      <c r="S1644" s="290"/>
      <c r="T1644" s="356"/>
      <c r="U1644" s="355"/>
      <c r="V1644" s="355"/>
      <c r="W1644" s="355"/>
      <c r="X1644" s="355"/>
      <c r="Y1644" s="355"/>
      <c r="Z1644" s="355"/>
      <c r="AA1644" s="355"/>
      <c r="AB1644" s="290"/>
      <c r="AC1644" s="2301"/>
      <c r="AD1644" s="2301"/>
      <c r="AE1644" s="2309"/>
      <c r="AF1644" s="2316"/>
      <c r="AG1644" s="2315"/>
      <c r="AH1644" s="2312"/>
      <c r="AI1644" s="271">
        <f t="shared" ref="AI1644" si="2361">IF(P1644=P1643,0,IF(P1644=P1642,0,IF(P1644=P1641,0,IF(P1644=P1640,0,IF(P1644=P1639,0,IF(P1644=P1638,0,IF(P1644=P1637,0,IF(P1644=P1636,0,IF(P1644=P1635,0,1)))))))))</f>
        <v>0</v>
      </c>
      <c r="AJ1644" s="271" t="s">
        <v>545</v>
      </c>
      <c r="AK1644" s="271" t="str">
        <f t="shared" si="2271"/>
        <v>??</v>
      </c>
      <c r="AL1644" s="271" t="e">
        <f>IF(#REF!=#REF!,0,IF(#REF!=#REF!,0,IF(#REF!=#REF!,0,IF(#REF!=#REF!,0,IF(#REF!=#REF!,0,IF(#REF!=#REF!,0,IF(#REF!=#REF!,0,IF(#REF!=#REF!,0,IF(#REF!=#REF!,0,1)))))))))</f>
        <v>#REF!</v>
      </c>
      <c r="AM1644" s="354">
        <f t="shared" si="2274"/>
        <v>0</v>
      </c>
    </row>
    <row r="1645" spans="1:39" ht="14.1" customHeight="1" thickTop="1" thickBot="1" x14ac:dyDescent="0.25">
      <c r="A1645" s="2278"/>
      <c r="B1645" s="2280"/>
      <c r="C1645" s="2283"/>
      <c r="D1645" s="2285"/>
      <c r="E1645" s="2287"/>
      <c r="F1645" s="2280"/>
      <c r="G1645" s="2280"/>
      <c r="H1645" s="2297"/>
      <c r="I1645" s="2290" t="s">
        <v>140</v>
      </c>
      <c r="J1645" s="2281"/>
      <c r="K1645" s="2280"/>
      <c r="L1645" s="2281"/>
      <c r="M1645" s="310"/>
      <c r="N1645" s="1678"/>
      <c r="O1645" s="1678"/>
      <c r="P1645" s="388"/>
      <c r="Q1645" s="388"/>
      <c r="R1645" s="308"/>
      <c r="S1645" s="308"/>
      <c r="T1645" s="358"/>
      <c r="U1645" s="357"/>
      <c r="V1645" s="357"/>
      <c r="W1645" s="357"/>
      <c r="X1645" s="357"/>
      <c r="Y1645" s="357"/>
      <c r="Z1645" s="357"/>
      <c r="AA1645" s="357"/>
      <c r="AB1645" s="308"/>
      <c r="AC1645" s="2299">
        <f t="shared" ref="AC1645" si="2362">SUM(T1645:AB1654)</f>
        <v>0</v>
      </c>
      <c r="AD1645" s="2299">
        <f t="shared" ref="AD1645" si="2363">IF(AC1645&gt;0,18,0)</f>
        <v>0</v>
      </c>
      <c r="AE1645" s="2306">
        <f t="shared" ref="AE1645" si="2364">IF((AC1645-AD1645)&gt;=0,AC1645-AD1645,0)</f>
        <v>0</v>
      </c>
      <c r="AF1645" s="2316">
        <f t="shared" ref="AF1645" si="2365">IF(AC1645&lt;AD1645,AC1645,AD1645)/IF(AD1645=0,1,AD1645)</f>
        <v>0</v>
      </c>
      <c r="AG1645" s="2313" t="str">
        <f t="shared" ref="AG1645" si="2366">IF(AF1645=1,"pe",IF(AF1645&gt;0,"ne",""))</f>
        <v/>
      </c>
      <c r="AH1645" s="2312"/>
      <c r="AI1645" s="271">
        <v>1</v>
      </c>
      <c r="AJ1645" s="271" t="s">
        <v>545</v>
      </c>
      <c r="AK1645" s="271" t="str">
        <f t="shared" si="2271"/>
        <v>??</v>
      </c>
      <c r="AL1645" s="271">
        <v>1</v>
      </c>
      <c r="AM1645" s="354">
        <f t="shared" ref="AM1645" si="2367">C1645</f>
        <v>0</v>
      </c>
    </row>
    <row r="1646" spans="1:39" ht="14.1" customHeight="1" thickTop="1" thickBot="1" x14ac:dyDescent="0.25">
      <c r="A1646" s="2278"/>
      <c r="B1646" s="2281"/>
      <c r="C1646" s="2283"/>
      <c r="D1646" s="2285"/>
      <c r="E1646" s="2288"/>
      <c r="F1646" s="2281"/>
      <c r="G1646" s="2295"/>
      <c r="H1646" s="2297"/>
      <c r="I1646" s="2291"/>
      <c r="J1646" s="2281"/>
      <c r="K1646" s="2295"/>
      <c r="L1646" s="2281"/>
      <c r="M1646" s="310"/>
      <c r="N1646" s="1678"/>
      <c r="O1646" s="1678"/>
      <c r="P1646" s="309"/>
      <c r="Q1646" s="309"/>
      <c r="R1646" s="308"/>
      <c r="S1646" s="308"/>
      <c r="T1646" s="358"/>
      <c r="U1646" s="357"/>
      <c r="V1646" s="357"/>
      <c r="W1646" s="357"/>
      <c r="X1646" s="357"/>
      <c r="Y1646" s="357"/>
      <c r="Z1646" s="357"/>
      <c r="AA1646" s="357"/>
      <c r="AB1646" s="308"/>
      <c r="AC1646" s="2300"/>
      <c r="AD1646" s="2300"/>
      <c r="AE1646" s="2307"/>
      <c r="AF1646" s="2316"/>
      <c r="AG1646" s="2314"/>
      <c r="AH1646" s="2312"/>
      <c r="AI1646" s="271">
        <f t="shared" ref="AI1646" si="2368">IF(P1646=P1645,0,1)</f>
        <v>0</v>
      </c>
      <c r="AJ1646" s="271" t="s">
        <v>545</v>
      </c>
      <c r="AK1646" s="271" t="str">
        <f t="shared" si="2271"/>
        <v>??</v>
      </c>
      <c r="AL1646" s="271" t="e">
        <f>IF(#REF!=#REF!,0,1)</f>
        <v>#REF!</v>
      </c>
      <c r="AM1646" s="354">
        <f t="shared" si="2274"/>
        <v>0</v>
      </c>
    </row>
    <row r="1647" spans="1:39" ht="14.1" customHeight="1" thickTop="1" thickBot="1" x14ac:dyDescent="0.25">
      <c r="A1647" s="2278"/>
      <c r="B1647" s="2281"/>
      <c r="C1647" s="2283"/>
      <c r="D1647" s="2285"/>
      <c r="E1647" s="2288"/>
      <c r="F1647" s="2281"/>
      <c r="G1647" s="2295"/>
      <c r="H1647" s="2297"/>
      <c r="I1647" s="2292"/>
      <c r="J1647" s="2281"/>
      <c r="K1647" s="2295"/>
      <c r="L1647" s="2281"/>
      <c r="M1647" s="310"/>
      <c r="N1647" s="1678"/>
      <c r="O1647" s="1678"/>
      <c r="P1647" s="309"/>
      <c r="Q1647" s="309"/>
      <c r="R1647" s="308"/>
      <c r="S1647" s="308"/>
      <c r="T1647" s="358"/>
      <c r="U1647" s="357"/>
      <c r="V1647" s="357"/>
      <c r="W1647" s="357"/>
      <c r="X1647" s="357"/>
      <c r="Y1647" s="357"/>
      <c r="Z1647" s="357"/>
      <c r="AA1647" s="357"/>
      <c r="AB1647" s="308"/>
      <c r="AC1647" s="2300"/>
      <c r="AD1647" s="2300"/>
      <c r="AE1647" s="2307"/>
      <c r="AF1647" s="2316"/>
      <c r="AG1647" s="2314"/>
      <c r="AH1647" s="2312"/>
      <c r="AI1647" s="271">
        <f t="shared" ref="AI1647" si="2369">IF(P1647=P1646,0,IF(P1647=P1645,0,1))</f>
        <v>0</v>
      </c>
      <c r="AJ1647" s="271" t="s">
        <v>545</v>
      </c>
      <c r="AK1647" s="271" t="str">
        <f t="shared" si="2271"/>
        <v>??</v>
      </c>
      <c r="AL1647" s="271" t="e">
        <f>IF(#REF!=#REF!,0,IF(#REF!=#REF!,0,1))</f>
        <v>#REF!</v>
      </c>
      <c r="AM1647" s="354">
        <f t="shared" si="2274"/>
        <v>0</v>
      </c>
    </row>
    <row r="1648" spans="1:39" ht="14.1" customHeight="1" thickTop="1" thickBot="1" x14ac:dyDescent="0.25">
      <c r="A1648" s="2278"/>
      <c r="B1648" s="2281"/>
      <c r="C1648" s="2283"/>
      <c r="D1648" s="2285"/>
      <c r="E1648" s="2288"/>
      <c r="F1648" s="2281"/>
      <c r="G1648" s="2295"/>
      <c r="H1648" s="2297"/>
      <c r="I1648" s="2293"/>
      <c r="J1648" s="2281"/>
      <c r="K1648" s="2295"/>
      <c r="L1648" s="2281"/>
      <c r="M1648" s="310"/>
      <c r="N1648" s="1678"/>
      <c r="O1648" s="1678"/>
      <c r="P1648" s="309"/>
      <c r="Q1648" s="309"/>
      <c r="R1648" s="308"/>
      <c r="S1648" s="308"/>
      <c r="T1648" s="358"/>
      <c r="U1648" s="357"/>
      <c r="V1648" s="357"/>
      <c r="W1648" s="357"/>
      <c r="X1648" s="357"/>
      <c r="Y1648" s="357"/>
      <c r="Z1648" s="357"/>
      <c r="AA1648" s="357"/>
      <c r="AB1648" s="308"/>
      <c r="AC1648" s="2300"/>
      <c r="AD1648" s="2300"/>
      <c r="AE1648" s="2307"/>
      <c r="AF1648" s="2316"/>
      <c r="AG1648" s="2314"/>
      <c r="AH1648" s="2312"/>
      <c r="AI1648" s="271">
        <f t="shared" ref="AI1648" si="2370">IF(P1648=P1647,0,IF(P1648=P1646,0,IF(P1648=P1645,0,1)))</f>
        <v>0</v>
      </c>
      <c r="AJ1648" s="271" t="s">
        <v>545</v>
      </c>
      <c r="AK1648" s="271" t="str">
        <f t="shared" si="2271"/>
        <v>??</v>
      </c>
      <c r="AL1648" s="271" t="e">
        <f>IF(#REF!=#REF!,0,IF(#REF!=#REF!,0,IF(#REF!=#REF!,0,1)))</f>
        <v>#REF!</v>
      </c>
      <c r="AM1648" s="354">
        <f t="shared" si="2274"/>
        <v>0</v>
      </c>
    </row>
    <row r="1649" spans="1:39" ht="14.1" customHeight="1" thickTop="1" thickBot="1" x14ac:dyDescent="0.25">
      <c r="A1649" s="2278"/>
      <c r="B1649" s="2281"/>
      <c r="C1649" s="2283"/>
      <c r="D1649" s="2285"/>
      <c r="E1649" s="2288"/>
      <c r="F1649" s="2281"/>
      <c r="G1649" s="2295"/>
      <c r="H1649" s="2297"/>
      <c r="I1649" s="2293"/>
      <c r="J1649" s="2281"/>
      <c r="K1649" s="2295"/>
      <c r="L1649" s="2281"/>
      <c r="M1649" s="310"/>
      <c r="N1649" s="1678"/>
      <c r="O1649" s="1678"/>
      <c r="P1649" s="309"/>
      <c r="Q1649" s="309"/>
      <c r="R1649" s="308"/>
      <c r="S1649" s="308"/>
      <c r="T1649" s="358"/>
      <c r="U1649" s="357"/>
      <c r="V1649" s="357"/>
      <c r="W1649" s="357"/>
      <c r="X1649" s="357"/>
      <c r="Y1649" s="357"/>
      <c r="Z1649" s="357"/>
      <c r="AA1649" s="357"/>
      <c r="AB1649" s="308"/>
      <c r="AC1649" s="2300"/>
      <c r="AD1649" s="2300"/>
      <c r="AE1649" s="2307"/>
      <c r="AF1649" s="2316"/>
      <c r="AG1649" s="2314"/>
      <c r="AH1649" s="2312"/>
      <c r="AI1649" s="271">
        <f t="shared" ref="AI1649" si="2371">IF(P1649=P1648,0,IF(P1649=P1647,0,IF(P1649=P1646,0,IF(P1649=P1645,0,1))))</f>
        <v>0</v>
      </c>
      <c r="AJ1649" s="271" t="s">
        <v>545</v>
      </c>
      <c r="AK1649" s="271" t="str">
        <f t="shared" si="2271"/>
        <v>??</v>
      </c>
      <c r="AL1649" s="271" t="e">
        <f>IF(#REF!=#REF!,0,IF(#REF!=#REF!,0,IF(#REF!=#REF!,0,IF(#REF!=#REF!,0,1))))</f>
        <v>#REF!</v>
      </c>
      <c r="AM1649" s="354">
        <f t="shared" si="2274"/>
        <v>0</v>
      </c>
    </row>
    <row r="1650" spans="1:39" ht="14.1" customHeight="1" thickTop="1" thickBot="1" x14ac:dyDescent="0.25">
      <c r="A1650" s="2278"/>
      <c r="B1650" s="2281"/>
      <c r="C1650" s="2283"/>
      <c r="D1650" s="2285"/>
      <c r="E1650" s="2288"/>
      <c r="F1650" s="2281"/>
      <c r="G1650" s="2295"/>
      <c r="H1650" s="2297"/>
      <c r="I1650" s="2293"/>
      <c r="J1650" s="2281"/>
      <c r="K1650" s="2295"/>
      <c r="L1650" s="2281"/>
      <c r="M1650" s="310"/>
      <c r="N1650" s="1678"/>
      <c r="O1650" s="1678"/>
      <c r="P1650" s="309"/>
      <c r="Q1650" s="309"/>
      <c r="R1650" s="308"/>
      <c r="S1650" s="308"/>
      <c r="T1650" s="358"/>
      <c r="U1650" s="357"/>
      <c r="V1650" s="357"/>
      <c r="W1650" s="357"/>
      <c r="X1650" s="357"/>
      <c r="Y1650" s="357"/>
      <c r="Z1650" s="357"/>
      <c r="AA1650" s="357"/>
      <c r="AB1650" s="308"/>
      <c r="AC1650" s="2300"/>
      <c r="AD1650" s="2300"/>
      <c r="AE1650" s="2307"/>
      <c r="AF1650" s="2316"/>
      <c r="AG1650" s="2314"/>
      <c r="AH1650" s="2312"/>
      <c r="AI1650" s="271">
        <f t="shared" ref="AI1650" si="2372">IF(P1650=P1649,0,IF(P1650=P1648,0,IF(P1650=P1647,0,IF(P1650=P1646,0,IF(P1650=P1645,0,1)))))</f>
        <v>0</v>
      </c>
      <c r="AJ1650" s="271" t="s">
        <v>545</v>
      </c>
      <c r="AK1650" s="271" t="str">
        <f t="shared" ref="AK1650:AK1713" si="2373">$C$2</f>
        <v>??</v>
      </c>
      <c r="AL1650" s="271" t="e">
        <f>IF(#REF!=#REF!,0,IF(#REF!=#REF!,0,IF(#REF!=#REF!,0,IF(#REF!=#REF!,0,IF(#REF!=#REF!,0,1)))))</f>
        <v>#REF!</v>
      </c>
      <c r="AM1650" s="354">
        <f t="shared" si="2274"/>
        <v>0</v>
      </c>
    </row>
    <row r="1651" spans="1:39" ht="14.1" customHeight="1" thickTop="1" thickBot="1" x14ac:dyDescent="0.25">
      <c r="A1651" s="2278"/>
      <c r="B1651" s="2281"/>
      <c r="C1651" s="2283"/>
      <c r="D1651" s="2285"/>
      <c r="E1651" s="2288"/>
      <c r="F1651" s="2281"/>
      <c r="G1651" s="2295"/>
      <c r="H1651" s="2297"/>
      <c r="I1651" s="2293"/>
      <c r="J1651" s="2281"/>
      <c r="K1651" s="2295"/>
      <c r="L1651" s="2281"/>
      <c r="M1651" s="310"/>
      <c r="N1651" s="1678"/>
      <c r="O1651" s="1678"/>
      <c r="P1651" s="309"/>
      <c r="Q1651" s="309"/>
      <c r="R1651" s="308"/>
      <c r="S1651" s="308"/>
      <c r="T1651" s="358"/>
      <c r="U1651" s="357"/>
      <c r="V1651" s="357"/>
      <c r="W1651" s="357"/>
      <c r="X1651" s="357"/>
      <c r="Y1651" s="357"/>
      <c r="Z1651" s="357"/>
      <c r="AA1651" s="357"/>
      <c r="AB1651" s="308"/>
      <c r="AC1651" s="2300"/>
      <c r="AD1651" s="2300"/>
      <c r="AE1651" s="2308" t="str">
        <f t="shared" ref="AE1651" si="2374">IF(AE1645&gt;9,"błąd","")</f>
        <v/>
      </c>
      <c r="AF1651" s="2316"/>
      <c r="AG1651" s="2314"/>
      <c r="AH1651" s="2312"/>
      <c r="AI1651" s="271">
        <f t="shared" ref="AI1651" si="2375">IF(P1651=P1650,0,IF(P1651=P1649,0,IF(P1651=P1648,0,IF(P1651=P1647,0,IF(P1651=P1646,0,IF(P1651=P1645,0,1))))))</f>
        <v>0</v>
      </c>
      <c r="AJ1651" s="271" t="s">
        <v>545</v>
      </c>
      <c r="AK1651" s="271" t="str">
        <f t="shared" si="2373"/>
        <v>??</v>
      </c>
      <c r="AL1651" s="271" t="e">
        <f>IF(#REF!=#REF!,0,IF(#REF!=#REF!,0,IF(#REF!=#REF!,0,IF(#REF!=#REF!,0,IF(#REF!=#REF!,0,IF(#REF!=#REF!,0,1))))))</f>
        <v>#REF!</v>
      </c>
      <c r="AM1651" s="354">
        <f t="shared" si="2274"/>
        <v>0</v>
      </c>
    </row>
    <row r="1652" spans="1:39" ht="14.1" customHeight="1" thickTop="1" thickBot="1" x14ac:dyDescent="0.25">
      <c r="A1652" s="2278"/>
      <c r="B1652" s="2281"/>
      <c r="C1652" s="2283"/>
      <c r="D1652" s="2285"/>
      <c r="E1652" s="2288"/>
      <c r="F1652" s="2281"/>
      <c r="G1652" s="2295"/>
      <c r="H1652" s="2297"/>
      <c r="I1652" s="2293"/>
      <c r="J1652" s="2281"/>
      <c r="K1652" s="2295"/>
      <c r="L1652" s="2281"/>
      <c r="M1652" s="310"/>
      <c r="N1652" s="1678"/>
      <c r="O1652" s="1678"/>
      <c r="P1652" s="309"/>
      <c r="Q1652" s="309"/>
      <c r="R1652" s="308"/>
      <c r="S1652" s="308"/>
      <c r="T1652" s="358"/>
      <c r="U1652" s="357"/>
      <c r="V1652" s="357"/>
      <c r="W1652" s="357"/>
      <c r="X1652" s="357"/>
      <c r="Y1652" s="357"/>
      <c r="Z1652" s="357"/>
      <c r="AA1652" s="357"/>
      <c r="AB1652" s="308"/>
      <c r="AC1652" s="2300"/>
      <c r="AD1652" s="2300"/>
      <c r="AE1652" s="2308"/>
      <c r="AF1652" s="2316"/>
      <c r="AG1652" s="2314"/>
      <c r="AH1652" s="2312"/>
      <c r="AI1652" s="271">
        <f t="shared" ref="AI1652" si="2376">IF(P1652=P1651,0,IF(P1652=P1650,0,IF(P1652=P1649,0,IF(P1652=P1648,0,IF(P1652=P1647,0,IF(P1652=P1646,0,IF(P1652=P1645,0,1)))))))</f>
        <v>0</v>
      </c>
      <c r="AJ1652" s="271" t="s">
        <v>545</v>
      </c>
      <c r="AK1652" s="271" t="str">
        <f t="shared" si="2373"/>
        <v>??</v>
      </c>
      <c r="AL1652" s="271" t="e">
        <f>IF(#REF!=#REF!,0,IF(#REF!=#REF!,0,IF(#REF!=#REF!,0,IF(#REF!=#REF!,0,IF(#REF!=#REF!,0,IF(#REF!=#REF!,0,IF(#REF!=#REF!,0,1)))))))</f>
        <v>#REF!</v>
      </c>
      <c r="AM1652" s="354">
        <f t="shared" ref="AM1652:AM1714" si="2377">AM1651</f>
        <v>0</v>
      </c>
    </row>
    <row r="1653" spans="1:39" ht="14.1" customHeight="1" thickTop="1" thickBot="1" x14ac:dyDescent="0.25">
      <c r="A1653" s="2278"/>
      <c r="B1653" s="2281"/>
      <c r="C1653" s="2283"/>
      <c r="D1653" s="2285"/>
      <c r="E1653" s="2288"/>
      <c r="F1653" s="2281"/>
      <c r="G1653" s="2295"/>
      <c r="H1653" s="2297"/>
      <c r="I1653" s="2293"/>
      <c r="J1653" s="2281"/>
      <c r="K1653" s="2295"/>
      <c r="L1653" s="2281"/>
      <c r="M1653" s="310"/>
      <c r="N1653" s="1678"/>
      <c r="O1653" s="1678"/>
      <c r="P1653" s="309"/>
      <c r="Q1653" s="309"/>
      <c r="R1653" s="308"/>
      <c r="S1653" s="308"/>
      <c r="T1653" s="358"/>
      <c r="U1653" s="357"/>
      <c r="V1653" s="357"/>
      <c r="W1653" s="357"/>
      <c r="X1653" s="357"/>
      <c r="Y1653" s="357"/>
      <c r="Z1653" s="357"/>
      <c r="AA1653" s="357"/>
      <c r="AB1653" s="308"/>
      <c r="AC1653" s="2300"/>
      <c r="AD1653" s="2300"/>
      <c r="AE1653" s="2308"/>
      <c r="AF1653" s="2316"/>
      <c r="AG1653" s="2314"/>
      <c r="AH1653" s="2312"/>
      <c r="AI1653" s="271">
        <f t="shared" ref="AI1653" si="2378">IF(P1653=P1652,0,IF(P1653=P1651,0,IF(P1653=P1650,0,IF(P1653=P1649,0,IF(P1653=P1648,0,IF(P1653=P1647,0,IF(P1653=P1646,0,IF(P1653=P1645,0,1))))))))</f>
        <v>0</v>
      </c>
      <c r="AJ1653" s="271" t="s">
        <v>545</v>
      </c>
      <c r="AK1653" s="271" t="str">
        <f t="shared" si="2373"/>
        <v>??</v>
      </c>
      <c r="AL1653" s="271" t="e">
        <f>IF(#REF!=#REF!,0,IF(#REF!=#REF!,0,IF(#REF!=#REF!,0,IF(#REF!=#REF!,0,IF(#REF!=#REF!,0,IF(#REF!=#REF!,0,IF(#REF!=#REF!,0,IF(#REF!=#REF!,0,1))))))))</f>
        <v>#REF!</v>
      </c>
      <c r="AM1653" s="354">
        <f t="shared" si="2377"/>
        <v>0</v>
      </c>
    </row>
    <row r="1654" spans="1:39" ht="14.1" customHeight="1" thickTop="1" thickBot="1" x14ac:dyDescent="0.25">
      <c r="A1654" s="2279"/>
      <c r="B1654" s="2282"/>
      <c r="C1654" s="2284"/>
      <c r="D1654" s="2286"/>
      <c r="E1654" s="2289"/>
      <c r="F1654" s="2282"/>
      <c r="G1654" s="2296"/>
      <c r="H1654" s="2298"/>
      <c r="I1654" s="2294"/>
      <c r="J1654" s="2282"/>
      <c r="K1654" s="2296"/>
      <c r="L1654" s="2282"/>
      <c r="M1654" s="292"/>
      <c r="N1654" s="290"/>
      <c r="O1654" s="290"/>
      <c r="P1654" s="291"/>
      <c r="Q1654" s="291"/>
      <c r="R1654" s="290"/>
      <c r="S1654" s="290"/>
      <c r="T1654" s="356"/>
      <c r="U1654" s="355"/>
      <c r="V1654" s="355"/>
      <c r="W1654" s="355"/>
      <c r="X1654" s="355"/>
      <c r="Y1654" s="355"/>
      <c r="Z1654" s="355"/>
      <c r="AA1654" s="355"/>
      <c r="AB1654" s="290"/>
      <c r="AC1654" s="2301"/>
      <c r="AD1654" s="2301"/>
      <c r="AE1654" s="2309"/>
      <c r="AF1654" s="2316"/>
      <c r="AG1654" s="2315"/>
      <c r="AH1654" s="2312"/>
      <c r="AI1654" s="271">
        <f t="shared" ref="AI1654" si="2379">IF(P1654=P1653,0,IF(P1654=P1652,0,IF(P1654=P1651,0,IF(P1654=P1650,0,IF(P1654=P1649,0,IF(P1654=P1648,0,IF(P1654=P1647,0,IF(P1654=P1646,0,IF(P1654=P1645,0,1)))))))))</f>
        <v>0</v>
      </c>
      <c r="AJ1654" s="271" t="s">
        <v>545</v>
      </c>
      <c r="AK1654" s="271" t="str">
        <f t="shared" si="2373"/>
        <v>??</v>
      </c>
      <c r="AL1654" s="271" t="e">
        <f>IF(#REF!=#REF!,0,IF(#REF!=#REF!,0,IF(#REF!=#REF!,0,IF(#REF!=#REF!,0,IF(#REF!=#REF!,0,IF(#REF!=#REF!,0,IF(#REF!=#REF!,0,IF(#REF!=#REF!,0,IF(#REF!=#REF!,0,1)))))))))</f>
        <v>#REF!</v>
      </c>
      <c r="AM1654" s="354">
        <f t="shared" si="2377"/>
        <v>0</v>
      </c>
    </row>
    <row r="1655" spans="1:39" ht="14.1" customHeight="1" thickTop="1" thickBot="1" x14ac:dyDescent="0.25">
      <c r="A1655" s="2278"/>
      <c r="B1655" s="2280"/>
      <c r="C1655" s="2283"/>
      <c r="D1655" s="2285"/>
      <c r="E1655" s="2287"/>
      <c r="F1655" s="2280"/>
      <c r="G1655" s="2280"/>
      <c r="H1655" s="2297"/>
      <c r="I1655" s="2290" t="s">
        <v>140</v>
      </c>
      <c r="J1655" s="2281"/>
      <c r="K1655" s="2280"/>
      <c r="L1655" s="2281"/>
      <c r="M1655" s="310"/>
      <c r="N1655" s="1678"/>
      <c r="O1655" s="1678"/>
      <c r="P1655" s="388"/>
      <c r="Q1655" s="388"/>
      <c r="R1655" s="308"/>
      <c r="S1655" s="308"/>
      <c r="T1655" s="358"/>
      <c r="U1655" s="357"/>
      <c r="V1655" s="357"/>
      <c r="W1655" s="357"/>
      <c r="X1655" s="357"/>
      <c r="Y1655" s="357"/>
      <c r="Z1655" s="357"/>
      <c r="AA1655" s="357"/>
      <c r="AB1655" s="308"/>
      <c r="AC1655" s="2299">
        <f t="shared" ref="AC1655" si="2380">SUM(T1655:AB1664)</f>
        <v>0</v>
      </c>
      <c r="AD1655" s="2299">
        <f t="shared" ref="AD1655" si="2381">IF(AC1655&gt;0,18,0)</f>
        <v>0</v>
      </c>
      <c r="AE1655" s="2306">
        <f t="shared" ref="AE1655" si="2382">IF((AC1655-AD1655)&gt;=0,AC1655-AD1655,0)</f>
        <v>0</v>
      </c>
      <c r="AF1655" s="2316">
        <f t="shared" ref="AF1655" si="2383">IF(AC1655&lt;AD1655,AC1655,AD1655)/IF(AD1655=0,1,AD1655)</f>
        <v>0</v>
      </c>
      <c r="AG1655" s="2313" t="str">
        <f t="shared" ref="AG1655" si="2384">IF(AF1655=1,"pe",IF(AF1655&gt;0,"ne",""))</f>
        <v/>
      </c>
      <c r="AH1655" s="2312"/>
      <c r="AI1655" s="271">
        <v>1</v>
      </c>
      <c r="AJ1655" s="271" t="s">
        <v>545</v>
      </c>
      <c r="AK1655" s="271" t="str">
        <f t="shared" si="2373"/>
        <v>??</v>
      </c>
      <c r="AL1655" s="271">
        <v>1</v>
      </c>
      <c r="AM1655" s="354">
        <f t="shared" ref="AM1655" si="2385">C1655</f>
        <v>0</v>
      </c>
    </row>
    <row r="1656" spans="1:39" ht="14.1" customHeight="1" thickTop="1" thickBot="1" x14ac:dyDescent="0.25">
      <c r="A1656" s="2278"/>
      <c r="B1656" s="2281"/>
      <c r="C1656" s="2283"/>
      <c r="D1656" s="2285"/>
      <c r="E1656" s="2288"/>
      <c r="F1656" s="2281"/>
      <c r="G1656" s="2295"/>
      <c r="H1656" s="2297"/>
      <c r="I1656" s="2291"/>
      <c r="J1656" s="2281"/>
      <c r="K1656" s="2295"/>
      <c r="L1656" s="2281"/>
      <c r="M1656" s="310"/>
      <c r="N1656" s="1678"/>
      <c r="O1656" s="1678"/>
      <c r="P1656" s="309"/>
      <c r="Q1656" s="309"/>
      <c r="R1656" s="308"/>
      <c r="S1656" s="308"/>
      <c r="T1656" s="358"/>
      <c r="U1656" s="357"/>
      <c r="V1656" s="357"/>
      <c r="W1656" s="357"/>
      <c r="X1656" s="357"/>
      <c r="Y1656" s="357"/>
      <c r="Z1656" s="357"/>
      <c r="AA1656" s="357"/>
      <c r="AB1656" s="308"/>
      <c r="AC1656" s="2300"/>
      <c r="AD1656" s="2300"/>
      <c r="AE1656" s="2307"/>
      <c r="AF1656" s="2316"/>
      <c r="AG1656" s="2314"/>
      <c r="AH1656" s="2312"/>
      <c r="AI1656" s="271">
        <f t="shared" ref="AI1656" si="2386">IF(P1656=P1655,0,1)</f>
        <v>0</v>
      </c>
      <c r="AJ1656" s="271" t="s">
        <v>545</v>
      </c>
      <c r="AK1656" s="271" t="str">
        <f t="shared" si="2373"/>
        <v>??</v>
      </c>
      <c r="AL1656" s="271" t="e">
        <f>IF(#REF!=#REF!,0,1)</f>
        <v>#REF!</v>
      </c>
      <c r="AM1656" s="354">
        <f t="shared" si="2377"/>
        <v>0</v>
      </c>
    </row>
    <row r="1657" spans="1:39" ht="14.1" customHeight="1" thickTop="1" thickBot="1" x14ac:dyDescent="0.25">
      <c r="A1657" s="2278"/>
      <c r="B1657" s="2281"/>
      <c r="C1657" s="2283"/>
      <c r="D1657" s="2285"/>
      <c r="E1657" s="2288"/>
      <c r="F1657" s="2281"/>
      <c r="G1657" s="2295"/>
      <c r="H1657" s="2297"/>
      <c r="I1657" s="2292"/>
      <c r="J1657" s="2281"/>
      <c r="K1657" s="2295"/>
      <c r="L1657" s="2281"/>
      <c r="M1657" s="310"/>
      <c r="N1657" s="1678"/>
      <c r="O1657" s="1678"/>
      <c r="P1657" s="309"/>
      <c r="Q1657" s="309"/>
      <c r="R1657" s="308"/>
      <c r="S1657" s="308"/>
      <c r="T1657" s="358"/>
      <c r="U1657" s="357"/>
      <c r="V1657" s="357"/>
      <c r="W1657" s="357"/>
      <c r="X1657" s="357"/>
      <c r="Y1657" s="357"/>
      <c r="Z1657" s="357"/>
      <c r="AA1657" s="357"/>
      <c r="AB1657" s="308"/>
      <c r="AC1657" s="2300"/>
      <c r="AD1657" s="2300"/>
      <c r="AE1657" s="2307"/>
      <c r="AF1657" s="2316"/>
      <c r="AG1657" s="2314"/>
      <c r="AH1657" s="2312"/>
      <c r="AI1657" s="271">
        <f t="shared" ref="AI1657" si="2387">IF(P1657=P1656,0,IF(P1657=P1655,0,1))</f>
        <v>0</v>
      </c>
      <c r="AJ1657" s="271" t="s">
        <v>545</v>
      </c>
      <c r="AK1657" s="271" t="str">
        <f t="shared" si="2373"/>
        <v>??</v>
      </c>
      <c r="AL1657" s="271" t="e">
        <f>IF(#REF!=#REF!,0,IF(#REF!=#REF!,0,1))</f>
        <v>#REF!</v>
      </c>
      <c r="AM1657" s="354">
        <f t="shared" si="2377"/>
        <v>0</v>
      </c>
    </row>
    <row r="1658" spans="1:39" ht="14.1" customHeight="1" thickTop="1" thickBot="1" x14ac:dyDescent="0.25">
      <c r="A1658" s="2278"/>
      <c r="B1658" s="2281"/>
      <c r="C1658" s="2283"/>
      <c r="D1658" s="2285"/>
      <c r="E1658" s="2288"/>
      <c r="F1658" s="2281"/>
      <c r="G1658" s="2295"/>
      <c r="H1658" s="2297"/>
      <c r="I1658" s="2293"/>
      <c r="J1658" s="2281"/>
      <c r="K1658" s="2295"/>
      <c r="L1658" s="2281"/>
      <c r="M1658" s="310"/>
      <c r="N1658" s="1678"/>
      <c r="O1658" s="1678"/>
      <c r="P1658" s="309"/>
      <c r="Q1658" s="309"/>
      <c r="R1658" s="308"/>
      <c r="S1658" s="308"/>
      <c r="T1658" s="358"/>
      <c r="U1658" s="357"/>
      <c r="V1658" s="357"/>
      <c r="W1658" s="357"/>
      <c r="X1658" s="357"/>
      <c r="Y1658" s="357"/>
      <c r="Z1658" s="357"/>
      <c r="AA1658" s="357"/>
      <c r="AB1658" s="308"/>
      <c r="AC1658" s="2300"/>
      <c r="AD1658" s="2300"/>
      <c r="AE1658" s="2307"/>
      <c r="AF1658" s="2316"/>
      <c r="AG1658" s="2314"/>
      <c r="AH1658" s="2312"/>
      <c r="AI1658" s="271">
        <f t="shared" ref="AI1658" si="2388">IF(P1658=P1657,0,IF(P1658=P1656,0,IF(P1658=P1655,0,1)))</f>
        <v>0</v>
      </c>
      <c r="AJ1658" s="271" t="s">
        <v>545</v>
      </c>
      <c r="AK1658" s="271" t="str">
        <f t="shared" si="2373"/>
        <v>??</v>
      </c>
      <c r="AL1658" s="271" t="e">
        <f>IF(#REF!=#REF!,0,IF(#REF!=#REF!,0,IF(#REF!=#REF!,0,1)))</f>
        <v>#REF!</v>
      </c>
      <c r="AM1658" s="354">
        <f t="shared" si="2377"/>
        <v>0</v>
      </c>
    </row>
    <row r="1659" spans="1:39" ht="14.1" customHeight="1" thickTop="1" thickBot="1" x14ac:dyDescent="0.25">
      <c r="A1659" s="2278"/>
      <c r="B1659" s="2281"/>
      <c r="C1659" s="2283"/>
      <c r="D1659" s="2285"/>
      <c r="E1659" s="2288"/>
      <c r="F1659" s="2281"/>
      <c r="G1659" s="2295"/>
      <c r="H1659" s="2297"/>
      <c r="I1659" s="2293"/>
      <c r="J1659" s="2281"/>
      <c r="K1659" s="2295"/>
      <c r="L1659" s="2281"/>
      <c r="M1659" s="310"/>
      <c r="N1659" s="1678"/>
      <c r="O1659" s="1678"/>
      <c r="P1659" s="309"/>
      <c r="Q1659" s="309"/>
      <c r="R1659" s="308"/>
      <c r="S1659" s="308"/>
      <c r="T1659" s="358"/>
      <c r="U1659" s="357"/>
      <c r="V1659" s="357"/>
      <c r="W1659" s="357"/>
      <c r="X1659" s="357"/>
      <c r="Y1659" s="357"/>
      <c r="Z1659" s="357"/>
      <c r="AA1659" s="357"/>
      <c r="AB1659" s="308"/>
      <c r="AC1659" s="2300"/>
      <c r="AD1659" s="2300"/>
      <c r="AE1659" s="2307"/>
      <c r="AF1659" s="2316"/>
      <c r="AG1659" s="2314"/>
      <c r="AH1659" s="2312"/>
      <c r="AI1659" s="271">
        <f t="shared" ref="AI1659" si="2389">IF(P1659=P1658,0,IF(P1659=P1657,0,IF(P1659=P1656,0,IF(P1659=P1655,0,1))))</f>
        <v>0</v>
      </c>
      <c r="AJ1659" s="271" t="s">
        <v>545</v>
      </c>
      <c r="AK1659" s="271" t="str">
        <f t="shared" si="2373"/>
        <v>??</v>
      </c>
      <c r="AL1659" s="271" t="e">
        <f>IF(#REF!=#REF!,0,IF(#REF!=#REF!,0,IF(#REF!=#REF!,0,IF(#REF!=#REF!,0,1))))</f>
        <v>#REF!</v>
      </c>
      <c r="AM1659" s="354">
        <f t="shared" si="2377"/>
        <v>0</v>
      </c>
    </row>
    <row r="1660" spans="1:39" ht="14.1" customHeight="1" thickTop="1" thickBot="1" x14ac:dyDescent="0.25">
      <c r="A1660" s="2278"/>
      <c r="B1660" s="2281"/>
      <c r="C1660" s="2283"/>
      <c r="D1660" s="2285"/>
      <c r="E1660" s="2288"/>
      <c r="F1660" s="2281"/>
      <c r="G1660" s="2295"/>
      <c r="H1660" s="2297"/>
      <c r="I1660" s="2293"/>
      <c r="J1660" s="2281"/>
      <c r="K1660" s="2295"/>
      <c r="L1660" s="2281"/>
      <c r="M1660" s="310"/>
      <c r="N1660" s="1678"/>
      <c r="O1660" s="1678"/>
      <c r="P1660" s="309"/>
      <c r="Q1660" s="309"/>
      <c r="R1660" s="308"/>
      <c r="S1660" s="308"/>
      <c r="T1660" s="358"/>
      <c r="U1660" s="357"/>
      <c r="V1660" s="357"/>
      <c r="W1660" s="357"/>
      <c r="X1660" s="357"/>
      <c r="Y1660" s="357"/>
      <c r="Z1660" s="357"/>
      <c r="AA1660" s="357"/>
      <c r="AB1660" s="308"/>
      <c r="AC1660" s="2300"/>
      <c r="AD1660" s="2300"/>
      <c r="AE1660" s="2307"/>
      <c r="AF1660" s="2316"/>
      <c r="AG1660" s="2314"/>
      <c r="AH1660" s="2312"/>
      <c r="AI1660" s="271">
        <f t="shared" ref="AI1660" si="2390">IF(P1660=P1659,0,IF(P1660=P1658,0,IF(P1660=P1657,0,IF(P1660=P1656,0,IF(P1660=P1655,0,1)))))</f>
        <v>0</v>
      </c>
      <c r="AJ1660" s="271" t="s">
        <v>545</v>
      </c>
      <c r="AK1660" s="271" t="str">
        <f t="shared" si="2373"/>
        <v>??</v>
      </c>
      <c r="AL1660" s="271" t="e">
        <f>IF(#REF!=#REF!,0,IF(#REF!=#REF!,0,IF(#REF!=#REF!,0,IF(#REF!=#REF!,0,IF(#REF!=#REF!,0,1)))))</f>
        <v>#REF!</v>
      </c>
      <c r="AM1660" s="354">
        <f t="shared" si="2377"/>
        <v>0</v>
      </c>
    </row>
    <row r="1661" spans="1:39" ht="14.1" customHeight="1" thickTop="1" thickBot="1" x14ac:dyDescent="0.25">
      <c r="A1661" s="2278"/>
      <c r="B1661" s="2281"/>
      <c r="C1661" s="2283"/>
      <c r="D1661" s="2285"/>
      <c r="E1661" s="2288"/>
      <c r="F1661" s="2281"/>
      <c r="G1661" s="2295"/>
      <c r="H1661" s="2297"/>
      <c r="I1661" s="2293"/>
      <c r="J1661" s="2281"/>
      <c r="K1661" s="2295"/>
      <c r="L1661" s="2281"/>
      <c r="M1661" s="310"/>
      <c r="N1661" s="1678"/>
      <c r="O1661" s="1678"/>
      <c r="P1661" s="309"/>
      <c r="Q1661" s="309"/>
      <c r="R1661" s="308"/>
      <c r="S1661" s="308"/>
      <c r="T1661" s="358"/>
      <c r="U1661" s="357"/>
      <c r="V1661" s="357"/>
      <c r="W1661" s="357"/>
      <c r="X1661" s="357"/>
      <c r="Y1661" s="357"/>
      <c r="Z1661" s="357"/>
      <c r="AA1661" s="357"/>
      <c r="AB1661" s="308"/>
      <c r="AC1661" s="2300"/>
      <c r="AD1661" s="2300"/>
      <c r="AE1661" s="2308" t="str">
        <f t="shared" ref="AE1661" si="2391">IF(AE1655&gt;9,"błąd","")</f>
        <v/>
      </c>
      <c r="AF1661" s="2316"/>
      <c r="AG1661" s="2314"/>
      <c r="AH1661" s="2312"/>
      <c r="AI1661" s="271">
        <f t="shared" ref="AI1661" si="2392">IF(P1661=P1660,0,IF(P1661=P1659,0,IF(P1661=P1658,0,IF(P1661=P1657,0,IF(P1661=P1656,0,IF(P1661=P1655,0,1))))))</f>
        <v>0</v>
      </c>
      <c r="AJ1661" s="271" t="s">
        <v>545</v>
      </c>
      <c r="AK1661" s="271" t="str">
        <f t="shared" si="2373"/>
        <v>??</v>
      </c>
      <c r="AL1661" s="271" t="e">
        <f>IF(#REF!=#REF!,0,IF(#REF!=#REF!,0,IF(#REF!=#REF!,0,IF(#REF!=#REF!,0,IF(#REF!=#REF!,0,IF(#REF!=#REF!,0,1))))))</f>
        <v>#REF!</v>
      </c>
      <c r="AM1661" s="354">
        <f t="shared" si="2377"/>
        <v>0</v>
      </c>
    </row>
    <row r="1662" spans="1:39" ht="14.1" customHeight="1" thickTop="1" thickBot="1" x14ac:dyDescent="0.25">
      <c r="A1662" s="2278"/>
      <c r="B1662" s="2281"/>
      <c r="C1662" s="2283"/>
      <c r="D1662" s="2285"/>
      <c r="E1662" s="2288"/>
      <c r="F1662" s="2281"/>
      <c r="G1662" s="2295"/>
      <c r="H1662" s="2297"/>
      <c r="I1662" s="2293"/>
      <c r="J1662" s="2281"/>
      <c r="K1662" s="2295"/>
      <c r="L1662" s="2281"/>
      <c r="M1662" s="310"/>
      <c r="N1662" s="1678"/>
      <c r="O1662" s="1678"/>
      <c r="P1662" s="309"/>
      <c r="Q1662" s="309"/>
      <c r="R1662" s="308"/>
      <c r="S1662" s="308"/>
      <c r="T1662" s="358"/>
      <c r="U1662" s="357"/>
      <c r="V1662" s="357"/>
      <c r="W1662" s="357"/>
      <c r="X1662" s="357"/>
      <c r="Y1662" s="357"/>
      <c r="Z1662" s="357"/>
      <c r="AA1662" s="357"/>
      <c r="AB1662" s="308"/>
      <c r="AC1662" s="2300"/>
      <c r="AD1662" s="2300"/>
      <c r="AE1662" s="2308"/>
      <c r="AF1662" s="2316"/>
      <c r="AG1662" s="2314"/>
      <c r="AH1662" s="2312"/>
      <c r="AI1662" s="271">
        <f t="shared" ref="AI1662" si="2393">IF(P1662=P1661,0,IF(P1662=P1660,0,IF(P1662=P1659,0,IF(P1662=P1658,0,IF(P1662=P1657,0,IF(P1662=P1656,0,IF(P1662=P1655,0,1)))))))</f>
        <v>0</v>
      </c>
      <c r="AJ1662" s="271" t="s">
        <v>545</v>
      </c>
      <c r="AK1662" s="271" t="str">
        <f t="shared" si="2373"/>
        <v>??</v>
      </c>
      <c r="AL1662" s="271" t="e">
        <f>IF(#REF!=#REF!,0,IF(#REF!=#REF!,0,IF(#REF!=#REF!,0,IF(#REF!=#REF!,0,IF(#REF!=#REF!,0,IF(#REF!=#REF!,0,IF(#REF!=#REF!,0,1)))))))</f>
        <v>#REF!</v>
      </c>
      <c r="AM1662" s="354">
        <f t="shared" si="2377"/>
        <v>0</v>
      </c>
    </row>
    <row r="1663" spans="1:39" ht="14.1" customHeight="1" thickTop="1" thickBot="1" x14ac:dyDescent="0.25">
      <c r="A1663" s="2278"/>
      <c r="B1663" s="2281"/>
      <c r="C1663" s="2283"/>
      <c r="D1663" s="2285"/>
      <c r="E1663" s="2288"/>
      <c r="F1663" s="2281"/>
      <c r="G1663" s="2295"/>
      <c r="H1663" s="2297"/>
      <c r="I1663" s="2293"/>
      <c r="J1663" s="2281"/>
      <c r="K1663" s="2295"/>
      <c r="L1663" s="2281"/>
      <c r="M1663" s="310"/>
      <c r="N1663" s="1678"/>
      <c r="O1663" s="1678"/>
      <c r="P1663" s="309"/>
      <c r="Q1663" s="309"/>
      <c r="R1663" s="308"/>
      <c r="S1663" s="308"/>
      <c r="T1663" s="358"/>
      <c r="U1663" s="357"/>
      <c r="V1663" s="357"/>
      <c r="W1663" s="357"/>
      <c r="X1663" s="357"/>
      <c r="Y1663" s="357"/>
      <c r="Z1663" s="357"/>
      <c r="AA1663" s="357"/>
      <c r="AB1663" s="308"/>
      <c r="AC1663" s="2300"/>
      <c r="AD1663" s="2300"/>
      <c r="AE1663" s="2308"/>
      <c r="AF1663" s="2316"/>
      <c r="AG1663" s="2314"/>
      <c r="AH1663" s="2312"/>
      <c r="AI1663" s="271">
        <f t="shared" ref="AI1663" si="2394">IF(P1663=P1662,0,IF(P1663=P1661,0,IF(P1663=P1660,0,IF(P1663=P1659,0,IF(P1663=P1658,0,IF(P1663=P1657,0,IF(P1663=P1656,0,IF(P1663=P1655,0,1))))))))</f>
        <v>0</v>
      </c>
      <c r="AJ1663" s="271" t="s">
        <v>545</v>
      </c>
      <c r="AK1663" s="271" t="str">
        <f t="shared" si="2373"/>
        <v>??</v>
      </c>
      <c r="AL1663" s="271" t="e">
        <f>IF(#REF!=#REF!,0,IF(#REF!=#REF!,0,IF(#REF!=#REF!,0,IF(#REF!=#REF!,0,IF(#REF!=#REF!,0,IF(#REF!=#REF!,0,IF(#REF!=#REF!,0,IF(#REF!=#REF!,0,1))))))))</f>
        <v>#REF!</v>
      </c>
      <c r="AM1663" s="354">
        <f t="shared" si="2377"/>
        <v>0</v>
      </c>
    </row>
    <row r="1664" spans="1:39" ht="14.1" customHeight="1" thickTop="1" thickBot="1" x14ac:dyDescent="0.25">
      <c r="A1664" s="2279"/>
      <c r="B1664" s="2282"/>
      <c r="C1664" s="2284"/>
      <c r="D1664" s="2286"/>
      <c r="E1664" s="2289"/>
      <c r="F1664" s="2282"/>
      <c r="G1664" s="2296"/>
      <c r="H1664" s="2298"/>
      <c r="I1664" s="2294"/>
      <c r="J1664" s="2282"/>
      <c r="K1664" s="2296"/>
      <c r="L1664" s="2282"/>
      <c r="M1664" s="292"/>
      <c r="N1664" s="290"/>
      <c r="O1664" s="290"/>
      <c r="P1664" s="291"/>
      <c r="Q1664" s="291"/>
      <c r="R1664" s="290"/>
      <c r="S1664" s="290"/>
      <c r="T1664" s="356"/>
      <c r="U1664" s="355"/>
      <c r="V1664" s="355"/>
      <c r="W1664" s="355"/>
      <c r="X1664" s="355"/>
      <c r="Y1664" s="355"/>
      <c r="Z1664" s="355"/>
      <c r="AA1664" s="355"/>
      <c r="AB1664" s="290"/>
      <c r="AC1664" s="2301"/>
      <c r="AD1664" s="2301"/>
      <c r="AE1664" s="2309"/>
      <c r="AF1664" s="2316"/>
      <c r="AG1664" s="2315"/>
      <c r="AH1664" s="2312"/>
      <c r="AI1664" s="271">
        <f t="shared" ref="AI1664" si="2395">IF(P1664=P1663,0,IF(P1664=P1662,0,IF(P1664=P1661,0,IF(P1664=P1660,0,IF(P1664=P1659,0,IF(P1664=P1658,0,IF(P1664=P1657,0,IF(P1664=P1656,0,IF(P1664=P1655,0,1)))))))))</f>
        <v>0</v>
      </c>
      <c r="AJ1664" s="271" t="s">
        <v>545</v>
      </c>
      <c r="AK1664" s="271" t="str">
        <f t="shared" si="2373"/>
        <v>??</v>
      </c>
      <c r="AL1664" s="271" t="e">
        <f>IF(#REF!=#REF!,0,IF(#REF!=#REF!,0,IF(#REF!=#REF!,0,IF(#REF!=#REF!,0,IF(#REF!=#REF!,0,IF(#REF!=#REF!,0,IF(#REF!=#REF!,0,IF(#REF!=#REF!,0,IF(#REF!=#REF!,0,1)))))))))</f>
        <v>#REF!</v>
      </c>
      <c r="AM1664" s="354">
        <f t="shared" si="2377"/>
        <v>0</v>
      </c>
    </row>
    <row r="1665" spans="1:39" ht="14.1" customHeight="1" thickTop="1" thickBot="1" x14ac:dyDescent="0.25">
      <c r="A1665" s="2278"/>
      <c r="B1665" s="2280"/>
      <c r="C1665" s="2283"/>
      <c r="D1665" s="2285"/>
      <c r="E1665" s="2287"/>
      <c r="F1665" s="2280"/>
      <c r="G1665" s="2280"/>
      <c r="H1665" s="2297"/>
      <c r="I1665" s="2290" t="s">
        <v>140</v>
      </c>
      <c r="J1665" s="2281"/>
      <c r="K1665" s="2280"/>
      <c r="L1665" s="2281"/>
      <c r="M1665" s="310"/>
      <c r="N1665" s="1678"/>
      <c r="O1665" s="1678"/>
      <c r="P1665" s="388"/>
      <c r="Q1665" s="388"/>
      <c r="R1665" s="308"/>
      <c r="S1665" s="308"/>
      <c r="T1665" s="358"/>
      <c r="U1665" s="357"/>
      <c r="V1665" s="357"/>
      <c r="W1665" s="357"/>
      <c r="X1665" s="357"/>
      <c r="Y1665" s="357"/>
      <c r="Z1665" s="357"/>
      <c r="AA1665" s="357"/>
      <c r="AB1665" s="308"/>
      <c r="AC1665" s="2299">
        <f t="shared" ref="AC1665" si="2396">SUM(T1665:AB1674)</f>
        <v>0</v>
      </c>
      <c r="AD1665" s="2299">
        <f t="shared" ref="AD1665" si="2397">IF(AC1665&gt;0,18,0)</f>
        <v>0</v>
      </c>
      <c r="AE1665" s="2306">
        <f t="shared" ref="AE1665" si="2398">IF((AC1665-AD1665)&gt;=0,AC1665-AD1665,0)</f>
        <v>0</v>
      </c>
      <c r="AF1665" s="2316">
        <f t="shared" ref="AF1665" si="2399">IF(AC1665&lt;AD1665,AC1665,AD1665)/IF(AD1665=0,1,AD1665)</f>
        <v>0</v>
      </c>
      <c r="AG1665" s="2313" t="str">
        <f t="shared" ref="AG1665" si="2400">IF(AF1665=1,"pe",IF(AF1665&gt;0,"ne",""))</f>
        <v/>
      </c>
      <c r="AH1665" s="2312"/>
      <c r="AI1665" s="271">
        <v>1</v>
      </c>
      <c r="AJ1665" s="271" t="s">
        <v>545</v>
      </c>
      <c r="AK1665" s="271" t="str">
        <f t="shared" si="2373"/>
        <v>??</v>
      </c>
      <c r="AL1665" s="271">
        <v>1</v>
      </c>
      <c r="AM1665" s="354">
        <f t="shared" ref="AM1665" si="2401">C1665</f>
        <v>0</v>
      </c>
    </row>
    <row r="1666" spans="1:39" ht="14.1" customHeight="1" thickTop="1" thickBot="1" x14ac:dyDescent="0.25">
      <c r="A1666" s="2278"/>
      <c r="B1666" s="2281"/>
      <c r="C1666" s="2283"/>
      <c r="D1666" s="2285"/>
      <c r="E1666" s="2288"/>
      <c r="F1666" s="2281"/>
      <c r="G1666" s="2295"/>
      <c r="H1666" s="2297"/>
      <c r="I1666" s="2291"/>
      <c r="J1666" s="2281"/>
      <c r="K1666" s="2295"/>
      <c r="L1666" s="2281"/>
      <c r="M1666" s="310"/>
      <c r="N1666" s="1678"/>
      <c r="O1666" s="1678"/>
      <c r="P1666" s="309"/>
      <c r="Q1666" s="309"/>
      <c r="R1666" s="308"/>
      <c r="S1666" s="308"/>
      <c r="T1666" s="358"/>
      <c r="U1666" s="357"/>
      <c r="V1666" s="357"/>
      <c r="W1666" s="357"/>
      <c r="X1666" s="357"/>
      <c r="Y1666" s="357"/>
      <c r="Z1666" s="357"/>
      <c r="AA1666" s="357"/>
      <c r="AB1666" s="308"/>
      <c r="AC1666" s="2300"/>
      <c r="AD1666" s="2300"/>
      <c r="AE1666" s="2307"/>
      <c r="AF1666" s="2316"/>
      <c r="AG1666" s="2314"/>
      <c r="AH1666" s="2312"/>
      <c r="AI1666" s="271">
        <f t="shared" ref="AI1666" si="2402">IF(P1666=P1665,0,1)</f>
        <v>0</v>
      </c>
      <c r="AJ1666" s="271" t="s">
        <v>545</v>
      </c>
      <c r="AK1666" s="271" t="str">
        <f t="shared" si="2373"/>
        <v>??</v>
      </c>
      <c r="AL1666" s="271" t="e">
        <f>IF(#REF!=#REF!,0,1)</f>
        <v>#REF!</v>
      </c>
      <c r="AM1666" s="354">
        <f t="shared" si="2377"/>
        <v>0</v>
      </c>
    </row>
    <row r="1667" spans="1:39" ht="14.1" customHeight="1" thickTop="1" thickBot="1" x14ac:dyDescent="0.25">
      <c r="A1667" s="2278"/>
      <c r="B1667" s="2281"/>
      <c r="C1667" s="2283"/>
      <c r="D1667" s="2285"/>
      <c r="E1667" s="2288"/>
      <c r="F1667" s="2281"/>
      <c r="G1667" s="2295"/>
      <c r="H1667" s="2297"/>
      <c r="I1667" s="2292"/>
      <c r="J1667" s="2281"/>
      <c r="K1667" s="2295"/>
      <c r="L1667" s="2281"/>
      <c r="M1667" s="310"/>
      <c r="N1667" s="1678"/>
      <c r="O1667" s="1678"/>
      <c r="P1667" s="309"/>
      <c r="Q1667" s="309"/>
      <c r="R1667" s="308"/>
      <c r="S1667" s="308"/>
      <c r="T1667" s="358"/>
      <c r="U1667" s="357"/>
      <c r="V1667" s="357"/>
      <c r="W1667" s="357"/>
      <c r="X1667" s="357"/>
      <c r="Y1667" s="357"/>
      <c r="Z1667" s="357"/>
      <c r="AA1667" s="357"/>
      <c r="AB1667" s="308"/>
      <c r="AC1667" s="2300"/>
      <c r="AD1667" s="2300"/>
      <c r="AE1667" s="2307"/>
      <c r="AF1667" s="2316"/>
      <c r="AG1667" s="2314"/>
      <c r="AH1667" s="2312"/>
      <c r="AI1667" s="271">
        <f t="shared" ref="AI1667" si="2403">IF(P1667=P1666,0,IF(P1667=P1665,0,1))</f>
        <v>0</v>
      </c>
      <c r="AJ1667" s="271" t="s">
        <v>545</v>
      </c>
      <c r="AK1667" s="271" t="str">
        <f t="shared" si="2373"/>
        <v>??</v>
      </c>
      <c r="AL1667" s="271" t="e">
        <f>IF(#REF!=#REF!,0,IF(#REF!=#REF!,0,1))</f>
        <v>#REF!</v>
      </c>
      <c r="AM1667" s="354">
        <f t="shared" si="2377"/>
        <v>0</v>
      </c>
    </row>
    <row r="1668" spans="1:39" ht="14.1" customHeight="1" thickTop="1" thickBot="1" x14ac:dyDescent="0.25">
      <c r="A1668" s="2278"/>
      <c r="B1668" s="2281"/>
      <c r="C1668" s="2283"/>
      <c r="D1668" s="2285"/>
      <c r="E1668" s="2288"/>
      <c r="F1668" s="2281"/>
      <c r="G1668" s="2295"/>
      <c r="H1668" s="2297"/>
      <c r="I1668" s="2293"/>
      <c r="J1668" s="2281"/>
      <c r="K1668" s="2295"/>
      <c r="L1668" s="2281"/>
      <c r="M1668" s="310"/>
      <c r="N1668" s="1678"/>
      <c r="O1668" s="1678"/>
      <c r="P1668" s="309"/>
      <c r="Q1668" s="309"/>
      <c r="R1668" s="308"/>
      <c r="S1668" s="308"/>
      <c r="T1668" s="358"/>
      <c r="U1668" s="357"/>
      <c r="V1668" s="357"/>
      <c r="W1668" s="357"/>
      <c r="X1668" s="357"/>
      <c r="Y1668" s="357"/>
      <c r="Z1668" s="357"/>
      <c r="AA1668" s="357"/>
      <c r="AB1668" s="308"/>
      <c r="AC1668" s="2300"/>
      <c r="AD1668" s="2300"/>
      <c r="AE1668" s="2307"/>
      <c r="AF1668" s="2316"/>
      <c r="AG1668" s="2314"/>
      <c r="AH1668" s="2312"/>
      <c r="AI1668" s="271">
        <f t="shared" ref="AI1668" si="2404">IF(P1668=P1667,0,IF(P1668=P1666,0,IF(P1668=P1665,0,1)))</f>
        <v>0</v>
      </c>
      <c r="AJ1668" s="271" t="s">
        <v>545</v>
      </c>
      <c r="AK1668" s="271" t="str">
        <f t="shared" si="2373"/>
        <v>??</v>
      </c>
      <c r="AL1668" s="271" t="e">
        <f>IF(#REF!=#REF!,0,IF(#REF!=#REF!,0,IF(#REF!=#REF!,0,1)))</f>
        <v>#REF!</v>
      </c>
      <c r="AM1668" s="354">
        <f t="shared" si="2377"/>
        <v>0</v>
      </c>
    </row>
    <row r="1669" spans="1:39" ht="14.1" customHeight="1" thickTop="1" thickBot="1" x14ac:dyDescent="0.25">
      <c r="A1669" s="2278"/>
      <c r="B1669" s="2281"/>
      <c r="C1669" s="2283"/>
      <c r="D1669" s="2285"/>
      <c r="E1669" s="2288"/>
      <c r="F1669" s="2281"/>
      <c r="G1669" s="2295"/>
      <c r="H1669" s="2297"/>
      <c r="I1669" s="2293"/>
      <c r="J1669" s="2281"/>
      <c r="K1669" s="2295"/>
      <c r="L1669" s="2281"/>
      <c r="M1669" s="310"/>
      <c r="N1669" s="1678"/>
      <c r="O1669" s="1678"/>
      <c r="P1669" s="309"/>
      <c r="Q1669" s="309"/>
      <c r="R1669" s="308"/>
      <c r="S1669" s="308"/>
      <c r="T1669" s="358"/>
      <c r="U1669" s="357"/>
      <c r="V1669" s="357"/>
      <c r="W1669" s="357"/>
      <c r="X1669" s="357"/>
      <c r="Y1669" s="357"/>
      <c r="Z1669" s="357"/>
      <c r="AA1669" s="357"/>
      <c r="AB1669" s="308"/>
      <c r="AC1669" s="2300"/>
      <c r="AD1669" s="2300"/>
      <c r="AE1669" s="2307"/>
      <c r="AF1669" s="2316"/>
      <c r="AG1669" s="2314"/>
      <c r="AH1669" s="2312"/>
      <c r="AI1669" s="271">
        <f t="shared" ref="AI1669" si="2405">IF(P1669=P1668,0,IF(P1669=P1667,0,IF(P1669=P1666,0,IF(P1669=P1665,0,1))))</f>
        <v>0</v>
      </c>
      <c r="AJ1669" s="271" t="s">
        <v>545</v>
      </c>
      <c r="AK1669" s="271" t="str">
        <f t="shared" si="2373"/>
        <v>??</v>
      </c>
      <c r="AL1669" s="271" t="e">
        <f>IF(#REF!=#REF!,0,IF(#REF!=#REF!,0,IF(#REF!=#REF!,0,IF(#REF!=#REF!,0,1))))</f>
        <v>#REF!</v>
      </c>
      <c r="AM1669" s="354">
        <f t="shared" si="2377"/>
        <v>0</v>
      </c>
    </row>
    <row r="1670" spans="1:39" ht="14.1" customHeight="1" thickTop="1" thickBot="1" x14ac:dyDescent="0.25">
      <c r="A1670" s="2278"/>
      <c r="B1670" s="2281"/>
      <c r="C1670" s="2283"/>
      <c r="D1670" s="2285"/>
      <c r="E1670" s="2288"/>
      <c r="F1670" s="2281"/>
      <c r="G1670" s="2295"/>
      <c r="H1670" s="2297"/>
      <c r="I1670" s="2293"/>
      <c r="J1670" s="2281"/>
      <c r="K1670" s="2295"/>
      <c r="L1670" s="2281"/>
      <c r="M1670" s="310"/>
      <c r="N1670" s="1678"/>
      <c r="O1670" s="1678"/>
      <c r="P1670" s="309"/>
      <c r="Q1670" s="309"/>
      <c r="R1670" s="308"/>
      <c r="S1670" s="308"/>
      <c r="T1670" s="358"/>
      <c r="U1670" s="357"/>
      <c r="V1670" s="357"/>
      <c r="W1670" s="357"/>
      <c r="X1670" s="357"/>
      <c r="Y1670" s="357"/>
      <c r="Z1670" s="357"/>
      <c r="AA1670" s="357"/>
      <c r="AB1670" s="308"/>
      <c r="AC1670" s="2300"/>
      <c r="AD1670" s="2300"/>
      <c r="AE1670" s="2307"/>
      <c r="AF1670" s="2316"/>
      <c r="AG1670" s="2314"/>
      <c r="AH1670" s="2312"/>
      <c r="AI1670" s="271">
        <f t="shared" ref="AI1670" si="2406">IF(P1670=P1669,0,IF(P1670=P1668,0,IF(P1670=P1667,0,IF(P1670=P1666,0,IF(P1670=P1665,0,1)))))</f>
        <v>0</v>
      </c>
      <c r="AJ1670" s="271" t="s">
        <v>545</v>
      </c>
      <c r="AK1670" s="271" t="str">
        <f t="shared" si="2373"/>
        <v>??</v>
      </c>
      <c r="AL1670" s="271" t="e">
        <f>IF(#REF!=#REF!,0,IF(#REF!=#REF!,0,IF(#REF!=#REF!,0,IF(#REF!=#REF!,0,IF(#REF!=#REF!,0,1)))))</f>
        <v>#REF!</v>
      </c>
      <c r="AM1670" s="354">
        <f t="shared" si="2377"/>
        <v>0</v>
      </c>
    </row>
    <row r="1671" spans="1:39" ht="14.1" customHeight="1" thickTop="1" thickBot="1" x14ac:dyDescent="0.25">
      <c r="A1671" s="2278"/>
      <c r="B1671" s="2281"/>
      <c r="C1671" s="2283"/>
      <c r="D1671" s="2285"/>
      <c r="E1671" s="2288"/>
      <c r="F1671" s="2281"/>
      <c r="G1671" s="2295"/>
      <c r="H1671" s="2297"/>
      <c r="I1671" s="2293"/>
      <c r="J1671" s="2281"/>
      <c r="K1671" s="2295"/>
      <c r="L1671" s="2281"/>
      <c r="M1671" s="310"/>
      <c r="N1671" s="1678"/>
      <c r="O1671" s="1678"/>
      <c r="P1671" s="309"/>
      <c r="Q1671" s="309"/>
      <c r="R1671" s="308"/>
      <c r="S1671" s="308"/>
      <c r="T1671" s="358"/>
      <c r="U1671" s="357"/>
      <c r="V1671" s="357"/>
      <c r="W1671" s="357"/>
      <c r="X1671" s="357"/>
      <c r="Y1671" s="357"/>
      <c r="Z1671" s="357"/>
      <c r="AA1671" s="357"/>
      <c r="AB1671" s="308"/>
      <c r="AC1671" s="2300"/>
      <c r="AD1671" s="2300"/>
      <c r="AE1671" s="2308" t="str">
        <f t="shared" ref="AE1671" si="2407">IF(AE1665&gt;9,"błąd","")</f>
        <v/>
      </c>
      <c r="AF1671" s="2316"/>
      <c r="AG1671" s="2314"/>
      <c r="AH1671" s="2312"/>
      <c r="AI1671" s="271">
        <f t="shared" ref="AI1671" si="2408">IF(P1671=P1670,0,IF(P1671=P1669,0,IF(P1671=P1668,0,IF(P1671=P1667,0,IF(P1671=P1666,0,IF(P1671=P1665,0,1))))))</f>
        <v>0</v>
      </c>
      <c r="AJ1671" s="271" t="s">
        <v>545</v>
      </c>
      <c r="AK1671" s="271" t="str">
        <f t="shared" si="2373"/>
        <v>??</v>
      </c>
      <c r="AL1671" s="271" t="e">
        <f>IF(#REF!=#REF!,0,IF(#REF!=#REF!,0,IF(#REF!=#REF!,0,IF(#REF!=#REF!,0,IF(#REF!=#REF!,0,IF(#REF!=#REF!,0,1))))))</f>
        <v>#REF!</v>
      </c>
      <c r="AM1671" s="354">
        <f t="shared" si="2377"/>
        <v>0</v>
      </c>
    </row>
    <row r="1672" spans="1:39" ht="14.1" customHeight="1" thickTop="1" thickBot="1" x14ac:dyDescent="0.25">
      <c r="A1672" s="2278"/>
      <c r="B1672" s="2281"/>
      <c r="C1672" s="2283"/>
      <c r="D1672" s="2285"/>
      <c r="E1672" s="2288"/>
      <c r="F1672" s="2281"/>
      <c r="G1672" s="2295"/>
      <c r="H1672" s="2297"/>
      <c r="I1672" s="2293"/>
      <c r="J1672" s="2281"/>
      <c r="K1672" s="2295"/>
      <c r="L1672" s="2281"/>
      <c r="M1672" s="310"/>
      <c r="N1672" s="1678"/>
      <c r="O1672" s="1678"/>
      <c r="P1672" s="309"/>
      <c r="Q1672" s="309"/>
      <c r="R1672" s="308"/>
      <c r="S1672" s="308"/>
      <c r="T1672" s="358"/>
      <c r="U1672" s="357"/>
      <c r="V1672" s="357"/>
      <c r="W1672" s="357"/>
      <c r="X1672" s="357"/>
      <c r="Y1672" s="357"/>
      <c r="Z1672" s="357"/>
      <c r="AA1672" s="357"/>
      <c r="AB1672" s="308"/>
      <c r="AC1672" s="2300"/>
      <c r="AD1672" s="2300"/>
      <c r="AE1672" s="2308"/>
      <c r="AF1672" s="2316"/>
      <c r="AG1672" s="2314"/>
      <c r="AH1672" s="2312"/>
      <c r="AI1672" s="271">
        <f t="shared" ref="AI1672" si="2409">IF(P1672=P1671,0,IF(P1672=P1670,0,IF(P1672=P1669,0,IF(P1672=P1668,0,IF(P1672=P1667,0,IF(P1672=P1666,0,IF(P1672=P1665,0,1)))))))</f>
        <v>0</v>
      </c>
      <c r="AJ1672" s="271" t="s">
        <v>545</v>
      </c>
      <c r="AK1672" s="271" t="str">
        <f t="shared" si="2373"/>
        <v>??</v>
      </c>
      <c r="AL1672" s="271" t="e">
        <f>IF(#REF!=#REF!,0,IF(#REF!=#REF!,0,IF(#REF!=#REF!,0,IF(#REF!=#REF!,0,IF(#REF!=#REF!,0,IF(#REF!=#REF!,0,IF(#REF!=#REF!,0,1)))))))</f>
        <v>#REF!</v>
      </c>
      <c r="AM1672" s="354">
        <f t="shared" si="2377"/>
        <v>0</v>
      </c>
    </row>
    <row r="1673" spans="1:39" ht="14.1" customHeight="1" thickTop="1" thickBot="1" x14ac:dyDescent="0.25">
      <c r="A1673" s="2278"/>
      <c r="B1673" s="2281"/>
      <c r="C1673" s="2283"/>
      <c r="D1673" s="2285"/>
      <c r="E1673" s="2288"/>
      <c r="F1673" s="2281"/>
      <c r="G1673" s="2295"/>
      <c r="H1673" s="2297"/>
      <c r="I1673" s="2293"/>
      <c r="J1673" s="2281"/>
      <c r="K1673" s="2295"/>
      <c r="L1673" s="2281"/>
      <c r="M1673" s="310"/>
      <c r="N1673" s="1678"/>
      <c r="O1673" s="1678"/>
      <c r="P1673" s="309"/>
      <c r="Q1673" s="309"/>
      <c r="R1673" s="308"/>
      <c r="S1673" s="308"/>
      <c r="T1673" s="358"/>
      <c r="U1673" s="357"/>
      <c r="V1673" s="357"/>
      <c r="W1673" s="357"/>
      <c r="X1673" s="357"/>
      <c r="Y1673" s="357"/>
      <c r="Z1673" s="357"/>
      <c r="AA1673" s="357"/>
      <c r="AB1673" s="308"/>
      <c r="AC1673" s="2300"/>
      <c r="AD1673" s="2300"/>
      <c r="AE1673" s="2308"/>
      <c r="AF1673" s="2316"/>
      <c r="AG1673" s="2314"/>
      <c r="AH1673" s="2312"/>
      <c r="AI1673" s="271">
        <f t="shared" ref="AI1673" si="2410">IF(P1673=P1672,0,IF(P1673=P1671,0,IF(P1673=P1670,0,IF(P1673=P1669,0,IF(P1673=P1668,0,IF(P1673=P1667,0,IF(P1673=P1666,0,IF(P1673=P1665,0,1))))))))</f>
        <v>0</v>
      </c>
      <c r="AJ1673" s="271" t="s">
        <v>545</v>
      </c>
      <c r="AK1673" s="271" t="str">
        <f t="shared" si="2373"/>
        <v>??</v>
      </c>
      <c r="AL1673" s="271" t="e">
        <f>IF(#REF!=#REF!,0,IF(#REF!=#REF!,0,IF(#REF!=#REF!,0,IF(#REF!=#REF!,0,IF(#REF!=#REF!,0,IF(#REF!=#REF!,0,IF(#REF!=#REF!,0,IF(#REF!=#REF!,0,1))))))))</f>
        <v>#REF!</v>
      </c>
      <c r="AM1673" s="354">
        <f t="shared" si="2377"/>
        <v>0</v>
      </c>
    </row>
    <row r="1674" spans="1:39" ht="14.1" customHeight="1" thickTop="1" thickBot="1" x14ac:dyDescent="0.25">
      <c r="A1674" s="2279"/>
      <c r="B1674" s="2282"/>
      <c r="C1674" s="2284"/>
      <c r="D1674" s="2286"/>
      <c r="E1674" s="2289"/>
      <c r="F1674" s="2282"/>
      <c r="G1674" s="2296"/>
      <c r="H1674" s="2298"/>
      <c r="I1674" s="2294"/>
      <c r="J1674" s="2282"/>
      <c r="K1674" s="2296"/>
      <c r="L1674" s="2282"/>
      <c r="M1674" s="292"/>
      <c r="N1674" s="290"/>
      <c r="O1674" s="290"/>
      <c r="P1674" s="291"/>
      <c r="Q1674" s="291"/>
      <c r="R1674" s="290"/>
      <c r="S1674" s="290"/>
      <c r="T1674" s="356"/>
      <c r="U1674" s="355"/>
      <c r="V1674" s="355"/>
      <c r="W1674" s="355"/>
      <c r="X1674" s="355"/>
      <c r="Y1674" s="355"/>
      <c r="Z1674" s="355"/>
      <c r="AA1674" s="355"/>
      <c r="AB1674" s="290"/>
      <c r="AC1674" s="2301"/>
      <c r="AD1674" s="2301"/>
      <c r="AE1674" s="2309"/>
      <c r="AF1674" s="2316"/>
      <c r="AG1674" s="2315"/>
      <c r="AH1674" s="2312"/>
      <c r="AI1674" s="271">
        <f t="shared" ref="AI1674" si="2411">IF(P1674=P1673,0,IF(P1674=P1672,0,IF(P1674=P1671,0,IF(P1674=P1670,0,IF(P1674=P1669,0,IF(P1674=P1668,0,IF(P1674=P1667,0,IF(P1674=P1666,0,IF(P1674=P1665,0,1)))))))))</f>
        <v>0</v>
      </c>
      <c r="AJ1674" s="271" t="s">
        <v>545</v>
      </c>
      <c r="AK1674" s="271" t="str">
        <f t="shared" si="2373"/>
        <v>??</v>
      </c>
      <c r="AL1674" s="271" t="e">
        <f>IF(#REF!=#REF!,0,IF(#REF!=#REF!,0,IF(#REF!=#REF!,0,IF(#REF!=#REF!,0,IF(#REF!=#REF!,0,IF(#REF!=#REF!,0,IF(#REF!=#REF!,0,IF(#REF!=#REF!,0,IF(#REF!=#REF!,0,1)))))))))</f>
        <v>#REF!</v>
      </c>
      <c r="AM1674" s="354">
        <f t="shared" si="2377"/>
        <v>0</v>
      </c>
    </row>
    <row r="1675" spans="1:39" ht="14.1" customHeight="1" thickTop="1" thickBot="1" x14ac:dyDescent="0.25">
      <c r="A1675" s="2278"/>
      <c r="B1675" s="2280"/>
      <c r="C1675" s="2283"/>
      <c r="D1675" s="2285"/>
      <c r="E1675" s="2287"/>
      <c r="F1675" s="2280"/>
      <c r="G1675" s="2280"/>
      <c r="H1675" s="2297"/>
      <c r="I1675" s="2290" t="s">
        <v>140</v>
      </c>
      <c r="J1675" s="2281"/>
      <c r="K1675" s="2280"/>
      <c r="L1675" s="2281"/>
      <c r="M1675" s="310"/>
      <c r="N1675" s="1678"/>
      <c r="O1675" s="1678"/>
      <c r="P1675" s="388"/>
      <c r="Q1675" s="388"/>
      <c r="R1675" s="308"/>
      <c r="S1675" s="308"/>
      <c r="T1675" s="358"/>
      <c r="U1675" s="357"/>
      <c r="V1675" s="357"/>
      <c r="W1675" s="357"/>
      <c r="X1675" s="357"/>
      <c r="Y1675" s="357"/>
      <c r="Z1675" s="357"/>
      <c r="AA1675" s="357"/>
      <c r="AB1675" s="308"/>
      <c r="AC1675" s="2299">
        <f t="shared" ref="AC1675" si="2412">SUM(T1675:AB1684)</f>
        <v>0</v>
      </c>
      <c r="AD1675" s="2299">
        <f t="shared" ref="AD1675" si="2413">IF(AC1675&gt;0,18,0)</f>
        <v>0</v>
      </c>
      <c r="AE1675" s="2306">
        <f t="shared" ref="AE1675" si="2414">IF((AC1675-AD1675)&gt;=0,AC1675-AD1675,0)</f>
        <v>0</v>
      </c>
      <c r="AF1675" s="2316">
        <f t="shared" ref="AF1675" si="2415">IF(AC1675&lt;AD1675,AC1675,AD1675)/IF(AD1675=0,1,AD1675)</f>
        <v>0</v>
      </c>
      <c r="AG1675" s="2313" t="str">
        <f t="shared" ref="AG1675" si="2416">IF(AF1675=1,"pe",IF(AF1675&gt;0,"ne",""))</f>
        <v/>
      </c>
      <c r="AH1675" s="2312"/>
      <c r="AI1675" s="271">
        <v>1</v>
      </c>
      <c r="AJ1675" s="271" t="s">
        <v>545</v>
      </c>
      <c r="AK1675" s="271" t="str">
        <f t="shared" si="2373"/>
        <v>??</v>
      </c>
      <c r="AL1675" s="271">
        <v>1</v>
      </c>
      <c r="AM1675" s="354">
        <f t="shared" ref="AM1675" si="2417">C1675</f>
        <v>0</v>
      </c>
    </row>
    <row r="1676" spans="1:39" ht="14.1" customHeight="1" thickTop="1" thickBot="1" x14ac:dyDescent="0.25">
      <c r="A1676" s="2278"/>
      <c r="B1676" s="2281"/>
      <c r="C1676" s="2283"/>
      <c r="D1676" s="2285"/>
      <c r="E1676" s="2288"/>
      <c r="F1676" s="2281"/>
      <c r="G1676" s="2295"/>
      <c r="H1676" s="2297"/>
      <c r="I1676" s="2291"/>
      <c r="J1676" s="2281"/>
      <c r="K1676" s="2295"/>
      <c r="L1676" s="2281"/>
      <c r="M1676" s="310"/>
      <c r="N1676" s="1678"/>
      <c r="O1676" s="1678"/>
      <c r="P1676" s="309"/>
      <c r="Q1676" s="309"/>
      <c r="R1676" s="308"/>
      <c r="S1676" s="308"/>
      <c r="T1676" s="358"/>
      <c r="U1676" s="357"/>
      <c r="V1676" s="357"/>
      <c r="W1676" s="357"/>
      <c r="X1676" s="357"/>
      <c r="Y1676" s="357"/>
      <c r="Z1676" s="357"/>
      <c r="AA1676" s="357"/>
      <c r="AB1676" s="308"/>
      <c r="AC1676" s="2300"/>
      <c r="AD1676" s="2300"/>
      <c r="AE1676" s="2307"/>
      <c r="AF1676" s="2316"/>
      <c r="AG1676" s="2314"/>
      <c r="AH1676" s="2312"/>
      <c r="AI1676" s="271">
        <f t="shared" ref="AI1676" si="2418">IF(P1676=P1675,0,1)</f>
        <v>0</v>
      </c>
      <c r="AJ1676" s="271" t="s">
        <v>545</v>
      </c>
      <c r="AK1676" s="271" t="str">
        <f t="shared" si="2373"/>
        <v>??</v>
      </c>
      <c r="AL1676" s="271" t="e">
        <f>IF(#REF!=#REF!,0,1)</f>
        <v>#REF!</v>
      </c>
      <c r="AM1676" s="354">
        <f t="shared" si="2377"/>
        <v>0</v>
      </c>
    </row>
    <row r="1677" spans="1:39" ht="14.1" customHeight="1" thickTop="1" thickBot="1" x14ac:dyDescent="0.25">
      <c r="A1677" s="2278"/>
      <c r="B1677" s="2281"/>
      <c r="C1677" s="2283"/>
      <c r="D1677" s="2285"/>
      <c r="E1677" s="2288"/>
      <c r="F1677" s="2281"/>
      <c r="G1677" s="2295"/>
      <c r="H1677" s="2297"/>
      <c r="I1677" s="2292"/>
      <c r="J1677" s="2281"/>
      <c r="K1677" s="2295"/>
      <c r="L1677" s="2281"/>
      <c r="M1677" s="310"/>
      <c r="N1677" s="1678"/>
      <c r="O1677" s="1678"/>
      <c r="P1677" s="309"/>
      <c r="Q1677" s="309"/>
      <c r="R1677" s="308"/>
      <c r="S1677" s="308"/>
      <c r="T1677" s="358"/>
      <c r="U1677" s="357"/>
      <c r="V1677" s="357"/>
      <c r="W1677" s="357"/>
      <c r="X1677" s="357"/>
      <c r="Y1677" s="357"/>
      <c r="Z1677" s="357"/>
      <c r="AA1677" s="357"/>
      <c r="AB1677" s="308"/>
      <c r="AC1677" s="2300"/>
      <c r="AD1677" s="2300"/>
      <c r="AE1677" s="2307"/>
      <c r="AF1677" s="2316"/>
      <c r="AG1677" s="2314"/>
      <c r="AH1677" s="2312"/>
      <c r="AI1677" s="271">
        <f t="shared" ref="AI1677" si="2419">IF(P1677=P1676,0,IF(P1677=P1675,0,1))</f>
        <v>0</v>
      </c>
      <c r="AJ1677" s="271" t="s">
        <v>545</v>
      </c>
      <c r="AK1677" s="271" t="str">
        <f t="shared" si="2373"/>
        <v>??</v>
      </c>
      <c r="AL1677" s="271" t="e">
        <f>IF(#REF!=#REF!,0,IF(#REF!=#REF!,0,1))</f>
        <v>#REF!</v>
      </c>
      <c r="AM1677" s="354">
        <f t="shared" si="2377"/>
        <v>0</v>
      </c>
    </row>
    <row r="1678" spans="1:39" ht="14.1" customHeight="1" thickTop="1" thickBot="1" x14ac:dyDescent="0.25">
      <c r="A1678" s="2278"/>
      <c r="B1678" s="2281"/>
      <c r="C1678" s="2283"/>
      <c r="D1678" s="2285"/>
      <c r="E1678" s="2288"/>
      <c r="F1678" s="2281"/>
      <c r="G1678" s="2295"/>
      <c r="H1678" s="2297"/>
      <c r="I1678" s="2293"/>
      <c r="J1678" s="2281"/>
      <c r="K1678" s="2295"/>
      <c r="L1678" s="2281"/>
      <c r="M1678" s="310"/>
      <c r="N1678" s="1678"/>
      <c r="O1678" s="1678"/>
      <c r="P1678" s="309"/>
      <c r="Q1678" s="309"/>
      <c r="R1678" s="308"/>
      <c r="S1678" s="308"/>
      <c r="T1678" s="358"/>
      <c r="U1678" s="357"/>
      <c r="V1678" s="357"/>
      <c r="W1678" s="357"/>
      <c r="X1678" s="357"/>
      <c r="Y1678" s="357"/>
      <c r="Z1678" s="357"/>
      <c r="AA1678" s="357"/>
      <c r="AB1678" s="308"/>
      <c r="AC1678" s="2300"/>
      <c r="AD1678" s="2300"/>
      <c r="AE1678" s="2307"/>
      <c r="AF1678" s="2316"/>
      <c r="AG1678" s="2314"/>
      <c r="AH1678" s="2312"/>
      <c r="AI1678" s="271">
        <f t="shared" ref="AI1678" si="2420">IF(P1678=P1677,0,IF(P1678=P1676,0,IF(P1678=P1675,0,1)))</f>
        <v>0</v>
      </c>
      <c r="AJ1678" s="271" t="s">
        <v>545</v>
      </c>
      <c r="AK1678" s="271" t="str">
        <f t="shared" si="2373"/>
        <v>??</v>
      </c>
      <c r="AL1678" s="271" t="e">
        <f>IF(#REF!=#REF!,0,IF(#REF!=#REF!,0,IF(#REF!=#REF!,0,1)))</f>
        <v>#REF!</v>
      </c>
      <c r="AM1678" s="354">
        <f t="shared" si="2377"/>
        <v>0</v>
      </c>
    </row>
    <row r="1679" spans="1:39" ht="14.1" customHeight="1" thickTop="1" thickBot="1" x14ac:dyDescent="0.25">
      <c r="A1679" s="2278"/>
      <c r="B1679" s="2281"/>
      <c r="C1679" s="2283"/>
      <c r="D1679" s="2285"/>
      <c r="E1679" s="2288"/>
      <c r="F1679" s="2281"/>
      <c r="G1679" s="2295"/>
      <c r="H1679" s="2297"/>
      <c r="I1679" s="2293"/>
      <c r="J1679" s="2281"/>
      <c r="K1679" s="2295"/>
      <c r="L1679" s="2281"/>
      <c r="M1679" s="310"/>
      <c r="N1679" s="1678"/>
      <c r="O1679" s="1678"/>
      <c r="P1679" s="309"/>
      <c r="Q1679" s="309"/>
      <c r="R1679" s="308"/>
      <c r="S1679" s="308"/>
      <c r="T1679" s="358"/>
      <c r="U1679" s="357"/>
      <c r="V1679" s="357"/>
      <c r="W1679" s="357"/>
      <c r="X1679" s="357"/>
      <c r="Y1679" s="357"/>
      <c r="Z1679" s="357"/>
      <c r="AA1679" s="357"/>
      <c r="AB1679" s="308"/>
      <c r="AC1679" s="2300"/>
      <c r="AD1679" s="2300"/>
      <c r="AE1679" s="2307"/>
      <c r="AF1679" s="2316"/>
      <c r="AG1679" s="2314"/>
      <c r="AH1679" s="2312"/>
      <c r="AI1679" s="271">
        <f t="shared" ref="AI1679" si="2421">IF(P1679=P1678,0,IF(P1679=P1677,0,IF(P1679=P1676,0,IF(P1679=P1675,0,1))))</f>
        <v>0</v>
      </c>
      <c r="AJ1679" s="271" t="s">
        <v>545</v>
      </c>
      <c r="AK1679" s="271" t="str">
        <f t="shared" si="2373"/>
        <v>??</v>
      </c>
      <c r="AL1679" s="271" t="e">
        <f>IF(#REF!=#REF!,0,IF(#REF!=#REF!,0,IF(#REF!=#REF!,0,IF(#REF!=#REF!,0,1))))</f>
        <v>#REF!</v>
      </c>
      <c r="AM1679" s="354">
        <f t="shared" si="2377"/>
        <v>0</v>
      </c>
    </row>
    <row r="1680" spans="1:39" ht="14.1" customHeight="1" thickTop="1" thickBot="1" x14ac:dyDescent="0.25">
      <c r="A1680" s="2278"/>
      <c r="B1680" s="2281"/>
      <c r="C1680" s="2283"/>
      <c r="D1680" s="2285"/>
      <c r="E1680" s="2288"/>
      <c r="F1680" s="2281"/>
      <c r="G1680" s="2295"/>
      <c r="H1680" s="2297"/>
      <c r="I1680" s="2293"/>
      <c r="J1680" s="2281"/>
      <c r="K1680" s="2295"/>
      <c r="L1680" s="2281"/>
      <c r="M1680" s="310"/>
      <c r="N1680" s="1678"/>
      <c r="O1680" s="1678"/>
      <c r="P1680" s="309"/>
      <c r="Q1680" s="309"/>
      <c r="R1680" s="308"/>
      <c r="S1680" s="308"/>
      <c r="T1680" s="358"/>
      <c r="U1680" s="357"/>
      <c r="V1680" s="357"/>
      <c r="W1680" s="357"/>
      <c r="X1680" s="357"/>
      <c r="Y1680" s="357"/>
      <c r="Z1680" s="357"/>
      <c r="AA1680" s="357"/>
      <c r="AB1680" s="308"/>
      <c r="AC1680" s="2300"/>
      <c r="AD1680" s="2300"/>
      <c r="AE1680" s="2307"/>
      <c r="AF1680" s="2316"/>
      <c r="AG1680" s="2314"/>
      <c r="AH1680" s="2312"/>
      <c r="AI1680" s="271">
        <f t="shared" ref="AI1680" si="2422">IF(P1680=P1679,0,IF(P1680=P1678,0,IF(P1680=P1677,0,IF(P1680=P1676,0,IF(P1680=P1675,0,1)))))</f>
        <v>0</v>
      </c>
      <c r="AJ1680" s="271" t="s">
        <v>545</v>
      </c>
      <c r="AK1680" s="271" t="str">
        <f t="shared" si="2373"/>
        <v>??</v>
      </c>
      <c r="AL1680" s="271" t="e">
        <f>IF(#REF!=#REF!,0,IF(#REF!=#REF!,0,IF(#REF!=#REF!,0,IF(#REF!=#REF!,0,IF(#REF!=#REF!,0,1)))))</f>
        <v>#REF!</v>
      </c>
      <c r="AM1680" s="354">
        <f t="shared" si="2377"/>
        <v>0</v>
      </c>
    </row>
    <row r="1681" spans="1:39" ht="14.1" customHeight="1" thickTop="1" thickBot="1" x14ac:dyDescent="0.25">
      <c r="A1681" s="2278"/>
      <c r="B1681" s="2281"/>
      <c r="C1681" s="2283"/>
      <c r="D1681" s="2285"/>
      <c r="E1681" s="2288"/>
      <c r="F1681" s="2281"/>
      <c r="G1681" s="2295"/>
      <c r="H1681" s="2297"/>
      <c r="I1681" s="2293"/>
      <c r="J1681" s="2281"/>
      <c r="K1681" s="2295"/>
      <c r="L1681" s="2281"/>
      <c r="M1681" s="310"/>
      <c r="N1681" s="1678"/>
      <c r="O1681" s="1678"/>
      <c r="P1681" s="309"/>
      <c r="Q1681" s="309"/>
      <c r="R1681" s="308"/>
      <c r="S1681" s="308"/>
      <c r="T1681" s="358"/>
      <c r="U1681" s="357"/>
      <c r="V1681" s="357"/>
      <c r="W1681" s="357"/>
      <c r="X1681" s="357"/>
      <c r="Y1681" s="357"/>
      <c r="Z1681" s="357"/>
      <c r="AA1681" s="357"/>
      <c r="AB1681" s="308"/>
      <c r="AC1681" s="2300"/>
      <c r="AD1681" s="2300"/>
      <c r="AE1681" s="2308" t="str">
        <f t="shared" ref="AE1681" si="2423">IF(AE1675&gt;9,"błąd","")</f>
        <v/>
      </c>
      <c r="AF1681" s="2316"/>
      <c r="AG1681" s="2314"/>
      <c r="AH1681" s="2312"/>
      <c r="AI1681" s="271">
        <f t="shared" ref="AI1681" si="2424">IF(P1681=P1680,0,IF(P1681=P1679,0,IF(P1681=P1678,0,IF(P1681=P1677,0,IF(P1681=P1676,0,IF(P1681=P1675,0,1))))))</f>
        <v>0</v>
      </c>
      <c r="AJ1681" s="271" t="s">
        <v>545</v>
      </c>
      <c r="AK1681" s="271" t="str">
        <f t="shared" si="2373"/>
        <v>??</v>
      </c>
      <c r="AL1681" s="271" t="e">
        <f>IF(#REF!=#REF!,0,IF(#REF!=#REF!,0,IF(#REF!=#REF!,0,IF(#REF!=#REF!,0,IF(#REF!=#REF!,0,IF(#REF!=#REF!,0,1))))))</f>
        <v>#REF!</v>
      </c>
      <c r="AM1681" s="354">
        <f t="shared" si="2377"/>
        <v>0</v>
      </c>
    </row>
    <row r="1682" spans="1:39" ht="14.1" customHeight="1" thickTop="1" thickBot="1" x14ac:dyDescent="0.25">
      <c r="A1682" s="2278"/>
      <c r="B1682" s="2281"/>
      <c r="C1682" s="2283"/>
      <c r="D1682" s="2285"/>
      <c r="E1682" s="2288"/>
      <c r="F1682" s="2281"/>
      <c r="G1682" s="2295"/>
      <c r="H1682" s="2297"/>
      <c r="I1682" s="2293"/>
      <c r="J1682" s="2281"/>
      <c r="K1682" s="2295"/>
      <c r="L1682" s="2281"/>
      <c r="M1682" s="310"/>
      <c r="N1682" s="1678"/>
      <c r="O1682" s="1678"/>
      <c r="P1682" s="309"/>
      <c r="Q1682" s="309"/>
      <c r="R1682" s="308"/>
      <c r="S1682" s="308"/>
      <c r="T1682" s="358"/>
      <c r="U1682" s="357"/>
      <c r="V1682" s="357"/>
      <c r="W1682" s="357"/>
      <c r="X1682" s="357"/>
      <c r="Y1682" s="357"/>
      <c r="Z1682" s="357"/>
      <c r="AA1682" s="357"/>
      <c r="AB1682" s="308"/>
      <c r="AC1682" s="2300"/>
      <c r="AD1682" s="2300"/>
      <c r="AE1682" s="2308"/>
      <c r="AF1682" s="2316"/>
      <c r="AG1682" s="2314"/>
      <c r="AH1682" s="2312"/>
      <c r="AI1682" s="271">
        <f t="shared" ref="AI1682" si="2425">IF(P1682=P1681,0,IF(P1682=P1680,0,IF(P1682=P1679,0,IF(P1682=P1678,0,IF(P1682=P1677,0,IF(P1682=P1676,0,IF(P1682=P1675,0,1)))))))</f>
        <v>0</v>
      </c>
      <c r="AJ1682" s="271" t="s">
        <v>545</v>
      </c>
      <c r="AK1682" s="271" t="str">
        <f t="shared" si="2373"/>
        <v>??</v>
      </c>
      <c r="AL1682" s="271" t="e">
        <f>IF(#REF!=#REF!,0,IF(#REF!=#REF!,0,IF(#REF!=#REF!,0,IF(#REF!=#REF!,0,IF(#REF!=#REF!,0,IF(#REF!=#REF!,0,IF(#REF!=#REF!,0,1)))))))</f>
        <v>#REF!</v>
      </c>
      <c r="AM1682" s="354">
        <f t="shared" si="2377"/>
        <v>0</v>
      </c>
    </row>
    <row r="1683" spans="1:39" ht="14.1" customHeight="1" thickTop="1" thickBot="1" x14ac:dyDescent="0.25">
      <c r="A1683" s="2278"/>
      <c r="B1683" s="2281"/>
      <c r="C1683" s="2283"/>
      <c r="D1683" s="2285"/>
      <c r="E1683" s="2288"/>
      <c r="F1683" s="2281"/>
      <c r="G1683" s="2295"/>
      <c r="H1683" s="2297"/>
      <c r="I1683" s="2293"/>
      <c r="J1683" s="2281"/>
      <c r="K1683" s="2295"/>
      <c r="L1683" s="2281"/>
      <c r="M1683" s="310"/>
      <c r="N1683" s="1678"/>
      <c r="O1683" s="1678"/>
      <c r="P1683" s="309"/>
      <c r="Q1683" s="309"/>
      <c r="R1683" s="308"/>
      <c r="S1683" s="308"/>
      <c r="T1683" s="358"/>
      <c r="U1683" s="357"/>
      <c r="V1683" s="357"/>
      <c r="W1683" s="357"/>
      <c r="X1683" s="357"/>
      <c r="Y1683" s="357"/>
      <c r="Z1683" s="357"/>
      <c r="AA1683" s="357"/>
      <c r="AB1683" s="308"/>
      <c r="AC1683" s="2300"/>
      <c r="AD1683" s="2300"/>
      <c r="AE1683" s="2308"/>
      <c r="AF1683" s="2316"/>
      <c r="AG1683" s="2314"/>
      <c r="AH1683" s="2312"/>
      <c r="AI1683" s="271">
        <f t="shared" ref="AI1683" si="2426">IF(P1683=P1682,0,IF(P1683=P1681,0,IF(P1683=P1680,0,IF(P1683=P1679,0,IF(P1683=P1678,0,IF(P1683=P1677,0,IF(P1683=P1676,0,IF(P1683=P1675,0,1))))))))</f>
        <v>0</v>
      </c>
      <c r="AJ1683" s="271" t="s">
        <v>545</v>
      </c>
      <c r="AK1683" s="271" t="str">
        <f t="shared" si="2373"/>
        <v>??</v>
      </c>
      <c r="AL1683" s="271" t="e">
        <f>IF(#REF!=#REF!,0,IF(#REF!=#REF!,0,IF(#REF!=#REF!,0,IF(#REF!=#REF!,0,IF(#REF!=#REF!,0,IF(#REF!=#REF!,0,IF(#REF!=#REF!,0,IF(#REF!=#REF!,0,1))))))))</f>
        <v>#REF!</v>
      </c>
      <c r="AM1683" s="354">
        <f t="shared" si="2377"/>
        <v>0</v>
      </c>
    </row>
    <row r="1684" spans="1:39" ht="14.1" customHeight="1" thickTop="1" thickBot="1" x14ac:dyDescent="0.25">
      <c r="A1684" s="2279"/>
      <c r="B1684" s="2282"/>
      <c r="C1684" s="2284"/>
      <c r="D1684" s="2286"/>
      <c r="E1684" s="2289"/>
      <c r="F1684" s="2282"/>
      <c r="G1684" s="2296"/>
      <c r="H1684" s="2298"/>
      <c r="I1684" s="2294"/>
      <c r="J1684" s="2282"/>
      <c r="K1684" s="2296"/>
      <c r="L1684" s="2282"/>
      <c r="M1684" s="292"/>
      <c r="N1684" s="290"/>
      <c r="O1684" s="290"/>
      <c r="P1684" s="291"/>
      <c r="Q1684" s="291"/>
      <c r="R1684" s="290"/>
      <c r="S1684" s="290"/>
      <c r="T1684" s="356"/>
      <c r="U1684" s="355"/>
      <c r="V1684" s="355"/>
      <c r="W1684" s="355"/>
      <c r="X1684" s="355"/>
      <c r="Y1684" s="355"/>
      <c r="Z1684" s="355"/>
      <c r="AA1684" s="355"/>
      <c r="AB1684" s="290"/>
      <c r="AC1684" s="2301"/>
      <c r="AD1684" s="2301"/>
      <c r="AE1684" s="2309"/>
      <c r="AF1684" s="2316"/>
      <c r="AG1684" s="2315"/>
      <c r="AH1684" s="2312"/>
      <c r="AI1684" s="271">
        <f t="shared" ref="AI1684" si="2427">IF(P1684=P1683,0,IF(P1684=P1682,0,IF(P1684=P1681,0,IF(P1684=P1680,0,IF(P1684=P1679,0,IF(P1684=P1678,0,IF(P1684=P1677,0,IF(P1684=P1676,0,IF(P1684=P1675,0,1)))))))))</f>
        <v>0</v>
      </c>
      <c r="AJ1684" s="271" t="s">
        <v>545</v>
      </c>
      <c r="AK1684" s="271" t="str">
        <f t="shared" si="2373"/>
        <v>??</v>
      </c>
      <c r="AL1684" s="271" t="e">
        <f>IF(#REF!=#REF!,0,IF(#REF!=#REF!,0,IF(#REF!=#REF!,0,IF(#REF!=#REF!,0,IF(#REF!=#REF!,0,IF(#REF!=#REF!,0,IF(#REF!=#REF!,0,IF(#REF!=#REF!,0,IF(#REF!=#REF!,0,1)))))))))</f>
        <v>#REF!</v>
      </c>
      <c r="AM1684" s="354">
        <f t="shared" si="2377"/>
        <v>0</v>
      </c>
    </row>
    <row r="1685" spans="1:39" ht="14.1" customHeight="1" thickTop="1" thickBot="1" x14ac:dyDescent="0.25">
      <c r="A1685" s="2278"/>
      <c r="B1685" s="2280"/>
      <c r="C1685" s="2283"/>
      <c r="D1685" s="2285"/>
      <c r="E1685" s="2287"/>
      <c r="F1685" s="2280"/>
      <c r="G1685" s="2280"/>
      <c r="H1685" s="2297"/>
      <c r="I1685" s="2290" t="s">
        <v>140</v>
      </c>
      <c r="J1685" s="2281"/>
      <c r="K1685" s="2280"/>
      <c r="L1685" s="2281"/>
      <c r="M1685" s="310"/>
      <c r="N1685" s="1678"/>
      <c r="O1685" s="1678"/>
      <c r="P1685" s="388"/>
      <c r="Q1685" s="388"/>
      <c r="R1685" s="308"/>
      <c r="S1685" s="308"/>
      <c r="T1685" s="358"/>
      <c r="U1685" s="357"/>
      <c r="V1685" s="357"/>
      <c r="W1685" s="357"/>
      <c r="X1685" s="357"/>
      <c r="Y1685" s="357"/>
      <c r="Z1685" s="357"/>
      <c r="AA1685" s="357"/>
      <c r="AB1685" s="308"/>
      <c r="AC1685" s="2299">
        <f t="shared" ref="AC1685" si="2428">SUM(T1685:AB1694)</f>
        <v>0</v>
      </c>
      <c r="AD1685" s="2299">
        <f t="shared" ref="AD1685" si="2429">IF(AC1685&gt;0,18,0)</f>
        <v>0</v>
      </c>
      <c r="AE1685" s="2306">
        <f t="shared" ref="AE1685" si="2430">IF((AC1685-AD1685)&gt;=0,AC1685-AD1685,0)</f>
        <v>0</v>
      </c>
      <c r="AF1685" s="2316">
        <f t="shared" ref="AF1685" si="2431">IF(AC1685&lt;AD1685,AC1685,AD1685)/IF(AD1685=0,1,AD1685)</f>
        <v>0</v>
      </c>
      <c r="AG1685" s="2313" t="str">
        <f t="shared" ref="AG1685" si="2432">IF(AF1685=1,"pe",IF(AF1685&gt;0,"ne",""))</f>
        <v/>
      </c>
      <c r="AH1685" s="2312"/>
      <c r="AI1685" s="271">
        <v>1</v>
      </c>
      <c r="AJ1685" s="271" t="s">
        <v>545</v>
      </c>
      <c r="AK1685" s="271" t="str">
        <f t="shared" si="2373"/>
        <v>??</v>
      </c>
      <c r="AL1685" s="271">
        <v>1</v>
      </c>
      <c r="AM1685" s="354">
        <f t="shared" ref="AM1685" si="2433">C1685</f>
        <v>0</v>
      </c>
    </row>
    <row r="1686" spans="1:39" ht="14.1" customHeight="1" thickTop="1" thickBot="1" x14ac:dyDescent="0.25">
      <c r="A1686" s="2278"/>
      <c r="B1686" s="2281"/>
      <c r="C1686" s="2283"/>
      <c r="D1686" s="2285"/>
      <c r="E1686" s="2288"/>
      <c r="F1686" s="2281"/>
      <c r="G1686" s="2295"/>
      <c r="H1686" s="2297"/>
      <c r="I1686" s="2291"/>
      <c r="J1686" s="2281"/>
      <c r="K1686" s="2295"/>
      <c r="L1686" s="2281"/>
      <c r="M1686" s="310"/>
      <c r="N1686" s="1678"/>
      <c r="O1686" s="1678"/>
      <c r="P1686" s="309"/>
      <c r="Q1686" s="309"/>
      <c r="R1686" s="308"/>
      <c r="S1686" s="308"/>
      <c r="T1686" s="358"/>
      <c r="U1686" s="357"/>
      <c r="V1686" s="357"/>
      <c r="W1686" s="357"/>
      <c r="X1686" s="357"/>
      <c r="Y1686" s="357"/>
      <c r="Z1686" s="357"/>
      <c r="AA1686" s="357"/>
      <c r="AB1686" s="308"/>
      <c r="AC1686" s="2300"/>
      <c r="AD1686" s="2300"/>
      <c r="AE1686" s="2307"/>
      <c r="AF1686" s="2316"/>
      <c r="AG1686" s="2314"/>
      <c r="AH1686" s="2312"/>
      <c r="AI1686" s="271">
        <f t="shared" ref="AI1686" si="2434">IF(P1686=P1685,0,1)</f>
        <v>0</v>
      </c>
      <c r="AJ1686" s="271" t="s">
        <v>545</v>
      </c>
      <c r="AK1686" s="271" t="str">
        <f t="shared" si="2373"/>
        <v>??</v>
      </c>
      <c r="AL1686" s="271" t="e">
        <f>IF(#REF!=#REF!,0,1)</f>
        <v>#REF!</v>
      </c>
      <c r="AM1686" s="354">
        <f t="shared" si="2377"/>
        <v>0</v>
      </c>
    </row>
    <row r="1687" spans="1:39" ht="14.1" customHeight="1" thickTop="1" thickBot="1" x14ac:dyDescent="0.25">
      <c r="A1687" s="2278"/>
      <c r="B1687" s="2281"/>
      <c r="C1687" s="2283"/>
      <c r="D1687" s="2285"/>
      <c r="E1687" s="2288"/>
      <c r="F1687" s="2281"/>
      <c r="G1687" s="2295"/>
      <c r="H1687" s="2297"/>
      <c r="I1687" s="2292"/>
      <c r="J1687" s="2281"/>
      <c r="K1687" s="2295"/>
      <c r="L1687" s="2281"/>
      <c r="M1687" s="310"/>
      <c r="N1687" s="1678"/>
      <c r="O1687" s="1678"/>
      <c r="P1687" s="309"/>
      <c r="Q1687" s="309"/>
      <c r="R1687" s="308"/>
      <c r="S1687" s="308"/>
      <c r="T1687" s="358"/>
      <c r="U1687" s="357"/>
      <c r="V1687" s="357"/>
      <c r="W1687" s="357"/>
      <c r="X1687" s="357"/>
      <c r="Y1687" s="357"/>
      <c r="Z1687" s="357"/>
      <c r="AA1687" s="357"/>
      <c r="AB1687" s="308"/>
      <c r="AC1687" s="2300"/>
      <c r="AD1687" s="2300"/>
      <c r="AE1687" s="2307"/>
      <c r="AF1687" s="2316"/>
      <c r="AG1687" s="2314"/>
      <c r="AH1687" s="2312"/>
      <c r="AI1687" s="271">
        <f t="shared" ref="AI1687" si="2435">IF(P1687=P1686,0,IF(P1687=P1685,0,1))</f>
        <v>0</v>
      </c>
      <c r="AJ1687" s="271" t="s">
        <v>545</v>
      </c>
      <c r="AK1687" s="271" t="str">
        <f t="shared" si="2373"/>
        <v>??</v>
      </c>
      <c r="AL1687" s="271" t="e">
        <f>IF(#REF!=#REF!,0,IF(#REF!=#REF!,0,1))</f>
        <v>#REF!</v>
      </c>
      <c r="AM1687" s="354">
        <f t="shared" si="2377"/>
        <v>0</v>
      </c>
    </row>
    <row r="1688" spans="1:39" ht="14.1" customHeight="1" thickTop="1" thickBot="1" x14ac:dyDescent="0.25">
      <c r="A1688" s="2278"/>
      <c r="B1688" s="2281"/>
      <c r="C1688" s="2283"/>
      <c r="D1688" s="2285"/>
      <c r="E1688" s="2288"/>
      <c r="F1688" s="2281"/>
      <c r="G1688" s="2295"/>
      <c r="H1688" s="2297"/>
      <c r="I1688" s="2293"/>
      <c r="J1688" s="2281"/>
      <c r="K1688" s="2295"/>
      <c r="L1688" s="2281"/>
      <c r="M1688" s="310"/>
      <c r="N1688" s="1678"/>
      <c r="O1688" s="1678"/>
      <c r="P1688" s="309"/>
      <c r="Q1688" s="309"/>
      <c r="R1688" s="308"/>
      <c r="S1688" s="308"/>
      <c r="T1688" s="358"/>
      <c r="U1688" s="357"/>
      <c r="V1688" s="357"/>
      <c r="W1688" s="357"/>
      <c r="X1688" s="357"/>
      <c r="Y1688" s="357"/>
      <c r="Z1688" s="357"/>
      <c r="AA1688" s="357"/>
      <c r="AB1688" s="308"/>
      <c r="AC1688" s="2300"/>
      <c r="AD1688" s="2300"/>
      <c r="AE1688" s="2307"/>
      <c r="AF1688" s="2316"/>
      <c r="AG1688" s="2314"/>
      <c r="AH1688" s="2312"/>
      <c r="AI1688" s="271">
        <f t="shared" ref="AI1688" si="2436">IF(P1688=P1687,0,IF(P1688=P1686,0,IF(P1688=P1685,0,1)))</f>
        <v>0</v>
      </c>
      <c r="AJ1688" s="271" t="s">
        <v>545</v>
      </c>
      <c r="AK1688" s="271" t="str">
        <f t="shared" si="2373"/>
        <v>??</v>
      </c>
      <c r="AL1688" s="271" t="e">
        <f>IF(#REF!=#REF!,0,IF(#REF!=#REF!,0,IF(#REF!=#REF!,0,1)))</f>
        <v>#REF!</v>
      </c>
      <c r="AM1688" s="354">
        <f t="shared" si="2377"/>
        <v>0</v>
      </c>
    </row>
    <row r="1689" spans="1:39" ht="14.1" customHeight="1" thickTop="1" thickBot="1" x14ac:dyDescent="0.25">
      <c r="A1689" s="2278"/>
      <c r="B1689" s="2281"/>
      <c r="C1689" s="2283"/>
      <c r="D1689" s="2285"/>
      <c r="E1689" s="2288"/>
      <c r="F1689" s="2281"/>
      <c r="G1689" s="2295"/>
      <c r="H1689" s="2297"/>
      <c r="I1689" s="2293"/>
      <c r="J1689" s="2281"/>
      <c r="K1689" s="2295"/>
      <c r="L1689" s="2281"/>
      <c r="M1689" s="310"/>
      <c r="N1689" s="1678"/>
      <c r="O1689" s="1678"/>
      <c r="P1689" s="309"/>
      <c r="Q1689" s="309"/>
      <c r="R1689" s="308"/>
      <c r="S1689" s="308"/>
      <c r="T1689" s="358"/>
      <c r="U1689" s="357"/>
      <c r="V1689" s="357"/>
      <c r="W1689" s="357"/>
      <c r="X1689" s="357"/>
      <c r="Y1689" s="357"/>
      <c r="Z1689" s="357"/>
      <c r="AA1689" s="357"/>
      <c r="AB1689" s="308"/>
      <c r="AC1689" s="2300"/>
      <c r="AD1689" s="2300"/>
      <c r="AE1689" s="2307"/>
      <c r="AF1689" s="2316"/>
      <c r="AG1689" s="2314"/>
      <c r="AH1689" s="2312"/>
      <c r="AI1689" s="271">
        <f t="shared" ref="AI1689" si="2437">IF(P1689=P1688,0,IF(P1689=P1687,0,IF(P1689=P1686,0,IF(P1689=P1685,0,1))))</f>
        <v>0</v>
      </c>
      <c r="AJ1689" s="271" t="s">
        <v>545</v>
      </c>
      <c r="AK1689" s="271" t="str">
        <f t="shared" si="2373"/>
        <v>??</v>
      </c>
      <c r="AL1689" s="271" t="e">
        <f>IF(#REF!=#REF!,0,IF(#REF!=#REF!,0,IF(#REF!=#REF!,0,IF(#REF!=#REF!,0,1))))</f>
        <v>#REF!</v>
      </c>
      <c r="AM1689" s="354">
        <f t="shared" si="2377"/>
        <v>0</v>
      </c>
    </row>
    <row r="1690" spans="1:39" ht="14.1" customHeight="1" thickTop="1" thickBot="1" x14ac:dyDescent="0.25">
      <c r="A1690" s="2278"/>
      <c r="B1690" s="2281"/>
      <c r="C1690" s="2283"/>
      <c r="D1690" s="2285"/>
      <c r="E1690" s="2288"/>
      <c r="F1690" s="2281"/>
      <c r="G1690" s="2295"/>
      <c r="H1690" s="2297"/>
      <c r="I1690" s="2293"/>
      <c r="J1690" s="2281"/>
      <c r="K1690" s="2295"/>
      <c r="L1690" s="2281"/>
      <c r="M1690" s="310"/>
      <c r="N1690" s="1678"/>
      <c r="O1690" s="1678"/>
      <c r="P1690" s="309"/>
      <c r="Q1690" s="309"/>
      <c r="R1690" s="308"/>
      <c r="S1690" s="308"/>
      <c r="T1690" s="358"/>
      <c r="U1690" s="357"/>
      <c r="V1690" s="357"/>
      <c r="W1690" s="357"/>
      <c r="X1690" s="357"/>
      <c r="Y1690" s="357"/>
      <c r="Z1690" s="357"/>
      <c r="AA1690" s="357"/>
      <c r="AB1690" s="308"/>
      <c r="AC1690" s="2300"/>
      <c r="AD1690" s="2300"/>
      <c r="AE1690" s="2307"/>
      <c r="AF1690" s="2316"/>
      <c r="AG1690" s="2314"/>
      <c r="AH1690" s="2312"/>
      <c r="AI1690" s="271">
        <f t="shared" ref="AI1690" si="2438">IF(P1690=P1689,0,IF(P1690=P1688,0,IF(P1690=P1687,0,IF(P1690=P1686,0,IF(P1690=P1685,0,1)))))</f>
        <v>0</v>
      </c>
      <c r="AJ1690" s="271" t="s">
        <v>545</v>
      </c>
      <c r="AK1690" s="271" t="str">
        <f t="shared" si="2373"/>
        <v>??</v>
      </c>
      <c r="AL1690" s="271" t="e">
        <f>IF(#REF!=#REF!,0,IF(#REF!=#REF!,0,IF(#REF!=#REF!,0,IF(#REF!=#REF!,0,IF(#REF!=#REF!,0,1)))))</f>
        <v>#REF!</v>
      </c>
      <c r="AM1690" s="354">
        <f t="shared" si="2377"/>
        <v>0</v>
      </c>
    </row>
    <row r="1691" spans="1:39" ht="14.1" customHeight="1" thickTop="1" thickBot="1" x14ac:dyDescent="0.25">
      <c r="A1691" s="2278"/>
      <c r="B1691" s="2281"/>
      <c r="C1691" s="2283"/>
      <c r="D1691" s="2285"/>
      <c r="E1691" s="2288"/>
      <c r="F1691" s="2281"/>
      <c r="G1691" s="2295"/>
      <c r="H1691" s="2297"/>
      <c r="I1691" s="2293"/>
      <c r="J1691" s="2281"/>
      <c r="K1691" s="2295"/>
      <c r="L1691" s="2281"/>
      <c r="M1691" s="310"/>
      <c r="N1691" s="1678"/>
      <c r="O1691" s="1678"/>
      <c r="P1691" s="309"/>
      <c r="Q1691" s="309"/>
      <c r="R1691" s="308"/>
      <c r="S1691" s="308"/>
      <c r="T1691" s="358"/>
      <c r="U1691" s="357"/>
      <c r="V1691" s="357"/>
      <c r="W1691" s="357"/>
      <c r="X1691" s="357"/>
      <c r="Y1691" s="357"/>
      <c r="Z1691" s="357"/>
      <c r="AA1691" s="357"/>
      <c r="AB1691" s="308"/>
      <c r="AC1691" s="2300"/>
      <c r="AD1691" s="2300"/>
      <c r="AE1691" s="2308" t="str">
        <f t="shared" ref="AE1691" si="2439">IF(AE1685&gt;9,"błąd","")</f>
        <v/>
      </c>
      <c r="AF1691" s="2316"/>
      <c r="AG1691" s="2314"/>
      <c r="AH1691" s="2312"/>
      <c r="AI1691" s="271">
        <f t="shared" ref="AI1691" si="2440">IF(P1691=P1690,0,IF(P1691=P1689,0,IF(P1691=P1688,0,IF(P1691=P1687,0,IF(P1691=P1686,0,IF(P1691=P1685,0,1))))))</f>
        <v>0</v>
      </c>
      <c r="AJ1691" s="271" t="s">
        <v>545</v>
      </c>
      <c r="AK1691" s="271" t="str">
        <f t="shared" si="2373"/>
        <v>??</v>
      </c>
      <c r="AL1691" s="271" t="e">
        <f>IF(#REF!=#REF!,0,IF(#REF!=#REF!,0,IF(#REF!=#REF!,0,IF(#REF!=#REF!,0,IF(#REF!=#REF!,0,IF(#REF!=#REF!,0,1))))))</f>
        <v>#REF!</v>
      </c>
      <c r="AM1691" s="354">
        <f t="shared" si="2377"/>
        <v>0</v>
      </c>
    </row>
    <row r="1692" spans="1:39" ht="14.1" customHeight="1" thickTop="1" thickBot="1" x14ac:dyDescent="0.25">
      <c r="A1692" s="2278"/>
      <c r="B1692" s="2281"/>
      <c r="C1692" s="2283"/>
      <c r="D1692" s="2285"/>
      <c r="E1692" s="2288"/>
      <c r="F1692" s="2281"/>
      <c r="G1692" s="2295"/>
      <c r="H1692" s="2297"/>
      <c r="I1692" s="2293"/>
      <c r="J1692" s="2281"/>
      <c r="K1692" s="2295"/>
      <c r="L1692" s="2281"/>
      <c r="M1692" s="310"/>
      <c r="N1692" s="1678"/>
      <c r="O1692" s="1678"/>
      <c r="P1692" s="309"/>
      <c r="Q1692" s="309"/>
      <c r="R1692" s="308"/>
      <c r="S1692" s="308"/>
      <c r="T1692" s="358"/>
      <c r="U1692" s="357"/>
      <c r="V1692" s="357"/>
      <c r="W1692" s="357"/>
      <c r="X1692" s="357"/>
      <c r="Y1692" s="357"/>
      <c r="Z1692" s="357"/>
      <c r="AA1692" s="357"/>
      <c r="AB1692" s="308"/>
      <c r="AC1692" s="2300"/>
      <c r="AD1692" s="2300"/>
      <c r="AE1692" s="2308"/>
      <c r="AF1692" s="2316"/>
      <c r="AG1692" s="2314"/>
      <c r="AH1692" s="2312"/>
      <c r="AI1692" s="271">
        <f t="shared" ref="AI1692" si="2441">IF(P1692=P1691,0,IF(P1692=P1690,0,IF(P1692=P1689,0,IF(P1692=P1688,0,IF(P1692=P1687,0,IF(P1692=P1686,0,IF(P1692=P1685,0,1)))))))</f>
        <v>0</v>
      </c>
      <c r="AJ1692" s="271" t="s">
        <v>545</v>
      </c>
      <c r="AK1692" s="271" t="str">
        <f t="shared" si="2373"/>
        <v>??</v>
      </c>
      <c r="AL1692" s="271" t="e">
        <f>IF(#REF!=#REF!,0,IF(#REF!=#REF!,0,IF(#REF!=#REF!,0,IF(#REF!=#REF!,0,IF(#REF!=#REF!,0,IF(#REF!=#REF!,0,IF(#REF!=#REF!,0,1)))))))</f>
        <v>#REF!</v>
      </c>
      <c r="AM1692" s="354">
        <f t="shared" si="2377"/>
        <v>0</v>
      </c>
    </row>
    <row r="1693" spans="1:39" ht="14.1" customHeight="1" thickTop="1" thickBot="1" x14ac:dyDescent="0.25">
      <c r="A1693" s="2278"/>
      <c r="B1693" s="2281"/>
      <c r="C1693" s="2283"/>
      <c r="D1693" s="2285"/>
      <c r="E1693" s="2288"/>
      <c r="F1693" s="2281"/>
      <c r="G1693" s="2295"/>
      <c r="H1693" s="2297"/>
      <c r="I1693" s="2293"/>
      <c r="J1693" s="2281"/>
      <c r="K1693" s="2295"/>
      <c r="L1693" s="2281"/>
      <c r="M1693" s="310"/>
      <c r="N1693" s="1678"/>
      <c r="O1693" s="1678"/>
      <c r="P1693" s="309"/>
      <c r="Q1693" s="309"/>
      <c r="R1693" s="308"/>
      <c r="S1693" s="308"/>
      <c r="T1693" s="358"/>
      <c r="U1693" s="357"/>
      <c r="V1693" s="357"/>
      <c r="W1693" s="357"/>
      <c r="X1693" s="357"/>
      <c r="Y1693" s="357"/>
      <c r="Z1693" s="357"/>
      <c r="AA1693" s="357"/>
      <c r="AB1693" s="308"/>
      <c r="AC1693" s="2300"/>
      <c r="AD1693" s="2300"/>
      <c r="AE1693" s="2308"/>
      <c r="AF1693" s="2316"/>
      <c r="AG1693" s="2314"/>
      <c r="AH1693" s="2312"/>
      <c r="AI1693" s="271">
        <f t="shared" ref="AI1693" si="2442">IF(P1693=P1692,0,IF(P1693=P1691,0,IF(P1693=P1690,0,IF(P1693=P1689,0,IF(P1693=P1688,0,IF(P1693=P1687,0,IF(P1693=P1686,0,IF(P1693=P1685,0,1))))))))</f>
        <v>0</v>
      </c>
      <c r="AJ1693" s="271" t="s">
        <v>545</v>
      </c>
      <c r="AK1693" s="271" t="str">
        <f t="shared" si="2373"/>
        <v>??</v>
      </c>
      <c r="AL1693" s="271" t="e">
        <f>IF(#REF!=#REF!,0,IF(#REF!=#REF!,0,IF(#REF!=#REF!,0,IF(#REF!=#REF!,0,IF(#REF!=#REF!,0,IF(#REF!=#REF!,0,IF(#REF!=#REF!,0,IF(#REF!=#REF!,0,1))))))))</f>
        <v>#REF!</v>
      </c>
      <c r="AM1693" s="354">
        <f t="shared" si="2377"/>
        <v>0</v>
      </c>
    </row>
    <row r="1694" spans="1:39" ht="14.1" customHeight="1" thickTop="1" thickBot="1" x14ac:dyDescent="0.25">
      <c r="A1694" s="2279"/>
      <c r="B1694" s="2282"/>
      <c r="C1694" s="2284"/>
      <c r="D1694" s="2286"/>
      <c r="E1694" s="2289"/>
      <c r="F1694" s="2282"/>
      <c r="G1694" s="2296"/>
      <c r="H1694" s="2298"/>
      <c r="I1694" s="2294"/>
      <c r="J1694" s="2282"/>
      <c r="K1694" s="2296"/>
      <c r="L1694" s="2282"/>
      <c r="M1694" s="292"/>
      <c r="N1694" s="290"/>
      <c r="O1694" s="290"/>
      <c r="P1694" s="291"/>
      <c r="Q1694" s="291"/>
      <c r="R1694" s="290"/>
      <c r="S1694" s="290"/>
      <c r="T1694" s="356"/>
      <c r="U1694" s="355"/>
      <c r="V1694" s="355"/>
      <c r="W1694" s="355"/>
      <c r="X1694" s="355"/>
      <c r="Y1694" s="355"/>
      <c r="Z1694" s="355"/>
      <c r="AA1694" s="355"/>
      <c r="AB1694" s="290"/>
      <c r="AC1694" s="2301"/>
      <c r="AD1694" s="2301"/>
      <c r="AE1694" s="2309"/>
      <c r="AF1694" s="2316"/>
      <c r="AG1694" s="2315"/>
      <c r="AH1694" s="2312"/>
      <c r="AI1694" s="271">
        <f t="shared" ref="AI1694" si="2443">IF(P1694=P1693,0,IF(P1694=P1692,0,IF(P1694=P1691,0,IF(P1694=P1690,0,IF(P1694=P1689,0,IF(P1694=P1688,0,IF(P1694=P1687,0,IF(P1694=P1686,0,IF(P1694=P1685,0,1)))))))))</f>
        <v>0</v>
      </c>
      <c r="AJ1694" s="271" t="s">
        <v>545</v>
      </c>
      <c r="AK1694" s="271" t="str">
        <f t="shared" si="2373"/>
        <v>??</v>
      </c>
      <c r="AL1694" s="271" t="e">
        <f>IF(#REF!=#REF!,0,IF(#REF!=#REF!,0,IF(#REF!=#REF!,0,IF(#REF!=#REF!,0,IF(#REF!=#REF!,0,IF(#REF!=#REF!,0,IF(#REF!=#REF!,0,IF(#REF!=#REF!,0,IF(#REF!=#REF!,0,1)))))))))</f>
        <v>#REF!</v>
      </c>
      <c r="AM1694" s="354">
        <f t="shared" si="2377"/>
        <v>0</v>
      </c>
    </row>
    <row r="1695" spans="1:39" ht="14.1" customHeight="1" thickTop="1" thickBot="1" x14ac:dyDescent="0.25">
      <c r="A1695" s="2278"/>
      <c r="B1695" s="2280"/>
      <c r="C1695" s="2283"/>
      <c r="D1695" s="2285"/>
      <c r="E1695" s="2287"/>
      <c r="F1695" s="2280"/>
      <c r="G1695" s="2280"/>
      <c r="H1695" s="2297"/>
      <c r="I1695" s="2290" t="s">
        <v>140</v>
      </c>
      <c r="J1695" s="2281"/>
      <c r="K1695" s="2280"/>
      <c r="L1695" s="2281"/>
      <c r="M1695" s="310"/>
      <c r="N1695" s="1678"/>
      <c r="O1695" s="1678"/>
      <c r="P1695" s="388"/>
      <c r="Q1695" s="388"/>
      <c r="R1695" s="308"/>
      <c r="S1695" s="308"/>
      <c r="T1695" s="358"/>
      <c r="U1695" s="357"/>
      <c r="V1695" s="357"/>
      <c r="W1695" s="357"/>
      <c r="X1695" s="357"/>
      <c r="Y1695" s="357"/>
      <c r="Z1695" s="357"/>
      <c r="AA1695" s="357"/>
      <c r="AB1695" s="308"/>
      <c r="AC1695" s="2299">
        <f t="shared" ref="AC1695" si="2444">SUM(T1695:AB1704)</f>
        <v>0</v>
      </c>
      <c r="AD1695" s="2299">
        <f t="shared" ref="AD1695" si="2445">IF(AC1695&gt;0,18,0)</f>
        <v>0</v>
      </c>
      <c r="AE1695" s="2306">
        <f t="shared" ref="AE1695" si="2446">IF((AC1695-AD1695)&gt;=0,AC1695-AD1695,0)</f>
        <v>0</v>
      </c>
      <c r="AF1695" s="2316">
        <f t="shared" ref="AF1695" si="2447">IF(AC1695&lt;AD1695,AC1695,AD1695)/IF(AD1695=0,1,AD1695)</f>
        <v>0</v>
      </c>
      <c r="AG1695" s="2313" t="str">
        <f t="shared" ref="AG1695" si="2448">IF(AF1695=1,"pe",IF(AF1695&gt;0,"ne",""))</f>
        <v/>
      </c>
      <c r="AH1695" s="2312"/>
      <c r="AI1695" s="271">
        <v>1</v>
      </c>
      <c r="AJ1695" s="271" t="s">
        <v>545</v>
      </c>
      <c r="AK1695" s="271" t="str">
        <f t="shared" si="2373"/>
        <v>??</v>
      </c>
      <c r="AL1695" s="271">
        <v>1</v>
      </c>
      <c r="AM1695" s="354">
        <f t="shared" ref="AM1695" si="2449">C1695</f>
        <v>0</v>
      </c>
    </row>
    <row r="1696" spans="1:39" ht="14.1" customHeight="1" thickTop="1" thickBot="1" x14ac:dyDescent="0.25">
      <c r="A1696" s="2278"/>
      <c r="B1696" s="2281"/>
      <c r="C1696" s="2283"/>
      <c r="D1696" s="2285"/>
      <c r="E1696" s="2288"/>
      <c r="F1696" s="2281"/>
      <c r="G1696" s="2295"/>
      <c r="H1696" s="2297"/>
      <c r="I1696" s="2291"/>
      <c r="J1696" s="2281"/>
      <c r="K1696" s="2295"/>
      <c r="L1696" s="2281"/>
      <c r="M1696" s="310"/>
      <c r="N1696" s="1678"/>
      <c r="O1696" s="1678"/>
      <c r="P1696" s="309"/>
      <c r="Q1696" s="309"/>
      <c r="R1696" s="308"/>
      <c r="S1696" s="308"/>
      <c r="T1696" s="358"/>
      <c r="U1696" s="357"/>
      <c r="V1696" s="357"/>
      <c r="W1696" s="357"/>
      <c r="X1696" s="357"/>
      <c r="Y1696" s="357"/>
      <c r="Z1696" s="357"/>
      <c r="AA1696" s="357"/>
      <c r="AB1696" s="308"/>
      <c r="AC1696" s="2300"/>
      <c r="AD1696" s="2300"/>
      <c r="AE1696" s="2307"/>
      <c r="AF1696" s="2316"/>
      <c r="AG1696" s="2314"/>
      <c r="AH1696" s="2312"/>
      <c r="AI1696" s="271">
        <f t="shared" ref="AI1696" si="2450">IF(P1696=P1695,0,1)</f>
        <v>0</v>
      </c>
      <c r="AJ1696" s="271" t="s">
        <v>545</v>
      </c>
      <c r="AK1696" s="271" t="str">
        <f t="shared" si="2373"/>
        <v>??</v>
      </c>
      <c r="AL1696" s="271" t="e">
        <f>IF(#REF!=#REF!,0,1)</f>
        <v>#REF!</v>
      </c>
      <c r="AM1696" s="354">
        <f t="shared" si="2377"/>
        <v>0</v>
      </c>
    </row>
    <row r="1697" spans="1:39" ht="14.1" customHeight="1" thickTop="1" thickBot="1" x14ac:dyDescent="0.25">
      <c r="A1697" s="2278"/>
      <c r="B1697" s="2281"/>
      <c r="C1697" s="2283"/>
      <c r="D1697" s="2285"/>
      <c r="E1697" s="2288"/>
      <c r="F1697" s="2281"/>
      <c r="G1697" s="2295"/>
      <c r="H1697" s="2297"/>
      <c r="I1697" s="2292"/>
      <c r="J1697" s="2281"/>
      <c r="K1697" s="2295"/>
      <c r="L1697" s="2281"/>
      <c r="M1697" s="310"/>
      <c r="N1697" s="1678"/>
      <c r="O1697" s="1678"/>
      <c r="P1697" s="309"/>
      <c r="Q1697" s="309"/>
      <c r="R1697" s="308"/>
      <c r="S1697" s="308"/>
      <c r="T1697" s="358"/>
      <c r="U1697" s="357"/>
      <c r="V1697" s="357"/>
      <c r="W1697" s="357"/>
      <c r="X1697" s="357"/>
      <c r="Y1697" s="357"/>
      <c r="Z1697" s="357"/>
      <c r="AA1697" s="357"/>
      <c r="AB1697" s="308"/>
      <c r="AC1697" s="2300"/>
      <c r="AD1697" s="2300"/>
      <c r="AE1697" s="2307"/>
      <c r="AF1697" s="2316"/>
      <c r="AG1697" s="2314"/>
      <c r="AH1697" s="2312"/>
      <c r="AI1697" s="271">
        <f t="shared" ref="AI1697" si="2451">IF(P1697=P1696,0,IF(P1697=P1695,0,1))</f>
        <v>0</v>
      </c>
      <c r="AJ1697" s="271" t="s">
        <v>545</v>
      </c>
      <c r="AK1697" s="271" t="str">
        <f t="shared" si="2373"/>
        <v>??</v>
      </c>
      <c r="AL1697" s="271" t="e">
        <f>IF(#REF!=#REF!,0,IF(#REF!=#REF!,0,1))</f>
        <v>#REF!</v>
      </c>
      <c r="AM1697" s="354">
        <f t="shared" si="2377"/>
        <v>0</v>
      </c>
    </row>
    <row r="1698" spans="1:39" ht="14.1" customHeight="1" thickTop="1" thickBot="1" x14ac:dyDescent="0.25">
      <c r="A1698" s="2278"/>
      <c r="B1698" s="2281"/>
      <c r="C1698" s="2283"/>
      <c r="D1698" s="2285"/>
      <c r="E1698" s="2288"/>
      <c r="F1698" s="2281"/>
      <c r="G1698" s="2295"/>
      <c r="H1698" s="2297"/>
      <c r="I1698" s="2293"/>
      <c r="J1698" s="2281"/>
      <c r="K1698" s="2295"/>
      <c r="L1698" s="2281"/>
      <c r="M1698" s="310"/>
      <c r="N1698" s="1678"/>
      <c r="O1698" s="1678"/>
      <c r="P1698" s="309"/>
      <c r="Q1698" s="309"/>
      <c r="R1698" s="308"/>
      <c r="S1698" s="308"/>
      <c r="T1698" s="358"/>
      <c r="U1698" s="357"/>
      <c r="V1698" s="357"/>
      <c r="W1698" s="357"/>
      <c r="X1698" s="357"/>
      <c r="Y1698" s="357"/>
      <c r="Z1698" s="357"/>
      <c r="AA1698" s="357"/>
      <c r="AB1698" s="308"/>
      <c r="AC1698" s="2300"/>
      <c r="AD1698" s="2300"/>
      <c r="AE1698" s="2307"/>
      <c r="AF1698" s="2316"/>
      <c r="AG1698" s="2314"/>
      <c r="AH1698" s="2312"/>
      <c r="AI1698" s="271">
        <f t="shared" ref="AI1698" si="2452">IF(P1698=P1697,0,IF(P1698=P1696,0,IF(P1698=P1695,0,1)))</f>
        <v>0</v>
      </c>
      <c r="AJ1698" s="271" t="s">
        <v>545</v>
      </c>
      <c r="AK1698" s="271" t="str">
        <f t="shared" si="2373"/>
        <v>??</v>
      </c>
      <c r="AL1698" s="271" t="e">
        <f>IF(#REF!=#REF!,0,IF(#REF!=#REF!,0,IF(#REF!=#REF!,0,1)))</f>
        <v>#REF!</v>
      </c>
      <c r="AM1698" s="354">
        <f t="shared" si="2377"/>
        <v>0</v>
      </c>
    </row>
    <row r="1699" spans="1:39" ht="14.1" customHeight="1" thickTop="1" thickBot="1" x14ac:dyDescent="0.25">
      <c r="A1699" s="2278"/>
      <c r="B1699" s="2281"/>
      <c r="C1699" s="2283"/>
      <c r="D1699" s="2285"/>
      <c r="E1699" s="2288"/>
      <c r="F1699" s="2281"/>
      <c r="G1699" s="2295"/>
      <c r="H1699" s="2297"/>
      <c r="I1699" s="2293"/>
      <c r="J1699" s="2281"/>
      <c r="K1699" s="2295"/>
      <c r="L1699" s="2281"/>
      <c r="M1699" s="310"/>
      <c r="N1699" s="1678"/>
      <c r="O1699" s="1678"/>
      <c r="P1699" s="309"/>
      <c r="Q1699" s="309"/>
      <c r="R1699" s="308"/>
      <c r="S1699" s="308"/>
      <c r="T1699" s="358"/>
      <c r="U1699" s="357"/>
      <c r="V1699" s="357"/>
      <c r="W1699" s="357"/>
      <c r="X1699" s="357"/>
      <c r="Y1699" s="357"/>
      <c r="Z1699" s="357"/>
      <c r="AA1699" s="357"/>
      <c r="AB1699" s="308"/>
      <c r="AC1699" s="2300"/>
      <c r="AD1699" s="2300"/>
      <c r="AE1699" s="2307"/>
      <c r="AF1699" s="2316"/>
      <c r="AG1699" s="2314"/>
      <c r="AH1699" s="2312"/>
      <c r="AI1699" s="271">
        <f t="shared" ref="AI1699" si="2453">IF(P1699=P1698,0,IF(P1699=P1697,0,IF(P1699=P1696,0,IF(P1699=P1695,0,1))))</f>
        <v>0</v>
      </c>
      <c r="AJ1699" s="271" t="s">
        <v>545</v>
      </c>
      <c r="AK1699" s="271" t="str">
        <f t="shared" si="2373"/>
        <v>??</v>
      </c>
      <c r="AL1699" s="271" t="e">
        <f>IF(#REF!=#REF!,0,IF(#REF!=#REF!,0,IF(#REF!=#REF!,0,IF(#REF!=#REF!,0,1))))</f>
        <v>#REF!</v>
      </c>
      <c r="AM1699" s="354">
        <f t="shared" si="2377"/>
        <v>0</v>
      </c>
    </row>
    <row r="1700" spans="1:39" ht="14.1" customHeight="1" thickTop="1" thickBot="1" x14ac:dyDescent="0.25">
      <c r="A1700" s="2278"/>
      <c r="B1700" s="2281"/>
      <c r="C1700" s="2283"/>
      <c r="D1700" s="2285"/>
      <c r="E1700" s="2288"/>
      <c r="F1700" s="2281"/>
      <c r="G1700" s="2295"/>
      <c r="H1700" s="2297"/>
      <c r="I1700" s="2293"/>
      <c r="J1700" s="2281"/>
      <c r="K1700" s="2295"/>
      <c r="L1700" s="2281"/>
      <c r="M1700" s="310"/>
      <c r="N1700" s="1678"/>
      <c r="O1700" s="1678"/>
      <c r="P1700" s="309"/>
      <c r="Q1700" s="309"/>
      <c r="R1700" s="308"/>
      <c r="S1700" s="308"/>
      <c r="T1700" s="358"/>
      <c r="U1700" s="357"/>
      <c r="V1700" s="357"/>
      <c r="W1700" s="357"/>
      <c r="X1700" s="357"/>
      <c r="Y1700" s="357"/>
      <c r="Z1700" s="357"/>
      <c r="AA1700" s="357"/>
      <c r="AB1700" s="308"/>
      <c r="AC1700" s="2300"/>
      <c r="AD1700" s="2300"/>
      <c r="AE1700" s="2307"/>
      <c r="AF1700" s="2316"/>
      <c r="AG1700" s="2314"/>
      <c r="AH1700" s="2312"/>
      <c r="AI1700" s="271">
        <f t="shared" ref="AI1700" si="2454">IF(P1700=P1699,0,IF(P1700=P1698,0,IF(P1700=P1697,0,IF(P1700=P1696,0,IF(P1700=P1695,0,1)))))</f>
        <v>0</v>
      </c>
      <c r="AJ1700" s="271" t="s">
        <v>545</v>
      </c>
      <c r="AK1700" s="271" t="str">
        <f t="shared" si="2373"/>
        <v>??</v>
      </c>
      <c r="AL1700" s="271" t="e">
        <f>IF(#REF!=#REF!,0,IF(#REF!=#REF!,0,IF(#REF!=#REF!,0,IF(#REF!=#REF!,0,IF(#REF!=#REF!,0,1)))))</f>
        <v>#REF!</v>
      </c>
      <c r="AM1700" s="354">
        <f t="shared" si="2377"/>
        <v>0</v>
      </c>
    </row>
    <row r="1701" spans="1:39" ht="14.1" customHeight="1" thickTop="1" thickBot="1" x14ac:dyDescent="0.25">
      <c r="A1701" s="2278"/>
      <c r="B1701" s="2281"/>
      <c r="C1701" s="2283"/>
      <c r="D1701" s="2285"/>
      <c r="E1701" s="2288"/>
      <c r="F1701" s="2281"/>
      <c r="G1701" s="2295"/>
      <c r="H1701" s="2297"/>
      <c r="I1701" s="2293"/>
      <c r="J1701" s="2281"/>
      <c r="K1701" s="2295"/>
      <c r="L1701" s="2281"/>
      <c r="M1701" s="310"/>
      <c r="N1701" s="1678"/>
      <c r="O1701" s="1678"/>
      <c r="P1701" s="309"/>
      <c r="Q1701" s="309"/>
      <c r="R1701" s="308"/>
      <c r="S1701" s="308"/>
      <c r="T1701" s="358"/>
      <c r="U1701" s="357"/>
      <c r="V1701" s="357"/>
      <c r="W1701" s="357"/>
      <c r="X1701" s="357"/>
      <c r="Y1701" s="357"/>
      <c r="Z1701" s="357"/>
      <c r="AA1701" s="357"/>
      <c r="AB1701" s="308"/>
      <c r="AC1701" s="2300"/>
      <c r="AD1701" s="2300"/>
      <c r="AE1701" s="2308" t="str">
        <f t="shared" ref="AE1701" si="2455">IF(AE1695&gt;9,"błąd","")</f>
        <v/>
      </c>
      <c r="AF1701" s="2316"/>
      <c r="AG1701" s="2314"/>
      <c r="AH1701" s="2312"/>
      <c r="AI1701" s="271">
        <f t="shared" ref="AI1701" si="2456">IF(P1701=P1700,0,IF(P1701=P1699,0,IF(P1701=P1698,0,IF(P1701=P1697,0,IF(P1701=P1696,0,IF(P1701=P1695,0,1))))))</f>
        <v>0</v>
      </c>
      <c r="AJ1701" s="271" t="s">
        <v>545</v>
      </c>
      <c r="AK1701" s="271" t="str">
        <f t="shared" si="2373"/>
        <v>??</v>
      </c>
      <c r="AL1701" s="271" t="e">
        <f>IF(#REF!=#REF!,0,IF(#REF!=#REF!,0,IF(#REF!=#REF!,0,IF(#REF!=#REF!,0,IF(#REF!=#REF!,0,IF(#REF!=#REF!,0,1))))))</f>
        <v>#REF!</v>
      </c>
      <c r="AM1701" s="354">
        <f t="shared" si="2377"/>
        <v>0</v>
      </c>
    </row>
    <row r="1702" spans="1:39" ht="14.1" customHeight="1" thickTop="1" thickBot="1" x14ac:dyDescent="0.25">
      <c r="A1702" s="2278"/>
      <c r="B1702" s="2281"/>
      <c r="C1702" s="2283"/>
      <c r="D1702" s="2285"/>
      <c r="E1702" s="2288"/>
      <c r="F1702" s="2281"/>
      <c r="G1702" s="2295"/>
      <c r="H1702" s="2297"/>
      <c r="I1702" s="2293"/>
      <c r="J1702" s="2281"/>
      <c r="K1702" s="2295"/>
      <c r="L1702" s="2281"/>
      <c r="M1702" s="310"/>
      <c r="N1702" s="1678"/>
      <c r="O1702" s="1678"/>
      <c r="P1702" s="309"/>
      <c r="Q1702" s="309"/>
      <c r="R1702" s="308"/>
      <c r="S1702" s="308"/>
      <c r="T1702" s="358"/>
      <c r="U1702" s="357"/>
      <c r="V1702" s="357"/>
      <c r="W1702" s="357"/>
      <c r="X1702" s="357"/>
      <c r="Y1702" s="357"/>
      <c r="Z1702" s="357"/>
      <c r="AA1702" s="357"/>
      <c r="AB1702" s="308"/>
      <c r="AC1702" s="2300"/>
      <c r="AD1702" s="2300"/>
      <c r="AE1702" s="2308"/>
      <c r="AF1702" s="2316"/>
      <c r="AG1702" s="2314"/>
      <c r="AH1702" s="2312"/>
      <c r="AI1702" s="271">
        <f t="shared" ref="AI1702" si="2457">IF(P1702=P1701,0,IF(P1702=P1700,0,IF(P1702=P1699,0,IF(P1702=P1698,0,IF(P1702=P1697,0,IF(P1702=P1696,0,IF(P1702=P1695,0,1)))))))</f>
        <v>0</v>
      </c>
      <c r="AJ1702" s="271" t="s">
        <v>545</v>
      </c>
      <c r="AK1702" s="271" t="str">
        <f t="shared" si="2373"/>
        <v>??</v>
      </c>
      <c r="AL1702" s="271" t="e">
        <f>IF(#REF!=#REF!,0,IF(#REF!=#REF!,0,IF(#REF!=#REF!,0,IF(#REF!=#REF!,0,IF(#REF!=#REF!,0,IF(#REF!=#REF!,0,IF(#REF!=#REF!,0,1)))))))</f>
        <v>#REF!</v>
      </c>
      <c r="AM1702" s="354">
        <f t="shared" si="2377"/>
        <v>0</v>
      </c>
    </row>
    <row r="1703" spans="1:39" ht="14.1" customHeight="1" thickTop="1" thickBot="1" x14ac:dyDescent="0.25">
      <c r="A1703" s="2278"/>
      <c r="B1703" s="2281"/>
      <c r="C1703" s="2283"/>
      <c r="D1703" s="2285"/>
      <c r="E1703" s="2288"/>
      <c r="F1703" s="2281"/>
      <c r="G1703" s="2295"/>
      <c r="H1703" s="2297"/>
      <c r="I1703" s="2293"/>
      <c r="J1703" s="2281"/>
      <c r="K1703" s="2295"/>
      <c r="L1703" s="2281"/>
      <c r="M1703" s="310"/>
      <c r="N1703" s="1678"/>
      <c r="O1703" s="1678"/>
      <c r="P1703" s="309"/>
      <c r="Q1703" s="309"/>
      <c r="R1703" s="308"/>
      <c r="S1703" s="308"/>
      <c r="T1703" s="358"/>
      <c r="U1703" s="357"/>
      <c r="V1703" s="357"/>
      <c r="W1703" s="357"/>
      <c r="X1703" s="357"/>
      <c r="Y1703" s="357"/>
      <c r="Z1703" s="357"/>
      <c r="AA1703" s="357"/>
      <c r="AB1703" s="308"/>
      <c r="AC1703" s="2300"/>
      <c r="AD1703" s="2300"/>
      <c r="AE1703" s="2308"/>
      <c r="AF1703" s="2316"/>
      <c r="AG1703" s="2314"/>
      <c r="AH1703" s="2312"/>
      <c r="AI1703" s="271">
        <f t="shared" ref="AI1703" si="2458">IF(P1703=P1702,0,IF(P1703=P1701,0,IF(P1703=P1700,0,IF(P1703=P1699,0,IF(P1703=P1698,0,IF(P1703=P1697,0,IF(P1703=P1696,0,IF(P1703=P1695,0,1))))))))</f>
        <v>0</v>
      </c>
      <c r="AJ1703" s="271" t="s">
        <v>545</v>
      </c>
      <c r="AK1703" s="271" t="str">
        <f t="shared" si="2373"/>
        <v>??</v>
      </c>
      <c r="AL1703" s="271" t="e">
        <f>IF(#REF!=#REF!,0,IF(#REF!=#REF!,0,IF(#REF!=#REF!,0,IF(#REF!=#REF!,0,IF(#REF!=#REF!,0,IF(#REF!=#REF!,0,IF(#REF!=#REF!,0,IF(#REF!=#REF!,0,1))))))))</f>
        <v>#REF!</v>
      </c>
      <c r="AM1703" s="354">
        <f t="shared" si="2377"/>
        <v>0</v>
      </c>
    </row>
    <row r="1704" spans="1:39" ht="14.1" customHeight="1" thickTop="1" thickBot="1" x14ac:dyDescent="0.25">
      <c r="A1704" s="2279"/>
      <c r="B1704" s="2282"/>
      <c r="C1704" s="2284"/>
      <c r="D1704" s="2286"/>
      <c r="E1704" s="2289"/>
      <c r="F1704" s="2282"/>
      <c r="G1704" s="2296"/>
      <c r="H1704" s="2298"/>
      <c r="I1704" s="2294"/>
      <c r="J1704" s="2282"/>
      <c r="K1704" s="2296"/>
      <c r="L1704" s="2282"/>
      <c r="M1704" s="292"/>
      <c r="N1704" s="290"/>
      <c r="O1704" s="290"/>
      <c r="P1704" s="291"/>
      <c r="Q1704" s="291"/>
      <c r="R1704" s="290"/>
      <c r="S1704" s="290"/>
      <c r="T1704" s="356"/>
      <c r="U1704" s="355"/>
      <c r="V1704" s="355"/>
      <c r="W1704" s="355"/>
      <c r="X1704" s="355"/>
      <c r="Y1704" s="355"/>
      <c r="Z1704" s="355"/>
      <c r="AA1704" s="355"/>
      <c r="AB1704" s="290"/>
      <c r="AC1704" s="2301"/>
      <c r="AD1704" s="2301"/>
      <c r="AE1704" s="2309"/>
      <c r="AF1704" s="2316"/>
      <c r="AG1704" s="2315"/>
      <c r="AH1704" s="2312"/>
      <c r="AI1704" s="271">
        <f t="shared" ref="AI1704" si="2459">IF(P1704=P1703,0,IF(P1704=P1702,0,IF(P1704=P1701,0,IF(P1704=P1700,0,IF(P1704=P1699,0,IF(P1704=P1698,0,IF(P1704=P1697,0,IF(P1704=P1696,0,IF(P1704=P1695,0,1)))))))))</f>
        <v>0</v>
      </c>
      <c r="AJ1704" s="271" t="s">
        <v>545</v>
      </c>
      <c r="AK1704" s="271" t="str">
        <f t="shared" si="2373"/>
        <v>??</v>
      </c>
      <c r="AL1704" s="271" t="e">
        <f>IF(#REF!=#REF!,0,IF(#REF!=#REF!,0,IF(#REF!=#REF!,0,IF(#REF!=#REF!,0,IF(#REF!=#REF!,0,IF(#REF!=#REF!,0,IF(#REF!=#REF!,0,IF(#REF!=#REF!,0,IF(#REF!=#REF!,0,1)))))))))</f>
        <v>#REF!</v>
      </c>
      <c r="AM1704" s="354">
        <f t="shared" si="2377"/>
        <v>0</v>
      </c>
    </row>
    <row r="1705" spans="1:39" ht="14.1" customHeight="1" thickTop="1" thickBot="1" x14ac:dyDescent="0.25">
      <c r="A1705" s="2278"/>
      <c r="B1705" s="2280"/>
      <c r="C1705" s="2283"/>
      <c r="D1705" s="2285"/>
      <c r="E1705" s="2287"/>
      <c r="F1705" s="2280"/>
      <c r="G1705" s="2280"/>
      <c r="H1705" s="2297"/>
      <c r="I1705" s="2290" t="s">
        <v>140</v>
      </c>
      <c r="J1705" s="2281"/>
      <c r="K1705" s="2280"/>
      <c r="L1705" s="2281"/>
      <c r="M1705" s="310"/>
      <c r="N1705" s="1678"/>
      <c r="O1705" s="1678"/>
      <c r="P1705" s="388"/>
      <c r="Q1705" s="388"/>
      <c r="R1705" s="308"/>
      <c r="S1705" s="308"/>
      <c r="T1705" s="358"/>
      <c r="U1705" s="357"/>
      <c r="V1705" s="357"/>
      <c r="W1705" s="357"/>
      <c r="X1705" s="357"/>
      <c r="Y1705" s="357"/>
      <c r="Z1705" s="357"/>
      <c r="AA1705" s="357"/>
      <c r="AB1705" s="308"/>
      <c r="AC1705" s="2299">
        <f t="shared" ref="AC1705" si="2460">SUM(T1705:AB1714)</f>
        <v>0</v>
      </c>
      <c r="AD1705" s="2299">
        <f t="shared" ref="AD1705" si="2461">IF(AC1705&gt;0,18,0)</f>
        <v>0</v>
      </c>
      <c r="AE1705" s="2306">
        <f t="shared" ref="AE1705" si="2462">IF((AC1705-AD1705)&gt;=0,AC1705-AD1705,0)</f>
        <v>0</v>
      </c>
      <c r="AF1705" s="2316">
        <f t="shared" ref="AF1705" si="2463">IF(AC1705&lt;AD1705,AC1705,AD1705)/IF(AD1705=0,1,AD1705)</f>
        <v>0</v>
      </c>
      <c r="AG1705" s="2313" t="str">
        <f t="shared" ref="AG1705" si="2464">IF(AF1705=1,"pe",IF(AF1705&gt;0,"ne",""))</f>
        <v/>
      </c>
      <c r="AH1705" s="2312"/>
      <c r="AI1705" s="271">
        <v>1</v>
      </c>
      <c r="AJ1705" s="271" t="s">
        <v>545</v>
      </c>
      <c r="AK1705" s="271" t="str">
        <f t="shared" si="2373"/>
        <v>??</v>
      </c>
      <c r="AL1705" s="271">
        <v>1</v>
      </c>
      <c r="AM1705" s="354">
        <f t="shared" ref="AM1705" si="2465">C1705</f>
        <v>0</v>
      </c>
    </row>
    <row r="1706" spans="1:39" ht="14.1" customHeight="1" thickTop="1" thickBot="1" x14ac:dyDescent="0.25">
      <c r="A1706" s="2278"/>
      <c r="B1706" s="2281"/>
      <c r="C1706" s="2283"/>
      <c r="D1706" s="2285"/>
      <c r="E1706" s="2288"/>
      <c r="F1706" s="2281"/>
      <c r="G1706" s="2295"/>
      <c r="H1706" s="2297"/>
      <c r="I1706" s="2291"/>
      <c r="J1706" s="2281"/>
      <c r="K1706" s="2295"/>
      <c r="L1706" s="2281"/>
      <c r="M1706" s="310"/>
      <c r="N1706" s="1678"/>
      <c r="O1706" s="1678"/>
      <c r="P1706" s="309"/>
      <c r="Q1706" s="309"/>
      <c r="R1706" s="308"/>
      <c r="S1706" s="308"/>
      <c r="T1706" s="358"/>
      <c r="U1706" s="357"/>
      <c r="V1706" s="357"/>
      <c r="W1706" s="357"/>
      <c r="X1706" s="357"/>
      <c r="Y1706" s="357"/>
      <c r="Z1706" s="357"/>
      <c r="AA1706" s="357"/>
      <c r="AB1706" s="308"/>
      <c r="AC1706" s="2300"/>
      <c r="AD1706" s="2300"/>
      <c r="AE1706" s="2307"/>
      <c r="AF1706" s="2316"/>
      <c r="AG1706" s="2314"/>
      <c r="AH1706" s="2312"/>
      <c r="AI1706" s="271">
        <f t="shared" ref="AI1706" si="2466">IF(P1706=P1705,0,1)</f>
        <v>0</v>
      </c>
      <c r="AJ1706" s="271" t="s">
        <v>545</v>
      </c>
      <c r="AK1706" s="271" t="str">
        <f t="shared" si="2373"/>
        <v>??</v>
      </c>
      <c r="AL1706" s="271" t="e">
        <f>IF(#REF!=#REF!,0,1)</f>
        <v>#REF!</v>
      </c>
      <c r="AM1706" s="354">
        <f t="shared" si="2377"/>
        <v>0</v>
      </c>
    </row>
    <row r="1707" spans="1:39" ht="14.1" customHeight="1" thickTop="1" thickBot="1" x14ac:dyDescent="0.25">
      <c r="A1707" s="2278"/>
      <c r="B1707" s="2281"/>
      <c r="C1707" s="2283"/>
      <c r="D1707" s="2285"/>
      <c r="E1707" s="2288"/>
      <c r="F1707" s="2281"/>
      <c r="G1707" s="2295"/>
      <c r="H1707" s="2297"/>
      <c r="I1707" s="2292"/>
      <c r="J1707" s="2281"/>
      <c r="K1707" s="2295"/>
      <c r="L1707" s="2281"/>
      <c r="M1707" s="310"/>
      <c r="N1707" s="1678"/>
      <c r="O1707" s="1678"/>
      <c r="P1707" s="309"/>
      <c r="Q1707" s="309"/>
      <c r="R1707" s="308"/>
      <c r="S1707" s="308"/>
      <c r="T1707" s="358"/>
      <c r="U1707" s="357"/>
      <c r="V1707" s="357"/>
      <c r="W1707" s="357"/>
      <c r="X1707" s="357"/>
      <c r="Y1707" s="357"/>
      <c r="Z1707" s="357"/>
      <c r="AA1707" s="357"/>
      <c r="AB1707" s="308"/>
      <c r="AC1707" s="2300"/>
      <c r="AD1707" s="2300"/>
      <c r="AE1707" s="2307"/>
      <c r="AF1707" s="2316"/>
      <c r="AG1707" s="2314"/>
      <c r="AH1707" s="2312"/>
      <c r="AI1707" s="271">
        <f t="shared" ref="AI1707" si="2467">IF(P1707=P1706,0,IF(P1707=P1705,0,1))</f>
        <v>0</v>
      </c>
      <c r="AJ1707" s="271" t="s">
        <v>545</v>
      </c>
      <c r="AK1707" s="271" t="str">
        <f t="shared" si="2373"/>
        <v>??</v>
      </c>
      <c r="AL1707" s="271" t="e">
        <f>IF(#REF!=#REF!,0,IF(#REF!=#REF!,0,1))</f>
        <v>#REF!</v>
      </c>
      <c r="AM1707" s="354">
        <f t="shared" si="2377"/>
        <v>0</v>
      </c>
    </row>
    <row r="1708" spans="1:39" ht="14.1" customHeight="1" thickTop="1" thickBot="1" x14ac:dyDescent="0.25">
      <c r="A1708" s="2278"/>
      <c r="B1708" s="2281"/>
      <c r="C1708" s="2283"/>
      <c r="D1708" s="2285"/>
      <c r="E1708" s="2288"/>
      <c r="F1708" s="2281"/>
      <c r="G1708" s="2295"/>
      <c r="H1708" s="2297"/>
      <c r="I1708" s="2293"/>
      <c r="J1708" s="2281"/>
      <c r="K1708" s="2295"/>
      <c r="L1708" s="2281"/>
      <c r="M1708" s="310"/>
      <c r="N1708" s="1678"/>
      <c r="O1708" s="1678"/>
      <c r="P1708" s="309"/>
      <c r="Q1708" s="309"/>
      <c r="R1708" s="308"/>
      <c r="S1708" s="308"/>
      <c r="T1708" s="358"/>
      <c r="U1708" s="357"/>
      <c r="V1708" s="357"/>
      <c r="W1708" s="357"/>
      <c r="X1708" s="357"/>
      <c r="Y1708" s="357"/>
      <c r="Z1708" s="357"/>
      <c r="AA1708" s="357"/>
      <c r="AB1708" s="308"/>
      <c r="AC1708" s="2300"/>
      <c r="AD1708" s="2300"/>
      <c r="AE1708" s="2307"/>
      <c r="AF1708" s="2316"/>
      <c r="AG1708" s="2314"/>
      <c r="AH1708" s="2312"/>
      <c r="AI1708" s="271">
        <f t="shared" ref="AI1708" si="2468">IF(P1708=P1707,0,IF(P1708=P1706,0,IF(P1708=P1705,0,1)))</f>
        <v>0</v>
      </c>
      <c r="AJ1708" s="271" t="s">
        <v>545</v>
      </c>
      <c r="AK1708" s="271" t="str">
        <f t="shared" si="2373"/>
        <v>??</v>
      </c>
      <c r="AL1708" s="271" t="e">
        <f>IF(#REF!=#REF!,0,IF(#REF!=#REF!,0,IF(#REF!=#REF!,0,1)))</f>
        <v>#REF!</v>
      </c>
      <c r="AM1708" s="354">
        <f t="shared" si="2377"/>
        <v>0</v>
      </c>
    </row>
    <row r="1709" spans="1:39" ht="14.1" customHeight="1" thickTop="1" thickBot="1" x14ac:dyDescent="0.25">
      <c r="A1709" s="2278"/>
      <c r="B1709" s="2281"/>
      <c r="C1709" s="2283"/>
      <c r="D1709" s="2285"/>
      <c r="E1709" s="2288"/>
      <c r="F1709" s="2281"/>
      <c r="G1709" s="2295"/>
      <c r="H1709" s="2297"/>
      <c r="I1709" s="2293"/>
      <c r="J1709" s="2281"/>
      <c r="K1709" s="2295"/>
      <c r="L1709" s="2281"/>
      <c r="M1709" s="310"/>
      <c r="N1709" s="1678"/>
      <c r="O1709" s="1678"/>
      <c r="P1709" s="309"/>
      <c r="Q1709" s="309"/>
      <c r="R1709" s="308"/>
      <c r="S1709" s="308"/>
      <c r="T1709" s="358"/>
      <c r="U1709" s="357"/>
      <c r="V1709" s="357"/>
      <c r="W1709" s="357"/>
      <c r="X1709" s="357"/>
      <c r="Y1709" s="357"/>
      <c r="Z1709" s="357"/>
      <c r="AA1709" s="357"/>
      <c r="AB1709" s="308"/>
      <c r="AC1709" s="2300"/>
      <c r="AD1709" s="2300"/>
      <c r="AE1709" s="2307"/>
      <c r="AF1709" s="2316"/>
      <c r="AG1709" s="2314"/>
      <c r="AH1709" s="2312"/>
      <c r="AI1709" s="271">
        <f t="shared" ref="AI1709" si="2469">IF(P1709=P1708,0,IF(P1709=P1707,0,IF(P1709=P1706,0,IF(P1709=P1705,0,1))))</f>
        <v>0</v>
      </c>
      <c r="AJ1709" s="271" t="s">
        <v>545</v>
      </c>
      <c r="AK1709" s="271" t="str">
        <f t="shared" si="2373"/>
        <v>??</v>
      </c>
      <c r="AL1709" s="271" t="e">
        <f>IF(#REF!=#REF!,0,IF(#REF!=#REF!,0,IF(#REF!=#REF!,0,IF(#REF!=#REF!,0,1))))</f>
        <v>#REF!</v>
      </c>
      <c r="AM1709" s="354">
        <f t="shared" si="2377"/>
        <v>0</v>
      </c>
    </row>
    <row r="1710" spans="1:39" ht="14.1" customHeight="1" thickTop="1" thickBot="1" x14ac:dyDescent="0.25">
      <c r="A1710" s="2278"/>
      <c r="B1710" s="2281"/>
      <c r="C1710" s="2283"/>
      <c r="D1710" s="2285"/>
      <c r="E1710" s="2288"/>
      <c r="F1710" s="2281"/>
      <c r="G1710" s="2295"/>
      <c r="H1710" s="2297"/>
      <c r="I1710" s="2293"/>
      <c r="J1710" s="2281"/>
      <c r="K1710" s="2295"/>
      <c r="L1710" s="2281"/>
      <c r="M1710" s="310"/>
      <c r="N1710" s="1678"/>
      <c r="O1710" s="1678"/>
      <c r="P1710" s="309"/>
      <c r="Q1710" s="309"/>
      <c r="R1710" s="308"/>
      <c r="S1710" s="308"/>
      <c r="T1710" s="358"/>
      <c r="U1710" s="357"/>
      <c r="V1710" s="357"/>
      <c r="W1710" s="357"/>
      <c r="X1710" s="357"/>
      <c r="Y1710" s="357"/>
      <c r="Z1710" s="357"/>
      <c r="AA1710" s="357"/>
      <c r="AB1710" s="308"/>
      <c r="AC1710" s="2300"/>
      <c r="AD1710" s="2300"/>
      <c r="AE1710" s="2307"/>
      <c r="AF1710" s="2316"/>
      <c r="AG1710" s="2314"/>
      <c r="AH1710" s="2312"/>
      <c r="AI1710" s="271">
        <f t="shared" ref="AI1710" si="2470">IF(P1710=P1709,0,IF(P1710=P1708,0,IF(P1710=P1707,0,IF(P1710=P1706,0,IF(P1710=P1705,0,1)))))</f>
        <v>0</v>
      </c>
      <c r="AJ1710" s="271" t="s">
        <v>545</v>
      </c>
      <c r="AK1710" s="271" t="str">
        <f t="shared" si="2373"/>
        <v>??</v>
      </c>
      <c r="AL1710" s="271" t="e">
        <f>IF(#REF!=#REF!,0,IF(#REF!=#REF!,0,IF(#REF!=#REF!,0,IF(#REF!=#REF!,0,IF(#REF!=#REF!,0,1)))))</f>
        <v>#REF!</v>
      </c>
      <c r="AM1710" s="354">
        <f t="shared" si="2377"/>
        <v>0</v>
      </c>
    </row>
    <row r="1711" spans="1:39" ht="14.1" customHeight="1" thickTop="1" thickBot="1" x14ac:dyDescent="0.25">
      <c r="A1711" s="2278"/>
      <c r="B1711" s="2281"/>
      <c r="C1711" s="2283"/>
      <c r="D1711" s="2285"/>
      <c r="E1711" s="2288"/>
      <c r="F1711" s="2281"/>
      <c r="G1711" s="2295"/>
      <c r="H1711" s="2297"/>
      <c r="I1711" s="2293"/>
      <c r="J1711" s="2281"/>
      <c r="K1711" s="2295"/>
      <c r="L1711" s="2281"/>
      <c r="M1711" s="310"/>
      <c r="N1711" s="1678"/>
      <c r="O1711" s="1678"/>
      <c r="P1711" s="309"/>
      <c r="Q1711" s="309"/>
      <c r="R1711" s="308"/>
      <c r="S1711" s="308"/>
      <c r="T1711" s="358"/>
      <c r="U1711" s="357"/>
      <c r="V1711" s="357"/>
      <c r="W1711" s="357"/>
      <c r="X1711" s="357"/>
      <c r="Y1711" s="357"/>
      <c r="Z1711" s="357"/>
      <c r="AA1711" s="357"/>
      <c r="AB1711" s="308"/>
      <c r="AC1711" s="2300"/>
      <c r="AD1711" s="2300"/>
      <c r="AE1711" s="2308" t="str">
        <f t="shared" ref="AE1711" si="2471">IF(AE1705&gt;9,"błąd","")</f>
        <v/>
      </c>
      <c r="AF1711" s="2316"/>
      <c r="AG1711" s="2314"/>
      <c r="AH1711" s="2312"/>
      <c r="AI1711" s="271">
        <f t="shared" ref="AI1711" si="2472">IF(P1711=P1710,0,IF(P1711=P1709,0,IF(P1711=P1708,0,IF(P1711=P1707,0,IF(P1711=P1706,0,IF(P1711=P1705,0,1))))))</f>
        <v>0</v>
      </c>
      <c r="AJ1711" s="271" t="s">
        <v>545</v>
      </c>
      <c r="AK1711" s="271" t="str">
        <f t="shared" si="2373"/>
        <v>??</v>
      </c>
      <c r="AL1711" s="271" t="e">
        <f>IF(#REF!=#REF!,0,IF(#REF!=#REF!,0,IF(#REF!=#REF!,0,IF(#REF!=#REF!,0,IF(#REF!=#REF!,0,IF(#REF!=#REF!,0,1))))))</f>
        <v>#REF!</v>
      </c>
      <c r="AM1711" s="354">
        <f t="shared" si="2377"/>
        <v>0</v>
      </c>
    </row>
    <row r="1712" spans="1:39" ht="14.1" customHeight="1" thickTop="1" thickBot="1" x14ac:dyDescent="0.25">
      <c r="A1712" s="2278"/>
      <c r="B1712" s="2281"/>
      <c r="C1712" s="2283"/>
      <c r="D1712" s="2285"/>
      <c r="E1712" s="2288"/>
      <c r="F1712" s="2281"/>
      <c r="G1712" s="2295"/>
      <c r="H1712" s="2297"/>
      <c r="I1712" s="2293"/>
      <c r="J1712" s="2281"/>
      <c r="K1712" s="2295"/>
      <c r="L1712" s="2281"/>
      <c r="M1712" s="310"/>
      <c r="N1712" s="1678"/>
      <c r="O1712" s="1678"/>
      <c r="P1712" s="309"/>
      <c r="Q1712" s="309"/>
      <c r="R1712" s="308"/>
      <c r="S1712" s="308"/>
      <c r="T1712" s="358"/>
      <c r="U1712" s="357"/>
      <c r="V1712" s="357"/>
      <c r="W1712" s="357"/>
      <c r="X1712" s="357"/>
      <c r="Y1712" s="357"/>
      <c r="Z1712" s="357"/>
      <c r="AA1712" s="357"/>
      <c r="AB1712" s="308"/>
      <c r="AC1712" s="2300"/>
      <c r="AD1712" s="2300"/>
      <c r="AE1712" s="2308"/>
      <c r="AF1712" s="2316"/>
      <c r="AG1712" s="2314"/>
      <c r="AH1712" s="2312"/>
      <c r="AI1712" s="271">
        <f t="shared" ref="AI1712" si="2473">IF(P1712=P1711,0,IF(P1712=P1710,0,IF(P1712=P1709,0,IF(P1712=P1708,0,IF(P1712=P1707,0,IF(P1712=P1706,0,IF(P1712=P1705,0,1)))))))</f>
        <v>0</v>
      </c>
      <c r="AJ1712" s="271" t="s">
        <v>545</v>
      </c>
      <c r="AK1712" s="271" t="str">
        <f t="shared" si="2373"/>
        <v>??</v>
      </c>
      <c r="AL1712" s="271" t="e">
        <f>IF(#REF!=#REF!,0,IF(#REF!=#REF!,0,IF(#REF!=#REF!,0,IF(#REF!=#REF!,0,IF(#REF!=#REF!,0,IF(#REF!=#REF!,0,IF(#REF!=#REF!,0,1)))))))</f>
        <v>#REF!</v>
      </c>
      <c r="AM1712" s="354">
        <f t="shared" si="2377"/>
        <v>0</v>
      </c>
    </row>
    <row r="1713" spans="1:39" ht="14.1" customHeight="1" thickTop="1" thickBot="1" x14ac:dyDescent="0.25">
      <c r="A1713" s="2278"/>
      <c r="B1713" s="2281"/>
      <c r="C1713" s="2283"/>
      <c r="D1713" s="2285"/>
      <c r="E1713" s="2288"/>
      <c r="F1713" s="2281"/>
      <c r="G1713" s="2295"/>
      <c r="H1713" s="2297"/>
      <c r="I1713" s="2293"/>
      <c r="J1713" s="2281"/>
      <c r="K1713" s="2295"/>
      <c r="L1713" s="2281"/>
      <c r="M1713" s="310"/>
      <c r="N1713" s="1678"/>
      <c r="O1713" s="1678"/>
      <c r="P1713" s="309"/>
      <c r="Q1713" s="309"/>
      <c r="R1713" s="308"/>
      <c r="S1713" s="308"/>
      <c r="T1713" s="358"/>
      <c r="U1713" s="357"/>
      <c r="V1713" s="357"/>
      <c r="W1713" s="357"/>
      <c r="X1713" s="357"/>
      <c r="Y1713" s="357"/>
      <c r="Z1713" s="357"/>
      <c r="AA1713" s="357"/>
      <c r="AB1713" s="308"/>
      <c r="AC1713" s="2300"/>
      <c r="AD1713" s="2300"/>
      <c r="AE1713" s="2308"/>
      <c r="AF1713" s="2316"/>
      <c r="AG1713" s="2314"/>
      <c r="AH1713" s="2312"/>
      <c r="AI1713" s="271">
        <f t="shared" ref="AI1713" si="2474">IF(P1713=P1712,0,IF(P1713=P1711,0,IF(P1713=P1710,0,IF(P1713=P1709,0,IF(P1713=P1708,0,IF(P1713=P1707,0,IF(P1713=P1706,0,IF(P1713=P1705,0,1))))))))</f>
        <v>0</v>
      </c>
      <c r="AJ1713" s="271" t="s">
        <v>545</v>
      </c>
      <c r="AK1713" s="271" t="str">
        <f t="shared" si="2373"/>
        <v>??</v>
      </c>
      <c r="AL1713" s="271" t="e">
        <f>IF(#REF!=#REF!,0,IF(#REF!=#REF!,0,IF(#REF!=#REF!,0,IF(#REF!=#REF!,0,IF(#REF!=#REF!,0,IF(#REF!=#REF!,0,IF(#REF!=#REF!,0,IF(#REF!=#REF!,0,1))))))))</f>
        <v>#REF!</v>
      </c>
      <c r="AM1713" s="354">
        <f t="shared" si="2377"/>
        <v>0</v>
      </c>
    </row>
    <row r="1714" spans="1:39" ht="14.1" customHeight="1" thickTop="1" thickBot="1" x14ac:dyDescent="0.25">
      <c r="A1714" s="2279"/>
      <c r="B1714" s="2282"/>
      <c r="C1714" s="2284"/>
      <c r="D1714" s="2286"/>
      <c r="E1714" s="2289"/>
      <c r="F1714" s="2282"/>
      <c r="G1714" s="2296"/>
      <c r="H1714" s="2298"/>
      <c r="I1714" s="2294"/>
      <c r="J1714" s="2282"/>
      <c r="K1714" s="2296"/>
      <c r="L1714" s="2282"/>
      <c r="M1714" s="292"/>
      <c r="N1714" s="290"/>
      <c r="O1714" s="290"/>
      <c r="P1714" s="291"/>
      <c r="Q1714" s="291"/>
      <c r="R1714" s="290"/>
      <c r="S1714" s="290"/>
      <c r="T1714" s="356"/>
      <c r="U1714" s="355"/>
      <c r="V1714" s="355"/>
      <c r="W1714" s="355"/>
      <c r="X1714" s="355"/>
      <c r="Y1714" s="355"/>
      <c r="Z1714" s="355"/>
      <c r="AA1714" s="355"/>
      <c r="AB1714" s="290"/>
      <c r="AC1714" s="2301"/>
      <c r="AD1714" s="2301"/>
      <c r="AE1714" s="2309"/>
      <c r="AF1714" s="2316"/>
      <c r="AG1714" s="2315"/>
      <c r="AH1714" s="2312"/>
      <c r="AI1714" s="271">
        <f t="shared" ref="AI1714" si="2475">IF(P1714=P1713,0,IF(P1714=P1712,0,IF(P1714=P1711,0,IF(P1714=P1710,0,IF(P1714=P1709,0,IF(P1714=P1708,0,IF(P1714=P1707,0,IF(P1714=P1706,0,IF(P1714=P1705,0,1)))))))))</f>
        <v>0</v>
      </c>
      <c r="AJ1714" s="271" t="s">
        <v>545</v>
      </c>
      <c r="AK1714" s="271" t="str">
        <f t="shared" ref="AK1714:AK1777" si="2476">$C$2</f>
        <v>??</v>
      </c>
      <c r="AL1714" s="271" t="e">
        <f>IF(#REF!=#REF!,0,IF(#REF!=#REF!,0,IF(#REF!=#REF!,0,IF(#REF!=#REF!,0,IF(#REF!=#REF!,0,IF(#REF!=#REF!,0,IF(#REF!=#REF!,0,IF(#REF!=#REF!,0,IF(#REF!=#REF!,0,1)))))))))</f>
        <v>#REF!</v>
      </c>
      <c r="AM1714" s="354">
        <f t="shared" si="2377"/>
        <v>0</v>
      </c>
    </row>
    <row r="1715" spans="1:39" ht="14.1" customHeight="1" thickTop="1" thickBot="1" x14ac:dyDescent="0.25">
      <c r="A1715" s="2278"/>
      <c r="B1715" s="2280"/>
      <c r="C1715" s="2283"/>
      <c r="D1715" s="2285"/>
      <c r="E1715" s="2287"/>
      <c r="F1715" s="2280"/>
      <c r="G1715" s="2280"/>
      <c r="H1715" s="2297"/>
      <c r="I1715" s="2290" t="s">
        <v>140</v>
      </c>
      <c r="J1715" s="2281"/>
      <c r="K1715" s="2280"/>
      <c r="L1715" s="2281"/>
      <c r="M1715" s="310"/>
      <c r="N1715" s="1678"/>
      <c r="O1715" s="1678"/>
      <c r="P1715" s="388"/>
      <c r="Q1715" s="388"/>
      <c r="R1715" s="308"/>
      <c r="S1715" s="308"/>
      <c r="T1715" s="358"/>
      <c r="U1715" s="357"/>
      <c r="V1715" s="357"/>
      <c r="W1715" s="357"/>
      <c r="X1715" s="357"/>
      <c r="Y1715" s="357"/>
      <c r="Z1715" s="357"/>
      <c r="AA1715" s="357"/>
      <c r="AB1715" s="308"/>
      <c r="AC1715" s="2299">
        <f t="shared" ref="AC1715" si="2477">SUM(T1715:AB1724)</f>
        <v>0</v>
      </c>
      <c r="AD1715" s="2299">
        <f t="shared" ref="AD1715" si="2478">IF(AC1715&gt;0,18,0)</f>
        <v>0</v>
      </c>
      <c r="AE1715" s="2306">
        <f t="shared" ref="AE1715" si="2479">IF((AC1715-AD1715)&gt;=0,AC1715-AD1715,0)</f>
        <v>0</v>
      </c>
      <c r="AF1715" s="2316">
        <f t="shared" ref="AF1715" si="2480">IF(AC1715&lt;AD1715,AC1715,AD1715)/IF(AD1715=0,1,AD1715)</f>
        <v>0</v>
      </c>
      <c r="AG1715" s="2313" t="str">
        <f t="shared" ref="AG1715" si="2481">IF(AF1715=1,"pe",IF(AF1715&gt;0,"ne",""))</f>
        <v/>
      </c>
      <c r="AH1715" s="2312"/>
      <c r="AI1715" s="271">
        <v>1</v>
      </c>
      <c r="AJ1715" s="271" t="s">
        <v>545</v>
      </c>
      <c r="AK1715" s="271" t="str">
        <f t="shared" si="2476"/>
        <v>??</v>
      </c>
      <c r="AL1715" s="271">
        <v>1</v>
      </c>
      <c r="AM1715" s="354">
        <f t="shared" ref="AM1715" si="2482">C1715</f>
        <v>0</v>
      </c>
    </row>
    <row r="1716" spans="1:39" ht="14.1" customHeight="1" thickTop="1" thickBot="1" x14ac:dyDescent="0.25">
      <c r="A1716" s="2278"/>
      <c r="B1716" s="2281"/>
      <c r="C1716" s="2283"/>
      <c r="D1716" s="2285"/>
      <c r="E1716" s="2288"/>
      <c r="F1716" s="2281"/>
      <c r="G1716" s="2295"/>
      <c r="H1716" s="2297"/>
      <c r="I1716" s="2291"/>
      <c r="J1716" s="2281"/>
      <c r="K1716" s="2295"/>
      <c r="L1716" s="2281"/>
      <c r="M1716" s="310"/>
      <c r="N1716" s="1678"/>
      <c r="O1716" s="1678"/>
      <c r="P1716" s="309"/>
      <c r="Q1716" s="309"/>
      <c r="R1716" s="308"/>
      <c r="S1716" s="308"/>
      <c r="T1716" s="358"/>
      <c r="U1716" s="357"/>
      <c r="V1716" s="357"/>
      <c r="W1716" s="357"/>
      <c r="X1716" s="357"/>
      <c r="Y1716" s="357"/>
      <c r="Z1716" s="357"/>
      <c r="AA1716" s="357"/>
      <c r="AB1716" s="308"/>
      <c r="AC1716" s="2300"/>
      <c r="AD1716" s="2300"/>
      <c r="AE1716" s="2307"/>
      <c r="AF1716" s="2316"/>
      <c r="AG1716" s="2314"/>
      <c r="AH1716" s="2312"/>
      <c r="AI1716" s="271">
        <f t="shared" ref="AI1716" si="2483">IF(P1716=P1715,0,1)</f>
        <v>0</v>
      </c>
      <c r="AJ1716" s="271" t="s">
        <v>545</v>
      </c>
      <c r="AK1716" s="271" t="str">
        <f t="shared" si="2476"/>
        <v>??</v>
      </c>
      <c r="AL1716" s="271" t="e">
        <f>IF(#REF!=#REF!,0,1)</f>
        <v>#REF!</v>
      </c>
      <c r="AM1716" s="354">
        <f t="shared" ref="AM1716:AM1779" si="2484">AM1715</f>
        <v>0</v>
      </c>
    </row>
    <row r="1717" spans="1:39" ht="14.1" customHeight="1" thickTop="1" thickBot="1" x14ac:dyDescent="0.25">
      <c r="A1717" s="2278"/>
      <c r="B1717" s="2281"/>
      <c r="C1717" s="2283"/>
      <c r="D1717" s="2285"/>
      <c r="E1717" s="2288"/>
      <c r="F1717" s="2281"/>
      <c r="G1717" s="2295"/>
      <c r="H1717" s="2297"/>
      <c r="I1717" s="2292"/>
      <c r="J1717" s="2281"/>
      <c r="K1717" s="2295"/>
      <c r="L1717" s="2281"/>
      <c r="M1717" s="310"/>
      <c r="N1717" s="1678"/>
      <c r="O1717" s="1678"/>
      <c r="P1717" s="309"/>
      <c r="Q1717" s="309"/>
      <c r="R1717" s="308"/>
      <c r="S1717" s="308"/>
      <c r="T1717" s="358"/>
      <c r="U1717" s="357"/>
      <c r="V1717" s="357"/>
      <c r="W1717" s="357"/>
      <c r="X1717" s="357"/>
      <c r="Y1717" s="357"/>
      <c r="Z1717" s="357"/>
      <c r="AA1717" s="357"/>
      <c r="AB1717" s="308"/>
      <c r="AC1717" s="2300"/>
      <c r="AD1717" s="2300"/>
      <c r="AE1717" s="2307"/>
      <c r="AF1717" s="2316"/>
      <c r="AG1717" s="2314"/>
      <c r="AH1717" s="2312"/>
      <c r="AI1717" s="271">
        <f t="shared" ref="AI1717" si="2485">IF(P1717=P1716,0,IF(P1717=P1715,0,1))</f>
        <v>0</v>
      </c>
      <c r="AJ1717" s="271" t="s">
        <v>545</v>
      </c>
      <c r="AK1717" s="271" t="str">
        <f t="shared" si="2476"/>
        <v>??</v>
      </c>
      <c r="AL1717" s="271" t="e">
        <f>IF(#REF!=#REF!,0,IF(#REF!=#REF!,0,1))</f>
        <v>#REF!</v>
      </c>
      <c r="AM1717" s="354">
        <f t="shared" si="2484"/>
        <v>0</v>
      </c>
    </row>
    <row r="1718" spans="1:39" ht="14.1" customHeight="1" thickTop="1" thickBot="1" x14ac:dyDescent="0.25">
      <c r="A1718" s="2278"/>
      <c r="B1718" s="2281"/>
      <c r="C1718" s="2283"/>
      <c r="D1718" s="2285"/>
      <c r="E1718" s="2288"/>
      <c r="F1718" s="2281"/>
      <c r="G1718" s="2295"/>
      <c r="H1718" s="2297"/>
      <c r="I1718" s="2293"/>
      <c r="J1718" s="2281"/>
      <c r="K1718" s="2295"/>
      <c r="L1718" s="2281"/>
      <c r="M1718" s="310"/>
      <c r="N1718" s="1678"/>
      <c r="O1718" s="1678"/>
      <c r="P1718" s="309"/>
      <c r="Q1718" s="309"/>
      <c r="R1718" s="308"/>
      <c r="S1718" s="308"/>
      <c r="T1718" s="358"/>
      <c r="U1718" s="357"/>
      <c r="V1718" s="357"/>
      <c r="W1718" s="357"/>
      <c r="X1718" s="357"/>
      <c r="Y1718" s="357"/>
      <c r="Z1718" s="357"/>
      <c r="AA1718" s="357"/>
      <c r="AB1718" s="308"/>
      <c r="AC1718" s="2300"/>
      <c r="AD1718" s="2300"/>
      <c r="AE1718" s="2307"/>
      <c r="AF1718" s="2316"/>
      <c r="AG1718" s="2314"/>
      <c r="AH1718" s="2312"/>
      <c r="AI1718" s="271">
        <f t="shared" ref="AI1718" si="2486">IF(P1718=P1717,0,IF(P1718=P1716,0,IF(P1718=P1715,0,1)))</f>
        <v>0</v>
      </c>
      <c r="AJ1718" s="271" t="s">
        <v>545</v>
      </c>
      <c r="AK1718" s="271" t="str">
        <f t="shared" si="2476"/>
        <v>??</v>
      </c>
      <c r="AL1718" s="271" t="e">
        <f>IF(#REF!=#REF!,0,IF(#REF!=#REF!,0,IF(#REF!=#REF!,0,1)))</f>
        <v>#REF!</v>
      </c>
      <c r="AM1718" s="354">
        <f t="shared" si="2484"/>
        <v>0</v>
      </c>
    </row>
    <row r="1719" spans="1:39" ht="14.1" customHeight="1" thickTop="1" thickBot="1" x14ac:dyDescent="0.25">
      <c r="A1719" s="2278"/>
      <c r="B1719" s="2281"/>
      <c r="C1719" s="2283"/>
      <c r="D1719" s="2285"/>
      <c r="E1719" s="2288"/>
      <c r="F1719" s="2281"/>
      <c r="G1719" s="2295"/>
      <c r="H1719" s="2297"/>
      <c r="I1719" s="2293"/>
      <c r="J1719" s="2281"/>
      <c r="K1719" s="2295"/>
      <c r="L1719" s="2281"/>
      <c r="M1719" s="310"/>
      <c r="N1719" s="1678"/>
      <c r="O1719" s="1678"/>
      <c r="P1719" s="309"/>
      <c r="Q1719" s="309"/>
      <c r="R1719" s="308"/>
      <c r="S1719" s="308"/>
      <c r="T1719" s="358"/>
      <c r="U1719" s="357"/>
      <c r="V1719" s="357"/>
      <c r="W1719" s="357"/>
      <c r="X1719" s="357"/>
      <c r="Y1719" s="357"/>
      <c r="Z1719" s="357"/>
      <c r="AA1719" s="357"/>
      <c r="AB1719" s="308"/>
      <c r="AC1719" s="2300"/>
      <c r="AD1719" s="2300"/>
      <c r="AE1719" s="2307"/>
      <c r="AF1719" s="2316"/>
      <c r="AG1719" s="2314"/>
      <c r="AH1719" s="2312"/>
      <c r="AI1719" s="271">
        <f t="shared" ref="AI1719" si="2487">IF(P1719=P1718,0,IF(P1719=P1717,0,IF(P1719=P1716,0,IF(P1719=P1715,0,1))))</f>
        <v>0</v>
      </c>
      <c r="AJ1719" s="271" t="s">
        <v>545</v>
      </c>
      <c r="AK1719" s="271" t="str">
        <f t="shared" si="2476"/>
        <v>??</v>
      </c>
      <c r="AL1719" s="271" t="e">
        <f>IF(#REF!=#REF!,0,IF(#REF!=#REF!,0,IF(#REF!=#REF!,0,IF(#REF!=#REF!,0,1))))</f>
        <v>#REF!</v>
      </c>
      <c r="AM1719" s="354">
        <f t="shared" si="2484"/>
        <v>0</v>
      </c>
    </row>
    <row r="1720" spans="1:39" ht="14.1" customHeight="1" thickTop="1" thickBot="1" x14ac:dyDescent="0.25">
      <c r="A1720" s="2278"/>
      <c r="B1720" s="2281"/>
      <c r="C1720" s="2283"/>
      <c r="D1720" s="2285"/>
      <c r="E1720" s="2288"/>
      <c r="F1720" s="2281"/>
      <c r="G1720" s="2295"/>
      <c r="H1720" s="2297"/>
      <c r="I1720" s="2293"/>
      <c r="J1720" s="2281"/>
      <c r="K1720" s="2295"/>
      <c r="L1720" s="2281"/>
      <c r="M1720" s="310"/>
      <c r="N1720" s="1678"/>
      <c r="O1720" s="1678"/>
      <c r="P1720" s="309"/>
      <c r="Q1720" s="309"/>
      <c r="R1720" s="308"/>
      <c r="S1720" s="308"/>
      <c r="T1720" s="358"/>
      <c r="U1720" s="357"/>
      <c r="V1720" s="357"/>
      <c r="W1720" s="357"/>
      <c r="X1720" s="357"/>
      <c r="Y1720" s="357"/>
      <c r="Z1720" s="357"/>
      <c r="AA1720" s="357"/>
      <c r="AB1720" s="308"/>
      <c r="AC1720" s="2300"/>
      <c r="AD1720" s="2300"/>
      <c r="AE1720" s="2307"/>
      <c r="AF1720" s="2316"/>
      <c r="AG1720" s="2314"/>
      <c r="AH1720" s="2312"/>
      <c r="AI1720" s="271">
        <f t="shared" ref="AI1720" si="2488">IF(P1720=P1719,0,IF(P1720=P1718,0,IF(P1720=P1717,0,IF(P1720=P1716,0,IF(P1720=P1715,0,1)))))</f>
        <v>0</v>
      </c>
      <c r="AJ1720" s="271" t="s">
        <v>545</v>
      </c>
      <c r="AK1720" s="271" t="str">
        <f t="shared" si="2476"/>
        <v>??</v>
      </c>
      <c r="AL1720" s="271" t="e">
        <f>IF(#REF!=#REF!,0,IF(#REF!=#REF!,0,IF(#REF!=#REF!,0,IF(#REF!=#REF!,0,IF(#REF!=#REF!,0,1)))))</f>
        <v>#REF!</v>
      </c>
      <c r="AM1720" s="354">
        <f t="shared" si="2484"/>
        <v>0</v>
      </c>
    </row>
    <row r="1721" spans="1:39" ht="14.1" customHeight="1" thickTop="1" thickBot="1" x14ac:dyDescent="0.25">
      <c r="A1721" s="2278"/>
      <c r="B1721" s="2281"/>
      <c r="C1721" s="2283"/>
      <c r="D1721" s="2285"/>
      <c r="E1721" s="2288"/>
      <c r="F1721" s="2281"/>
      <c r="G1721" s="2295"/>
      <c r="H1721" s="2297"/>
      <c r="I1721" s="2293"/>
      <c r="J1721" s="2281"/>
      <c r="K1721" s="2295"/>
      <c r="L1721" s="2281"/>
      <c r="M1721" s="310"/>
      <c r="N1721" s="1678"/>
      <c r="O1721" s="1678"/>
      <c r="P1721" s="309"/>
      <c r="Q1721" s="309"/>
      <c r="R1721" s="308"/>
      <c r="S1721" s="308"/>
      <c r="T1721" s="358"/>
      <c r="U1721" s="357"/>
      <c r="V1721" s="357"/>
      <c r="W1721" s="357"/>
      <c r="X1721" s="357"/>
      <c r="Y1721" s="357"/>
      <c r="Z1721" s="357"/>
      <c r="AA1721" s="357"/>
      <c r="AB1721" s="308"/>
      <c r="AC1721" s="2300"/>
      <c r="AD1721" s="2300"/>
      <c r="AE1721" s="2308" t="str">
        <f t="shared" ref="AE1721" si="2489">IF(AE1715&gt;9,"błąd","")</f>
        <v/>
      </c>
      <c r="AF1721" s="2316"/>
      <c r="AG1721" s="2314"/>
      <c r="AH1721" s="2312"/>
      <c r="AI1721" s="271">
        <f t="shared" ref="AI1721" si="2490">IF(P1721=P1720,0,IF(P1721=P1719,0,IF(P1721=P1718,0,IF(P1721=P1717,0,IF(P1721=P1716,0,IF(P1721=P1715,0,1))))))</f>
        <v>0</v>
      </c>
      <c r="AJ1721" s="271" t="s">
        <v>545</v>
      </c>
      <c r="AK1721" s="271" t="str">
        <f t="shared" si="2476"/>
        <v>??</v>
      </c>
      <c r="AL1721" s="271" t="e">
        <f>IF(#REF!=#REF!,0,IF(#REF!=#REF!,0,IF(#REF!=#REF!,0,IF(#REF!=#REF!,0,IF(#REF!=#REF!,0,IF(#REF!=#REF!,0,1))))))</f>
        <v>#REF!</v>
      </c>
      <c r="AM1721" s="354">
        <f t="shared" si="2484"/>
        <v>0</v>
      </c>
    </row>
    <row r="1722" spans="1:39" ht="14.1" customHeight="1" thickTop="1" thickBot="1" x14ac:dyDescent="0.25">
      <c r="A1722" s="2278"/>
      <c r="B1722" s="2281"/>
      <c r="C1722" s="2283"/>
      <c r="D1722" s="2285"/>
      <c r="E1722" s="2288"/>
      <c r="F1722" s="2281"/>
      <c r="G1722" s="2295"/>
      <c r="H1722" s="2297"/>
      <c r="I1722" s="2293"/>
      <c r="J1722" s="2281"/>
      <c r="K1722" s="2295"/>
      <c r="L1722" s="2281"/>
      <c r="M1722" s="310"/>
      <c r="N1722" s="1678"/>
      <c r="O1722" s="1678"/>
      <c r="P1722" s="309"/>
      <c r="Q1722" s="309"/>
      <c r="R1722" s="308"/>
      <c r="S1722" s="308"/>
      <c r="T1722" s="358"/>
      <c r="U1722" s="357"/>
      <c r="V1722" s="357"/>
      <c r="W1722" s="357"/>
      <c r="X1722" s="357"/>
      <c r="Y1722" s="357"/>
      <c r="Z1722" s="357"/>
      <c r="AA1722" s="357"/>
      <c r="AB1722" s="308"/>
      <c r="AC1722" s="2300"/>
      <c r="AD1722" s="2300"/>
      <c r="AE1722" s="2308"/>
      <c r="AF1722" s="2316"/>
      <c r="AG1722" s="2314"/>
      <c r="AH1722" s="2312"/>
      <c r="AI1722" s="271">
        <f t="shared" ref="AI1722" si="2491">IF(P1722=P1721,0,IF(P1722=P1720,0,IF(P1722=P1719,0,IF(P1722=P1718,0,IF(P1722=P1717,0,IF(P1722=P1716,0,IF(P1722=P1715,0,1)))))))</f>
        <v>0</v>
      </c>
      <c r="AJ1722" s="271" t="s">
        <v>545</v>
      </c>
      <c r="AK1722" s="271" t="str">
        <f t="shared" si="2476"/>
        <v>??</v>
      </c>
      <c r="AL1722" s="271" t="e">
        <f>IF(#REF!=#REF!,0,IF(#REF!=#REF!,0,IF(#REF!=#REF!,0,IF(#REF!=#REF!,0,IF(#REF!=#REF!,0,IF(#REF!=#REF!,0,IF(#REF!=#REF!,0,1)))))))</f>
        <v>#REF!</v>
      </c>
      <c r="AM1722" s="354">
        <f t="shared" si="2484"/>
        <v>0</v>
      </c>
    </row>
    <row r="1723" spans="1:39" ht="14.1" customHeight="1" thickTop="1" thickBot="1" x14ac:dyDescent="0.25">
      <c r="A1723" s="2278"/>
      <c r="B1723" s="2281"/>
      <c r="C1723" s="2283"/>
      <c r="D1723" s="2285"/>
      <c r="E1723" s="2288"/>
      <c r="F1723" s="2281"/>
      <c r="G1723" s="2295"/>
      <c r="H1723" s="2297"/>
      <c r="I1723" s="2293"/>
      <c r="J1723" s="2281"/>
      <c r="K1723" s="2295"/>
      <c r="L1723" s="2281"/>
      <c r="M1723" s="310"/>
      <c r="N1723" s="1678"/>
      <c r="O1723" s="1678"/>
      <c r="P1723" s="309"/>
      <c r="Q1723" s="309"/>
      <c r="R1723" s="308"/>
      <c r="S1723" s="308"/>
      <c r="T1723" s="358"/>
      <c r="U1723" s="357"/>
      <c r="V1723" s="357"/>
      <c r="W1723" s="357"/>
      <c r="X1723" s="357"/>
      <c r="Y1723" s="357"/>
      <c r="Z1723" s="357"/>
      <c r="AA1723" s="357"/>
      <c r="AB1723" s="308"/>
      <c r="AC1723" s="2300"/>
      <c r="AD1723" s="2300"/>
      <c r="AE1723" s="2308"/>
      <c r="AF1723" s="2316"/>
      <c r="AG1723" s="2314"/>
      <c r="AH1723" s="2312"/>
      <c r="AI1723" s="271">
        <f t="shared" ref="AI1723" si="2492">IF(P1723=P1722,0,IF(P1723=P1721,0,IF(P1723=P1720,0,IF(P1723=P1719,0,IF(P1723=P1718,0,IF(P1723=P1717,0,IF(P1723=P1716,0,IF(P1723=P1715,0,1))))))))</f>
        <v>0</v>
      </c>
      <c r="AJ1723" s="271" t="s">
        <v>545</v>
      </c>
      <c r="AK1723" s="271" t="str">
        <f t="shared" si="2476"/>
        <v>??</v>
      </c>
      <c r="AL1723" s="271" t="e">
        <f>IF(#REF!=#REF!,0,IF(#REF!=#REF!,0,IF(#REF!=#REF!,0,IF(#REF!=#REF!,0,IF(#REF!=#REF!,0,IF(#REF!=#REF!,0,IF(#REF!=#REF!,0,IF(#REF!=#REF!,0,1))))))))</f>
        <v>#REF!</v>
      </c>
      <c r="AM1723" s="354">
        <f t="shared" si="2484"/>
        <v>0</v>
      </c>
    </row>
    <row r="1724" spans="1:39" ht="14.1" customHeight="1" thickTop="1" thickBot="1" x14ac:dyDescent="0.25">
      <c r="A1724" s="2279"/>
      <c r="B1724" s="2282"/>
      <c r="C1724" s="2284"/>
      <c r="D1724" s="2286"/>
      <c r="E1724" s="2289"/>
      <c r="F1724" s="2282"/>
      <c r="G1724" s="2296"/>
      <c r="H1724" s="2298"/>
      <c r="I1724" s="2294"/>
      <c r="J1724" s="2282"/>
      <c r="K1724" s="2296"/>
      <c r="L1724" s="2282"/>
      <c r="M1724" s="292"/>
      <c r="N1724" s="290"/>
      <c r="O1724" s="290"/>
      <c r="P1724" s="291"/>
      <c r="Q1724" s="291"/>
      <c r="R1724" s="290"/>
      <c r="S1724" s="290"/>
      <c r="T1724" s="356"/>
      <c r="U1724" s="355"/>
      <c r="V1724" s="355"/>
      <c r="W1724" s="355"/>
      <c r="X1724" s="355"/>
      <c r="Y1724" s="355"/>
      <c r="Z1724" s="355"/>
      <c r="AA1724" s="355"/>
      <c r="AB1724" s="290"/>
      <c r="AC1724" s="2301"/>
      <c r="AD1724" s="2301"/>
      <c r="AE1724" s="2309"/>
      <c r="AF1724" s="2316"/>
      <c r="AG1724" s="2315"/>
      <c r="AH1724" s="2312"/>
      <c r="AI1724" s="271">
        <f t="shared" ref="AI1724" si="2493">IF(P1724=P1723,0,IF(P1724=P1722,0,IF(P1724=P1721,0,IF(P1724=P1720,0,IF(P1724=P1719,0,IF(P1724=P1718,0,IF(P1724=P1717,0,IF(P1724=P1716,0,IF(P1724=P1715,0,1)))))))))</f>
        <v>0</v>
      </c>
      <c r="AJ1724" s="271" t="s">
        <v>545</v>
      </c>
      <c r="AK1724" s="271" t="str">
        <f t="shared" si="2476"/>
        <v>??</v>
      </c>
      <c r="AL1724" s="271" t="e">
        <f>IF(#REF!=#REF!,0,IF(#REF!=#REF!,0,IF(#REF!=#REF!,0,IF(#REF!=#REF!,0,IF(#REF!=#REF!,0,IF(#REF!=#REF!,0,IF(#REF!=#REF!,0,IF(#REF!=#REF!,0,IF(#REF!=#REF!,0,1)))))))))</f>
        <v>#REF!</v>
      </c>
      <c r="AM1724" s="354">
        <f t="shared" si="2484"/>
        <v>0</v>
      </c>
    </row>
    <row r="1725" spans="1:39" ht="14.1" customHeight="1" thickTop="1" thickBot="1" x14ac:dyDescent="0.25">
      <c r="A1725" s="2278"/>
      <c r="B1725" s="2280"/>
      <c r="C1725" s="2283"/>
      <c r="D1725" s="2285"/>
      <c r="E1725" s="2287"/>
      <c r="F1725" s="2280"/>
      <c r="G1725" s="2280"/>
      <c r="H1725" s="2297"/>
      <c r="I1725" s="2290" t="s">
        <v>140</v>
      </c>
      <c r="J1725" s="2281"/>
      <c r="K1725" s="2280"/>
      <c r="L1725" s="2281"/>
      <c r="M1725" s="310"/>
      <c r="N1725" s="1678"/>
      <c r="O1725" s="1678"/>
      <c r="P1725" s="388"/>
      <c r="Q1725" s="388"/>
      <c r="R1725" s="308"/>
      <c r="S1725" s="308"/>
      <c r="T1725" s="358"/>
      <c r="U1725" s="357"/>
      <c r="V1725" s="357"/>
      <c r="W1725" s="357"/>
      <c r="X1725" s="357"/>
      <c r="Y1725" s="357"/>
      <c r="Z1725" s="357"/>
      <c r="AA1725" s="357"/>
      <c r="AB1725" s="308"/>
      <c r="AC1725" s="2299">
        <f t="shared" ref="AC1725" si="2494">SUM(T1725:AB1734)</f>
        <v>0</v>
      </c>
      <c r="AD1725" s="2299">
        <f t="shared" ref="AD1725" si="2495">IF(AC1725&gt;0,18,0)</f>
        <v>0</v>
      </c>
      <c r="AE1725" s="2306">
        <f t="shared" ref="AE1725" si="2496">IF((AC1725-AD1725)&gt;=0,AC1725-AD1725,0)</f>
        <v>0</v>
      </c>
      <c r="AF1725" s="2316">
        <f t="shared" ref="AF1725" si="2497">IF(AC1725&lt;AD1725,AC1725,AD1725)/IF(AD1725=0,1,AD1725)</f>
        <v>0</v>
      </c>
      <c r="AG1725" s="2313" t="str">
        <f t="shared" ref="AG1725" si="2498">IF(AF1725=1,"pe",IF(AF1725&gt;0,"ne",""))</f>
        <v/>
      </c>
      <c r="AH1725" s="2312"/>
      <c r="AI1725" s="271">
        <v>1</v>
      </c>
      <c r="AJ1725" s="271" t="s">
        <v>545</v>
      </c>
      <c r="AK1725" s="271" t="str">
        <f t="shared" si="2476"/>
        <v>??</v>
      </c>
      <c r="AL1725" s="271">
        <v>1</v>
      </c>
      <c r="AM1725" s="354">
        <f t="shared" ref="AM1725" si="2499">C1725</f>
        <v>0</v>
      </c>
    </row>
    <row r="1726" spans="1:39" ht="14.1" customHeight="1" thickTop="1" thickBot="1" x14ac:dyDescent="0.25">
      <c r="A1726" s="2278"/>
      <c r="B1726" s="2281"/>
      <c r="C1726" s="2283"/>
      <c r="D1726" s="2285"/>
      <c r="E1726" s="2288"/>
      <c r="F1726" s="2281"/>
      <c r="G1726" s="2295"/>
      <c r="H1726" s="2297"/>
      <c r="I1726" s="2291"/>
      <c r="J1726" s="2281"/>
      <c r="K1726" s="2295"/>
      <c r="L1726" s="2281"/>
      <c r="M1726" s="310"/>
      <c r="N1726" s="1678"/>
      <c r="O1726" s="1678"/>
      <c r="P1726" s="309"/>
      <c r="Q1726" s="309"/>
      <c r="R1726" s="308"/>
      <c r="S1726" s="308"/>
      <c r="T1726" s="358"/>
      <c r="U1726" s="357"/>
      <c r="V1726" s="357"/>
      <c r="W1726" s="357"/>
      <c r="X1726" s="357"/>
      <c r="Y1726" s="357"/>
      <c r="Z1726" s="357"/>
      <c r="AA1726" s="357"/>
      <c r="AB1726" s="308"/>
      <c r="AC1726" s="2300"/>
      <c r="AD1726" s="2300"/>
      <c r="AE1726" s="2307"/>
      <c r="AF1726" s="2316"/>
      <c r="AG1726" s="2314"/>
      <c r="AH1726" s="2312"/>
      <c r="AI1726" s="271">
        <f t="shared" ref="AI1726" si="2500">IF(P1726=P1725,0,1)</f>
        <v>0</v>
      </c>
      <c r="AJ1726" s="271" t="s">
        <v>545</v>
      </c>
      <c r="AK1726" s="271" t="str">
        <f t="shared" si="2476"/>
        <v>??</v>
      </c>
      <c r="AL1726" s="271" t="e">
        <f>IF(#REF!=#REF!,0,1)</f>
        <v>#REF!</v>
      </c>
      <c r="AM1726" s="354">
        <f t="shared" si="2484"/>
        <v>0</v>
      </c>
    </row>
    <row r="1727" spans="1:39" ht="14.1" customHeight="1" thickTop="1" thickBot="1" x14ac:dyDescent="0.25">
      <c r="A1727" s="2278"/>
      <c r="B1727" s="2281"/>
      <c r="C1727" s="2283"/>
      <c r="D1727" s="2285"/>
      <c r="E1727" s="2288"/>
      <c r="F1727" s="2281"/>
      <c r="G1727" s="2295"/>
      <c r="H1727" s="2297"/>
      <c r="I1727" s="2292"/>
      <c r="J1727" s="2281"/>
      <c r="K1727" s="2295"/>
      <c r="L1727" s="2281"/>
      <c r="M1727" s="310"/>
      <c r="N1727" s="1678"/>
      <c r="O1727" s="1678"/>
      <c r="P1727" s="309"/>
      <c r="Q1727" s="309"/>
      <c r="R1727" s="308"/>
      <c r="S1727" s="308"/>
      <c r="T1727" s="358"/>
      <c r="U1727" s="357"/>
      <c r="V1727" s="357"/>
      <c r="W1727" s="357"/>
      <c r="X1727" s="357"/>
      <c r="Y1727" s="357"/>
      <c r="Z1727" s="357"/>
      <c r="AA1727" s="357"/>
      <c r="AB1727" s="308"/>
      <c r="AC1727" s="2300"/>
      <c r="AD1727" s="2300"/>
      <c r="AE1727" s="2307"/>
      <c r="AF1727" s="2316"/>
      <c r="AG1727" s="2314"/>
      <c r="AH1727" s="2312"/>
      <c r="AI1727" s="271">
        <f t="shared" ref="AI1727" si="2501">IF(P1727=P1726,0,IF(P1727=P1725,0,1))</f>
        <v>0</v>
      </c>
      <c r="AJ1727" s="271" t="s">
        <v>545</v>
      </c>
      <c r="AK1727" s="271" t="str">
        <f t="shared" si="2476"/>
        <v>??</v>
      </c>
      <c r="AL1727" s="271" t="e">
        <f>IF(#REF!=#REF!,0,IF(#REF!=#REF!,0,1))</f>
        <v>#REF!</v>
      </c>
      <c r="AM1727" s="354">
        <f t="shared" si="2484"/>
        <v>0</v>
      </c>
    </row>
    <row r="1728" spans="1:39" ht="14.1" customHeight="1" thickTop="1" thickBot="1" x14ac:dyDescent="0.25">
      <c r="A1728" s="2278"/>
      <c r="B1728" s="2281"/>
      <c r="C1728" s="2283"/>
      <c r="D1728" s="2285"/>
      <c r="E1728" s="2288"/>
      <c r="F1728" s="2281"/>
      <c r="G1728" s="2295"/>
      <c r="H1728" s="2297"/>
      <c r="I1728" s="2293"/>
      <c r="J1728" s="2281"/>
      <c r="K1728" s="2295"/>
      <c r="L1728" s="2281"/>
      <c r="M1728" s="310"/>
      <c r="N1728" s="1678"/>
      <c r="O1728" s="1678"/>
      <c r="P1728" s="309"/>
      <c r="Q1728" s="309"/>
      <c r="R1728" s="308"/>
      <c r="S1728" s="308"/>
      <c r="T1728" s="358"/>
      <c r="U1728" s="357"/>
      <c r="V1728" s="357"/>
      <c r="W1728" s="357"/>
      <c r="X1728" s="357"/>
      <c r="Y1728" s="357"/>
      <c r="Z1728" s="357"/>
      <c r="AA1728" s="357"/>
      <c r="AB1728" s="308"/>
      <c r="AC1728" s="2300"/>
      <c r="AD1728" s="2300"/>
      <c r="AE1728" s="2307"/>
      <c r="AF1728" s="2316"/>
      <c r="AG1728" s="2314"/>
      <c r="AH1728" s="2312"/>
      <c r="AI1728" s="271">
        <f t="shared" ref="AI1728" si="2502">IF(P1728=P1727,0,IF(P1728=P1726,0,IF(P1728=P1725,0,1)))</f>
        <v>0</v>
      </c>
      <c r="AJ1728" s="271" t="s">
        <v>545</v>
      </c>
      <c r="AK1728" s="271" t="str">
        <f t="shared" si="2476"/>
        <v>??</v>
      </c>
      <c r="AL1728" s="271" t="e">
        <f>IF(#REF!=#REF!,0,IF(#REF!=#REF!,0,IF(#REF!=#REF!,0,1)))</f>
        <v>#REF!</v>
      </c>
      <c r="AM1728" s="354">
        <f t="shared" si="2484"/>
        <v>0</v>
      </c>
    </row>
    <row r="1729" spans="1:39" ht="14.1" customHeight="1" thickTop="1" thickBot="1" x14ac:dyDescent="0.25">
      <c r="A1729" s="2278"/>
      <c r="B1729" s="2281"/>
      <c r="C1729" s="2283"/>
      <c r="D1729" s="2285"/>
      <c r="E1729" s="2288"/>
      <c r="F1729" s="2281"/>
      <c r="G1729" s="2295"/>
      <c r="H1729" s="2297"/>
      <c r="I1729" s="2293"/>
      <c r="J1729" s="2281"/>
      <c r="K1729" s="2295"/>
      <c r="L1729" s="2281"/>
      <c r="M1729" s="310"/>
      <c r="N1729" s="1678"/>
      <c r="O1729" s="1678"/>
      <c r="P1729" s="309"/>
      <c r="Q1729" s="309"/>
      <c r="R1729" s="308"/>
      <c r="S1729" s="308"/>
      <c r="T1729" s="358"/>
      <c r="U1729" s="357"/>
      <c r="V1729" s="357"/>
      <c r="W1729" s="357"/>
      <c r="X1729" s="357"/>
      <c r="Y1729" s="357"/>
      <c r="Z1729" s="357"/>
      <c r="AA1729" s="357"/>
      <c r="AB1729" s="308"/>
      <c r="AC1729" s="2300"/>
      <c r="AD1729" s="2300"/>
      <c r="AE1729" s="2307"/>
      <c r="AF1729" s="2316"/>
      <c r="AG1729" s="2314"/>
      <c r="AH1729" s="2312"/>
      <c r="AI1729" s="271">
        <f t="shared" ref="AI1729" si="2503">IF(P1729=P1728,0,IF(P1729=P1727,0,IF(P1729=P1726,0,IF(P1729=P1725,0,1))))</f>
        <v>0</v>
      </c>
      <c r="AJ1729" s="271" t="s">
        <v>545</v>
      </c>
      <c r="AK1729" s="271" t="str">
        <f t="shared" si="2476"/>
        <v>??</v>
      </c>
      <c r="AL1729" s="271" t="e">
        <f>IF(#REF!=#REF!,0,IF(#REF!=#REF!,0,IF(#REF!=#REF!,0,IF(#REF!=#REF!,0,1))))</f>
        <v>#REF!</v>
      </c>
      <c r="AM1729" s="354">
        <f t="shared" si="2484"/>
        <v>0</v>
      </c>
    </row>
    <row r="1730" spans="1:39" ht="14.1" customHeight="1" thickTop="1" thickBot="1" x14ac:dyDescent="0.25">
      <c r="A1730" s="2278"/>
      <c r="B1730" s="2281"/>
      <c r="C1730" s="2283"/>
      <c r="D1730" s="2285"/>
      <c r="E1730" s="2288"/>
      <c r="F1730" s="2281"/>
      <c r="G1730" s="2295"/>
      <c r="H1730" s="2297"/>
      <c r="I1730" s="2293"/>
      <c r="J1730" s="2281"/>
      <c r="K1730" s="2295"/>
      <c r="L1730" s="2281"/>
      <c r="M1730" s="310"/>
      <c r="N1730" s="1678"/>
      <c r="O1730" s="1678"/>
      <c r="P1730" s="309"/>
      <c r="Q1730" s="309"/>
      <c r="R1730" s="308"/>
      <c r="S1730" s="308"/>
      <c r="T1730" s="358"/>
      <c r="U1730" s="357"/>
      <c r="V1730" s="357"/>
      <c r="W1730" s="357"/>
      <c r="X1730" s="357"/>
      <c r="Y1730" s="357"/>
      <c r="Z1730" s="357"/>
      <c r="AA1730" s="357"/>
      <c r="AB1730" s="308"/>
      <c r="AC1730" s="2300"/>
      <c r="AD1730" s="2300"/>
      <c r="AE1730" s="2307"/>
      <c r="AF1730" s="2316"/>
      <c r="AG1730" s="2314"/>
      <c r="AH1730" s="2312"/>
      <c r="AI1730" s="271">
        <f t="shared" ref="AI1730" si="2504">IF(P1730=P1729,0,IF(P1730=P1728,0,IF(P1730=P1727,0,IF(P1730=P1726,0,IF(P1730=P1725,0,1)))))</f>
        <v>0</v>
      </c>
      <c r="AJ1730" s="271" t="s">
        <v>545</v>
      </c>
      <c r="AK1730" s="271" t="str">
        <f t="shared" si="2476"/>
        <v>??</v>
      </c>
      <c r="AL1730" s="271" t="e">
        <f>IF(#REF!=#REF!,0,IF(#REF!=#REF!,0,IF(#REF!=#REF!,0,IF(#REF!=#REF!,0,IF(#REF!=#REF!,0,1)))))</f>
        <v>#REF!</v>
      </c>
      <c r="AM1730" s="354">
        <f t="shared" si="2484"/>
        <v>0</v>
      </c>
    </row>
    <row r="1731" spans="1:39" ht="14.1" customHeight="1" thickTop="1" thickBot="1" x14ac:dyDescent="0.25">
      <c r="A1731" s="2278"/>
      <c r="B1731" s="2281"/>
      <c r="C1731" s="2283"/>
      <c r="D1731" s="2285"/>
      <c r="E1731" s="2288"/>
      <c r="F1731" s="2281"/>
      <c r="G1731" s="2295"/>
      <c r="H1731" s="2297"/>
      <c r="I1731" s="2293"/>
      <c r="J1731" s="2281"/>
      <c r="K1731" s="2295"/>
      <c r="L1731" s="2281"/>
      <c r="M1731" s="310"/>
      <c r="N1731" s="1678"/>
      <c r="O1731" s="1678"/>
      <c r="P1731" s="309"/>
      <c r="Q1731" s="309"/>
      <c r="R1731" s="308"/>
      <c r="S1731" s="308"/>
      <c r="T1731" s="358"/>
      <c r="U1731" s="357"/>
      <c r="V1731" s="357"/>
      <c r="W1731" s="357"/>
      <c r="X1731" s="357"/>
      <c r="Y1731" s="357"/>
      <c r="Z1731" s="357"/>
      <c r="AA1731" s="357"/>
      <c r="AB1731" s="308"/>
      <c r="AC1731" s="2300"/>
      <c r="AD1731" s="2300"/>
      <c r="AE1731" s="2308" t="str">
        <f t="shared" ref="AE1731" si="2505">IF(AE1725&gt;9,"błąd","")</f>
        <v/>
      </c>
      <c r="AF1731" s="2316"/>
      <c r="AG1731" s="2314"/>
      <c r="AH1731" s="2312"/>
      <c r="AI1731" s="271">
        <f t="shared" ref="AI1731" si="2506">IF(P1731=P1730,0,IF(P1731=P1729,0,IF(P1731=P1728,0,IF(P1731=P1727,0,IF(P1731=P1726,0,IF(P1731=P1725,0,1))))))</f>
        <v>0</v>
      </c>
      <c r="AJ1731" s="271" t="s">
        <v>545</v>
      </c>
      <c r="AK1731" s="271" t="str">
        <f t="shared" si="2476"/>
        <v>??</v>
      </c>
      <c r="AL1731" s="271" t="e">
        <f>IF(#REF!=#REF!,0,IF(#REF!=#REF!,0,IF(#REF!=#REF!,0,IF(#REF!=#REF!,0,IF(#REF!=#REF!,0,IF(#REF!=#REF!,0,1))))))</f>
        <v>#REF!</v>
      </c>
      <c r="AM1731" s="354">
        <f t="shared" si="2484"/>
        <v>0</v>
      </c>
    </row>
    <row r="1732" spans="1:39" ht="14.1" customHeight="1" thickTop="1" thickBot="1" x14ac:dyDescent="0.25">
      <c r="A1732" s="2278"/>
      <c r="B1732" s="2281"/>
      <c r="C1732" s="2283"/>
      <c r="D1732" s="2285"/>
      <c r="E1732" s="2288"/>
      <c r="F1732" s="2281"/>
      <c r="G1732" s="2295"/>
      <c r="H1732" s="2297"/>
      <c r="I1732" s="2293"/>
      <c r="J1732" s="2281"/>
      <c r="K1732" s="2295"/>
      <c r="L1732" s="2281"/>
      <c r="M1732" s="310"/>
      <c r="N1732" s="1678"/>
      <c r="O1732" s="1678"/>
      <c r="P1732" s="309"/>
      <c r="Q1732" s="309"/>
      <c r="R1732" s="308"/>
      <c r="S1732" s="308"/>
      <c r="T1732" s="358"/>
      <c r="U1732" s="357"/>
      <c r="V1732" s="357"/>
      <c r="W1732" s="357"/>
      <c r="X1732" s="357"/>
      <c r="Y1732" s="357"/>
      <c r="Z1732" s="357"/>
      <c r="AA1732" s="357"/>
      <c r="AB1732" s="308"/>
      <c r="AC1732" s="2300"/>
      <c r="AD1732" s="2300"/>
      <c r="AE1732" s="2308"/>
      <c r="AF1732" s="2316"/>
      <c r="AG1732" s="2314"/>
      <c r="AH1732" s="2312"/>
      <c r="AI1732" s="271">
        <f t="shared" ref="AI1732" si="2507">IF(P1732=P1731,0,IF(P1732=P1730,0,IF(P1732=P1729,0,IF(P1732=P1728,0,IF(P1732=P1727,0,IF(P1732=P1726,0,IF(P1732=P1725,0,1)))))))</f>
        <v>0</v>
      </c>
      <c r="AJ1732" s="271" t="s">
        <v>545</v>
      </c>
      <c r="AK1732" s="271" t="str">
        <f t="shared" si="2476"/>
        <v>??</v>
      </c>
      <c r="AL1732" s="271" t="e">
        <f>IF(#REF!=#REF!,0,IF(#REF!=#REF!,0,IF(#REF!=#REF!,0,IF(#REF!=#REF!,0,IF(#REF!=#REF!,0,IF(#REF!=#REF!,0,IF(#REF!=#REF!,0,1)))))))</f>
        <v>#REF!</v>
      </c>
      <c r="AM1732" s="354">
        <f t="shared" si="2484"/>
        <v>0</v>
      </c>
    </row>
    <row r="1733" spans="1:39" ht="14.1" customHeight="1" thickTop="1" thickBot="1" x14ac:dyDescent="0.25">
      <c r="A1733" s="2278"/>
      <c r="B1733" s="2281"/>
      <c r="C1733" s="2283"/>
      <c r="D1733" s="2285"/>
      <c r="E1733" s="2288"/>
      <c r="F1733" s="2281"/>
      <c r="G1733" s="2295"/>
      <c r="H1733" s="2297"/>
      <c r="I1733" s="2293"/>
      <c r="J1733" s="2281"/>
      <c r="K1733" s="2295"/>
      <c r="L1733" s="2281"/>
      <c r="M1733" s="310"/>
      <c r="N1733" s="1678"/>
      <c r="O1733" s="1678"/>
      <c r="P1733" s="309"/>
      <c r="Q1733" s="309"/>
      <c r="R1733" s="308"/>
      <c r="S1733" s="308"/>
      <c r="T1733" s="358"/>
      <c r="U1733" s="357"/>
      <c r="V1733" s="357"/>
      <c r="W1733" s="357"/>
      <c r="X1733" s="357"/>
      <c r="Y1733" s="357"/>
      <c r="Z1733" s="357"/>
      <c r="AA1733" s="357"/>
      <c r="AB1733" s="308"/>
      <c r="AC1733" s="2300"/>
      <c r="AD1733" s="2300"/>
      <c r="AE1733" s="2308"/>
      <c r="AF1733" s="2316"/>
      <c r="AG1733" s="2314"/>
      <c r="AH1733" s="2312"/>
      <c r="AI1733" s="271">
        <f t="shared" ref="AI1733" si="2508">IF(P1733=P1732,0,IF(P1733=P1731,0,IF(P1733=P1730,0,IF(P1733=P1729,0,IF(P1733=P1728,0,IF(P1733=P1727,0,IF(P1733=P1726,0,IF(P1733=P1725,0,1))))))))</f>
        <v>0</v>
      </c>
      <c r="AJ1733" s="271" t="s">
        <v>545</v>
      </c>
      <c r="AK1733" s="271" t="str">
        <f t="shared" si="2476"/>
        <v>??</v>
      </c>
      <c r="AL1733" s="271" t="e">
        <f>IF(#REF!=#REF!,0,IF(#REF!=#REF!,0,IF(#REF!=#REF!,0,IF(#REF!=#REF!,0,IF(#REF!=#REF!,0,IF(#REF!=#REF!,0,IF(#REF!=#REF!,0,IF(#REF!=#REF!,0,1))))))))</f>
        <v>#REF!</v>
      </c>
      <c r="AM1733" s="354">
        <f t="shared" si="2484"/>
        <v>0</v>
      </c>
    </row>
    <row r="1734" spans="1:39" ht="14.1" customHeight="1" thickTop="1" thickBot="1" x14ac:dyDescent="0.25">
      <c r="A1734" s="2279"/>
      <c r="B1734" s="2282"/>
      <c r="C1734" s="2284"/>
      <c r="D1734" s="2286"/>
      <c r="E1734" s="2289"/>
      <c r="F1734" s="2282"/>
      <c r="G1734" s="2296"/>
      <c r="H1734" s="2298"/>
      <c r="I1734" s="2294"/>
      <c r="J1734" s="2282"/>
      <c r="K1734" s="2296"/>
      <c r="L1734" s="2282"/>
      <c r="M1734" s="292"/>
      <c r="N1734" s="290"/>
      <c r="O1734" s="290"/>
      <c r="P1734" s="291"/>
      <c r="Q1734" s="291"/>
      <c r="R1734" s="290"/>
      <c r="S1734" s="290"/>
      <c r="T1734" s="356"/>
      <c r="U1734" s="355"/>
      <c r="V1734" s="355"/>
      <c r="W1734" s="355"/>
      <c r="X1734" s="355"/>
      <c r="Y1734" s="355"/>
      <c r="Z1734" s="355"/>
      <c r="AA1734" s="355"/>
      <c r="AB1734" s="290"/>
      <c r="AC1734" s="2301"/>
      <c r="AD1734" s="2301"/>
      <c r="AE1734" s="2309"/>
      <c r="AF1734" s="2316"/>
      <c r="AG1734" s="2315"/>
      <c r="AH1734" s="2312"/>
      <c r="AI1734" s="271">
        <f t="shared" ref="AI1734" si="2509">IF(P1734=P1733,0,IF(P1734=P1732,0,IF(P1734=P1731,0,IF(P1734=P1730,0,IF(P1734=P1729,0,IF(P1734=P1728,0,IF(P1734=P1727,0,IF(P1734=P1726,0,IF(P1734=P1725,0,1)))))))))</f>
        <v>0</v>
      </c>
      <c r="AJ1734" s="271" t="s">
        <v>545</v>
      </c>
      <c r="AK1734" s="271" t="str">
        <f t="shared" si="2476"/>
        <v>??</v>
      </c>
      <c r="AL1734" s="271" t="e">
        <f>IF(#REF!=#REF!,0,IF(#REF!=#REF!,0,IF(#REF!=#REF!,0,IF(#REF!=#REF!,0,IF(#REF!=#REF!,0,IF(#REF!=#REF!,0,IF(#REF!=#REF!,0,IF(#REF!=#REF!,0,IF(#REF!=#REF!,0,1)))))))))</f>
        <v>#REF!</v>
      </c>
      <c r="AM1734" s="354">
        <f t="shared" si="2484"/>
        <v>0</v>
      </c>
    </row>
    <row r="1735" spans="1:39" ht="14.1" customHeight="1" thickTop="1" thickBot="1" x14ac:dyDescent="0.25">
      <c r="A1735" s="2278"/>
      <c r="B1735" s="2280"/>
      <c r="C1735" s="2283"/>
      <c r="D1735" s="2285"/>
      <c r="E1735" s="2287"/>
      <c r="F1735" s="2280"/>
      <c r="G1735" s="2280"/>
      <c r="H1735" s="2297"/>
      <c r="I1735" s="2290" t="s">
        <v>140</v>
      </c>
      <c r="J1735" s="2281"/>
      <c r="K1735" s="2280"/>
      <c r="L1735" s="2281"/>
      <c r="M1735" s="310"/>
      <c r="N1735" s="1678"/>
      <c r="O1735" s="1678"/>
      <c r="P1735" s="388"/>
      <c r="Q1735" s="388"/>
      <c r="R1735" s="308"/>
      <c r="S1735" s="308"/>
      <c r="T1735" s="358"/>
      <c r="U1735" s="357"/>
      <c r="V1735" s="357"/>
      <c r="W1735" s="357"/>
      <c r="X1735" s="357"/>
      <c r="Y1735" s="357"/>
      <c r="Z1735" s="357"/>
      <c r="AA1735" s="357"/>
      <c r="AB1735" s="308"/>
      <c r="AC1735" s="2299">
        <f t="shared" ref="AC1735" si="2510">SUM(T1735:AB1744)</f>
        <v>0</v>
      </c>
      <c r="AD1735" s="2299">
        <f t="shared" ref="AD1735" si="2511">IF(AC1735&gt;0,18,0)</f>
        <v>0</v>
      </c>
      <c r="AE1735" s="2306">
        <f t="shared" ref="AE1735" si="2512">IF((AC1735-AD1735)&gt;=0,AC1735-AD1735,0)</f>
        <v>0</v>
      </c>
      <c r="AF1735" s="2316">
        <f t="shared" ref="AF1735" si="2513">IF(AC1735&lt;AD1735,AC1735,AD1735)/IF(AD1735=0,1,AD1735)</f>
        <v>0</v>
      </c>
      <c r="AG1735" s="2313" t="str">
        <f t="shared" ref="AG1735" si="2514">IF(AF1735=1,"pe",IF(AF1735&gt;0,"ne",""))</f>
        <v/>
      </c>
      <c r="AH1735" s="2312"/>
      <c r="AI1735" s="271">
        <v>1</v>
      </c>
      <c r="AJ1735" s="271" t="s">
        <v>545</v>
      </c>
      <c r="AK1735" s="271" t="str">
        <f t="shared" si="2476"/>
        <v>??</v>
      </c>
      <c r="AL1735" s="271">
        <v>1</v>
      </c>
      <c r="AM1735" s="354">
        <f t="shared" ref="AM1735" si="2515">C1735</f>
        <v>0</v>
      </c>
    </row>
    <row r="1736" spans="1:39" ht="14.1" customHeight="1" thickTop="1" thickBot="1" x14ac:dyDescent="0.25">
      <c r="A1736" s="2278"/>
      <c r="B1736" s="2281"/>
      <c r="C1736" s="2283"/>
      <c r="D1736" s="2285"/>
      <c r="E1736" s="2288"/>
      <c r="F1736" s="2281"/>
      <c r="G1736" s="2295"/>
      <c r="H1736" s="2297"/>
      <c r="I1736" s="2291"/>
      <c r="J1736" s="2281"/>
      <c r="K1736" s="2295"/>
      <c r="L1736" s="2281"/>
      <c r="M1736" s="310"/>
      <c r="N1736" s="1678"/>
      <c r="O1736" s="1678"/>
      <c r="P1736" s="309"/>
      <c r="Q1736" s="309"/>
      <c r="R1736" s="308"/>
      <c r="S1736" s="308"/>
      <c r="T1736" s="358"/>
      <c r="U1736" s="357"/>
      <c r="V1736" s="357"/>
      <c r="W1736" s="357"/>
      <c r="X1736" s="357"/>
      <c r="Y1736" s="357"/>
      <c r="Z1736" s="357"/>
      <c r="AA1736" s="357"/>
      <c r="AB1736" s="308"/>
      <c r="AC1736" s="2300"/>
      <c r="AD1736" s="2300"/>
      <c r="AE1736" s="2307"/>
      <c r="AF1736" s="2316"/>
      <c r="AG1736" s="2314"/>
      <c r="AH1736" s="2312"/>
      <c r="AI1736" s="271">
        <f t="shared" ref="AI1736" si="2516">IF(P1736=P1735,0,1)</f>
        <v>0</v>
      </c>
      <c r="AJ1736" s="271" t="s">
        <v>545</v>
      </c>
      <c r="AK1736" s="271" t="str">
        <f t="shared" si="2476"/>
        <v>??</v>
      </c>
      <c r="AL1736" s="271" t="e">
        <f>IF(#REF!=#REF!,0,1)</f>
        <v>#REF!</v>
      </c>
      <c r="AM1736" s="354">
        <f t="shared" si="2484"/>
        <v>0</v>
      </c>
    </row>
    <row r="1737" spans="1:39" ht="14.1" customHeight="1" thickTop="1" thickBot="1" x14ac:dyDescent="0.25">
      <c r="A1737" s="2278"/>
      <c r="B1737" s="2281"/>
      <c r="C1737" s="2283"/>
      <c r="D1737" s="2285"/>
      <c r="E1737" s="2288"/>
      <c r="F1737" s="2281"/>
      <c r="G1737" s="2295"/>
      <c r="H1737" s="2297"/>
      <c r="I1737" s="2292"/>
      <c r="J1737" s="2281"/>
      <c r="K1737" s="2295"/>
      <c r="L1737" s="2281"/>
      <c r="M1737" s="310"/>
      <c r="N1737" s="1678"/>
      <c r="O1737" s="1678"/>
      <c r="P1737" s="309"/>
      <c r="Q1737" s="309"/>
      <c r="R1737" s="308"/>
      <c r="S1737" s="308"/>
      <c r="T1737" s="358"/>
      <c r="U1737" s="357"/>
      <c r="V1737" s="357"/>
      <c r="W1737" s="357"/>
      <c r="X1737" s="357"/>
      <c r="Y1737" s="357"/>
      <c r="Z1737" s="357"/>
      <c r="AA1737" s="357"/>
      <c r="AB1737" s="308"/>
      <c r="AC1737" s="2300"/>
      <c r="AD1737" s="2300"/>
      <c r="AE1737" s="2307"/>
      <c r="AF1737" s="2316"/>
      <c r="AG1737" s="2314"/>
      <c r="AH1737" s="2312"/>
      <c r="AI1737" s="271">
        <f t="shared" ref="AI1737" si="2517">IF(P1737=P1736,0,IF(P1737=P1735,0,1))</f>
        <v>0</v>
      </c>
      <c r="AJ1737" s="271" t="s">
        <v>545</v>
      </c>
      <c r="AK1737" s="271" t="str">
        <f t="shared" si="2476"/>
        <v>??</v>
      </c>
      <c r="AL1737" s="271" t="e">
        <f>IF(#REF!=#REF!,0,IF(#REF!=#REF!,0,1))</f>
        <v>#REF!</v>
      </c>
      <c r="AM1737" s="354">
        <f t="shared" si="2484"/>
        <v>0</v>
      </c>
    </row>
    <row r="1738" spans="1:39" ht="14.1" customHeight="1" thickTop="1" thickBot="1" x14ac:dyDescent="0.25">
      <c r="A1738" s="2278"/>
      <c r="B1738" s="2281"/>
      <c r="C1738" s="2283"/>
      <c r="D1738" s="2285"/>
      <c r="E1738" s="2288"/>
      <c r="F1738" s="2281"/>
      <c r="G1738" s="2295"/>
      <c r="H1738" s="2297"/>
      <c r="I1738" s="2293"/>
      <c r="J1738" s="2281"/>
      <c r="K1738" s="2295"/>
      <c r="L1738" s="2281"/>
      <c r="M1738" s="310"/>
      <c r="N1738" s="1678"/>
      <c r="O1738" s="1678"/>
      <c r="P1738" s="309"/>
      <c r="Q1738" s="309"/>
      <c r="R1738" s="308"/>
      <c r="S1738" s="308"/>
      <c r="T1738" s="358"/>
      <c r="U1738" s="357"/>
      <c r="V1738" s="357"/>
      <c r="W1738" s="357"/>
      <c r="X1738" s="357"/>
      <c r="Y1738" s="357"/>
      <c r="Z1738" s="357"/>
      <c r="AA1738" s="357"/>
      <c r="AB1738" s="308"/>
      <c r="AC1738" s="2300"/>
      <c r="AD1738" s="2300"/>
      <c r="AE1738" s="2307"/>
      <c r="AF1738" s="2316"/>
      <c r="AG1738" s="2314"/>
      <c r="AH1738" s="2312"/>
      <c r="AI1738" s="271">
        <f t="shared" ref="AI1738" si="2518">IF(P1738=P1737,0,IF(P1738=P1736,0,IF(P1738=P1735,0,1)))</f>
        <v>0</v>
      </c>
      <c r="AJ1738" s="271" t="s">
        <v>545</v>
      </c>
      <c r="AK1738" s="271" t="str">
        <f t="shared" si="2476"/>
        <v>??</v>
      </c>
      <c r="AL1738" s="271" t="e">
        <f>IF(#REF!=#REF!,0,IF(#REF!=#REF!,0,IF(#REF!=#REF!,0,1)))</f>
        <v>#REF!</v>
      </c>
      <c r="AM1738" s="354">
        <f t="shared" si="2484"/>
        <v>0</v>
      </c>
    </row>
    <row r="1739" spans="1:39" ht="14.1" customHeight="1" thickTop="1" thickBot="1" x14ac:dyDescent="0.25">
      <c r="A1739" s="2278"/>
      <c r="B1739" s="2281"/>
      <c r="C1739" s="2283"/>
      <c r="D1739" s="2285"/>
      <c r="E1739" s="2288"/>
      <c r="F1739" s="2281"/>
      <c r="G1739" s="2295"/>
      <c r="H1739" s="2297"/>
      <c r="I1739" s="2293"/>
      <c r="J1739" s="2281"/>
      <c r="K1739" s="2295"/>
      <c r="L1739" s="2281"/>
      <c r="M1739" s="310"/>
      <c r="N1739" s="1678"/>
      <c r="O1739" s="1678"/>
      <c r="P1739" s="309"/>
      <c r="Q1739" s="309"/>
      <c r="R1739" s="308"/>
      <c r="S1739" s="308"/>
      <c r="T1739" s="358"/>
      <c r="U1739" s="357"/>
      <c r="V1739" s="357"/>
      <c r="W1739" s="357"/>
      <c r="X1739" s="357"/>
      <c r="Y1739" s="357"/>
      <c r="Z1739" s="357"/>
      <c r="AA1739" s="357"/>
      <c r="AB1739" s="308"/>
      <c r="AC1739" s="2300"/>
      <c r="AD1739" s="2300"/>
      <c r="AE1739" s="2307"/>
      <c r="AF1739" s="2316"/>
      <c r="AG1739" s="2314"/>
      <c r="AH1739" s="2312"/>
      <c r="AI1739" s="271">
        <f t="shared" ref="AI1739" si="2519">IF(P1739=P1738,0,IF(P1739=P1737,0,IF(P1739=P1736,0,IF(P1739=P1735,0,1))))</f>
        <v>0</v>
      </c>
      <c r="AJ1739" s="271" t="s">
        <v>545</v>
      </c>
      <c r="AK1739" s="271" t="str">
        <f t="shared" si="2476"/>
        <v>??</v>
      </c>
      <c r="AL1739" s="271" t="e">
        <f>IF(#REF!=#REF!,0,IF(#REF!=#REF!,0,IF(#REF!=#REF!,0,IF(#REF!=#REF!,0,1))))</f>
        <v>#REF!</v>
      </c>
      <c r="AM1739" s="354">
        <f t="shared" si="2484"/>
        <v>0</v>
      </c>
    </row>
    <row r="1740" spans="1:39" ht="14.1" customHeight="1" thickTop="1" thickBot="1" x14ac:dyDescent="0.25">
      <c r="A1740" s="2278"/>
      <c r="B1740" s="2281"/>
      <c r="C1740" s="2283"/>
      <c r="D1740" s="2285"/>
      <c r="E1740" s="2288"/>
      <c r="F1740" s="2281"/>
      <c r="G1740" s="2295"/>
      <c r="H1740" s="2297"/>
      <c r="I1740" s="2293"/>
      <c r="J1740" s="2281"/>
      <c r="K1740" s="2295"/>
      <c r="L1740" s="2281"/>
      <c r="M1740" s="310"/>
      <c r="N1740" s="1678"/>
      <c r="O1740" s="1678"/>
      <c r="P1740" s="309"/>
      <c r="Q1740" s="309"/>
      <c r="R1740" s="308"/>
      <c r="S1740" s="308"/>
      <c r="T1740" s="358"/>
      <c r="U1740" s="357"/>
      <c r="V1740" s="357"/>
      <c r="W1740" s="357"/>
      <c r="X1740" s="357"/>
      <c r="Y1740" s="357"/>
      <c r="Z1740" s="357"/>
      <c r="AA1740" s="357"/>
      <c r="AB1740" s="308"/>
      <c r="AC1740" s="2300"/>
      <c r="AD1740" s="2300"/>
      <c r="AE1740" s="2307"/>
      <c r="AF1740" s="2316"/>
      <c r="AG1740" s="2314"/>
      <c r="AH1740" s="2312"/>
      <c r="AI1740" s="271">
        <f t="shared" ref="AI1740" si="2520">IF(P1740=P1739,0,IF(P1740=P1738,0,IF(P1740=P1737,0,IF(P1740=P1736,0,IF(P1740=P1735,0,1)))))</f>
        <v>0</v>
      </c>
      <c r="AJ1740" s="271" t="s">
        <v>545</v>
      </c>
      <c r="AK1740" s="271" t="str">
        <f t="shared" si="2476"/>
        <v>??</v>
      </c>
      <c r="AL1740" s="271" t="e">
        <f>IF(#REF!=#REF!,0,IF(#REF!=#REF!,0,IF(#REF!=#REF!,0,IF(#REF!=#REF!,0,IF(#REF!=#REF!,0,1)))))</f>
        <v>#REF!</v>
      </c>
      <c r="AM1740" s="354">
        <f t="shared" si="2484"/>
        <v>0</v>
      </c>
    </row>
    <row r="1741" spans="1:39" ht="14.1" customHeight="1" thickTop="1" thickBot="1" x14ac:dyDescent="0.25">
      <c r="A1741" s="2278"/>
      <c r="B1741" s="2281"/>
      <c r="C1741" s="2283"/>
      <c r="D1741" s="2285"/>
      <c r="E1741" s="2288"/>
      <c r="F1741" s="2281"/>
      <c r="G1741" s="2295"/>
      <c r="H1741" s="2297"/>
      <c r="I1741" s="2293"/>
      <c r="J1741" s="2281"/>
      <c r="K1741" s="2295"/>
      <c r="L1741" s="2281"/>
      <c r="M1741" s="310"/>
      <c r="N1741" s="1678"/>
      <c r="O1741" s="1678"/>
      <c r="P1741" s="309"/>
      <c r="Q1741" s="309"/>
      <c r="R1741" s="308"/>
      <c r="S1741" s="308"/>
      <c r="T1741" s="358"/>
      <c r="U1741" s="357"/>
      <c r="V1741" s="357"/>
      <c r="W1741" s="357"/>
      <c r="X1741" s="357"/>
      <c r="Y1741" s="357"/>
      <c r="Z1741" s="357"/>
      <c r="AA1741" s="357"/>
      <c r="AB1741" s="308"/>
      <c r="AC1741" s="2300"/>
      <c r="AD1741" s="2300"/>
      <c r="AE1741" s="2308" t="str">
        <f t="shared" ref="AE1741" si="2521">IF(AE1735&gt;9,"błąd","")</f>
        <v/>
      </c>
      <c r="AF1741" s="2316"/>
      <c r="AG1741" s="2314"/>
      <c r="AH1741" s="2312"/>
      <c r="AI1741" s="271">
        <f t="shared" ref="AI1741" si="2522">IF(P1741=P1740,0,IF(P1741=P1739,0,IF(P1741=P1738,0,IF(P1741=P1737,0,IF(P1741=P1736,0,IF(P1741=P1735,0,1))))))</f>
        <v>0</v>
      </c>
      <c r="AJ1741" s="271" t="s">
        <v>545</v>
      </c>
      <c r="AK1741" s="271" t="str">
        <f t="shared" si="2476"/>
        <v>??</v>
      </c>
      <c r="AL1741" s="271" t="e">
        <f>IF(#REF!=#REF!,0,IF(#REF!=#REF!,0,IF(#REF!=#REF!,0,IF(#REF!=#REF!,0,IF(#REF!=#REF!,0,IF(#REF!=#REF!,0,1))))))</f>
        <v>#REF!</v>
      </c>
      <c r="AM1741" s="354">
        <f t="shared" si="2484"/>
        <v>0</v>
      </c>
    </row>
    <row r="1742" spans="1:39" ht="14.1" customHeight="1" thickTop="1" thickBot="1" x14ac:dyDescent="0.25">
      <c r="A1742" s="2278"/>
      <c r="B1742" s="2281"/>
      <c r="C1742" s="2283"/>
      <c r="D1742" s="2285"/>
      <c r="E1742" s="2288"/>
      <c r="F1742" s="2281"/>
      <c r="G1742" s="2295"/>
      <c r="H1742" s="2297"/>
      <c r="I1742" s="2293"/>
      <c r="J1742" s="2281"/>
      <c r="K1742" s="2295"/>
      <c r="L1742" s="2281"/>
      <c r="M1742" s="310"/>
      <c r="N1742" s="1678"/>
      <c r="O1742" s="1678"/>
      <c r="P1742" s="309"/>
      <c r="Q1742" s="309"/>
      <c r="R1742" s="308"/>
      <c r="S1742" s="308"/>
      <c r="T1742" s="358"/>
      <c r="U1742" s="357"/>
      <c r="V1742" s="357"/>
      <c r="W1742" s="357"/>
      <c r="X1742" s="357"/>
      <c r="Y1742" s="357"/>
      <c r="Z1742" s="357"/>
      <c r="AA1742" s="357"/>
      <c r="AB1742" s="308"/>
      <c r="AC1742" s="2300"/>
      <c r="AD1742" s="2300"/>
      <c r="AE1742" s="2308"/>
      <c r="AF1742" s="2316"/>
      <c r="AG1742" s="2314"/>
      <c r="AH1742" s="2312"/>
      <c r="AI1742" s="271">
        <f t="shared" ref="AI1742" si="2523">IF(P1742=P1741,0,IF(P1742=P1740,0,IF(P1742=P1739,0,IF(P1742=P1738,0,IF(P1742=P1737,0,IF(P1742=P1736,0,IF(P1742=P1735,0,1)))))))</f>
        <v>0</v>
      </c>
      <c r="AJ1742" s="271" t="s">
        <v>545</v>
      </c>
      <c r="AK1742" s="271" t="str">
        <f t="shared" si="2476"/>
        <v>??</v>
      </c>
      <c r="AL1742" s="271" t="e">
        <f>IF(#REF!=#REF!,0,IF(#REF!=#REF!,0,IF(#REF!=#REF!,0,IF(#REF!=#REF!,0,IF(#REF!=#REF!,0,IF(#REF!=#REF!,0,IF(#REF!=#REF!,0,1)))))))</f>
        <v>#REF!</v>
      </c>
      <c r="AM1742" s="354">
        <f t="shared" si="2484"/>
        <v>0</v>
      </c>
    </row>
    <row r="1743" spans="1:39" ht="14.1" customHeight="1" thickTop="1" thickBot="1" x14ac:dyDescent="0.25">
      <c r="A1743" s="2278"/>
      <c r="B1743" s="2281"/>
      <c r="C1743" s="2283"/>
      <c r="D1743" s="2285"/>
      <c r="E1743" s="2288"/>
      <c r="F1743" s="2281"/>
      <c r="G1743" s="2295"/>
      <c r="H1743" s="2297"/>
      <c r="I1743" s="2293"/>
      <c r="J1743" s="2281"/>
      <c r="K1743" s="2295"/>
      <c r="L1743" s="2281"/>
      <c r="M1743" s="310"/>
      <c r="N1743" s="1678"/>
      <c r="O1743" s="1678"/>
      <c r="P1743" s="309"/>
      <c r="Q1743" s="309"/>
      <c r="R1743" s="308"/>
      <c r="S1743" s="308"/>
      <c r="T1743" s="358"/>
      <c r="U1743" s="357"/>
      <c r="V1743" s="357"/>
      <c r="W1743" s="357"/>
      <c r="X1743" s="357"/>
      <c r="Y1743" s="357"/>
      <c r="Z1743" s="357"/>
      <c r="AA1743" s="357"/>
      <c r="AB1743" s="308"/>
      <c r="AC1743" s="2300"/>
      <c r="AD1743" s="2300"/>
      <c r="AE1743" s="2308"/>
      <c r="AF1743" s="2316"/>
      <c r="AG1743" s="2314"/>
      <c r="AH1743" s="2312"/>
      <c r="AI1743" s="271">
        <f t="shared" ref="AI1743" si="2524">IF(P1743=P1742,0,IF(P1743=P1741,0,IF(P1743=P1740,0,IF(P1743=P1739,0,IF(P1743=P1738,0,IF(P1743=P1737,0,IF(P1743=P1736,0,IF(P1743=P1735,0,1))))))))</f>
        <v>0</v>
      </c>
      <c r="AJ1743" s="271" t="s">
        <v>545</v>
      </c>
      <c r="AK1743" s="271" t="str">
        <f t="shared" si="2476"/>
        <v>??</v>
      </c>
      <c r="AL1743" s="271" t="e">
        <f>IF(#REF!=#REF!,0,IF(#REF!=#REF!,0,IF(#REF!=#REF!,0,IF(#REF!=#REF!,0,IF(#REF!=#REF!,0,IF(#REF!=#REF!,0,IF(#REF!=#REF!,0,IF(#REF!=#REF!,0,1))))))))</f>
        <v>#REF!</v>
      </c>
      <c r="AM1743" s="354">
        <f t="shared" si="2484"/>
        <v>0</v>
      </c>
    </row>
    <row r="1744" spans="1:39" ht="14.1" customHeight="1" thickTop="1" thickBot="1" x14ac:dyDescent="0.25">
      <c r="A1744" s="2279"/>
      <c r="B1744" s="2282"/>
      <c r="C1744" s="2284"/>
      <c r="D1744" s="2286"/>
      <c r="E1744" s="2289"/>
      <c r="F1744" s="2282"/>
      <c r="G1744" s="2296"/>
      <c r="H1744" s="2298"/>
      <c r="I1744" s="2294"/>
      <c r="J1744" s="2282"/>
      <c r="K1744" s="2296"/>
      <c r="L1744" s="2282"/>
      <c r="M1744" s="292"/>
      <c r="N1744" s="290"/>
      <c r="O1744" s="290"/>
      <c r="P1744" s="291"/>
      <c r="Q1744" s="291"/>
      <c r="R1744" s="290"/>
      <c r="S1744" s="290"/>
      <c r="T1744" s="356"/>
      <c r="U1744" s="355"/>
      <c r="V1744" s="355"/>
      <c r="W1744" s="355"/>
      <c r="X1744" s="355"/>
      <c r="Y1744" s="355"/>
      <c r="Z1744" s="355"/>
      <c r="AA1744" s="355"/>
      <c r="AB1744" s="290"/>
      <c r="AC1744" s="2301"/>
      <c r="AD1744" s="2301"/>
      <c r="AE1744" s="2309"/>
      <c r="AF1744" s="2316"/>
      <c r="AG1744" s="2315"/>
      <c r="AH1744" s="2312"/>
      <c r="AI1744" s="271">
        <f t="shared" ref="AI1744" si="2525">IF(P1744=P1743,0,IF(P1744=P1742,0,IF(P1744=P1741,0,IF(P1744=P1740,0,IF(P1744=P1739,0,IF(P1744=P1738,0,IF(P1744=P1737,0,IF(P1744=P1736,0,IF(P1744=P1735,0,1)))))))))</f>
        <v>0</v>
      </c>
      <c r="AJ1744" s="271" t="s">
        <v>545</v>
      </c>
      <c r="AK1744" s="271" t="str">
        <f t="shared" si="2476"/>
        <v>??</v>
      </c>
      <c r="AL1744" s="271" t="e">
        <f>IF(#REF!=#REF!,0,IF(#REF!=#REF!,0,IF(#REF!=#REF!,0,IF(#REF!=#REF!,0,IF(#REF!=#REF!,0,IF(#REF!=#REF!,0,IF(#REF!=#REF!,0,IF(#REF!=#REF!,0,IF(#REF!=#REF!,0,1)))))))))</f>
        <v>#REF!</v>
      </c>
      <c r="AM1744" s="354">
        <f t="shared" si="2484"/>
        <v>0</v>
      </c>
    </row>
    <row r="1745" spans="1:39" ht="14.1" customHeight="1" thickTop="1" thickBot="1" x14ac:dyDescent="0.25">
      <c r="A1745" s="2278"/>
      <c r="B1745" s="2280"/>
      <c r="C1745" s="2283"/>
      <c r="D1745" s="2285"/>
      <c r="E1745" s="2287"/>
      <c r="F1745" s="2280"/>
      <c r="G1745" s="2280"/>
      <c r="H1745" s="2297"/>
      <c r="I1745" s="2290" t="s">
        <v>140</v>
      </c>
      <c r="J1745" s="2281"/>
      <c r="K1745" s="2280"/>
      <c r="L1745" s="2281"/>
      <c r="M1745" s="310"/>
      <c r="N1745" s="1678"/>
      <c r="O1745" s="1678"/>
      <c r="P1745" s="388"/>
      <c r="Q1745" s="388"/>
      <c r="R1745" s="308"/>
      <c r="S1745" s="308"/>
      <c r="T1745" s="358"/>
      <c r="U1745" s="357"/>
      <c r="V1745" s="357"/>
      <c r="W1745" s="357"/>
      <c r="X1745" s="357"/>
      <c r="Y1745" s="357"/>
      <c r="Z1745" s="357"/>
      <c r="AA1745" s="357"/>
      <c r="AB1745" s="308"/>
      <c r="AC1745" s="2299">
        <f t="shared" ref="AC1745" si="2526">SUM(T1745:AB1754)</f>
        <v>0</v>
      </c>
      <c r="AD1745" s="2299">
        <f t="shared" ref="AD1745" si="2527">IF(AC1745&gt;0,18,0)</f>
        <v>0</v>
      </c>
      <c r="AE1745" s="2306">
        <f t="shared" ref="AE1745" si="2528">IF((AC1745-AD1745)&gt;=0,AC1745-AD1745,0)</f>
        <v>0</v>
      </c>
      <c r="AF1745" s="2316">
        <f t="shared" ref="AF1745" si="2529">IF(AC1745&lt;AD1745,AC1745,AD1745)/IF(AD1745=0,1,AD1745)</f>
        <v>0</v>
      </c>
      <c r="AG1745" s="2313" t="str">
        <f t="shared" ref="AG1745" si="2530">IF(AF1745=1,"pe",IF(AF1745&gt;0,"ne",""))</f>
        <v/>
      </c>
      <c r="AH1745" s="2312"/>
      <c r="AI1745" s="271">
        <v>1</v>
      </c>
      <c r="AJ1745" s="271" t="s">
        <v>545</v>
      </c>
      <c r="AK1745" s="271" t="str">
        <f t="shared" si="2476"/>
        <v>??</v>
      </c>
      <c r="AL1745" s="271">
        <v>1</v>
      </c>
      <c r="AM1745" s="354">
        <f t="shared" ref="AM1745" si="2531">C1745</f>
        <v>0</v>
      </c>
    </row>
    <row r="1746" spans="1:39" ht="14.1" customHeight="1" thickTop="1" thickBot="1" x14ac:dyDescent="0.25">
      <c r="A1746" s="2278"/>
      <c r="B1746" s="2281"/>
      <c r="C1746" s="2283"/>
      <c r="D1746" s="2285"/>
      <c r="E1746" s="2288"/>
      <c r="F1746" s="2281"/>
      <c r="G1746" s="2295"/>
      <c r="H1746" s="2297"/>
      <c r="I1746" s="2291"/>
      <c r="J1746" s="2281"/>
      <c r="K1746" s="2295"/>
      <c r="L1746" s="2281"/>
      <c r="M1746" s="310"/>
      <c r="N1746" s="1678"/>
      <c r="O1746" s="1678"/>
      <c r="P1746" s="309"/>
      <c r="Q1746" s="309"/>
      <c r="R1746" s="308"/>
      <c r="S1746" s="308"/>
      <c r="T1746" s="358"/>
      <c r="U1746" s="357"/>
      <c r="V1746" s="357"/>
      <c r="W1746" s="357"/>
      <c r="X1746" s="357"/>
      <c r="Y1746" s="357"/>
      <c r="Z1746" s="357"/>
      <c r="AA1746" s="357"/>
      <c r="AB1746" s="308"/>
      <c r="AC1746" s="2300"/>
      <c r="AD1746" s="2300"/>
      <c r="AE1746" s="2307"/>
      <c r="AF1746" s="2316"/>
      <c r="AG1746" s="2314"/>
      <c r="AH1746" s="2312"/>
      <c r="AI1746" s="271">
        <f t="shared" ref="AI1746" si="2532">IF(P1746=P1745,0,1)</f>
        <v>0</v>
      </c>
      <c r="AJ1746" s="271" t="s">
        <v>545</v>
      </c>
      <c r="AK1746" s="271" t="str">
        <f t="shared" si="2476"/>
        <v>??</v>
      </c>
      <c r="AL1746" s="271" t="e">
        <f>IF(#REF!=#REF!,0,1)</f>
        <v>#REF!</v>
      </c>
      <c r="AM1746" s="354">
        <f t="shared" si="2484"/>
        <v>0</v>
      </c>
    </row>
    <row r="1747" spans="1:39" ht="14.1" customHeight="1" thickTop="1" thickBot="1" x14ac:dyDescent="0.25">
      <c r="A1747" s="2278"/>
      <c r="B1747" s="2281"/>
      <c r="C1747" s="2283"/>
      <c r="D1747" s="2285"/>
      <c r="E1747" s="2288"/>
      <c r="F1747" s="2281"/>
      <c r="G1747" s="2295"/>
      <c r="H1747" s="2297"/>
      <c r="I1747" s="2292"/>
      <c r="J1747" s="2281"/>
      <c r="K1747" s="2295"/>
      <c r="L1747" s="2281"/>
      <c r="M1747" s="310"/>
      <c r="N1747" s="1678"/>
      <c r="O1747" s="1678"/>
      <c r="P1747" s="309"/>
      <c r="Q1747" s="309"/>
      <c r="R1747" s="308"/>
      <c r="S1747" s="308"/>
      <c r="T1747" s="358"/>
      <c r="U1747" s="357"/>
      <c r="V1747" s="357"/>
      <c r="W1747" s="357"/>
      <c r="X1747" s="357"/>
      <c r="Y1747" s="357"/>
      <c r="Z1747" s="357"/>
      <c r="AA1747" s="357"/>
      <c r="AB1747" s="308"/>
      <c r="AC1747" s="2300"/>
      <c r="AD1747" s="2300"/>
      <c r="AE1747" s="2307"/>
      <c r="AF1747" s="2316"/>
      <c r="AG1747" s="2314"/>
      <c r="AH1747" s="2312"/>
      <c r="AI1747" s="271">
        <f t="shared" ref="AI1747" si="2533">IF(P1747=P1746,0,IF(P1747=P1745,0,1))</f>
        <v>0</v>
      </c>
      <c r="AJ1747" s="271" t="s">
        <v>545</v>
      </c>
      <c r="AK1747" s="271" t="str">
        <f t="shared" si="2476"/>
        <v>??</v>
      </c>
      <c r="AL1747" s="271" t="e">
        <f>IF(#REF!=#REF!,0,IF(#REF!=#REF!,0,1))</f>
        <v>#REF!</v>
      </c>
      <c r="AM1747" s="354">
        <f t="shared" si="2484"/>
        <v>0</v>
      </c>
    </row>
    <row r="1748" spans="1:39" ht="14.1" customHeight="1" thickTop="1" thickBot="1" x14ac:dyDescent="0.25">
      <c r="A1748" s="2278"/>
      <c r="B1748" s="2281"/>
      <c r="C1748" s="2283"/>
      <c r="D1748" s="2285"/>
      <c r="E1748" s="2288"/>
      <c r="F1748" s="2281"/>
      <c r="G1748" s="2295"/>
      <c r="H1748" s="2297"/>
      <c r="I1748" s="2293"/>
      <c r="J1748" s="2281"/>
      <c r="K1748" s="2295"/>
      <c r="L1748" s="2281"/>
      <c r="M1748" s="310"/>
      <c r="N1748" s="1678"/>
      <c r="O1748" s="1678"/>
      <c r="P1748" s="309"/>
      <c r="Q1748" s="309"/>
      <c r="R1748" s="308"/>
      <c r="S1748" s="308"/>
      <c r="T1748" s="358"/>
      <c r="U1748" s="357"/>
      <c r="V1748" s="357"/>
      <c r="W1748" s="357"/>
      <c r="X1748" s="357"/>
      <c r="Y1748" s="357"/>
      <c r="Z1748" s="357"/>
      <c r="AA1748" s="357"/>
      <c r="AB1748" s="308"/>
      <c r="AC1748" s="2300"/>
      <c r="AD1748" s="2300"/>
      <c r="AE1748" s="2307"/>
      <c r="AF1748" s="2316"/>
      <c r="AG1748" s="2314"/>
      <c r="AH1748" s="2312"/>
      <c r="AI1748" s="271">
        <f t="shared" ref="AI1748" si="2534">IF(P1748=P1747,0,IF(P1748=P1746,0,IF(P1748=P1745,0,1)))</f>
        <v>0</v>
      </c>
      <c r="AJ1748" s="271" t="s">
        <v>545</v>
      </c>
      <c r="AK1748" s="271" t="str">
        <f t="shared" si="2476"/>
        <v>??</v>
      </c>
      <c r="AL1748" s="271" t="e">
        <f>IF(#REF!=#REF!,0,IF(#REF!=#REF!,0,IF(#REF!=#REF!,0,1)))</f>
        <v>#REF!</v>
      </c>
      <c r="AM1748" s="354">
        <f t="shared" si="2484"/>
        <v>0</v>
      </c>
    </row>
    <row r="1749" spans="1:39" ht="14.1" customHeight="1" thickTop="1" thickBot="1" x14ac:dyDescent="0.25">
      <c r="A1749" s="2278"/>
      <c r="B1749" s="2281"/>
      <c r="C1749" s="2283"/>
      <c r="D1749" s="2285"/>
      <c r="E1749" s="2288"/>
      <c r="F1749" s="2281"/>
      <c r="G1749" s="2295"/>
      <c r="H1749" s="2297"/>
      <c r="I1749" s="2293"/>
      <c r="J1749" s="2281"/>
      <c r="K1749" s="2295"/>
      <c r="L1749" s="2281"/>
      <c r="M1749" s="310"/>
      <c r="N1749" s="1678"/>
      <c r="O1749" s="1678"/>
      <c r="P1749" s="309"/>
      <c r="Q1749" s="309"/>
      <c r="R1749" s="308"/>
      <c r="S1749" s="308"/>
      <c r="T1749" s="358"/>
      <c r="U1749" s="357"/>
      <c r="V1749" s="357"/>
      <c r="W1749" s="357"/>
      <c r="X1749" s="357"/>
      <c r="Y1749" s="357"/>
      <c r="Z1749" s="357"/>
      <c r="AA1749" s="357"/>
      <c r="AB1749" s="308"/>
      <c r="AC1749" s="2300"/>
      <c r="AD1749" s="2300"/>
      <c r="AE1749" s="2307"/>
      <c r="AF1749" s="2316"/>
      <c r="AG1749" s="2314"/>
      <c r="AH1749" s="2312"/>
      <c r="AI1749" s="271">
        <f t="shared" ref="AI1749" si="2535">IF(P1749=P1748,0,IF(P1749=P1747,0,IF(P1749=P1746,0,IF(P1749=P1745,0,1))))</f>
        <v>0</v>
      </c>
      <c r="AJ1749" s="271" t="s">
        <v>545</v>
      </c>
      <c r="AK1749" s="271" t="str">
        <f t="shared" si="2476"/>
        <v>??</v>
      </c>
      <c r="AL1749" s="271" t="e">
        <f>IF(#REF!=#REF!,0,IF(#REF!=#REF!,0,IF(#REF!=#REF!,0,IF(#REF!=#REF!,0,1))))</f>
        <v>#REF!</v>
      </c>
      <c r="AM1749" s="354">
        <f t="shared" si="2484"/>
        <v>0</v>
      </c>
    </row>
    <row r="1750" spans="1:39" ht="14.1" customHeight="1" thickTop="1" thickBot="1" x14ac:dyDescent="0.25">
      <c r="A1750" s="2278"/>
      <c r="B1750" s="2281"/>
      <c r="C1750" s="2283"/>
      <c r="D1750" s="2285"/>
      <c r="E1750" s="2288"/>
      <c r="F1750" s="2281"/>
      <c r="G1750" s="2295"/>
      <c r="H1750" s="2297"/>
      <c r="I1750" s="2293"/>
      <c r="J1750" s="2281"/>
      <c r="K1750" s="2295"/>
      <c r="L1750" s="2281"/>
      <c r="M1750" s="310"/>
      <c r="N1750" s="1678"/>
      <c r="O1750" s="1678"/>
      <c r="P1750" s="309"/>
      <c r="Q1750" s="309"/>
      <c r="R1750" s="308"/>
      <c r="S1750" s="308"/>
      <c r="T1750" s="358"/>
      <c r="U1750" s="357"/>
      <c r="V1750" s="357"/>
      <c r="W1750" s="357"/>
      <c r="X1750" s="357"/>
      <c r="Y1750" s="357"/>
      <c r="Z1750" s="357"/>
      <c r="AA1750" s="357"/>
      <c r="AB1750" s="308"/>
      <c r="AC1750" s="2300"/>
      <c r="AD1750" s="2300"/>
      <c r="AE1750" s="2307"/>
      <c r="AF1750" s="2316"/>
      <c r="AG1750" s="2314"/>
      <c r="AH1750" s="2312"/>
      <c r="AI1750" s="271">
        <f t="shared" ref="AI1750" si="2536">IF(P1750=P1749,0,IF(P1750=P1748,0,IF(P1750=P1747,0,IF(P1750=P1746,0,IF(P1750=P1745,0,1)))))</f>
        <v>0</v>
      </c>
      <c r="AJ1750" s="271" t="s">
        <v>545</v>
      </c>
      <c r="AK1750" s="271" t="str">
        <f t="shared" si="2476"/>
        <v>??</v>
      </c>
      <c r="AL1750" s="271" t="e">
        <f>IF(#REF!=#REF!,0,IF(#REF!=#REF!,0,IF(#REF!=#REF!,0,IF(#REF!=#REF!,0,IF(#REF!=#REF!,0,1)))))</f>
        <v>#REF!</v>
      </c>
      <c r="AM1750" s="354">
        <f t="shared" si="2484"/>
        <v>0</v>
      </c>
    </row>
    <row r="1751" spans="1:39" ht="14.1" customHeight="1" thickTop="1" thickBot="1" x14ac:dyDescent="0.25">
      <c r="A1751" s="2278"/>
      <c r="B1751" s="2281"/>
      <c r="C1751" s="2283"/>
      <c r="D1751" s="2285"/>
      <c r="E1751" s="2288"/>
      <c r="F1751" s="2281"/>
      <c r="G1751" s="2295"/>
      <c r="H1751" s="2297"/>
      <c r="I1751" s="2293"/>
      <c r="J1751" s="2281"/>
      <c r="K1751" s="2295"/>
      <c r="L1751" s="2281"/>
      <c r="M1751" s="310"/>
      <c r="N1751" s="1678"/>
      <c r="O1751" s="1678"/>
      <c r="P1751" s="309"/>
      <c r="Q1751" s="309"/>
      <c r="R1751" s="308"/>
      <c r="S1751" s="308"/>
      <c r="T1751" s="358"/>
      <c r="U1751" s="357"/>
      <c r="V1751" s="357"/>
      <c r="W1751" s="357"/>
      <c r="X1751" s="357"/>
      <c r="Y1751" s="357"/>
      <c r="Z1751" s="357"/>
      <c r="AA1751" s="357"/>
      <c r="AB1751" s="308"/>
      <c r="AC1751" s="2300"/>
      <c r="AD1751" s="2300"/>
      <c r="AE1751" s="2308" t="str">
        <f t="shared" ref="AE1751" si="2537">IF(AE1745&gt;9,"błąd","")</f>
        <v/>
      </c>
      <c r="AF1751" s="2316"/>
      <c r="AG1751" s="2314"/>
      <c r="AH1751" s="2312"/>
      <c r="AI1751" s="271">
        <f t="shared" ref="AI1751" si="2538">IF(P1751=P1750,0,IF(P1751=P1749,0,IF(P1751=P1748,0,IF(P1751=P1747,0,IF(P1751=P1746,0,IF(P1751=P1745,0,1))))))</f>
        <v>0</v>
      </c>
      <c r="AJ1751" s="271" t="s">
        <v>545</v>
      </c>
      <c r="AK1751" s="271" t="str">
        <f t="shared" si="2476"/>
        <v>??</v>
      </c>
      <c r="AL1751" s="271" t="e">
        <f>IF(#REF!=#REF!,0,IF(#REF!=#REF!,0,IF(#REF!=#REF!,0,IF(#REF!=#REF!,0,IF(#REF!=#REF!,0,IF(#REF!=#REF!,0,1))))))</f>
        <v>#REF!</v>
      </c>
      <c r="AM1751" s="354">
        <f t="shared" si="2484"/>
        <v>0</v>
      </c>
    </row>
    <row r="1752" spans="1:39" ht="14.1" customHeight="1" thickTop="1" thickBot="1" x14ac:dyDescent="0.25">
      <c r="A1752" s="2278"/>
      <c r="B1752" s="2281"/>
      <c r="C1752" s="2283"/>
      <c r="D1752" s="2285"/>
      <c r="E1752" s="2288"/>
      <c r="F1752" s="2281"/>
      <c r="G1752" s="2295"/>
      <c r="H1752" s="2297"/>
      <c r="I1752" s="2293"/>
      <c r="J1752" s="2281"/>
      <c r="K1752" s="2295"/>
      <c r="L1752" s="2281"/>
      <c r="M1752" s="310"/>
      <c r="N1752" s="1678"/>
      <c r="O1752" s="1678"/>
      <c r="P1752" s="309"/>
      <c r="Q1752" s="309"/>
      <c r="R1752" s="308"/>
      <c r="S1752" s="308"/>
      <c r="T1752" s="358"/>
      <c r="U1752" s="357"/>
      <c r="V1752" s="357"/>
      <c r="W1752" s="357"/>
      <c r="X1752" s="357"/>
      <c r="Y1752" s="357"/>
      <c r="Z1752" s="357"/>
      <c r="AA1752" s="357"/>
      <c r="AB1752" s="308"/>
      <c r="AC1752" s="2300"/>
      <c r="AD1752" s="2300"/>
      <c r="AE1752" s="2308"/>
      <c r="AF1752" s="2316"/>
      <c r="AG1752" s="2314"/>
      <c r="AH1752" s="2312"/>
      <c r="AI1752" s="271">
        <f t="shared" ref="AI1752" si="2539">IF(P1752=P1751,0,IF(P1752=P1750,0,IF(P1752=P1749,0,IF(P1752=P1748,0,IF(P1752=P1747,0,IF(P1752=P1746,0,IF(P1752=P1745,0,1)))))))</f>
        <v>0</v>
      </c>
      <c r="AJ1752" s="271" t="s">
        <v>545</v>
      </c>
      <c r="AK1752" s="271" t="str">
        <f t="shared" si="2476"/>
        <v>??</v>
      </c>
      <c r="AL1752" s="271" t="e">
        <f>IF(#REF!=#REF!,0,IF(#REF!=#REF!,0,IF(#REF!=#REF!,0,IF(#REF!=#REF!,0,IF(#REF!=#REF!,0,IF(#REF!=#REF!,0,IF(#REF!=#REF!,0,1)))))))</f>
        <v>#REF!</v>
      </c>
      <c r="AM1752" s="354">
        <f t="shared" si="2484"/>
        <v>0</v>
      </c>
    </row>
    <row r="1753" spans="1:39" ht="14.1" customHeight="1" thickTop="1" thickBot="1" x14ac:dyDescent="0.25">
      <c r="A1753" s="2278"/>
      <c r="B1753" s="2281"/>
      <c r="C1753" s="2283"/>
      <c r="D1753" s="2285"/>
      <c r="E1753" s="2288"/>
      <c r="F1753" s="2281"/>
      <c r="G1753" s="2295"/>
      <c r="H1753" s="2297"/>
      <c r="I1753" s="2293"/>
      <c r="J1753" s="2281"/>
      <c r="K1753" s="2295"/>
      <c r="L1753" s="2281"/>
      <c r="M1753" s="310"/>
      <c r="N1753" s="1678"/>
      <c r="O1753" s="1678"/>
      <c r="P1753" s="309"/>
      <c r="Q1753" s="309"/>
      <c r="R1753" s="308"/>
      <c r="S1753" s="308"/>
      <c r="T1753" s="358"/>
      <c r="U1753" s="357"/>
      <c r="V1753" s="357"/>
      <c r="W1753" s="357"/>
      <c r="X1753" s="357"/>
      <c r="Y1753" s="357"/>
      <c r="Z1753" s="357"/>
      <c r="AA1753" s="357"/>
      <c r="AB1753" s="308"/>
      <c r="AC1753" s="2300"/>
      <c r="AD1753" s="2300"/>
      <c r="AE1753" s="2308"/>
      <c r="AF1753" s="2316"/>
      <c r="AG1753" s="2314"/>
      <c r="AH1753" s="2312"/>
      <c r="AI1753" s="271">
        <f t="shared" ref="AI1753" si="2540">IF(P1753=P1752,0,IF(P1753=P1751,0,IF(P1753=P1750,0,IF(P1753=P1749,0,IF(P1753=P1748,0,IF(P1753=P1747,0,IF(P1753=P1746,0,IF(P1753=P1745,0,1))))))))</f>
        <v>0</v>
      </c>
      <c r="AJ1753" s="271" t="s">
        <v>545</v>
      </c>
      <c r="AK1753" s="271" t="str">
        <f t="shared" si="2476"/>
        <v>??</v>
      </c>
      <c r="AL1753" s="271" t="e">
        <f>IF(#REF!=#REF!,0,IF(#REF!=#REF!,0,IF(#REF!=#REF!,0,IF(#REF!=#REF!,0,IF(#REF!=#REF!,0,IF(#REF!=#REF!,0,IF(#REF!=#REF!,0,IF(#REF!=#REF!,0,1))))))))</f>
        <v>#REF!</v>
      </c>
      <c r="AM1753" s="354">
        <f t="shared" si="2484"/>
        <v>0</v>
      </c>
    </row>
    <row r="1754" spans="1:39" ht="14.1" customHeight="1" thickTop="1" thickBot="1" x14ac:dyDescent="0.25">
      <c r="A1754" s="2279"/>
      <c r="B1754" s="2282"/>
      <c r="C1754" s="2284"/>
      <c r="D1754" s="2286"/>
      <c r="E1754" s="2289"/>
      <c r="F1754" s="2282"/>
      <c r="G1754" s="2296"/>
      <c r="H1754" s="2298"/>
      <c r="I1754" s="2294"/>
      <c r="J1754" s="2282"/>
      <c r="K1754" s="2296"/>
      <c r="L1754" s="2282"/>
      <c r="M1754" s="292"/>
      <c r="N1754" s="290"/>
      <c r="O1754" s="290"/>
      <c r="P1754" s="291"/>
      <c r="Q1754" s="291"/>
      <c r="R1754" s="290"/>
      <c r="S1754" s="290"/>
      <c r="T1754" s="356"/>
      <c r="U1754" s="355"/>
      <c r="V1754" s="355"/>
      <c r="W1754" s="355"/>
      <c r="X1754" s="355"/>
      <c r="Y1754" s="355"/>
      <c r="Z1754" s="355"/>
      <c r="AA1754" s="355"/>
      <c r="AB1754" s="290"/>
      <c r="AC1754" s="2301"/>
      <c r="AD1754" s="2301"/>
      <c r="AE1754" s="2309"/>
      <c r="AF1754" s="2316"/>
      <c r="AG1754" s="2315"/>
      <c r="AH1754" s="2312"/>
      <c r="AI1754" s="271">
        <f t="shared" ref="AI1754" si="2541">IF(P1754=P1753,0,IF(P1754=P1752,0,IF(P1754=P1751,0,IF(P1754=P1750,0,IF(P1754=P1749,0,IF(P1754=P1748,0,IF(P1754=P1747,0,IF(P1754=P1746,0,IF(P1754=P1745,0,1)))))))))</f>
        <v>0</v>
      </c>
      <c r="AJ1754" s="271" t="s">
        <v>545</v>
      </c>
      <c r="AK1754" s="271" t="str">
        <f t="shared" si="2476"/>
        <v>??</v>
      </c>
      <c r="AL1754" s="271" t="e">
        <f>IF(#REF!=#REF!,0,IF(#REF!=#REF!,0,IF(#REF!=#REF!,0,IF(#REF!=#REF!,0,IF(#REF!=#REF!,0,IF(#REF!=#REF!,0,IF(#REF!=#REF!,0,IF(#REF!=#REF!,0,IF(#REF!=#REF!,0,1)))))))))</f>
        <v>#REF!</v>
      </c>
      <c r="AM1754" s="354">
        <f t="shared" si="2484"/>
        <v>0</v>
      </c>
    </row>
    <row r="1755" spans="1:39" ht="14.1" customHeight="1" thickTop="1" thickBot="1" x14ac:dyDescent="0.25">
      <c r="A1755" s="2278"/>
      <c r="B1755" s="2280"/>
      <c r="C1755" s="2283"/>
      <c r="D1755" s="2285"/>
      <c r="E1755" s="2287"/>
      <c r="F1755" s="2280"/>
      <c r="G1755" s="2280"/>
      <c r="H1755" s="2297"/>
      <c r="I1755" s="2290" t="s">
        <v>140</v>
      </c>
      <c r="J1755" s="2281"/>
      <c r="K1755" s="2280"/>
      <c r="L1755" s="2281"/>
      <c r="M1755" s="310"/>
      <c r="N1755" s="1678"/>
      <c r="O1755" s="1678"/>
      <c r="P1755" s="388"/>
      <c r="Q1755" s="388"/>
      <c r="R1755" s="308"/>
      <c r="S1755" s="308"/>
      <c r="T1755" s="358"/>
      <c r="U1755" s="357"/>
      <c r="V1755" s="357"/>
      <c r="W1755" s="357"/>
      <c r="X1755" s="357"/>
      <c r="Y1755" s="357"/>
      <c r="Z1755" s="357"/>
      <c r="AA1755" s="357"/>
      <c r="AB1755" s="308"/>
      <c r="AC1755" s="2299">
        <f t="shared" ref="AC1755" si="2542">SUM(T1755:AB1764)</f>
        <v>0</v>
      </c>
      <c r="AD1755" s="2299">
        <f t="shared" ref="AD1755" si="2543">IF(AC1755&gt;0,18,0)</f>
        <v>0</v>
      </c>
      <c r="AE1755" s="2306">
        <f t="shared" ref="AE1755" si="2544">IF((AC1755-AD1755)&gt;=0,AC1755-AD1755,0)</f>
        <v>0</v>
      </c>
      <c r="AF1755" s="2316">
        <f t="shared" ref="AF1755" si="2545">IF(AC1755&lt;AD1755,AC1755,AD1755)/IF(AD1755=0,1,AD1755)</f>
        <v>0</v>
      </c>
      <c r="AG1755" s="2313" t="str">
        <f t="shared" ref="AG1755" si="2546">IF(AF1755=1,"pe",IF(AF1755&gt;0,"ne",""))</f>
        <v/>
      </c>
      <c r="AH1755" s="2312"/>
      <c r="AI1755" s="271">
        <v>1</v>
      </c>
      <c r="AJ1755" s="271" t="s">
        <v>545</v>
      </c>
      <c r="AK1755" s="271" t="str">
        <f t="shared" si="2476"/>
        <v>??</v>
      </c>
      <c r="AL1755" s="271">
        <v>1</v>
      </c>
      <c r="AM1755" s="354">
        <f t="shared" ref="AM1755" si="2547">C1755</f>
        <v>0</v>
      </c>
    </row>
    <row r="1756" spans="1:39" ht="14.1" customHeight="1" thickTop="1" thickBot="1" x14ac:dyDescent="0.25">
      <c r="A1756" s="2278"/>
      <c r="B1756" s="2281"/>
      <c r="C1756" s="2283"/>
      <c r="D1756" s="2285"/>
      <c r="E1756" s="2288"/>
      <c r="F1756" s="2281"/>
      <c r="G1756" s="2295"/>
      <c r="H1756" s="2297"/>
      <c r="I1756" s="2291"/>
      <c r="J1756" s="2281"/>
      <c r="K1756" s="2295"/>
      <c r="L1756" s="2281"/>
      <c r="M1756" s="310"/>
      <c r="N1756" s="1678"/>
      <c r="O1756" s="1678"/>
      <c r="P1756" s="309"/>
      <c r="Q1756" s="309"/>
      <c r="R1756" s="308"/>
      <c r="S1756" s="308"/>
      <c r="T1756" s="358"/>
      <c r="U1756" s="357"/>
      <c r="V1756" s="357"/>
      <c r="W1756" s="357"/>
      <c r="X1756" s="357"/>
      <c r="Y1756" s="357"/>
      <c r="Z1756" s="357"/>
      <c r="AA1756" s="357"/>
      <c r="AB1756" s="308"/>
      <c r="AC1756" s="2300"/>
      <c r="AD1756" s="2300"/>
      <c r="AE1756" s="2307"/>
      <c r="AF1756" s="2316"/>
      <c r="AG1756" s="2314"/>
      <c r="AH1756" s="2312"/>
      <c r="AI1756" s="271">
        <f t="shared" ref="AI1756" si="2548">IF(P1756=P1755,0,1)</f>
        <v>0</v>
      </c>
      <c r="AJ1756" s="271" t="s">
        <v>545</v>
      </c>
      <c r="AK1756" s="271" t="str">
        <f t="shared" si="2476"/>
        <v>??</v>
      </c>
      <c r="AL1756" s="271" t="e">
        <f>IF(#REF!=#REF!,0,1)</f>
        <v>#REF!</v>
      </c>
      <c r="AM1756" s="354">
        <f t="shared" si="2484"/>
        <v>0</v>
      </c>
    </row>
    <row r="1757" spans="1:39" ht="14.1" customHeight="1" thickTop="1" thickBot="1" x14ac:dyDescent="0.25">
      <c r="A1757" s="2278"/>
      <c r="B1757" s="2281"/>
      <c r="C1757" s="2283"/>
      <c r="D1757" s="2285"/>
      <c r="E1757" s="2288"/>
      <c r="F1757" s="2281"/>
      <c r="G1757" s="2295"/>
      <c r="H1757" s="2297"/>
      <c r="I1757" s="2292"/>
      <c r="J1757" s="2281"/>
      <c r="K1757" s="2295"/>
      <c r="L1757" s="2281"/>
      <c r="M1757" s="310"/>
      <c r="N1757" s="1678"/>
      <c r="O1757" s="1678"/>
      <c r="P1757" s="309"/>
      <c r="Q1757" s="309"/>
      <c r="R1757" s="308"/>
      <c r="S1757" s="308"/>
      <c r="T1757" s="358"/>
      <c r="U1757" s="357"/>
      <c r="V1757" s="357"/>
      <c r="W1757" s="357"/>
      <c r="X1757" s="357"/>
      <c r="Y1757" s="357"/>
      <c r="Z1757" s="357"/>
      <c r="AA1757" s="357"/>
      <c r="AB1757" s="308"/>
      <c r="AC1757" s="2300"/>
      <c r="AD1757" s="2300"/>
      <c r="AE1757" s="2307"/>
      <c r="AF1757" s="2316"/>
      <c r="AG1757" s="2314"/>
      <c r="AH1757" s="2312"/>
      <c r="AI1757" s="271">
        <f t="shared" ref="AI1757" si="2549">IF(P1757=P1756,0,IF(P1757=P1755,0,1))</f>
        <v>0</v>
      </c>
      <c r="AJ1757" s="271" t="s">
        <v>545</v>
      </c>
      <c r="AK1757" s="271" t="str">
        <f t="shared" si="2476"/>
        <v>??</v>
      </c>
      <c r="AL1757" s="271" t="e">
        <f>IF(#REF!=#REF!,0,IF(#REF!=#REF!,0,1))</f>
        <v>#REF!</v>
      </c>
      <c r="AM1757" s="354">
        <f t="shared" si="2484"/>
        <v>0</v>
      </c>
    </row>
    <row r="1758" spans="1:39" ht="14.1" customHeight="1" thickTop="1" thickBot="1" x14ac:dyDescent="0.25">
      <c r="A1758" s="2278"/>
      <c r="B1758" s="2281"/>
      <c r="C1758" s="2283"/>
      <c r="D1758" s="2285"/>
      <c r="E1758" s="2288"/>
      <c r="F1758" s="2281"/>
      <c r="G1758" s="2295"/>
      <c r="H1758" s="2297"/>
      <c r="I1758" s="2293"/>
      <c r="J1758" s="2281"/>
      <c r="K1758" s="2295"/>
      <c r="L1758" s="2281"/>
      <c r="M1758" s="310"/>
      <c r="N1758" s="1678"/>
      <c r="O1758" s="1678"/>
      <c r="P1758" s="309"/>
      <c r="Q1758" s="309"/>
      <c r="R1758" s="308"/>
      <c r="S1758" s="308"/>
      <c r="T1758" s="358"/>
      <c r="U1758" s="357"/>
      <c r="V1758" s="357"/>
      <c r="W1758" s="357"/>
      <c r="X1758" s="357"/>
      <c r="Y1758" s="357"/>
      <c r="Z1758" s="357"/>
      <c r="AA1758" s="357"/>
      <c r="AB1758" s="308"/>
      <c r="AC1758" s="2300"/>
      <c r="AD1758" s="2300"/>
      <c r="AE1758" s="2307"/>
      <c r="AF1758" s="2316"/>
      <c r="AG1758" s="2314"/>
      <c r="AH1758" s="2312"/>
      <c r="AI1758" s="271">
        <f t="shared" ref="AI1758" si="2550">IF(P1758=P1757,0,IF(P1758=P1756,0,IF(P1758=P1755,0,1)))</f>
        <v>0</v>
      </c>
      <c r="AJ1758" s="271" t="s">
        <v>545</v>
      </c>
      <c r="AK1758" s="271" t="str">
        <f t="shared" si="2476"/>
        <v>??</v>
      </c>
      <c r="AL1758" s="271" t="e">
        <f>IF(#REF!=#REF!,0,IF(#REF!=#REF!,0,IF(#REF!=#REF!,0,1)))</f>
        <v>#REF!</v>
      </c>
      <c r="AM1758" s="354">
        <f t="shared" si="2484"/>
        <v>0</v>
      </c>
    </row>
    <row r="1759" spans="1:39" ht="14.1" customHeight="1" thickTop="1" thickBot="1" x14ac:dyDescent="0.25">
      <c r="A1759" s="2278"/>
      <c r="B1759" s="2281"/>
      <c r="C1759" s="2283"/>
      <c r="D1759" s="2285"/>
      <c r="E1759" s="2288"/>
      <c r="F1759" s="2281"/>
      <c r="G1759" s="2295"/>
      <c r="H1759" s="2297"/>
      <c r="I1759" s="2293"/>
      <c r="J1759" s="2281"/>
      <c r="K1759" s="2295"/>
      <c r="L1759" s="2281"/>
      <c r="M1759" s="310"/>
      <c r="N1759" s="1678"/>
      <c r="O1759" s="1678"/>
      <c r="P1759" s="309"/>
      <c r="Q1759" s="309"/>
      <c r="R1759" s="308"/>
      <c r="S1759" s="308"/>
      <c r="T1759" s="358"/>
      <c r="U1759" s="357"/>
      <c r="V1759" s="357"/>
      <c r="W1759" s="357"/>
      <c r="X1759" s="357"/>
      <c r="Y1759" s="357"/>
      <c r="Z1759" s="357"/>
      <c r="AA1759" s="357"/>
      <c r="AB1759" s="308"/>
      <c r="AC1759" s="2300"/>
      <c r="AD1759" s="2300"/>
      <c r="AE1759" s="2307"/>
      <c r="AF1759" s="2316"/>
      <c r="AG1759" s="2314"/>
      <c r="AH1759" s="2312"/>
      <c r="AI1759" s="271">
        <f t="shared" ref="AI1759" si="2551">IF(P1759=P1758,0,IF(P1759=P1757,0,IF(P1759=P1756,0,IF(P1759=P1755,0,1))))</f>
        <v>0</v>
      </c>
      <c r="AJ1759" s="271" t="s">
        <v>545</v>
      </c>
      <c r="AK1759" s="271" t="str">
        <f t="shared" si="2476"/>
        <v>??</v>
      </c>
      <c r="AL1759" s="271" t="e">
        <f>IF(#REF!=#REF!,0,IF(#REF!=#REF!,0,IF(#REF!=#REF!,0,IF(#REF!=#REF!,0,1))))</f>
        <v>#REF!</v>
      </c>
      <c r="AM1759" s="354">
        <f t="shared" si="2484"/>
        <v>0</v>
      </c>
    </row>
    <row r="1760" spans="1:39" ht="14.1" customHeight="1" thickTop="1" thickBot="1" x14ac:dyDescent="0.25">
      <c r="A1760" s="2278"/>
      <c r="B1760" s="2281"/>
      <c r="C1760" s="2283"/>
      <c r="D1760" s="2285"/>
      <c r="E1760" s="2288"/>
      <c r="F1760" s="2281"/>
      <c r="G1760" s="2295"/>
      <c r="H1760" s="2297"/>
      <c r="I1760" s="2293"/>
      <c r="J1760" s="2281"/>
      <c r="K1760" s="2295"/>
      <c r="L1760" s="2281"/>
      <c r="M1760" s="310"/>
      <c r="N1760" s="1678"/>
      <c r="O1760" s="1678"/>
      <c r="P1760" s="309"/>
      <c r="Q1760" s="309"/>
      <c r="R1760" s="308"/>
      <c r="S1760" s="308"/>
      <c r="T1760" s="358"/>
      <c r="U1760" s="357"/>
      <c r="V1760" s="357"/>
      <c r="W1760" s="357"/>
      <c r="X1760" s="357"/>
      <c r="Y1760" s="357"/>
      <c r="Z1760" s="357"/>
      <c r="AA1760" s="357"/>
      <c r="AB1760" s="308"/>
      <c r="AC1760" s="2300"/>
      <c r="AD1760" s="2300"/>
      <c r="AE1760" s="2307"/>
      <c r="AF1760" s="2316"/>
      <c r="AG1760" s="2314"/>
      <c r="AH1760" s="2312"/>
      <c r="AI1760" s="271">
        <f t="shared" ref="AI1760" si="2552">IF(P1760=P1759,0,IF(P1760=P1758,0,IF(P1760=P1757,0,IF(P1760=P1756,0,IF(P1760=P1755,0,1)))))</f>
        <v>0</v>
      </c>
      <c r="AJ1760" s="271" t="s">
        <v>545</v>
      </c>
      <c r="AK1760" s="271" t="str">
        <f t="shared" si="2476"/>
        <v>??</v>
      </c>
      <c r="AL1760" s="271" t="e">
        <f>IF(#REF!=#REF!,0,IF(#REF!=#REF!,0,IF(#REF!=#REF!,0,IF(#REF!=#REF!,0,IF(#REF!=#REF!,0,1)))))</f>
        <v>#REF!</v>
      </c>
      <c r="AM1760" s="354">
        <f t="shared" si="2484"/>
        <v>0</v>
      </c>
    </row>
    <row r="1761" spans="1:39" ht="14.1" customHeight="1" thickTop="1" thickBot="1" x14ac:dyDescent="0.25">
      <c r="A1761" s="2278"/>
      <c r="B1761" s="2281"/>
      <c r="C1761" s="2283"/>
      <c r="D1761" s="2285"/>
      <c r="E1761" s="2288"/>
      <c r="F1761" s="2281"/>
      <c r="G1761" s="2295"/>
      <c r="H1761" s="2297"/>
      <c r="I1761" s="2293"/>
      <c r="J1761" s="2281"/>
      <c r="K1761" s="2295"/>
      <c r="L1761" s="2281"/>
      <c r="M1761" s="310"/>
      <c r="N1761" s="1678"/>
      <c r="O1761" s="1678"/>
      <c r="P1761" s="309"/>
      <c r="Q1761" s="309"/>
      <c r="R1761" s="308"/>
      <c r="S1761" s="308"/>
      <c r="T1761" s="358"/>
      <c r="U1761" s="357"/>
      <c r="V1761" s="357"/>
      <c r="W1761" s="357"/>
      <c r="X1761" s="357"/>
      <c r="Y1761" s="357"/>
      <c r="Z1761" s="357"/>
      <c r="AA1761" s="357"/>
      <c r="AB1761" s="308"/>
      <c r="AC1761" s="2300"/>
      <c r="AD1761" s="2300"/>
      <c r="AE1761" s="2308" t="str">
        <f t="shared" ref="AE1761" si="2553">IF(AE1755&gt;9,"błąd","")</f>
        <v/>
      </c>
      <c r="AF1761" s="2316"/>
      <c r="AG1761" s="2314"/>
      <c r="AH1761" s="2312"/>
      <c r="AI1761" s="271">
        <f t="shared" ref="AI1761" si="2554">IF(P1761=P1760,0,IF(P1761=P1759,0,IF(P1761=P1758,0,IF(P1761=P1757,0,IF(P1761=P1756,0,IF(P1761=P1755,0,1))))))</f>
        <v>0</v>
      </c>
      <c r="AJ1761" s="271" t="s">
        <v>545</v>
      </c>
      <c r="AK1761" s="271" t="str">
        <f t="shared" si="2476"/>
        <v>??</v>
      </c>
      <c r="AL1761" s="271" t="e">
        <f>IF(#REF!=#REF!,0,IF(#REF!=#REF!,0,IF(#REF!=#REF!,0,IF(#REF!=#REF!,0,IF(#REF!=#REF!,0,IF(#REF!=#REF!,0,1))))))</f>
        <v>#REF!</v>
      </c>
      <c r="AM1761" s="354">
        <f t="shared" si="2484"/>
        <v>0</v>
      </c>
    </row>
    <row r="1762" spans="1:39" ht="14.1" customHeight="1" thickTop="1" thickBot="1" x14ac:dyDescent="0.25">
      <c r="A1762" s="2278"/>
      <c r="B1762" s="2281"/>
      <c r="C1762" s="2283"/>
      <c r="D1762" s="2285"/>
      <c r="E1762" s="2288"/>
      <c r="F1762" s="2281"/>
      <c r="G1762" s="2295"/>
      <c r="H1762" s="2297"/>
      <c r="I1762" s="2293"/>
      <c r="J1762" s="2281"/>
      <c r="K1762" s="2295"/>
      <c r="L1762" s="2281"/>
      <c r="M1762" s="310"/>
      <c r="N1762" s="1678"/>
      <c r="O1762" s="1678"/>
      <c r="P1762" s="309"/>
      <c r="Q1762" s="309"/>
      <c r="R1762" s="308"/>
      <c r="S1762" s="308"/>
      <c r="T1762" s="358"/>
      <c r="U1762" s="357"/>
      <c r="V1762" s="357"/>
      <c r="W1762" s="357"/>
      <c r="X1762" s="357"/>
      <c r="Y1762" s="357"/>
      <c r="Z1762" s="357"/>
      <c r="AA1762" s="357"/>
      <c r="AB1762" s="308"/>
      <c r="AC1762" s="2300"/>
      <c r="AD1762" s="2300"/>
      <c r="AE1762" s="2308"/>
      <c r="AF1762" s="2316"/>
      <c r="AG1762" s="2314"/>
      <c r="AH1762" s="2312"/>
      <c r="AI1762" s="271">
        <f t="shared" ref="AI1762" si="2555">IF(P1762=P1761,0,IF(P1762=P1760,0,IF(P1762=P1759,0,IF(P1762=P1758,0,IF(P1762=P1757,0,IF(P1762=P1756,0,IF(P1762=P1755,0,1)))))))</f>
        <v>0</v>
      </c>
      <c r="AJ1762" s="271" t="s">
        <v>545</v>
      </c>
      <c r="AK1762" s="271" t="str">
        <f t="shared" si="2476"/>
        <v>??</v>
      </c>
      <c r="AL1762" s="271" t="e">
        <f>IF(#REF!=#REF!,0,IF(#REF!=#REF!,0,IF(#REF!=#REF!,0,IF(#REF!=#REF!,0,IF(#REF!=#REF!,0,IF(#REF!=#REF!,0,IF(#REF!=#REF!,0,1)))))))</f>
        <v>#REF!</v>
      </c>
      <c r="AM1762" s="354">
        <f t="shared" si="2484"/>
        <v>0</v>
      </c>
    </row>
    <row r="1763" spans="1:39" ht="14.1" customHeight="1" thickTop="1" thickBot="1" x14ac:dyDescent="0.25">
      <c r="A1763" s="2278"/>
      <c r="B1763" s="2281"/>
      <c r="C1763" s="2283"/>
      <c r="D1763" s="2285"/>
      <c r="E1763" s="2288"/>
      <c r="F1763" s="2281"/>
      <c r="G1763" s="2295"/>
      <c r="H1763" s="2297"/>
      <c r="I1763" s="2293"/>
      <c r="J1763" s="2281"/>
      <c r="K1763" s="2295"/>
      <c r="L1763" s="2281"/>
      <c r="M1763" s="310"/>
      <c r="N1763" s="1678"/>
      <c r="O1763" s="1678"/>
      <c r="P1763" s="309"/>
      <c r="Q1763" s="309"/>
      <c r="R1763" s="308"/>
      <c r="S1763" s="308"/>
      <c r="T1763" s="358"/>
      <c r="U1763" s="357"/>
      <c r="V1763" s="357"/>
      <c r="W1763" s="357"/>
      <c r="X1763" s="357"/>
      <c r="Y1763" s="357"/>
      <c r="Z1763" s="357"/>
      <c r="AA1763" s="357"/>
      <c r="AB1763" s="308"/>
      <c r="AC1763" s="2300"/>
      <c r="AD1763" s="2300"/>
      <c r="AE1763" s="2308"/>
      <c r="AF1763" s="2316"/>
      <c r="AG1763" s="2314"/>
      <c r="AH1763" s="2312"/>
      <c r="AI1763" s="271">
        <f t="shared" ref="AI1763" si="2556">IF(P1763=P1762,0,IF(P1763=P1761,0,IF(P1763=P1760,0,IF(P1763=P1759,0,IF(P1763=P1758,0,IF(P1763=P1757,0,IF(P1763=P1756,0,IF(P1763=P1755,0,1))))))))</f>
        <v>0</v>
      </c>
      <c r="AJ1763" s="271" t="s">
        <v>545</v>
      </c>
      <c r="AK1763" s="271" t="str">
        <f t="shared" si="2476"/>
        <v>??</v>
      </c>
      <c r="AL1763" s="271" t="e">
        <f>IF(#REF!=#REF!,0,IF(#REF!=#REF!,0,IF(#REF!=#REF!,0,IF(#REF!=#REF!,0,IF(#REF!=#REF!,0,IF(#REF!=#REF!,0,IF(#REF!=#REF!,0,IF(#REF!=#REF!,0,1))))))))</f>
        <v>#REF!</v>
      </c>
      <c r="AM1763" s="354">
        <f t="shared" si="2484"/>
        <v>0</v>
      </c>
    </row>
    <row r="1764" spans="1:39" ht="14.1" customHeight="1" thickTop="1" thickBot="1" x14ac:dyDescent="0.25">
      <c r="A1764" s="2279"/>
      <c r="B1764" s="2282"/>
      <c r="C1764" s="2284"/>
      <c r="D1764" s="2286"/>
      <c r="E1764" s="2289"/>
      <c r="F1764" s="2282"/>
      <c r="G1764" s="2296"/>
      <c r="H1764" s="2298"/>
      <c r="I1764" s="2294"/>
      <c r="J1764" s="2282"/>
      <c r="K1764" s="2296"/>
      <c r="L1764" s="2282"/>
      <c r="M1764" s="292"/>
      <c r="N1764" s="290"/>
      <c r="O1764" s="290"/>
      <c r="P1764" s="291"/>
      <c r="Q1764" s="291"/>
      <c r="R1764" s="290"/>
      <c r="S1764" s="290"/>
      <c r="T1764" s="356"/>
      <c r="U1764" s="355"/>
      <c r="V1764" s="355"/>
      <c r="W1764" s="355"/>
      <c r="X1764" s="355"/>
      <c r="Y1764" s="355"/>
      <c r="Z1764" s="355"/>
      <c r="AA1764" s="355"/>
      <c r="AB1764" s="290"/>
      <c r="AC1764" s="2301"/>
      <c r="AD1764" s="2301"/>
      <c r="AE1764" s="2309"/>
      <c r="AF1764" s="2316"/>
      <c r="AG1764" s="2315"/>
      <c r="AH1764" s="2312"/>
      <c r="AI1764" s="271">
        <f t="shared" ref="AI1764" si="2557">IF(P1764=P1763,0,IF(P1764=P1762,0,IF(P1764=P1761,0,IF(P1764=P1760,0,IF(P1764=P1759,0,IF(P1764=P1758,0,IF(P1764=P1757,0,IF(P1764=P1756,0,IF(P1764=P1755,0,1)))))))))</f>
        <v>0</v>
      </c>
      <c r="AJ1764" s="271" t="s">
        <v>545</v>
      </c>
      <c r="AK1764" s="271" t="str">
        <f t="shared" si="2476"/>
        <v>??</v>
      </c>
      <c r="AL1764" s="271" t="e">
        <f>IF(#REF!=#REF!,0,IF(#REF!=#REF!,0,IF(#REF!=#REF!,0,IF(#REF!=#REF!,0,IF(#REF!=#REF!,0,IF(#REF!=#REF!,0,IF(#REF!=#REF!,0,IF(#REF!=#REF!,0,IF(#REF!=#REF!,0,1)))))))))</f>
        <v>#REF!</v>
      </c>
      <c r="AM1764" s="354">
        <f t="shared" si="2484"/>
        <v>0</v>
      </c>
    </row>
    <row r="1765" spans="1:39" ht="14.1" customHeight="1" thickTop="1" thickBot="1" x14ac:dyDescent="0.25">
      <c r="A1765" s="2278"/>
      <c r="B1765" s="2280"/>
      <c r="C1765" s="2283"/>
      <c r="D1765" s="2285"/>
      <c r="E1765" s="2287"/>
      <c r="F1765" s="2280"/>
      <c r="G1765" s="2280"/>
      <c r="H1765" s="2297"/>
      <c r="I1765" s="2290" t="s">
        <v>140</v>
      </c>
      <c r="J1765" s="2281"/>
      <c r="K1765" s="2280"/>
      <c r="L1765" s="2281"/>
      <c r="M1765" s="310"/>
      <c r="N1765" s="1678"/>
      <c r="O1765" s="1678"/>
      <c r="P1765" s="388"/>
      <c r="Q1765" s="388"/>
      <c r="R1765" s="308"/>
      <c r="S1765" s="308"/>
      <c r="T1765" s="358"/>
      <c r="U1765" s="357"/>
      <c r="V1765" s="357"/>
      <c r="W1765" s="357"/>
      <c r="X1765" s="357"/>
      <c r="Y1765" s="357"/>
      <c r="Z1765" s="357"/>
      <c r="AA1765" s="357"/>
      <c r="AB1765" s="308"/>
      <c r="AC1765" s="2299">
        <f t="shared" ref="AC1765" si="2558">SUM(T1765:AB1774)</f>
        <v>0</v>
      </c>
      <c r="AD1765" s="2299">
        <f t="shared" ref="AD1765" si="2559">IF(AC1765&gt;0,18,0)</f>
        <v>0</v>
      </c>
      <c r="AE1765" s="2306">
        <f t="shared" ref="AE1765" si="2560">IF((AC1765-AD1765)&gt;=0,AC1765-AD1765,0)</f>
        <v>0</v>
      </c>
      <c r="AF1765" s="2316">
        <f t="shared" ref="AF1765" si="2561">IF(AC1765&lt;AD1765,AC1765,AD1765)/IF(AD1765=0,1,AD1765)</f>
        <v>0</v>
      </c>
      <c r="AG1765" s="2313" t="str">
        <f t="shared" ref="AG1765" si="2562">IF(AF1765=1,"pe",IF(AF1765&gt;0,"ne",""))</f>
        <v/>
      </c>
      <c r="AH1765" s="2312"/>
      <c r="AI1765" s="271">
        <v>1</v>
      </c>
      <c r="AJ1765" s="271" t="s">
        <v>545</v>
      </c>
      <c r="AK1765" s="271" t="str">
        <f t="shared" si="2476"/>
        <v>??</v>
      </c>
      <c r="AL1765" s="271">
        <v>1</v>
      </c>
      <c r="AM1765" s="354">
        <f t="shared" ref="AM1765" si="2563">C1765</f>
        <v>0</v>
      </c>
    </row>
    <row r="1766" spans="1:39" ht="14.1" customHeight="1" thickTop="1" thickBot="1" x14ac:dyDescent="0.25">
      <c r="A1766" s="2278"/>
      <c r="B1766" s="2281"/>
      <c r="C1766" s="2283"/>
      <c r="D1766" s="2285"/>
      <c r="E1766" s="2288"/>
      <c r="F1766" s="2281"/>
      <c r="G1766" s="2295"/>
      <c r="H1766" s="2297"/>
      <c r="I1766" s="2291"/>
      <c r="J1766" s="2281"/>
      <c r="K1766" s="2295"/>
      <c r="L1766" s="2281"/>
      <c r="M1766" s="310"/>
      <c r="N1766" s="1678"/>
      <c r="O1766" s="1678"/>
      <c r="P1766" s="309"/>
      <c r="Q1766" s="309"/>
      <c r="R1766" s="308"/>
      <c r="S1766" s="308"/>
      <c r="T1766" s="358"/>
      <c r="U1766" s="357"/>
      <c r="V1766" s="357"/>
      <c r="W1766" s="357"/>
      <c r="X1766" s="357"/>
      <c r="Y1766" s="357"/>
      <c r="Z1766" s="357"/>
      <c r="AA1766" s="357"/>
      <c r="AB1766" s="308"/>
      <c r="AC1766" s="2300"/>
      <c r="AD1766" s="2300"/>
      <c r="AE1766" s="2307"/>
      <c r="AF1766" s="2316"/>
      <c r="AG1766" s="2314"/>
      <c r="AH1766" s="2312"/>
      <c r="AI1766" s="271">
        <f t="shared" ref="AI1766" si="2564">IF(P1766=P1765,0,1)</f>
        <v>0</v>
      </c>
      <c r="AJ1766" s="271" t="s">
        <v>545</v>
      </c>
      <c r="AK1766" s="271" t="str">
        <f t="shared" si="2476"/>
        <v>??</v>
      </c>
      <c r="AL1766" s="271" t="e">
        <f>IF(#REF!=#REF!,0,1)</f>
        <v>#REF!</v>
      </c>
      <c r="AM1766" s="354">
        <f t="shared" si="2484"/>
        <v>0</v>
      </c>
    </row>
    <row r="1767" spans="1:39" ht="14.1" customHeight="1" thickTop="1" thickBot="1" x14ac:dyDescent="0.25">
      <c r="A1767" s="2278"/>
      <c r="B1767" s="2281"/>
      <c r="C1767" s="2283"/>
      <c r="D1767" s="2285"/>
      <c r="E1767" s="2288"/>
      <c r="F1767" s="2281"/>
      <c r="G1767" s="2295"/>
      <c r="H1767" s="2297"/>
      <c r="I1767" s="2292"/>
      <c r="J1767" s="2281"/>
      <c r="K1767" s="2295"/>
      <c r="L1767" s="2281"/>
      <c r="M1767" s="310"/>
      <c r="N1767" s="1678"/>
      <c r="O1767" s="1678"/>
      <c r="P1767" s="309"/>
      <c r="Q1767" s="309"/>
      <c r="R1767" s="308"/>
      <c r="S1767" s="308"/>
      <c r="T1767" s="358"/>
      <c r="U1767" s="357"/>
      <c r="V1767" s="357"/>
      <c r="W1767" s="357"/>
      <c r="X1767" s="357"/>
      <c r="Y1767" s="357"/>
      <c r="Z1767" s="357"/>
      <c r="AA1767" s="357"/>
      <c r="AB1767" s="308"/>
      <c r="AC1767" s="2300"/>
      <c r="AD1767" s="2300"/>
      <c r="AE1767" s="2307"/>
      <c r="AF1767" s="2316"/>
      <c r="AG1767" s="2314"/>
      <c r="AH1767" s="2312"/>
      <c r="AI1767" s="271">
        <f t="shared" ref="AI1767" si="2565">IF(P1767=P1766,0,IF(P1767=P1765,0,1))</f>
        <v>0</v>
      </c>
      <c r="AJ1767" s="271" t="s">
        <v>545</v>
      </c>
      <c r="AK1767" s="271" t="str">
        <f t="shared" si="2476"/>
        <v>??</v>
      </c>
      <c r="AL1767" s="271" t="e">
        <f>IF(#REF!=#REF!,0,IF(#REF!=#REF!,0,1))</f>
        <v>#REF!</v>
      </c>
      <c r="AM1767" s="354">
        <f t="shared" si="2484"/>
        <v>0</v>
      </c>
    </row>
    <row r="1768" spans="1:39" ht="14.1" customHeight="1" thickTop="1" thickBot="1" x14ac:dyDescent="0.25">
      <c r="A1768" s="2278"/>
      <c r="B1768" s="2281"/>
      <c r="C1768" s="2283"/>
      <c r="D1768" s="2285"/>
      <c r="E1768" s="2288"/>
      <c r="F1768" s="2281"/>
      <c r="G1768" s="2295"/>
      <c r="H1768" s="2297"/>
      <c r="I1768" s="2293"/>
      <c r="J1768" s="2281"/>
      <c r="K1768" s="2295"/>
      <c r="L1768" s="2281"/>
      <c r="M1768" s="310"/>
      <c r="N1768" s="1678"/>
      <c r="O1768" s="1678"/>
      <c r="P1768" s="309"/>
      <c r="Q1768" s="309"/>
      <c r="R1768" s="308"/>
      <c r="S1768" s="308"/>
      <c r="T1768" s="358"/>
      <c r="U1768" s="357"/>
      <c r="V1768" s="357"/>
      <c r="W1768" s="357"/>
      <c r="X1768" s="357"/>
      <c r="Y1768" s="357"/>
      <c r="Z1768" s="357"/>
      <c r="AA1768" s="357"/>
      <c r="AB1768" s="308"/>
      <c r="AC1768" s="2300"/>
      <c r="AD1768" s="2300"/>
      <c r="AE1768" s="2307"/>
      <c r="AF1768" s="2316"/>
      <c r="AG1768" s="2314"/>
      <c r="AH1768" s="2312"/>
      <c r="AI1768" s="271">
        <f t="shared" ref="AI1768" si="2566">IF(P1768=P1767,0,IF(P1768=P1766,0,IF(P1768=P1765,0,1)))</f>
        <v>0</v>
      </c>
      <c r="AJ1768" s="271" t="s">
        <v>545</v>
      </c>
      <c r="AK1768" s="271" t="str">
        <f t="shared" si="2476"/>
        <v>??</v>
      </c>
      <c r="AL1768" s="271" t="e">
        <f>IF(#REF!=#REF!,0,IF(#REF!=#REF!,0,IF(#REF!=#REF!,0,1)))</f>
        <v>#REF!</v>
      </c>
      <c r="AM1768" s="354">
        <f t="shared" si="2484"/>
        <v>0</v>
      </c>
    </row>
    <row r="1769" spans="1:39" ht="14.1" customHeight="1" thickTop="1" thickBot="1" x14ac:dyDescent="0.25">
      <c r="A1769" s="2278"/>
      <c r="B1769" s="2281"/>
      <c r="C1769" s="2283"/>
      <c r="D1769" s="2285"/>
      <c r="E1769" s="2288"/>
      <c r="F1769" s="2281"/>
      <c r="G1769" s="2295"/>
      <c r="H1769" s="2297"/>
      <c r="I1769" s="2293"/>
      <c r="J1769" s="2281"/>
      <c r="K1769" s="2295"/>
      <c r="L1769" s="2281"/>
      <c r="M1769" s="310"/>
      <c r="N1769" s="1678"/>
      <c r="O1769" s="1678"/>
      <c r="P1769" s="309"/>
      <c r="Q1769" s="309"/>
      <c r="R1769" s="308"/>
      <c r="S1769" s="308"/>
      <c r="T1769" s="358"/>
      <c r="U1769" s="357"/>
      <c r="V1769" s="357"/>
      <c r="W1769" s="357"/>
      <c r="X1769" s="357"/>
      <c r="Y1769" s="357"/>
      <c r="Z1769" s="357"/>
      <c r="AA1769" s="357"/>
      <c r="AB1769" s="308"/>
      <c r="AC1769" s="2300"/>
      <c r="AD1769" s="2300"/>
      <c r="AE1769" s="2307"/>
      <c r="AF1769" s="2316"/>
      <c r="AG1769" s="2314"/>
      <c r="AH1769" s="2312"/>
      <c r="AI1769" s="271">
        <f t="shared" ref="AI1769" si="2567">IF(P1769=P1768,0,IF(P1769=P1767,0,IF(P1769=P1766,0,IF(P1769=P1765,0,1))))</f>
        <v>0</v>
      </c>
      <c r="AJ1769" s="271" t="s">
        <v>545</v>
      </c>
      <c r="AK1769" s="271" t="str">
        <f t="shared" si="2476"/>
        <v>??</v>
      </c>
      <c r="AL1769" s="271" t="e">
        <f>IF(#REF!=#REF!,0,IF(#REF!=#REF!,0,IF(#REF!=#REF!,0,IF(#REF!=#REF!,0,1))))</f>
        <v>#REF!</v>
      </c>
      <c r="AM1769" s="354">
        <f t="shared" si="2484"/>
        <v>0</v>
      </c>
    </row>
    <row r="1770" spans="1:39" ht="14.1" customHeight="1" thickTop="1" thickBot="1" x14ac:dyDescent="0.25">
      <c r="A1770" s="2278"/>
      <c r="B1770" s="2281"/>
      <c r="C1770" s="2283"/>
      <c r="D1770" s="2285"/>
      <c r="E1770" s="2288"/>
      <c r="F1770" s="2281"/>
      <c r="G1770" s="2295"/>
      <c r="H1770" s="2297"/>
      <c r="I1770" s="2293"/>
      <c r="J1770" s="2281"/>
      <c r="K1770" s="2295"/>
      <c r="L1770" s="2281"/>
      <c r="M1770" s="310"/>
      <c r="N1770" s="1678"/>
      <c r="O1770" s="1678"/>
      <c r="P1770" s="309"/>
      <c r="Q1770" s="309"/>
      <c r="R1770" s="308"/>
      <c r="S1770" s="308"/>
      <c r="T1770" s="358"/>
      <c r="U1770" s="357"/>
      <c r="V1770" s="357"/>
      <c r="W1770" s="357"/>
      <c r="X1770" s="357"/>
      <c r="Y1770" s="357"/>
      <c r="Z1770" s="357"/>
      <c r="AA1770" s="357"/>
      <c r="AB1770" s="308"/>
      <c r="AC1770" s="2300"/>
      <c r="AD1770" s="2300"/>
      <c r="AE1770" s="2307"/>
      <c r="AF1770" s="2316"/>
      <c r="AG1770" s="2314"/>
      <c r="AH1770" s="2312"/>
      <c r="AI1770" s="271">
        <f t="shared" ref="AI1770" si="2568">IF(P1770=P1769,0,IF(P1770=P1768,0,IF(P1770=P1767,0,IF(P1770=P1766,0,IF(P1770=P1765,0,1)))))</f>
        <v>0</v>
      </c>
      <c r="AJ1770" s="271" t="s">
        <v>545</v>
      </c>
      <c r="AK1770" s="271" t="str">
        <f t="shared" si="2476"/>
        <v>??</v>
      </c>
      <c r="AL1770" s="271" t="e">
        <f>IF(#REF!=#REF!,0,IF(#REF!=#REF!,0,IF(#REF!=#REF!,0,IF(#REF!=#REF!,0,IF(#REF!=#REF!,0,1)))))</f>
        <v>#REF!</v>
      </c>
      <c r="AM1770" s="354">
        <f t="shared" si="2484"/>
        <v>0</v>
      </c>
    </row>
    <row r="1771" spans="1:39" ht="14.1" customHeight="1" thickTop="1" thickBot="1" x14ac:dyDescent="0.25">
      <c r="A1771" s="2278"/>
      <c r="B1771" s="2281"/>
      <c r="C1771" s="2283"/>
      <c r="D1771" s="2285"/>
      <c r="E1771" s="2288"/>
      <c r="F1771" s="2281"/>
      <c r="G1771" s="2295"/>
      <c r="H1771" s="2297"/>
      <c r="I1771" s="2293"/>
      <c r="J1771" s="2281"/>
      <c r="K1771" s="2295"/>
      <c r="L1771" s="2281"/>
      <c r="M1771" s="310"/>
      <c r="N1771" s="1678"/>
      <c r="O1771" s="1678"/>
      <c r="P1771" s="309"/>
      <c r="Q1771" s="309"/>
      <c r="R1771" s="308"/>
      <c r="S1771" s="308"/>
      <c r="T1771" s="358"/>
      <c r="U1771" s="357"/>
      <c r="V1771" s="357"/>
      <c r="W1771" s="357"/>
      <c r="X1771" s="357"/>
      <c r="Y1771" s="357"/>
      <c r="Z1771" s="357"/>
      <c r="AA1771" s="357"/>
      <c r="AB1771" s="308"/>
      <c r="AC1771" s="2300"/>
      <c r="AD1771" s="2300"/>
      <c r="AE1771" s="2308" t="str">
        <f t="shared" ref="AE1771" si="2569">IF(AE1765&gt;9,"błąd","")</f>
        <v/>
      </c>
      <c r="AF1771" s="2316"/>
      <c r="AG1771" s="2314"/>
      <c r="AH1771" s="2312"/>
      <c r="AI1771" s="271">
        <f t="shared" ref="AI1771" si="2570">IF(P1771=P1770,0,IF(P1771=P1769,0,IF(P1771=P1768,0,IF(P1771=P1767,0,IF(P1771=P1766,0,IF(P1771=P1765,0,1))))))</f>
        <v>0</v>
      </c>
      <c r="AJ1771" s="271" t="s">
        <v>545</v>
      </c>
      <c r="AK1771" s="271" t="str">
        <f t="shared" si="2476"/>
        <v>??</v>
      </c>
      <c r="AL1771" s="271" t="e">
        <f>IF(#REF!=#REF!,0,IF(#REF!=#REF!,0,IF(#REF!=#REF!,0,IF(#REF!=#REF!,0,IF(#REF!=#REF!,0,IF(#REF!=#REF!,0,1))))))</f>
        <v>#REF!</v>
      </c>
      <c r="AM1771" s="354">
        <f t="shared" si="2484"/>
        <v>0</v>
      </c>
    </row>
    <row r="1772" spans="1:39" ht="14.1" customHeight="1" thickTop="1" thickBot="1" x14ac:dyDescent="0.25">
      <c r="A1772" s="2278"/>
      <c r="B1772" s="2281"/>
      <c r="C1772" s="2283"/>
      <c r="D1772" s="2285"/>
      <c r="E1772" s="2288"/>
      <c r="F1772" s="2281"/>
      <c r="G1772" s="2295"/>
      <c r="H1772" s="2297"/>
      <c r="I1772" s="2293"/>
      <c r="J1772" s="2281"/>
      <c r="K1772" s="2295"/>
      <c r="L1772" s="2281"/>
      <c r="M1772" s="310"/>
      <c r="N1772" s="1678"/>
      <c r="O1772" s="1678"/>
      <c r="P1772" s="309"/>
      <c r="Q1772" s="309"/>
      <c r="R1772" s="308"/>
      <c r="S1772" s="308"/>
      <c r="T1772" s="358"/>
      <c r="U1772" s="357"/>
      <c r="V1772" s="357"/>
      <c r="W1772" s="357"/>
      <c r="X1772" s="357"/>
      <c r="Y1772" s="357"/>
      <c r="Z1772" s="357"/>
      <c r="AA1772" s="357"/>
      <c r="AB1772" s="308"/>
      <c r="AC1772" s="2300"/>
      <c r="AD1772" s="2300"/>
      <c r="AE1772" s="2308"/>
      <c r="AF1772" s="2316"/>
      <c r="AG1772" s="2314"/>
      <c r="AH1772" s="2312"/>
      <c r="AI1772" s="271">
        <f t="shared" ref="AI1772" si="2571">IF(P1772=P1771,0,IF(P1772=P1770,0,IF(P1772=P1769,0,IF(P1772=P1768,0,IF(P1772=P1767,0,IF(P1772=P1766,0,IF(P1772=P1765,0,1)))))))</f>
        <v>0</v>
      </c>
      <c r="AJ1772" s="271" t="s">
        <v>545</v>
      </c>
      <c r="AK1772" s="271" t="str">
        <f t="shared" si="2476"/>
        <v>??</v>
      </c>
      <c r="AL1772" s="271" t="e">
        <f>IF(#REF!=#REF!,0,IF(#REF!=#REF!,0,IF(#REF!=#REF!,0,IF(#REF!=#REF!,0,IF(#REF!=#REF!,0,IF(#REF!=#REF!,0,IF(#REF!=#REF!,0,1)))))))</f>
        <v>#REF!</v>
      </c>
      <c r="AM1772" s="354">
        <f t="shared" si="2484"/>
        <v>0</v>
      </c>
    </row>
    <row r="1773" spans="1:39" ht="14.1" customHeight="1" thickTop="1" thickBot="1" x14ac:dyDescent="0.25">
      <c r="A1773" s="2278"/>
      <c r="B1773" s="2281"/>
      <c r="C1773" s="2283"/>
      <c r="D1773" s="2285"/>
      <c r="E1773" s="2288"/>
      <c r="F1773" s="2281"/>
      <c r="G1773" s="2295"/>
      <c r="H1773" s="2297"/>
      <c r="I1773" s="2293"/>
      <c r="J1773" s="2281"/>
      <c r="K1773" s="2295"/>
      <c r="L1773" s="2281"/>
      <c r="M1773" s="310"/>
      <c r="N1773" s="1678"/>
      <c r="O1773" s="1678"/>
      <c r="P1773" s="309"/>
      <c r="Q1773" s="309"/>
      <c r="R1773" s="308"/>
      <c r="S1773" s="308"/>
      <c r="T1773" s="358"/>
      <c r="U1773" s="357"/>
      <c r="V1773" s="357"/>
      <c r="W1773" s="357"/>
      <c r="X1773" s="357"/>
      <c r="Y1773" s="357"/>
      <c r="Z1773" s="357"/>
      <c r="AA1773" s="357"/>
      <c r="AB1773" s="308"/>
      <c r="AC1773" s="2300"/>
      <c r="AD1773" s="2300"/>
      <c r="AE1773" s="2308"/>
      <c r="AF1773" s="2316"/>
      <c r="AG1773" s="2314"/>
      <c r="AH1773" s="2312"/>
      <c r="AI1773" s="271">
        <f t="shared" ref="AI1773" si="2572">IF(P1773=P1772,0,IF(P1773=P1771,0,IF(P1773=P1770,0,IF(P1773=P1769,0,IF(P1773=P1768,0,IF(P1773=P1767,0,IF(P1773=P1766,0,IF(P1773=P1765,0,1))))))))</f>
        <v>0</v>
      </c>
      <c r="AJ1773" s="271" t="s">
        <v>545</v>
      </c>
      <c r="AK1773" s="271" t="str">
        <f t="shared" si="2476"/>
        <v>??</v>
      </c>
      <c r="AL1773" s="271" t="e">
        <f>IF(#REF!=#REF!,0,IF(#REF!=#REF!,0,IF(#REF!=#REF!,0,IF(#REF!=#REF!,0,IF(#REF!=#REF!,0,IF(#REF!=#REF!,0,IF(#REF!=#REF!,0,IF(#REF!=#REF!,0,1))))))))</f>
        <v>#REF!</v>
      </c>
      <c r="AM1773" s="354">
        <f t="shared" si="2484"/>
        <v>0</v>
      </c>
    </row>
    <row r="1774" spans="1:39" ht="14.1" customHeight="1" thickTop="1" thickBot="1" x14ac:dyDescent="0.25">
      <c r="A1774" s="2279"/>
      <c r="B1774" s="2282"/>
      <c r="C1774" s="2284"/>
      <c r="D1774" s="2286"/>
      <c r="E1774" s="2289"/>
      <c r="F1774" s="2282"/>
      <c r="G1774" s="2296"/>
      <c r="H1774" s="2298"/>
      <c r="I1774" s="2294"/>
      <c r="J1774" s="2282"/>
      <c r="K1774" s="2296"/>
      <c r="L1774" s="2282"/>
      <c r="M1774" s="292"/>
      <c r="N1774" s="290"/>
      <c r="O1774" s="290"/>
      <c r="P1774" s="291"/>
      <c r="Q1774" s="291"/>
      <c r="R1774" s="290"/>
      <c r="S1774" s="290"/>
      <c r="T1774" s="356"/>
      <c r="U1774" s="355"/>
      <c r="V1774" s="355"/>
      <c r="W1774" s="355"/>
      <c r="X1774" s="355"/>
      <c r="Y1774" s="355"/>
      <c r="Z1774" s="355"/>
      <c r="AA1774" s="355"/>
      <c r="AB1774" s="290"/>
      <c r="AC1774" s="2301"/>
      <c r="AD1774" s="2301"/>
      <c r="AE1774" s="2309"/>
      <c r="AF1774" s="2316"/>
      <c r="AG1774" s="2315"/>
      <c r="AH1774" s="2312"/>
      <c r="AI1774" s="271">
        <f t="shared" ref="AI1774" si="2573">IF(P1774=P1773,0,IF(P1774=P1772,0,IF(P1774=P1771,0,IF(P1774=P1770,0,IF(P1774=P1769,0,IF(P1774=P1768,0,IF(P1774=P1767,0,IF(P1774=P1766,0,IF(P1774=P1765,0,1)))))))))</f>
        <v>0</v>
      </c>
      <c r="AJ1774" s="271" t="s">
        <v>545</v>
      </c>
      <c r="AK1774" s="271" t="str">
        <f t="shared" si="2476"/>
        <v>??</v>
      </c>
      <c r="AL1774" s="271" t="e">
        <f>IF(#REF!=#REF!,0,IF(#REF!=#REF!,0,IF(#REF!=#REF!,0,IF(#REF!=#REF!,0,IF(#REF!=#REF!,0,IF(#REF!=#REF!,0,IF(#REF!=#REF!,0,IF(#REF!=#REF!,0,IF(#REF!=#REF!,0,1)))))))))</f>
        <v>#REF!</v>
      </c>
      <c r="AM1774" s="354">
        <f t="shared" si="2484"/>
        <v>0</v>
      </c>
    </row>
    <row r="1775" spans="1:39" ht="14.1" customHeight="1" thickTop="1" thickBot="1" x14ac:dyDescent="0.25">
      <c r="A1775" s="2278"/>
      <c r="B1775" s="2280"/>
      <c r="C1775" s="2283"/>
      <c r="D1775" s="2285"/>
      <c r="E1775" s="2287"/>
      <c r="F1775" s="2280"/>
      <c r="G1775" s="2280"/>
      <c r="H1775" s="2297"/>
      <c r="I1775" s="2290" t="s">
        <v>140</v>
      </c>
      <c r="J1775" s="2281"/>
      <c r="K1775" s="2280"/>
      <c r="L1775" s="2281"/>
      <c r="M1775" s="310"/>
      <c r="N1775" s="1678"/>
      <c r="O1775" s="1678"/>
      <c r="P1775" s="388"/>
      <c r="Q1775" s="388"/>
      <c r="R1775" s="308"/>
      <c r="S1775" s="308"/>
      <c r="T1775" s="358"/>
      <c r="U1775" s="357"/>
      <c r="V1775" s="357"/>
      <c r="W1775" s="357"/>
      <c r="X1775" s="357"/>
      <c r="Y1775" s="357"/>
      <c r="Z1775" s="357"/>
      <c r="AA1775" s="357"/>
      <c r="AB1775" s="308"/>
      <c r="AC1775" s="2299">
        <f t="shared" ref="AC1775" si="2574">SUM(T1775:AB1784)</f>
        <v>0</v>
      </c>
      <c r="AD1775" s="2299">
        <f t="shared" ref="AD1775" si="2575">IF(AC1775&gt;0,18,0)</f>
        <v>0</v>
      </c>
      <c r="AE1775" s="2306">
        <f t="shared" ref="AE1775" si="2576">IF((AC1775-AD1775)&gt;=0,AC1775-AD1775,0)</f>
        <v>0</v>
      </c>
      <c r="AF1775" s="2316">
        <f t="shared" ref="AF1775" si="2577">IF(AC1775&lt;AD1775,AC1775,AD1775)/IF(AD1775=0,1,AD1775)</f>
        <v>0</v>
      </c>
      <c r="AG1775" s="2313" t="str">
        <f t="shared" ref="AG1775" si="2578">IF(AF1775=1,"pe",IF(AF1775&gt;0,"ne",""))</f>
        <v/>
      </c>
      <c r="AH1775" s="2312"/>
      <c r="AI1775" s="271">
        <v>1</v>
      </c>
      <c r="AJ1775" s="271" t="s">
        <v>545</v>
      </c>
      <c r="AK1775" s="271" t="str">
        <f t="shared" si="2476"/>
        <v>??</v>
      </c>
      <c r="AL1775" s="271">
        <v>1</v>
      </c>
      <c r="AM1775" s="354">
        <f t="shared" ref="AM1775" si="2579">C1775</f>
        <v>0</v>
      </c>
    </row>
    <row r="1776" spans="1:39" ht="14.1" customHeight="1" thickTop="1" thickBot="1" x14ac:dyDescent="0.25">
      <c r="A1776" s="2278"/>
      <c r="B1776" s="2281"/>
      <c r="C1776" s="2283"/>
      <c r="D1776" s="2285"/>
      <c r="E1776" s="2288"/>
      <c r="F1776" s="2281"/>
      <c r="G1776" s="2295"/>
      <c r="H1776" s="2297"/>
      <c r="I1776" s="2291"/>
      <c r="J1776" s="2281"/>
      <c r="K1776" s="2295"/>
      <c r="L1776" s="2281"/>
      <c r="M1776" s="310"/>
      <c r="N1776" s="1678"/>
      <c r="O1776" s="1678"/>
      <c r="P1776" s="309"/>
      <c r="Q1776" s="309"/>
      <c r="R1776" s="308"/>
      <c r="S1776" s="308"/>
      <c r="T1776" s="358"/>
      <c r="U1776" s="357"/>
      <c r="V1776" s="357"/>
      <c r="W1776" s="357"/>
      <c r="X1776" s="357"/>
      <c r="Y1776" s="357"/>
      <c r="Z1776" s="357"/>
      <c r="AA1776" s="357"/>
      <c r="AB1776" s="308"/>
      <c r="AC1776" s="2300"/>
      <c r="AD1776" s="2300"/>
      <c r="AE1776" s="2307"/>
      <c r="AF1776" s="2316"/>
      <c r="AG1776" s="2314"/>
      <c r="AH1776" s="2312"/>
      <c r="AI1776" s="271">
        <f t="shared" ref="AI1776" si="2580">IF(P1776=P1775,0,1)</f>
        <v>0</v>
      </c>
      <c r="AJ1776" s="271" t="s">
        <v>545</v>
      </c>
      <c r="AK1776" s="271" t="str">
        <f t="shared" si="2476"/>
        <v>??</v>
      </c>
      <c r="AL1776" s="271" t="e">
        <f>IF(#REF!=#REF!,0,1)</f>
        <v>#REF!</v>
      </c>
      <c r="AM1776" s="354">
        <f t="shared" si="2484"/>
        <v>0</v>
      </c>
    </row>
    <row r="1777" spans="1:39" ht="14.1" customHeight="1" thickTop="1" thickBot="1" x14ac:dyDescent="0.25">
      <c r="A1777" s="2278"/>
      <c r="B1777" s="2281"/>
      <c r="C1777" s="2283"/>
      <c r="D1777" s="2285"/>
      <c r="E1777" s="2288"/>
      <c r="F1777" s="2281"/>
      <c r="G1777" s="2295"/>
      <c r="H1777" s="2297"/>
      <c r="I1777" s="2292"/>
      <c r="J1777" s="2281"/>
      <c r="K1777" s="2295"/>
      <c r="L1777" s="2281"/>
      <c r="M1777" s="310"/>
      <c r="N1777" s="1678"/>
      <c r="O1777" s="1678"/>
      <c r="P1777" s="309"/>
      <c r="Q1777" s="309"/>
      <c r="R1777" s="308"/>
      <c r="S1777" s="308"/>
      <c r="T1777" s="358"/>
      <c r="U1777" s="357"/>
      <c r="V1777" s="357"/>
      <c r="W1777" s="357"/>
      <c r="X1777" s="357"/>
      <c r="Y1777" s="357"/>
      <c r="Z1777" s="357"/>
      <c r="AA1777" s="357"/>
      <c r="AB1777" s="308"/>
      <c r="AC1777" s="2300"/>
      <c r="AD1777" s="2300"/>
      <c r="AE1777" s="2307"/>
      <c r="AF1777" s="2316"/>
      <c r="AG1777" s="2314"/>
      <c r="AH1777" s="2312"/>
      <c r="AI1777" s="271">
        <f t="shared" ref="AI1777" si="2581">IF(P1777=P1776,0,IF(P1777=P1775,0,1))</f>
        <v>0</v>
      </c>
      <c r="AJ1777" s="271" t="s">
        <v>545</v>
      </c>
      <c r="AK1777" s="271" t="str">
        <f t="shared" si="2476"/>
        <v>??</v>
      </c>
      <c r="AL1777" s="271" t="e">
        <f>IF(#REF!=#REF!,0,IF(#REF!=#REF!,0,1))</f>
        <v>#REF!</v>
      </c>
      <c r="AM1777" s="354">
        <f t="shared" si="2484"/>
        <v>0</v>
      </c>
    </row>
    <row r="1778" spans="1:39" ht="14.1" customHeight="1" thickTop="1" thickBot="1" x14ac:dyDescent="0.25">
      <c r="A1778" s="2278"/>
      <c r="B1778" s="2281"/>
      <c r="C1778" s="2283"/>
      <c r="D1778" s="2285"/>
      <c r="E1778" s="2288"/>
      <c r="F1778" s="2281"/>
      <c r="G1778" s="2295"/>
      <c r="H1778" s="2297"/>
      <c r="I1778" s="2293"/>
      <c r="J1778" s="2281"/>
      <c r="K1778" s="2295"/>
      <c r="L1778" s="2281"/>
      <c r="M1778" s="310"/>
      <c r="N1778" s="1678"/>
      <c r="O1778" s="1678"/>
      <c r="P1778" s="309"/>
      <c r="Q1778" s="309"/>
      <c r="R1778" s="308"/>
      <c r="S1778" s="308"/>
      <c r="T1778" s="358"/>
      <c r="U1778" s="357"/>
      <c r="V1778" s="357"/>
      <c r="W1778" s="357"/>
      <c r="X1778" s="357"/>
      <c r="Y1778" s="357"/>
      <c r="Z1778" s="357"/>
      <c r="AA1778" s="357"/>
      <c r="AB1778" s="308"/>
      <c r="AC1778" s="2300"/>
      <c r="AD1778" s="2300"/>
      <c r="AE1778" s="2307"/>
      <c r="AF1778" s="2316"/>
      <c r="AG1778" s="2314"/>
      <c r="AH1778" s="2312"/>
      <c r="AI1778" s="271">
        <f t="shared" ref="AI1778" si="2582">IF(P1778=P1777,0,IF(P1778=P1776,0,IF(P1778=P1775,0,1)))</f>
        <v>0</v>
      </c>
      <c r="AJ1778" s="271" t="s">
        <v>545</v>
      </c>
      <c r="AK1778" s="271" t="str">
        <f t="shared" ref="AK1778:AK1841" si="2583">$C$2</f>
        <v>??</v>
      </c>
      <c r="AL1778" s="271" t="e">
        <f>IF(#REF!=#REF!,0,IF(#REF!=#REF!,0,IF(#REF!=#REF!,0,1)))</f>
        <v>#REF!</v>
      </c>
      <c r="AM1778" s="354">
        <f t="shared" si="2484"/>
        <v>0</v>
      </c>
    </row>
    <row r="1779" spans="1:39" ht="14.1" customHeight="1" thickTop="1" thickBot="1" x14ac:dyDescent="0.25">
      <c r="A1779" s="2278"/>
      <c r="B1779" s="2281"/>
      <c r="C1779" s="2283"/>
      <c r="D1779" s="2285"/>
      <c r="E1779" s="2288"/>
      <c r="F1779" s="2281"/>
      <c r="G1779" s="2295"/>
      <c r="H1779" s="2297"/>
      <c r="I1779" s="2293"/>
      <c r="J1779" s="2281"/>
      <c r="K1779" s="2295"/>
      <c r="L1779" s="2281"/>
      <c r="M1779" s="310"/>
      <c r="N1779" s="1678"/>
      <c r="O1779" s="1678"/>
      <c r="P1779" s="309"/>
      <c r="Q1779" s="309"/>
      <c r="R1779" s="308"/>
      <c r="S1779" s="308"/>
      <c r="T1779" s="358"/>
      <c r="U1779" s="357"/>
      <c r="V1779" s="357"/>
      <c r="W1779" s="357"/>
      <c r="X1779" s="357"/>
      <c r="Y1779" s="357"/>
      <c r="Z1779" s="357"/>
      <c r="AA1779" s="357"/>
      <c r="AB1779" s="308"/>
      <c r="AC1779" s="2300"/>
      <c r="AD1779" s="2300"/>
      <c r="AE1779" s="2307"/>
      <c r="AF1779" s="2316"/>
      <c r="AG1779" s="2314"/>
      <c r="AH1779" s="2312"/>
      <c r="AI1779" s="271">
        <f t="shared" ref="AI1779" si="2584">IF(P1779=P1778,0,IF(P1779=P1777,0,IF(P1779=P1776,0,IF(P1779=P1775,0,1))))</f>
        <v>0</v>
      </c>
      <c r="AJ1779" s="271" t="s">
        <v>545</v>
      </c>
      <c r="AK1779" s="271" t="str">
        <f t="shared" si="2583"/>
        <v>??</v>
      </c>
      <c r="AL1779" s="271" t="e">
        <f>IF(#REF!=#REF!,0,IF(#REF!=#REF!,0,IF(#REF!=#REF!,0,IF(#REF!=#REF!,0,1))))</f>
        <v>#REF!</v>
      </c>
      <c r="AM1779" s="354">
        <f t="shared" si="2484"/>
        <v>0</v>
      </c>
    </row>
    <row r="1780" spans="1:39" ht="14.1" customHeight="1" thickTop="1" thickBot="1" x14ac:dyDescent="0.25">
      <c r="A1780" s="2278"/>
      <c r="B1780" s="2281"/>
      <c r="C1780" s="2283"/>
      <c r="D1780" s="2285"/>
      <c r="E1780" s="2288"/>
      <c r="F1780" s="2281"/>
      <c r="G1780" s="2295"/>
      <c r="H1780" s="2297"/>
      <c r="I1780" s="2293"/>
      <c r="J1780" s="2281"/>
      <c r="K1780" s="2295"/>
      <c r="L1780" s="2281"/>
      <c r="M1780" s="310"/>
      <c r="N1780" s="1678"/>
      <c r="O1780" s="1678"/>
      <c r="P1780" s="309"/>
      <c r="Q1780" s="309"/>
      <c r="R1780" s="308"/>
      <c r="S1780" s="308"/>
      <c r="T1780" s="358"/>
      <c r="U1780" s="357"/>
      <c r="V1780" s="357"/>
      <c r="W1780" s="357"/>
      <c r="X1780" s="357"/>
      <c r="Y1780" s="357"/>
      <c r="Z1780" s="357"/>
      <c r="AA1780" s="357"/>
      <c r="AB1780" s="308"/>
      <c r="AC1780" s="2300"/>
      <c r="AD1780" s="2300"/>
      <c r="AE1780" s="2307"/>
      <c r="AF1780" s="2316"/>
      <c r="AG1780" s="2314"/>
      <c r="AH1780" s="2312"/>
      <c r="AI1780" s="271">
        <f t="shared" ref="AI1780" si="2585">IF(P1780=P1779,0,IF(P1780=P1778,0,IF(P1780=P1777,0,IF(P1780=P1776,0,IF(P1780=P1775,0,1)))))</f>
        <v>0</v>
      </c>
      <c r="AJ1780" s="271" t="s">
        <v>545</v>
      </c>
      <c r="AK1780" s="271" t="str">
        <f t="shared" si="2583"/>
        <v>??</v>
      </c>
      <c r="AL1780" s="271" t="e">
        <f>IF(#REF!=#REF!,0,IF(#REF!=#REF!,0,IF(#REF!=#REF!,0,IF(#REF!=#REF!,0,IF(#REF!=#REF!,0,1)))))</f>
        <v>#REF!</v>
      </c>
      <c r="AM1780" s="354">
        <f t="shared" ref="AM1780:AM1843" si="2586">AM1779</f>
        <v>0</v>
      </c>
    </row>
    <row r="1781" spans="1:39" ht="14.1" customHeight="1" thickTop="1" thickBot="1" x14ac:dyDescent="0.25">
      <c r="A1781" s="2278"/>
      <c r="B1781" s="2281"/>
      <c r="C1781" s="2283"/>
      <c r="D1781" s="2285"/>
      <c r="E1781" s="2288"/>
      <c r="F1781" s="2281"/>
      <c r="G1781" s="2295"/>
      <c r="H1781" s="2297"/>
      <c r="I1781" s="2293"/>
      <c r="J1781" s="2281"/>
      <c r="K1781" s="2295"/>
      <c r="L1781" s="2281"/>
      <c r="M1781" s="310"/>
      <c r="N1781" s="1678"/>
      <c r="O1781" s="1678"/>
      <c r="P1781" s="309"/>
      <c r="Q1781" s="309"/>
      <c r="R1781" s="308"/>
      <c r="S1781" s="308"/>
      <c r="T1781" s="358"/>
      <c r="U1781" s="357"/>
      <c r="V1781" s="357"/>
      <c r="W1781" s="357"/>
      <c r="X1781" s="357"/>
      <c r="Y1781" s="357"/>
      <c r="Z1781" s="357"/>
      <c r="AA1781" s="357"/>
      <c r="AB1781" s="308"/>
      <c r="AC1781" s="2300"/>
      <c r="AD1781" s="2300"/>
      <c r="AE1781" s="2308" t="str">
        <f t="shared" ref="AE1781" si="2587">IF(AE1775&gt;9,"błąd","")</f>
        <v/>
      </c>
      <c r="AF1781" s="2316"/>
      <c r="AG1781" s="2314"/>
      <c r="AH1781" s="2312"/>
      <c r="AI1781" s="271">
        <f t="shared" ref="AI1781" si="2588">IF(P1781=P1780,0,IF(P1781=P1779,0,IF(P1781=P1778,0,IF(P1781=P1777,0,IF(P1781=P1776,0,IF(P1781=P1775,0,1))))))</f>
        <v>0</v>
      </c>
      <c r="AJ1781" s="271" t="s">
        <v>545</v>
      </c>
      <c r="AK1781" s="271" t="str">
        <f t="shared" si="2583"/>
        <v>??</v>
      </c>
      <c r="AL1781" s="271" t="e">
        <f>IF(#REF!=#REF!,0,IF(#REF!=#REF!,0,IF(#REF!=#REF!,0,IF(#REF!=#REF!,0,IF(#REF!=#REF!,0,IF(#REF!=#REF!,0,1))))))</f>
        <v>#REF!</v>
      </c>
      <c r="AM1781" s="354">
        <f t="shared" si="2586"/>
        <v>0</v>
      </c>
    </row>
    <row r="1782" spans="1:39" ht="14.1" customHeight="1" thickTop="1" thickBot="1" x14ac:dyDescent="0.25">
      <c r="A1782" s="2278"/>
      <c r="B1782" s="2281"/>
      <c r="C1782" s="2283"/>
      <c r="D1782" s="2285"/>
      <c r="E1782" s="2288"/>
      <c r="F1782" s="2281"/>
      <c r="G1782" s="2295"/>
      <c r="H1782" s="2297"/>
      <c r="I1782" s="2293"/>
      <c r="J1782" s="2281"/>
      <c r="K1782" s="2295"/>
      <c r="L1782" s="2281"/>
      <c r="M1782" s="310"/>
      <c r="N1782" s="1678"/>
      <c r="O1782" s="1678"/>
      <c r="P1782" s="309"/>
      <c r="Q1782" s="309"/>
      <c r="R1782" s="308"/>
      <c r="S1782" s="308"/>
      <c r="T1782" s="358"/>
      <c r="U1782" s="357"/>
      <c r="V1782" s="357"/>
      <c r="W1782" s="357"/>
      <c r="X1782" s="357"/>
      <c r="Y1782" s="357"/>
      <c r="Z1782" s="357"/>
      <c r="AA1782" s="357"/>
      <c r="AB1782" s="308"/>
      <c r="AC1782" s="2300"/>
      <c r="AD1782" s="2300"/>
      <c r="AE1782" s="2308"/>
      <c r="AF1782" s="2316"/>
      <c r="AG1782" s="2314"/>
      <c r="AH1782" s="2312"/>
      <c r="AI1782" s="271">
        <f t="shared" ref="AI1782" si="2589">IF(P1782=P1781,0,IF(P1782=P1780,0,IF(P1782=P1779,0,IF(P1782=P1778,0,IF(P1782=P1777,0,IF(P1782=P1776,0,IF(P1782=P1775,0,1)))))))</f>
        <v>0</v>
      </c>
      <c r="AJ1782" s="271" t="s">
        <v>545</v>
      </c>
      <c r="AK1782" s="271" t="str">
        <f t="shared" si="2583"/>
        <v>??</v>
      </c>
      <c r="AL1782" s="271" t="e">
        <f>IF(#REF!=#REF!,0,IF(#REF!=#REF!,0,IF(#REF!=#REF!,0,IF(#REF!=#REF!,0,IF(#REF!=#REF!,0,IF(#REF!=#REF!,0,IF(#REF!=#REF!,0,1)))))))</f>
        <v>#REF!</v>
      </c>
      <c r="AM1782" s="354">
        <f t="shared" si="2586"/>
        <v>0</v>
      </c>
    </row>
    <row r="1783" spans="1:39" ht="14.1" customHeight="1" thickTop="1" thickBot="1" x14ac:dyDescent="0.25">
      <c r="A1783" s="2278"/>
      <c r="B1783" s="2281"/>
      <c r="C1783" s="2283"/>
      <c r="D1783" s="2285"/>
      <c r="E1783" s="2288"/>
      <c r="F1783" s="2281"/>
      <c r="G1783" s="2295"/>
      <c r="H1783" s="2297"/>
      <c r="I1783" s="2293"/>
      <c r="J1783" s="2281"/>
      <c r="K1783" s="2295"/>
      <c r="L1783" s="2281"/>
      <c r="M1783" s="310"/>
      <c r="N1783" s="1678"/>
      <c r="O1783" s="1678"/>
      <c r="P1783" s="309"/>
      <c r="Q1783" s="309"/>
      <c r="R1783" s="308"/>
      <c r="S1783" s="308"/>
      <c r="T1783" s="358"/>
      <c r="U1783" s="357"/>
      <c r="V1783" s="357"/>
      <c r="W1783" s="357"/>
      <c r="X1783" s="357"/>
      <c r="Y1783" s="357"/>
      <c r="Z1783" s="357"/>
      <c r="AA1783" s="357"/>
      <c r="AB1783" s="308"/>
      <c r="AC1783" s="2300"/>
      <c r="AD1783" s="2300"/>
      <c r="AE1783" s="2308"/>
      <c r="AF1783" s="2316"/>
      <c r="AG1783" s="2314"/>
      <c r="AH1783" s="2312"/>
      <c r="AI1783" s="271">
        <f t="shared" ref="AI1783" si="2590">IF(P1783=P1782,0,IF(P1783=P1781,0,IF(P1783=P1780,0,IF(P1783=P1779,0,IF(P1783=P1778,0,IF(P1783=P1777,0,IF(P1783=P1776,0,IF(P1783=P1775,0,1))))))))</f>
        <v>0</v>
      </c>
      <c r="AJ1783" s="271" t="s">
        <v>545</v>
      </c>
      <c r="AK1783" s="271" t="str">
        <f t="shared" si="2583"/>
        <v>??</v>
      </c>
      <c r="AL1783" s="271" t="e">
        <f>IF(#REF!=#REF!,0,IF(#REF!=#REF!,0,IF(#REF!=#REF!,0,IF(#REF!=#REF!,0,IF(#REF!=#REF!,0,IF(#REF!=#REF!,0,IF(#REF!=#REF!,0,IF(#REF!=#REF!,0,1))))))))</f>
        <v>#REF!</v>
      </c>
      <c r="AM1783" s="354">
        <f t="shared" si="2586"/>
        <v>0</v>
      </c>
    </row>
    <row r="1784" spans="1:39" ht="14.1" customHeight="1" thickTop="1" thickBot="1" x14ac:dyDescent="0.25">
      <c r="A1784" s="2279"/>
      <c r="B1784" s="2282"/>
      <c r="C1784" s="2284"/>
      <c r="D1784" s="2286"/>
      <c r="E1784" s="2289"/>
      <c r="F1784" s="2282"/>
      <c r="G1784" s="2296"/>
      <c r="H1784" s="2298"/>
      <c r="I1784" s="2294"/>
      <c r="J1784" s="2282"/>
      <c r="K1784" s="2296"/>
      <c r="L1784" s="2282"/>
      <c r="M1784" s="292"/>
      <c r="N1784" s="290"/>
      <c r="O1784" s="290"/>
      <c r="P1784" s="291"/>
      <c r="Q1784" s="291"/>
      <c r="R1784" s="290"/>
      <c r="S1784" s="290"/>
      <c r="T1784" s="356"/>
      <c r="U1784" s="355"/>
      <c r="V1784" s="355"/>
      <c r="W1784" s="355"/>
      <c r="X1784" s="355"/>
      <c r="Y1784" s="355"/>
      <c r="Z1784" s="355"/>
      <c r="AA1784" s="355"/>
      <c r="AB1784" s="290"/>
      <c r="AC1784" s="2301"/>
      <c r="AD1784" s="2301"/>
      <c r="AE1784" s="2309"/>
      <c r="AF1784" s="2316"/>
      <c r="AG1784" s="2315"/>
      <c r="AH1784" s="2312"/>
      <c r="AI1784" s="271">
        <f t="shared" ref="AI1784" si="2591">IF(P1784=P1783,0,IF(P1784=P1782,0,IF(P1784=P1781,0,IF(P1784=P1780,0,IF(P1784=P1779,0,IF(P1784=P1778,0,IF(P1784=P1777,0,IF(P1784=P1776,0,IF(P1784=P1775,0,1)))))))))</f>
        <v>0</v>
      </c>
      <c r="AJ1784" s="271" t="s">
        <v>545</v>
      </c>
      <c r="AK1784" s="271" t="str">
        <f t="shared" si="2583"/>
        <v>??</v>
      </c>
      <c r="AL1784" s="271" t="e">
        <f>IF(#REF!=#REF!,0,IF(#REF!=#REF!,0,IF(#REF!=#REF!,0,IF(#REF!=#REF!,0,IF(#REF!=#REF!,0,IF(#REF!=#REF!,0,IF(#REF!=#REF!,0,IF(#REF!=#REF!,0,IF(#REF!=#REF!,0,1)))))))))</f>
        <v>#REF!</v>
      </c>
      <c r="AM1784" s="354">
        <f t="shared" si="2586"/>
        <v>0</v>
      </c>
    </row>
    <row r="1785" spans="1:39" ht="14.1" customHeight="1" thickTop="1" thickBot="1" x14ac:dyDescent="0.25">
      <c r="A1785" s="2278"/>
      <c r="B1785" s="2280"/>
      <c r="C1785" s="2283"/>
      <c r="D1785" s="2285"/>
      <c r="E1785" s="2287"/>
      <c r="F1785" s="2280"/>
      <c r="G1785" s="2280"/>
      <c r="H1785" s="2297"/>
      <c r="I1785" s="2290" t="s">
        <v>140</v>
      </c>
      <c r="J1785" s="2281"/>
      <c r="K1785" s="2280"/>
      <c r="L1785" s="2281"/>
      <c r="M1785" s="310"/>
      <c r="N1785" s="1678"/>
      <c r="O1785" s="1678"/>
      <c r="P1785" s="388"/>
      <c r="Q1785" s="388"/>
      <c r="R1785" s="308"/>
      <c r="S1785" s="308"/>
      <c r="T1785" s="358"/>
      <c r="U1785" s="357"/>
      <c r="V1785" s="357"/>
      <c r="W1785" s="357"/>
      <c r="X1785" s="357"/>
      <c r="Y1785" s="357"/>
      <c r="Z1785" s="357"/>
      <c r="AA1785" s="357"/>
      <c r="AB1785" s="308"/>
      <c r="AC1785" s="2299">
        <f t="shared" ref="AC1785" si="2592">SUM(T1785:AB1794)</f>
        <v>0</v>
      </c>
      <c r="AD1785" s="2299">
        <f t="shared" ref="AD1785" si="2593">IF(AC1785&gt;0,18,0)</f>
        <v>0</v>
      </c>
      <c r="AE1785" s="2306">
        <f t="shared" ref="AE1785" si="2594">IF((AC1785-AD1785)&gt;=0,AC1785-AD1785,0)</f>
        <v>0</v>
      </c>
      <c r="AF1785" s="2316">
        <f t="shared" ref="AF1785" si="2595">IF(AC1785&lt;AD1785,AC1785,AD1785)/IF(AD1785=0,1,AD1785)</f>
        <v>0</v>
      </c>
      <c r="AG1785" s="2313" t="str">
        <f t="shared" ref="AG1785" si="2596">IF(AF1785=1,"pe",IF(AF1785&gt;0,"ne",""))</f>
        <v/>
      </c>
      <c r="AH1785" s="2312"/>
      <c r="AI1785" s="271">
        <v>1</v>
      </c>
      <c r="AJ1785" s="271" t="s">
        <v>545</v>
      </c>
      <c r="AK1785" s="271" t="str">
        <f t="shared" si="2583"/>
        <v>??</v>
      </c>
      <c r="AL1785" s="271">
        <v>1</v>
      </c>
      <c r="AM1785" s="354">
        <f t="shared" ref="AM1785" si="2597">C1785</f>
        <v>0</v>
      </c>
    </row>
    <row r="1786" spans="1:39" ht="14.1" customHeight="1" thickTop="1" thickBot="1" x14ac:dyDescent="0.25">
      <c r="A1786" s="2278"/>
      <c r="B1786" s="2281"/>
      <c r="C1786" s="2283"/>
      <c r="D1786" s="2285"/>
      <c r="E1786" s="2288"/>
      <c r="F1786" s="2281"/>
      <c r="G1786" s="2295"/>
      <c r="H1786" s="2297"/>
      <c r="I1786" s="2291"/>
      <c r="J1786" s="2281"/>
      <c r="K1786" s="2295"/>
      <c r="L1786" s="2281"/>
      <c r="M1786" s="310"/>
      <c r="N1786" s="1678"/>
      <c r="O1786" s="1678"/>
      <c r="P1786" s="309"/>
      <c r="Q1786" s="309"/>
      <c r="R1786" s="308"/>
      <c r="S1786" s="308"/>
      <c r="T1786" s="358"/>
      <c r="U1786" s="357"/>
      <c r="V1786" s="357"/>
      <c r="W1786" s="357"/>
      <c r="X1786" s="357"/>
      <c r="Y1786" s="357"/>
      <c r="Z1786" s="357"/>
      <c r="AA1786" s="357"/>
      <c r="AB1786" s="308"/>
      <c r="AC1786" s="2300"/>
      <c r="AD1786" s="2300"/>
      <c r="AE1786" s="2307"/>
      <c r="AF1786" s="2316"/>
      <c r="AG1786" s="2314"/>
      <c r="AH1786" s="2312"/>
      <c r="AI1786" s="271">
        <f t="shared" ref="AI1786" si="2598">IF(P1786=P1785,0,1)</f>
        <v>0</v>
      </c>
      <c r="AJ1786" s="271" t="s">
        <v>545</v>
      </c>
      <c r="AK1786" s="271" t="str">
        <f t="shared" si="2583"/>
        <v>??</v>
      </c>
      <c r="AL1786" s="271" t="e">
        <f>IF(#REF!=#REF!,0,1)</f>
        <v>#REF!</v>
      </c>
      <c r="AM1786" s="354">
        <f t="shared" si="2586"/>
        <v>0</v>
      </c>
    </row>
    <row r="1787" spans="1:39" ht="14.1" customHeight="1" thickTop="1" thickBot="1" x14ac:dyDescent="0.25">
      <c r="A1787" s="2278"/>
      <c r="B1787" s="2281"/>
      <c r="C1787" s="2283"/>
      <c r="D1787" s="2285"/>
      <c r="E1787" s="2288"/>
      <c r="F1787" s="2281"/>
      <c r="G1787" s="2295"/>
      <c r="H1787" s="2297"/>
      <c r="I1787" s="2292"/>
      <c r="J1787" s="2281"/>
      <c r="K1787" s="2295"/>
      <c r="L1787" s="2281"/>
      <c r="M1787" s="310"/>
      <c r="N1787" s="1678"/>
      <c r="O1787" s="1678"/>
      <c r="P1787" s="309"/>
      <c r="Q1787" s="309"/>
      <c r="R1787" s="308"/>
      <c r="S1787" s="308"/>
      <c r="T1787" s="358"/>
      <c r="U1787" s="357"/>
      <c r="V1787" s="357"/>
      <c r="W1787" s="357"/>
      <c r="X1787" s="357"/>
      <c r="Y1787" s="357"/>
      <c r="Z1787" s="357"/>
      <c r="AA1787" s="357"/>
      <c r="AB1787" s="308"/>
      <c r="AC1787" s="2300"/>
      <c r="AD1787" s="2300"/>
      <c r="AE1787" s="2307"/>
      <c r="AF1787" s="2316"/>
      <c r="AG1787" s="2314"/>
      <c r="AH1787" s="2312"/>
      <c r="AI1787" s="271">
        <f t="shared" ref="AI1787" si="2599">IF(P1787=P1786,0,IF(P1787=P1785,0,1))</f>
        <v>0</v>
      </c>
      <c r="AJ1787" s="271" t="s">
        <v>545</v>
      </c>
      <c r="AK1787" s="271" t="str">
        <f t="shared" si="2583"/>
        <v>??</v>
      </c>
      <c r="AL1787" s="271" t="e">
        <f>IF(#REF!=#REF!,0,IF(#REF!=#REF!,0,1))</f>
        <v>#REF!</v>
      </c>
      <c r="AM1787" s="354">
        <f t="shared" si="2586"/>
        <v>0</v>
      </c>
    </row>
    <row r="1788" spans="1:39" ht="14.1" customHeight="1" thickTop="1" thickBot="1" x14ac:dyDescent="0.25">
      <c r="A1788" s="2278"/>
      <c r="B1788" s="2281"/>
      <c r="C1788" s="2283"/>
      <c r="D1788" s="2285"/>
      <c r="E1788" s="2288"/>
      <c r="F1788" s="2281"/>
      <c r="G1788" s="2295"/>
      <c r="H1788" s="2297"/>
      <c r="I1788" s="2293"/>
      <c r="J1788" s="2281"/>
      <c r="K1788" s="2295"/>
      <c r="L1788" s="2281"/>
      <c r="M1788" s="310"/>
      <c r="N1788" s="1678"/>
      <c r="O1788" s="1678"/>
      <c r="P1788" s="309"/>
      <c r="Q1788" s="309"/>
      <c r="R1788" s="308"/>
      <c r="S1788" s="308"/>
      <c r="T1788" s="358"/>
      <c r="U1788" s="357"/>
      <c r="V1788" s="357"/>
      <c r="W1788" s="357"/>
      <c r="X1788" s="357"/>
      <c r="Y1788" s="357"/>
      <c r="Z1788" s="357"/>
      <c r="AA1788" s="357"/>
      <c r="AB1788" s="308"/>
      <c r="AC1788" s="2300"/>
      <c r="AD1788" s="2300"/>
      <c r="AE1788" s="2307"/>
      <c r="AF1788" s="2316"/>
      <c r="AG1788" s="2314"/>
      <c r="AH1788" s="2312"/>
      <c r="AI1788" s="271">
        <f t="shared" ref="AI1788" si="2600">IF(P1788=P1787,0,IF(P1788=P1786,0,IF(P1788=P1785,0,1)))</f>
        <v>0</v>
      </c>
      <c r="AJ1788" s="271" t="s">
        <v>545</v>
      </c>
      <c r="AK1788" s="271" t="str">
        <f t="shared" si="2583"/>
        <v>??</v>
      </c>
      <c r="AL1788" s="271" t="e">
        <f>IF(#REF!=#REF!,0,IF(#REF!=#REF!,0,IF(#REF!=#REF!,0,1)))</f>
        <v>#REF!</v>
      </c>
      <c r="AM1788" s="354">
        <f t="shared" si="2586"/>
        <v>0</v>
      </c>
    </row>
    <row r="1789" spans="1:39" ht="14.1" customHeight="1" thickTop="1" thickBot="1" x14ac:dyDescent="0.25">
      <c r="A1789" s="2278"/>
      <c r="B1789" s="2281"/>
      <c r="C1789" s="2283"/>
      <c r="D1789" s="2285"/>
      <c r="E1789" s="2288"/>
      <c r="F1789" s="2281"/>
      <c r="G1789" s="2295"/>
      <c r="H1789" s="2297"/>
      <c r="I1789" s="2293"/>
      <c r="J1789" s="2281"/>
      <c r="K1789" s="2295"/>
      <c r="L1789" s="2281"/>
      <c r="M1789" s="310"/>
      <c r="N1789" s="1678"/>
      <c r="O1789" s="1678"/>
      <c r="P1789" s="309"/>
      <c r="Q1789" s="309"/>
      <c r="R1789" s="308"/>
      <c r="S1789" s="308"/>
      <c r="T1789" s="358"/>
      <c r="U1789" s="357"/>
      <c r="V1789" s="357"/>
      <c r="W1789" s="357"/>
      <c r="X1789" s="357"/>
      <c r="Y1789" s="357"/>
      <c r="Z1789" s="357"/>
      <c r="AA1789" s="357"/>
      <c r="AB1789" s="308"/>
      <c r="AC1789" s="2300"/>
      <c r="AD1789" s="2300"/>
      <c r="AE1789" s="2307"/>
      <c r="AF1789" s="2316"/>
      <c r="AG1789" s="2314"/>
      <c r="AH1789" s="2312"/>
      <c r="AI1789" s="271">
        <f t="shared" ref="AI1789" si="2601">IF(P1789=P1788,0,IF(P1789=P1787,0,IF(P1789=P1786,0,IF(P1789=P1785,0,1))))</f>
        <v>0</v>
      </c>
      <c r="AJ1789" s="271" t="s">
        <v>545</v>
      </c>
      <c r="AK1789" s="271" t="str">
        <f t="shared" si="2583"/>
        <v>??</v>
      </c>
      <c r="AL1789" s="271" t="e">
        <f>IF(#REF!=#REF!,0,IF(#REF!=#REF!,0,IF(#REF!=#REF!,0,IF(#REF!=#REF!,0,1))))</f>
        <v>#REF!</v>
      </c>
      <c r="AM1789" s="354">
        <f t="shared" si="2586"/>
        <v>0</v>
      </c>
    </row>
    <row r="1790" spans="1:39" ht="14.1" customHeight="1" thickTop="1" thickBot="1" x14ac:dyDescent="0.25">
      <c r="A1790" s="2278"/>
      <c r="B1790" s="2281"/>
      <c r="C1790" s="2283"/>
      <c r="D1790" s="2285"/>
      <c r="E1790" s="2288"/>
      <c r="F1790" s="2281"/>
      <c r="G1790" s="2295"/>
      <c r="H1790" s="2297"/>
      <c r="I1790" s="2293"/>
      <c r="J1790" s="2281"/>
      <c r="K1790" s="2295"/>
      <c r="L1790" s="2281"/>
      <c r="M1790" s="310"/>
      <c r="N1790" s="1678"/>
      <c r="O1790" s="1678"/>
      <c r="P1790" s="309"/>
      <c r="Q1790" s="309"/>
      <c r="R1790" s="308"/>
      <c r="S1790" s="308"/>
      <c r="T1790" s="358"/>
      <c r="U1790" s="357"/>
      <c r="V1790" s="357"/>
      <c r="W1790" s="357"/>
      <c r="X1790" s="357"/>
      <c r="Y1790" s="357"/>
      <c r="Z1790" s="357"/>
      <c r="AA1790" s="357"/>
      <c r="AB1790" s="308"/>
      <c r="AC1790" s="2300"/>
      <c r="AD1790" s="2300"/>
      <c r="AE1790" s="2307"/>
      <c r="AF1790" s="2316"/>
      <c r="AG1790" s="2314"/>
      <c r="AH1790" s="2312"/>
      <c r="AI1790" s="271">
        <f t="shared" ref="AI1790" si="2602">IF(P1790=P1789,0,IF(P1790=P1788,0,IF(P1790=P1787,0,IF(P1790=P1786,0,IF(P1790=P1785,0,1)))))</f>
        <v>0</v>
      </c>
      <c r="AJ1790" s="271" t="s">
        <v>545</v>
      </c>
      <c r="AK1790" s="271" t="str">
        <f t="shared" si="2583"/>
        <v>??</v>
      </c>
      <c r="AL1790" s="271" t="e">
        <f>IF(#REF!=#REF!,0,IF(#REF!=#REF!,0,IF(#REF!=#REF!,0,IF(#REF!=#REF!,0,IF(#REF!=#REF!,0,1)))))</f>
        <v>#REF!</v>
      </c>
      <c r="AM1790" s="354">
        <f t="shared" si="2586"/>
        <v>0</v>
      </c>
    </row>
    <row r="1791" spans="1:39" ht="14.1" customHeight="1" thickTop="1" thickBot="1" x14ac:dyDescent="0.25">
      <c r="A1791" s="2278"/>
      <c r="B1791" s="2281"/>
      <c r="C1791" s="2283"/>
      <c r="D1791" s="2285"/>
      <c r="E1791" s="2288"/>
      <c r="F1791" s="2281"/>
      <c r="G1791" s="2295"/>
      <c r="H1791" s="2297"/>
      <c r="I1791" s="2293"/>
      <c r="J1791" s="2281"/>
      <c r="K1791" s="2295"/>
      <c r="L1791" s="2281"/>
      <c r="M1791" s="310"/>
      <c r="N1791" s="1678"/>
      <c r="O1791" s="1678"/>
      <c r="P1791" s="309"/>
      <c r="Q1791" s="309"/>
      <c r="R1791" s="308"/>
      <c r="S1791" s="308"/>
      <c r="T1791" s="358"/>
      <c r="U1791" s="357"/>
      <c r="V1791" s="357"/>
      <c r="W1791" s="357"/>
      <c r="X1791" s="357"/>
      <c r="Y1791" s="357"/>
      <c r="Z1791" s="357"/>
      <c r="AA1791" s="357"/>
      <c r="AB1791" s="308"/>
      <c r="AC1791" s="2300"/>
      <c r="AD1791" s="2300"/>
      <c r="AE1791" s="2308" t="str">
        <f t="shared" ref="AE1791" si="2603">IF(AE1785&gt;9,"błąd","")</f>
        <v/>
      </c>
      <c r="AF1791" s="2316"/>
      <c r="AG1791" s="2314"/>
      <c r="AH1791" s="2312"/>
      <c r="AI1791" s="271">
        <f t="shared" ref="AI1791" si="2604">IF(P1791=P1790,0,IF(P1791=P1789,0,IF(P1791=P1788,0,IF(P1791=P1787,0,IF(P1791=P1786,0,IF(P1791=P1785,0,1))))))</f>
        <v>0</v>
      </c>
      <c r="AJ1791" s="271" t="s">
        <v>545</v>
      </c>
      <c r="AK1791" s="271" t="str">
        <f t="shared" si="2583"/>
        <v>??</v>
      </c>
      <c r="AL1791" s="271" t="e">
        <f>IF(#REF!=#REF!,0,IF(#REF!=#REF!,0,IF(#REF!=#REF!,0,IF(#REF!=#REF!,0,IF(#REF!=#REF!,0,IF(#REF!=#REF!,0,1))))))</f>
        <v>#REF!</v>
      </c>
      <c r="AM1791" s="354">
        <f t="shared" si="2586"/>
        <v>0</v>
      </c>
    </row>
    <row r="1792" spans="1:39" ht="14.1" customHeight="1" thickTop="1" thickBot="1" x14ac:dyDescent="0.25">
      <c r="A1792" s="2278"/>
      <c r="B1792" s="2281"/>
      <c r="C1792" s="2283"/>
      <c r="D1792" s="2285"/>
      <c r="E1792" s="2288"/>
      <c r="F1792" s="2281"/>
      <c r="G1792" s="2295"/>
      <c r="H1792" s="2297"/>
      <c r="I1792" s="2293"/>
      <c r="J1792" s="2281"/>
      <c r="K1792" s="2295"/>
      <c r="L1792" s="2281"/>
      <c r="M1792" s="310"/>
      <c r="N1792" s="1678"/>
      <c r="O1792" s="1678"/>
      <c r="P1792" s="309"/>
      <c r="Q1792" s="309"/>
      <c r="R1792" s="308"/>
      <c r="S1792" s="308"/>
      <c r="T1792" s="358"/>
      <c r="U1792" s="357"/>
      <c r="V1792" s="357"/>
      <c r="W1792" s="357"/>
      <c r="X1792" s="357"/>
      <c r="Y1792" s="357"/>
      <c r="Z1792" s="357"/>
      <c r="AA1792" s="357"/>
      <c r="AB1792" s="308"/>
      <c r="AC1792" s="2300"/>
      <c r="AD1792" s="2300"/>
      <c r="AE1792" s="2308"/>
      <c r="AF1792" s="2316"/>
      <c r="AG1792" s="2314"/>
      <c r="AH1792" s="2312"/>
      <c r="AI1792" s="271">
        <f t="shared" ref="AI1792" si="2605">IF(P1792=P1791,0,IF(P1792=P1790,0,IF(P1792=P1789,0,IF(P1792=P1788,0,IF(P1792=P1787,0,IF(P1792=P1786,0,IF(P1792=P1785,0,1)))))))</f>
        <v>0</v>
      </c>
      <c r="AJ1792" s="271" t="s">
        <v>545</v>
      </c>
      <c r="AK1792" s="271" t="str">
        <f t="shared" si="2583"/>
        <v>??</v>
      </c>
      <c r="AL1792" s="271" t="e">
        <f>IF(#REF!=#REF!,0,IF(#REF!=#REF!,0,IF(#REF!=#REF!,0,IF(#REF!=#REF!,0,IF(#REF!=#REF!,0,IF(#REF!=#REF!,0,IF(#REF!=#REF!,0,1)))))))</f>
        <v>#REF!</v>
      </c>
      <c r="AM1792" s="354">
        <f t="shared" si="2586"/>
        <v>0</v>
      </c>
    </row>
    <row r="1793" spans="1:39" ht="14.1" customHeight="1" thickTop="1" thickBot="1" x14ac:dyDescent="0.25">
      <c r="A1793" s="2278"/>
      <c r="B1793" s="2281"/>
      <c r="C1793" s="2283"/>
      <c r="D1793" s="2285"/>
      <c r="E1793" s="2288"/>
      <c r="F1793" s="2281"/>
      <c r="G1793" s="2295"/>
      <c r="H1793" s="2297"/>
      <c r="I1793" s="2293"/>
      <c r="J1793" s="2281"/>
      <c r="K1793" s="2295"/>
      <c r="L1793" s="2281"/>
      <c r="M1793" s="310"/>
      <c r="N1793" s="1678"/>
      <c r="O1793" s="1678"/>
      <c r="P1793" s="309"/>
      <c r="Q1793" s="309"/>
      <c r="R1793" s="308"/>
      <c r="S1793" s="308"/>
      <c r="T1793" s="358"/>
      <c r="U1793" s="357"/>
      <c r="V1793" s="357"/>
      <c r="W1793" s="357"/>
      <c r="X1793" s="357"/>
      <c r="Y1793" s="357"/>
      <c r="Z1793" s="357"/>
      <c r="AA1793" s="357"/>
      <c r="AB1793" s="308"/>
      <c r="AC1793" s="2300"/>
      <c r="AD1793" s="2300"/>
      <c r="AE1793" s="2308"/>
      <c r="AF1793" s="2316"/>
      <c r="AG1793" s="2314"/>
      <c r="AH1793" s="2312"/>
      <c r="AI1793" s="271">
        <f t="shared" ref="AI1793" si="2606">IF(P1793=P1792,0,IF(P1793=P1791,0,IF(P1793=P1790,0,IF(P1793=P1789,0,IF(P1793=P1788,0,IF(P1793=P1787,0,IF(P1793=P1786,0,IF(P1793=P1785,0,1))))))))</f>
        <v>0</v>
      </c>
      <c r="AJ1793" s="271" t="s">
        <v>545</v>
      </c>
      <c r="AK1793" s="271" t="str">
        <f t="shared" si="2583"/>
        <v>??</v>
      </c>
      <c r="AL1793" s="271" t="e">
        <f>IF(#REF!=#REF!,0,IF(#REF!=#REF!,0,IF(#REF!=#REF!,0,IF(#REF!=#REF!,0,IF(#REF!=#REF!,0,IF(#REF!=#REF!,0,IF(#REF!=#REF!,0,IF(#REF!=#REF!,0,1))))))))</f>
        <v>#REF!</v>
      </c>
      <c r="AM1793" s="354">
        <f t="shared" si="2586"/>
        <v>0</v>
      </c>
    </row>
    <row r="1794" spans="1:39" ht="14.1" customHeight="1" thickTop="1" thickBot="1" x14ac:dyDescent="0.25">
      <c r="A1794" s="2279"/>
      <c r="B1794" s="2282"/>
      <c r="C1794" s="2284"/>
      <c r="D1794" s="2286"/>
      <c r="E1794" s="2289"/>
      <c r="F1794" s="2282"/>
      <c r="G1794" s="2296"/>
      <c r="H1794" s="2298"/>
      <c r="I1794" s="2294"/>
      <c r="J1794" s="2282"/>
      <c r="K1794" s="2296"/>
      <c r="L1794" s="2282"/>
      <c r="M1794" s="292"/>
      <c r="N1794" s="290"/>
      <c r="O1794" s="290"/>
      <c r="P1794" s="291"/>
      <c r="Q1794" s="291"/>
      <c r="R1794" s="290"/>
      <c r="S1794" s="290"/>
      <c r="T1794" s="356"/>
      <c r="U1794" s="355"/>
      <c r="V1794" s="355"/>
      <c r="W1794" s="355"/>
      <c r="X1794" s="355"/>
      <c r="Y1794" s="355"/>
      <c r="Z1794" s="355"/>
      <c r="AA1794" s="355"/>
      <c r="AB1794" s="290"/>
      <c r="AC1794" s="2301"/>
      <c r="AD1794" s="2301"/>
      <c r="AE1794" s="2309"/>
      <c r="AF1794" s="2316"/>
      <c r="AG1794" s="2315"/>
      <c r="AH1794" s="2312"/>
      <c r="AI1794" s="271">
        <f t="shared" ref="AI1794" si="2607">IF(P1794=P1793,0,IF(P1794=P1792,0,IF(P1794=P1791,0,IF(P1794=P1790,0,IF(P1794=P1789,0,IF(P1794=P1788,0,IF(P1794=P1787,0,IF(P1794=P1786,0,IF(P1794=P1785,0,1)))))))))</f>
        <v>0</v>
      </c>
      <c r="AJ1794" s="271" t="s">
        <v>545</v>
      </c>
      <c r="AK1794" s="271" t="str">
        <f t="shared" si="2583"/>
        <v>??</v>
      </c>
      <c r="AL1794" s="271" t="e">
        <f>IF(#REF!=#REF!,0,IF(#REF!=#REF!,0,IF(#REF!=#REF!,0,IF(#REF!=#REF!,0,IF(#REF!=#REF!,0,IF(#REF!=#REF!,0,IF(#REF!=#REF!,0,IF(#REF!=#REF!,0,IF(#REF!=#REF!,0,1)))))))))</f>
        <v>#REF!</v>
      </c>
      <c r="AM1794" s="354">
        <f t="shared" si="2586"/>
        <v>0</v>
      </c>
    </row>
    <row r="1795" spans="1:39" ht="14.1" customHeight="1" thickTop="1" thickBot="1" x14ac:dyDescent="0.25">
      <c r="A1795" s="2278"/>
      <c r="B1795" s="2280"/>
      <c r="C1795" s="2283"/>
      <c r="D1795" s="2285"/>
      <c r="E1795" s="2287"/>
      <c r="F1795" s="2280"/>
      <c r="G1795" s="2280"/>
      <c r="H1795" s="2297"/>
      <c r="I1795" s="2290" t="s">
        <v>140</v>
      </c>
      <c r="J1795" s="2281"/>
      <c r="K1795" s="2280"/>
      <c r="L1795" s="2281"/>
      <c r="M1795" s="310"/>
      <c r="N1795" s="1678"/>
      <c r="O1795" s="1678"/>
      <c r="P1795" s="388"/>
      <c r="Q1795" s="388"/>
      <c r="R1795" s="308"/>
      <c r="S1795" s="308"/>
      <c r="T1795" s="358"/>
      <c r="U1795" s="357"/>
      <c r="V1795" s="357"/>
      <c r="W1795" s="357"/>
      <c r="X1795" s="357"/>
      <c r="Y1795" s="357"/>
      <c r="Z1795" s="357"/>
      <c r="AA1795" s="357"/>
      <c r="AB1795" s="308"/>
      <c r="AC1795" s="2299">
        <f t="shared" ref="AC1795" si="2608">SUM(T1795:AB1804)</f>
        <v>0</v>
      </c>
      <c r="AD1795" s="2299">
        <f t="shared" ref="AD1795" si="2609">IF(AC1795&gt;0,18,0)</f>
        <v>0</v>
      </c>
      <c r="AE1795" s="2306">
        <f t="shared" ref="AE1795" si="2610">IF((AC1795-AD1795)&gt;=0,AC1795-AD1795,0)</f>
        <v>0</v>
      </c>
      <c r="AF1795" s="2316">
        <f t="shared" ref="AF1795" si="2611">IF(AC1795&lt;AD1795,AC1795,AD1795)/IF(AD1795=0,1,AD1795)</f>
        <v>0</v>
      </c>
      <c r="AG1795" s="2313" t="str">
        <f t="shared" ref="AG1795" si="2612">IF(AF1795=1,"pe",IF(AF1795&gt;0,"ne",""))</f>
        <v/>
      </c>
      <c r="AH1795" s="2312"/>
      <c r="AI1795" s="271">
        <v>1</v>
      </c>
      <c r="AJ1795" s="271" t="s">
        <v>545</v>
      </c>
      <c r="AK1795" s="271" t="str">
        <f t="shared" si="2583"/>
        <v>??</v>
      </c>
      <c r="AL1795" s="271">
        <v>1</v>
      </c>
      <c r="AM1795" s="354">
        <f t="shared" ref="AM1795" si="2613">C1795</f>
        <v>0</v>
      </c>
    </row>
    <row r="1796" spans="1:39" ht="14.1" customHeight="1" thickTop="1" thickBot="1" x14ac:dyDescent="0.25">
      <c r="A1796" s="2278"/>
      <c r="B1796" s="2281"/>
      <c r="C1796" s="2283"/>
      <c r="D1796" s="2285"/>
      <c r="E1796" s="2288"/>
      <c r="F1796" s="2281"/>
      <c r="G1796" s="2295"/>
      <c r="H1796" s="2297"/>
      <c r="I1796" s="2291"/>
      <c r="J1796" s="2281"/>
      <c r="K1796" s="2295"/>
      <c r="L1796" s="2281"/>
      <c r="M1796" s="310"/>
      <c r="N1796" s="1678"/>
      <c r="O1796" s="1678"/>
      <c r="P1796" s="309"/>
      <c r="Q1796" s="309"/>
      <c r="R1796" s="308"/>
      <c r="S1796" s="308"/>
      <c r="T1796" s="358"/>
      <c r="U1796" s="357"/>
      <c r="V1796" s="357"/>
      <c r="W1796" s="357"/>
      <c r="X1796" s="357"/>
      <c r="Y1796" s="357"/>
      <c r="Z1796" s="357"/>
      <c r="AA1796" s="357"/>
      <c r="AB1796" s="308"/>
      <c r="AC1796" s="2300"/>
      <c r="AD1796" s="2300"/>
      <c r="AE1796" s="2307"/>
      <c r="AF1796" s="2316"/>
      <c r="AG1796" s="2314"/>
      <c r="AH1796" s="2312"/>
      <c r="AI1796" s="271">
        <f t="shared" ref="AI1796" si="2614">IF(P1796=P1795,0,1)</f>
        <v>0</v>
      </c>
      <c r="AJ1796" s="271" t="s">
        <v>545</v>
      </c>
      <c r="AK1796" s="271" t="str">
        <f t="shared" si="2583"/>
        <v>??</v>
      </c>
      <c r="AL1796" s="271" t="e">
        <f>IF(#REF!=#REF!,0,1)</f>
        <v>#REF!</v>
      </c>
      <c r="AM1796" s="354">
        <f t="shared" si="2586"/>
        <v>0</v>
      </c>
    </row>
    <row r="1797" spans="1:39" ht="14.1" customHeight="1" thickTop="1" thickBot="1" x14ac:dyDescent="0.25">
      <c r="A1797" s="2278"/>
      <c r="B1797" s="2281"/>
      <c r="C1797" s="2283"/>
      <c r="D1797" s="2285"/>
      <c r="E1797" s="2288"/>
      <c r="F1797" s="2281"/>
      <c r="G1797" s="2295"/>
      <c r="H1797" s="2297"/>
      <c r="I1797" s="2292"/>
      <c r="J1797" s="2281"/>
      <c r="K1797" s="2295"/>
      <c r="L1797" s="2281"/>
      <c r="M1797" s="310"/>
      <c r="N1797" s="1678"/>
      <c r="O1797" s="1678"/>
      <c r="P1797" s="309"/>
      <c r="Q1797" s="309"/>
      <c r="R1797" s="308"/>
      <c r="S1797" s="308"/>
      <c r="T1797" s="358"/>
      <c r="U1797" s="357"/>
      <c r="V1797" s="357"/>
      <c r="W1797" s="357"/>
      <c r="X1797" s="357"/>
      <c r="Y1797" s="357"/>
      <c r="Z1797" s="357"/>
      <c r="AA1797" s="357"/>
      <c r="AB1797" s="308"/>
      <c r="AC1797" s="2300"/>
      <c r="AD1797" s="2300"/>
      <c r="AE1797" s="2307"/>
      <c r="AF1797" s="2316"/>
      <c r="AG1797" s="2314"/>
      <c r="AH1797" s="2312"/>
      <c r="AI1797" s="271">
        <f t="shared" ref="AI1797" si="2615">IF(P1797=P1796,0,IF(P1797=P1795,0,1))</f>
        <v>0</v>
      </c>
      <c r="AJ1797" s="271" t="s">
        <v>545</v>
      </c>
      <c r="AK1797" s="271" t="str">
        <f t="shared" si="2583"/>
        <v>??</v>
      </c>
      <c r="AL1797" s="271" t="e">
        <f>IF(#REF!=#REF!,0,IF(#REF!=#REF!,0,1))</f>
        <v>#REF!</v>
      </c>
      <c r="AM1797" s="354">
        <f t="shared" si="2586"/>
        <v>0</v>
      </c>
    </row>
    <row r="1798" spans="1:39" ht="14.1" customHeight="1" thickTop="1" thickBot="1" x14ac:dyDescent="0.25">
      <c r="A1798" s="2278"/>
      <c r="B1798" s="2281"/>
      <c r="C1798" s="2283"/>
      <c r="D1798" s="2285"/>
      <c r="E1798" s="2288"/>
      <c r="F1798" s="2281"/>
      <c r="G1798" s="2295"/>
      <c r="H1798" s="2297"/>
      <c r="I1798" s="2293"/>
      <c r="J1798" s="2281"/>
      <c r="K1798" s="2295"/>
      <c r="L1798" s="2281"/>
      <c r="M1798" s="310"/>
      <c r="N1798" s="1678"/>
      <c r="O1798" s="1678"/>
      <c r="P1798" s="309"/>
      <c r="Q1798" s="309"/>
      <c r="R1798" s="308"/>
      <c r="S1798" s="308"/>
      <c r="T1798" s="358"/>
      <c r="U1798" s="357"/>
      <c r="V1798" s="357"/>
      <c r="W1798" s="357"/>
      <c r="X1798" s="357"/>
      <c r="Y1798" s="357"/>
      <c r="Z1798" s="357"/>
      <c r="AA1798" s="357"/>
      <c r="AB1798" s="308"/>
      <c r="AC1798" s="2300"/>
      <c r="AD1798" s="2300"/>
      <c r="AE1798" s="2307"/>
      <c r="AF1798" s="2316"/>
      <c r="AG1798" s="2314"/>
      <c r="AH1798" s="2312"/>
      <c r="AI1798" s="271">
        <f t="shared" ref="AI1798" si="2616">IF(P1798=P1797,0,IF(P1798=P1796,0,IF(P1798=P1795,0,1)))</f>
        <v>0</v>
      </c>
      <c r="AJ1798" s="271" t="s">
        <v>545</v>
      </c>
      <c r="AK1798" s="271" t="str">
        <f t="shared" si="2583"/>
        <v>??</v>
      </c>
      <c r="AL1798" s="271" t="e">
        <f>IF(#REF!=#REF!,0,IF(#REF!=#REF!,0,IF(#REF!=#REF!,0,1)))</f>
        <v>#REF!</v>
      </c>
      <c r="AM1798" s="354">
        <f t="shared" si="2586"/>
        <v>0</v>
      </c>
    </row>
    <row r="1799" spans="1:39" ht="14.1" customHeight="1" thickTop="1" thickBot="1" x14ac:dyDescent="0.25">
      <c r="A1799" s="2278"/>
      <c r="B1799" s="2281"/>
      <c r="C1799" s="2283"/>
      <c r="D1799" s="2285"/>
      <c r="E1799" s="2288"/>
      <c r="F1799" s="2281"/>
      <c r="G1799" s="2295"/>
      <c r="H1799" s="2297"/>
      <c r="I1799" s="2293"/>
      <c r="J1799" s="2281"/>
      <c r="K1799" s="2295"/>
      <c r="L1799" s="2281"/>
      <c r="M1799" s="310"/>
      <c r="N1799" s="1678"/>
      <c r="O1799" s="1678"/>
      <c r="P1799" s="309"/>
      <c r="Q1799" s="309"/>
      <c r="R1799" s="308"/>
      <c r="S1799" s="308"/>
      <c r="T1799" s="358"/>
      <c r="U1799" s="357"/>
      <c r="V1799" s="357"/>
      <c r="W1799" s="357"/>
      <c r="X1799" s="357"/>
      <c r="Y1799" s="357"/>
      <c r="Z1799" s="357"/>
      <c r="AA1799" s="357"/>
      <c r="AB1799" s="308"/>
      <c r="AC1799" s="2300"/>
      <c r="AD1799" s="2300"/>
      <c r="AE1799" s="2307"/>
      <c r="AF1799" s="2316"/>
      <c r="AG1799" s="2314"/>
      <c r="AH1799" s="2312"/>
      <c r="AI1799" s="271">
        <f t="shared" ref="AI1799" si="2617">IF(P1799=P1798,0,IF(P1799=P1797,0,IF(P1799=P1796,0,IF(P1799=P1795,0,1))))</f>
        <v>0</v>
      </c>
      <c r="AJ1799" s="271" t="s">
        <v>545</v>
      </c>
      <c r="AK1799" s="271" t="str">
        <f t="shared" si="2583"/>
        <v>??</v>
      </c>
      <c r="AL1799" s="271" t="e">
        <f>IF(#REF!=#REF!,0,IF(#REF!=#REF!,0,IF(#REF!=#REF!,0,IF(#REF!=#REF!,0,1))))</f>
        <v>#REF!</v>
      </c>
      <c r="AM1799" s="354">
        <f t="shared" si="2586"/>
        <v>0</v>
      </c>
    </row>
    <row r="1800" spans="1:39" ht="14.1" customHeight="1" thickTop="1" thickBot="1" x14ac:dyDescent="0.25">
      <c r="A1800" s="2278"/>
      <c r="B1800" s="2281"/>
      <c r="C1800" s="2283"/>
      <c r="D1800" s="2285"/>
      <c r="E1800" s="2288"/>
      <c r="F1800" s="2281"/>
      <c r="G1800" s="2295"/>
      <c r="H1800" s="2297"/>
      <c r="I1800" s="2293"/>
      <c r="J1800" s="2281"/>
      <c r="K1800" s="2295"/>
      <c r="L1800" s="2281"/>
      <c r="M1800" s="310"/>
      <c r="N1800" s="1678"/>
      <c r="O1800" s="1678"/>
      <c r="P1800" s="309"/>
      <c r="Q1800" s="309"/>
      <c r="R1800" s="308"/>
      <c r="S1800" s="308"/>
      <c r="T1800" s="358"/>
      <c r="U1800" s="357"/>
      <c r="V1800" s="357"/>
      <c r="W1800" s="357"/>
      <c r="X1800" s="357"/>
      <c r="Y1800" s="357"/>
      <c r="Z1800" s="357"/>
      <c r="AA1800" s="357"/>
      <c r="AB1800" s="308"/>
      <c r="AC1800" s="2300"/>
      <c r="AD1800" s="2300"/>
      <c r="AE1800" s="2307"/>
      <c r="AF1800" s="2316"/>
      <c r="AG1800" s="2314"/>
      <c r="AH1800" s="2312"/>
      <c r="AI1800" s="271">
        <f t="shared" ref="AI1800" si="2618">IF(P1800=P1799,0,IF(P1800=P1798,0,IF(P1800=P1797,0,IF(P1800=P1796,0,IF(P1800=P1795,0,1)))))</f>
        <v>0</v>
      </c>
      <c r="AJ1800" s="271" t="s">
        <v>545</v>
      </c>
      <c r="AK1800" s="271" t="str">
        <f t="shared" si="2583"/>
        <v>??</v>
      </c>
      <c r="AL1800" s="271" t="e">
        <f>IF(#REF!=#REF!,0,IF(#REF!=#REF!,0,IF(#REF!=#REF!,0,IF(#REF!=#REF!,0,IF(#REF!=#REF!,0,1)))))</f>
        <v>#REF!</v>
      </c>
      <c r="AM1800" s="354">
        <f t="shared" si="2586"/>
        <v>0</v>
      </c>
    </row>
    <row r="1801" spans="1:39" ht="14.1" customHeight="1" thickTop="1" thickBot="1" x14ac:dyDescent="0.25">
      <c r="A1801" s="2278"/>
      <c r="B1801" s="2281"/>
      <c r="C1801" s="2283"/>
      <c r="D1801" s="2285"/>
      <c r="E1801" s="2288"/>
      <c r="F1801" s="2281"/>
      <c r="G1801" s="2295"/>
      <c r="H1801" s="2297"/>
      <c r="I1801" s="2293"/>
      <c r="J1801" s="2281"/>
      <c r="K1801" s="2295"/>
      <c r="L1801" s="2281"/>
      <c r="M1801" s="310"/>
      <c r="N1801" s="1678"/>
      <c r="O1801" s="1678"/>
      <c r="P1801" s="309"/>
      <c r="Q1801" s="309"/>
      <c r="R1801" s="308"/>
      <c r="S1801" s="308"/>
      <c r="T1801" s="358"/>
      <c r="U1801" s="357"/>
      <c r="V1801" s="357"/>
      <c r="W1801" s="357"/>
      <c r="X1801" s="357"/>
      <c r="Y1801" s="357"/>
      <c r="Z1801" s="357"/>
      <c r="AA1801" s="357"/>
      <c r="AB1801" s="308"/>
      <c r="AC1801" s="2300"/>
      <c r="AD1801" s="2300"/>
      <c r="AE1801" s="2308" t="str">
        <f t="shared" ref="AE1801" si="2619">IF(AE1795&gt;9,"błąd","")</f>
        <v/>
      </c>
      <c r="AF1801" s="2316"/>
      <c r="AG1801" s="2314"/>
      <c r="AH1801" s="2312"/>
      <c r="AI1801" s="271">
        <f t="shared" ref="AI1801" si="2620">IF(P1801=P1800,0,IF(P1801=P1799,0,IF(P1801=P1798,0,IF(P1801=P1797,0,IF(P1801=P1796,0,IF(P1801=P1795,0,1))))))</f>
        <v>0</v>
      </c>
      <c r="AJ1801" s="271" t="s">
        <v>545</v>
      </c>
      <c r="AK1801" s="271" t="str">
        <f t="shared" si="2583"/>
        <v>??</v>
      </c>
      <c r="AL1801" s="271" t="e">
        <f>IF(#REF!=#REF!,0,IF(#REF!=#REF!,0,IF(#REF!=#REF!,0,IF(#REF!=#REF!,0,IF(#REF!=#REF!,0,IF(#REF!=#REF!,0,1))))))</f>
        <v>#REF!</v>
      </c>
      <c r="AM1801" s="354">
        <f t="shared" si="2586"/>
        <v>0</v>
      </c>
    </row>
    <row r="1802" spans="1:39" ht="14.1" customHeight="1" thickTop="1" thickBot="1" x14ac:dyDescent="0.25">
      <c r="A1802" s="2278"/>
      <c r="B1802" s="2281"/>
      <c r="C1802" s="2283"/>
      <c r="D1802" s="2285"/>
      <c r="E1802" s="2288"/>
      <c r="F1802" s="2281"/>
      <c r="G1802" s="2295"/>
      <c r="H1802" s="2297"/>
      <c r="I1802" s="2293"/>
      <c r="J1802" s="2281"/>
      <c r="K1802" s="2295"/>
      <c r="L1802" s="2281"/>
      <c r="M1802" s="310"/>
      <c r="N1802" s="1678"/>
      <c r="O1802" s="1678"/>
      <c r="P1802" s="309"/>
      <c r="Q1802" s="309"/>
      <c r="R1802" s="308"/>
      <c r="S1802" s="308"/>
      <c r="T1802" s="358"/>
      <c r="U1802" s="357"/>
      <c r="V1802" s="357"/>
      <c r="W1802" s="357"/>
      <c r="X1802" s="357"/>
      <c r="Y1802" s="357"/>
      <c r="Z1802" s="357"/>
      <c r="AA1802" s="357"/>
      <c r="AB1802" s="308"/>
      <c r="AC1802" s="2300"/>
      <c r="AD1802" s="2300"/>
      <c r="AE1802" s="2308"/>
      <c r="AF1802" s="2316"/>
      <c r="AG1802" s="2314"/>
      <c r="AH1802" s="2312"/>
      <c r="AI1802" s="271">
        <f t="shared" ref="AI1802" si="2621">IF(P1802=P1801,0,IF(P1802=P1800,0,IF(P1802=P1799,0,IF(P1802=P1798,0,IF(P1802=P1797,0,IF(P1802=P1796,0,IF(P1802=P1795,0,1)))))))</f>
        <v>0</v>
      </c>
      <c r="AJ1802" s="271" t="s">
        <v>545</v>
      </c>
      <c r="AK1802" s="271" t="str">
        <f t="shared" si="2583"/>
        <v>??</v>
      </c>
      <c r="AL1802" s="271" t="e">
        <f>IF(#REF!=#REF!,0,IF(#REF!=#REF!,0,IF(#REF!=#REF!,0,IF(#REF!=#REF!,0,IF(#REF!=#REF!,0,IF(#REF!=#REF!,0,IF(#REF!=#REF!,0,1)))))))</f>
        <v>#REF!</v>
      </c>
      <c r="AM1802" s="354">
        <f t="shared" si="2586"/>
        <v>0</v>
      </c>
    </row>
    <row r="1803" spans="1:39" ht="14.1" customHeight="1" thickTop="1" thickBot="1" x14ac:dyDescent="0.25">
      <c r="A1803" s="2278"/>
      <c r="B1803" s="2281"/>
      <c r="C1803" s="2283"/>
      <c r="D1803" s="2285"/>
      <c r="E1803" s="2288"/>
      <c r="F1803" s="2281"/>
      <c r="G1803" s="2295"/>
      <c r="H1803" s="2297"/>
      <c r="I1803" s="2293"/>
      <c r="J1803" s="2281"/>
      <c r="K1803" s="2295"/>
      <c r="L1803" s="2281"/>
      <c r="M1803" s="310"/>
      <c r="N1803" s="1678"/>
      <c r="O1803" s="1678"/>
      <c r="P1803" s="309"/>
      <c r="Q1803" s="309"/>
      <c r="R1803" s="308"/>
      <c r="S1803" s="308"/>
      <c r="T1803" s="358"/>
      <c r="U1803" s="357"/>
      <c r="V1803" s="357"/>
      <c r="W1803" s="357"/>
      <c r="X1803" s="357"/>
      <c r="Y1803" s="357"/>
      <c r="Z1803" s="357"/>
      <c r="AA1803" s="357"/>
      <c r="AB1803" s="308"/>
      <c r="AC1803" s="2300"/>
      <c r="AD1803" s="2300"/>
      <c r="AE1803" s="2308"/>
      <c r="AF1803" s="2316"/>
      <c r="AG1803" s="2314"/>
      <c r="AH1803" s="2312"/>
      <c r="AI1803" s="271">
        <f t="shared" ref="AI1803" si="2622">IF(P1803=P1802,0,IF(P1803=P1801,0,IF(P1803=P1800,0,IF(P1803=P1799,0,IF(P1803=P1798,0,IF(P1803=P1797,0,IF(P1803=P1796,0,IF(P1803=P1795,0,1))))))))</f>
        <v>0</v>
      </c>
      <c r="AJ1803" s="271" t="s">
        <v>545</v>
      </c>
      <c r="AK1803" s="271" t="str">
        <f t="shared" si="2583"/>
        <v>??</v>
      </c>
      <c r="AL1803" s="271" t="e">
        <f>IF(#REF!=#REF!,0,IF(#REF!=#REF!,0,IF(#REF!=#REF!,0,IF(#REF!=#REF!,0,IF(#REF!=#REF!,0,IF(#REF!=#REF!,0,IF(#REF!=#REF!,0,IF(#REF!=#REF!,0,1))))))))</f>
        <v>#REF!</v>
      </c>
      <c r="AM1803" s="354">
        <f t="shared" si="2586"/>
        <v>0</v>
      </c>
    </row>
    <row r="1804" spans="1:39" ht="14.1" customHeight="1" thickTop="1" thickBot="1" x14ac:dyDescent="0.25">
      <c r="A1804" s="2279"/>
      <c r="B1804" s="2282"/>
      <c r="C1804" s="2284"/>
      <c r="D1804" s="2286"/>
      <c r="E1804" s="2289"/>
      <c r="F1804" s="2282"/>
      <c r="G1804" s="2296"/>
      <c r="H1804" s="2298"/>
      <c r="I1804" s="2294"/>
      <c r="J1804" s="2282"/>
      <c r="K1804" s="2296"/>
      <c r="L1804" s="2282"/>
      <c r="M1804" s="292"/>
      <c r="N1804" s="290"/>
      <c r="O1804" s="290"/>
      <c r="P1804" s="291"/>
      <c r="Q1804" s="291"/>
      <c r="R1804" s="290"/>
      <c r="S1804" s="290"/>
      <c r="T1804" s="356"/>
      <c r="U1804" s="355"/>
      <c r="V1804" s="355"/>
      <c r="W1804" s="355"/>
      <c r="X1804" s="355"/>
      <c r="Y1804" s="355"/>
      <c r="Z1804" s="355"/>
      <c r="AA1804" s="355"/>
      <c r="AB1804" s="290"/>
      <c r="AC1804" s="2301"/>
      <c r="AD1804" s="2301"/>
      <c r="AE1804" s="2309"/>
      <c r="AF1804" s="2316"/>
      <c r="AG1804" s="2315"/>
      <c r="AH1804" s="2312"/>
      <c r="AI1804" s="271">
        <f t="shared" ref="AI1804" si="2623">IF(P1804=P1803,0,IF(P1804=P1802,0,IF(P1804=P1801,0,IF(P1804=P1800,0,IF(P1804=P1799,0,IF(P1804=P1798,0,IF(P1804=P1797,0,IF(P1804=P1796,0,IF(P1804=P1795,0,1)))))))))</f>
        <v>0</v>
      </c>
      <c r="AJ1804" s="271" t="s">
        <v>545</v>
      </c>
      <c r="AK1804" s="271" t="str">
        <f t="shared" si="2583"/>
        <v>??</v>
      </c>
      <c r="AL1804" s="271" t="e">
        <f>IF(#REF!=#REF!,0,IF(#REF!=#REF!,0,IF(#REF!=#REF!,0,IF(#REF!=#REF!,0,IF(#REF!=#REF!,0,IF(#REF!=#REF!,0,IF(#REF!=#REF!,0,IF(#REF!=#REF!,0,IF(#REF!=#REF!,0,1)))))))))</f>
        <v>#REF!</v>
      </c>
      <c r="AM1804" s="354">
        <f t="shared" si="2586"/>
        <v>0</v>
      </c>
    </row>
    <row r="1805" spans="1:39" ht="14.1" customHeight="1" thickTop="1" thickBot="1" x14ac:dyDescent="0.25">
      <c r="A1805" s="2278"/>
      <c r="B1805" s="2280"/>
      <c r="C1805" s="2283"/>
      <c r="D1805" s="2285"/>
      <c r="E1805" s="2287"/>
      <c r="F1805" s="2280"/>
      <c r="G1805" s="2280"/>
      <c r="H1805" s="2297"/>
      <c r="I1805" s="2290" t="s">
        <v>140</v>
      </c>
      <c r="J1805" s="2281"/>
      <c r="K1805" s="2280"/>
      <c r="L1805" s="2281"/>
      <c r="M1805" s="310"/>
      <c r="N1805" s="1678"/>
      <c r="O1805" s="1678"/>
      <c r="P1805" s="388"/>
      <c r="Q1805" s="388"/>
      <c r="R1805" s="308"/>
      <c r="S1805" s="308"/>
      <c r="T1805" s="358"/>
      <c r="U1805" s="357"/>
      <c r="V1805" s="357"/>
      <c r="W1805" s="357"/>
      <c r="X1805" s="357"/>
      <c r="Y1805" s="357"/>
      <c r="Z1805" s="357"/>
      <c r="AA1805" s="357"/>
      <c r="AB1805" s="308"/>
      <c r="AC1805" s="2299">
        <f t="shared" ref="AC1805" si="2624">SUM(T1805:AB1814)</f>
        <v>0</v>
      </c>
      <c r="AD1805" s="2299">
        <f t="shared" ref="AD1805" si="2625">IF(AC1805&gt;0,18,0)</f>
        <v>0</v>
      </c>
      <c r="AE1805" s="2306">
        <f t="shared" ref="AE1805" si="2626">IF((AC1805-AD1805)&gt;=0,AC1805-AD1805,0)</f>
        <v>0</v>
      </c>
      <c r="AF1805" s="2316">
        <f t="shared" ref="AF1805" si="2627">IF(AC1805&lt;AD1805,AC1805,AD1805)/IF(AD1805=0,1,AD1805)</f>
        <v>0</v>
      </c>
      <c r="AG1805" s="2313" t="str">
        <f t="shared" ref="AG1805" si="2628">IF(AF1805=1,"pe",IF(AF1805&gt;0,"ne",""))</f>
        <v/>
      </c>
      <c r="AH1805" s="2312"/>
      <c r="AI1805" s="271">
        <v>1</v>
      </c>
      <c r="AJ1805" s="271" t="s">
        <v>545</v>
      </c>
      <c r="AK1805" s="271" t="str">
        <f t="shared" si="2583"/>
        <v>??</v>
      </c>
      <c r="AL1805" s="271">
        <v>1</v>
      </c>
      <c r="AM1805" s="354">
        <f t="shared" ref="AM1805" si="2629">C1805</f>
        <v>0</v>
      </c>
    </row>
    <row r="1806" spans="1:39" ht="14.1" customHeight="1" thickTop="1" thickBot="1" x14ac:dyDescent="0.25">
      <c r="A1806" s="2278"/>
      <c r="B1806" s="2281"/>
      <c r="C1806" s="2283"/>
      <c r="D1806" s="2285"/>
      <c r="E1806" s="2288"/>
      <c r="F1806" s="2281"/>
      <c r="G1806" s="2295"/>
      <c r="H1806" s="2297"/>
      <c r="I1806" s="2291"/>
      <c r="J1806" s="2281"/>
      <c r="K1806" s="2295"/>
      <c r="L1806" s="2281"/>
      <c r="M1806" s="310"/>
      <c r="N1806" s="1678"/>
      <c r="O1806" s="1678"/>
      <c r="P1806" s="309"/>
      <c r="Q1806" s="309"/>
      <c r="R1806" s="308"/>
      <c r="S1806" s="308"/>
      <c r="T1806" s="358"/>
      <c r="U1806" s="357"/>
      <c r="V1806" s="357"/>
      <c r="W1806" s="357"/>
      <c r="X1806" s="357"/>
      <c r="Y1806" s="357"/>
      <c r="Z1806" s="357"/>
      <c r="AA1806" s="357"/>
      <c r="AB1806" s="308"/>
      <c r="AC1806" s="2300"/>
      <c r="AD1806" s="2300"/>
      <c r="AE1806" s="2307"/>
      <c r="AF1806" s="2316"/>
      <c r="AG1806" s="2314"/>
      <c r="AH1806" s="2312"/>
      <c r="AI1806" s="271">
        <f t="shared" ref="AI1806" si="2630">IF(P1806=P1805,0,1)</f>
        <v>0</v>
      </c>
      <c r="AJ1806" s="271" t="s">
        <v>545</v>
      </c>
      <c r="AK1806" s="271" t="str">
        <f t="shared" si="2583"/>
        <v>??</v>
      </c>
      <c r="AL1806" s="271" t="e">
        <f>IF(#REF!=#REF!,0,1)</f>
        <v>#REF!</v>
      </c>
      <c r="AM1806" s="354">
        <f t="shared" si="2586"/>
        <v>0</v>
      </c>
    </row>
    <row r="1807" spans="1:39" ht="14.1" customHeight="1" thickTop="1" thickBot="1" x14ac:dyDescent="0.25">
      <c r="A1807" s="2278"/>
      <c r="B1807" s="2281"/>
      <c r="C1807" s="2283"/>
      <c r="D1807" s="2285"/>
      <c r="E1807" s="2288"/>
      <c r="F1807" s="2281"/>
      <c r="G1807" s="2295"/>
      <c r="H1807" s="2297"/>
      <c r="I1807" s="2292"/>
      <c r="J1807" s="2281"/>
      <c r="K1807" s="2295"/>
      <c r="L1807" s="2281"/>
      <c r="M1807" s="310"/>
      <c r="N1807" s="1678"/>
      <c r="O1807" s="1678"/>
      <c r="P1807" s="309"/>
      <c r="Q1807" s="309"/>
      <c r="R1807" s="308"/>
      <c r="S1807" s="308"/>
      <c r="T1807" s="358"/>
      <c r="U1807" s="357"/>
      <c r="V1807" s="357"/>
      <c r="W1807" s="357"/>
      <c r="X1807" s="357"/>
      <c r="Y1807" s="357"/>
      <c r="Z1807" s="357"/>
      <c r="AA1807" s="357"/>
      <c r="AB1807" s="308"/>
      <c r="AC1807" s="2300"/>
      <c r="AD1807" s="2300"/>
      <c r="AE1807" s="2307"/>
      <c r="AF1807" s="2316"/>
      <c r="AG1807" s="2314"/>
      <c r="AH1807" s="2312"/>
      <c r="AI1807" s="271">
        <f t="shared" ref="AI1807" si="2631">IF(P1807=P1806,0,IF(P1807=P1805,0,1))</f>
        <v>0</v>
      </c>
      <c r="AJ1807" s="271" t="s">
        <v>545</v>
      </c>
      <c r="AK1807" s="271" t="str">
        <f t="shared" si="2583"/>
        <v>??</v>
      </c>
      <c r="AL1807" s="271" t="e">
        <f>IF(#REF!=#REF!,0,IF(#REF!=#REF!,0,1))</f>
        <v>#REF!</v>
      </c>
      <c r="AM1807" s="354">
        <f t="shared" si="2586"/>
        <v>0</v>
      </c>
    </row>
    <row r="1808" spans="1:39" ht="14.1" customHeight="1" thickTop="1" thickBot="1" x14ac:dyDescent="0.25">
      <c r="A1808" s="2278"/>
      <c r="B1808" s="2281"/>
      <c r="C1808" s="2283"/>
      <c r="D1808" s="2285"/>
      <c r="E1808" s="2288"/>
      <c r="F1808" s="2281"/>
      <c r="G1808" s="2295"/>
      <c r="H1808" s="2297"/>
      <c r="I1808" s="2293"/>
      <c r="J1808" s="2281"/>
      <c r="K1808" s="2295"/>
      <c r="L1808" s="2281"/>
      <c r="M1808" s="310"/>
      <c r="N1808" s="1678"/>
      <c r="O1808" s="1678"/>
      <c r="P1808" s="309"/>
      <c r="Q1808" s="309"/>
      <c r="R1808" s="308"/>
      <c r="S1808" s="308"/>
      <c r="T1808" s="358"/>
      <c r="U1808" s="357"/>
      <c r="V1808" s="357"/>
      <c r="W1808" s="357"/>
      <c r="X1808" s="357"/>
      <c r="Y1808" s="357"/>
      <c r="Z1808" s="357"/>
      <c r="AA1808" s="357"/>
      <c r="AB1808" s="308"/>
      <c r="AC1808" s="2300"/>
      <c r="AD1808" s="2300"/>
      <c r="AE1808" s="2307"/>
      <c r="AF1808" s="2316"/>
      <c r="AG1808" s="2314"/>
      <c r="AH1808" s="2312"/>
      <c r="AI1808" s="271">
        <f t="shared" ref="AI1808" si="2632">IF(P1808=P1807,0,IF(P1808=P1806,0,IF(P1808=P1805,0,1)))</f>
        <v>0</v>
      </c>
      <c r="AJ1808" s="271" t="s">
        <v>545</v>
      </c>
      <c r="AK1808" s="271" t="str">
        <f t="shared" si="2583"/>
        <v>??</v>
      </c>
      <c r="AL1808" s="271" t="e">
        <f>IF(#REF!=#REF!,0,IF(#REF!=#REF!,0,IF(#REF!=#REF!,0,1)))</f>
        <v>#REF!</v>
      </c>
      <c r="AM1808" s="354">
        <f t="shared" si="2586"/>
        <v>0</v>
      </c>
    </row>
    <row r="1809" spans="1:39" ht="14.1" customHeight="1" thickTop="1" thickBot="1" x14ac:dyDescent="0.25">
      <c r="A1809" s="2278"/>
      <c r="B1809" s="2281"/>
      <c r="C1809" s="2283"/>
      <c r="D1809" s="2285"/>
      <c r="E1809" s="2288"/>
      <c r="F1809" s="2281"/>
      <c r="G1809" s="2295"/>
      <c r="H1809" s="2297"/>
      <c r="I1809" s="2293"/>
      <c r="J1809" s="2281"/>
      <c r="K1809" s="2295"/>
      <c r="L1809" s="2281"/>
      <c r="M1809" s="310"/>
      <c r="N1809" s="1678"/>
      <c r="O1809" s="1678"/>
      <c r="P1809" s="309"/>
      <c r="Q1809" s="309"/>
      <c r="R1809" s="308"/>
      <c r="S1809" s="308"/>
      <c r="T1809" s="358"/>
      <c r="U1809" s="357"/>
      <c r="V1809" s="357"/>
      <c r="W1809" s="357"/>
      <c r="X1809" s="357"/>
      <c r="Y1809" s="357"/>
      <c r="Z1809" s="357"/>
      <c r="AA1809" s="357"/>
      <c r="AB1809" s="308"/>
      <c r="AC1809" s="2300"/>
      <c r="AD1809" s="2300"/>
      <c r="AE1809" s="2307"/>
      <c r="AF1809" s="2316"/>
      <c r="AG1809" s="2314"/>
      <c r="AH1809" s="2312"/>
      <c r="AI1809" s="271">
        <f t="shared" ref="AI1809" si="2633">IF(P1809=P1808,0,IF(P1809=P1807,0,IF(P1809=P1806,0,IF(P1809=P1805,0,1))))</f>
        <v>0</v>
      </c>
      <c r="AJ1809" s="271" t="s">
        <v>545</v>
      </c>
      <c r="AK1809" s="271" t="str">
        <f t="shared" si="2583"/>
        <v>??</v>
      </c>
      <c r="AL1809" s="271" t="e">
        <f>IF(#REF!=#REF!,0,IF(#REF!=#REF!,0,IF(#REF!=#REF!,0,IF(#REF!=#REF!,0,1))))</f>
        <v>#REF!</v>
      </c>
      <c r="AM1809" s="354">
        <f t="shared" si="2586"/>
        <v>0</v>
      </c>
    </row>
    <row r="1810" spans="1:39" ht="14.1" customHeight="1" thickTop="1" thickBot="1" x14ac:dyDescent="0.25">
      <c r="A1810" s="2278"/>
      <c r="B1810" s="2281"/>
      <c r="C1810" s="2283"/>
      <c r="D1810" s="2285"/>
      <c r="E1810" s="2288"/>
      <c r="F1810" s="2281"/>
      <c r="G1810" s="2295"/>
      <c r="H1810" s="2297"/>
      <c r="I1810" s="2293"/>
      <c r="J1810" s="2281"/>
      <c r="K1810" s="2295"/>
      <c r="L1810" s="2281"/>
      <c r="M1810" s="310"/>
      <c r="N1810" s="1678"/>
      <c r="O1810" s="1678"/>
      <c r="P1810" s="309"/>
      <c r="Q1810" s="309"/>
      <c r="R1810" s="308"/>
      <c r="S1810" s="308"/>
      <c r="T1810" s="358"/>
      <c r="U1810" s="357"/>
      <c r="V1810" s="357"/>
      <c r="W1810" s="357"/>
      <c r="X1810" s="357"/>
      <c r="Y1810" s="357"/>
      <c r="Z1810" s="357"/>
      <c r="AA1810" s="357"/>
      <c r="AB1810" s="308"/>
      <c r="AC1810" s="2300"/>
      <c r="AD1810" s="2300"/>
      <c r="AE1810" s="2307"/>
      <c r="AF1810" s="2316"/>
      <c r="AG1810" s="2314"/>
      <c r="AH1810" s="2312"/>
      <c r="AI1810" s="271">
        <f t="shared" ref="AI1810" si="2634">IF(P1810=P1809,0,IF(P1810=P1808,0,IF(P1810=P1807,0,IF(P1810=P1806,0,IF(P1810=P1805,0,1)))))</f>
        <v>0</v>
      </c>
      <c r="AJ1810" s="271" t="s">
        <v>545</v>
      </c>
      <c r="AK1810" s="271" t="str">
        <f t="shared" si="2583"/>
        <v>??</v>
      </c>
      <c r="AL1810" s="271" t="e">
        <f>IF(#REF!=#REF!,0,IF(#REF!=#REF!,0,IF(#REF!=#REF!,0,IF(#REF!=#REF!,0,IF(#REF!=#REF!,0,1)))))</f>
        <v>#REF!</v>
      </c>
      <c r="AM1810" s="354">
        <f t="shared" si="2586"/>
        <v>0</v>
      </c>
    </row>
    <row r="1811" spans="1:39" ht="14.1" customHeight="1" thickTop="1" thickBot="1" x14ac:dyDescent="0.25">
      <c r="A1811" s="2278"/>
      <c r="B1811" s="2281"/>
      <c r="C1811" s="2283"/>
      <c r="D1811" s="2285"/>
      <c r="E1811" s="2288"/>
      <c r="F1811" s="2281"/>
      <c r="G1811" s="2295"/>
      <c r="H1811" s="2297"/>
      <c r="I1811" s="2293"/>
      <c r="J1811" s="2281"/>
      <c r="K1811" s="2295"/>
      <c r="L1811" s="2281"/>
      <c r="M1811" s="310"/>
      <c r="N1811" s="1678"/>
      <c r="O1811" s="1678"/>
      <c r="P1811" s="309"/>
      <c r="Q1811" s="309"/>
      <c r="R1811" s="308"/>
      <c r="S1811" s="308"/>
      <c r="T1811" s="358"/>
      <c r="U1811" s="357"/>
      <c r="V1811" s="357"/>
      <c r="W1811" s="357"/>
      <c r="X1811" s="357"/>
      <c r="Y1811" s="357"/>
      <c r="Z1811" s="357"/>
      <c r="AA1811" s="357"/>
      <c r="AB1811" s="308"/>
      <c r="AC1811" s="2300"/>
      <c r="AD1811" s="2300"/>
      <c r="AE1811" s="2308" t="str">
        <f t="shared" ref="AE1811" si="2635">IF(AE1805&gt;9,"błąd","")</f>
        <v/>
      </c>
      <c r="AF1811" s="2316"/>
      <c r="AG1811" s="2314"/>
      <c r="AH1811" s="2312"/>
      <c r="AI1811" s="271">
        <f t="shared" ref="AI1811" si="2636">IF(P1811=P1810,0,IF(P1811=P1809,0,IF(P1811=P1808,0,IF(P1811=P1807,0,IF(P1811=P1806,0,IF(P1811=P1805,0,1))))))</f>
        <v>0</v>
      </c>
      <c r="AJ1811" s="271" t="s">
        <v>545</v>
      </c>
      <c r="AK1811" s="271" t="str">
        <f t="shared" si="2583"/>
        <v>??</v>
      </c>
      <c r="AL1811" s="271" t="e">
        <f>IF(#REF!=#REF!,0,IF(#REF!=#REF!,0,IF(#REF!=#REF!,0,IF(#REF!=#REF!,0,IF(#REF!=#REF!,0,IF(#REF!=#REF!,0,1))))))</f>
        <v>#REF!</v>
      </c>
      <c r="AM1811" s="354">
        <f t="shared" si="2586"/>
        <v>0</v>
      </c>
    </row>
    <row r="1812" spans="1:39" ht="14.1" customHeight="1" thickTop="1" thickBot="1" x14ac:dyDescent="0.25">
      <c r="A1812" s="2278"/>
      <c r="B1812" s="2281"/>
      <c r="C1812" s="2283"/>
      <c r="D1812" s="2285"/>
      <c r="E1812" s="2288"/>
      <c r="F1812" s="2281"/>
      <c r="G1812" s="2295"/>
      <c r="H1812" s="2297"/>
      <c r="I1812" s="2293"/>
      <c r="J1812" s="2281"/>
      <c r="K1812" s="2295"/>
      <c r="L1812" s="2281"/>
      <c r="M1812" s="310"/>
      <c r="N1812" s="1678"/>
      <c r="O1812" s="1678"/>
      <c r="P1812" s="309"/>
      <c r="Q1812" s="309"/>
      <c r="R1812" s="308"/>
      <c r="S1812" s="308"/>
      <c r="T1812" s="358"/>
      <c r="U1812" s="357"/>
      <c r="V1812" s="357"/>
      <c r="W1812" s="357"/>
      <c r="X1812" s="357"/>
      <c r="Y1812" s="357"/>
      <c r="Z1812" s="357"/>
      <c r="AA1812" s="357"/>
      <c r="AB1812" s="308"/>
      <c r="AC1812" s="2300"/>
      <c r="AD1812" s="2300"/>
      <c r="AE1812" s="2308"/>
      <c r="AF1812" s="2316"/>
      <c r="AG1812" s="2314"/>
      <c r="AH1812" s="2312"/>
      <c r="AI1812" s="271">
        <f t="shared" ref="AI1812" si="2637">IF(P1812=P1811,0,IF(P1812=P1810,0,IF(P1812=P1809,0,IF(P1812=P1808,0,IF(P1812=P1807,0,IF(P1812=P1806,0,IF(P1812=P1805,0,1)))))))</f>
        <v>0</v>
      </c>
      <c r="AJ1812" s="271" t="s">
        <v>545</v>
      </c>
      <c r="AK1812" s="271" t="str">
        <f t="shared" si="2583"/>
        <v>??</v>
      </c>
      <c r="AL1812" s="271" t="e">
        <f>IF(#REF!=#REF!,0,IF(#REF!=#REF!,0,IF(#REF!=#REF!,0,IF(#REF!=#REF!,0,IF(#REF!=#REF!,0,IF(#REF!=#REF!,0,IF(#REF!=#REF!,0,1)))))))</f>
        <v>#REF!</v>
      </c>
      <c r="AM1812" s="354">
        <f t="shared" si="2586"/>
        <v>0</v>
      </c>
    </row>
    <row r="1813" spans="1:39" ht="14.1" customHeight="1" thickTop="1" thickBot="1" x14ac:dyDescent="0.25">
      <c r="A1813" s="2278"/>
      <c r="B1813" s="2281"/>
      <c r="C1813" s="2283"/>
      <c r="D1813" s="2285"/>
      <c r="E1813" s="2288"/>
      <c r="F1813" s="2281"/>
      <c r="G1813" s="2295"/>
      <c r="H1813" s="2297"/>
      <c r="I1813" s="2293"/>
      <c r="J1813" s="2281"/>
      <c r="K1813" s="2295"/>
      <c r="L1813" s="2281"/>
      <c r="M1813" s="310"/>
      <c r="N1813" s="1678"/>
      <c r="O1813" s="1678"/>
      <c r="P1813" s="309"/>
      <c r="Q1813" s="309"/>
      <c r="R1813" s="308"/>
      <c r="S1813" s="308"/>
      <c r="T1813" s="358"/>
      <c r="U1813" s="357"/>
      <c r="V1813" s="357"/>
      <c r="W1813" s="357"/>
      <c r="X1813" s="357"/>
      <c r="Y1813" s="357"/>
      <c r="Z1813" s="357"/>
      <c r="AA1813" s="357"/>
      <c r="AB1813" s="308"/>
      <c r="AC1813" s="2300"/>
      <c r="AD1813" s="2300"/>
      <c r="AE1813" s="2308"/>
      <c r="AF1813" s="2316"/>
      <c r="AG1813" s="2314"/>
      <c r="AH1813" s="2312"/>
      <c r="AI1813" s="271">
        <f t="shared" ref="AI1813" si="2638">IF(P1813=P1812,0,IF(P1813=P1811,0,IF(P1813=P1810,0,IF(P1813=P1809,0,IF(P1813=P1808,0,IF(P1813=P1807,0,IF(P1813=P1806,0,IF(P1813=P1805,0,1))))))))</f>
        <v>0</v>
      </c>
      <c r="AJ1813" s="271" t="s">
        <v>545</v>
      </c>
      <c r="AK1813" s="271" t="str">
        <f t="shared" si="2583"/>
        <v>??</v>
      </c>
      <c r="AL1813" s="271" t="e">
        <f>IF(#REF!=#REF!,0,IF(#REF!=#REF!,0,IF(#REF!=#REF!,0,IF(#REF!=#REF!,0,IF(#REF!=#REF!,0,IF(#REF!=#REF!,0,IF(#REF!=#REF!,0,IF(#REF!=#REF!,0,1))))))))</f>
        <v>#REF!</v>
      </c>
      <c r="AM1813" s="354">
        <f t="shared" si="2586"/>
        <v>0</v>
      </c>
    </row>
    <row r="1814" spans="1:39" ht="14.1" customHeight="1" thickTop="1" thickBot="1" x14ac:dyDescent="0.25">
      <c r="A1814" s="2279"/>
      <c r="B1814" s="2282"/>
      <c r="C1814" s="2284"/>
      <c r="D1814" s="2286"/>
      <c r="E1814" s="2289"/>
      <c r="F1814" s="2282"/>
      <c r="G1814" s="2296"/>
      <c r="H1814" s="2298"/>
      <c r="I1814" s="2294"/>
      <c r="J1814" s="2282"/>
      <c r="K1814" s="2296"/>
      <c r="L1814" s="2282"/>
      <c r="M1814" s="292"/>
      <c r="N1814" s="290"/>
      <c r="O1814" s="290"/>
      <c r="P1814" s="291"/>
      <c r="Q1814" s="291"/>
      <c r="R1814" s="290"/>
      <c r="S1814" s="290"/>
      <c r="T1814" s="356"/>
      <c r="U1814" s="355"/>
      <c r="V1814" s="355"/>
      <c r="W1814" s="355"/>
      <c r="X1814" s="355"/>
      <c r="Y1814" s="355"/>
      <c r="Z1814" s="355"/>
      <c r="AA1814" s="355"/>
      <c r="AB1814" s="290"/>
      <c r="AC1814" s="2301"/>
      <c r="AD1814" s="2301"/>
      <c r="AE1814" s="2309"/>
      <c r="AF1814" s="2316"/>
      <c r="AG1814" s="2315"/>
      <c r="AH1814" s="2312"/>
      <c r="AI1814" s="271">
        <f t="shared" ref="AI1814" si="2639">IF(P1814=P1813,0,IF(P1814=P1812,0,IF(P1814=P1811,0,IF(P1814=P1810,0,IF(P1814=P1809,0,IF(P1814=P1808,0,IF(P1814=P1807,0,IF(P1814=P1806,0,IF(P1814=P1805,0,1)))))))))</f>
        <v>0</v>
      </c>
      <c r="AJ1814" s="271" t="s">
        <v>545</v>
      </c>
      <c r="AK1814" s="271" t="str">
        <f t="shared" si="2583"/>
        <v>??</v>
      </c>
      <c r="AL1814" s="271" t="e">
        <f>IF(#REF!=#REF!,0,IF(#REF!=#REF!,0,IF(#REF!=#REF!,0,IF(#REF!=#REF!,0,IF(#REF!=#REF!,0,IF(#REF!=#REF!,0,IF(#REF!=#REF!,0,IF(#REF!=#REF!,0,IF(#REF!=#REF!,0,1)))))))))</f>
        <v>#REF!</v>
      </c>
      <c r="AM1814" s="354">
        <f t="shared" si="2586"/>
        <v>0</v>
      </c>
    </row>
    <row r="1815" spans="1:39" ht="14.1" customHeight="1" thickTop="1" thickBot="1" x14ac:dyDescent="0.25">
      <c r="A1815" s="2278"/>
      <c r="B1815" s="2280"/>
      <c r="C1815" s="2283"/>
      <c r="D1815" s="2285"/>
      <c r="E1815" s="2287"/>
      <c r="F1815" s="2280"/>
      <c r="G1815" s="2280"/>
      <c r="H1815" s="2297"/>
      <c r="I1815" s="2290" t="s">
        <v>140</v>
      </c>
      <c r="J1815" s="2281"/>
      <c r="K1815" s="2280"/>
      <c r="L1815" s="2281"/>
      <c r="M1815" s="310"/>
      <c r="N1815" s="1678"/>
      <c r="O1815" s="1678"/>
      <c r="P1815" s="388"/>
      <c r="Q1815" s="388"/>
      <c r="R1815" s="308"/>
      <c r="S1815" s="308"/>
      <c r="T1815" s="358"/>
      <c r="U1815" s="357"/>
      <c r="V1815" s="357"/>
      <c r="W1815" s="357"/>
      <c r="X1815" s="357"/>
      <c r="Y1815" s="357"/>
      <c r="Z1815" s="357"/>
      <c r="AA1815" s="357"/>
      <c r="AB1815" s="308"/>
      <c r="AC1815" s="2299">
        <f t="shared" ref="AC1815" si="2640">SUM(T1815:AB1824)</f>
        <v>0</v>
      </c>
      <c r="AD1815" s="2299">
        <f t="shared" ref="AD1815" si="2641">IF(AC1815&gt;0,18,0)</f>
        <v>0</v>
      </c>
      <c r="AE1815" s="2306">
        <f t="shared" ref="AE1815" si="2642">IF((AC1815-AD1815)&gt;=0,AC1815-AD1815,0)</f>
        <v>0</v>
      </c>
      <c r="AF1815" s="2316">
        <f t="shared" ref="AF1815" si="2643">IF(AC1815&lt;AD1815,AC1815,AD1815)/IF(AD1815=0,1,AD1815)</f>
        <v>0</v>
      </c>
      <c r="AG1815" s="2313" t="str">
        <f t="shared" ref="AG1815" si="2644">IF(AF1815=1,"pe",IF(AF1815&gt;0,"ne",""))</f>
        <v/>
      </c>
      <c r="AH1815" s="2312"/>
      <c r="AI1815" s="271">
        <v>1</v>
      </c>
      <c r="AJ1815" s="271" t="s">
        <v>545</v>
      </c>
      <c r="AK1815" s="271" t="str">
        <f t="shared" si="2583"/>
        <v>??</v>
      </c>
      <c r="AL1815" s="271">
        <v>1</v>
      </c>
      <c r="AM1815" s="354">
        <f t="shared" ref="AM1815" si="2645">C1815</f>
        <v>0</v>
      </c>
    </row>
    <row r="1816" spans="1:39" ht="14.1" customHeight="1" thickTop="1" thickBot="1" x14ac:dyDescent="0.25">
      <c r="A1816" s="2278"/>
      <c r="B1816" s="2281"/>
      <c r="C1816" s="2283"/>
      <c r="D1816" s="2285"/>
      <c r="E1816" s="2288"/>
      <c r="F1816" s="2281"/>
      <c r="G1816" s="2295"/>
      <c r="H1816" s="2297"/>
      <c r="I1816" s="2291"/>
      <c r="J1816" s="2281"/>
      <c r="K1816" s="2295"/>
      <c r="L1816" s="2281"/>
      <c r="M1816" s="310"/>
      <c r="N1816" s="1678"/>
      <c r="O1816" s="1678"/>
      <c r="P1816" s="309"/>
      <c r="Q1816" s="309"/>
      <c r="R1816" s="308"/>
      <c r="S1816" s="308"/>
      <c r="T1816" s="358"/>
      <c r="U1816" s="357"/>
      <c r="V1816" s="357"/>
      <c r="W1816" s="357"/>
      <c r="X1816" s="357"/>
      <c r="Y1816" s="357"/>
      <c r="Z1816" s="357"/>
      <c r="AA1816" s="357"/>
      <c r="AB1816" s="308"/>
      <c r="AC1816" s="2300"/>
      <c r="AD1816" s="2300"/>
      <c r="AE1816" s="2307"/>
      <c r="AF1816" s="2316"/>
      <c r="AG1816" s="2314"/>
      <c r="AH1816" s="2312"/>
      <c r="AI1816" s="271">
        <f t="shared" ref="AI1816" si="2646">IF(P1816=P1815,0,1)</f>
        <v>0</v>
      </c>
      <c r="AJ1816" s="271" t="s">
        <v>545</v>
      </c>
      <c r="AK1816" s="271" t="str">
        <f t="shared" si="2583"/>
        <v>??</v>
      </c>
      <c r="AL1816" s="271" t="e">
        <f>IF(#REF!=#REF!,0,1)</f>
        <v>#REF!</v>
      </c>
      <c r="AM1816" s="354">
        <f t="shared" si="2586"/>
        <v>0</v>
      </c>
    </row>
    <row r="1817" spans="1:39" ht="14.1" customHeight="1" thickTop="1" thickBot="1" x14ac:dyDescent="0.25">
      <c r="A1817" s="2278"/>
      <c r="B1817" s="2281"/>
      <c r="C1817" s="2283"/>
      <c r="D1817" s="2285"/>
      <c r="E1817" s="2288"/>
      <c r="F1817" s="2281"/>
      <c r="G1817" s="2295"/>
      <c r="H1817" s="2297"/>
      <c r="I1817" s="2292"/>
      <c r="J1817" s="2281"/>
      <c r="K1817" s="2295"/>
      <c r="L1817" s="2281"/>
      <c r="M1817" s="310"/>
      <c r="N1817" s="1678"/>
      <c r="O1817" s="1678"/>
      <c r="P1817" s="309"/>
      <c r="Q1817" s="309"/>
      <c r="R1817" s="308"/>
      <c r="S1817" s="308"/>
      <c r="T1817" s="358"/>
      <c r="U1817" s="357"/>
      <c r="V1817" s="357"/>
      <c r="W1817" s="357"/>
      <c r="X1817" s="357"/>
      <c r="Y1817" s="357"/>
      <c r="Z1817" s="357"/>
      <c r="AA1817" s="357"/>
      <c r="AB1817" s="308"/>
      <c r="AC1817" s="2300"/>
      <c r="AD1817" s="2300"/>
      <c r="AE1817" s="2307"/>
      <c r="AF1817" s="2316"/>
      <c r="AG1817" s="2314"/>
      <c r="AH1817" s="2312"/>
      <c r="AI1817" s="271">
        <f t="shared" ref="AI1817" si="2647">IF(P1817=P1816,0,IF(P1817=P1815,0,1))</f>
        <v>0</v>
      </c>
      <c r="AJ1817" s="271" t="s">
        <v>545</v>
      </c>
      <c r="AK1817" s="271" t="str">
        <f t="shared" si="2583"/>
        <v>??</v>
      </c>
      <c r="AL1817" s="271" t="e">
        <f>IF(#REF!=#REF!,0,IF(#REF!=#REF!,0,1))</f>
        <v>#REF!</v>
      </c>
      <c r="AM1817" s="354">
        <f t="shared" si="2586"/>
        <v>0</v>
      </c>
    </row>
    <row r="1818" spans="1:39" ht="14.1" customHeight="1" thickTop="1" thickBot="1" x14ac:dyDescent="0.25">
      <c r="A1818" s="2278"/>
      <c r="B1818" s="2281"/>
      <c r="C1818" s="2283"/>
      <c r="D1818" s="2285"/>
      <c r="E1818" s="2288"/>
      <c r="F1818" s="2281"/>
      <c r="G1818" s="2295"/>
      <c r="H1818" s="2297"/>
      <c r="I1818" s="2293"/>
      <c r="J1818" s="2281"/>
      <c r="K1818" s="2295"/>
      <c r="L1818" s="2281"/>
      <c r="M1818" s="310"/>
      <c r="N1818" s="1678"/>
      <c r="O1818" s="1678"/>
      <c r="P1818" s="309"/>
      <c r="Q1818" s="309"/>
      <c r="R1818" s="308"/>
      <c r="S1818" s="308"/>
      <c r="T1818" s="358"/>
      <c r="U1818" s="357"/>
      <c r="V1818" s="357"/>
      <c r="W1818" s="357"/>
      <c r="X1818" s="357"/>
      <c r="Y1818" s="357"/>
      <c r="Z1818" s="357"/>
      <c r="AA1818" s="357"/>
      <c r="AB1818" s="308"/>
      <c r="AC1818" s="2300"/>
      <c r="AD1818" s="2300"/>
      <c r="AE1818" s="2307"/>
      <c r="AF1818" s="2316"/>
      <c r="AG1818" s="2314"/>
      <c r="AH1818" s="2312"/>
      <c r="AI1818" s="271">
        <f t="shared" ref="AI1818" si="2648">IF(P1818=P1817,0,IF(P1818=P1816,0,IF(P1818=P1815,0,1)))</f>
        <v>0</v>
      </c>
      <c r="AJ1818" s="271" t="s">
        <v>545</v>
      </c>
      <c r="AK1818" s="271" t="str">
        <f t="shared" si="2583"/>
        <v>??</v>
      </c>
      <c r="AL1818" s="271" t="e">
        <f>IF(#REF!=#REF!,0,IF(#REF!=#REF!,0,IF(#REF!=#REF!,0,1)))</f>
        <v>#REF!</v>
      </c>
      <c r="AM1818" s="354">
        <f t="shared" si="2586"/>
        <v>0</v>
      </c>
    </row>
    <row r="1819" spans="1:39" ht="14.1" customHeight="1" thickTop="1" thickBot="1" x14ac:dyDescent="0.25">
      <c r="A1819" s="2278"/>
      <c r="B1819" s="2281"/>
      <c r="C1819" s="2283"/>
      <c r="D1819" s="2285"/>
      <c r="E1819" s="2288"/>
      <c r="F1819" s="2281"/>
      <c r="G1819" s="2295"/>
      <c r="H1819" s="2297"/>
      <c r="I1819" s="2293"/>
      <c r="J1819" s="2281"/>
      <c r="K1819" s="2295"/>
      <c r="L1819" s="2281"/>
      <c r="M1819" s="310"/>
      <c r="N1819" s="1678"/>
      <c r="O1819" s="1678"/>
      <c r="P1819" s="309"/>
      <c r="Q1819" s="309"/>
      <c r="R1819" s="308"/>
      <c r="S1819" s="308"/>
      <c r="T1819" s="358"/>
      <c r="U1819" s="357"/>
      <c r="V1819" s="357"/>
      <c r="W1819" s="357"/>
      <c r="X1819" s="357"/>
      <c r="Y1819" s="357"/>
      <c r="Z1819" s="357"/>
      <c r="AA1819" s="357"/>
      <c r="AB1819" s="308"/>
      <c r="AC1819" s="2300"/>
      <c r="AD1819" s="2300"/>
      <c r="AE1819" s="2307"/>
      <c r="AF1819" s="2316"/>
      <c r="AG1819" s="2314"/>
      <c r="AH1819" s="2312"/>
      <c r="AI1819" s="271">
        <f t="shared" ref="AI1819" si="2649">IF(P1819=P1818,0,IF(P1819=P1817,0,IF(P1819=P1816,0,IF(P1819=P1815,0,1))))</f>
        <v>0</v>
      </c>
      <c r="AJ1819" s="271" t="s">
        <v>545</v>
      </c>
      <c r="AK1819" s="271" t="str">
        <f t="shared" si="2583"/>
        <v>??</v>
      </c>
      <c r="AL1819" s="271" t="e">
        <f>IF(#REF!=#REF!,0,IF(#REF!=#REF!,0,IF(#REF!=#REF!,0,IF(#REF!=#REF!,0,1))))</f>
        <v>#REF!</v>
      </c>
      <c r="AM1819" s="354">
        <f t="shared" si="2586"/>
        <v>0</v>
      </c>
    </row>
    <row r="1820" spans="1:39" ht="14.1" customHeight="1" thickTop="1" thickBot="1" x14ac:dyDescent="0.25">
      <c r="A1820" s="2278"/>
      <c r="B1820" s="2281"/>
      <c r="C1820" s="2283"/>
      <c r="D1820" s="2285"/>
      <c r="E1820" s="2288"/>
      <c r="F1820" s="2281"/>
      <c r="G1820" s="2295"/>
      <c r="H1820" s="2297"/>
      <c r="I1820" s="2293"/>
      <c r="J1820" s="2281"/>
      <c r="K1820" s="2295"/>
      <c r="L1820" s="2281"/>
      <c r="M1820" s="310"/>
      <c r="N1820" s="1678"/>
      <c r="O1820" s="1678"/>
      <c r="P1820" s="309"/>
      <c r="Q1820" s="309"/>
      <c r="R1820" s="308"/>
      <c r="S1820" s="308"/>
      <c r="T1820" s="358"/>
      <c r="U1820" s="357"/>
      <c r="V1820" s="357"/>
      <c r="W1820" s="357"/>
      <c r="X1820" s="357"/>
      <c r="Y1820" s="357"/>
      <c r="Z1820" s="357"/>
      <c r="AA1820" s="357"/>
      <c r="AB1820" s="308"/>
      <c r="AC1820" s="2300"/>
      <c r="AD1820" s="2300"/>
      <c r="AE1820" s="2307"/>
      <c r="AF1820" s="2316"/>
      <c r="AG1820" s="2314"/>
      <c r="AH1820" s="2312"/>
      <c r="AI1820" s="271">
        <f t="shared" ref="AI1820" si="2650">IF(P1820=P1819,0,IF(P1820=P1818,0,IF(P1820=P1817,0,IF(P1820=P1816,0,IF(P1820=P1815,0,1)))))</f>
        <v>0</v>
      </c>
      <c r="AJ1820" s="271" t="s">
        <v>545</v>
      </c>
      <c r="AK1820" s="271" t="str">
        <f t="shared" si="2583"/>
        <v>??</v>
      </c>
      <c r="AL1820" s="271" t="e">
        <f>IF(#REF!=#REF!,0,IF(#REF!=#REF!,0,IF(#REF!=#REF!,0,IF(#REF!=#REF!,0,IF(#REF!=#REF!,0,1)))))</f>
        <v>#REF!</v>
      </c>
      <c r="AM1820" s="354">
        <f t="shared" si="2586"/>
        <v>0</v>
      </c>
    </row>
    <row r="1821" spans="1:39" ht="14.1" customHeight="1" thickTop="1" thickBot="1" x14ac:dyDescent="0.25">
      <c r="A1821" s="2278"/>
      <c r="B1821" s="2281"/>
      <c r="C1821" s="2283"/>
      <c r="D1821" s="2285"/>
      <c r="E1821" s="2288"/>
      <c r="F1821" s="2281"/>
      <c r="G1821" s="2295"/>
      <c r="H1821" s="2297"/>
      <c r="I1821" s="2293"/>
      <c r="J1821" s="2281"/>
      <c r="K1821" s="2295"/>
      <c r="L1821" s="2281"/>
      <c r="M1821" s="310"/>
      <c r="N1821" s="1678"/>
      <c r="O1821" s="1678"/>
      <c r="P1821" s="309"/>
      <c r="Q1821" s="309"/>
      <c r="R1821" s="308"/>
      <c r="S1821" s="308"/>
      <c r="T1821" s="358"/>
      <c r="U1821" s="357"/>
      <c r="V1821" s="357"/>
      <c r="W1821" s="357"/>
      <c r="X1821" s="357"/>
      <c r="Y1821" s="357"/>
      <c r="Z1821" s="357"/>
      <c r="AA1821" s="357"/>
      <c r="AB1821" s="308"/>
      <c r="AC1821" s="2300"/>
      <c r="AD1821" s="2300"/>
      <c r="AE1821" s="2308" t="str">
        <f t="shared" ref="AE1821" si="2651">IF(AE1815&gt;9,"błąd","")</f>
        <v/>
      </c>
      <c r="AF1821" s="2316"/>
      <c r="AG1821" s="2314"/>
      <c r="AH1821" s="2312"/>
      <c r="AI1821" s="271">
        <f t="shared" ref="AI1821" si="2652">IF(P1821=P1820,0,IF(P1821=P1819,0,IF(P1821=P1818,0,IF(P1821=P1817,0,IF(P1821=P1816,0,IF(P1821=P1815,0,1))))))</f>
        <v>0</v>
      </c>
      <c r="AJ1821" s="271" t="s">
        <v>545</v>
      </c>
      <c r="AK1821" s="271" t="str">
        <f t="shared" si="2583"/>
        <v>??</v>
      </c>
      <c r="AL1821" s="271" t="e">
        <f>IF(#REF!=#REF!,0,IF(#REF!=#REF!,0,IF(#REF!=#REF!,0,IF(#REF!=#REF!,0,IF(#REF!=#REF!,0,IF(#REF!=#REF!,0,1))))))</f>
        <v>#REF!</v>
      </c>
      <c r="AM1821" s="354">
        <f t="shared" si="2586"/>
        <v>0</v>
      </c>
    </row>
    <row r="1822" spans="1:39" ht="14.1" customHeight="1" thickTop="1" thickBot="1" x14ac:dyDescent="0.25">
      <c r="A1822" s="2278"/>
      <c r="B1822" s="2281"/>
      <c r="C1822" s="2283"/>
      <c r="D1822" s="2285"/>
      <c r="E1822" s="2288"/>
      <c r="F1822" s="2281"/>
      <c r="G1822" s="2295"/>
      <c r="H1822" s="2297"/>
      <c r="I1822" s="2293"/>
      <c r="J1822" s="2281"/>
      <c r="K1822" s="2295"/>
      <c r="L1822" s="2281"/>
      <c r="M1822" s="310"/>
      <c r="N1822" s="1678"/>
      <c r="O1822" s="1678"/>
      <c r="P1822" s="309"/>
      <c r="Q1822" s="309"/>
      <c r="R1822" s="308"/>
      <c r="S1822" s="308"/>
      <c r="T1822" s="358"/>
      <c r="U1822" s="357"/>
      <c r="V1822" s="357"/>
      <c r="W1822" s="357"/>
      <c r="X1822" s="357"/>
      <c r="Y1822" s="357"/>
      <c r="Z1822" s="357"/>
      <c r="AA1822" s="357"/>
      <c r="AB1822" s="308"/>
      <c r="AC1822" s="2300"/>
      <c r="AD1822" s="2300"/>
      <c r="AE1822" s="2308"/>
      <c r="AF1822" s="2316"/>
      <c r="AG1822" s="2314"/>
      <c r="AH1822" s="2312"/>
      <c r="AI1822" s="271">
        <f t="shared" ref="AI1822" si="2653">IF(P1822=P1821,0,IF(P1822=P1820,0,IF(P1822=P1819,0,IF(P1822=P1818,0,IF(P1822=P1817,0,IF(P1822=P1816,0,IF(P1822=P1815,0,1)))))))</f>
        <v>0</v>
      </c>
      <c r="AJ1822" s="271" t="s">
        <v>545</v>
      </c>
      <c r="AK1822" s="271" t="str">
        <f t="shared" si="2583"/>
        <v>??</v>
      </c>
      <c r="AL1822" s="271" t="e">
        <f>IF(#REF!=#REF!,0,IF(#REF!=#REF!,0,IF(#REF!=#REF!,0,IF(#REF!=#REF!,0,IF(#REF!=#REF!,0,IF(#REF!=#REF!,0,IF(#REF!=#REF!,0,1)))))))</f>
        <v>#REF!</v>
      </c>
      <c r="AM1822" s="354">
        <f t="shared" si="2586"/>
        <v>0</v>
      </c>
    </row>
    <row r="1823" spans="1:39" ht="14.1" customHeight="1" thickTop="1" thickBot="1" x14ac:dyDescent="0.25">
      <c r="A1823" s="2278"/>
      <c r="B1823" s="2281"/>
      <c r="C1823" s="2283"/>
      <c r="D1823" s="2285"/>
      <c r="E1823" s="2288"/>
      <c r="F1823" s="2281"/>
      <c r="G1823" s="2295"/>
      <c r="H1823" s="2297"/>
      <c r="I1823" s="2293"/>
      <c r="J1823" s="2281"/>
      <c r="K1823" s="2295"/>
      <c r="L1823" s="2281"/>
      <c r="M1823" s="310"/>
      <c r="N1823" s="1678"/>
      <c r="O1823" s="1678"/>
      <c r="P1823" s="309"/>
      <c r="Q1823" s="309"/>
      <c r="R1823" s="308"/>
      <c r="S1823" s="308"/>
      <c r="T1823" s="358"/>
      <c r="U1823" s="357"/>
      <c r="V1823" s="357"/>
      <c r="W1823" s="357"/>
      <c r="X1823" s="357"/>
      <c r="Y1823" s="357"/>
      <c r="Z1823" s="357"/>
      <c r="AA1823" s="357"/>
      <c r="AB1823" s="308"/>
      <c r="AC1823" s="2300"/>
      <c r="AD1823" s="2300"/>
      <c r="AE1823" s="2308"/>
      <c r="AF1823" s="2316"/>
      <c r="AG1823" s="2314"/>
      <c r="AH1823" s="2312"/>
      <c r="AI1823" s="271">
        <f t="shared" ref="AI1823" si="2654">IF(P1823=P1822,0,IF(P1823=P1821,0,IF(P1823=P1820,0,IF(P1823=P1819,0,IF(P1823=P1818,0,IF(P1823=P1817,0,IF(P1823=P1816,0,IF(P1823=P1815,0,1))))))))</f>
        <v>0</v>
      </c>
      <c r="AJ1823" s="271" t="s">
        <v>545</v>
      </c>
      <c r="AK1823" s="271" t="str">
        <f t="shared" si="2583"/>
        <v>??</v>
      </c>
      <c r="AL1823" s="271" t="e">
        <f>IF(#REF!=#REF!,0,IF(#REF!=#REF!,0,IF(#REF!=#REF!,0,IF(#REF!=#REF!,0,IF(#REF!=#REF!,0,IF(#REF!=#REF!,0,IF(#REF!=#REF!,0,IF(#REF!=#REF!,0,1))))))))</f>
        <v>#REF!</v>
      </c>
      <c r="AM1823" s="354">
        <f t="shared" si="2586"/>
        <v>0</v>
      </c>
    </row>
    <row r="1824" spans="1:39" ht="14.1" customHeight="1" thickTop="1" thickBot="1" x14ac:dyDescent="0.25">
      <c r="A1824" s="2279"/>
      <c r="B1824" s="2282"/>
      <c r="C1824" s="2284"/>
      <c r="D1824" s="2286"/>
      <c r="E1824" s="2289"/>
      <c r="F1824" s="2282"/>
      <c r="G1824" s="2296"/>
      <c r="H1824" s="2298"/>
      <c r="I1824" s="2294"/>
      <c r="J1824" s="2282"/>
      <c r="K1824" s="2296"/>
      <c r="L1824" s="2282"/>
      <c r="M1824" s="292"/>
      <c r="N1824" s="290"/>
      <c r="O1824" s="290"/>
      <c r="P1824" s="291"/>
      <c r="Q1824" s="291"/>
      <c r="R1824" s="290"/>
      <c r="S1824" s="290"/>
      <c r="T1824" s="356"/>
      <c r="U1824" s="355"/>
      <c r="V1824" s="355"/>
      <c r="W1824" s="355"/>
      <c r="X1824" s="355"/>
      <c r="Y1824" s="355"/>
      <c r="Z1824" s="355"/>
      <c r="AA1824" s="355"/>
      <c r="AB1824" s="290"/>
      <c r="AC1824" s="2301"/>
      <c r="AD1824" s="2301"/>
      <c r="AE1824" s="2309"/>
      <c r="AF1824" s="2316"/>
      <c r="AG1824" s="2315"/>
      <c r="AH1824" s="2312"/>
      <c r="AI1824" s="271">
        <f t="shared" ref="AI1824" si="2655">IF(P1824=P1823,0,IF(P1824=P1822,0,IF(P1824=P1821,0,IF(P1824=P1820,0,IF(P1824=P1819,0,IF(P1824=P1818,0,IF(P1824=P1817,0,IF(P1824=P1816,0,IF(P1824=P1815,0,1)))))))))</f>
        <v>0</v>
      </c>
      <c r="AJ1824" s="271" t="s">
        <v>545</v>
      </c>
      <c r="AK1824" s="271" t="str">
        <f t="shared" si="2583"/>
        <v>??</v>
      </c>
      <c r="AL1824" s="271" t="e">
        <f>IF(#REF!=#REF!,0,IF(#REF!=#REF!,0,IF(#REF!=#REF!,0,IF(#REF!=#REF!,0,IF(#REF!=#REF!,0,IF(#REF!=#REF!,0,IF(#REF!=#REF!,0,IF(#REF!=#REF!,0,IF(#REF!=#REF!,0,1)))))))))</f>
        <v>#REF!</v>
      </c>
      <c r="AM1824" s="354">
        <f t="shared" si="2586"/>
        <v>0</v>
      </c>
    </row>
    <row r="1825" spans="1:39" ht="14.1" customHeight="1" thickTop="1" thickBot="1" x14ac:dyDescent="0.25">
      <c r="A1825" s="2278"/>
      <c r="B1825" s="2280"/>
      <c r="C1825" s="2283"/>
      <c r="D1825" s="2285"/>
      <c r="E1825" s="2287"/>
      <c r="F1825" s="2280"/>
      <c r="G1825" s="2280"/>
      <c r="H1825" s="2297"/>
      <c r="I1825" s="2290" t="s">
        <v>140</v>
      </c>
      <c r="J1825" s="2281"/>
      <c r="K1825" s="2280"/>
      <c r="L1825" s="2281"/>
      <c r="M1825" s="310"/>
      <c r="N1825" s="1678"/>
      <c r="O1825" s="1678"/>
      <c r="P1825" s="388"/>
      <c r="Q1825" s="388"/>
      <c r="R1825" s="308"/>
      <c r="S1825" s="308"/>
      <c r="T1825" s="358"/>
      <c r="U1825" s="357"/>
      <c r="V1825" s="357"/>
      <c r="W1825" s="357"/>
      <c r="X1825" s="357"/>
      <c r="Y1825" s="357"/>
      <c r="Z1825" s="357"/>
      <c r="AA1825" s="357"/>
      <c r="AB1825" s="308"/>
      <c r="AC1825" s="2299">
        <f t="shared" ref="AC1825" si="2656">SUM(T1825:AB1834)</f>
        <v>0</v>
      </c>
      <c r="AD1825" s="2299">
        <f t="shared" ref="AD1825" si="2657">IF(AC1825&gt;0,18,0)</f>
        <v>0</v>
      </c>
      <c r="AE1825" s="2306">
        <f t="shared" ref="AE1825" si="2658">IF((AC1825-AD1825)&gt;=0,AC1825-AD1825,0)</f>
        <v>0</v>
      </c>
      <c r="AF1825" s="2316">
        <f t="shared" ref="AF1825" si="2659">IF(AC1825&lt;AD1825,AC1825,AD1825)/IF(AD1825=0,1,AD1825)</f>
        <v>0</v>
      </c>
      <c r="AG1825" s="2313" t="str">
        <f t="shared" ref="AG1825" si="2660">IF(AF1825=1,"pe",IF(AF1825&gt;0,"ne",""))</f>
        <v/>
      </c>
      <c r="AH1825" s="2312"/>
      <c r="AI1825" s="271">
        <v>1</v>
      </c>
      <c r="AJ1825" s="271" t="s">
        <v>545</v>
      </c>
      <c r="AK1825" s="271" t="str">
        <f t="shared" si="2583"/>
        <v>??</v>
      </c>
      <c r="AL1825" s="271">
        <v>1</v>
      </c>
      <c r="AM1825" s="354">
        <f t="shared" ref="AM1825" si="2661">C1825</f>
        <v>0</v>
      </c>
    </row>
    <row r="1826" spans="1:39" ht="14.1" customHeight="1" thickTop="1" thickBot="1" x14ac:dyDescent="0.25">
      <c r="A1826" s="2278"/>
      <c r="B1826" s="2281"/>
      <c r="C1826" s="2283"/>
      <c r="D1826" s="2285"/>
      <c r="E1826" s="2288"/>
      <c r="F1826" s="2281"/>
      <c r="G1826" s="2295"/>
      <c r="H1826" s="2297"/>
      <c r="I1826" s="2291"/>
      <c r="J1826" s="2281"/>
      <c r="K1826" s="2295"/>
      <c r="L1826" s="2281"/>
      <c r="M1826" s="310"/>
      <c r="N1826" s="1678"/>
      <c r="O1826" s="1678"/>
      <c r="P1826" s="309"/>
      <c r="Q1826" s="309"/>
      <c r="R1826" s="308"/>
      <c r="S1826" s="308"/>
      <c r="T1826" s="358"/>
      <c r="U1826" s="357"/>
      <c r="V1826" s="357"/>
      <c r="W1826" s="357"/>
      <c r="X1826" s="357"/>
      <c r="Y1826" s="357"/>
      <c r="Z1826" s="357"/>
      <c r="AA1826" s="357"/>
      <c r="AB1826" s="308"/>
      <c r="AC1826" s="2300"/>
      <c r="AD1826" s="2300"/>
      <c r="AE1826" s="2307"/>
      <c r="AF1826" s="2316"/>
      <c r="AG1826" s="2314"/>
      <c r="AH1826" s="2312"/>
      <c r="AI1826" s="271">
        <f t="shared" ref="AI1826" si="2662">IF(P1826=P1825,0,1)</f>
        <v>0</v>
      </c>
      <c r="AJ1826" s="271" t="s">
        <v>545</v>
      </c>
      <c r="AK1826" s="271" t="str">
        <f t="shared" si="2583"/>
        <v>??</v>
      </c>
      <c r="AL1826" s="271" t="e">
        <f>IF(#REF!=#REF!,0,1)</f>
        <v>#REF!</v>
      </c>
      <c r="AM1826" s="354">
        <f t="shared" si="2586"/>
        <v>0</v>
      </c>
    </row>
    <row r="1827" spans="1:39" ht="14.1" customHeight="1" thickTop="1" thickBot="1" x14ac:dyDescent="0.25">
      <c r="A1827" s="2278"/>
      <c r="B1827" s="2281"/>
      <c r="C1827" s="2283"/>
      <c r="D1827" s="2285"/>
      <c r="E1827" s="2288"/>
      <c r="F1827" s="2281"/>
      <c r="G1827" s="2295"/>
      <c r="H1827" s="2297"/>
      <c r="I1827" s="2292"/>
      <c r="J1827" s="2281"/>
      <c r="K1827" s="2295"/>
      <c r="L1827" s="2281"/>
      <c r="M1827" s="310"/>
      <c r="N1827" s="1678"/>
      <c r="O1827" s="1678"/>
      <c r="P1827" s="309"/>
      <c r="Q1827" s="309"/>
      <c r="R1827" s="308"/>
      <c r="S1827" s="308"/>
      <c r="T1827" s="358"/>
      <c r="U1827" s="357"/>
      <c r="V1827" s="357"/>
      <c r="W1827" s="357"/>
      <c r="X1827" s="357"/>
      <c r="Y1827" s="357"/>
      <c r="Z1827" s="357"/>
      <c r="AA1827" s="357"/>
      <c r="AB1827" s="308"/>
      <c r="AC1827" s="2300"/>
      <c r="AD1827" s="2300"/>
      <c r="AE1827" s="2307"/>
      <c r="AF1827" s="2316"/>
      <c r="AG1827" s="2314"/>
      <c r="AH1827" s="2312"/>
      <c r="AI1827" s="271">
        <f t="shared" ref="AI1827" si="2663">IF(P1827=P1826,0,IF(P1827=P1825,0,1))</f>
        <v>0</v>
      </c>
      <c r="AJ1827" s="271" t="s">
        <v>545</v>
      </c>
      <c r="AK1827" s="271" t="str">
        <f t="shared" si="2583"/>
        <v>??</v>
      </c>
      <c r="AL1827" s="271" t="e">
        <f>IF(#REF!=#REF!,0,IF(#REF!=#REF!,0,1))</f>
        <v>#REF!</v>
      </c>
      <c r="AM1827" s="354">
        <f t="shared" si="2586"/>
        <v>0</v>
      </c>
    </row>
    <row r="1828" spans="1:39" ht="14.1" customHeight="1" thickTop="1" thickBot="1" x14ac:dyDescent="0.25">
      <c r="A1828" s="2278"/>
      <c r="B1828" s="2281"/>
      <c r="C1828" s="2283"/>
      <c r="D1828" s="2285"/>
      <c r="E1828" s="2288"/>
      <c r="F1828" s="2281"/>
      <c r="G1828" s="2295"/>
      <c r="H1828" s="2297"/>
      <c r="I1828" s="2293"/>
      <c r="J1828" s="2281"/>
      <c r="K1828" s="2295"/>
      <c r="L1828" s="2281"/>
      <c r="M1828" s="310"/>
      <c r="N1828" s="1678"/>
      <c r="O1828" s="1678"/>
      <c r="P1828" s="309"/>
      <c r="Q1828" s="309"/>
      <c r="R1828" s="308"/>
      <c r="S1828" s="308"/>
      <c r="T1828" s="358"/>
      <c r="U1828" s="357"/>
      <c r="V1828" s="357"/>
      <c r="W1828" s="357"/>
      <c r="X1828" s="357"/>
      <c r="Y1828" s="357"/>
      <c r="Z1828" s="357"/>
      <c r="AA1828" s="357"/>
      <c r="AB1828" s="308"/>
      <c r="AC1828" s="2300"/>
      <c r="AD1828" s="2300"/>
      <c r="AE1828" s="2307"/>
      <c r="AF1828" s="2316"/>
      <c r="AG1828" s="2314"/>
      <c r="AH1828" s="2312"/>
      <c r="AI1828" s="271">
        <f t="shared" ref="AI1828" si="2664">IF(P1828=P1827,0,IF(P1828=P1826,0,IF(P1828=P1825,0,1)))</f>
        <v>0</v>
      </c>
      <c r="AJ1828" s="271" t="s">
        <v>545</v>
      </c>
      <c r="AK1828" s="271" t="str">
        <f t="shared" si="2583"/>
        <v>??</v>
      </c>
      <c r="AL1828" s="271" t="e">
        <f>IF(#REF!=#REF!,0,IF(#REF!=#REF!,0,IF(#REF!=#REF!,0,1)))</f>
        <v>#REF!</v>
      </c>
      <c r="AM1828" s="354">
        <f t="shared" si="2586"/>
        <v>0</v>
      </c>
    </row>
    <row r="1829" spans="1:39" ht="14.1" customHeight="1" thickTop="1" thickBot="1" x14ac:dyDescent="0.25">
      <c r="A1829" s="2278"/>
      <c r="B1829" s="2281"/>
      <c r="C1829" s="2283"/>
      <c r="D1829" s="2285"/>
      <c r="E1829" s="2288"/>
      <c r="F1829" s="2281"/>
      <c r="G1829" s="2295"/>
      <c r="H1829" s="2297"/>
      <c r="I1829" s="2293"/>
      <c r="J1829" s="2281"/>
      <c r="K1829" s="2295"/>
      <c r="L1829" s="2281"/>
      <c r="M1829" s="310"/>
      <c r="N1829" s="1678"/>
      <c r="O1829" s="1678"/>
      <c r="P1829" s="309"/>
      <c r="Q1829" s="309"/>
      <c r="R1829" s="308"/>
      <c r="S1829" s="308"/>
      <c r="T1829" s="358"/>
      <c r="U1829" s="357"/>
      <c r="V1829" s="357"/>
      <c r="W1829" s="357"/>
      <c r="X1829" s="357"/>
      <c r="Y1829" s="357"/>
      <c r="Z1829" s="357"/>
      <c r="AA1829" s="357"/>
      <c r="AB1829" s="308"/>
      <c r="AC1829" s="2300"/>
      <c r="AD1829" s="2300"/>
      <c r="AE1829" s="2307"/>
      <c r="AF1829" s="2316"/>
      <c r="AG1829" s="2314"/>
      <c r="AH1829" s="2312"/>
      <c r="AI1829" s="271">
        <f t="shared" ref="AI1829" si="2665">IF(P1829=P1828,0,IF(P1829=P1827,0,IF(P1829=P1826,0,IF(P1829=P1825,0,1))))</f>
        <v>0</v>
      </c>
      <c r="AJ1829" s="271" t="s">
        <v>545</v>
      </c>
      <c r="AK1829" s="271" t="str">
        <f t="shared" si="2583"/>
        <v>??</v>
      </c>
      <c r="AL1829" s="271" t="e">
        <f>IF(#REF!=#REF!,0,IF(#REF!=#REF!,0,IF(#REF!=#REF!,0,IF(#REF!=#REF!,0,1))))</f>
        <v>#REF!</v>
      </c>
      <c r="AM1829" s="354">
        <f t="shared" si="2586"/>
        <v>0</v>
      </c>
    </row>
    <row r="1830" spans="1:39" ht="14.1" customHeight="1" thickTop="1" thickBot="1" x14ac:dyDescent="0.25">
      <c r="A1830" s="2278"/>
      <c r="B1830" s="2281"/>
      <c r="C1830" s="2283"/>
      <c r="D1830" s="2285"/>
      <c r="E1830" s="2288"/>
      <c r="F1830" s="2281"/>
      <c r="G1830" s="2295"/>
      <c r="H1830" s="2297"/>
      <c r="I1830" s="2293"/>
      <c r="J1830" s="2281"/>
      <c r="K1830" s="2295"/>
      <c r="L1830" s="2281"/>
      <c r="M1830" s="310"/>
      <c r="N1830" s="1678"/>
      <c r="O1830" s="1678"/>
      <c r="P1830" s="309"/>
      <c r="Q1830" s="309"/>
      <c r="R1830" s="308"/>
      <c r="S1830" s="308"/>
      <c r="T1830" s="358"/>
      <c r="U1830" s="357"/>
      <c r="V1830" s="357"/>
      <c r="W1830" s="357"/>
      <c r="X1830" s="357"/>
      <c r="Y1830" s="357"/>
      <c r="Z1830" s="357"/>
      <c r="AA1830" s="357"/>
      <c r="AB1830" s="308"/>
      <c r="AC1830" s="2300"/>
      <c r="AD1830" s="2300"/>
      <c r="AE1830" s="2307"/>
      <c r="AF1830" s="2316"/>
      <c r="AG1830" s="2314"/>
      <c r="AH1830" s="2312"/>
      <c r="AI1830" s="271">
        <f t="shared" ref="AI1830" si="2666">IF(P1830=P1829,0,IF(P1830=P1828,0,IF(P1830=P1827,0,IF(P1830=P1826,0,IF(P1830=P1825,0,1)))))</f>
        <v>0</v>
      </c>
      <c r="AJ1830" s="271" t="s">
        <v>545</v>
      </c>
      <c r="AK1830" s="271" t="str">
        <f t="shared" si="2583"/>
        <v>??</v>
      </c>
      <c r="AL1830" s="271" t="e">
        <f>IF(#REF!=#REF!,0,IF(#REF!=#REF!,0,IF(#REF!=#REF!,0,IF(#REF!=#REF!,0,IF(#REF!=#REF!,0,1)))))</f>
        <v>#REF!</v>
      </c>
      <c r="AM1830" s="354">
        <f t="shared" si="2586"/>
        <v>0</v>
      </c>
    </row>
    <row r="1831" spans="1:39" ht="14.1" customHeight="1" thickTop="1" thickBot="1" x14ac:dyDescent="0.25">
      <c r="A1831" s="2278"/>
      <c r="B1831" s="2281"/>
      <c r="C1831" s="2283"/>
      <c r="D1831" s="2285"/>
      <c r="E1831" s="2288"/>
      <c r="F1831" s="2281"/>
      <c r="G1831" s="2295"/>
      <c r="H1831" s="2297"/>
      <c r="I1831" s="2293"/>
      <c r="J1831" s="2281"/>
      <c r="K1831" s="2295"/>
      <c r="L1831" s="2281"/>
      <c r="M1831" s="310"/>
      <c r="N1831" s="1678"/>
      <c r="O1831" s="1678"/>
      <c r="P1831" s="309"/>
      <c r="Q1831" s="309"/>
      <c r="R1831" s="308"/>
      <c r="S1831" s="308"/>
      <c r="T1831" s="358"/>
      <c r="U1831" s="357"/>
      <c r="V1831" s="357"/>
      <c r="W1831" s="357"/>
      <c r="X1831" s="357"/>
      <c r="Y1831" s="357"/>
      <c r="Z1831" s="357"/>
      <c r="AA1831" s="357"/>
      <c r="AB1831" s="308"/>
      <c r="AC1831" s="2300"/>
      <c r="AD1831" s="2300"/>
      <c r="AE1831" s="2308" t="str">
        <f t="shared" ref="AE1831" si="2667">IF(AE1825&gt;9,"błąd","")</f>
        <v/>
      </c>
      <c r="AF1831" s="2316"/>
      <c r="AG1831" s="2314"/>
      <c r="AH1831" s="2312"/>
      <c r="AI1831" s="271">
        <f t="shared" ref="AI1831" si="2668">IF(P1831=P1830,0,IF(P1831=P1829,0,IF(P1831=P1828,0,IF(P1831=P1827,0,IF(P1831=P1826,0,IF(P1831=P1825,0,1))))))</f>
        <v>0</v>
      </c>
      <c r="AJ1831" s="271" t="s">
        <v>545</v>
      </c>
      <c r="AK1831" s="271" t="str">
        <f t="shared" si="2583"/>
        <v>??</v>
      </c>
      <c r="AL1831" s="271" t="e">
        <f>IF(#REF!=#REF!,0,IF(#REF!=#REF!,0,IF(#REF!=#REF!,0,IF(#REF!=#REF!,0,IF(#REF!=#REF!,0,IF(#REF!=#REF!,0,1))))))</f>
        <v>#REF!</v>
      </c>
      <c r="AM1831" s="354">
        <f t="shared" si="2586"/>
        <v>0</v>
      </c>
    </row>
    <row r="1832" spans="1:39" ht="14.1" customHeight="1" thickTop="1" thickBot="1" x14ac:dyDescent="0.25">
      <c r="A1832" s="2278"/>
      <c r="B1832" s="2281"/>
      <c r="C1832" s="2283"/>
      <c r="D1832" s="2285"/>
      <c r="E1832" s="2288"/>
      <c r="F1832" s="2281"/>
      <c r="G1832" s="2295"/>
      <c r="H1832" s="2297"/>
      <c r="I1832" s="2293"/>
      <c r="J1832" s="2281"/>
      <c r="K1832" s="2295"/>
      <c r="L1832" s="2281"/>
      <c r="M1832" s="310"/>
      <c r="N1832" s="1678"/>
      <c r="O1832" s="1678"/>
      <c r="P1832" s="309"/>
      <c r="Q1832" s="309"/>
      <c r="R1832" s="308"/>
      <c r="S1832" s="308"/>
      <c r="T1832" s="358"/>
      <c r="U1832" s="357"/>
      <c r="V1832" s="357"/>
      <c r="W1832" s="357"/>
      <c r="X1832" s="357"/>
      <c r="Y1832" s="357"/>
      <c r="Z1832" s="357"/>
      <c r="AA1832" s="357"/>
      <c r="AB1832" s="308"/>
      <c r="AC1832" s="2300"/>
      <c r="AD1832" s="2300"/>
      <c r="AE1832" s="2308"/>
      <c r="AF1832" s="2316"/>
      <c r="AG1832" s="2314"/>
      <c r="AH1832" s="2312"/>
      <c r="AI1832" s="271">
        <f t="shared" ref="AI1832" si="2669">IF(P1832=P1831,0,IF(P1832=P1830,0,IF(P1832=P1829,0,IF(P1832=P1828,0,IF(P1832=P1827,0,IF(P1832=P1826,0,IF(P1832=P1825,0,1)))))))</f>
        <v>0</v>
      </c>
      <c r="AJ1832" s="271" t="s">
        <v>545</v>
      </c>
      <c r="AK1832" s="271" t="str">
        <f t="shared" si="2583"/>
        <v>??</v>
      </c>
      <c r="AL1832" s="271" t="e">
        <f>IF(#REF!=#REF!,0,IF(#REF!=#REF!,0,IF(#REF!=#REF!,0,IF(#REF!=#REF!,0,IF(#REF!=#REF!,0,IF(#REF!=#REF!,0,IF(#REF!=#REF!,0,1)))))))</f>
        <v>#REF!</v>
      </c>
      <c r="AM1832" s="354">
        <f t="shared" si="2586"/>
        <v>0</v>
      </c>
    </row>
    <row r="1833" spans="1:39" ht="14.1" customHeight="1" thickTop="1" thickBot="1" x14ac:dyDescent="0.25">
      <c r="A1833" s="2278"/>
      <c r="B1833" s="2281"/>
      <c r="C1833" s="2283"/>
      <c r="D1833" s="2285"/>
      <c r="E1833" s="2288"/>
      <c r="F1833" s="2281"/>
      <c r="G1833" s="2295"/>
      <c r="H1833" s="2297"/>
      <c r="I1833" s="2293"/>
      <c r="J1833" s="2281"/>
      <c r="K1833" s="2295"/>
      <c r="L1833" s="2281"/>
      <c r="M1833" s="310"/>
      <c r="N1833" s="1678"/>
      <c r="O1833" s="1678"/>
      <c r="P1833" s="309"/>
      <c r="Q1833" s="309"/>
      <c r="R1833" s="308"/>
      <c r="S1833" s="308"/>
      <c r="T1833" s="358"/>
      <c r="U1833" s="357"/>
      <c r="V1833" s="357"/>
      <c r="W1833" s="357"/>
      <c r="X1833" s="357"/>
      <c r="Y1833" s="357"/>
      <c r="Z1833" s="357"/>
      <c r="AA1833" s="357"/>
      <c r="AB1833" s="308"/>
      <c r="AC1833" s="2300"/>
      <c r="AD1833" s="2300"/>
      <c r="AE1833" s="2308"/>
      <c r="AF1833" s="2316"/>
      <c r="AG1833" s="2314"/>
      <c r="AH1833" s="2312"/>
      <c r="AI1833" s="271">
        <f t="shared" ref="AI1833" si="2670">IF(P1833=P1832,0,IF(P1833=P1831,0,IF(P1833=P1830,0,IF(P1833=P1829,0,IF(P1833=P1828,0,IF(P1833=P1827,0,IF(P1833=P1826,0,IF(P1833=P1825,0,1))))))))</f>
        <v>0</v>
      </c>
      <c r="AJ1833" s="271" t="s">
        <v>545</v>
      </c>
      <c r="AK1833" s="271" t="str">
        <f t="shared" si="2583"/>
        <v>??</v>
      </c>
      <c r="AL1833" s="271" t="e">
        <f>IF(#REF!=#REF!,0,IF(#REF!=#REF!,0,IF(#REF!=#REF!,0,IF(#REF!=#REF!,0,IF(#REF!=#REF!,0,IF(#REF!=#REF!,0,IF(#REF!=#REF!,0,IF(#REF!=#REF!,0,1))))))))</f>
        <v>#REF!</v>
      </c>
      <c r="AM1833" s="354">
        <f t="shared" si="2586"/>
        <v>0</v>
      </c>
    </row>
    <row r="1834" spans="1:39" ht="14.1" customHeight="1" thickTop="1" thickBot="1" x14ac:dyDescent="0.25">
      <c r="A1834" s="2279"/>
      <c r="B1834" s="2282"/>
      <c r="C1834" s="2284"/>
      <c r="D1834" s="2286"/>
      <c r="E1834" s="2289"/>
      <c r="F1834" s="2282"/>
      <c r="G1834" s="2296"/>
      <c r="H1834" s="2298"/>
      <c r="I1834" s="2294"/>
      <c r="J1834" s="2282"/>
      <c r="K1834" s="2296"/>
      <c r="L1834" s="2282"/>
      <c r="M1834" s="292"/>
      <c r="N1834" s="290"/>
      <c r="O1834" s="290"/>
      <c r="P1834" s="291"/>
      <c r="Q1834" s="291"/>
      <c r="R1834" s="290"/>
      <c r="S1834" s="290"/>
      <c r="T1834" s="356"/>
      <c r="U1834" s="355"/>
      <c r="V1834" s="355"/>
      <c r="W1834" s="355"/>
      <c r="X1834" s="355"/>
      <c r="Y1834" s="355"/>
      <c r="Z1834" s="355"/>
      <c r="AA1834" s="355"/>
      <c r="AB1834" s="290"/>
      <c r="AC1834" s="2301"/>
      <c r="AD1834" s="2301"/>
      <c r="AE1834" s="2309"/>
      <c r="AF1834" s="2316"/>
      <c r="AG1834" s="2315"/>
      <c r="AH1834" s="2312"/>
      <c r="AI1834" s="271">
        <f t="shared" ref="AI1834" si="2671">IF(P1834=P1833,0,IF(P1834=P1832,0,IF(P1834=P1831,0,IF(P1834=P1830,0,IF(P1834=P1829,0,IF(P1834=P1828,0,IF(P1834=P1827,0,IF(P1834=P1826,0,IF(P1834=P1825,0,1)))))))))</f>
        <v>0</v>
      </c>
      <c r="AJ1834" s="271" t="s">
        <v>545</v>
      </c>
      <c r="AK1834" s="271" t="str">
        <f t="shared" si="2583"/>
        <v>??</v>
      </c>
      <c r="AL1834" s="271" t="e">
        <f>IF(#REF!=#REF!,0,IF(#REF!=#REF!,0,IF(#REF!=#REF!,0,IF(#REF!=#REF!,0,IF(#REF!=#REF!,0,IF(#REF!=#REF!,0,IF(#REF!=#REF!,0,IF(#REF!=#REF!,0,IF(#REF!=#REF!,0,1)))))))))</f>
        <v>#REF!</v>
      </c>
      <c r="AM1834" s="354">
        <f t="shared" si="2586"/>
        <v>0</v>
      </c>
    </row>
    <row r="1835" spans="1:39" ht="14.1" customHeight="1" thickTop="1" thickBot="1" x14ac:dyDescent="0.25">
      <c r="A1835" s="2278"/>
      <c r="B1835" s="2280"/>
      <c r="C1835" s="2283"/>
      <c r="D1835" s="2285"/>
      <c r="E1835" s="2287"/>
      <c r="F1835" s="2280"/>
      <c r="G1835" s="2280"/>
      <c r="H1835" s="2297"/>
      <c r="I1835" s="2290" t="s">
        <v>140</v>
      </c>
      <c r="J1835" s="2281"/>
      <c r="K1835" s="2280"/>
      <c r="L1835" s="2281"/>
      <c r="M1835" s="310"/>
      <c r="N1835" s="1678"/>
      <c r="O1835" s="1678"/>
      <c r="P1835" s="388"/>
      <c r="Q1835" s="388"/>
      <c r="R1835" s="308"/>
      <c r="S1835" s="308"/>
      <c r="T1835" s="358"/>
      <c r="U1835" s="357"/>
      <c r="V1835" s="357"/>
      <c r="W1835" s="357"/>
      <c r="X1835" s="357"/>
      <c r="Y1835" s="357"/>
      <c r="Z1835" s="357"/>
      <c r="AA1835" s="357"/>
      <c r="AB1835" s="308"/>
      <c r="AC1835" s="2299">
        <f t="shared" ref="AC1835" si="2672">SUM(T1835:AB1844)</f>
        <v>0</v>
      </c>
      <c r="AD1835" s="2299">
        <f t="shared" ref="AD1835" si="2673">IF(AC1835&gt;0,18,0)</f>
        <v>0</v>
      </c>
      <c r="AE1835" s="2306">
        <f t="shared" ref="AE1835" si="2674">IF((AC1835-AD1835)&gt;=0,AC1835-AD1835,0)</f>
        <v>0</v>
      </c>
      <c r="AF1835" s="2316">
        <f t="shared" ref="AF1835" si="2675">IF(AC1835&lt;AD1835,AC1835,AD1835)/IF(AD1835=0,1,AD1835)</f>
        <v>0</v>
      </c>
      <c r="AG1835" s="2313" t="str">
        <f t="shared" ref="AG1835" si="2676">IF(AF1835=1,"pe",IF(AF1835&gt;0,"ne",""))</f>
        <v/>
      </c>
      <c r="AH1835" s="2312"/>
      <c r="AI1835" s="271">
        <v>1</v>
      </c>
      <c r="AJ1835" s="271" t="s">
        <v>545</v>
      </c>
      <c r="AK1835" s="271" t="str">
        <f t="shared" si="2583"/>
        <v>??</v>
      </c>
      <c r="AL1835" s="271">
        <v>1</v>
      </c>
      <c r="AM1835" s="354">
        <f t="shared" ref="AM1835" si="2677">C1835</f>
        <v>0</v>
      </c>
    </row>
    <row r="1836" spans="1:39" ht="14.1" customHeight="1" thickTop="1" thickBot="1" x14ac:dyDescent="0.25">
      <c r="A1836" s="2278"/>
      <c r="B1836" s="2281"/>
      <c r="C1836" s="2283"/>
      <c r="D1836" s="2285"/>
      <c r="E1836" s="2288"/>
      <c r="F1836" s="2281"/>
      <c r="G1836" s="2295"/>
      <c r="H1836" s="2297"/>
      <c r="I1836" s="2291"/>
      <c r="J1836" s="2281"/>
      <c r="K1836" s="2295"/>
      <c r="L1836" s="2281"/>
      <c r="M1836" s="310"/>
      <c r="N1836" s="1678"/>
      <c r="O1836" s="1678"/>
      <c r="P1836" s="309"/>
      <c r="Q1836" s="309"/>
      <c r="R1836" s="308"/>
      <c r="S1836" s="308"/>
      <c r="T1836" s="358"/>
      <c r="U1836" s="357"/>
      <c r="V1836" s="357"/>
      <c r="W1836" s="357"/>
      <c r="X1836" s="357"/>
      <c r="Y1836" s="357"/>
      <c r="Z1836" s="357"/>
      <c r="AA1836" s="357"/>
      <c r="AB1836" s="308"/>
      <c r="AC1836" s="2300"/>
      <c r="AD1836" s="2300"/>
      <c r="AE1836" s="2307"/>
      <c r="AF1836" s="2316"/>
      <c r="AG1836" s="2314"/>
      <c r="AH1836" s="2312"/>
      <c r="AI1836" s="271">
        <f t="shared" ref="AI1836" si="2678">IF(P1836=P1835,0,1)</f>
        <v>0</v>
      </c>
      <c r="AJ1836" s="271" t="s">
        <v>545</v>
      </c>
      <c r="AK1836" s="271" t="str">
        <f t="shared" si="2583"/>
        <v>??</v>
      </c>
      <c r="AL1836" s="271" t="e">
        <f>IF(#REF!=#REF!,0,1)</f>
        <v>#REF!</v>
      </c>
      <c r="AM1836" s="354">
        <f t="shared" si="2586"/>
        <v>0</v>
      </c>
    </row>
    <row r="1837" spans="1:39" ht="14.1" customHeight="1" thickTop="1" thickBot="1" x14ac:dyDescent="0.25">
      <c r="A1837" s="2278"/>
      <c r="B1837" s="2281"/>
      <c r="C1837" s="2283"/>
      <c r="D1837" s="2285"/>
      <c r="E1837" s="2288"/>
      <c r="F1837" s="2281"/>
      <c r="G1837" s="2295"/>
      <c r="H1837" s="2297"/>
      <c r="I1837" s="2292"/>
      <c r="J1837" s="2281"/>
      <c r="K1837" s="2295"/>
      <c r="L1837" s="2281"/>
      <c r="M1837" s="310"/>
      <c r="N1837" s="1678"/>
      <c r="O1837" s="1678"/>
      <c r="P1837" s="309"/>
      <c r="Q1837" s="309"/>
      <c r="R1837" s="308"/>
      <c r="S1837" s="308"/>
      <c r="T1837" s="358"/>
      <c r="U1837" s="357"/>
      <c r="V1837" s="357"/>
      <c r="W1837" s="357"/>
      <c r="X1837" s="357"/>
      <c r="Y1837" s="357"/>
      <c r="Z1837" s="357"/>
      <c r="AA1837" s="357"/>
      <c r="AB1837" s="308"/>
      <c r="AC1837" s="2300"/>
      <c r="AD1837" s="2300"/>
      <c r="AE1837" s="2307"/>
      <c r="AF1837" s="2316"/>
      <c r="AG1837" s="2314"/>
      <c r="AH1837" s="2312"/>
      <c r="AI1837" s="271">
        <f t="shared" ref="AI1837" si="2679">IF(P1837=P1836,0,IF(P1837=P1835,0,1))</f>
        <v>0</v>
      </c>
      <c r="AJ1837" s="271" t="s">
        <v>545</v>
      </c>
      <c r="AK1837" s="271" t="str">
        <f t="shared" si="2583"/>
        <v>??</v>
      </c>
      <c r="AL1837" s="271" t="e">
        <f>IF(#REF!=#REF!,0,IF(#REF!=#REF!,0,1))</f>
        <v>#REF!</v>
      </c>
      <c r="AM1837" s="354">
        <f t="shared" si="2586"/>
        <v>0</v>
      </c>
    </row>
    <row r="1838" spans="1:39" ht="14.1" customHeight="1" thickTop="1" thickBot="1" x14ac:dyDescent="0.25">
      <c r="A1838" s="2278"/>
      <c r="B1838" s="2281"/>
      <c r="C1838" s="2283"/>
      <c r="D1838" s="2285"/>
      <c r="E1838" s="2288"/>
      <c r="F1838" s="2281"/>
      <c r="G1838" s="2295"/>
      <c r="H1838" s="2297"/>
      <c r="I1838" s="2293"/>
      <c r="J1838" s="2281"/>
      <c r="K1838" s="2295"/>
      <c r="L1838" s="2281"/>
      <c r="M1838" s="310"/>
      <c r="N1838" s="1678"/>
      <c r="O1838" s="1678"/>
      <c r="P1838" s="309"/>
      <c r="Q1838" s="309"/>
      <c r="R1838" s="308"/>
      <c r="S1838" s="308"/>
      <c r="T1838" s="358"/>
      <c r="U1838" s="357"/>
      <c r="V1838" s="357"/>
      <c r="W1838" s="357"/>
      <c r="X1838" s="357"/>
      <c r="Y1838" s="357"/>
      <c r="Z1838" s="357"/>
      <c r="AA1838" s="357"/>
      <c r="AB1838" s="308"/>
      <c r="AC1838" s="2300"/>
      <c r="AD1838" s="2300"/>
      <c r="AE1838" s="2307"/>
      <c r="AF1838" s="2316"/>
      <c r="AG1838" s="2314"/>
      <c r="AH1838" s="2312"/>
      <c r="AI1838" s="271">
        <f t="shared" ref="AI1838" si="2680">IF(P1838=P1837,0,IF(P1838=P1836,0,IF(P1838=P1835,0,1)))</f>
        <v>0</v>
      </c>
      <c r="AJ1838" s="271" t="s">
        <v>545</v>
      </c>
      <c r="AK1838" s="271" t="str">
        <f t="shared" si="2583"/>
        <v>??</v>
      </c>
      <c r="AL1838" s="271" t="e">
        <f>IF(#REF!=#REF!,0,IF(#REF!=#REF!,0,IF(#REF!=#REF!,0,1)))</f>
        <v>#REF!</v>
      </c>
      <c r="AM1838" s="354">
        <f t="shared" si="2586"/>
        <v>0</v>
      </c>
    </row>
    <row r="1839" spans="1:39" ht="14.1" customHeight="1" thickTop="1" thickBot="1" x14ac:dyDescent="0.25">
      <c r="A1839" s="2278"/>
      <c r="B1839" s="2281"/>
      <c r="C1839" s="2283"/>
      <c r="D1839" s="2285"/>
      <c r="E1839" s="2288"/>
      <c r="F1839" s="2281"/>
      <c r="G1839" s="2295"/>
      <c r="H1839" s="2297"/>
      <c r="I1839" s="2293"/>
      <c r="J1839" s="2281"/>
      <c r="K1839" s="2295"/>
      <c r="L1839" s="2281"/>
      <c r="M1839" s="310"/>
      <c r="N1839" s="1678"/>
      <c r="O1839" s="1678"/>
      <c r="P1839" s="309"/>
      <c r="Q1839" s="309"/>
      <c r="R1839" s="308"/>
      <c r="S1839" s="308"/>
      <c r="T1839" s="358"/>
      <c r="U1839" s="357"/>
      <c r="V1839" s="357"/>
      <c r="W1839" s="357"/>
      <c r="X1839" s="357"/>
      <c r="Y1839" s="357"/>
      <c r="Z1839" s="357"/>
      <c r="AA1839" s="357"/>
      <c r="AB1839" s="308"/>
      <c r="AC1839" s="2300"/>
      <c r="AD1839" s="2300"/>
      <c r="AE1839" s="2307"/>
      <c r="AF1839" s="2316"/>
      <c r="AG1839" s="2314"/>
      <c r="AH1839" s="2312"/>
      <c r="AI1839" s="271">
        <f t="shared" ref="AI1839" si="2681">IF(P1839=P1838,0,IF(P1839=P1837,0,IF(P1839=P1836,0,IF(P1839=P1835,0,1))))</f>
        <v>0</v>
      </c>
      <c r="AJ1839" s="271" t="s">
        <v>545</v>
      </c>
      <c r="AK1839" s="271" t="str">
        <f t="shared" si="2583"/>
        <v>??</v>
      </c>
      <c r="AL1839" s="271" t="e">
        <f>IF(#REF!=#REF!,0,IF(#REF!=#REF!,0,IF(#REF!=#REF!,0,IF(#REF!=#REF!,0,1))))</f>
        <v>#REF!</v>
      </c>
      <c r="AM1839" s="354">
        <f t="shared" si="2586"/>
        <v>0</v>
      </c>
    </row>
    <row r="1840" spans="1:39" ht="14.1" customHeight="1" thickTop="1" thickBot="1" x14ac:dyDescent="0.25">
      <c r="A1840" s="2278"/>
      <c r="B1840" s="2281"/>
      <c r="C1840" s="2283"/>
      <c r="D1840" s="2285"/>
      <c r="E1840" s="2288"/>
      <c r="F1840" s="2281"/>
      <c r="G1840" s="2295"/>
      <c r="H1840" s="2297"/>
      <c r="I1840" s="2293"/>
      <c r="J1840" s="2281"/>
      <c r="K1840" s="2295"/>
      <c r="L1840" s="2281"/>
      <c r="M1840" s="310"/>
      <c r="N1840" s="1678"/>
      <c r="O1840" s="1678"/>
      <c r="P1840" s="309"/>
      <c r="Q1840" s="309"/>
      <c r="R1840" s="308"/>
      <c r="S1840" s="308"/>
      <c r="T1840" s="358"/>
      <c r="U1840" s="357"/>
      <c r="V1840" s="357"/>
      <c r="W1840" s="357"/>
      <c r="X1840" s="357"/>
      <c r="Y1840" s="357"/>
      <c r="Z1840" s="357"/>
      <c r="AA1840" s="357"/>
      <c r="AB1840" s="308"/>
      <c r="AC1840" s="2300"/>
      <c r="AD1840" s="2300"/>
      <c r="AE1840" s="2307"/>
      <c r="AF1840" s="2316"/>
      <c r="AG1840" s="2314"/>
      <c r="AH1840" s="2312"/>
      <c r="AI1840" s="271">
        <f t="shared" ref="AI1840" si="2682">IF(P1840=P1839,0,IF(P1840=P1838,0,IF(P1840=P1837,0,IF(P1840=P1836,0,IF(P1840=P1835,0,1)))))</f>
        <v>0</v>
      </c>
      <c r="AJ1840" s="271" t="s">
        <v>545</v>
      </c>
      <c r="AK1840" s="271" t="str">
        <f t="shared" si="2583"/>
        <v>??</v>
      </c>
      <c r="AL1840" s="271" t="e">
        <f>IF(#REF!=#REF!,0,IF(#REF!=#REF!,0,IF(#REF!=#REF!,0,IF(#REF!=#REF!,0,IF(#REF!=#REF!,0,1)))))</f>
        <v>#REF!</v>
      </c>
      <c r="AM1840" s="354">
        <f t="shared" si="2586"/>
        <v>0</v>
      </c>
    </row>
    <row r="1841" spans="1:39" ht="14.1" customHeight="1" thickTop="1" thickBot="1" x14ac:dyDescent="0.25">
      <c r="A1841" s="2278"/>
      <c r="B1841" s="2281"/>
      <c r="C1841" s="2283"/>
      <c r="D1841" s="2285"/>
      <c r="E1841" s="2288"/>
      <c r="F1841" s="2281"/>
      <c r="G1841" s="2295"/>
      <c r="H1841" s="2297"/>
      <c r="I1841" s="2293"/>
      <c r="J1841" s="2281"/>
      <c r="K1841" s="2295"/>
      <c r="L1841" s="2281"/>
      <c r="M1841" s="310"/>
      <c r="N1841" s="1678"/>
      <c r="O1841" s="1678"/>
      <c r="P1841" s="309"/>
      <c r="Q1841" s="309"/>
      <c r="R1841" s="308"/>
      <c r="S1841" s="308"/>
      <c r="T1841" s="358"/>
      <c r="U1841" s="357"/>
      <c r="V1841" s="357"/>
      <c r="W1841" s="357"/>
      <c r="X1841" s="357"/>
      <c r="Y1841" s="357"/>
      <c r="Z1841" s="357"/>
      <c r="AA1841" s="357"/>
      <c r="AB1841" s="308"/>
      <c r="AC1841" s="2300"/>
      <c r="AD1841" s="2300"/>
      <c r="AE1841" s="2308" t="str">
        <f t="shared" ref="AE1841" si="2683">IF(AE1835&gt;9,"błąd","")</f>
        <v/>
      </c>
      <c r="AF1841" s="2316"/>
      <c r="AG1841" s="2314"/>
      <c r="AH1841" s="2312"/>
      <c r="AI1841" s="271">
        <f t="shared" ref="AI1841" si="2684">IF(P1841=P1840,0,IF(P1841=P1839,0,IF(P1841=P1838,0,IF(P1841=P1837,0,IF(P1841=P1836,0,IF(P1841=P1835,0,1))))))</f>
        <v>0</v>
      </c>
      <c r="AJ1841" s="271" t="s">
        <v>545</v>
      </c>
      <c r="AK1841" s="271" t="str">
        <f t="shared" si="2583"/>
        <v>??</v>
      </c>
      <c r="AL1841" s="271" t="e">
        <f>IF(#REF!=#REF!,0,IF(#REF!=#REF!,0,IF(#REF!=#REF!,0,IF(#REF!=#REF!,0,IF(#REF!=#REF!,0,IF(#REF!=#REF!,0,1))))))</f>
        <v>#REF!</v>
      </c>
      <c r="AM1841" s="354">
        <f t="shared" si="2586"/>
        <v>0</v>
      </c>
    </row>
    <row r="1842" spans="1:39" ht="14.1" customHeight="1" thickTop="1" thickBot="1" x14ac:dyDescent="0.25">
      <c r="A1842" s="2278"/>
      <c r="B1842" s="2281"/>
      <c r="C1842" s="2283"/>
      <c r="D1842" s="2285"/>
      <c r="E1842" s="2288"/>
      <c r="F1842" s="2281"/>
      <c r="G1842" s="2295"/>
      <c r="H1842" s="2297"/>
      <c r="I1842" s="2293"/>
      <c r="J1842" s="2281"/>
      <c r="K1842" s="2295"/>
      <c r="L1842" s="2281"/>
      <c r="M1842" s="310"/>
      <c r="N1842" s="1678"/>
      <c r="O1842" s="1678"/>
      <c r="P1842" s="309"/>
      <c r="Q1842" s="309"/>
      <c r="R1842" s="308"/>
      <c r="S1842" s="308"/>
      <c r="T1842" s="358"/>
      <c r="U1842" s="357"/>
      <c r="V1842" s="357"/>
      <c r="W1842" s="357"/>
      <c r="X1842" s="357"/>
      <c r="Y1842" s="357"/>
      <c r="Z1842" s="357"/>
      <c r="AA1842" s="357"/>
      <c r="AB1842" s="308"/>
      <c r="AC1842" s="2300"/>
      <c r="AD1842" s="2300"/>
      <c r="AE1842" s="2308"/>
      <c r="AF1842" s="2316"/>
      <c r="AG1842" s="2314"/>
      <c r="AH1842" s="2312"/>
      <c r="AI1842" s="271">
        <f t="shared" ref="AI1842" si="2685">IF(P1842=P1841,0,IF(P1842=P1840,0,IF(P1842=P1839,0,IF(P1842=P1838,0,IF(P1842=P1837,0,IF(P1842=P1836,0,IF(P1842=P1835,0,1)))))))</f>
        <v>0</v>
      </c>
      <c r="AJ1842" s="271" t="s">
        <v>545</v>
      </c>
      <c r="AK1842" s="271" t="str">
        <f t="shared" ref="AK1842:AK1905" si="2686">$C$2</f>
        <v>??</v>
      </c>
      <c r="AL1842" s="271" t="e">
        <f>IF(#REF!=#REF!,0,IF(#REF!=#REF!,0,IF(#REF!=#REF!,0,IF(#REF!=#REF!,0,IF(#REF!=#REF!,0,IF(#REF!=#REF!,0,IF(#REF!=#REF!,0,1)))))))</f>
        <v>#REF!</v>
      </c>
      <c r="AM1842" s="354">
        <f t="shared" si="2586"/>
        <v>0</v>
      </c>
    </row>
    <row r="1843" spans="1:39" ht="14.1" customHeight="1" thickTop="1" thickBot="1" x14ac:dyDescent="0.25">
      <c r="A1843" s="2278"/>
      <c r="B1843" s="2281"/>
      <c r="C1843" s="2283"/>
      <c r="D1843" s="2285"/>
      <c r="E1843" s="2288"/>
      <c r="F1843" s="2281"/>
      <c r="G1843" s="2295"/>
      <c r="H1843" s="2297"/>
      <c r="I1843" s="2293"/>
      <c r="J1843" s="2281"/>
      <c r="K1843" s="2295"/>
      <c r="L1843" s="2281"/>
      <c r="M1843" s="310"/>
      <c r="N1843" s="1678"/>
      <c r="O1843" s="1678"/>
      <c r="P1843" s="309"/>
      <c r="Q1843" s="309"/>
      <c r="R1843" s="308"/>
      <c r="S1843" s="308"/>
      <c r="T1843" s="358"/>
      <c r="U1843" s="357"/>
      <c r="V1843" s="357"/>
      <c r="W1843" s="357"/>
      <c r="X1843" s="357"/>
      <c r="Y1843" s="357"/>
      <c r="Z1843" s="357"/>
      <c r="AA1843" s="357"/>
      <c r="AB1843" s="308"/>
      <c r="AC1843" s="2300"/>
      <c r="AD1843" s="2300"/>
      <c r="AE1843" s="2308"/>
      <c r="AF1843" s="2316"/>
      <c r="AG1843" s="2314"/>
      <c r="AH1843" s="2312"/>
      <c r="AI1843" s="271">
        <f t="shared" ref="AI1843" si="2687">IF(P1843=P1842,0,IF(P1843=P1841,0,IF(P1843=P1840,0,IF(P1843=P1839,0,IF(P1843=P1838,0,IF(P1843=P1837,0,IF(P1843=P1836,0,IF(P1843=P1835,0,1))))))))</f>
        <v>0</v>
      </c>
      <c r="AJ1843" s="271" t="s">
        <v>545</v>
      </c>
      <c r="AK1843" s="271" t="str">
        <f t="shared" si="2686"/>
        <v>??</v>
      </c>
      <c r="AL1843" s="271" t="e">
        <f>IF(#REF!=#REF!,0,IF(#REF!=#REF!,0,IF(#REF!=#REF!,0,IF(#REF!=#REF!,0,IF(#REF!=#REF!,0,IF(#REF!=#REF!,0,IF(#REF!=#REF!,0,IF(#REF!=#REF!,0,1))))))))</f>
        <v>#REF!</v>
      </c>
      <c r="AM1843" s="354">
        <f t="shared" si="2586"/>
        <v>0</v>
      </c>
    </row>
    <row r="1844" spans="1:39" ht="14.1" customHeight="1" thickTop="1" thickBot="1" x14ac:dyDescent="0.25">
      <c r="A1844" s="2279"/>
      <c r="B1844" s="2282"/>
      <c r="C1844" s="2284"/>
      <c r="D1844" s="2286"/>
      <c r="E1844" s="2289"/>
      <c r="F1844" s="2282"/>
      <c r="G1844" s="2296"/>
      <c r="H1844" s="2298"/>
      <c r="I1844" s="2294"/>
      <c r="J1844" s="2282"/>
      <c r="K1844" s="2296"/>
      <c r="L1844" s="2282"/>
      <c r="M1844" s="292"/>
      <c r="N1844" s="290"/>
      <c r="O1844" s="290"/>
      <c r="P1844" s="291"/>
      <c r="Q1844" s="291"/>
      <c r="R1844" s="290"/>
      <c r="S1844" s="290"/>
      <c r="T1844" s="356"/>
      <c r="U1844" s="355"/>
      <c r="V1844" s="355"/>
      <c r="W1844" s="355"/>
      <c r="X1844" s="355"/>
      <c r="Y1844" s="355"/>
      <c r="Z1844" s="355"/>
      <c r="AA1844" s="355"/>
      <c r="AB1844" s="290"/>
      <c r="AC1844" s="2301"/>
      <c r="AD1844" s="2301"/>
      <c r="AE1844" s="2309"/>
      <c r="AF1844" s="2316"/>
      <c r="AG1844" s="2315"/>
      <c r="AH1844" s="2312"/>
      <c r="AI1844" s="271">
        <f t="shared" ref="AI1844" si="2688">IF(P1844=P1843,0,IF(P1844=P1842,0,IF(P1844=P1841,0,IF(P1844=P1840,0,IF(P1844=P1839,0,IF(P1844=P1838,0,IF(P1844=P1837,0,IF(P1844=P1836,0,IF(P1844=P1835,0,1)))))))))</f>
        <v>0</v>
      </c>
      <c r="AJ1844" s="271" t="s">
        <v>545</v>
      </c>
      <c r="AK1844" s="271" t="str">
        <f t="shared" si="2686"/>
        <v>??</v>
      </c>
      <c r="AL1844" s="271" t="e">
        <f>IF(#REF!=#REF!,0,IF(#REF!=#REF!,0,IF(#REF!=#REF!,0,IF(#REF!=#REF!,0,IF(#REF!=#REF!,0,IF(#REF!=#REF!,0,IF(#REF!=#REF!,0,IF(#REF!=#REF!,0,IF(#REF!=#REF!,0,1)))))))))</f>
        <v>#REF!</v>
      </c>
      <c r="AM1844" s="354">
        <f t="shared" ref="AM1844:AM1907" si="2689">AM1843</f>
        <v>0</v>
      </c>
    </row>
    <row r="1845" spans="1:39" ht="14.1" customHeight="1" thickTop="1" thickBot="1" x14ac:dyDescent="0.25">
      <c r="A1845" s="2278"/>
      <c r="B1845" s="2280"/>
      <c r="C1845" s="2283"/>
      <c r="D1845" s="2285"/>
      <c r="E1845" s="2287"/>
      <c r="F1845" s="2280"/>
      <c r="G1845" s="2280"/>
      <c r="H1845" s="2297"/>
      <c r="I1845" s="2290" t="s">
        <v>140</v>
      </c>
      <c r="J1845" s="2281"/>
      <c r="K1845" s="2280"/>
      <c r="L1845" s="2281"/>
      <c r="M1845" s="310"/>
      <c r="N1845" s="1678"/>
      <c r="O1845" s="1678"/>
      <c r="P1845" s="388"/>
      <c r="Q1845" s="388"/>
      <c r="R1845" s="308"/>
      <c r="S1845" s="308"/>
      <c r="T1845" s="358"/>
      <c r="U1845" s="357"/>
      <c r="V1845" s="357"/>
      <c r="W1845" s="357"/>
      <c r="X1845" s="357"/>
      <c r="Y1845" s="357"/>
      <c r="Z1845" s="357"/>
      <c r="AA1845" s="357"/>
      <c r="AB1845" s="308"/>
      <c r="AC1845" s="2299">
        <f t="shared" ref="AC1845" si="2690">SUM(T1845:AB1854)</f>
        <v>0</v>
      </c>
      <c r="AD1845" s="2299">
        <f t="shared" ref="AD1845" si="2691">IF(AC1845&gt;0,18,0)</f>
        <v>0</v>
      </c>
      <c r="AE1845" s="2306">
        <f t="shared" ref="AE1845" si="2692">IF((AC1845-AD1845)&gt;=0,AC1845-AD1845,0)</f>
        <v>0</v>
      </c>
      <c r="AF1845" s="2316">
        <f t="shared" ref="AF1845" si="2693">IF(AC1845&lt;AD1845,AC1845,AD1845)/IF(AD1845=0,1,AD1845)</f>
        <v>0</v>
      </c>
      <c r="AG1845" s="2313" t="str">
        <f t="shared" ref="AG1845" si="2694">IF(AF1845=1,"pe",IF(AF1845&gt;0,"ne",""))</f>
        <v/>
      </c>
      <c r="AH1845" s="2312"/>
      <c r="AI1845" s="271">
        <v>1</v>
      </c>
      <c r="AJ1845" s="271" t="s">
        <v>545</v>
      </c>
      <c r="AK1845" s="271" t="str">
        <f t="shared" si="2686"/>
        <v>??</v>
      </c>
      <c r="AL1845" s="271">
        <v>1</v>
      </c>
      <c r="AM1845" s="354">
        <f t="shared" ref="AM1845" si="2695">C1845</f>
        <v>0</v>
      </c>
    </row>
    <row r="1846" spans="1:39" ht="14.1" customHeight="1" thickTop="1" thickBot="1" x14ac:dyDescent="0.25">
      <c r="A1846" s="2278"/>
      <c r="B1846" s="2281"/>
      <c r="C1846" s="2283"/>
      <c r="D1846" s="2285"/>
      <c r="E1846" s="2288"/>
      <c r="F1846" s="2281"/>
      <c r="G1846" s="2295"/>
      <c r="H1846" s="2297"/>
      <c r="I1846" s="2291"/>
      <c r="J1846" s="2281"/>
      <c r="K1846" s="2295"/>
      <c r="L1846" s="2281"/>
      <c r="M1846" s="310"/>
      <c r="N1846" s="1678"/>
      <c r="O1846" s="1678"/>
      <c r="P1846" s="309"/>
      <c r="Q1846" s="309"/>
      <c r="R1846" s="308"/>
      <c r="S1846" s="308"/>
      <c r="T1846" s="358"/>
      <c r="U1846" s="357"/>
      <c r="V1846" s="357"/>
      <c r="W1846" s="357"/>
      <c r="X1846" s="357"/>
      <c r="Y1846" s="357"/>
      <c r="Z1846" s="357"/>
      <c r="AA1846" s="357"/>
      <c r="AB1846" s="308"/>
      <c r="AC1846" s="2300"/>
      <c r="AD1846" s="2300"/>
      <c r="AE1846" s="2307"/>
      <c r="AF1846" s="2316"/>
      <c r="AG1846" s="2314"/>
      <c r="AH1846" s="2312"/>
      <c r="AI1846" s="271">
        <f t="shared" ref="AI1846" si="2696">IF(P1846=P1845,0,1)</f>
        <v>0</v>
      </c>
      <c r="AJ1846" s="271" t="s">
        <v>545</v>
      </c>
      <c r="AK1846" s="271" t="str">
        <f t="shared" si="2686"/>
        <v>??</v>
      </c>
      <c r="AL1846" s="271" t="e">
        <f>IF(#REF!=#REF!,0,1)</f>
        <v>#REF!</v>
      </c>
      <c r="AM1846" s="354">
        <f t="shared" si="2689"/>
        <v>0</v>
      </c>
    </row>
    <row r="1847" spans="1:39" ht="14.1" customHeight="1" thickTop="1" thickBot="1" x14ac:dyDescent="0.25">
      <c r="A1847" s="2278"/>
      <c r="B1847" s="2281"/>
      <c r="C1847" s="2283"/>
      <c r="D1847" s="2285"/>
      <c r="E1847" s="2288"/>
      <c r="F1847" s="2281"/>
      <c r="G1847" s="2295"/>
      <c r="H1847" s="2297"/>
      <c r="I1847" s="2292"/>
      <c r="J1847" s="2281"/>
      <c r="K1847" s="2295"/>
      <c r="L1847" s="2281"/>
      <c r="M1847" s="310"/>
      <c r="N1847" s="1678"/>
      <c r="O1847" s="1678"/>
      <c r="P1847" s="309"/>
      <c r="Q1847" s="309"/>
      <c r="R1847" s="308"/>
      <c r="S1847" s="308"/>
      <c r="T1847" s="358"/>
      <c r="U1847" s="357"/>
      <c r="V1847" s="357"/>
      <c r="W1847" s="357"/>
      <c r="X1847" s="357"/>
      <c r="Y1847" s="357"/>
      <c r="Z1847" s="357"/>
      <c r="AA1847" s="357"/>
      <c r="AB1847" s="308"/>
      <c r="AC1847" s="2300"/>
      <c r="AD1847" s="2300"/>
      <c r="AE1847" s="2307"/>
      <c r="AF1847" s="2316"/>
      <c r="AG1847" s="2314"/>
      <c r="AH1847" s="2312"/>
      <c r="AI1847" s="271">
        <f t="shared" ref="AI1847" si="2697">IF(P1847=P1846,0,IF(P1847=P1845,0,1))</f>
        <v>0</v>
      </c>
      <c r="AJ1847" s="271" t="s">
        <v>545</v>
      </c>
      <c r="AK1847" s="271" t="str">
        <f t="shared" si="2686"/>
        <v>??</v>
      </c>
      <c r="AL1847" s="271" t="e">
        <f>IF(#REF!=#REF!,0,IF(#REF!=#REF!,0,1))</f>
        <v>#REF!</v>
      </c>
      <c r="AM1847" s="354">
        <f t="shared" si="2689"/>
        <v>0</v>
      </c>
    </row>
    <row r="1848" spans="1:39" ht="14.1" customHeight="1" thickTop="1" thickBot="1" x14ac:dyDescent="0.25">
      <c r="A1848" s="2278"/>
      <c r="B1848" s="2281"/>
      <c r="C1848" s="2283"/>
      <c r="D1848" s="2285"/>
      <c r="E1848" s="2288"/>
      <c r="F1848" s="2281"/>
      <c r="G1848" s="2295"/>
      <c r="H1848" s="2297"/>
      <c r="I1848" s="2293"/>
      <c r="J1848" s="2281"/>
      <c r="K1848" s="2295"/>
      <c r="L1848" s="2281"/>
      <c r="M1848" s="310"/>
      <c r="N1848" s="1678"/>
      <c r="O1848" s="1678"/>
      <c r="P1848" s="309"/>
      <c r="Q1848" s="309"/>
      <c r="R1848" s="308"/>
      <c r="S1848" s="308"/>
      <c r="T1848" s="358"/>
      <c r="U1848" s="357"/>
      <c r="V1848" s="357"/>
      <c r="W1848" s="357"/>
      <c r="X1848" s="357"/>
      <c r="Y1848" s="357"/>
      <c r="Z1848" s="357"/>
      <c r="AA1848" s="357"/>
      <c r="AB1848" s="308"/>
      <c r="AC1848" s="2300"/>
      <c r="AD1848" s="2300"/>
      <c r="AE1848" s="2307"/>
      <c r="AF1848" s="2316"/>
      <c r="AG1848" s="2314"/>
      <c r="AH1848" s="2312"/>
      <c r="AI1848" s="271">
        <f t="shared" ref="AI1848" si="2698">IF(P1848=P1847,0,IF(P1848=P1846,0,IF(P1848=P1845,0,1)))</f>
        <v>0</v>
      </c>
      <c r="AJ1848" s="271" t="s">
        <v>545</v>
      </c>
      <c r="AK1848" s="271" t="str">
        <f t="shared" si="2686"/>
        <v>??</v>
      </c>
      <c r="AL1848" s="271" t="e">
        <f>IF(#REF!=#REF!,0,IF(#REF!=#REF!,0,IF(#REF!=#REF!,0,1)))</f>
        <v>#REF!</v>
      </c>
      <c r="AM1848" s="354">
        <f t="shared" si="2689"/>
        <v>0</v>
      </c>
    </row>
    <row r="1849" spans="1:39" ht="14.1" customHeight="1" thickTop="1" thickBot="1" x14ac:dyDescent="0.25">
      <c r="A1849" s="2278"/>
      <c r="B1849" s="2281"/>
      <c r="C1849" s="2283"/>
      <c r="D1849" s="2285"/>
      <c r="E1849" s="2288"/>
      <c r="F1849" s="2281"/>
      <c r="G1849" s="2295"/>
      <c r="H1849" s="2297"/>
      <c r="I1849" s="2293"/>
      <c r="J1849" s="2281"/>
      <c r="K1849" s="2295"/>
      <c r="L1849" s="2281"/>
      <c r="M1849" s="310"/>
      <c r="N1849" s="1678"/>
      <c r="O1849" s="1678"/>
      <c r="P1849" s="309"/>
      <c r="Q1849" s="309"/>
      <c r="R1849" s="308"/>
      <c r="S1849" s="308"/>
      <c r="T1849" s="358"/>
      <c r="U1849" s="357"/>
      <c r="V1849" s="357"/>
      <c r="W1849" s="357"/>
      <c r="X1849" s="357"/>
      <c r="Y1849" s="357"/>
      <c r="Z1849" s="357"/>
      <c r="AA1849" s="357"/>
      <c r="AB1849" s="308"/>
      <c r="AC1849" s="2300"/>
      <c r="AD1849" s="2300"/>
      <c r="AE1849" s="2307"/>
      <c r="AF1849" s="2316"/>
      <c r="AG1849" s="2314"/>
      <c r="AH1849" s="2312"/>
      <c r="AI1849" s="271">
        <f t="shared" ref="AI1849" si="2699">IF(P1849=P1848,0,IF(P1849=P1847,0,IF(P1849=P1846,0,IF(P1849=P1845,0,1))))</f>
        <v>0</v>
      </c>
      <c r="AJ1849" s="271" t="s">
        <v>545</v>
      </c>
      <c r="AK1849" s="271" t="str">
        <f t="shared" si="2686"/>
        <v>??</v>
      </c>
      <c r="AL1849" s="271" t="e">
        <f>IF(#REF!=#REF!,0,IF(#REF!=#REF!,0,IF(#REF!=#REF!,0,IF(#REF!=#REF!,0,1))))</f>
        <v>#REF!</v>
      </c>
      <c r="AM1849" s="354">
        <f t="shared" si="2689"/>
        <v>0</v>
      </c>
    </row>
    <row r="1850" spans="1:39" ht="14.1" customHeight="1" thickTop="1" thickBot="1" x14ac:dyDescent="0.25">
      <c r="A1850" s="2278"/>
      <c r="B1850" s="2281"/>
      <c r="C1850" s="2283"/>
      <c r="D1850" s="2285"/>
      <c r="E1850" s="2288"/>
      <c r="F1850" s="2281"/>
      <c r="G1850" s="2295"/>
      <c r="H1850" s="2297"/>
      <c r="I1850" s="2293"/>
      <c r="J1850" s="2281"/>
      <c r="K1850" s="2295"/>
      <c r="L1850" s="2281"/>
      <c r="M1850" s="310"/>
      <c r="N1850" s="1678"/>
      <c r="O1850" s="1678"/>
      <c r="P1850" s="309"/>
      <c r="Q1850" s="309"/>
      <c r="R1850" s="308"/>
      <c r="S1850" s="308"/>
      <c r="T1850" s="358"/>
      <c r="U1850" s="357"/>
      <c r="V1850" s="357"/>
      <c r="W1850" s="357"/>
      <c r="X1850" s="357"/>
      <c r="Y1850" s="357"/>
      <c r="Z1850" s="357"/>
      <c r="AA1850" s="357"/>
      <c r="AB1850" s="308"/>
      <c r="AC1850" s="2300"/>
      <c r="AD1850" s="2300"/>
      <c r="AE1850" s="2307"/>
      <c r="AF1850" s="2316"/>
      <c r="AG1850" s="2314"/>
      <c r="AH1850" s="2312"/>
      <c r="AI1850" s="271">
        <f t="shared" ref="AI1850" si="2700">IF(P1850=P1849,0,IF(P1850=P1848,0,IF(P1850=P1847,0,IF(P1850=P1846,0,IF(P1850=P1845,0,1)))))</f>
        <v>0</v>
      </c>
      <c r="AJ1850" s="271" t="s">
        <v>545</v>
      </c>
      <c r="AK1850" s="271" t="str">
        <f t="shared" si="2686"/>
        <v>??</v>
      </c>
      <c r="AL1850" s="271" t="e">
        <f>IF(#REF!=#REF!,0,IF(#REF!=#REF!,0,IF(#REF!=#REF!,0,IF(#REF!=#REF!,0,IF(#REF!=#REF!,0,1)))))</f>
        <v>#REF!</v>
      </c>
      <c r="AM1850" s="354">
        <f t="shared" si="2689"/>
        <v>0</v>
      </c>
    </row>
    <row r="1851" spans="1:39" ht="14.1" customHeight="1" thickTop="1" thickBot="1" x14ac:dyDescent="0.25">
      <c r="A1851" s="2278"/>
      <c r="B1851" s="2281"/>
      <c r="C1851" s="2283"/>
      <c r="D1851" s="2285"/>
      <c r="E1851" s="2288"/>
      <c r="F1851" s="2281"/>
      <c r="G1851" s="2295"/>
      <c r="H1851" s="2297"/>
      <c r="I1851" s="2293"/>
      <c r="J1851" s="2281"/>
      <c r="K1851" s="2295"/>
      <c r="L1851" s="2281"/>
      <c r="M1851" s="310"/>
      <c r="N1851" s="1678"/>
      <c r="O1851" s="1678"/>
      <c r="P1851" s="309"/>
      <c r="Q1851" s="309"/>
      <c r="R1851" s="308"/>
      <c r="S1851" s="308"/>
      <c r="T1851" s="358"/>
      <c r="U1851" s="357"/>
      <c r="V1851" s="357"/>
      <c r="W1851" s="357"/>
      <c r="X1851" s="357"/>
      <c r="Y1851" s="357"/>
      <c r="Z1851" s="357"/>
      <c r="AA1851" s="357"/>
      <c r="AB1851" s="308"/>
      <c r="AC1851" s="2300"/>
      <c r="AD1851" s="2300"/>
      <c r="AE1851" s="2308" t="str">
        <f t="shared" ref="AE1851" si="2701">IF(AE1845&gt;9,"błąd","")</f>
        <v/>
      </c>
      <c r="AF1851" s="2316"/>
      <c r="AG1851" s="2314"/>
      <c r="AH1851" s="2312"/>
      <c r="AI1851" s="271">
        <f t="shared" ref="AI1851" si="2702">IF(P1851=P1850,0,IF(P1851=P1849,0,IF(P1851=P1848,0,IF(P1851=P1847,0,IF(P1851=P1846,0,IF(P1851=P1845,0,1))))))</f>
        <v>0</v>
      </c>
      <c r="AJ1851" s="271" t="s">
        <v>545</v>
      </c>
      <c r="AK1851" s="271" t="str">
        <f t="shared" si="2686"/>
        <v>??</v>
      </c>
      <c r="AL1851" s="271" t="e">
        <f>IF(#REF!=#REF!,0,IF(#REF!=#REF!,0,IF(#REF!=#REF!,0,IF(#REF!=#REF!,0,IF(#REF!=#REF!,0,IF(#REF!=#REF!,0,1))))))</f>
        <v>#REF!</v>
      </c>
      <c r="AM1851" s="354">
        <f t="shared" si="2689"/>
        <v>0</v>
      </c>
    </row>
    <row r="1852" spans="1:39" ht="14.1" customHeight="1" thickTop="1" thickBot="1" x14ac:dyDescent="0.25">
      <c r="A1852" s="2278"/>
      <c r="B1852" s="2281"/>
      <c r="C1852" s="2283"/>
      <c r="D1852" s="2285"/>
      <c r="E1852" s="2288"/>
      <c r="F1852" s="2281"/>
      <c r="G1852" s="2295"/>
      <c r="H1852" s="2297"/>
      <c r="I1852" s="2293"/>
      <c r="J1852" s="2281"/>
      <c r="K1852" s="2295"/>
      <c r="L1852" s="2281"/>
      <c r="M1852" s="310"/>
      <c r="N1852" s="1678"/>
      <c r="O1852" s="1678"/>
      <c r="P1852" s="309"/>
      <c r="Q1852" s="309"/>
      <c r="R1852" s="308"/>
      <c r="S1852" s="308"/>
      <c r="T1852" s="358"/>
      <c r="U1852" s="357"/>
      <c r="V1852" s="357"/>
      <c r="W1852" s="357"/>
      <c r="X1852" s="357"/>
      <c r="Y1852" s="357"/>
      <c r="Z1852" s="357"/>
      <c r="AA1852" s="357"/>
      <c r="AB1852" s="308"/>
      <c r="AC1852" s="2300"/>
      <c r="AD1852" s="2300"/>
      <c r="AE1852" s="2308"/>
      <c r="AF1852" s="2316"/>
      <c r="AG1852" s="2314"/>
      <c r="AH1852" s="2312"/>
      <c r="AI1852" s="271">
        <f t="shared" ref="AI1852" si="2703">IF(P1852=P1851,0,IF(P1852=P1850,0,IF(P1852=P1849,0,IF(P1852=P1848,0,IF(P1852=P1847,0,IF(P1852=P1846,0,IF(P1852=P1845,0,1)))))))</f>
        <v>0</v>
      </c>
      <c r="AJ1852" s="271" t="s">
        <v>545</v>
      </c>
      <c r="AK1852" s="271" t="str">
        <f t="shared" si="2686"/>
        <v>??</v>
      </c>
      <c r="AL1852" s="271" t="e">
        <f>IF(#REF!=#REF!,0,IF(#REF!=#REF!,0,IF(#REF!=#REF!,0,IF(#REF!=#REF!,0,IF(#REF!=#REF!,0,IF(#REF!=#REF!,0,IF(#REF!=#REF!,0,1)))))))</f>
        <v>#REF!</v>
      </c>
      <c r="AM1852" s="354">
        <f t="shared" si="2689"/>
        <v>0</v>
      </c>
    </row>
    <row r="1853" spans="1:39" ht="14.1" customHeight="1" thickTop="1" thickBot="1" x14ac:dyDescent="0.25">
      <c r="A1853" s="2278"/>
      <c r="B1853" s="2281"/>
      <c r="C1853" s="2283"/>
      <c r="D1853" s="2285"/>
      <c r="E1853" s="2288"/>
      <c r="F1853" s="2281"/>
      <c r="G1853" s="2295"/>
      <c r="H1853" s="2297"/>
      <c r="I1853" s="2293"/>
      <c r="J1853" s="2281"/>
      <c r="K1853" s="2295"/>
      <c r="L1853" s="2281"/>
      <c r="M1853" s="310"/>
      <c r="N1853" s="1678"/>
      <c r="O1853" s="1678"/>
      <c r="P1853" s="309"/>
      <c r="Q1853" s="309"/>
      <c r="R1853" s="308"/>
      <c r="S1853" s="308"/>
      <c r="T1853" s="358"/>
      <c r="U1853" s="357"/>
      <c r="V1853" s="357"/>
      <c r="W1853" s="357"/>
      <c r="X1853" s="357"/>
      <c r="Y1853" s="357"/>
      <c r="Z1853" s="357"/>
      <c r="AA1853" s="357"/>
      <c r="AB1853" s="308"/>
      <c r="AC1853" s="2300"/>
      <c r="AD1853" s="2300"/>
      <c r="AE1853" s="2308"/>
      <c r="AF1853" s="2316"/>
      <c r="AG1853" s="2314"/>
      <c r="AH1853" s="2312"/>
      <c r="AI1853" s="271">
        <f t="shared" ref="AI1853" si="2704">IF(P1853=P1852,0,IF(P1853=P1851,0,IF(P1853=P1850,0,IF(P1853=P1849,0,IF(P1853=P1848,0,IF(P1853=P1847,0,IF(P1853=P1846,0,IF(P1853=P1845,0,1))))))))</f>
        <v>0</v>
      </c>
      <c r="AJ1853" s="271" t="s">
        <v>545</v>
      </c>
      <c r="AK1853" s="271" t="str">
        <f t="shared" si="2686"/>
        <v>??</v>
      </c>
      <c r="AL1853" s="271" t="e">
        <f>IF(#REF!=#REF!,0,IF(#REF!=#REF!,0,IF(#REF!=#REF!,0,IF(#REF!=#REF!,0,IF(#REF!=#REF!,0,IF(#REF!=#REF!,0,IF(#REF!=#REF!,0,IF(#REF!=#REF!,0,1))))))))</f>
        <v>#REF!</v>
      </c>
      <c r="AM1853" s="354">
        <f t="shared" si="2689"/>
        <v>0</v>
      </c>
    </row>
    <row r="1854" spans="1:39" ht="14.1" customHeight="1" thickTop="1" thickBot="1" x14ac:dyDescent="0.25">
      <c r="A1854" s="2279"/>
      <c r="B1854" s="2282"/>
      <c r="C1854" s="2284"/>
      <c r="D1854" s="2286"/>
      <c r="E1854" s="2289"/>
      <c r="F1854" s="2282"/>
      <c r="G1854" s="2296"/>
      <c r="H1854" s="2298"/>
      <c r="I1854" s="2294"/>
      <c r="J1854" s="2282"/>
      <c r="K1854" s="2296"/>
      <c r="L1854" s="2282"/>
      <c r="M1854" s="292"/>
      <c r="N1854" s="290"/>
      <c r="O1854" s="290"/>
      <c r="P1854" s="291"/>
      <c r="Q1854" s="291"/>
      <c r="R1854" s="290"/>
      <c r="S1854" s="290"/>
      <c r="T1854" s="356"/>
      <c r="U1854" s="355"/>
      <c r="V1854" s="355"/>
      <c r="W1854" s="355"/>
      <c r="X1854" s="355"/>
      <c r="Y1854" s="355"/>
      <c r="Z1854" s="355"/>
      <c r="AA1854" s="355"/>
      <c r="AB1854" s="290"/>
      <c r="AC1854" s="2301"/>
      <c r="AD1854" s="2301"/>
      <c r="AE1854" s="2309"/>
      <c r="AF1854" s="2316"/>
      <c r="AG1854" s="2315"/>
      <c r="AH1854" s="2312"/>
      <c r="AI1854" s="271">
        <f t="shared" ref="AI1854" si="2705">IF(P1854=P1853,0,IF(P1854=P1852,0,IF(P1854=P1851,0,IF(P1854=P1850,0,IF(P1854=P1849,0,IF(P1854=P1848,0,IF(P1854=P1847,0,IF(P1854=P1846,0,IF(P1854=P1845,0,1)))))))))</f>
        <v>0</v>
      </c>
      <c r="AJ1854" s="271" t="s">
        <v>545</v>
      </c>
      <c r="AK1854" s="271" t="str">
        <f t="shared" si="2686"/>
        <v>??</v>
      </c>
      <c r="AL1854" s="271" t="e">
        <f>IF(#REF!=#REF!,0,IF(#REF!=#REF!,0,IF(#REF!=#REF!,0,IF(#REF!=#REF!,0,IF(#REF!=#REF!,0,IF(#REF!=#REF!,0,IF(#REF!=#REF!,0,IF(#REF!=#REF!,0,IF(#REF!=#REF!,0,1)))))))))</f>
        <v>#REF!</v>
      </c>
      <c r="AM1854" s="354">
        <f t="shared" si="2689"/>
        <v>0</v>
      </c>
    </row>
    <row r="1855" spans="1:39" ht="14.1" customHeight="1" thickTop="1" thickBot="1" x14ac:dyDescent="0.25">
      <c r="A1855" s="2278"/>
      <c r="B1855" s="2280"/>
      <c r="C1855" s="2283"/>
      <c r="D1855" s="2285"/>
      <c r="E1855" s="2287"/>
      <c r="F1855" s="2280"/>
      <c r="G1855" s="2280"/>
      <c r="H1855" s="2297"/>
      <c r="I1855" s="2290" t="s">
        <v>140</v>
      </c>
      <c r="J1855" s="2281"/>
      <c r="K1855" s="2280"/>
      <c r="L1855" s="2281"/>
      <c r="M1855" s="310"/>
      <c r="N1855" s="1678"/>
      <c r="O1855" s="1678"/>
      <c r="P1855" s="388"/>
      <c r="Q1855" s="388"/>
      <c r="R1855" s="308"/>
      <c r="S1855" s="308"/>
      <c r="T1855" s="358"/>
      <c r="U1855" s="357"/>
      <c r="V1855" s="357"/>
      <c r="W1855" s="357"/>
      <c r="X1855" s="357"/>
      <c r="Y1855" s="357"/>
      <c r="Z1855" s="357"/>
      <c r="AA1855" s="357"/>
      <c r="AB1855" s="308"/>
      <c r="AC1855" s="2299">
        <f t="shared" ref="AC1855" si="2706">SUM(T1855:AB1864)</f>
        <v>0</v>
      </c>
      <c r="AD1855" s="2299">
        <f t="shared" ref="AD1855" si="2707">IF(AC1855&gt;0,18,0)</f>
        <v>0</v>
      </c>
      <c r="AE1855" s="2306">
        <f t="shared" ref="AE1855" si="2708">IF((AC1855-AD1855)&gt;=0,AC1855-AD1855,0)</f>
        <v>0</v>
      </c>
      <c r="AF1855" s="2316">
        <f t="shared" ref="AF1855" si="2709">IF(AC1855&lt;AD1855,AC1855,AD1855)/IF(AD1855=0,1,AD1855)</f>
        <v>0</v>
      </c>
      <c r="AG1855" s="2313" t="str">
        <f t="shared" ref="AG1855" si="2710">IF(AF1855=1,"pe",IF(AF1855&gt;0,"ne",""))</f>
        <v/>
      </c>
      <c r="AH1855" s="2312"/>
      <c r="AI1855" s="271">
        <v>1</v>
      </c>
      <c r="AJ1855" s="271" t="s">
        <v>545</v>
      </c>
      <c r="AK1855" s="271" t="str">
        <f t="shared" si="2686"/>
        <v>??</v>
      </c>
      <c r="AL1855" s="271">
        <v>1</v>
      </c>
      <c r="AM1855" s="354">
        <f t="shared" ref="AM1855" si="2711">C1855</f>
        <v>0</v>
      </c>
    </row>
    <row r="1856" spans="1:39" ht="14.1" customHeight="1" thickTop="1" thickBot="1" x14ac:dyDescent="0.25">
      <c r="A1856" s="2278"/>
      <c r="B1856" s="2281"/>
      <c r="C1856" s="2283"/>
      <c r="D1856" s="2285"/>
      <c r="E1856" s="2288"/>
      <c r="F1856" s="2281"/>
      <c r="G1856" s="2295"/>
      <c r="H1856" s="2297"/>
      <c r="I1856" s="2291"/>
      <c r="J1856" s="2281"/>
      <c r="K1856" s="2295"/>
      <c r="L1856" s="2281"/>
      <c r="M1856" s="310"/>
      <c r="N1856" s="1678"/>
      <c r="O1856" s="1678"/>
      <c r="P1856" s="309"/>
      <c r="Q1856" s="309"/>
      <c r="R1856" s="308"/>
      <c r="S1856" s="308"/>
      <c r="T1856" s="358"/>
      <c r="U1856" s="357"/>
      <c r="V1856" s="357"/>
      <c r="W1856" s="357"/>
      <c r="X1856" s="357"/>
      <c r="Y1856" s="357"/>
      <c r="Z1856" s="357"/>
      <c r="AA1856" s="357"/>
      <c r="AB1856" s="308"/>
      <c r="AC1856" s="2300"/>
      <c r="AD1856" s="2300"/>
      <c r="AE1856" s="2307"/>
      <c r="AF1856" s="2316"/>
      <c r="AG1856" s="2314"/>
      <c r="AH1856" s="2312"/>
      <c r="AI1856" s="271">
        <f t="shared" ref="AI1856" si="2712">IF(P1856=P1855,0,1)</f>
        <v>0</v>
      </c>
      <c r="AJ1856" s="271" t="s">
        <v>545</v>
      </c>
      <c r="AK1856" s="271" t="str">
        <f t="shared" si="2686"/>
        <v>??</v>
      </c>
      <c r="AL1856" s="271" t="e">
        <f>IF(#REF!=#REF!,0,1)</f>
        <v>#REF!</v>
      </c>
      <c r="AM1856" s="354">
        <f t="shared" si="2689"/>
        <v>0</v>
      </c>
    </row>
    <row r="1857" spans="1:39" ht="14.1" customHeight="1" thickTop="1" thickBot="1" x14ac:dyDescent="0.25">
      <c r="A1857" s="2278"/>
      <c r="B1857" s="2281"/>
      <c r="C1857" s="2283"/>
      <c r="D1857" s="2285"/>
      <c r="E1857" s="2288"/>
      <c r="F1857" s="2281"/>
      <c r="G1857" s="2295"/>
      <c r="H1857" s="2297"/>
      <c r="I1857" s="2292"/>
      <c r="J1857" s="2281"/>
      <c r="K1857" s="2295"/>
      <c r="L1857" s="2281"/>
      <c r="M1857" s="310"/>
      <c r="N1857" s="1678"/>
      <c r="O1857" s="1678"/>
      <c r="P1857" s="309"/>
      <c r="Q1857" s="309"/>
      <c r="R1857" s="308"/>
      <c r="S1857" s="308"/>
      <c r="T1857" s="358"/>
      <c r="U1857" s="357"/>
      <c r="V1857" s="357"/>
      <c r="W1857" s="357"/>
      <c r="X1857" s="357"/>
      <c r="Y1857" s="357"/>
      <c r="Z1857" s="357"/>
      <c r="AA1857" s="357"/>
      <c r="AB1857" s="308"/>
      <c r="AC1857" s="2300"/>
      <c r="AD1857" s="2300"/>
      <c r="AE1857" s="2307"/>
      <c r="AF1857" s="2316"/>
      <c r="AG1857" s="2314"/>
      <c r="AH1857" s="2312"/>
      <c r="AI1857" s="271">
        <f t="shared" ref="AI1857" si="2713">IF(P1857=P1856,0,IF(P1857=P1855,0,1))</f>
        <v>0</v>
      </c>
      <c r="AJ1857" s="271" t="s">
        <v>545</v>
      </c>
      <c r="AK1857" s="271" t="str">
        <f t="shared" si="2686"/>
        <v>??</v>
      </c>
      <c r="AL1857" s="271" t="e">
        <f>IF(#REF!=#REF!,0,IF(#REF!=#REF!,0,1))</f>
        <v>#REF!</v>
      </c>
      <c r="AM1857" s="354">
        <f t="shared" si="2689"/>
        <v>0</v>
      </c>
    </row>
    <row r="1858" spans="1:39" ht="14.1" customHeight="1" thickTop="1" thickBot="1" x14ac:dyDescent="0.25">
      <c r="A1858" s="2278"/>
      <c r="B1858" s="2281"/>
      <c r="C1858" s="2283"/>
      <c r="D1858" s="2285"/>
      <c r="E1858" s="2288"/>
      <c r="F1858" s="2281"/>
      <c r="G1858" s="2295"/>
      <c r="H1858" s="2297"/>
      <c r="I1858" s="2293"/>
      <c r="J1858" s="2281"/>
      <c r="K1858" s="2295"/>
      <c r="L1858" s="2281"/>
      <c r="M1858" s="310"/>
      <c r="N1858" s="1678"/>
      <c r="O1858" s="1678"/>
      <c r="P1858" s="309"/>
      <c r="Q1858" s="309"/>
      <c r="R1858" s="308"/>
      <c r="S1858" s="308"/>
      <c r="T1858" s="358"/>
      <c r="U1858" s="357"/>
      <c r="V1858" s="357"/>
      <c r="W1858" s="357"/>
      <c r="X1858" s="357"/>
      <c r="Y1858" s="357"/>
      <c r="Z1858" s="357"/>
      <c r="AA1858" s="357"/>
      <c r="AB1858" s="308"/>
      <c r="AC1858" s="2300"/>
      <c r="AD1858" s="2300"/>
      <c r="AE1858" s="2307"/>
      <c r="AF1858" s="2316"/>
      <c r="AG1858" s="2314"/>
      <c r="AH1858" s="2312"/>
      <c r="AI1858" s="271">
        <f t="shared" ref="AI1858" si="2714">IF(P1858=P1857,0,IF(P1858=P1856,0,IF(P1858=P1855,0,1)))</f>
        <v>0</v>
      </c>
      <c r="AJ1858" s="271" t="s">
        <v>545</v>
      </c>
      <c r="AK1858" s="271" t="str">
        <f t="shared" si="2686"/>
        <v>??</v>
      </c>
      <c r="AL1858" s="271" t="e">
        <f>IF(#REF!=#REF!,0,IF(#REF!=#REF!,0,IF(#REF!=#REF!,0,1)))</f>
        <v>#REF!</v>
      </c>
      <c r="AM1858" s="354">
        <f t="shared" si="2689"/>
        <v>0</v>
      </c>
    </row>
    <row r="1859" spans="1:39" ht="14.1" customHeight="1" thickTop="1" thickBot="1" x14ac:dyDescent="0.25">
      <c r="A1859" s="2278"/>
      <c r="B1859" s="2281"/>
      <c r="C1859" s="2283"/>
      <c r="D1859" s="2285"/>
      <c r="E1859" s="2288"/>
      <c r="F1859" s="2281"/>
      <c r="G1859" s="2295"/>
      <c r="H1859" s="2297"/>
      <c r="I1859" s="2293"/>
      <c r="J1859" s="2281"/>
      <c r="K1859" s="2295"/>
      <c r="L1859" s="2281"/>
      <c r="M1859" s="310"/>
      <c r="N1859" s="1678"/>
      <c r="O1859" s="1678"/>
      <c r="P1859" s="309"/>
      <c r="Q1859" s="309"/>
      <c r="R1859" s="308"/>
      <c r="S1859" s="308"/>
      <c r="T1859" s="358"/>
      <c r="U1859" s="357"/>
      <c r="V1859" s="357"/>
      <c r="W1859" s="357"/>
      <c r="X1859" s="357"/>
      <c r="Y1859" s="357"/>
      <c r="Z1859" s="357"/>
      <c r="AA1859" s="357"/>
      <c r="AB1859" s="308"/>
      <c r="AC1859" s="2300"/>
      <c r="AD1859" s="2300"/>
      <c r="AE1859" s="2307"/>
      <c r="AF1859" s="2316"/>
      <c r="AG1859" s="2314"/>
      <c r="AH1859" s="2312"/>
      <c r="AI1859" s="271">
        <f t="shared" ref="AI1859" si="2715">IF(P1859=P1858,0,IF(P1859=P1857,0,IF(P1859=P1856,0,IF(P1859=P1855,0,1))))</f>
        <v>0</v>
      </c>
      <c r="AJ1859" s="271" t="s">
        <v>545</v>
      </c>
      <c r="AK1859" s="271" t="str">
        <f t="shared" si="2686"/>
        <v>??</v>
      </c>
      <c r="AL1859" s="271" t="e">
        <f>IF(#REF!=#REF!,0,IF(#REF!=#REF!,0,IF(#REF!=#REF!,0,IF(#REF!=#REF!,0,1))))</f>
        <v>#REF!</v>
      </c>
      <c r="AM1859" s="354">
        <f t="shared" si="2689"/>
        <v>0</v>
      </c>
    </row>
    <row r="1860" spans="1:39" ht="14.1" customHeight="1" thickTop="1" thickBot="1" x14ac:dyDescent="0.25">
      <c r="A1860" s="2278"/>
      <c r="B1860" s="2281"/>
      <c r="C1860" s="2283"/>
      <c r="D1860" s="2285"/>
      <c r="E1860" s="2288"/>
      <c r="F1860" s="2281"/>
      <c r="G1860" s="2295"/>
      <c r="H1860" s="2297"/>
      <c r="I1860" s="2293"/>
      <c r="J1860" s="2281"/>
      <c r="K1860" s="2295"/>
      <c r="L1860" s="2281"/>
      <c r="M1860" s="310"/>
      <c r="N1860" s="1678"/>
      <c r="O1860" s="1678"/>
      <c r="P1860" s="309"/>
      <c r="Q1860" s="309"/>
      <c r="R1860" s="308"/>
      <c r="S1860" s="308"/>
      <c r="T1860" s="358"/>
      <c r="U1860" s="357"/>
      <c r="V1860" s="357"/>
      <c r="W1860" s="357"/>
      <c r="X1860" s="357"/>
      <c r="Y1860" s="357"/>
      <c r="Z1860" s="357"/>
      <c r="AA1860" s="357"/>
      <c r="AB1860" s="308"/>
      <c r="AC1860" s="2300"/>
      <c r="AD1860" s="2300"/>
      <c r="AE1860" s="2307"/>
      <c r="AF1860" s="2316"/>
      <c r="AG1860" s="2314"/>
      <c r="AH1860" s="2312"/>
      <c r="AI1860" s="271">
        <f t="shared" ref="AI1860" si="2716">IF(P1860=P1859,0,IF(P1860=P1858,0,IF(P1860=P1857,0,IF(P1860=P1856,0,IF(P1860=P1855,0,1)))))</f>
        <v>0</v>
      </c>
      <c r="AJ1860" s="271" t="s">
        <v>545</v>
      </c>
      <c r="AK1860" s="271" t="str">
        <f t="shared" si="2686"/>
        <v>??</v>
      </c>
      <c r="AL1860" s="271" t="e">
        <f>IF(#REF!=#REF!,0,IF(#REF!=#REF!,0,IF(#REF!=#REF!,0,IF(#REF!=#REF!,0,IF(#REF!=#REF!,0,1)))))</f>
        <v>#REF!</v>
      </c>
      <c r="AM1860" s="354">
        <f t="shared" si="2689"/>
        <v>0</v>
      </c>
    </row>
    <row r="1861" spans="1:39" ht="14.1" customHeight="1" thickTop="1" thickBot="1" x14ac:dyDescent="0.25">
      <c r="A1861" s="2278"/>
      <c r="B1861" s="2281"/>
      <c r="C1861" s="2283"/>
      <c r="D1861" s="2285"/>
      <c r="E1861" s="2288"/>
      <c r="F1861" s="2281"/>
      <c r="G1861" s="2295"/>
      <c r="H1861" s="2297"/>
      <c r="I1861" s="2293"/>
      <c r="J1861" s="2281"/>
      <c r="K1861" s="2295"/>
      <c r="L1861" s="2281"/>
      <c r="M1861" s="310"/>
      <c r="N1861" s="1678"/>
      <c r="O1861" s="1678"/>
      <c r="P1861" s="309"/>
      <c r="Q1861" s="309"/>
      <c r="R1861" s="308"/>
      <c r="S1861" s="308"/>
      <c r="T1861" s="358"/>
      <c r="U1861" s="357"/>
      <c r="V1861" s="357"/>
      <c r="W1861" s="357"/>
      <c r="X1861" s="357"/>
      <c r="Y1861" s="357"/>
      <c r="Z1861" s="357"/>
      <c r="AA1861" s="357"/>
      <c r="AB1861" s="308"/>
      <c r="AC1861" s="2300"/>
      <c r="AD1861" s="2300"/>
      <c r="AE1861" s="2308" t="str">
        <f t="shared" ref="AE1861" si="2717">IF(AE1855&gt;9,"błąd","")</f>
        <v/>
      </c>
      <c r="AF1861" s="2316"/>
      <c r="AG1861" s="2314"/>
      <c r="AH1861" s="2312"/>
      <c r="AI1861" s="271">
        <f t="shared" ref="AI1861" si="2718">IF(P1861=P1860,0,IF(P1861=P1859,0,IF(P1861=P1858,0,IF(P1861=P1857,0,IF(P1861=P1856,0,IF(P1861=P1855,0,1))))))</f>
        <v>0</v>
      </c>
      <c r="AJ1861" s="271" t="s">
        <v>545</v>
      </c>
      <c r="AK1861" s="271" t="str">
        <f t="shared" si="2686"/>
        <v>??</v>
      </c>
      <c r="AL1861" s="271" t="e">
        <f>IF(#REF!=#REF!,0,IF(#REF!=#REF!,0,IF(#REF!=#REF!,0,IF(#REF!=#REF!,0,IF(#REF!=#REF!,0,IF(#REF!=#REF!,0,1))))))</f>
        <v>#REF!</v>
      </c>
      <c r="AM1861" s="354">
        <f t="shared" si="2689"/>
        <v>0</v>
      </c>
    </row>
    <row r="1862" spans="1:39" ht="14.1" customHeight="1" thickTop="1" thickBot="1" x14ac:dyDescent="0.25">
      <c r="A1862" s="2278"/>
      <c r="B1862" s="2281"/>
      <c r="C1862" s="2283"/>
      <c r="D1862" s="2285"/>
      <c r="E1862" s="2288"/>
      <c r="F1862" s="2281"/>
      <c r="G1862" s="2295"/>
      <c r="H1862" s="2297"/>
      <c r="I1862" s="2293"/>
      <c r="J1862" s="2281"/>
      <c r="K1862" s="2295"/>
      <c r="L1862" s="2281"/>
      <c r="M1862" s="310"/>
      <c r="N1862" s="1678"/>
      <c r="O1862" s="1678"/>
      <c r="P1862" s="309"/>
      <c r="Q1862" s="309"/>
      <c r="R1862" s="308"/>
      <c r="S1862" s="308"/>
      <c r="T1862" s="358"/>
      <c r="U1862" s="357"/>
      <c r="V1862" s="357"/>
      <c r="W1862" s="357"/>
      <c r="X1862" s="357"/>
      <c r="Y1862" s="357"/>
      <c r="Z1862" s="357"/>
      <c r="AA1862" s="357"/>
      <c r="AB1862" s="308"/>
      <c r="AC1862" s="2300"/>
      <c r="AD1862" s="2300"/>
      <c r="AE1862" s="2308"/>
      <c r="AF1862" s="2316"/>
      <c r="AG1862" s="2314"/>
      <c r="AH1862" s="2312"/>
      <c r="AI1862" s="271">
        <f t="shared" ref="AI1862" si="2719">IF(P1862=P1861,0,IF(P1862=P1860,0,IF(P1862=P1859,0,IF(P1862=P1858,0,IF(P1862=P1857,0,IF(P1862=P1856,0,IF(P1862=P1855,0,1)))))))</f>
        <v>0</v>
      </c>
      <c r="AJ1862" s="271" t="s">
        <v>545</v>
      </c>
      <c r="AK1862" s="271" t="str">
        <f t="shared" si="2686"/>
        <v>??</v>
      </c>
      <c r="AL1862" s="271" t="e">
        <f>IF(#REF!=#REF!,0,IF(#REF!=#REF!,0,IF(#REF!=#REF!,0,IF(#REF!=#REF!,0,IF(#REF!=#REF!,0,IF(#REF!=#REF!,0,IF(#REF!=#REF!,0,1)))))))</f>
        <v>#REF!</v>
      </c>
      <c r="AM1862" s="354">
        <f t="shared" si="2689"/>
        <v>0</v>
      </c>
    </row>
    <row r="1863" spans="1:39" ht="14.1" customHeight="1" thickTop="1" thickBot="1" x14ac:dyDescent="0.25">
      <c r="A1863" s="2278"/>
      <c r="B1863" s="2281"/>
      <c r="C1863" s="2283"/>
      <c r="D1863" s="2285"/>
      <c r="E1863" s="2288"/>
      <c r="F1863" s="2281"/>
      <c r="G1863" s="2295"/>
      <c r="H1863" s="2297"/>
      <c r="I1863" s="2293"/>
      <c r="J1863" s="2281"/>
      <c r="K1863" s="2295"/>
      <c r="L1863" s="2281"/>
      <c r="M1863" s="310"/>
      <c r="N1863" s="1678"/>
      <c r="O1863" s="1678"/>
      <c r="P1863" s="309"/>
      <c r="Q1863" s="309"/>
      <c r="R1863" s="308"/>
      <c r="S1863" s="308"/>
      <c r="T1863" s="358"/>
      <c r="U1863" s="357"/>
      <c r="V1863" s="357"/>
      <c r="W1863" s="357"/>
      <c r="X1863" s="357"/>
      <c r="Y1863" s="357"/>
      <c r="Z1863" s="357"/>
      <c r="AA1863" s="357"/>
      <c r="AB1863" s="308"/>
      <c r="AC1863" s="2300"/>
      <c r="AD1863" s="2300"/>
      <c r="AE1863" s="2308"/>
      <c r="AF1863" s="2316"/>
      <c r="AG1863" s="2314"/>
      <c r="AH1863" s="2312"/>
      <c r="AI1863" s="271">
        <f t="shared" ref="AI1863" si="2720">IF(P1863=P1862,0,IF(P1863=P1861,0,IF(P1863=P1860,0,IF(P1863=P1859,0,IF(P1863=P1858,0,IF(P1863=P1857,0,IF(P1863=P1856,0,IF(P1863=P1855,0,1))))))))</f>
        <v>0</v>
      </c>
      <c r="AJ1863" s="271" t="s">
        <v>545</v>
      </c>
      <c r="AK1863" s="271" t="str">
        <f t="shared" si="2686"/>
        <v>??</v>
      </c>
      <c r="AL1863" s="271" t="e">
        <f>IF(#REF!=#REF!,0,IF(#REF!=#REF!,0,IF(#REF!=#REF!,0,IF(#REF!=#REF!,0,IF(#REF!=#REF!,0,IF(#REF!=#REF!,0,IF(#REF!=#REF!,0,IF(#REF!=#REF!,0,1))))))))</f>
        <v>#REF!</v>
      </c>
      <c r="AM1863" s="354">
        <f t="shared" si="2689"/>
        <v>0</v>
      </c>
    </row>
    <row r="1864" spans="1:39" ht="14.1" customHeight="1" thickTop="1" thickBot="1" x14ac:dyDescent="0.25">
      <c r="A1864" s="2279"/>
      <c r="B1864" s="2282"/>
      <c r="C1864" s="2284"/>
      <c r="D1864" s="2286"/>
      <c r="E1864" s="2289"/>
      <c r="F1864" s="2282"/>
      <c r="G1864" s="2296"/>
      <c r="H1864" s="2298"/>
      <c r="I1864" s="2294"/>
      <c r="J1864" s="2282"/>
      <c r="K1864" s="2296"/>
      <c r="L1864" s="2282"/>
      <c r="M1864" s="292"/>
      <c r="N1864" s="290"/>
      <c r="O1864" s="290"/>
      <c r="P1864" s="291"/>
      <c r="Q1864" s="291"/>
      <c r="R1864" s="290"/>
      <c r="S1864" s="290"/>
      <c r="T1864" s="356"/>
      <c r="U1864" s="355"/>
      <c r="V1864" s="355"/>
      <c r="W1864" s="355"/>
      <c r="X1864" s="355"/>
      <c r="Y1864" s="355"/>
      <c r="Z1864" s="355"/>
      <c r="AA1864" s="355"/>
      <c r="AB1864" s="290"/>
      <c r="AC1864" s="2301"/>
      <c r="AD1864" s="2301"/>
      <c r="AE1864" s="2309"/>
      <c r="AF1864" s="2316"/>
      <c r="AG1864" s="2315"/>
      <c r="AH1864" s="2312"/>
      <c r="AI1864" s="271">
        <f t="shared" ref="AI1864" si="2721">IF(P1864=P1863,0,IF(P1864=P1862,0,IF(P1864=P1861,0,IF(P1864=P1860,0,IF(P1864=P1859,0,IF(P1864=P1858,0,IF(P1864=P1857,0,IF(P1864=P1856,0,IF(P1864=P1855,0,1)))))))))</f>
        <v>0</v>
      </c>
      <c r="AJ1864" s="271" t="s">
        <v>545</v>
      </c>
      <c r="AK1864" s="271" t="str">
        <f t="shared" si="2686"/>
        <v>??</v>
      </c>
      <c r="AL1864" s="271" t="e">
        <f>IF(#REF!=#REF!,0,IF(#REF!=#REF!,0,IF(#REF!=#REF!,0,IF(#REF!=#REF!,0,IF(#REF!=#REF!,0,IF(#REF!=#REF!,0,IF(#REF!=#REF!,0,IF(#REF!=#REF!,0,IF(#REF!=#REF!,0,1)))))))))</f>
        <v>#REF!</v>
      </c>
      <c r="AM1864" s="354">
        <f t="shared" si="2689"/>
        <v>0</v>
      </c>
    </row>
    <row r="1865" spans="1:39" ht="14.1" customHeight="1" thickTop="1" thickBot="1" x14ac:dyDescent="0.25">
      <c r="A1865" s="2278"/>
      <c r="B1865" s="2280"/>
      <c r="C1865" s="2283"/>
      <c r="D1865" s="2285"/>
      <c r="E1865" s="2287"/>
      <c r="F1865" s="2280"/>
      <c r="G1865" s="2280"/>
      <c r="H1865" s="2297"/>
      <c r="I1865" s="2290" t="s">
        <v>140</v>
      </c>
      <c r="J1865" s="2281"/>
      <c r="K1865" s="2280"/>
      <c r="L1865" s="2281"/>
      <c r="M1865" s="310"/>
      <c r="N1865" s="1678"/>
      <c r="O1865" s="1678"/>
      <c r="P1865" s="388"/>
      <c r="Q1865" s="388"/>
      <c r="R1865" s="308"/>
      <c r="S1865" s="308"/>
      <c r="T1865" s="358"/>
      <c r="U1865" s="357"/>
      <c r="V1865" s="357"/>
      <c r="W1865" s="357"/>
      <c r="X1865" s="357"/>
      <c r="Y1865" s="357"/>
      <c r="Z1865" s="357"/>
      <c r="AA1865" s="357"/>
      <c r="AB1865" s="308"/>
      <c r="AC1865" s="2299">
        <f t="shared" ref="AC1865" si="2722">SUM(T1865:AB1874)</f>
        <v>0</v>
      </c>
      <c r="AD1865" s="2299">
        <f t="shared" ref="AD1865" si="2723">IF(AC1865&gt;0,18,0)</f>
        <v>0</v>
      </c>
      <c r="AE1865" s="2306">
        <f t="shared" ref="AE1865" si="2724">IF((AC1865-AD1865)&gt;=0,AC1865-AD1865,0)</f>
        <v>0</v>
      </c>
      <c r="AF1865" s="2316">
        <f t="shared" ref="AF1865" si="2725">IF(AC1865&lt;AD1865,AC1865,AD1865)/IF(AD1865=0,1,AD1865)</f>
        <v>0</v>
      </c>
      <c r="AG1865" s="2313" t="str">
        <f t="shared" ref="AG1865" si="2726">IF(AF1865=1,"pe",IF(AF1865&gt;0,"ne",""))</f>
        <v/>
      </c>
      <c r="AH1865" s="2312"/>
      <c r="AI1865" s="271">
        <v>1</v>
      </c>
      <c r="AJ1865" s="271" t="s">
        <v>545</v>
      </c>
      <c r="AK1865" s="271" t="str">
        <f t="shared" si="2686"/>
        <v>??</v>
      </c>
      <c r="AL1865" s="271">
        <v>1</v>
      </c>
      <c r="AM1865" s="354">
        <f t="shared" ref="AM1865" si="2727">C1865</f>
        <v>0</v>
      </c>
    </row>
    <row r="1866" spans="1:39" ht="14.1" customHeight="1" thickTop="1" thickBot="1" x14ac:dyDescent="0.25">
      <c r="A1866" s="2278"/>
      <c r="B1866" s="2281"/>
      <c r="C1866" s="2283"/>
      <c r="D1866" s="2285"/>
      <c r="E1866" s="2288"/>
      <c r="F1866" s="2281"/>
      <c r="G1866" s="2295"/>
      <c r="H1866" s="2297"/>
      <c r="I1866" s="2291"/>
      <c r="J1866" s="2281"/>
      <c r="K1866" s="2295"/>
      <c r="L1866" s="2281"/>
      <c r="M1866" s="310"/>
      <c r="N1866" s="1678"/>
      <c r="O1866" s="1678"/>
      <c r="P1866" s="309"/>
      <c r="Q1866" s="309"/>
      <c r="R1866" s="308"/>
      <c r="S1866" s="308"/>
      <c r="T1866" s="358"/>
      <c r="U1866" s="357"/>
      <c r="V1866" s="357"/>
      <c r="W1866" s="357"/>
      <c r="X1866" s="357"/>
      <c r="Y1866" s="357"/>
      <c r="Z1866" s="357"/>
      <c r="AA1866" s="357"/>
      <c r="AB1866" s="308"/>
      <c r="AC1866" s="2300"/>
      <c r="AD1866" s="2300"/>
      <c r="AE1866" s="2307"/>
      <c r="AF1866" s="2316"/>
      <c r="AG1866" s="2314"/>
      <c r="AH1866" s="2312"/>
      <c r="AI1866" s="271">
        <f t="shared" ref="AI1866" si="2728">IF(P1866=P1865,0,1)</f>
        <v>0</v>
      </c>
      <c r="AJ1866" s="271" t="s">
        <v>545</v>
      </c>
      <c r="AK1866" s="271" t="str">
        <f t="shared" si="2686"/>
        <v>??</v>
      </c>
      <c r="AL1866" s="271" t="e">
        <f>IF(#REF!=#REF!,0,1)</f>
        <v>#REF!</v>
      </c>
      <c r="AM1866" s="354">
        <f t="shared" si="2689"/>
        <v>0</v>
      </c>
    </row>
    <row r="1867" spans="1:39" ht="14.1" customHeight="1" thickTop="1" thickBot="1" x14ac:dyDescent="0.25">
      <c r="A1867" s="2278"/>
      <c r="B1867" s="2281"/>
      <c r="C1867" s="2283"/>
      <c r="D1867" s="2285"/>
      <c r="E1867" s="2288"/>
      <c r="F1867" s="2281"/>
      <c r="G1867" s="2295"/>
      <c r="H1867" s="2297"/>
      <c r="I1867" s="2292"/>
      <c r="J1867" s="2281"/>
      <c r="K1867" s="2295"/>
      <c r="L1867" s="2281"/>
      <c r="M1867" s="310"/>
      <c r="N1867" s="1678"/>
      <c r="O1867" s="1678"/>
      <c r="P1867" s="309"/>
      <c r="Q1867" s="309"/>
      <c r="R1867" s="308"/>
      <c r="S1867" s="308"/>
      <c r="T1867" s="358"/>
      <c r="U1867" s="357"/>
      <c r="V1867" s="357"/>
      <c r="W1867" s="357"/>
      <c r="X1867" s="357"/>
      <c r="Y1867" s="357"/>
      <c r="Z1867" s="357"/>
      <c r="AA1867" s="357"/>
      <c r="AB1867" s="308"/>
      <c r="AC1867" s="2300"/>
      <c r="AD1867" s="2300"/>
      <c r="AE1867" s="2307"/>
      <c r="AF1867" s="2316"/>
      <c r="AG1867" s="2314"/>
      <c r="AH1867" s="2312"/>
      <c r="AI1867" s="271">
        <f t="shared" ref="AI1867" si="2729">IF(P1867=P1866,0,IF(P1867=P1865,0,1))</f>
        <v>0</v>
      </c>
      <c r="AJ1867" s="271" t="s">
        <v>545</v>
      </c>
      <c r="AK1867" s="271" t="str">
        <f t="shared" si="2686"/>
        <v>??</v>
      </c>
      <c r="AL1867" s="271" t="e">
        <f>IF(#REF!=#REF!,0,IF(#REF!=#REF!,0,1))</f>
        <v>#REF!</v>
      </c>
      <c r="AM1867" s="354">
        <f t="shared" si="2689"/>
        <v>0</v>
      </c>
    </row>
    <row r="1868" spans="1:39" ht="14.1" customHeight="1" thickTop="1" thickBot="1" x14ac:dyDescent="0.25">
      <c r="A1868" s="2278"/>
      <c r="B1868" s="2281"/>
      <c r="C1868" s="2283"/>
      <c r="D1868" s="2285"/>
      <c r="E1868" s="2288"/>
      <c r="F1868" s="2281"/>
      <c r="G1868" s="2295"/>
      <c r="H1868" s="2297"/>
      <c r="I1868" s="2293"/>
      <c r="J1868" s="2281"/>
      <c r="K1868" s="2295"/>
      <c r="L1868" s="2281"/>
      <c r="M1868" s="310"/>
      <c r="N1868" s="1678"/>
      <c r="O1868" s="1678"/>
      <c r="P1868" s="309"/>
      <c r="Q1868" s="309"/>
      <c r="R1868" s="308"/>
      <c r="S1868" s="308"/>
      <c r="T1868" s="358"/>
      <c r="U1868" s="357"/>
      <c r="V1868" s="357"/>
      <c r="W1868" s="357"/>
      <c r="X1868" s="357"/>
      <c r="Y1868" s="357"/>
      <c r="Z1868" s="357"/>
      <c r="AA1868" s="357"/>
      <c r="AB1868" s="308"/>
      <c r="AC1868" s="2300"/>
      <c r="AD1868" s="2300"/>
      <c r="AE1868" s="2307"/>
      <c r="AF1868" s="2316"/>
      <c r="AG1868" s="2314"/>
      <c r="AH1868" s="2312"/>
      <c r="AI1868" s="271">
        <f t="shared" ref="AI1868" si="2730">IF(P1868=P1867,0,IF(P1868=P1866,0,IF(P1868=P1865,0,1)))</f>
        <v>0</v>
      </c>
      <c r="AJ1868" s="271" t="s">
        <v>545</v>
      </c>
      <c r="AK1868" s="271" t="str">
        <f t="shared" si="2686"/>
        <v>??</v>
      </c>
      <c r="AL1868" s="271" t="e">
        <f>IF(#REF!=#REF!,0,IF(#REF!=#REF!,0,IF(#REF!=#REF!,0,1)))</f>
        <v>#REF!</v>
      </c>
      <c r="AM1868" s="354">
        <f t="shared" si="2689"/>
        <v>0</v>
      </c>
    </row>
    <row r="1869" spans="1:39" ht="14.1" customHeight="1" thickTop="1" thickBot="1" x14ac:dyDescent="0.25">
      <c r="A1869" s="2278"/>
      <c r="B1869" s="2281"/>
      <c r="C1869" s="2283"/>
      <c r="D1869" s="2285"/>
      <c r="E1869" s="2288"/>
      <c r="F1869" s="2281"/>
      <c r="G1869" s="2295"/>
      <c r="H1869" s="2297"/>
      <c r="I1869" s="2293"/>
      <c r="J1869" s="2281"/>
      <c r="K1869" s="2295"/>
      <c r="L1869" s="2281"/>
      <c r="M1869" s="310"/>
      <c r="N1869" s="1678"/>
      <c r="O1869" s="1678"/>
      <c r="P1869" s="309"/>
      <c r="Q1869" s="309"/>
      <c r="R1869" s="308"/>
      <c r="S1869" s="308"/>
      <c r="T1869" s="358"/>
      <c r="U1869" s="357"/>
      <c r="V1869" s="357"/>
      <c r="W1869" s="357"/>
      <c r="X1869" s="357"/>
      <c r="Y1869" s="357"/>
      <c r="Z1869" s="357"/>
      <c r="AA1869" s="357"/>
      <c r="AB1869" s="308"/>
      <c r="AC1869" s="2300"/>
      <c r="AD1869" s="2300"/>
      <c r="AE1869" s="2307"/>
      <c r="AF1869" s="2316"/>
      <c r="AG1869" s="2314"/>
      <c r="AH1869" s="2312"/>
      <c r="AI1869" s="271">
        <f t="shared" ref="AI1869" si="2731">IF(P1869=P1868,0,IF(P1869=P1867,0,IF(P1869=P1866,0,IF(P1869=P1865,0,1))))</f>
        <v>0</v>
      </c>
      <c r="AJ1869" s="271" t="s">
        <v>545</v>
      </c>
      <c r="AK1869" s="271" t="str">
        <f t="shared" si="2686"/>
        <v>??</v>
      </c>
      <c r="AL1869" s="271" t="e">
        <f>IF(#REF!=#REF!,0,IF(#REF!=#REF!,0,IF(#REF!=#REF!,0,IF(#REF!=#REF!,0,1))))</f>
        <v>#REF!</v>
      </c>
      <c r="AM1869" s="354">
        <f t="shared" si="2689"/>
        <v>0</v>
      </c>
    </row>
    <row r="1870" spans="1:39" ht="14.1" customHeight="1" thickTop="1" thickBot="1" x14ac:dyDescent="0.25">
      <c r="A1870" s="2278"/>
      <c r="B1870" s="2281"/>
      <c r="C1870" s="2283"/>
      <c r="D1870" s="2285"/>
      <c r="E1870" s="2288"/>
      <c r="F1870" s="2281"/>
      <c r="G1870" s="2295"/>
      <c r="H1870" s="2297"/>
      <c r="I1870" s="2293"/>
      <c r="J1870" s="2281"/>
      <c r="K1870" s="2295"/>
      <c r="L1870" s="2281"/>
      <c r="M1870" s="310"/>
      <c r="N1870" s="1678"/>
      <c r="O1870" s="1678"/>
      <c r="P1870" s="309"/>
      <c r="Q1870" s="309"/>
      <c r="R1870" s="308"/>
      <c r="S1870" s="308"/>
      <c r="T1870" s="358"/>
      <c r="U1870" s="357"/>
      <c r="V1870" s="357"/>
      <c r="W1870" s="357"/>
      <c r="X1870" s="357"/>
      <c r="Y1870" s="357"/>
      <c r="Z1870" s="357"/>
      <c r="AA1870" s="357"/>
      <c r="AB1870" s="308"/>
      <c r="AC1870" s="2300"/>
      <c r="AD1870" s="2300"/>
      <c r="AE1870" s="2307"/>
      <c r="AF1870" s="2316"/>
      <c r="AG1870" s="2314"/>
      <c r="AH1870" s="2312"/>
      <c r="AI1870" s="271">
        <f t="shared" ref="AI1870" si="2732">IF(P1870=P1869,0,IF(P1870=P1868,0,IF(P1870=P1867,0,IF(P1870=P1866,0,IF(P1870=P1865,0,1)))))</f>
        <v>0</v>
      </c>
      <c r="AJ1870" s="271" t="s">
        <v>545</v>
      </c>
      <c r="AK1870" s="271" t="str">
        <f t="shared" si="2686"/>
        <v>??</v>
      </c>
      <c r="AL1870" s="271" t="e">
        <f>IF(#REF!=#REF!,0,IF(#REF!=#REF!,0,IF(#REF!=#REF!,0,IF(#REF!=#REF!,0,IF(#REF!=#REF!,0,1)))))</f>
        <v>#REF!</v>
      </c>
      <c r="AM1870" s="354">
        <f t="shared" si="2689"/>
        <v>0</v>
      </c>
    </row>
    <row r="1871" spans="1:39" ht="14.1" customHeight="1" thickTop="1" thickBot="1" x14ac:dyDescent="0.25">
      <c r="A1871" s="2278"/>
      <c r="B1871" s="2281"/>
      <c r="C1871" s="2283"/>
      <c r="D1871" s="2285"/>
      <c r="E1871" s="2288"/>
      <c r="F1871" s="2281"/>
      <c r="G1871" s="2295"/>
      <c r="H1871" s="2297"/>
      <c r="I1871" s="2293"/>
      <c r="J1871" s="2281"/>
      <c r="K1871" s="2295"/>
      <c r="L1871" s="2281"/>
      <c r="M1871" s="310"/>
      <c r="N1871" s="1678"/>
      <c r="O1871" s="1678"/>
      <c r="P1871" s="309"/>
      <c r="Q1871" s="309"/>
      <c r="R1871" s="308"/>
      <c r="S1871" s="308"/>
      <c r="T1871" s="358"/>
      <c r="U1871" s="357"/>
      <c r="V1871" s="357"/>
      <c r="W1871" s="357"/>
      <c r="X1871" s="357"/>
      <c r="Y1871" s="357"/>
      <c r="Z1871" s="357"/>
      <c r="AA1871" s="357"/>
      <c r="AB1871" s="308"/>
      <c r="AC1871" s="2300"/>
      <c r="AD1871" s="2300"/>
      <c r="AE1871" s="2308" t="str">
        <f t="shared" ref="AE1871" si="2733">IF(AE1865&gt;9,"błąd","")</f>
        <v/>
      </c>
      <c r="AF1871" s="2316"/>
      <c r="AG1871" s="2314"/>
      <c r="AH1871" s="2312"/>
      <c r="AI1871" s="271">
        <f t="shared" ref="AI1871" si="2734">IF(P1871=P1870,0,IF(P1871=P1869,0,IF(P1871=P1868,0,IF(P1871=P1867,0,IF(P1871=P1866,0,IF(P1871=P1865,0,1))))))</f>
        <v>0</v>
      </c>
      <c r="AJ1871" s="271" t="s">
        <v>545</v>
      </c>
      <c r="AK1871" s="271" t="str">
        <f t="shared" si="2686"/>
        <v>??</v>
      </c>
      <c r="AL1871" s="271" t="e">
        <f>IF(#REF!=#REF!,0,IF(#REF!=#REF!,0,IF(#REF!=#REF!,0,IF(#REF!=#REF!,0,IF(#REF!=#REF!,0,IF(#REF!=#REF!,0,1))))))</f>
        <v>#REF!</v>
      </c>
      <c r="AM1871" s="354">
        <f t="shared" si="2689"/>
        <v>0</v>
      </c>
    </row>
    <row r="1872" spans="1:39" ht="14.1" customHeight="1" thickTop="1" thickBot="1" x14ac:dyDescent="0.25">
      <c r="A1872" s="2278"/>
      <c r="B1872" s="2281"/>
      <c r="C1872" s="2283"/>
      <c r="D1872" s="2285"/>
      <c r="E1872" s="2288"/>
      <c r="F1872" s="2281"/>
      <c r="G1872" s="2295"/>
      <c r="H1872" s="2297"/>
      <c r="I1872" s="2293"/>
      <c r="J1872" s="2281"/>
      <c r="K1872" s="2295"/>
      <c r="L1872" s="2281"/>
      <c r="M1872" s="310"/>
      <c r="N1872" s="1678"/>
      <c r="O1872" s="1678"/>
      <c r="P1872" s="309"/>
      <c r="Q1872" s="309"/>
      <c r="R1872" s="308"/>
      <c r="S1872" s="308"/>
      <c r="T1872" s="358"/>
      <c r="U1872" s="357"/>
      <c r="V1872" s="357"/>
      <c r="W1872" s="357"/>
      <c r="X1872" s="357"/>
      <c r="Y1872" s="357"/>
      <c r="Z1872" s="357"/>
      <c r="AA1872" s="357"/>
      <c r="AB1872" s="308"/>
      <c r="AC1872" s="2300"/>
      <c r="AD1872" s="2300"/>
      <c r="AE1872" s="2308"/>
      <c r="AF1872" s="2316"/>
      <c r="AG1872" s="2314"/>
      <c r="AH1872" s="2312"/>
      <c r="AI1872" s="271">
        <f t="shared" ref="AI1872" si="2735">IF(P1872=P1871,0,IF(P1872=P1870,0,IF(P1872=P1869,0,IF(P1872=P1868,0,IF(P1872=P1867,0,IF(P1872=P1866,0,IF(P1872=P1865,0,1)))))))</f>
        <v>0</v>
      </c>
      <c r="AJ1872" s="271" t="s">
        <v>545</v>
      </c>
      <c r="AK1872" s="271" t="str">
        <f t="shared" si="2686"/>
        <v>??</v>
      </c>
      <c r="AL1872" s="271" t="e">
        <f>IF(#REF!=#REF!,0,IF(#REF!=#REF!,0,IF(#REF!=#REF!,0,IF(#REF!=#REF!,0,IF(#REF!=#REF!,0,IF(#REF!=#REF!,0,IF(#REF!=#REF!,0,1)))))))</f>
        <v>#REF!</v>
      </c>
      <c r="AM1872" s="354">
        <f t="shared" si="2689"/>
        <v>0</v>
      </c>
    </row>
    <row r="1873" spans="1:39" ht="14.1" customHeight="1" thickTop="1" thickBot="1" x14ac:dyDescent="0.25">
      <c r="A1873" s="2278"/>
      <c r="B1873" s="2281"/>
      <c r="C1873" s="2283"/>
      <c r="D1873" s="2285"/>
      <c r="E1873" s="2288"/>
      <c r="F1873" s="2281"/>
      <c r="G1873" s="2295"/>
      <c r="H1873" s="2297"/>
      <c r="I1873" s="2293"/>
      <c r="J1873" s="2281"/>
      <c r="K1873" s="2295"/>
      <c r="L1873" s="2281"/>
      <c r="M1873" s="310"/>
      <c r="N1873" s="1678"/>
      <c r="O1873" s="1678"/>
      <c r="P1873" s="309"/>
      <c r="Q1873" s="309"/>
      <c r="R1873" s="308"/>
      <c r="S1873" s="308"/>
      <c r="T1873" s="358"/>
      <c r="U1873" s="357"/>
      <c r="V1873" s="357"/>
      <c r="W1873" s="357"/>
      <c r="X1873" s="357"/>
      <c r="Y1873" s="357"/>
      <c r="Z1873" s="357"/>
      <c r="AA1873" s="357"/>
      <c r="AB1873" s="308"/>
      <c r="AC1873" s="2300"/>
      <c r="AD1873" s="2300"/>
      <c r="AE1873" s="2308"/>
      <c r="AF1873" s="2316"/>
      <c r="AG1873" s="2314"/>
      <c r="AH1873" s="2312"/>
      <c r="AI1873" s="271">
        <f t="shared" ref="AI1873" si="2736">IF(P1873=P1872,0,IF(P1873=P1871,0,IF(P1873=P1870,0,IF(P1873=P1869,0,IF(P1873=P1868,0,IF(P1873=P1867,0,IF(P1873=P1866,0,IF(P1873=P1865,0,1))))))))</f>
        <v>0</v>
      </c>
      <c r="AJ1873" s="271" t="s">
        <v>545</v>
      </c>
      <c r="AK1873" s="271" t="str">
        <f t="shared" si="2686"/>
        <v>??</v>
      </c>
      <c r="AL1873" s="271" t="e">
        <f>IF(#REF!=#REF!,0,IF(#REF!=#REF!,0,IF(#REF!=#REF!,0,IF(#REF!=#REF!,0,IF(#REF!=#REF!,0,IF(#REF!=#REF!,0,IF(#REF!=#REF!,0,IF(#REF!=#REF!,0,1))))))))</f>
        <v>#REF!</v>
      </c>
      <c r="AM1873" s="354">
        <f t="shared" si="2689"/>
        <v>0</v>
      </c>
    </row>
    <row r="1874" spans="1:39" ht="14.1" customHeight="1" thickTop="1" thickBot="1" x14ac:dyDescent="0.25">
      <c r="A1874" s="2279"/>
      <c r="B1874" s="2282"/>
      <c r="C1874" s="2284"/>
      <c r="D1874" s="2286"/>
      <c r="E1874" s="2289"/>
      <c r="F1874" s="2282"/>
      <c r="G1874" s="2296"/>
      <c r="H1874" s="2298"/>
      <c r="I1874" s="2294"/>
      <c r="J1874" s="2282"/>
      <c r="K1874" s="2296"/>
      <c r="L1874" s="2282"/>
      <c r="M1874" s="292"/>
      <c r="N1874" s="290"/>
      <c r="O1874" s="290"/>
      <c r="P1874" s="291"/>
      <c r="Q1874" s="291"/>
      <c r="R1874" s="290"/>
      <c r="S1874" s="290"/>
      <c r="T1874" s="356"/>
      <c r="U1874" s="355"/>
      <c r="V1874" s="355"/>
      <c r="W1874" s="355"/>
      <c r="X1874" s="355"/>
      <c r="Y1874" s="355"/>
      <c r="Z1874" s="355"/>
      <c r="AA1874" s="355"/>
      <c r="AB1874" s="290"/>
      <c r="AC1874" s="2301"/>
      <c r="AD1874" s="2301"/>
      <c r="AE1874" s="2309"/>
      <c r="AF1874" s="2316"/>
      <c r="AG1874" s="2315"/>
      <c r="AH1874" s="2312"/>
      <c r="AI1874" s="271">
        <f t="shared" ref="AI1874" si="2737">IF(P1874=P1873,0,IF(P1874=P1872,0,IF(P1874=P1871,0,IF(P1874=P1870,0,IF(P1874=P1869,0,IF(P1874=P1868,0,IF(P1874=P1867,0,IF(P1874=P1866,0,IF(P1874=P1865,0,1)))))))))</f>
        <v>0</v>
      </c>
      <c r="AJ1874" s="271" t="s">
        <v>545</v>
      </c>
      <c r="AK1874" s="271" t="str">
        <f t="shared" si="2686"/>
        <v>??</v>
      </c>
      <c r="AL1874" s="271" t="e">
        <f>IF(#REF!=#REF!,0,IF(#REF!=#REF!,0,IF(#REF!=#REF!,0,IF(#REF!=#REF!,0,IF(#REF!=#REF!,0,IF(#REF!=#REF!,0,IF(#REF!=#REF!,0,IF(#REF!=#REF!,0,IF(#REF!=#REF!,0,1)))))))))</f>
        <v>#REF!</v>
      </c>
      <c r="AM1874" s="354">
        <f t="shared" si="2689"/>
        <v>0</v>
      </c>
    </row>
    <row r="1875" spans="1:39" ht="14.1" customHeight="1" thickTop="1" thickBot="1" x14ac:dyDescent="0.25">
      <c r="A1875" s="2278"/>
      <c r="B1875" s="2280"/>
      <c r="C1875" s="2283"/>
      <c r="D1875" s="2285"/>
      <c r="E1875" s="2287"/>
      <c r="F1875" s="2280"/>
      <c r="G1875" s="2280"/>
      <c r="H1875" s="2297"/>
      <c r="I1875" s="2290" t="s">
        <v>140</v>
      </c>
      <c r="J1875" s="2281"/>
      <c r="K1875" s="2280"/>
      <c r="L1875" s="2281"/>
      <c r="M1875" s="310"/>
      <c r="N1875" s="1678"/>
      <c r="O1875" s="1678"/>
      <c r="P1875" s="388"/>
      <c r="Q1875" s="388"/>
      <c r="R1875" s="308"/>
      <c r="S1875" s="308"/>
      <c r="T1875" s="358"/>
      <c r="U1875" s="357"/>
      <c r="V1875" s="357"/>
      <c r="W1875" s="357"/>
      <c r="X1875" s="357"/>
      <c r="Y1875" s="357"/>
      <c r="Z1875" s="357"/>
      <c r="AA1875" s="357"/>
      <c r="AB1875" s="308"/>
      <c r="AC1875" s="2299">
        <f t="shared" ref="AC1875" si="2738">SUM(T1875:AB1884)</f>
        <v>0</v>
      </c>
      <c r="AD1875" s="2299">
        <f t="shared" ref="AD1875" si="2739">IF(AC1875&gt;0,18,0)</f>
        <v>0</v>
      </c>
      <c r="AE1875" s="2306">
        <f t="shared" ref="AE1875" si="2740">IF((AC1875-AD1875)&gt;=0,AC1875-AD1875,0)</f>
        <v>0</v>
      </c>
      <c r="AF1875" s="2316">
        <f t="shared" ref="AF1875" si="2741">IF(AC1875&lt;AD1875,AC1875,AD1875)/IF(AD1875=0,1,AD1875)</f>
        <v>0</v>
      </c>
      <c r="AG1875" s="2313" t="str">
        <f t="shared" ref="AG1875" si="2742">IF(AF1875=1,"pe",IF(AF1875&gt;0,"ne",""))</f>
        <v/>
      </c>
      <c r="AH1875" s="2312"/>
      <c r="AI1875" s="271">
        <v>1</v>
      </c>
      <c r="AJ1875" s="271" t="s">
        <v>545</v>
      </c>
      <c r="AK1875" s="271" t="str">
        <f t="shared" si="2686"/>
        <v>??</v>
      </c>
      <c r="AL1875" s="271">
        <v>1</v>
      </c>
      <c r="AM1875" s="354">
        <f t="shared" ref="AM1875" si="2743">C1875</f>
        <v>0</v>
      </c>
    </row>
    <row r="1876" spans="1:39" ht="14.1" customHeight="1" thickTop="1" thickBot="1" x14ac:dyDescent="0.25">
      <c r="A1876" s="2278"/>
      <c r="B1876" s="2281"/>
      <c r="C1876" s="2283"/>
      <c r="D1876" s="2285"/>
      <c r="E1876" s="2288"/>
      <c r="F1876" s="2281"/>
      <c r="G1876" s="2295"/>
      <c r="H1876" s="2297"/>
      <c r="I1876" s="2291"/>
      <c r="J1876" s="2281"/>
      <c r="K1876" s="2295"/>
      <c r="L1876" s="2281"/>
      <c r="M1876" s="310"/>
      <c r="N1876" s="1678"/>
      <c r="O1876" s="1678"/>
      <c r="P1876" s="309"/>
      <c r="Q1876" s="309"/>
      <c r="R1876" s="308"/>
      <c r="S1876" s="308"/>
      <c r="T1876" s="358"/>
      <c r="U1876" s="357"/>
      <c r="V1876" s="357"/>
      <c r="W1876" s="357"/>
      <c r="X1876" s="357"/>
      <c r="Y1876" s="357"/>
      <c r="Z1876" s="357"/>
      <c r="AA1876" s="357"/>
      <c r="AB1876" s="308"/>
      <c r="AC1876" s="2300"/>
      <c r="AD1876" s="2300"/>
      <c r="AE1876" s="2307"/>
      <c r="AF1876" s="2316"/>
      <c r="AG1876" s="2314"/>
      <c r="AH1876" s="2312"/>
      <c r="AI1876" s="271">
        <f t="shared" ref="AI1876" si="2744">IF(P1876=P1875,0,1)</f>
        <v>0</v>
      </c>
      <c r="AJ1876" s="271" t="s">
        <v>545</v>
      </c>
      <c r="AK1876" s="271" t="str">
        <f t="shared" si="2686"/>
        <v>??</v>
      </c>
      <c r="AL1876" s="271" t="e">
        <f>IF(#REF!=#REF!,0,1)</f>
        <v>#REF!</v>
      </c>
      <c r="AM1876" s="354">
        <f t="shared" si="2689"/>
        <v>0</v>
      </c>
    </row>
    <row r="1877" spans="1:39" ht="14.1" customHeight="1" thickTop="1" thickBot="1" x14ac:dyDescent="0.25">
      <c r="A1877" s="2278"/>
      <c r="B1877" s="2281"/>
      <c r="C1877" s="2283"/>
      <c r="D1877" s="2285"/>
      <c r="E1877" s="2288"/>
      <c r="F1877" s="2281"/>
      <c r="G1877" s="2295"/>
      <c r="H1877" s="2297"/>
      <c r="I1877" s="2292"/>
      <c r="J1877" s="2281"/>
      <c r="K1877" s="2295"/>
      <c r="L1877" s="2281"/>
      <c r="M1877" s="310"/>
      <c r="N1877" s="1678"/>
      <c r="O1877" s="1678"/>
      <c r="P1877" s="309"/>
      <c r="Q1877" s="309"/>
      <c r="R1877" s="308"/>
      <c r="S1877" s="308"/>
      <c r="T1877" s="358"/>
      <c r="U1877" s="357"/>
      <c r="V1877" s="357"/>
      <c r="W1877" s="357"/>
      <c r="X1877" s="357"/>
      <c r="Y1877" s="357"/>
      <c r="Z1877" s="357"/>
      <c r="AA1877" s="357"/>
      <c r="AB1877" s="308"/>
      <c r="AC1877" s="2300"/>
      <c r="AD1877" s="2300"/>
      <c r="AE1877" s="2307"/>
      <c r="AF1877" s="2316"/>
      <c r="AG1877" s="2314"/>
      <c r="AH1877" s="2312"/>
      <c r="AI1877" s="271">
        <f t="shared" ref="AI1877" si="2745">IF(P1877=P1876,0,IF(P1877=P1875,0,1))</f>
        <v>0</v>
      </c>
      <c r="AJ1877" s="271" t="s">
        <v>545</v>
      </c>
      <c r="AK1877" s="271" t="str">
        <f t="shared" si="2686"/>
        <v>??</v>
      </c>
      <c r="AL1877" s="271" t="e">
        <f>IF(#REF!=#REF!,0,IF(#REF!=#REF!,0,1))</f>
        <v>#REF!</v>
      </c>
      <c r="AM1877" s="354">
        <f t="shared" si="2689"/>
        <v>0</v>
      </c>
    </row>
    <row r="1878" spans="1:39" ht="14.1" customHeight="1" thickTop="1" thickBot="1" x14ac:dyDescent="0.25">
      <c r="A1878" s="2278"/>
      <c r="B1878" s="2281"/>
      <c r="C1878" s="2283"/>
      <c r="D1878" s="2285"/>
      <c r="E1878" s="2288"/>
      <c r="F1878" s="2281"/>
      <c r="G1878" s="2295"/>
      <c r="H1878" s="2297"/>
      <c r="I1878" s="2293"/>
      <c r="J1878" s="2281"/>
      <c r="K1878" s="2295"/>
      <c r="L1878" s="2281"/>
      <c r="M1878" s="310"/>
      <c r="N1878" s="1678"/>
      <c r="O1878" s="1678"/>
      <c r="P1878" s="309"/>
      <c r="Q1878" s="309"/>
      <c r="R1878" s="308"/>
      <c r="S1878" s="308"/>
      <c r="T1878" s="358"/>
      <c r="U1878" s="357"/>
      <c r="V1878" s="357"/>
      <c r="W1878" s="357"/>
      <c r="X1878" s="357"/>
      <c r="Y1878" s="357"/>
      <c r="Z1878" s="357"/>
      <c r="AA1878" s="357"/>
      <c r="AB1878" s="308"/>
      <c r="AC1878" s="2300"/>
      <c r="AD1878" s="2300"/>
      <c r="AE1878" s="2307"/>
      <c r="AF1878" s="2316"/>
      <c r="AG1878" s="2314"/>
      <c r="AH1878" s="2312"/>
      <c r="AI1878" s="271">
        <f t="shared" ref="AI1878" si="2746">IF(P1878=P1877,0,IF(P1878=P1876,0,IF(P1878=P1875,0,1)))</f>
        <v>0</v>
      </c>
      <c r="AJ1878" s="271" t="s">
        <v>545</v>
      </c>
      <c r="AK1878" s="271" t="str">
        <f t="shared" si="2686"/>
        <v>??</v>
      </c>
      <c r="AL1878" s="271" t="e">
        <f>IF(#REF!=#REF!,0,IF(#REF!=#REF!,0,IF(#REF!=#REF!,0,1)))</f>
        <v>#REF!</v>
      </c>
      <c r="AM1878" s="354">
        <f t="shared" si="2689"/>
        <v>0</v>
      </c>
    </row>
    <row r="1879" spans="1:39" ht="14.1" customHeight="1" thickTop="1" thickBot="1" x14ac:dyDescent="0.25">
      <c r="A1879" s="2278"/>
      <c r="B1879" s="2281"/>
      <c r="C1879" s="2283"/>
      <c r="D1879" s="2285"/>
      <c r="E1879" s="2288"/>
      <c r="F1879" s="2281"/>
      <c r="G1879" s="2295"/>
      <c r="H1879" s="2297"/>
      <c r="I1879" s="2293"/>
      <c r="J1879" s="2281"/>
      <c r="K1879" s="2295"/>
      <c r="L1879" s="2281"/>
      <c r="M1879" s="310"/>
      <c r="N1879" s="1678"/>
      <c r="O1879" s="1678"/>
      <c r="P1879" s="309"/>
      <c r="Q1879" s="309"/>
      <c r="R1879" s="308"/>
      <c r="S1879" s="308"/>
      <c r="T1879" s="358"/>
      <c r="U1879" s="357"/>
      <c r="V1879" s="357"/>
      <c r="W1879" s="357"/>
      <c r="X1879" s="357"/>
      <c r="Y1879" s="357"/>
      <c r="Z1879" s="357"/>
      <c r="AA1879" s="357"/>
      <c r="AB1879" s="308"/>
      <c r="AC1879" s="2300"/>
      <c r="AD1879" s="2300"/>
      <c r="AE1879" s="2307"/>
      <c r="AF1879" s="2316"/>
      <c r="AG1879" s="2314"/>
      <c r="AH1879" s="2312"/>
      <c r="AI1879" s="271">
        <f t="shared" ref="AI1879" si="2747">IF(P1879=P1878,0,IF(P1879=P1877,0,IF(P1879=P1876,0,IF(P1879=P1875,0,1))))</f>
        <v>0</v>
      </c>
      <c r="AJ1879" s="271" t="s">
        <v>545</v>
      </c>
      <c r="AK1879" s="271" t="str">
        <f t="shared" si="2686"/>
        <v>??</v>
      </c>
      <c r="AL1879" s="271" t="e">
        <f>IF(#REF!=#REF!,0,IF(#REF!=#REF!,0,IF(#REF!=#REF!,0,IF(#REF!=#REF!,0,1))))</f>
        <v>#REF!</v>
      </c>
      <c r="AM1879" s="354">
        <f t="shared" si="2689"/>
        <v>0</v>
      </c>
    </row>
    <row r="1880" spans="1:39" ht="14.1" customHeight="1" thickTop="1" thickBot="1" x14ac:dyDescent="0.25">
      <c r="A1880" s="2278"/>
      <c r="B1880" s="2281"/>
      <c r="C1880" s="2283"/>
      <c r="D1880" s="2285"/>
      <c r="E1880" s="2288"/>
      <c r="F1880" s="2281"/>
      <c r="G1880" s="2295"/>
      <c r="H1880" s="2297"/>
      <c r="I1880" s="2293"/>
      <c r="J1880" s="2281"/>
      <c r="K1880" s="2295"/>
      <c r="L1880" s="2281"/>
      <c r="M1880" s="310"/>
      <c r="N1880" s="1678"/>
      <c r="O1880" s="1678"/>
      <c r="P1880" s="309"/>
      <c r="Q1880" s="309"/>
      <c r="R1880" s="308"/>
      <c r="S1880" s="308"/>
      <c r="T1880" s="358"/>
      <c r="U1880" s="357"/>
      <c r="V1880" s="357"/>
      <c r="W1880" s="357"/>
      <c r="X1880" s="357"/>
      <c r="Y1880" s="357"/>
      <c r="Z1880" s="357"/>
      <c r="AA1880" s="357"/>
      <c r="AB1880" s="308"/>
      <c r="AC1880" s="2300"/>
      <c r="AD1880" s="2300"/>
      <c r="AE1880" s="2307"/>
      <c r="AF1880" s="2316"/>
      <c r="AG1880" s="2314"/>
      <c r="AH1880" s="2312"/>
      <c r="AI1880" s="271">
        <f t="shared" ref="AI1880" si="2748">IF(P1880=P1879,0,IF(P1880=P1878,0,IF(P1880=P1877,0,IF(P1880=P1876,0,IF(P1880=P1875,0,1)))))</f>
        <v>0</v>
      </c>
      <c r="AJ1880" s="271" t="s">
        <v>545</v>
      </c>
      <c r="AK1880" s="271" t="str">
        <f t="shared" si="2686"/>
        <v>??</v>
      </c>
      <c r="AL1880" s="271" t="e">
        <f>IF(#REF!=#REF!,0,IF(#REF!=#REF!,0,IF(#REF!=#REF!,0,IF(#REF!=#REF!,0,IF(#REF!=#REF!,0,1)))))</f>
        <v>#REF!</v>
      </c>
      <c r="AM1880" s="354">
        <f t="shared" si="2689"/>
        <v>0</v>
      </c>
    </row>
    <row r="1881" spans="1:39" ht="14.1" customHeight="1" thickTop="1" thickBot="1" x14ac:dyDescent="0.25">
      <c r="A1881" s="2278"/>
      <c r="B1881" s="2281"/>
      <c r="C1881" s="2283"/>
      <c r="D1881" s="2285"/>
      <c r="E1881" s="2288"/>
      <c r="F1881" s="2281"/>
      <c r="G1881" s="2295"/>
      <c r="H1881" s="2297"/>
      <c r="I1881" s="2293"/>
      <c r="J1881" s="2281"/>
      <c r="K1881" s="2295"/>
      <c r="L1881" s="2281"/>
      <c r="M1881" s="310"/>
      <c r="N1881" s="1678"/>
      <c r="O1881" s="1678"/>
      <c r="P1881" s="309"/>
      <c r="Q1881" s="309"/>
      <c r="R1881" s="308"/>
      <c r="S1881" s="308"/>
      <c r="T1881" s="358"/>
      <c r="U1881" s="357"/>
      <c r="V1881" s="357"/>
      <c r="W1881" s="357"/>
      <c r="X1881" s="357"/>
      <c r="Y1881" s="357"/>
      <c r="Z1881" s="357"/>
      <c r="AA1881" s="357"/>
      <c r="AB1881" s="308"/>
      <c r="AC1881" s="2300"/>
      <c r="AD1881" s="2300"/>
      <c r="AE1881" s="2308" t="str">
        <f t="shared" ref="AE1881" si="2749">IF(AE1875&gt;9,"błąd","")</f>
        <v/>
      </c>
      <c r="AF1881" s="2316"/>
      <c r="AG1881" s="2314"/>
      <c r="AH1881" s="2312"/>
      <c r="AI1881" s="271">
        <f t="shared" ref="AI1881" si="2750">IF(P1881=P1880,0,IF(P1881=P1879,0,IF(P1881=P1878,0,IF(P1881=P1877,0,IF(P1881=P1876,0,IF(P1881=P1875,0,1))))))</f>
        <v>0</v>
      </c>
      <c r="AJ1881" s="271" t="s">
        <v>545</v>
      </c>
      <c r="AK1881" s="271" t="str">
        <f t="shared" si="2686"/>
        <v>??</v>
      </c>
      <c r="AL1881" s="271" t="e">
        <f>IF(#REF!=#REF!,0,IF(#REF!=#REF!,0,IF(#REF!=#REF!,0,IF(#REF!=#REF!,0,IF(#REF!=#REF!,0,IF(#REF!=#REF!,0,1))))))</f>
        <v>#REF!</v>
      </c>
      <c r="AM1881" s="354">
        <f t="shared" si="2689"/>
        <v>0</v>
      </c>
    </row>
    <row r="1882" spans="1:39" ht="14.1" customHeight="1" thickTop="1" thickBot="1" x14ac:dyDescent="0.25">
      <c r="A1882" s="2278"/>
      <c r="B1882" s="2281"/>
      <c r="C1882" s="2283"/>
      <c r="D1882" s="2285"/>
      <c r="E1882" s="2288"/>
      <c r="F1882" s="2281"/>
      <c r="G1882" s="2295"/>
      <c r="H1882" s="2297"/>
      <c r="I1882" s="2293"/>
      <c r="J1882" s="2281"/>
      <c r="K1882" s="2295"/>
      <c r="L1882" s="2281"/>
      <c r="M1882" s="310"/>
      <c r="N1882" s="1678"/>
      <c r="O1882" s="1678"/>
      <c r="P1882" s="309"/>
      <c r="Q1882" s="309"/>
      <c r="R1882" s="308"/>
      <c r="S1882" s="308"/>
      <c r="T1882" s="358"/>
      <c r="U1882" s="357"/>
      <c r="V1882" s="357"/>
      <c r="W1882" s="357"/>
      <c r="X1882" s="357"/>
      <c r="Y1882" s="357"/>
      <c r="Z1882" s="357"/>
      <c r="AA1882" s="357"/>
      <c r="AB1882" s="308"/>
      <c r="AC1882" s="2300"/>
      <c r="AD1882" s="2300"/>
      <c r="AE1882" s="2308"/>
      <c r="AF1882" s="2316"/>
      <c r="AG1882" s="2314"/>
      <c r="AH1882" s="2312"/>
      <c r="AI1882" s="271">
        <f t="shared" ref="AI1882" si="2751">IF(P1882=P1881,0,IF(P1882=P1880,0,IF(P1882=P1879,0,IF(P1882=P1878,0,IF(P1882=P1877,0,IF(P1882=P1876,0,IF(P1882=P1875,0,1)))))))</f>
        <v>0</v>
      </c>
      <c r="AJ1882" s="271" t="s">
        <v>545</v>
      </c>
      <c r="AK1882" s="271" t="str">
        <f t="shared" si="2686"/>
        <v>??</v>
      </c>
      <c r="AL1882" s="271" t="e">
        <f>IF(#REF!=#REF!,0,IF(#REF!=#REF!,0,IF(#REF!=#REF!,0,IF(#REF!=#REF!,0,IF(#REF!=#REF!,0,IF(#REF!=#REF!,0,IF(#REF!=#REF!,0,1)))))))</f>
        <v>#REF!</v>
      </c>
      <c r="AM1882" s="354">
        <f t="shared" si="2689"/>
        <v>0</v>
      </c>
    </row>
    <row r="1883" spans="1:39" ht="14.1" customHeight="1" thickTop="1" thickBot="1" x14ac:dyDescent="0.25">
      <c r="A1883" s="2278"/>
      <c r="B1883" s="2281"/>
      <c r="C1883" s="2283"/>
      <c r="D1883" s="2285"/>
      <c r="E1883" s="2288"/>
      <c r="F1883" s="2281"/>
      <c r="G1883" s="2295"/>
      <c r="H1883" s="2297"/>
      <c r="I1883" s="2293"/>
      <c r="J1883" s="2281"/>
      <c r="K1883" s="2295"/>
      <c r="L1883" s="2281"/>
      <c r="M1883" s="310"/>
      <c r="N1883" s="1678"/>
      <c r="O1883" s="1678"/>
      <c r="P1883" s="309"/>
      <c r="Q1883" s="309"/>
      <c r="R1883" s="308"/>
      <c r="S1883" s="308"/>
      <c r="T1883" s="358"/>
      <c r="U1883" s="357"/>
      <c r="V1883" s="357"/>
      <c r="W1883" s="357"/>
      <c r="X1883" s="357"/>
      <c r="Y1883" s="357"/>
      <c r="Z1883" s="357"/>
      <c r="AA1883" s="357"/>
      <c r="AB1883" s="308"/>
      <c r="AC1883" s="2300"/>
      <c r="AD1883" s="2300"/>
      <c r="AE1883" s="2308"/>
      <c r="AF1883" s="2316"/>
      <c r="AG1883" s="2314"/>
      <c r="AH1883" s="2312"/>
      <c r="AI1883" s="271">
        <f t="shared" ref="AI1883" si="2752">IF(P1883=P1882,0,IF(P1883=P1881,0,IF(P1883=P1880,0,IF(P1883=P1879,0,IF(P1883=P1878,0,IF(P1883=P1877,0,IF(P1883=P1876,0,IF(P1883=P1875,0,1))))))))</f>
        <v>0</v>
      </c>
      <c r="AJ1883" s="271" t="s">
        <v>545</v>
      </c>
      <c r="AK1883" s="271" t="str">
        <f t="shared" si="2686"/>
        <v>??</v>
      </c>
      <c r="AL1883" s="271" t="e">
        <f>IF(#REF!=#REF!,0,IF(#REF!=#REF!,0,IF(#REF!=#REF!,0,IF(#REF!=#REF!,0,IF(#REF!=#REF!,0,IF(#REF!=#REF!,0,IF(#REF!=#REF!,0,IF(#REF!=#REF!,0,1))))))))</f>
        <v>#REF!</v>
      </c>
      <c r="AM1883" s="354">
        <f t="shared" si="2689"/>
        <v>0</v>
      </c>
    </row>
    <row r="1884" spans="1:39" ht="14.1" customHeight="1" thickTop="1" thickBot="1" x14ac:dyDescent="0.25">
      <c r="A1884" s="2279"/>
      <c r="B1884" s="2282"/>
      <c r="C1884" s="2284"/>
      <c r="D1884" s="2286"/>
      <c r="E1884" s="2289"/>
      <c r="F1884" s="2282"/>
      <c r="G1884" s="2296"/>
      <c r="H1884" s="2298"/>
      <c r="I1884" s="2294"/>
      <c r="J1884" s="2282"/>
      <c r="K1884" s="2296"/>
      <c r="L1884" s="2282"/>
      <c r="M1884" s="292"/>
      <c r="N1884" s="290"/>
      <c r="O1884" s="290"/>
      <c r="P1884" s="291"/>
      <c r="Q1884" s="291"/>
      <c r="R1884" s="290"/>
      <c r="S1884" s="290"/>
      <c r="T1884" s="356"/>
      <c r="U1884" s="355"/>
      <c r="V1884" s="355"/>
      <c r="W1884" s="355"/>
      <c r="X1884" s="355"/>
      <c r="Y1884" s="355"/>
      <c r="Z1884" s="355"/>
      <c r="AA1884" s="355"/>
      <c r="AB1884" s="290"/>
      <c r="AC1884" s="2301"/>
      <c r="AD1884" s="2301"/>
      <c r="AE1884" s="2309"/>
      <c r="AF1884" s="2316"/>
      <c r="AG1884" s="2315"/>
      <c r="AH1884" s="2312"/>
      <c r="AI1884" s="271">
        <f t="shared" ref="AI1884" si="2753">IF(P1884=P1883,0,IF(P1884=P1882,0,IF(P1884=P1881,0,IF(P1884=P1880,0,IF(P1884=P1879,0,IF(P1884=P1878,0,IF(P1884=P1877,0,IF(P1884=P1876,0,IF(P1884=P1875,0,1)))))))))</f>
        <v>0</v>
      </c>
      <c r="AJ1884" s="271" t="s">
        <v>545</v>
      </c>
      <c r="AK1884" s="271" t="str">
        <f t="shared" si="2686"/>
        <v>??</v>
      </c>
      <c r="AL1884" s="271" t="e">
        <f>IF(#REF!=#REF!,0,IF(#REF!=#REF!,0,IF(#REF!=#REF!,0,IF(#REF!=#REF!,0,IF(#REF!=#REF!,0,IF(#REF!=#REF!,0,IF(#REF!=#REF!,0,IF(#REF!=#REF!,0,IF(#REF!=#REF!,0,1)))))))))</f>
        <v>#REF!</v>
      </c>
      <c r="AM1884" s="354">
        <f t="shared" si="2689"/>
        <v>0</v>
      </c>
    </row>
    <row r="1885" spans="1:39" ht="14.1" customHeight="1" thickTop="1" thickBot="1" x14ac:dyDescent="0.25">
      <c r="A1885" s="2278"/>
      <c r="B1885" s="2280"/>
      <c r="C1885" s="2283"/>
      <c r="D1885" s="2285"/>
      <c r="E1885" s="2287"/>
      <c r="F1885" s="2280"/>
      <c r="G1885" s="2280"/>
      <c r="H1885" s="2297"/>
      <c r="I1885" s="2290" t="s">
        <v>140</v>
      </c>
      <c r="J1885" s="2281"/>
      <c r="K1885" s="2280"/>
      <c r="L1885" s="2281"/>
      <c r="M1885" s="310"/>
      <c r="N1885" s="1678"/>
      <c r="O1885" s="1678"/>
      <c r="P1885" s="388"/>
      <c r="Q1885" s="388"/>
      <c r="R1885" s="308"/>
      <c r="S1885" s="308"/>
      <c r="T1885" s="358"/>
      <c r="U1885" s="357"/>
      <c r="V1885" s="357"/>
      <c r="W1885" s="357"/>
      <c r="X1885" s="357"/>
      <c r="Y1885" s="357"/>
      <c r="Z1885" s="357"/>
      <c r="AA1885" s="357"/>
      <c r="AB1885" s="308"/>
      <c r="AC1885" s="2299">
        <f t="shared" ref="AC1885" si="2754">SUM(T1885:AB1894)</f>
        <v>0</v>
      </c>
      <c r="AD1885" s="2299">
        <f t="shared" ref="AD1885" si="2755">IF(AC1885&gt;0,18,0)</f>
        <v>0</v>
      </c>
      <c r="AE1885" s="2306">
        <f t="shared" ref="AE1885" si="2756">IF((AC1885-AD1885)&gt;=0,AC1885-AD1885,0)</f>
        <v>0</v>
      </c>
      <c r="AF1885" s="2316">
        <f t="shared" ref="AF1885" si="2757">IF(AC1885&lt;AD1885,AC1885,AD1885)/IF(AD1885=0,1,AD1885)</f>
        <v>0</v>
      </c>
      <c r="AG1885" s="2313" t="str">
        <f t="shared" ref="AG1885" si="2758">IF(AF1885=1,"pe",IF(AF1885&gt;0,"ne",""))</f>
        <v/>
      </c>
      <c r="AH1885" s="2312"/>
      <c r="AI1885" s="271">
        <v>1</v>
      </c>
      <c r="AJ1885" s="271" t="s">
        <v>545</v>
      </c>
      <c r="AK1885" s="271" t="str">
        <f t="shared" si="2686"/>
        <v>??</v>
      </c>
      <c r="AL1885" s="271">
        <v>1</v>
      </c>
      <c r="AM1885" s="354">
        <f t="shared" ref="AM1885" si="2759">C1885</f>
        <v>0</v>
      </c>
    </row>
    <row r="1886" spans="1:39" ht="14.1" customHeight="1" thickTop="1" thickBot="1" x14ac:dyDescent="0.25">
      <c r="A1886" s="2278"/>
      <c r="B1886" s="2281"/>
      <c r="C1886" s="2283"/>
      <c r="D1886" s="2285"/>
      <c r="E1886" s="2288"/>
      <c r="F1886" s="2281"/>
      <c r="G1886" s="2295"/>
      <c r="H1886" s="2297"/>
      <c r="I1886" s="2291"/>
      <c r="J1886" s="2281"/>
      <c r="K1886" s="2295"/>
      <c r="L1886" s="2281"/>
      <c r="M1886" s="310"/>
      <c r="N1886" s="1678"/>
      <c r="O1886" s="1678"/>
      <c r="P1886" s="309"/>
      <c r="Q1886" s="309"/>
      <c r="R1886" s="308"/>
      <c r="S1886" s="308"/>
      <c r="T1886" s="358"/>
      <c r="U1886" s="357"/>
      <c r="V1886" s="357"/>
      <c r="W1886" s="357"/>
      <c r="X1886" s="357"/>
      <c r="Y1886" s="357"/>
      <c r="Z1886" s="357"/>
      <c r="AA1886" s="357"/>
      <c r="AB1886" s="308"/>
      <c r="AC1886" s="2300"/>
      <c r="AD1886" s="2300"/>
      <c r="AE1886" s="2307"/>
      <c r="AF1886" s="2316"/>
      <c r="AG1886" s="2314"/>
      <c r="AH1886" s="2312"/>
      <c r="AI1886" s="271">
        <f t="shared" ref="AI1886" si="2760">IF(P1886=P1885,0,1)</f>
        <v>0</v>
      </c>
      <c r="AJ1886" s="271" t="s">
        <v>545</v>
      </c>
      <c r="AK1886" s="271" t="str">
        <f t="shared" si="2686"/>
        <v>??</v>
      </c>
      <c r="AL1886" s="271" t="e">
        <f>IF(#REF!=#REF!,0,1)</f>
        <v>#REF!</v>
      </c>
      <c r="AM1886" s="354">
        <f t="shared" si="2689"/>
        <v>0</v>
      </c>
    </row>
    <row r="1887" spans="1:39" ht="14.1" customHeight="1" thickTop="1" thickBot="1" x14ac:dyDescent="0.25">
      <c r="A1887" s="2278"/>
      <c r="B1887" s="2281"/>
      <c r="C1887" s="2283"/>
      <c r="D1887" s="2285"/>
      <c r="E1887" s="2288"/>
      <c r="F1887" s="2281"/>
      <c r="G1887" s="2295"/>
      <c r="H1887" s="2297"/>
      <c r="I1887" s="2292"/>
      <c r="J1887" s="2281"/>
      <c r="K1887" s="2295"/>
      <c r="L1887" s="2281"/>
      <c r="M1887" s="310"/>
      <c r="N1887" s="1678"/>
      <c r="O1887" s="1678"/>
      <c r="P1887" s="309"/>
      <c r="Q1887" s="309"/>
      <c r="R1887" s="308"/>
      <c r="S1887" s="308"/>
      <c r="T1887" s="358"/>
      <c r="U1887" s="357"/>
      <c r="V1887" s="357"/>
      <c r="W1887" s="357"/>
      <c r="X1887" s="357"/>
      <c r="Y1887" s="357"/>
      <c r="Z1887" s="357"/>
      <c r="AA1887" s="357"/>
      <c r="AB1887" s="308"/>
      <c r="AC1887" s="2300"/>
      <c r="AD1887" s="2300"/>
      <c r="AE1887" s="2307"/>
      <c r="AF1887" s="2316"/>
      <c r="AG1887" s="2314"/>
      <c r="AH1887" s="2312"/>
      <c r="AI1887" s="271">
        <f t="shared" ref="AI1887" si="2761">IF(P1887=P1886,0,IF(P1887=P1885,0,1))</f>
        <v>0</v>
      </c>
      <c r="AJ1887" s="271" t="s">
        <v>545</v>
      </c>
      <c r="AK1887" s="271" t="str">
        <f t="shared" si="2686"/>
        <v>??</v>
      </c>
      <c r="AL1887" s="271" t="e">
        <f>IF(#REF!=#REF!,0,IF(#REF!=#REF!,0,1))</f>
        <v>#REF!</v>
      </c>
      <c r="AM1887" s="354">
        <f t="shared" si="2689"/>
        <v>0</v>
      </c>
    </row>
    <row r="1888" spans="1:39" ht="14.1" customHeight="1" thickTop="1" thickBot="1" x14ac:dyDescent="0.25">
      <c r="A1888" s="2278"/>
      <c r="B1888" s="2281"/>
      <c r="C1888" s="2283"/>
      <c r="D1888" s="2285"/>
      <c r="E1888" s="2288"/>
      <c r="F1888" s="2281"/>
      <c r="G1888" s="2295"/>
      <c r="H1888" s="2297"/>
      <c r="I1888" s="2293"/>
      <c r="J1888" s="2281"/>
      <c r="K1888" s="2295"/>
      <c r="L1888" s="2281"/>
      <c r="M1888" s="310"/>
      <c r="N1888" s="1678"/>
      <c r="O1888" s="1678"/>
      <c r="P1888" s="309"/>
      <c r="Q1888" s="309"/>
      <c r="R1888" s="308"/>
      <c r="S1888" s="308"/>
      <c r="T1888" s="358"/>
      <c r="U1888" s="357"/>
      <c r="V1888" s="357"/>
      <c r="W1888" s="357"/>
      <c r="X1888" s="357"/>
      <c r="Y1888" s="357"/>
      <c r="Z1888" s="357"/>
      <c r="AA1888" s="357"/>
      <c r="AB1888" s="308"/>
      <c r="AC1888" s="2300"/>
      <c r="AD1888" s="2300"/>
      <c r="AE1888" s="2307"/>
      <c r="AF1888" s="2316"/>
      <c r="AG1888" s="2314"/>
      <c r="AH1888" s="2312"/>
      <c r="AI1888" s="271">
        <f t="shared" ref="AI1888" si="2762">IF(P1888=P1887,0,IF(P1888=P1886,0,IF(P1888=P1885,0,1)))</f>
        <v>0</v>
      </c>
      <c r="AJ1888" s="271" t="s">
        <v>545</v>
      </c>
      <c r="AK1888" s="271" t="str">
        <f t="shared" si="2686"/>
        <v>??</v>
      </c>
      <c r="AL1888" s="271" t="e">
        <f>IF(#REF!=#REF!,0,IF(#REF!=#REF!,0,IF(#REF!=#REF!,0,1)))</f>
        <v>#REF!</v>
      </c>
      <c r="AM1888" s="354">
        <f t="shared" si="2689"/>
        <v>0</v>
      </c>
    </row>
    <row r="1889" spans="1:39" ht="14.1" customHeight="1" thickTop="1" thickBot="1" x14ac:dyDescent="0.25">
      <c r="A1889" s="2278"/>
      <c r="B1889" s="2281"/>
      <c r="C1889" s="2283"/>
      <c r="D1889" s="2285"/>
      <c r="E1889" s="2288"/>
      <c r="F1889" s="2281"/>
      <c r="G1889" s="2295"/>
      <c r="H1889" s="2297"/>
      <c r="I1889" s="2293"/>
      <c r="J1889" s="2281"/>
      <c r="K1889" s="2295"/>
      <c r="L1889" s="2281"/>
      <c r="M1889" s="310"/>
      <c r="N1889" s="1678"/>
      <c r="O1889" s="1678"/>
      <c r="P1889" s="309"/>
      <c r="Q1889" s="309"/>
      <c r="R1889" s="308"/>
      <c r="S1889" s="308"/>
      <c r="T1889" s="358"/>
      <c r="U1889" s="357"/>
      <c r="V1889" s="357"/>
      <c r="W1889" s="357"/>
      <c r="X1889" s="357"/>
      <c r="Y1889" s="357"/>
      <c r="Z1889" s="357"/>
      <c r="AA1889" s="357"/>
      <c r="AB1889" s="308"/>
      <c r="AC1889" s="2300"/>
      <c r="AD1889" s="2300"/>
      <c r="AE1889" s="2307"/>
      <c r="AF1889" s="2316"/>
      <c r="AG1889" s="2314"/>
      <c r="AH1889" s="2312"/>
      <c r="AI1889" s="271">
        <f t="shared" ref="AI1889" si="2763">IF(P1889=P1888,0,IF(P1889=P1887,0,IF(P1889=P1886,0,IF(P1889=P1885,0,1))))</f>
        <v>0</v>
      </c>
      <c r="AJ1889" s="271" t="s">
        <v>545</v>
      </c>
      <c r="AK1889" s="271" t="str">
        <f t="shared" si="2686"/>
        <v>??</v>
      </c>
      <c r="AL1889" s="271" t="e">
        <f>IF(#REF!=#REF!,0,IF(#REF!=#REF!,0,IF(#REF!=#REF!,0,IF(#REF!=#REF!,0,1))))</f>
        <v>#REF!</v>
      </c>
      <c r="AM1889" s="354">
        <f t="shared" si="2689"/>
        <v>0</v>
      </c>
    </row>
    <row r="1890" spans="1:39" ht="14.1" customHeight="1" thickTop="1" thickBot="1" x14ac:dyDescent="0.25">
      <c r="A1890" s="2278"/>
      <c r="B1890" s="2281"/>
      <c r="C1890" s="2283"/>
      <c r="D1890" s="2285"/>
      <c r="E1890" s="2288"/>
      <c r="F1890" s="2281"/>
      <c r="G1890" s="2295"/>
      <c r="H1890" s="2297"/>
      <c r="I1890" s="2293"/>
      <c r="J1890" s="2281"/>
      <c r="K1890" s="2295"/>
      <c r="L1890" s="2281"/>
      <c r="M1890" s="310"/>
      <c r="N1890" s="1678"/>
      <c r="O1890" s="1678"/>
      <c r="P1890" s="309"/>
      <c r="Q1890" s="309"/>
      <c r="R1890" s="308"/>
      <c r="S1890" s="308"/>
      <c r="T1890" s="358"/>
      <c r="U1890" s="357"/>
      <c r="V1890" s="357"/>
      <c r="W1890" s="357"/>
      <c r="X1890" s="357"/>
      <c r="Y1890" s="357"/>
      <c r="Z1890" s="357"/>
      <c r="AA1890" s="357"/>
      <c r="AB1890" s="308"/>
      <c r="AC1890" s="2300"/>
      <c r="AD1890" s="2300"/>
      <c r="AE1890" s="2307"/>
      <c r="AF1890" s="2316"/>
      <c r="AG1890" s="2314"/>
      <c r="AH1890" s="2312"/>
      <c r="AI1890" s="271">
        <f t="shared" ref="AI1890" si="2764">IF(P1890=P1889,0,IF(P1890=P1888,0,IF(P1890=P1887,0,IF(P1890=P1886,0,IF(P1890=P1885,0,1)))))</f>
        <v>0</v>
      </c>
      <c r="AJ1890" s="271" t="s">
        <v>545</v>
      </c>
      <c r="AK1890" s="271" t="str">
        <f t="shared" si="2686"/>
        <v>??</v>
      </c>
      <c r="AL1890" s="271" t="e">
        <f>IF(#REF!=#REF!,0,IF(#REF!=#REF!,0,IF(#REF!=#REF!,0,IF(#REF!=#REF!,0,IF(#REF!=#REF!,0,1)))))</f>
        <v>#REF!</v>
      </c>
      <c r="AM1890" s="354">
        <f t="shared" si="2689"/>
        <v>0</v>
      </c>
    </row>
    <row r="1891" spans="1:39" ht="14.1" customHeight="1" thickTop="1" thickBot="1" x14ac:dyDescent="0.25">
      <c r="A1891" s="2278"/>
      <c r="B1891" s="2281"/>
      <c r="C1891" s="2283"/>
      <c r="D1891" s="2285"/>
      <c r="E1891" s="2288"/>
      <c r="F1891" s="2281"/>
      <c r="G1891" s="2295"/>
      <c r="H1891" s="2297"/>
      <c r="I1891" s="2293"/>
      <c r="J1891" s="2281"/>
      <c r="K1891" s="2295"/>
      <c r="L1891" s="2281"/>
      <c r="M1891" s="310"/>
      <c r="N1891" s="1678"/>
      <c r="O1891" s="1678"/>
      <c r="P1891" s="309"/>
      <c r="Q1891" s="309"/>
      <c r="R1891" s="308"/>
      <c r="S1891" s="308"/>
      <c r="T1891" s="358"/>
      <c r="U1891" s="357"/>
      <c r="V1891" s="357"/>
      <c r="W1891" s="357"/>
      <c r="X1891" s="357"/>
      <c r="Y1891" s="357"/>
      <c r="Z1891" s="357"/>
      <c r="AA1891" s="357"/>
      <c r="AB1891" s="308"/>
      <c r="AC1891" s="2300"/>
      <c r="AD1891" s="2300"/>
      <c r="AE1891" s="2308" t="str">
        <f t="shared" ref="AE1891" si="2765">IF(AE1885&gt;9,"błąd","")</f>
        <v/>
      </c>
      <c r="AF1891" s="2316"/>
      <c r="AG1891" s="2314"/>
      <c r="AH1891" s="2312"/>
      <c r="AI1891" s="271">
        <f t="shared" ref="AI1891" si="2766">IF(P1891=P1890,0,IF(P1891=P1889,0,IF(P1891=P1888,0,IF(P1891=P1887,0,IF(P1891=P1886,0,IF(P1891=P1885,0,1))))))</f>
        <v>0</v>
      </c>
      <c r="AJ1891" s="271" t="s">
        <v>545</v>
      </c>
      <c r="AK1891" s="271" t="str">
        <f t="shared" si="2686"/>
        <v>??</v>
      </c>
      <c r="AL1891" s="271" t="e">
        <f>IF(#REF!=#REF!,0,IF(#REF!=#REF!,0,IF(#REF!=#REF!,0,IF(#REF!=#REF!,0,IF(#REF!=#REF!,0,IF(#REF!=#REF!,0,1))))))</f>
        <v>#REF!</v>
      </c>
      <c r="AM1891" s="354">
        <f t="shared" si="2689"/>
        <v>0</v>
      </c>
    </row>
    <row r="1892" spans="1:39" ht="14.1" customHeight="1" thickTop="1" thickBot="1" x14ac:dyDescent="0.25">
      <c r="A1892" s="2278"/>
      <c r="B1892" s="2281"/>
      <c r="C1892" s="2283"/>
      <c r="D1892" s="2285"/>
      <c r="E1892" s="2288"/>
      <c r="F1892" s="2281"/>
      <c r="G1892" s="2295"/>
      <c r="H1892" s="2297"/>
      <c r="I1892" s="2293"/>
      <c r="J1892" s="2281"/>
      <c r="K1892" s="2295"/>
      <c r="L1892" s="2281"/>
      <c r="M1892" s="310"/>
      <c r="N1892" s="1678"/>
      <c r="O1892" s="1678"/>
      <c r="P1892" s="309"/>
      <c r="Q1892" s="309"/>
      <c r="R1892" s="308"/>
      <c r="S1892" s="308"/>
      <c r="T1892" s="358"/>
      <c r="U1892" s="357"/>
      <c r="V1892" s="357"/>
      <c r="W1892" s="357"/>
      <c r="X1892" s="357"/>
      <c r="Y1892" s="357"/>
      <c r="Z1892" s="357"/>
      <c r="AA1892" s="357"/>
      <c r="AB1892" s="308"/>
      <c r="AC1892" s="2300"/>
      <c r="AD1892" s="2300"/>
      <c r="AE1892" s="2308"/>
      <c r="AF1892" s="2316"/>
      <c r="AG1892" s="2314"/>
      <c r="AH1892" s="2312"/>
      <c r="AI1892" s="271">
        <f t="shared" ref="AI1892" si="2767">IF(P1892=P1891,0,IF(P1892=P1890,0,IF(P1892=P1889,0,IF(P1892=P1888,0,IF(P1892=P1887,0,IF(P1892=P1886,0,IF(P1892=P1885,0,1)))))))</f>
        <v>0</v>
      </c>
      <c r="AJ1892" s="271" t="s">
        <v>545</v>
      </c>
      <c r="AK1892" s="271" t="str">
        <f t="shared" si="2686"/>
        <v>??</v>
      </c>
      <c r="AL1892" s="271" t="e">
        <f>IF(#REF!=#REF!,0,IF(#REF!=#REF!,0,IF(#REF!=#REF!,0,IF(#REF!=#REF!,0,IF(#REF!=#REF!,0,IF(#REF!=#REF!,0,IF(#REF!=#REF!,0,1)))))))</f>
        <v>#REF!</v>
      </c>
      <c r="AM1892" s="354">
        <f t="shared" si="2689"/>
        <v>0</v>
      </c>
    </row>
    <row r="1893" spans="1:39" ht="14.1" customHeight="1" thickTop="1" thickBot="1" x14ac:dyDescent="0.25">
      <c r="A1893" s="2278"/>
      <c r="B1893" s="2281"/>
      <c r="C1893" s="2283"/>
      <c r="D1893" s="2285"/>
      <c r="E1893" s="2288"/>
      <c r="F1893" s="2281"/>
      <c r="G1893" s="2295"/>
      <c r="H1893" s="2297"/>
      <c r="I1893" s="2293"/>
      <c r="J1893" s="2281"/>
      <c r="K1893" s="2295"/>
      <c r="L1893" s="2281"/>
      <c r="M1893" s="310"/>
      <c r="N1893" s="1678"/>
      <c r="O1893" s="1678"/>
      <c r="P1893" s="309"/>
      <c r="Q1893" s="309"/>
      <c r="R1893" s="308"/>
      <c r="S1893" s="308"/>
      <c r="T1893" s="358"/>
      <c r="U1893" s="357"/>
      <c r="V1893" s="357"/>
      <c r="W1893" s="357"/>
      <c r="X1893" s="357"/>
      <c r="Y1893" s="357"/>
      <c r="Z1893" s="357"/>
      <c r="AA1893" s="357"/>
      <c r="AB1893" s="308"/>
      <c r="AC1893" s="2300"/>
      <c r="AD1893" s="2300"/>
      <c r="AE1893" s="2308"/>
      <c r="AF1893" s="2316"/>
      <c r="AG1893" s="2314"/>
      <c r="AH1893" s="2312"/>
      <c r="AI1893" s="271">
        <f t="shared" ref="AI1893" si="2768">IF(P1893=P1892,0,IF(P1893=P1891,0,IF(P1893=P1890,0,IF(P1893=P1889,0,IF(P1893=P1888,0,IF(P1893=P1887,0,IF(P1893=P1886,0,IF(P1893=P1885,0,1))))))))</f>
        <v>0</v>
      </c>
      <c r="AJ1893" s="271" t="s">
        <v>545</v>
      </c>
      <c r="AK1893" s="271" t="str">
        <f t="shared" si="2686"/>
        <v>??</v>
      </c>
      <c r="AL1893" s="271" t="e">
        <f>IF(#REF!=#REF!,0,IF(#REF!=#REF!,0,IF(#REF!=#REF!,0,IF(#REF!=#REF!,0,IF(#REF!=#REF!,0,IF(#REF!=#REF!,0,IF(#REF!=#REF!,0,IF(#REF!=#REF!,0,1))))))))</f>
        <v>#REF!</v>
      </c>
      <c r="AM1893" s="354">
        <f t="shared" si="2689"/>
        <v>0</v>
      </c>
    </row>
    <row r="1894" spans="1:39" ht="14.1" customHeight="1" thickTop="1" thickBot="1" x14ac:dyDescent="0.25">
      <c r="A1894" s="2279"/>
      <c r="B1894" s="2282"/>
      <c r="C1894" s="2284"/>
      <c r="D1894" s="2286"/>
      <c r="E1894" s="2289"/>
      <c r="F1894" s="2282"/>
      <c r="G1894" s="2296"/>
      <c r="H1894" s="2298"/>
      <c r="I1894" s="2294"/>
      <c r="J1894" s="2282"/>
      <c r="K1894" s="2296"/>
      <c r="L1894" s="2282"/>
      <c r="M1894" s="292"/>
      <c r="N1894" s="290"/>
      <c r="O1894" s="290"/>
      <c r="P1894" s="291"/>
      <c r="Q1894" s="291"/>
      <c r="R1894" s="290"/>
      <c r="S1894" s="290"/>
      <c r="T1894" s="356"/>
      <c r="U1894" s="355"/>
      <c r="V1894" s="355"/>
      <c r="W1894" s="355"/>
      <c r="X1894" s="355"/>
      <c r="Y1894" s="355"/>
      <c r="Z1894" s="355"/>
      <c r="AA1894" s="355"/>
      <c r="AB1894" s="290"/>
      <c r="AC1894" s="2301"/>
      <c r="AD1894" s="2301"/>
      <c r="AE1894" s="2309"/>
      <c r="AF1894" s="2316"/>
      <c r="AG1894" s="2315"/>
      <c r="AH1894" s="2312"/>
      <c r="AI1894" s="271">
        <f t="shared" ref="AI1894" si="2769">IF(P1894=P1893,0,IF(P1894=P1892,0,IF(P1894=P1891,0,IF(P1894=P1890,0,IF(P1894=P1889,0,IF(P1894=P1888,0,IF(P1894=P1887,0,IF(P1894=P1886,0,IF(P1894=P1885,0,1)))))))))</f>
        <v>0</v>
      </c>
      <c r="AJ1894" s="271" t="s">
        <v>545</v>
      </c>
      <c r="AK1894" s="271" t="str">
        <f t="shared" si="2686"/>
        <v>??</v>
      </c>
      <c r="AL1894" s="271" t="e">
        <f>IF(#REF!=#REF!,0,IF(#REF!=#REF!,0,IF(#REF!=#REF!,0,IF(#REF!=#REF!,0,IF(#REF!=#REF!,0,IF(#REF!=#REF!,0,IF(#REF!=#REF!,0,IF(#REF!=#REF!,0,IF(#REF!=#REF!,0,1)))))))))</f>
        <v>#REF!</v>
      </c>
      <c r="AM1894" s="354">
        <f t="shared" si="2689"/>
        <v>0</v>
      </c>
    </row>
    <row r="1895" spans="1:39" ht="14.1" customHeight="1" thickTop="1" thickBot="1" x14ac:dyDescent="0.25">
      <c r="A1895" s="2278"/>
      <c r="B1895" s="2280"/>
      <c r="C1895" s="2283"/>
      <c r="D1895" s="2285"/>
      <c r="E1895" s="2287"/>
      <c r="F1895" s="2280"/>
      <c r="G1895" s="2280"/>
      <c r="H1895" s="2297"/>
      <c r="I1895" s="2290" t="s">
        <v>140</v>
      </c>
      <c r="J1895" s="2281"/>
      <c r="K1895" s="2280"/>
      <c r="L1895" s="2281"/>
      <c r="M1895" s="310"/>
      <c r="N1895" s="1678"/>
      <c r="O1895" s="1678"/>
      <c r="P1895" s="388"/>
      <c r="Q1895" s="388"/>
      <c r="R1895" s="308"/>
      <c r="S1895" s="308"/>
      <c r="T1895" s="358"/>
      <c r="U1895" s="357"/>
      <c r="V1895" s="357"/>
      <c r="W1895" s="357"/>
      <c r="X1895" s="357"/>
      <c r="Y1895" s="357"/>
      <c r="Z1895" s="357"/>
      <c r="AA1895" s="357"/>
      <c r="AB1895" s="308"/>
      <c r="AC1895" s="2299">
        <f t="shared" ref="AC1895" si="2770">SUM(T1895:AB1904)</f>
        <v>0</v>
      </c>
      <c r="AD1895" s="2299">
        <f t="shared" ref="AD1895" si="2771">IF(AC1895&gt;0,18,0)</f>
        <v>0</v>
      </c>
      <c r="AE1895" s="2306">
        <f t="shared" ref="AE1895" si="2772">IF((AC1895-AD1895)&gt;=0,AC1895-AD1895,0)</f>
        <v>0</v>
      </c>
      <c r="AF1895" s="2316">
        <f t="shared" ref="AF1895" si="2773">IF(AC1895&lt;AD1895,AC1895,AD1895)/IF(AD1895=0,1,AD1895)</f>
        <v>0</v>
      </c>
      <c r="AG1895" s="2313" t="str">
        <f t="shared" ref="AG1895" si="2774">IF(AF1895=1,"pe",IF(AF1895&gt;0,"ne",""))</f>
        <v/>
      </c>
      <c r="AH1895" s="2312"/>
      <c r="AI1895" s="271">
        <v>1</v>
      </c>
      <c r="AJ1895" s="271" t="s">
        <v>545</v>
      </c>
      <c r="AK1895" s="271" t="str">
        <f t="shared" si="2686"/>
        <v>??</v>
      </c>
      <c r="AL1895" s="271">
        <v>1</v>
      </c>
      <c r="AM1895" s="354">
        <f t="shared" ref="AM1895" si="2775">C1895</f>
        <v>0</v>
      </c>
    </row>
    <row r="1896" spans="1:39" ht="14.1" customHeight="1" thickTop="1" thickBot="1" x14ac:dyDescent="0.25">
      <c r="A1896" s="2278"/>
      <c r="B1896" s="2281"/>
      <c r="C1896" s="2283"/>
      <c r="D1896" s="2285"/>
      <c r="E1896" s="2288"/>
      <c r="F1896" s="2281"/>
      <c r="G1896" s="2295"/>
      <c r="H1896" s="2297"/>
      <c r="I1896" s="2291"/>
      <c r="J1896" s="2281"/>
      <c r="K1896" s="2295"/>
      <c r="L1896" s="2281"/>
      <c r="M1896" s="310"/>
      <c r="N1896" s="1678"/>
      <c r="O1896" s="1678"/>
      <c r="P1896" s="309"/>
      <c r="Q1896" s="309"/>
      <c r="R1896" s="308"/>
      <c r="S1896" s="308"/>
      <c r="T1896" s="358"/>
      <c r="U1896" s="357"/>
      <c r="V1896" s="357"/>
      <c r="W1896" s="357"/>
      <c r="X1896" s="357"/>
      <c r="Y1896" s="357"/>
      <c r="Z1896" s="357"/>
      <c r="AA1896" s="357"/>
      <c r="AB1896" s="308"/>
      <c r="AC1896" s="2300"/>
      <c r="AD1896" s="2300"/>
      <c r="AE1896" s="2307"/>
      <c r="AF1896" s="2316"/>
      <c r="AG1896" s="2314"/>
      <c r="AH1896" s="2312"/>
      <c r="AI1896" s="271">
        <f t="shared" ref="AI1896" si="2776">IF(P1896=P1895,0,1)</f>
        <v>0</v>
      </c>
      <c r="AJ1896" s="271" t="s">
        <v>545</v>
      </c>
      <c r="AK1896" s="271" t="str">
        <f t="shared" si="2686"/>
        <v>??</v>
      </c>
      <c r="AL1896" s="271" t="e">
        <f>IF(#REF!=#REF!,0,1)</f>
        <v>#REF!</v>
      </c>
      <c r="AM1896" s="354">
        <f t="shared" si="2689"/>
        <v>0</v>
      </c>
    </row>
    <row r="1897" spans="1:39" ht="14.1" customHeight="1" thickTop="1" thickBot="1" x14ac:dyDescent="0.25">
      <c r="A1897" s="2278"/>
      <c r="B1897" s="2281"/>
      <c r="C1897" s="2283"/>
      <c r="D1897" s="2285"/>
      <c r="E1897" s="2288"/>
      <c r="F1897" s="2281"/>
      <c r="G1897" s="2295"/>
      <c r="H1897" s="2297"/>
      <c r="I1897" s="2292"/>
      <c r="J1897" s="2281"/>
      <c r="K1897" s="2295"/>
      <c r="L1897" s="2281"/>
      <c r="M1897" s="310"/>
      <c r="N1897" s="1678"/>
      <c r="O1897" s="1678"/>
      <c r="P1897" s="309"/>
      <c r="Q1897" s="309"/>
      <c r="R1897" s="308"/>
      <c r="S1897" s="308"/>
      <c r="T1897" s="358"/>
      <c r="U1897" s="357"/>
      <c r="V1897" s="357"/>
      <c r="W1897" s="357"/>
      <c r="X1897" s="357"/>
      <c r="Y1897" s="357"/>
      <c r="Z1897" s="357"/>
      <c r="AA1897" s="357"/>
      <c r="AB1897" s="308"/>
      <c r="AC1897" s="2300"/>
      <c r="AD1897" s="2300"/>
      <c r="AE1897" s="2307"/>
      <c r="AF1897" s="2316"/>
      <c r="AG1897" s="2314"/>
      <c r="AH1897" s="2312"/>
      <c r="AI1897" s="271">
        <f t="shared" ref="AI1897" si="2777">IF(P1897=P1896,0,IF(P1897=P1895,0,1))</f>
        <v>0</v>
      </c>
      <c r="AJ1897" s="271" t="s">
        <v>545</v>
      </c>
      <c r="AK1897" s="271" t="str">
        <f t="shared" si="2686"/>
        <v>??</v>
      </c>
      <c r="AL1897" s="271" t="e">
        <f>IF(#REF!=#REF!,0,IF(#REF!=#REF!,0,1))</f>
        <v>#REF!</v>
      </c>
      <c r="AM1897" s="354">
        <f t="shared" si="2689"/>
        <v>0</v>
      </c>
    </row>
    <row r="1898" spans="1:39" ht="14.1" customHeight="1" thickTop="1" thickBot="1" x14ac:dyDescent="0.25">
      <c r="A1898" s="2278"/>
      <c r="B1898" s="2281"/>
      <c r="C1898" s="2283"/>
      <c r="D1898" s="2285"/>
      <c r="E1898" s="2288"/>
      <c r="F1898" s="2281"/>
      <c r="G1898" s="2295"/>
      <c r="H1898" s="2297"/>
      <c r="I1898" s="2293"/>
      <c r="J1898" s="2281"/>
      <c r="K1898" s="2295"/>
      <c r="L1898" s="2281"/>
      <c r="M1898" s="310"/>
      <c r="N1898" s="1678"/>
      <c r="O1898" s="1678"/>
      <c r="P1898" s="309"/>
      <c r="Q1898" s="309"/>
      <c r="R1898" s="308"/>
      <c r="S1898" s="308"/>
      <c r="T1898" s="358"/>
      <c r="U1898" s="357"/>
      <c r="V1898" s="357"/>
      <c r="W1898" s="357"/>
      <c r="X1898" s="357"/>
      <c r="Y1898" s="357"/>
      <c r="Z1898" s="357"/>
      <c r="AA1898" s="357"/>
      <c r="AB1898" s="308"/>
      <c r="AC1898" s="2300"/>
      <c r="AD1898" s="2300"/>
      <c r="AE1898" s="2307"/>
      <c r="AF1898" s="2316"/>
      <c r="AG1898" s="2314"/>
      <c r="AH1898" s="2312"/>
      <c r="AI1898" s="271">
        <f t="shared" ref="AI1898" si="2778">IF(P1898=P1897,0,IF(P1898=P1896,0,IF(P1898=P1895,0,1)))</f>
        <v>0</v>
      </c>
      <c r="AJ1898" s="271" t="s">
        <v>545</v>
      </c>
      <c r="AK1898" s="271" t="str">
        <f t="shared" si="2686"/>
        <v>??</v>
      </c>
      <c r="AL1898" s="271" t="e">
        <f>IF(#REF!=#REF!,0,IF(#REF!=#REF!,0,IF(#REF!=#REF!,0,1)))</f>
        <v>#REF!</v>
      </c>
      <c r="AM1898" s="354">
        <f t="shared" si="2689"/>
        <v>0</v>
      </c>
    </row>
    <row r="1899" spans="1:39" ht="14.1" customHeight="1" thickTop="1" thickBot="1" x14ac:dyDescent="0.25">
      <c r="A1899" s="2278"/>
      <c r="B1899" s="2281"/>
      <c r="C1899" s="2283"/>
      <c r="D1899" s="2285"/>
      <c r="E1899" s="2288"/>
      <c r="F1899" s="2281"/>
      <c r="G1899" s="2295"/>
      <c r="H1899" s="2297"/>
      <c r="I1899" s="2293"/>
      <c r="J1899" s="2281"/>
      <c r="K1899" s="2295"/>
      <c r="L1899" s="2281"/>
      <c r="M1899" s="310"/>
      <c r="N1899" s="1678"/>
      <c r="O1899" s="1678"/>
      <c r="P1899" s="309"/>
      <c r="Q1899" s="309"/>
      <c r="R1899" s="308"/>
      <c r="S1899" s="308"/>
      <c r="T1899" s="358"/>
      <c r="U1899" s="357"/>
      <c r="V1899" s="357"/>
      <c r="W1899" s="357"/>
      <c r="X1899" s="357"/>
      <c r="Y1899" s="357"/>
      <c r="Z1899" s="357"/>
      <c r="AA1899" s="357"/>
      <c r="AB1899" s="308"/>
      <c r="AC1899" s="2300"/>
      <c r="AD1899" s="2300"/>
      <c r="AE1899" s="2307"/>
      <c r="AF1899" s="2316"/>
      <c r="AG1899" s="2314"/>
      <c r="AH1899" s="2312"/>
      <c r="AI1899" s="271">
        <f t="shared" ref="AI1899" si="2779">IF(P1899=P1898,0,IF(P1899=P1897,0,IF(P1899=P1896,0,IF(P1899=P1895,0,1))))</f>
        <v>0</v>
      </c>
      <c r="AJ1899" s="271" t="s">
        <v>545</v>
      </c>
      <c r="AK1899" s="271" t="str">
        <f t="shared" si="2686"/>
        <v>??</v>
      </c>
      <c r="AL1899" s="271" t="e">
        <f>IF(#REF!=#REF!,0,IF(#REF!=#REF!,0,IF(#REF!=#REF!,0,IF(#REF!=#REF!,0,1))))</f>
        <v>#REF!</v>
      </c>
      <c r="AM1899" s="354">
        <f t="shared" si="2689"/>
        <v>0</v>
      </c>
    </row>
    <row r="1900" spans="1:39" ht="14.1" customHeight="1" thickTop="1" thickBot="1" x14ac:dyDescent="0.25">
      <c r="A1900" s="2278"/>
      <c r="B1900" s="2281"/>
      <c r="C1900" s="2283"/>
      <c r="D1900" s="2285"/>
      <c r="E1900" s="2288"/>
      <c r="F1900" s="2281"/>
      <c r="G1900" s="2295"/>
      <c r="H1900" s="2297"/>
      <c r="I1900" s="2293"/>
      <c r="J1900" s="2281"/>
      <c r="K1900" s="2295"/>
      <c r="L1900" s="2281"/>
      <c r="M1900" s="310"/>
      <c r="N1900" s="1678"/>
      <c r="O1900" s="1678"/>
      <c r="P1900" s="309"/>
      <c r="Q1900" s="309"/>
      <c r="R1900" s="308"/>
      <c r="S1900" s="308"/>
      <c r="T1900" s="358"/>
      <c r="U1900" s="357"/>
      <c r="V1900" s="357"/>
      <c r="W1900" s="357"/>
      <c r="X1900" s="357"/>
      <c r="Y1900" s="357"/>
      <c r="Z1900" s="357"/>
      <c r="AA1900" s="357"/>
      <c r="AB1900" s="308"/>
      <c r="AC1900" s="2300"/>
      <c r="AD1900" s="2300"/>
      <c r="AE1900" s="2307"/>
      <c r="AF1900" s="2316"/>
      <c r="AG1900" s="2314"/>
      <c r="AH1900" s="2312"/>
      <c r="AI1900" s="271">
        <f t="shared" ref="AI1900" si="2780">IF(P1900=P1899,0,IF(P1900=P1898,0,IF(P1900=P1897,0,IF(P1900=P1896,0,IF(P1900=P1895,0,1)))))</f>
        <v>0</v>
      </c>
      <c r="AJ1900" s="271" t="s">
        <v>545</v>
      </c>
      <c r="AK1900" s="271" t="str">
        <f t="shared" si="2686"/>
        <v>??</v>
      </c>
      <c r="AL1900" s="271" t="e">
        <f>IF(#REF!=#REF!,0,IF(#REF!=#REF!,0,IF(#REF!=#REF!,0,IF(#REF!=#REF!,0,IF(#REF!=#REF!,0,1)))))</f>
        <v>#REF!</v>
      </c>
      <c r="AM1900" s="354">
        <f t="shared" si="2689"/>
        <v>0</v>
      </c>
    </row>
    <row r="1901" spans="1:39" ht="14.1" customHeight="1" thickTop="1" thickBot="1" x14ac:dyDescent="0.25">
      <c r="A1901" s="2278"/>
      <c r="B1901" s="2281"/>
      <c r="C1901" s="2283"/>
      <c r="D1901" s="2285"/>
      <c r="E1901" s="2288"/>
      <c r="F1901" s="2281"/>
      <c r="G1901" s="2295"/>
      <c r="H1901" s="2297"/>
      <c r="I1901" s="2293"/>
      <c r="J1901" s="2281"/>
      <c r="K1901" s="2295"/>
      <c r="L1901" s="2281"/>
      <c r="M1901" s="310"/>
      <c r="N1901" s="1678"/>
      <c r="O1901" s="1678"/>
      <c r="P1901" s="309"/>
      <c r="Q1901" s="309"/>
      <c r="R1901" s="308"/>
      <c r="S1901" s="308"/>
      <c r="T1901" s="358"/>
      <c r="U1901" s="357"/>
      <c r="V1901" s="357"/>
      <c r="W1901" s="357"/>
      <c r="X1901" s="357"/>
      <c r="Y1901" s="357"/>
      <c r="Z1901" s="357"/>
      <c r="AA1901" s="357"/>
      <c r="AB1901" s="308"/>
      <c r="AC1901" s="2300"/>
      <c r="AD1901" s="2300"/>
      <c r="AE1901" s="2308" t="str">
        <f t="shared" ref="AE1901" si="2781">IF(AE1895&gt;9,"błąd","")</f>
        <v/>
      </c>
      <c r="AF1901" s="2316"/>
      <c r="AG1901" s="2314"/>
      <c r="AH1901" s="2312"/>
      <c r="AI1901" s="271">
        <f t="shared" ref="AI1901" si="2782">IF(P1901=P1900,0,IF(P1901=P1899,0,IF(P1901=P1898,0,IF(P1901=P1897,0,IF(P1901=P1896,0,IF(P1901=P1895,0,1))))))</f>
        <v>0</v>
      </c>
      <c r="AJ1901" s="271" t="s">
        <v>545</v>
      </c>
      <c r="AK1901" s="271" t="str">
        <f t="shared" si="2686"/>
        <v>??</v>
      </c>
      <c r="AL1901" s="271" t="e">
        <f>IF(#REF!=#REF!,0,IF(#REF!=#REF!,0,IF(#REF!=#REF!,0,IF(#REF!=#REF!,0,IF(#REF!=#REF!,0,IF(#REF!=#REF!,0,1))))))</f>
        <v>#REF!</v>
      </c>
      <c r="AM1901" s="354">
        <f t="shared" si="2689"/>
        <v>0</v>
      </c>
    </row>
    <row r="1902" spans="1:39" ht="14.1" customHeight="1" thickTop="1" thickBot="1" x14ac:dyDescent="0.25">
      <c r="A1902" s="2278"/>
      <c r="B1902" s="2281"/>
      <c r="C1902" s="2283"/>
      <c r="D1902" s="2285"/>
      <c r="E1902" s="2288"/>
      <c r="F1902" s="2281"/>
      <c r="G1902" s="2295"/>
      <c r="H1902" s="2297"/>
      <c r="I1902" s="2293"/>
      <c r="J1902" s="2281"/>
      <c r="K1902" s="2295"/>
      <c r="L1902" s="2281"/>
      <c r="M1902" s="310"/>
      <c r="N1902" s="1678"/>
      <c r="O1902" s="1678"/>
      <c r="P1902" s="309"/>
      <c r="Q1902" s="309"/>
      <c r="R1902" s="308"/>
      <c r="S1902" s="308"/>
      <c r="T1902" s="358"/>
      <c r="U1902" s="357"/>
      <c r="V1902" s="357"/>
      <c r="W1902" s="357"/>
      <c r="X1902" s="357"/>
      <c r="Y1902" s="357"/>
      <c r="Z1902" s="357"/>
      <c r="AA1902" s="357"/>
      <c r="AB1902" s="308"/>
      <c r="AC1902" s="2300"/>
      <c r="AD1902" s="2300"/>
      <c r="AE1902" s="2308"/>
      <c r="AF1902" s="2316"/>
      <c r="AG1902" s="2314"/>
      <c r="AH1902" s="2312"/>
      <c r="AI1902" s="271">
        <f t="shared" ref="AI1902" si="2783">IF(P1902=P1901,0,IF(P1902=P1900,0,IF(P1902=P1899,0,IF(P1902=P1898,0,IF(P1902=P1897,0,IF(P1902=P1896,0,IF(P1902=P1895,0,1)))))))</f>
        <v>0</v>
      </c>
      <c r="AJ1902" s="271" t="s">
        <v>545</v>
      </c>
      <c r="AK1902" s="271" t="str">
        <f t="shared" si="2686"/>
        <v>??</v>
      </c>
      <c r="AL1902" s="271" t="e">
        <f>IF(#REF!=#REF!,0,IF(#REF!=#REF!,0,IF(#REF!=#REF!,0,IF(#REF!=#REF!,0,IF(#REF!=#REF!,0,IF(#REF!=#REF!,0,IF(#REF!=#REF!,0,1)))))))</f>
        <v>#REF!</v>
      </c>
      <c r="AM1902" s="354">
        <f t="shared" si="2689"/>
        <v>0</v>
      </c>
    </row>
    <row r="1903" spans="1:39" ht="14.1" customHeight="1" thickTop="1" thickBot="1" x14ac:dyDescent="0.25">
      <c r="A1903" s="2278"/>
      <c r="B1903" s="2281"/>
      <c r="C1903" s="2283"/>
      <c r="D1903" s="2285"/>
      <c r="E1903" s="2288"/>
      <c r="F1903" s="2281"/>
      <c r="G1903" s="2295"/>
      <c r="H1903" s="2297"/>
      <c r="I1903" s="2293"/>
      <c r="J1903" s="2281"/>
      <c r="K1903" s="2295"/>
      <c r="L1903" s="2281"/>
      <c r="M1903" s="310"/>
      <c r="N1903" s="1678"/>
      <c r="O1903" s="1678"/>
      <c r="P1903" s="309"/>
      <c r="Q1903" s="309"/>
      <c r="R1903" s="308"/>
      <c r="S1903" s="308"/>
      <c r="T1903" s="358"/>
      <c r="U1903" s="357"/>
      <c r="V1903" s="357"/>
      <c r="W1903" s="357"/>
      <c r="X1903" s="357"/>
      <c r="Y1903" s="357"/>
      <c r="Z1903" s="357"/>
      <c r="AA1903" s="357"/>
      <c r="AB1903" s="308"/>
      <c r="AC1903" s="2300"/>
      <c r="AD1903" s="2300"/>
      <c r="AE1903" s="2308"/>
      <c r="AF1903" s="2316"/>
      <c r="AG1903" s="2314"/>
      <c r="AH1903" s="2312"/>
      <c r="AI1903" s="271">
        <f t="shared" ref="AI1903" si="2784">IF(P1903=P1902,0,IF(P1903=P1901,0,IF(P1903=P1900,0,IF(P1903=P1899,0,IF(P1903=P1898,0,IF(P1903=P1897,0,IF(P1903=P1896,0,IF(P1903=P1895,0,1))))))))</f>
        <v>0</v>
      </c>
      <c r="AJ1903" s="271" t="s">
        <v>545</v>
      </c>
      <c r="AK1903" s="271" t="str">
        <f t="shared" si="2686"/>
        <v>??</v>
      </c>
      <c r="AL1903" s="271" t="e">
        <f>IF(#REF!=#REF!,0,IF(#REF!=#REF!,0,IF(#REF!=#REF!,0,IF(#REF!=#REF!,0,IF(#REF!=#REF!,0,IF(#REF!=#REF!,0,IF(#REF!=#REF!,0,IF(#REF!=#REF!,0,1))))))))</f>
        <v>#REF!</v>
      </c>
      <c r="AM1903" s="354">
        <f t="shared" si="2689"/>
        <v>0</v>
      </c>
    </row>
    <row r="1904" spans="1:39" ht="14.1" customHeight="1" thickTop="1" thickBot="1" x14ac:dyDescent="0.25">
      <c r="A1904" s="2279"/>
      <c r="B1904" s="2282"/>
      <c r="C1904" s="2284"/>
      <c r="D1904" s="2286"/>
      <c r="E1904" s="2289"/>
      <c r="F1904" s="2282"/>
      <c r="G1904" s="2296"/>
      <c r="H1904" s="2298"/>
      <c r="I1904" s="2294"/>
      <c r="J1904" s="2282"/>
      <c r="K1904" s="2296"/>
      <c r="L1904" s="2282"/>
      <c r="M1904" s="292"/>
      <c r="N1904" s="290"/>
      <c r="O1904" s="290"/>
      <c r="P1904" s="291"/>
      <c r="Q1904" s="291"/>
      <c r="R1904" s="290"/>
      <c r="S1904" s="290"/>
      <c r="T1904" s="356"/>
      <c r="U1904" s="355"/>
      <c r="V1904" s="355"/>
      <c r="W1904" s="355"/>
      <c r="X1904" s="355"/>
      <c r="Y1904" s="355"/>
      <c r="Z1904" s="355"/>
      <c r="AA1904" s="355"/>
      <c r="AB1904" s="290"/>
      <c r="AC1904" s="2301"/>
      <c r="AD1904" s="2301"/>
      <c r="AE1904" s="2309"/>
      <c r="AF1904" s="2316"/>
      <c r="AG1904" s="2315"/>
      <c r="AH1904" s="2312"/>
      <c r="AI1904" s="271">
        <f t="shared" ref="AI1904" si="2785">IF(P1904=P1903,0,IF(P1904=P1902,0,IF(P1904=P1901,0,IF(P1904=P1900,0,IF(P1904=P1899,0,IF(P1904=P1898,0,IF(P1904=P1897,0,IF(P1904=P1896,0,IF(P1904=P1895,0,1)))))))))</f>
        <v>0</v>
      </c>
      <c r="AJ1904" s="271" t="s">
        <v>545</v>
      </c>
      <c r="AK1904" s="271" t="str">
        <f t="shared" si="2686"/>
        <v>??</v>
      </c>
      <c r="AL1904" s="271" t="e">
        <f>IF(#REF!=#REF!,0,IF(#REF!=#REF!,0,IF(#REF!=#REF!,0,IF(#REF!=#REF!,0,IF(#REF!=#REF!,0,IF(#REF!=#REF!,0,IF(#REF!=#REF!,0,IF(#REF!=#REF!,0,IF(#REF!=#REF!,0,1)))))))))</f>
        <v>#REF!</v>
      </c>
      <c r="AM1904" s="354">
        <f t="shared" si="2689"/>
        <v>0</v>
      </c>
    </row>
    <row r="1905" spans="1:39" ht="14.1" customHeight="1" thickTop="1" thickBot="1" x14ac:dyDescent="0.25">
      <c r="A1905" s="2278"/>
      <c r="B1905" s="2280"/>
      <c r="C1905" s="2283"/>
      <c r="D1905" s="2285"/>
      <c r="E1905" s="2287"/>
      <c r="F1905" s="2280"/>
      <c r="G1905" s="2280"/>
      <c r="H1905" s="2297"/>
      <c r="I1905" s="2290" t="s">
        <v>140</v>
      </c>
      <c r="J1905" s="2281"/>
      <c r="K1905" s="2280"/>
      <c r="L1905" s="2281"/>
      <c r="M1905" s="310"/>
      <c r="N1905" s="1678"/>
      <c r="O1905" s="1678"/>
      <c r="P1905" s="388"/>
      <c r="Q1905" s="388"/>
      <c r="R1905" s="308"/>
      <c r="S1905" s="308"/>
      <c r="T1905" s="358"/>
      <c r="U1905" s="357"/>
      <c r="V1905" s="357"/>
      <c r="W1905" s="357"/>
      <c r="X1905" s="357"/>
      <c r="Y1905" s="357"/>
      <c r="Z1905" s="357"/>
      <c r="AA1905" s="357"/>
      <c r="AB1905" s="308"/>
      <c r="AC1905" s="2299">
        <f t="shared" ref="AC1905" si="2786">SUM(T1905:AB1914)</f>
        <v>0</v>
      </c>
      <c r="AD1905" s="2299">
        <f t="shared" ref="AD1905" si="2787">IF(AC1905&gt;0,18,0)</f>
        <v>0</v>
      </c>
      <c r="AE1905" s="2306">
        <f t="shared" ref="AE1905" si="2788">IF((AC1905-AD1905)&gt;=0,AC1905-AD1905,0)</f>
        <v>0</v>
      </c>
      <c r="AF1905" s="2316">
        <f t="shared" ref="AF1905" si="2789">IF(AC1905&lt;AD1905,AC1905,AD1905)/IF(AD1905=0,1,AD1905)</f>
        <v>0</v>
      </c>
      <c r="AG1905" s="2313" t="str">
        <f t="shared" ref="AG1905" si="2790">IF(AF1905=1,"pe",IF(AF1905&gt;0,"ne",""))</f>
        <v/>
      </c>
      <c r="AH1905" s="2312"/>
      <c r="AI1905" s="271">
        <v>1</v>
      </c>
      <c r="AJ1905" s="271" t="s">
        <v>545</v>
      </c>
      <c r="AK1905" s="271" t="str">
        <f t="shared" si="2686"/>
        <v>??</v>
      </c>
      <c r="AL1905" s="271">
        <v>1</v>
      </c>
      <c r="AM1905" s="354">
        <f t="shared" ref="AM1905" si="2791">C1905</f>
        <v>0</v>
      </c>
    </row>
    <row r="1906" spans="1:39" ht="14.1" customHeight="1" thickTop="1" thickBot="1" x14ac:dyDescent="0.25">
      <c r="A1906" s="2278"/>
      <c r="B1906" s="2281"/>
      <c r="C1906" s="2283"/>
      <c r="D1906" s="2285"/>
      <c r="E1906" s="2288"/>
      <c r="F1906" s="2281"/>
      <c r="G1906" s="2295"/>
      <c r="H1906" s="2297"/>
      <c r="I1906" s="2291"/>
      <c r="J1906" s="2281"/>
      <c r="K1906" s="2295"/>
      <c r="L1906" s="2281"/>
      <c r="M1906" s="310"/>
      <c r="N1906" s="1678"/>
      <c r="O1906" s="1678"/>
      <c r="P1906" s="309"/>
      <c r="Q1906" s="309"/>
      <c r="R1906" s="308"/>
      <c r="S1906" s="308"/>
      <c r="T1906" s="358"/>
      <c r="U1906" s="357"/>
      <c r="V1906" s="357"/>
      <c r="W1906" s="357"/>
      <c r="X1906" s="357"/>
      <c r="Y1906" s="357"/>
      <c r="Z1906" s="357"/>
      <c r="AA1906" s="357"/>
      <c r="AB1906" s="308"/>
      <c r="AC1906" s="2300"/>
      <c r="AD1906" s="2300"/>
      <c r="AE1906" s="2307"/>
      <c r="AF1906" s="2316"/>
      <c r="AG1906" s="2314"/>
      <c r="AH1906" s="2312"/>
      <c r="AI1906" s="271">
        <f t="shared" ref="AI1906" si="2792">IF(P1906=P1905,0,1)</f>
        <v>0</v>
      </c>
      <c r="AJ1906" s="271" t="s">
        <v>545</v>
      </c>
      <c r="AK1906" s="271" t="str">
        <f t="shared" ref="AK1906:AK1969" si="2793">$C$2</f>
        <v>??</v>
      </c>
      <c r="AL1906" s="271" t="e">
        <f>IF(#REF!=#REF!,0,1)</f>
        <v>#REF!</v>
      </c>
      <c r="AM1906" s="354">
        <f t="shared" si="2689"/>
        <v>0</v>
      </c>
    </row>
    <row r="1907" spans="1:39" ht="14.1" customHeight="1" thickTop="1" thickBot="1" x14ac:dyDescent="0.25">
      <c r="A1907" s="2278"/>
      <c r="B1907" s="2281"/>
      <c r="C1907" s="2283"/>
      <c r="D1907" s="2285"/>
      <c r="E1907" s="2288"/>
      <c r="F1907" s="2281"/>
      <c r="G1907" s="2295"/>
      <c r="H1907" s="2297"/>
      <c r="I1907" s="2292"/>
      <c r="J1907" s="2281"/>
      <c r="K1907" s="2295"/>
      <c r="L1907" s="2281"/>
      <c r="M1907" s="310"/>
      <c r="N1907" s="1678"/>
      <c r="O1907" s="1678"/>
      <c r="P1907" s="309"/>
      <c r="Q1907" s="309"/>
      <c r="R1907" s="308"/>
      <c r="S1907" s="308"/>
      <c r="T1907" s="358"/>
      <c r="U1907" s="357"/>
      <c r="V1907" s="357"/>
      <c r="W1907" s="357"/>
      <c r="X1907" s="357"/>
      <c r="Y1907" s="357"/>
      <c r="Z1907" s="357"/>
      <c r="AA1907" s="357"/>
      <c r="AB1907" s="308"/>
      <c r="AC1907" s="2300"/>
      <c r="AD1907" s="2300"/>
      <c r="AE1907" s="2307"/>
      <c r="AF1907" s="2316"/>
      <c r="AG1907" s="2314"/>
      <c r="AH1907" s="2312"/>
      <c r="AI1907" s="271">
        <f t="shared" ref="AI1907" si="2794">IF(P1907=P1906,0,IF(P1907=P1905,0,1))</f>
        <v>0</v>
      </c>
      <c r="AJ1907" s="271" t="s">
        <v>545</v>
      </c>
      <c r="AK1907" s="271" t="str">
        <f t="shared" si="2793"/>
        <v>??</v>
      </c>
      <c r="AL1907" s="271" t="e">
        <f>IF(#REF!=#REF!,0,IF(#REF!=#REF!,0,1))</f>
        <v>#REF!</v>
      </c>
      <c r="AM1907" s="354">
        <f t="shared" si="2689"/>
        <v>0</v>
      </c>
    </row>
    <row r="1908" spans="1:39" ht="14.1" customHeight="1" thickTop="1" thickBot="1" x14ac:dyDescent="0.25">
      <c r="A1908" s="2278"/>
      <c r="B1908" s="2281"/>
      <c r="C1908" s="2283"/>
      <c r="D1908" s="2285"/>
      <c r="E1908" s="2288"/>
      <c r="F1908" s="2281"/>
      <c r="G1908" s="2295"/>
      <c r="H1908" s="2297"/>
      <c r="I1908" s="2293"/>
      <c r="J1908" s="2281"/>
      <c r="K1908" s="2295"/>
      <c r="L1908" s="2281"/>
      <c r="M1908" s="310"/>
      <c r="N1908" s="1678"/>
      <c r="O1908" s="1678"/>
      <c r="P1908" s="309"/>
      <c r="Q1908" s="309"/>
      <c r="R1908" s="308"/>
      <c r="S1908" s="308"/>
      <c r="T1908" s="358"/>
      <c r="U1908" s="357"/>
      <c r="V1908" s="357"/>
      <c r="W1908" s="357"/>
      <c r="X1908" s="357"/>
      <c r="Y1908" s="357"/>
      <c r="Z1908" s="357"/>
      <c r="AA1908" s="357"/>
      <c r="AB1908" s="308"/>
      <c r="AC1908" s="2300"/>
      <c r="AD1908" s="2300"/>
      <c r="AE1908" s="2307"/>
      <c r="AF1908" s="2316"/>
      <c r="AG1908" s="2314"/>
      <c r="AH1908" s="2312"/>
      <c r="AI1908" s="271">
        <f t="shared" ref="AI1908" si="2795">IF(P1908=P1907,0,IF(P1908=P1906,0,IF(P1908=P1905,0,1)))</f>
        <v>0</v>
      </c>
      <c r="AJ1908" s="271" t="s">
        <v>545</v>
      </c>
      <c r="AK1908" s="271" t="str">
        <f t="shared" si="2793"/>
        <v>??</v>
      </c>
      <c r="AL1908" s="271" t="e">
        <f>IF(#REF!=#REF!,0,IF(#REF!=#REF!,0,IF(#REF!=#REF!,0,1)))</f>
        <v>#REF!</v>
      </c>
      <c r="AM1908" s="354">
        <f t="shared" ref="AM1908:AM1971" si="2796">AM1907</f>
        <v>0</v>
      </c>
    </row>
    <row r="1909" spans="1:39" ht="14.1" customHeight="1" thickTop="1" thickBot="1" x14ac:dyDescent="0.25">
      <c r="A1909" s="2278"/>
      <c r="B1909" s="2281"/>
      <c r="C1909" s="2283"/>
      <c r="D1909" s="2285"/>
      <c r="E1909" s="2288"/>
      <c r="F1909" s="2281"/>
      <c r="G1909" s="2295"/>
      <c r="H1909" s="2297"/>
      <c r="I1909" s="2293"/>
      <c r="J1909" s="2281"/>
      <c r="K1909" s="2295"/>
      <c r="L1909" s="2281"/>
      <c r="M1909" s="310"/>
      <c r="N1909" s="1678"/>
      <c r="O1909" s="1678"/>
      <c r="P1909" s="309"/>
      <c r="Q1909" s="309"/>
      <c r="R1909" s="308"/>
      <c r="S1909" s="308"/>
      <c r="T1909" s="358"/>
      <c r="U1909" s="357"/>
      <c r="V1909" s="357"/>
      <c r="W1909" s="357"/>
      <c r="X1909" s="357"/>
      <c r="Y1909" s="357"/>
      <c r="Z1909" s="357"/>
      <c r="AA1909" s="357"/>
      <c r="AB1909" s="308"/>
      <c r="AC1909" s="2300"/>
      <c r="AD1909" s="2300"/>
      <c r="AE1909" s="2307"/>
      <c r="AF1909" s="2316"/>
      <c r="AG1909" s="2314"/>
      <c r="AH1909" s="2312"/>
      <c r="AI1909" s="271">
        <f t="shared" ref="AI1909" si="2797">IF(P1909=P1908,0,IF(P1909=P1907,0,IF(P1909=P1906,0,IF(P1909=P1905,0,1))))</f>
        <v>0</v>
      </c>
      <c r="AJ1909" s="271" t="s">
        <v>545</v>
      </c>
      <c r="AK1909" s="271" t="str">
        <f t="shared" si="2793"/>
        <v>??</v>
      </c>
      <c r="AL1909" s="271" t="e">
        <f>IF(#REF!=#REF!,0,IF(#REF!=#REF!,0,IF(#REF!=#REF!,0,IF(#REF!=#REF!,0,1))))</f>
        <v>#REF!</v>
      </c>
      <c r="AM1909" s="354">
        <f t="shared" si="2796"/>
        <v>0</v>
      </c>
    </row>
    <row r="1910" spans="1:39" ht="14.1" customHeight="1" thickTop="1" thickBot="1" x14ac:dyDescent="0.25">
      <c r="A1910" s="2278"/>
      <c r="B1910" s="2281"/>
      <c r="C1910" s="2283"/>
      <c r="D1910" s="2285"/>
      <c r="E1910" s="2288"/>
      <c r="F1910" s="2281"/>
      <c r="G1910" s="2295"/>
      <c r="H1910" s="2297"/>
      <c r="I1910" s="2293"/>
      <c r="J1910" s="2281"/>
      <c r="K1910" s="2295"/>
      <c r="L1910" s="2281"/>
      <c r="M1910" s="310"/>
      <c r="N1910" s="1678"/>
      <c r="O1910" s="1678"/>
      <c r="P1910" s="309"/>
      <c r="Q1910" s="309"/>
      <c r="R1910" s="308"/>
      <c r="S1910" s="308"/>
      <c r="T1910" s="358"/>
      <c r="U1910" s="357"/>
      <c r="V1910" s="357"/>
      <c r="W1910" s="357"/>
      <c r="X1910" s="357"/>
      <c r="Y1910" s="357"/>
      <c r="Z1910" s="357"/>
      <c r="AA1910" s="357"/>
      <c r="AB1910" s="308"/>
      <c r="AC1910" s="2300"/>
      <c r="AD1910" s="2300"/>
      <c r="AE1910" s="2307"/>
      <c r="AF1910" s="2316"/>
      <c r="AG1910" s="2314"/>
      <c r="AH1910" s="2312"/>
      <c r="AI1910" s="271">
        <f t="shared" ref="AI1910" si="2798">IF(P1910=P1909,0,IF(P1910=P1908,0,IF(P1910=P1907,0,IF(P1910=P1906,0,IF(P1910=P1905,0,1)))))</f>
        <v>0</v>
      </c>
      <c r="AJ1910" s="271" t="s">
        <v>545</v>
      </c>
      <c r="AK1910" s="271" t="str">
        <f t="shared" si="2793"/>
        <v>??</v>
      </c>
      <c r="AL1910" s="271" t="e">
        <f>IF(#REF!=#REF!,0,IF(#REF!=#REF!,0,IF(#REF!=#REF!,0,IF(#REF!=#REF!,0,IF(#REF!=#REF!,0,1)))))</f>
        <v>#REF!</v>
      </c>
      <c r="AM1910" s="354">
        <f t="shared" si="2796"/>
        <v>0</v>
      </c>
    </row>
    <row r="1911" spans="1:39" ht="14.1" customHeight="1" thickTop="1" thickBot="1" x14ac:dyDescent="0.25">
      <c r="A1911" s="2278"/>
      <c r="B1911" s="2281"/>
      <c r="C1911" s="2283"/>
      <c r="D1911" s="2285"/>
      <c r="E1911" s="2288"/>
      <c r="F1911" s="2281"/>
      <c r="G1911" s="2295"/>
      <c r="H1911" s="2297"/>
      <c r="I1911" s="2293"/>
      <c r="J1911" s="2281"/>
      <c r="K1911" s="2295"/>
      <c r="L1911" s="2281"/>
      <c r="M1911" s="310"/>
      <c r="N1911" s="1678"/>
      <c r="O1911" s="1678"/>
      <c r="P1911" s="309"/>
      <c r="Q1911" s="309"/>
      <c r="R1911" s="308"/>
      <c r="S1911" s="308"/>
      <c r="T1911" s="358"/>
      <c r="U1911" s="357"/>
      <c r="V1911" s="357"/>
      <c r="W1911" s="357"/>
      <c r="X1911" s="357"/>
      <c r="Y1911" s="357"/>
      <c r="Z1911" s="357"/>
      <c r="AA1911" s="357"/>
      <c r="AB1911" s="308"/>
      <c r="AC1911" s="2300"/>
      <c r="AD1911" s="2300"/>
      <c r="AE1911" s="2308" t="str">
        <f t="shared" ref="AE1911" si="2799">IF(AE1905&gt;9,"błąd","")</f>
        <v/>
      </c>
      <c r="AF1911" s="2316"/>
      <c r="AG1911" s="2314"/>
      <c r="AH1911" s="2312"/>
      <c r="AI1911" s="271">
        <f t="shared" ref="AI1911" si="2800">IF(P1911=P1910,0,IF(P1911=P1909,0,IF(P1911=P1908,0,IF(P1911=P1907,0,IF(P1911=P1906,0,IF(P1911=P1905,0,1))))))</f>
        <v>0</v>
      </c>
      <c r="AJ1911" s="271" t="s">
        <v>545</v>
      </c>
      <c r="AK1911" s="271" t="str">
        <f t="shared" si="2793"/>
        <v>??</v>
      </c>
      <c r="AL1911" s="271" t="e">
        <f>IF(#REF!=#REF!,0,IF(#REF!=#REF!,0,IF(#REF!=#REF!,0,IF(#REF!=#REF!,0,IF(#REF!=#REF!,0,IF(#REF!=#REF!,0,1))))))</f>
        <v>#REF!</v>
      </c>
      <c r="AM1911" s="354">
        <f t="shared" si="2796"/>
        <v>0</v>
      </c>
    </row>
    <row r="1912" spans="1:39" ht="14.1" customHeight="1" thickTop="1" thickBot="1" x14ac:dyDescent="0.25">
      <c r="A1912" s="2278"/>
      <c r="B1912" s="2281"/>
      <c r="C1912" s="2283"/>
      <c r="D1912" s="2285"/>
      <c r="E1912" s="2288"/>
      <c r="F1912" s="2281"/>
      <c r="G1912" s="2295"/>
      <c r="H1912" s="2297"/>
      <c r="I1912" s="2293"/>
      <c r="J1912" s="2281"/>
      <c r="K1912" s="2295"/>
      <c r="L1912" s="2281"/>
      <c r="M1912" s="310"/>
      <c r="N1912" s="1678"/>
      <c r="O1912" s="1678"/>
      <c r="P1912" s="309"/>
      <c r="Q1912" s="309"/>
      <c r="R1912" s="308"/>
      <c r="S1912" s="308"/>
      <c r="T1912" s="358"/>
      <c r="U1912" s="357"/>
      <c r="V1912" s="357"/>
      <c r="W1912" s="357"/>
      <c r="X1912" s="357"/>
      <c r="Y1912" s="357"/>
      <c r="Z1912" s="357"/>
      <c r="AA1912" s="357"/>
      <c r="AB1912" s="308"/>
      <c r="AC1912" s="2300"/>
      <c r="AD1912" s="2300"/>
      <c r="AE1912" s="2308"/>
      <c r="AF1912" s="2316"/>
      <c r="AG1912" s="2314"/>
      <c r="AH1912" s="2312"/>
      <c r="AI1912" s="271">
        <f t="shared" ref="AI1912" si="2801">IF(P1912=P1911,0,IF(P1912=P1910,0,IF(P1912=P1909,0,IF(P1912=P1908,0,IF(P1912=P1907,0,IF(P1912=P1906,0,IF(P1912=P1905,0,1)))))))</f>
        <v>0</v>
      </c>
      <c r="AJ1912" s="271" t="s">
        <v>545</v>
      </c>
      <c r="AK1912" s="271" t="str">
        <f t="shared" si="2793"/>
        <v>??</v>
      </c>
      <c r="AL1912" s="271" t="e">
        <f>IF(#REF!=#REF!,0,IF(#REF!=#REF!,0,IF(#REF!=#REF!,0,IF(#REF!=#REF!,0,IF(#REF!=#REF!,0,IF(#REF!=#REF!,0,IF(#REF!=#REF!,0,1)))))))</f>
        <v>#REF!</v>
      </c>
      <c r="AM1912" s="354">
        <f t="shared" si="2796"/>
        <v>0</v>
      </c>
    </row>
    <row r="1913" spans="1:39" ht="14.1" customHeight="1" thickTop="1" thickBot="1" x14ac:dyDescent="0.25">
      <c r="A1913" s="2278"/>
      <c r="B1913" s="2281"/>
      <c r="C1913" s="2283"/>
      <c r="D1913" s="2285"/>
      <c r="E1913" s="2288"/>
      <c r="F1913" s="2281"/>
      <c r="G1913" s="2295"/>
      <c r="H1913" s="2297"/>
      <c r="I1913" s="2293"/>
      <c r="J1913" s="2281"/>
      <c r="K1913" s="2295"/>
      <c r="L1913" s="2281"/>
      <c r="M1913" s="310"/>
      <c r="N1913" s="1678"/>
      <c r="O1913" s="1678"/>
      <c r="P1913" s="309"/>
      <c r="Q1913" s="309"/>
      <c r="R1913" s="308"/>
      <c r="S1913" s="308"/>
      <c r="T1913" s="358"/>
      <c r="U1913" s="357"/>
      <c r="V1913" s="357"/>
      <c r="W1913" s="357"/>
      <c r="X1913" s="357"/>
      <c r="Y1913" s="357"/>
      <c r="Z1913" s="357"/>
      <c r="AA1913" s="357"/>
      <c r="AB1913" s="308"/>
      <c r="AC1913" s="2300"/>
      <c r="AD1913" s="2300"/>
      <c r="AE1913" s="2308"/>
      <c r="AF1913" s="2316"/>
      <c r="AG1913" s="2314"/>
      <c r="AH1913" s="2312"/>
      <c r="AI1913" s="271">
        <f t="shared" ref="AI1913" si="2802">IF(P1913=P1912,0,IF(P1913=P1911,0,IF(P1913=P1910,0,IF(P1913=P1909,0,IF(P1913=P1908,0,IF(P1913=P1907,0,IF(P1913=P1906,0,IF(P1913=P1905,0,1))))))))</f>
        <v>0</v>
      </c>
      <c r="AJ1913" s="271" t="s">
        <v>545</v>
      </c>
      <c r="AK1913" s="271" t="str">
        <f t="shared" si="2793"/>
        <v>??</v>
      </c>
      <c r="AL1913" s="271" t="e">
        <f>IF(#REF!=#REF!,0,IF(#REF!=#REF!,0,IF(#REF!=#REF!,0,IF(#REF!=#REF!,0,IF(#REF!=#REF!,0,IF(#REF!=#REF!,0,IF(#REF!=#REF!,0,IF(#REF!=#REF!,0,1))))))))</f>
        <v>#REF!</v>
      </c>
      <c r="AM1913" s="354">
        <f t="shared" si="2796"/>
        <v>0</v>
      </c>
    </row>
    <row r="1914" spans="1:39" ht="14.1" customHeight="1" thickTop="1" thickBot="1" x14ac:dyDescent="0.25">
      <c r="A1914" s="2279"/>
      <c r="B1914" s="2282"/>
      <c r="C1914" s="2284"/>
      <c r="D1914" s="2286"/>
      <c r="E1914" s="2289"/>
      <c r="F1914" s="2282"/>
      <c r="G1914" s="2296"/>
      <c r="H1914" s="2298"/>
      <c r="I1914" s="2294"/>
      <c r="J1914" s="2282"/>
      <c r="K1914" s="2296"/>
      <c r="L1914" s="2282"/>
      <c r="M1914" s="292"/>
      <c r="N1914" s="290"/>
      <c r="O1914" s="290"/>
      <c r="P1914" s="291"/>
      <c r="Q1914" s="291"/>
      <c r="R1914" s="290"/>
      <c r="S1914" s="290"/>
      <c r="T1914" s="356"/>
      <c r="U1914" s="355"/>
      <c r="V1914" s="355"/>
      <c r="W1914" s="355"/>
      <c r="X1914" s="355"/>
      <c r="Y1914" s="355"/>
      <c r="Z1914" s="355"/>
      <c r="AA1914" s="355"/>
      <c r="AB1914" s="290"/>
      <c r="AC1914" s="2301"/>
      <c r="AD1914" s="2301"/>
      <c r="AE1914" s="2309"/>
      <c r="AF1914" s="2316"/>
      <c r="AG1914" s="2315"/>
      <c r="AH1914" s="2312"/>
      <c r="AI1914" s="271">
        <f t="shared" ref="AI1914" si="2803">IF(P1914=P1913,0,IF(P1914=P1912,0,IF(P1914=P1911,0,IF(P1914=P1910,0,IF(P1914=P1909,0,IF(P1914=P1908,0,IF(P1914=P1907,0,IF(P1914=P1906,0,IF(P1914=P1905,0,1)))))))))</f>
        <v>0</v>
      </c>
      <c r="AJ1914" s="271" t="s">
        <v>545</v>
      </c>
      <c r="AK1914" s="271" t="str">
        <f t="shared" si="2793"/>
        <v>??</v>
      </c>
      <c r="AL1914" s="271" t="e">
        <f>IF(#REF!=#REF!,0,IF(#REF!=#REF!,0,IF(#REF!=#REF!,0,IF(#REF!=#REF!,0,IF(#REF!=#REF!,0,IF(#REF!=#REF!,0,IF(#REF!=#REF!,0,IF(#REF!=#REF!,0,IF(#REF!=#REF!,0,1)))))))))</f>
        <v>#REF!</v>
      </c>
      <c r="AM1914" s="354">
        <f t="shared" si="2796"/>
        <v>0</v>
      </c>
    </row>
    <row r="1915" spans="1:39" ht="14.1" customHeight="1" thickTop="1" thickBot="1" x14ac:dyDescent="0.25">
      <c r="A1915" s="2278"/>
      <c r="B1915" s="2280"/>
      <c r="C1915" s="2283"/>
      <c r="D1915" s="2285"/>
      <c r="E1915" s="2287"/>
      <c r="F1915" s="2280"/>
      <c r="G1915" s="2280"/>
      <c r="H1915" s="2297"/>
      <c r="I1915" s="2290" t="s">
        <v>140</v>
      </c>
      <c r="J1915" s="2281"/>
      <c r="K1915" s="2280"/>
      <c r="L1915" s="2281"/>
      <c r="M1915" s="310"/>
      <c r="N1915" s="1678"/>
      <c r="O1915" s="1678"/>
      <c r="P1915" s="388"/>
      <c r="Q1915" s="388"/>
      <c r="R1915" s="308"/>
      <c r="S1915" s="308"/>
      <c r="T1915" s="358"/>
      <c r="U1915" s="357"/>
      <c r="V1915" s="357"/>
      <c r="W1915" s="357"/>
      <c r="X1915" s="357"/>
      <c r="Y1915" s="357"/>
      <c r="Z1915" s="357"/>
      <c r="AA1915" s="357"/>
      <c r="AB1915" s="308"/>
      <c r="AC1915" s="2299">
        <f t="shared" ref="AC1915" si="2804">SUM(T1915:AB1924)</f>
        <v>0</v>
      </c>
      <c r="AD1915" s="2299">
        <f t="shared" ref="AD1915" si="2805">IF(AC1915&gt;0,18,0)</f>
        <v>0</v>
      </c>
      <c r="AE1915" s="2306">
        <f t="shared" ref="AE1915" si="2806">IF((AC1915-AD1915)&gt;=0,AC1915-AD1915,0)</f>
        <v>0</v>
      </c>
      <c r="AF1915" s="2316">
        <f t="shared" ref="AF1915" si="2807">IF(AC1915&lt;AD1915,AC1915,AD1915)/IF(AD1915=0,1,AD1915)</f>
        <v>0</v>
      </c>
      <c r="AG1915" s="2313" t="str">
        <f t="shared" ref="AG1915" si="2808">IF(AF1915=1,"pe",IF(AF1915&gt;0,"ne",""))</f>
        <v/>
      </c>
      <c r="AH1915" s="2312"/>
      <c r="AI1915" s="271">
        <v>1</v>
      </c>
      <c r="AJ1915" s="271" t="s">
        <v>545</v>
      </c>
      <c r="AK1915" s="271" t="str">
        <f t="shared" si="2793"/>
        <v>??</v>
      </c>
      <c r="AL1915" s="271">
        <v>1</v>
      </c>
      <c r="AM1915" s="354">
        <f t="shared" ref="AM1915" si="2809">C1915</f>
        <v>0</v>
      </c>
    </row>
    <row r="1916" spans="1:39" ht="14.1" customHeight="1" thickTop="1" thickBot="1" x14ac:dyDescent="0.25">
      <c r="A1916" s="2278"/>
      <c r="B1916" s="2281"/>
      <c r="C1916" s="2283"/>
      <c r="D1916" s="2285"/>
      <c r="E1916" s="2288"/>
      <c r="F1916" s="2281"/>
      <c r="G1916" s="2295"/>
      <c r="H1916" s="2297"/>
      <c r="I1916" s="2291"/>
      <c r="J1916" s="2281"/>
      <c r="K1916" s="2295"/>
      <c r="L1916" s="2281"/>
      <c r="M1916" s="310"/>
      <c r="N1916" s="1678"/>
      <c r="O1916" s="1678"/>
      <c r="P1916" s="309"/>
      <c r="Q1916" s="309"/>
      <c r="R1916" s="308"/>
      <c r="S1916" s="308"/>
      <c r="T1916" s="358"/>
      <c r="U1916" s="357"/>
      <c r="V1916" s="357"/>
      <c r="W1916" s="357"/>
      <c r="X1916" s="357"/>
      <c r="Y1916" s="357"/>
      <c r="Z1916" s="357"/>
      <c r="AA1916" s="357"/>
      <c r="AB1916" s="308"/>
      <c r="AC1916" s="2300"/>
      <c r="AD1916" s="2300"/>
      <c r="AE1916" s="2307"/>
      <c r="AF1916" s="2316"/>
      <c r="AG1916" s="2314"/>
      <c r="AH1916" s="2312"/>
      <c r="AI1916" s="271">
        <f t="shared" ref="AI1916" si="2810">IF(P1916=P1915,0,1)</f>
        <v>0</v>
      </c>
      <c r="AJ1916" s="271" t="s">
        <v>545</v>
      </c>
      <c r="AK1916" s="271" t="str">
        <f t="shared" si="2793"/>
        <v>??</v>
      </c>
      <c r="AL1916" s="271" t="e">
        <f>IF(#REF!=#REF!,0,1)</f>
        <v>#REF!</v>
      </c>
      <c r="AM1916" s="354">
        <f t="shared" si="2796"/>
        <v>0</v>
      </c>
    </row>
    <row r="1917" spans="1:39" ht="14.1" customHeight="1" thickTop="1" thickBot="1" x14ac:dyDescent="0.25">
      <c r="A1917" s="2278"/>
      <c r="B1917" s="2281"/>
      <c r="C1917" s="2283"/>
      <c r="D1917" s="2285"/>
      <c r="E1917" s="2288"/>
      <c r="F1917" s="2281"/>
      <c r="G1917" s="2295"/>
      <c r="H1917" s="2297"/>
      <c r="I1917" s="2292"/>
      <c r="J1917" s="2281"/>
      <c r="K1917" s="2295"/>
      <c r="L1917" s="2281"/>
      <c r="M1917" s="310"/>
      <c r="N1917" s="1678"/>
      <c r="O1917" s="1678"/>
      <c r="P1917" s="309"/>
      <c r="Q1917" s="309"/>
      <c r="R1917" s="308"/>
      <c r="S1917" s="308"/>
      <c r="T1917" s="358"/>
      <c r="U1917" s="357"/>
      <c r="V1917" s="357"/>
      <c r="W1917" s="357"/>
      <c r="X1917" s="357"/>
      <c r="Y1917" s="357"/>
      <c r="Z1917" s="357"/>
      <c r="AA1917" s="357"/>
      <c r="AB1917" s="308"/>
      <c r="AC1917" s="2300"/>
      <c r="AD1917" s="2300"/>
      <c r="AE1917" s="2307"/>
      <c r="AF1917" s="2316"/>
      <c r="AG1917" s="2314"/>
      <c r="AH1917" s="2312"/>
      <c r="AI1917" s="271">
        <f t="shared" ref="AI1917" si="2811">IF(P1917=P1916,0,IF(P1917=P1915,0,1))</f>
        <v>0</v>
      </c>
      <c r="AJ1917" s="271" t="s">
        <v>545</v>
      </c>
      <c r="AK1917" s="271" t="str">
        <f t="shared" si="2793"/>
        <v>??</v>
      </c>
      <c r="AL1917" s="271" t="e">
        <f>IF(#REF!=#REF!,0,IF(#REF!=#REF!,0,1))</f>
        <v>#REF!</v>
      </c>
      <c r="AM1917" s="354">
        <f t="shared" si="2796"/>
        <v>0</v>
      </c>
    </row>
    <row r="1918" spans="1:39" ht="14.1" customHeight="1" thickTop="1" thickBot="1" x14ac:dyDescent="0.25">
      <c r="A1918" s="2278"/>
      <c r="B1918" s="2281"/>
      <c r="C1918" s="2283"/>
      <c r="D1918" s="2285"/>
      <c r="E1918" s="2288"/>
      <c r="F1918" s="2281"/>
      <c r="G1918" s="2295"/>
      <c r="H1918" s="2297"/>
      <c r="I1918" s="2293"/>
      <c r="J1918" s="2281"/>
      <c r="K1918" s="2295"/>
      <c r="L1918" s="2281"/>
      <c r="M1918" s="310"/>
      <c r="N1918" s="1678"/>
      <c r="O1918" s="1678"/>
      <c r="P1918" s="309"/>
      <c r="Q1918" s="309"/>
      <c r="R1918" s="308"/>
      <c r="S1918" s="308"/>
      <c r="T1918" s="358"/>
      <c r="U1918" s="357"/>
      <c r="V1918" s="357"/>
      <c r="W1918" s="357"/>
      <c r="X1918" s="357"/>
      <c r="Y1918" s="357"/>
      <c r="Z1918" s="357"/>
      <c r="AA1918" s="357"/>
      <c r="AB1918" s="308"/>
      <c r="AC1918" s="2300"/>
      <c r="AD1918" s="2300"/>
      <c r="AE1918" s="2307"/>
      <c r="AF1918" s="2316"/>
      <c r="AG1918" s="2314"/>
      <c r="AH1918" s="2312"/>
      <c r="AI1918" s="271">
        <f t="shared" ref="AI1918" si="2812">IF(P1918=P1917,0,IF(P1918=P1916,0,IF(P1918=P1915,0,1)))</f>
        <v>0</v>
      </c>
      <c r="AJ1918" s="271" t="s">
        <v>545</v>
      </c>
      <c r="AK1918" s="271" t="str">
        <f t="shared" si="2793"/>
        <v>??</v>
      </c>
      <c r="AL1918" s="271" t="e">
        <f>IF(#REF!=#REF!,0,IF(#REF!=#REF!,0,IF(#REF!=#REF!,0,1)))</f>
        <v>#REF!</v>
      </c>
      <c r="AM1918" s="354">
        <f t="shared" si="2796"/>
        <v>0</v>
      </c>
    </row>
    <row r="1919" spans="1:39" ht="14.1" customHeight="1" thickTop="1" thickBot="1" x14ac:dyDescent="0.25">
      <c r="A1919" s="2278"/>
      <c r="B1919" s="2281"/>
      <c r="C1919" s="2283"/>
      <c r="D1919" s="2285"/>
      <c r="E1919" s="2288"/>
      <c r="F1919" s="2281"/>
      <c r="G1919" s="2295"/>
      <c r="H1919" s="2297"/>
      <c r="I1919" s="2293"/>
      <c r="J1919" s="2281"/>
      <c r="K1919" s="2295"/>
      <c r="L1919" s="2281"/>
      <c r="M1919" s="310"/>
      <c r="N1919" s="1678"/>
      <c r="O1919" s="1678"/>
      <c r="P1919" s="309"/>
      <c r="Q1919" s="309"/>
      <c r="R1919" s="308"/>
      <c r="S1919" s="308"/>
      <c r="T1919" s="358"/>
      <c r="U1919" s="357"/>
      <c r="V1919" s="357"/>
      <c r="W1919" s="357"/>
      <c r="X1919" s="357"/>
      <c r="Y1919" s="357"/>
      <c r="Z1919" s="357"/>
      <c r="AA1919" s="357"/>
      <c r="AB1919" s="308"/>
      <c r="AC1919" s="2300"/>
      <c r="AD1919" s="2300"/>
      <c r="AE1919" s="2307"/>
      <c r="AF1919" s="2316"/>
      <c r="AG1919" s="2314"/>
      <c r="AH1919" s="2312"/>
      <c r="AI1919" s="271">
        <f t="shared" ref="AI1919" si="2813">IF(P1919=P1918,0,IF(P1919=P1917,0,IF(P1919=P1916,0,IF(P1919=P1915,0,1))))</f>
        <v>0</v>
      </c>
      <c r="AJ1919" s="271" t="s">
        <v>545</v>
      </c>
      <c r="AK1919" s="271" t="str">
        <f t="shared" si="2793"/>
        <v>??</v>
      </c>
      <c r="AL1919" s="271" t="e">
        <f>IF(#REF!=#REF!,0,IF(#REF!=#REF!,0,IF(#REF!=#REF!,0,IF(#REF!=#REF!,0,1))))</f>
        <v>#REF!</v>
      </c>
      <c r="AM1919" s="354">
        <f t="shared" si="2796"/>
        <v>0</v>
      </c>
    </row>
    <row r="1920" spans="1:39" ht="14.1" customHeight="1" thickTop="1" thickBot="1" x14ac:dyDescent="0.25">
      <c r="A1920" s="2278"/>
      <c r="B1920" s="2281"/>
      <c r="C1920" s="2283"/>
      <c r="D1920" s="2285"/>
      <c r="E1920" s="2288"/>
      <c r="F1920" s="2281"/>
      <c r="G1920" s="2295"/>
      <c r="H1920" s="2297"/>
      <c r="I1920" s="2293"/>
      <c r="J1920" s="2281"/>
      <c r="K1920" s="2295"/>
      <c r="L1920" s="2281"/>
      <c r="M1920" s="310"/>
      <c r="N1920" s="1678"/>
      <c r="O1920" s="1678"/>
      <c r="P1920" s="309"/>
      <c r="Q1920" s="309"/>
      <c r="R1920" s="308"/>
      <c r="S1920" s="308"/>
      <c r="T1920" s="358"/>
      <c r="U1920" s="357"/>
      <c r="V1920" s="357"/>
      <c r="W1920" s="357"/>
      <c r="X1920" s="357"/>
      <c r="Y1920" s="357"/>
      <c r="Z1920" s="357"/>
      <c r="AA1920" s="357"/>
      <c r="AB1920" s="308"/>
      <c r="AC1920" s="2300"/>
      <c r="AD1920" s="2300"/>
      <c r="AE1920" s="2307"/>
      <c r="AF1920" s="2316"/>
      <c r="AG1920" s="2314"/>
      <c r="AH1920" s="2312"/>
      <c r="AI1920" s="271">
        <f t="shared" ref="AI1920" si="2814">IF(P1920=P1919,0,IF(P1920=P1918,0,IF(P1920=P1917,0,IF(P1920=P1916,0,IF(P1920=P1915,0,1)))))</f>
        <v>0</v>
      </c>
      <c r="AJ1920" s="271" t="s">
        <v>545</v>
      </c>
      <c r="AK1920" s="271" t="str">
        <f t="shared" si="2793"/>
        <v>??</v>
      </c>
      <c r="AL1920" s="271" t="e">
        <f>IF(#REF!=#REF!,0,IF(#REF!=#REF!,0,IF(#REF!=#REF!,0,IF(#REF!=#REF!,0,IF(#REF!=#REF!,0,1)))))</f>
        <v>#REF!</v>
      </c>
      <c r="AM1920" s="354">
        <f t="shared" si="2796"/>
        <v>0</v>
      </c>
    </row>
    <row r="1921" spans="1:39" ht="14.1" customHeight="1" thickTop="1" thickBot="1" x14ac:dyDescent="0.25">
      <c r="A1921" s="2278"/>
      <c r="B1921" s="2281"/>
      <c r="C1921" s="2283"/>
      <c r="D1921" s="2285"/>
      <c r="E1921" s="2288"/>
      <c r="F1921" s="2281"/>
      <c r="G1921" s="2295"/>
      <c r="H1921" s="2297"/>
      <c r="I1921" s="2293"/>
      <c r="J1921" s="2281"/>
      <c r="K1921" s="2295"/>
      <c r="L1921" s="2281"/>
      <c r="M1921" s="310"/>
      <c r="N1921" s="1678"/>
      <c r="O1921" s="1678"/>
      <c r="P1921" s="309"/>
      <c r="Q1921" s="309"/>
      <c r="R1921" s="308"/>
      <c r="S1921" s="308"/>
      <c r="T1921" s="358"/>
      <c r="U1921" s="357"/>
      <c r="V1921" s="357"/>
      <c r="W1921" s="357"/>
      <c r="X1921" s="357"/>
      <c r="Y1921" s="357"/>
      <c r="Z1921" s="357"/>
      <c r="AA1921" s="357"/>
      <c r="AB1921" s="308"/>
      <c r="AC1921" s="2300"/>
      <c r="AD1921" s="2300"/>
      <c r="AE1921" s="2308" t="str">
        <f t="shared" ref="AE1921" si="2815">IF(AE1915&gt;9,"błąd","")</f>
        <v/>
      </c>
      <c r="AF1921" s="2316"/>
      <c r="AG1921" s="2314"/>
      <c r="AH1921" s="2312"/>
      <c r="AI1921" s="271">
        <f t="shared" ref="AI1921" si="2816">IF(P1921=P1920,0,IF(P1921=P1919,0,IF(P1921=P1918,0,IF(P1921=P1917,0,IF(P1921=P1916,0,IF(P1921=P1915,0,1))))))</f>
        <v>0</v>
      </c>
      <c r="AJ1921" s="271" t="s">
        <v>545</v>
      </c>
      <c r="AK1921" s="271" t="str">
        <f t="shared" si="2793"/>
        <v>??</v>
      </c>
      <c r="AL1921" s="271" t="e">
        <f>IF(#REF!=#REF!,0,IF(#REF!=#REF!,0,IF(#REF!=#REF!,0,IF(#REF!=#REF!,0,IF(#REF!=#REF!,0,IF(#REF!=#REF!,0,1))))))</f>
        <v>#REF!</v>
      </c>
      <c r="AM1921" s="354">
        <f t="shared" si="2796"/>
        <v>0</v>
      </c>
    </row>
    <row r="1922" spans="1:39" ht="14.1" customHeight="1" thickTop="1" thickBot="1" x14ac:dyDescent="0.25">
      <c r="A1922" s="2278"/>
      <c r="B1922" s="2281"/>
      <c r="C1922" s="2283"/>
      <c r="D1922" s="2285"/>
      <c r="E1922" s="2288"/>
      <c r="F1922" s="2281"/>
      <c r="G1922" s="2295"/>
      <c r="H1922" s="2297"/>
      <c r="I1922" s="2293"/>
      <c r="J1922" s="2281"/>
      <c r="K1922" s="2295"/>
      <c r="L1922" s="2281"/>
      <c r="M1922" s="310"/>
      <c r="N1922" s="1678"/>
      <c r="O1922" s="1678"/>
      <c r="P1922" s="309"/>
      <c r="Q1922" s="309"/>
      <c r="R1922" s="308"/>
      <c r="S1922" s="308"/>
      <c r="T1922" s="358"/>
      <c r="U1922" s="357"/>
      <c r="V1922" s="357"/>
      <c r="W1922" s="357"/>
      <c r="X1922" s="357"/>
      <c r="Y1922" s="357"/>
      <c r="Z1922" s="357"/>
      <c r="AA1922" s="357"/>
      <c r="AB1922" s="308"/>
      <c r="AC1922" s="2300"/>
      <c r="AD1922" s="2300"/>
      <c r="AE1922" s="2308"/>
      <c r="AF1922" s="2316"/>
      <c r="AG1922" s="2314"/>
      <c r="AH1922" s="2312"/>
      <c r="AI1922" s="271">
        <f t="shared" ref="AI1922" si="2817">IF(P1922=P1921,0,IF(P1922=P1920,0,IF(P1922=P1919,0,IF(P1922=P1918,0,IF(P1922=P1917,0,IF(P1922=P1916,0,IF(P1922=P1915,0,1)))))))</f>
        <v>0</v>
      </c>
      <c r="AJ1922" s="271" t="s">
        <v>545</v>
      </c>
      <c r="AK1922" s="271" t="str">
        <f t="shared" si="2793"/>
        <v>??</v>
      </c>
      <c r="AL1922" s="271" t="e">
        <f>IF(#REF!=#REF!,0,IF(#REF!=#REF!,0,IF(#REF!=#REF!,0,IF(#REF!=#REF!,0,IF(#REF!=#REF!,0,IF(#REF!=#REF!,0,IF(#REF!=#REF!,0,1)))))))</f>
        <v>#REF!</v>
      </c>
      <c r="AM1922" s="354">
        <f t="shared" si="2796"/>
        <v>0</v>
      </c>
    </row>
    <row r="1923" spans="1:39" ht="14.1" customHeight="1" thickTop="1" thickBot="1" x14ac:dyDescent="0.25">
      <c r="A1923" s="2278"/>
      <c r="B1923" s="2281"/>
      <c r="C1923" s="2283"/>
      <c r="D1923" s="2285"/>
      <c r="E1923" s="2288"/>
      <c r="F1923" s="2281"/>
      <c r="G1923" s="2295"/>
      <c r="H1923" s="2297"/>
      <c r="I1923" s="2293"/>
      <c r="J1923" s="2281"/>
      <c r="K1923" s="2295"/>
      <c r="L1923" s="2281"/>
      <c r="M1923" s="310"/>
      <c r="N1923" s="1678"/>
      <c r="O1923" s="1678"/>
      <c r="P1923" s="309"/>
      <c r="Q1923" s="309"/>
      <c r="R1923" s="308"/>
      <c r="S1923" s="308"/>
      <c r="T1923" s="358"/>
      <c r="U1923" s="357"/>
      <c r="V1923" s="357"/>
      <c r="W1923" s="357"/>
      <c r="X1923" s="357"/>
      <c r="Y1923" s="357"/>
      <c r="Z1923" s="357"/>
      <c r="AA1923" s="357"/>
      <c r="AB1923" s="308"/>
      <c r="AC1923" s="2300"/>
      <c r="AD1923" s="2300"/>
      <c r="AE1923" s="2308"/>
      <c r="AF1923" s="2316"/>
      <c r="AG1923" s="2314"/>
      <c r="AH1923" s="2312"/>
      <c r="AI1923" s="271">
        <f t="shared" ref="AI1923" si="2818">IF(P1923=P1922,0,IF(P1923=P1921,0,IF(P1923=P1920,0,IF(P1923=P1919,0,IF(P1923=P1918,0,IF(P1923=P1917,0,IF(P1923=P1916,0,IF(P1923=P1915,0,1))))))))</f>
        <v>0</v>
      </c>
      <c r="AJ1923" s="271" t="s">
        <v>545</v>
      </c>
      <c r="AK1923" s="271" t="str">
        <f t="shared" si="2793"/>
        <v>??</v>
      </c>
      <c r="AL1923" s="271" t="e">
        <f>IF(#REF!=#REF!,0,IF(#REF!=#REF!,0,IF(#REF!=#REF!,0,IF(#REF!=#REF!,0,IF(#REF!=#REF!,0,IF(#REF!=#REF!,0,IF(#REF!=#REF!,0,IF(#REF!=#REF!,0,1))))))))</f>
        <v>#REF!</v>
      </c>
      <c r="AM1923" s="354">
        <f t="shared" si="2796"/>
        <v>0</v>
      </c>
    </row>
    <row r="1924" spans="1:39" ht="14.1" customHeight="1" thickTop="1" thickBot="1" x14ac:dyDescent="0.25">
      <c r="A1924" s="2279"/>
      <c r="B1924" s="2282"/>
      <c r="C1924" s="2284"/>
      <c r="D1924" s="2286"/>
      <c r="E1924" s="2289"/>
      <c r="F1924" s="2282"/>
      <c r="G1924" s="2296"/>
      <c r="H1924" s="2298"/>
      <c r="I1924" s="2294"/>
      <c r="J1924" s="2282"/>
      <c r="K1924" s="2296"/>
      <c r="L1924" s="2282"/>
      <c r="M1924" s="292"/>
      <c r="N1924" s="290"/>
      <c r="O1924" s="290"/>
      <c r="P1924" s="291"/>
      <c r="Q1924" s="291"/>
      <c r="R1924" s="290"/>
      <c r="S1924" s="290"/>
      <c r="T1924" s="356"/>
      <c r="U1924" s="355"/>
      <c r="V1924" s="355"/>
      <c r="W1924" s="355"/>
      <c r="X1924" s="355"/>
      <c r="Y1924" s="355"/>
      <c r="Z1924" s="355"/>
      <c r="AA1924" s="355"/>
      <c r="AB1924" s="290"/>
      <c r="AC1924" s="2301"/>
      <c r="AD1924" s="2301"/>
      <c r="AE1924" s="2309"/>
      <c r="AF1924" s="2316"/>
      <c r="AG1924" s="2315"/>
      <c r="AH1924" s="2312"/>
      <c r="AI1924" s="271">
        <f t="shared" ref="AI1924" si="2819">IF(P1924=P1923,0,IF(P1924=P1922,0,IF(P1924=P1921,0,IF(P1924=P1920,0,IF(P1924=P1919,0,IF(P1924=P1918,0,IF(P1924=P1917,0,IF(P1924=P1916,0,IF(P1924=P1915,0,1)))))))))</f>
        <v>0</v>
      </c>
      <c r="AJ1924" s="271" t="s">
        <v>545</v>
      </c>
      <c r="AK1924" s="271" t="str">
        <f t="shared" si="2793"/>
        <v>??</v>
      </c>
      <c r="AL1924" s="271" t="e">
        <f>IF(#REF!=#REF!,0,IF(#REF!=#REF!,0,IF(#REF!=#REF!,0,IF(#REF!=#REF!,0,IF(#REF!=#REF!,0,IF(#REF!=#REF!,0,IF(#REF!=#REF!,0,IF(#REF!=#REF!,0,IF(#REF!=#REF!,0,1)))))))))</f>
        <v>#REF!</v>
      </c>
      <c r="AM1924" s="354">
        <f t="shared" si="2796"/>
        <v>0</v>
      </c>
    </row>
    <row r="1925" spans="1:39" ht="14.1" customHeight="1" thickTop="1" thickBot="1" x14ac:dyDescent="0.25">
      <c r="A1925" s="2278"/>
      <c r="B1925" s="2280"/>
      <c r="C1925" s="2283"/>
      <c r="D1925" s="2285"/>
      <c r="E1925" s="2287"/>
      <c r="F1925" s="2280"/>
      <c r="G1925" s="2280"/>
      <c r="H1925" s="2297"/>
      <c r="I1925" s="2290" t="s">
        <v>140</v>
      </c>
      <c r="J1925" s="2281"/>
      <c r="K1925" s="2280"/>
      <c r="L1925" s="2281"/>
      <c r="M1925" s="310"/>
      <c r="N1925" s="1678"/>
      <c r="O1925" s="1678"/>
      <c r="P1925" s="388"/>
      <c r="Q1925" s="388"/>
      <c r="R1925" s="308"/>
      <c r="S1925" s="308"/>
      <c r="T1925" s="358"/>
      <c r="U1925" s="357"/>
      <c r="V1925" s="357"/>
      <c r="W1925" s="357"/>
      <c r="X1925" s="357"/>
      <c r="Y1925" s="357"/>
      <c r="Z1925" s="357"/>
      <c r="AA1925" s="357"/>
      <c r="AB1925" s="308"/>
      <c r="AC1925" s="2299">
        <f t="shared" ref="AC1925" si="2820">SUM(T1925:AB1934)</f>
        <v>0</v>
      </c>
      <c r="AD1925" s="2299">
        <f t="shared" ref="AD1925" si="2821">IF(AC1925&gt;0,18,0)</f>
        <v>0</v>
      </c>
      <c r="AE1925" s="2306">
        <f t="shared" ref="AE1925" si="2822">IF((AC1925-AD1925)&gt;=0,AC1925-AD1925,0)</f>
        <v>0</v>
      </c>
      <c r="AF1925" s="2316">
        <f t="shared" ref="AF1925" si="2823">IF(AC1925&lt;AD1925,AC1925,AD1925)/IF(AD1925=0,1,AD1925)</f>
        <v>0</v>
      </c>
      <c r="AG1925" s="2313" t="str">
        <f t="shared" ref="AG1925" si="2824">IF(AF1925=1,"pe",IF(AF1925&gt;0,"ne",""))</f>
        <v/>
      </c>
      <c r="AH1925" s="2312"/>
      <c r="AI1925" s="271">
        <v>1</v>
      </c>
      <c r="AJ1925" s="271" t="s">
        <v>545</v>
      </c>
      <c r="AK1925" s="271" t="str">
        <f t="shared" si="2793"/>
        <v>??</v>
      </c>
      <c r="AL1925" s="271">
        <v>1</v>
      </c>
      <c r="AM1925" s="354">
        <f t="shared" ref="AM1925" si="2825">C1925</f>
        <v>0</v>
      </c>
    </row>
    <row r="1926" spans="1:39" ht="14.1" customHeight="1" thickTop="1" thickBot="1" x14ac:dyDescent="0.25">
      <c r="A1926" s="2278"/>
      <c r="B1926" s="2281"/>
      <c r="C1926" s="2283"/>
      <c r="D1926" s="2285"/>
      <c r="E1926" s="2288"/>
      <c r="F1926" s="2281"/>
      <c r="G1926" s="2295"/>
      <c r="H1926" s="2297"/>
      <c r="I1926" s="2291"/>
      <c r="J1926" s="2281"/>
      <c r="K1926" s="2295"/>
      <c r="L1926" s="2281"/>
      <c r="M1926" s="310"/>
      <c r="N1926" s="1678"/>
      <c r="O1926" s="1678"/>
      <c r="P1926" s="309"/>
      <c r="Q1926" s="309"/>
      <c r="R1926" s="308"/>
      <c r="S1926" s="308"/>
      <c r="T1926" s="358"/>
      <c r="U1926" s="357"/>
      <c r="V1926" s="357"/>
      <c r="W1926" s="357"/>
      <c r="X1926" s="357"/>
      <c r="Y1926" s="357"/>
      <c r="Z1926" s="357"/>
      <c r="AA1926" s="357"/>
      <c r="AB1926" s="308"/>
      <c r="AC1926" s="2300"/>
      <c r="AD1926" s="2300"/>
      <c r="AE1926" s="2307"/>
      <c r="AF1926" s="2316"/>
      <c r="AG1926" s="2314"/>
      <c r="AH1926" s="2312"/>
      <c r="AI1926" s="271">
        <f t="shared" ref="AI1926" si="2826">IF(P1926=P1925,0,1)</f>
        <v>0</v>
      </c>
      <c r="AJ1926" s="271" t="s">
        <v>545</v>
      </c>
      <c r="AK1926" s="271" t="str">
        <f t="shared" si="2793"/>
        <v>??</v>
      </c>
      <c r="AL1926" s="271" t="e">
        <f>IF(#REF!=#REF!,0,1)</f>
        <v>#REF!</v>
      </c>
      <c r="AM1926" s="354">
        <f t="shared" si="2796"/>
        <v>0</v>
      </c>
    </row>
    <row r="1927" spans="1:39" ht="14.1" customHeight="1" thickTop="1" thickBot="1" x14ac:dyDescent="0.25">
      <c r="A1927" s="2278"/>
      <c r="B1927" s="2281"/>
      <c r="C1927" s="2283"/>
      <c r="D1927" s="2285"/>
      <c r="E1927" s="2288"/>
      <c r="F1927" s="2281"/>
      <c r="G1927" s="2295"/>
      <c r="H1927" s="2297"/>
      <c r="I1927" s="2292"/>
      <c r="J1927" s="2281"/>
      <c r="K1927" s="2295"/>
      <c r="L1927" s="2281"/>
      <c r="M1927" s="310"/>
      <c r="N1927" s="1678"/>
      <c r="O1927" s="1678"/>
      <c r="P1927" s="309"/>
      <c r="Q1927" s="309"/>
      <c r="R1927" s="308"/>
      <c r="S1927" s="308"/>
      <c r="T1927" s="358"/>
      <c r="U1927" s="357"/>
      <c r="V1927" s="357"/>
      <c r="W1927" s="357"/>
      <c r="X1927" s="357"/>
      <c r="Y1927" s="357"/>
      <c r="Z1927" s="357"/>
      <c r="AA1927" s="357"/>
      <c r="AB1927" s="308"/>
      <c r="AC1927" s="2300"/>
      <c r="AD1927" s="2300"/>
      <c r="AE1927" s="2307"/>
      <c r="AF1927" s="2316"/>
      <c r="AG1927" s="2314"/>
      <c r="AH1927" s="2312"/>
      <c r="AI1927" s="271">
        <f t="shared" ref="AI1927" si="2827">IF(P1927=P1926,0,IF(P1927=P1925,0,1))</f>
        <v>0</v>
      </c>
      <c r="AJ1927" s="271" t="s">
        <v>545</v>
      </c>
      <c r="AK1927" s="271" t="str">
        <f t="shared" si="2793"/>
        <v>??</v>
      </c>
      <c r="AL1927" s="271" t="e">
        <f>IF(#REF!=#REF!,0,IF(#REF!=#REF!,0,1))</f>
        <v>#REF!</v>
      </c>
      <c r="AM1927" s="354">
        <f t="shared" si="2796"/>
        <v>0</v>
      </c>
    </row>
    <row r="1928" spans="1:39" ht="14.1" customHeight="1" thickTop="1" thickBot="1" x14ac:dyDescent="0.25">
      <c r="A1928" s="2278"/>
      <c r="B1928" s="2281"/>
      <c r="C1928" s="2283"/>
      <c r="D1928" s="2285"/>
      <c r="E1928" s="2288"/>
      <c r="F1928" s="2281"/>
      <c r="G1928" s="2295"/>
      <c r="H1928" s="2297"/>
      <c r="I1928" s="2293"/>
      <c r="J1928" s="2281"/>
      <c r="K1928" s="2295"/>
      <c r="L1928" s="2281"/>
      <c r="M1928" s="310"/>
      <c r="N1928" s="1678"/>
      <c r="O1928" s="1678"/>
      <c r="P1928" s="309"/>
      <c r="Q1928" s="309"/>
      <c r="R1928" s="308"/>
      <c r="S1928" s="308"/>
      <c r="T1928" s="358"/>
      <c r="U1928" s="357"/>
      <c r="V1928" s="357"/>
      <c r="W1928" s="357"/>
      <c r="X1928" s="357"/>
      <c r="Y1928" s="357"/>
      <c r="Z1928" s="357"/>
      <c r="AA1928" s="357"/>
      <c r="AB1928" s="308"/>
      <c r="AC1928" s="2300"/>
      <c r="AD1928" s="2300"/>
      <c r="AE1928" s="2307"/>
      <c r="AF1928" s="2316"/>
      <c r="AG1928" s="2314"/>
      <c r="AH1928" s="2312"/>
      <c r="AI1928" s="271">
        <f t="shared" ref="AI1928" si="2828">IF(P1928=P1927,0,IF(P1928=P1926,0,IF(P1928=P1925,0,1)))</f>
        <v>0</v>
      </c>
      <c r="AJ1928" s="271" t="s">
        <v>545</v>
      </c>
      <c r="AK1928" s="271" t="str">
        <f t="shared" si="2793"/>
        <v>??</v>
      </c>
      <c r="AL1928" s="271" t="e">
        <f>IF(#REF!=#REF!,0,IF(#REF!=#REF!,0,IF(#REF!=#REF!,0,1)))</f>
        <v>#REF!</v>
      </c>
      <c r="AM1928" s="354">
        <f t="shared" si="2796"/>
        <v>0</v>
      </c>
    </row>
    <row r="1929" spans="1:39" ht="14.1" customHeight="1" thickTop="1" thickBot="1" x14ac:dyDescent="0.25">
      <c r="A1929" s="2278"/>
      <c r="B1929" s="2281"/>
      <c r="C1929" s="2283"/>
      <c r="D1929" s="2285"/>
      <c r="E1929" s="2288"/>
      <c r="F1929" s="2281"/>
      <c r="G1929" s="2295"/>
      <c r="H1929" s="2297"/>
      <c r="I1929" s="2293"/>
      <c r="J1929" s="2281"/>
      <c r="K1929" s="2295"/>
      <c r="L1929" s="2281"/>
      <c r="M1929" s="310"/>
      <c r="N1929" s="1678"/>
      <c r="O1929" s="1678"/>
      <c r="P1929" s="309"/>
      <c r="Q1929" s="309"/>
      <c r="R1929" s="308"/>
      <c r="S1929" s="308"/>
      <c r="T1929" s="358"/>
      <c r="U1929" s="357"/>
      <c r="V1929" s="357"/>
      <c r="W1929" s="357"/>
      <c r="X1929" s="357"/>
      <c r="Y1929" s="357"/>
      <c r="Z1929" s="357"/>
      <c r="AA1929" s="357"/>
      <c r="AB1929" s="308"/>
      <c r="AC1929" s="2300"/>
      <c r="AD1929" s="2300"/>
      <c r="AE1929" s="2307"/>
      <c r="AF1929" s="2316"/>
      <c r="AG1929" s="2314"/>
      <c r="AH1929" s="2312"/>
      <c r="AI1929" s="271">
        <f t="shared" ref="AI1929" si="2829">IF(P1929=P1928,0,IF(P1929=P1927,0,IF(P1929=P1926,0,IF(P1929=P1925,0,1))))</f>
        <v>0</v>
      </c>
      <c r="AJ1929" s="271" t="s">
        <v>545</v>
      </c>
      <c r="AK1929" s="271" t="str">
        <f t="shared" si="2793"/>
        <v>??</v>
      </c>
      <c r="AL1929" s="271" t="e">
        <f>IF(#REF!=#REF!,0,IF(#REF!=#REF!,0,IF(#REF!=#REF!,0,IF(#REF!=#REF!,0,1))))</f>
        <v>#REF!</v>
      </c>
      <c r="AM1929" s="354">
        <f t="shared" si="2796"/>
        <v>0</v>
      </c>
    </row>
    <row r="1930" spans="1:39" ht="14.1" customHeight="1" thickTop="1" thickBot="1" x14ac:dyDescent="0.25">
      <c r="A1930" s="2278"/>
      <c r="B1930" s="2281"/>
      <c r="C1930" s="2283"/>
      <c r="D1930" s="2285"/>
      <c r="E1930" s="2288"/>
      <c r="F1930" s="2281"/>
      <c r="G1930" s="2295"/>
      <c r="H1930" s="2297"/>
      <c r="I1930" s="2293"/>
      <c r="J1930" s="2281"/>
      <c r="K1930" s="2295"/>
      <c r="L1930" s="2281"/>
      <c r="M1930" s="310"/>
      <c r="N1930" s="1678"/>
      <c r="O1930" s="1678"/>
      <c r="P1930" s="309"/>
      <c r="Q1930" s="309"/>
      <c r="R1930" s="308"/>
      <c r="S1930" s="308"/>
      <c r="T1930" s="358"/>
      <c r="U1930" s="357"/>
      <c r="V1930" s="357"/>
      <c r="W1930" s="357"/>
      <c r="X1930" s="357"/>
      <c r="Y1930" s="357"/>
      <c r="Z1930" s="357"/>
      <c r="AA1930" s="357"/>
      <c r="AB1930" s="308"/>
      <c r="AC1930" s="2300"/>
      <c r="AD1930" s="2300"/>
      <c r="AE1930" s="2307"/>
      <c r="AF1930" s="2316"/>
      <c r="AG1930" s="2314"/>
      <c r="AH1930" s="2312"/>
      <c r="AI1930" s="271">
        <f t="shared" ref="AI1930" si="2830">IF(P1930=P1929,0,IF(P1930=P1928,0,IF(P1930=P1927,0,IF(P1930=P1926,0,IF(P1930=P1925,0,1)))))</f>
        <v>0</v>
      </c>
      <c r="AJ1930" s="271" t="s">
        <v>545</v>
      </c>
      <c r="AK1930" s="271" t="str">
        <f t="shared" si="2793"/>
        <v>??</v>
      </c>
      <c r="AL1930" s="271" t="e">
        <f>IF(#REF!=#REF!,0,IF(#REF!=#REF!,0,IF(#REF!=#REF!,0,IF(#REF!=#REF!,0,IF(#REF!=#REF!,0,1)))))</f>
        <v>#REF!</v>
      </c>
      <c r="AM1930" s="354">
        <f t="shared" si="2796"/>
        <v>0</v>
      </c>
    </row>
    <row r="1931" spans="1:39" ht="14.1" customHeight="1" thickTop="1" thickBot="1" x14ac:dyDescent="0.25">
      <c r="A1931" s="2278"/>
      <c r="B1931" s="2281"/>
      <c r="C1931" s="2283"/>
      <c r="D1931" s="2285"/>
      <c r="E1931" s="2288"/>
      <c r="F1931" s="2281"/>
      <c r="G1931" s="2295"/>
      <c r="H1931" s="2297"/>
      <c r="I1931" s="2293"/>
      <c r="J1931" s="2281"/>
      <c r="K1931" s="2295"/>
      <c r="L1931" s="2281"/>
      <c r="M1931" s="310"/>
      <c r="N1931" s="1678"/>
      <c r="O1931" s="1678"/>
      <c r="P1931" s="309"/>
      <c r="Q1931" s="309"/>
      <c r="R1931" s="308"/>
      <c r="S1931" s="308"/>
      <c r="T1931" s="358"/>
      <c r="U1931" s="357"/>
      <c r="V1931" s="357"/>
      <c r="W1931" s="357"/>
      <c r="X1931" s="357"/>
      <c r="Y1931" s="357"/>
      <c r="Z1931" s="357"/>
      <c r="AA1931" s="357"/>
      <c r="AB1931" s="308"/>
      <c r="AC1931" s="2300"/>
      <c r="AD1931" s="2300"/>
      <c r="AE1931" s="2308" t="str">
        <f t="shared" ref="AE1931" si="2831">IF(AE1925&gt;9,"błąd","")</f>
        <v/>
      </c>
      <c r="AF1931" s="2316"/>
      <c r="AG1931" s="2314"/>
      <c r="AH1931" s="2312"/>
      <c r="AI1931" s="271">
        <f t="shared" ref="AI1931" si="2832">IF(P1931=P1930,0,IF(P1931=P1929,0,IF(P1931=P1928,0,IF(P1931=P1927,0,IF(P1931=P1926,0,IF(P1931=P1925,0,1))))))</f>
        <v>0</v>
      </c>
      <c r="AJ1931" s="271" t="s">
        <v>545</v>
      </c>
      <c r="AK1931" s="271" t="str">
        <f t="shared" si="2793"/>
        <v>??</v>
      </c>
      <c r="AL1931" s="271" t="e">
        <f>IF(#REF!=#REF!,0,IF(#REF!=#REF!,0,IF(#REF!=#REF!,0,IF(#REF!=#REF!,0,IF(#REF!=#REF!,0,IF(#REF!=#REF!,0,1))))))</f>
        <v>#REF!</v>
      </c>
      <c r="AM1931" s="354">
        <f t="shared" si="2796"/>
        <v>0</v>
      </c>
    </row>
    <row r="1932" spans="1:39" ht="14.1" customHeight="1" thickTop="1" thickBot="1" x14ac:dyDescent="0.25">
      <c r="A1932" s="2278"/>
      <c r="B1932" s="2281"/>
      <c r="C1932" s="2283"/>
      <c r="D1932" s="2285"/>
      <c r="E1932" s="2288"/>
      <c r="F1932" s="2281"/>
      <c r="G1932" s="2295"/>
      <c r="H1932" s="2297"/>
      <c r="I1932" s="2293"/>
      <c r="J1932" s="2281"/>
      <c r="K1932" s="2295"/>
      <c r="L1932" s="2281"/>
      <c r="M1932" s="310"/>
      <c r="N1932" s="1678"/>
      <c r="O1932" s="1678"/>
      <c r="P1932" s="309"/>
      <c r="Q1932" s="309"/>
      <c r="R1932" s="308"/>
      <c r="S1932" s="308"/>
      <c r="T1932" s="358"/>
      <c r="U1932" s="357"/>
      <c r="V1932" s="357"/>
      <c r="W1932" s="357"/>
      <c r="X1932" s="357"/>
      <c r="Y1932" s="357"/>
      <c r="Z1932" s="357"/>
      <c r="AA1932" s="357"/>
      <c r="AB1932" s="308"/>
      <c r="AC1932" s="2300"/>
      <c r="AD1932" s="2300"/>
      <c r="AE1932" s="2308"/>
      <c r="AF1932" s="2316"/>
      <c r="AG1932" s="2314"/>
      <c r="AH1932" s="2312"/>
      <c r="AI1932" s="271">
        <f t="shared" ref="AI1932" si="2833">IF(P1932=P1931,0,IF(P1932=P1930,0,IF(P1932=P1929,0,IF(P1932=P1928,0,IF(P1932=P1927,0,IF(P1932=P1926,0,IF(P1932=P1925,0,1)))))))</f>
        <v>0</v>
      </c>
      <c r="AJ1932" s="271" t="s">
        <v>545</v>
      </c>
      <c r="AK1932" s="271" t="str">
        <f t="shared" si="2793"/>
        <v>??</v>
      </c>
      <c r="AL1932" s="271" t="e">
        <f>IF(#REF!=#REF!,0,IF(#REF!=#REF!,0,IF(#REF!=#REF!,0,IF(#REF!=#REF!,0,IF(#REF!=#REF!,0,IF(#REF!=#REF!,0,IF(#REF!=#REF!,0,1)))))))</f>
        <v>#REF!</v>
      </c>
      <c r="AM1932" s="354">
        <f t="shared" si="2796"/>
        <v>0</v>
      </c>
    </row>
    <row r="1933" spans="1:39" ht="14.1" customHeight="1" thickTop="1" thickBot="1" x14ac:dyDescent="0.25">
      <c r="A1933" s="2278"/>
      <c r="B1933" s="2281"/>
      <c r="C1933" s="2283"/>
      <c r="D1933" s="2285"/>
      <c r="E1933" s="2288"/>
      <c r="F1933" s="2281"/>
      <c r="G1933" s="2295"/>
      <c r="H1933" s="2297"/>
      <c r="I1933" s="2293"/>
      <c r="J1933" s="2281"/>
      <c r="K1933" s="2295"/>
      <c r="L1933" s="2281"/>
      <c r="M1933" s="310"/>
      <c r="N1933" s="1678"/>
      <c r="O1933" s="1678"/>
      <c r="P1933" s="309"/>
      <c r="Q1933" s="309"/>
      <c r="R1933" s="308"/>
      <c r="S1933" s="308"/>
      <c r="T1933" s="358"/>
      <c r="U1933" s="357"/>
      <c r="V1933" s="357"/>
      <c r="W1933" s="357"/>
      <c r="X1933" s="357"/>
      <c r="Y1933" s="357"/>
      <c r="Z1933" s="357"/>
      <c r="AA1933" s="357"/>
      <c r="AB1933" s="308"/>
      <c r="AC1933" s="2300"/>
      <c r="AD1933" s="2300"/>
      <c r="AE1933" s="2308"/>
      <c r="AF1933" s="2316"/>
      <c r="AG1933" s="2314"/>
      <c r="AH1933" s="2312"/>
      <c r="AI1933" s="271">
        <f t="shared" ref="AI1933" si="2834">IF(P1933=P1932,0,IF(P1933=P1931,0,IF(P1933=P1930,0,IF(P1933=P1929,0,IF(P1933=P1928,0,IF(P1933=P1927,0,IF(P1933=P1926,0,IF(P1933=P1925,0,1))))))))</f>
        <v>0</v>
      </c>
      <c r="AJ1933" s="271" t="s">
        <v>545</v>
      </c>
      <c r="AK1933" s="271" t="str">
        <f t="shared" si="2793"/>
        <v>??</v>
      </c>
      <c r="AL1933" s="271" t="e">
        <f>IF(#REF!=#REF!,0,IF(#REF!=#REF!,0,IF(#REF!=#REF!,0,IF(#REF!=#REF!,0,IF(#REF!=#REF!,0,IF(#REF!=#REF!,0,IF(#REF!=#REF!,0,IF(#REF!=#REF!,0,1))))))))</f>
        <v>#REF!</v>
      </c>
      <c r="AM1933" s="354">
        <f t="shared" si="2796"/>
        <v>0</v>
      </c>
    </row>
    <row r="1934" spans="1:39" ht="14.1" customHeight="1" thickTop="1" thickBot="1" x14ac:dyDescent="0.25">
      <c r="A1934" s="2279"/>
      <c r="B1934" s="2282"/>
      <c r="C1934" s="2284"/>
      <c r="D1934" s="2286"/>
      <c r="E1934" s="2289"/>
      <c r="F1934" s="2282"/>
      <c r="G1934" s="2296"/>
      <c r="H1934" s="2298"/>
      <c r="I1934" s="2294"/>
      <c r="J1934" s="2282"/>
      <c r="K1934" s="2296"/>
      <c r="L1934" s="2282"/>
      <c r="M1934" s="292"/>
      <c r="N1934" s="290"/>
      <c r="O1934" s="290"/>
      <c r="P1934" s="291"/>
      <c r="Q1934" s="291"/>
      <c r="R1934" s="290"/>
      <c r="S1934" s="290"/>
      <c r="T1934" s="356"/>
      <c r="U1934" s="355"/>
      <c r="V1934" s="355"/>
      <c r="W1934" s="355"/>
      <c r="X1934" s="355"/>
      <c r="Y1934" s="355"/>
      <c r="Z1934" s="355"/>
      <c r="AA1934" s="355"/>
      <c r="AB1934" s="290"/>
      <c r="AC1934" s="2301"/>
      <c r="AD1934" s="2301"/>
      <c r="AE1934" s="2309"/>
      <c r="AF1934" s="2316"/>
      <c r="AG1934" s="2315"/>
      <c r="AH1934" s="2312"/>
      <c r="AI1934" s="271">
        <f t="shared" ref="AI1934" si="2835">IF(P1934=P1933,0,IF(P1934=P1932,0,IF(P1934=P1931,0,IF(P1934=P1930,0,IF(P1934=P1929,0,IF(P1934=P1928,0,IF(P1934=P1927,0,IF(P1934=P1926,0,IF(P1934=P1925,0,1)))))))))</f>
        <v>0</v>
      </c>
      <c r="AJ1934" s="271" t="s">
        <v>545</v>
      </c>
      <c r="AK1934" s="271" t="str">
        <f t="shared" si="2793"/>
        <v>??</v>
      </c>
      <c r="AL1934" s="271" t="e">
        <f>IF(#REF!=#REF!,0,IF(#REF!=#REF!,0,IF(#REF!=#REF!,0,IF(#REF!=#REF!,0,IF(#REF!=#REF!,0,IF(#REF!=#REF!,0,IF(#REF!=#REF!,0,IF(#REF!=#REF!,0,IF(#REF!=#REF!,0,1)))))))))</f>
        <v>#REF!</v>
      </c>
      <c r="AM1934" s="354">
        <f t="shared" si="2796"/>
        <v>0</v>
      </c>
    </row>
    <row r="1935" spans="1:39" ht="14.1" customHeight="1" thickTop="1" thickBot="1" x14ac:dyDescent="0.25">
      <c r="A1935" s="2278"/>
      <c r="B1935" s="2280"/>
      <c r="C1935" s="2283"/>
      <c r="D1935" s="2285"/>
      <c r="E1935" s="2287"/>
      <c r="F1935" s="2280"/>
      <c r="G1935" s="2280"/>
      <c r="H1935" s="2297"/>
      <c r="I1935" s="2290" t="s">
        <v>140</v>
      </c>
      <c r="J1935" s="2281"/>
      <c r="K1935" s="2280"/>
      <c r="L1935" s="2281"/>
      <c r="M1935" s="310"/>
      <c r="N1935" s="1678"/>
      <c r="O1935" s="1678"/>
      <c r="P1935" s="388"/>
      <c r="Q1935" s="388"/>
      <c r="R1935" s="308"/>
      <c r="S1935" s="308"/>
      <c r="T1935" s="358"/>
      <c r="U1935" s="357"/>
      <c r="V1935" s="357"/>
      <c r="W1935" s="357"/>
      <c r="X1935" s="357"/>
      <c r="Y1935" s="357"/>
      <c r="Z1935" s="357"/>
      <c r="AA1935" s="357"/>
      <c r="AB1935" s="308"/>
      <c r="AC1935" s="2299">
        <f t="shared" ref="AC1935" si="2836">SUM(T1935:AB1944)</f>
        <v>0</v>
      </c>
      <c r="AD1935" s="2299">
        <f t="shared" ref="AD1935" si="2837">IF(AC1935&gt;0,18,0)</f>
        <v>0</v>
      </c>
      <c r="AE1935" s="2306">
        <f t="shared" ref="AE1935" si="2838">IF((AC1935-AD1935)&gt;=0,AC1935-AD1935,0)</f>
        <v>0</v>
      </c>
      <c r="AF1935" s="2316">
        <f t="shared" ref="AF1935" si="2839">IF(AC1935&lt;AD1935,AC1935,AD1935)/IF(AD1935=0,1,AD1935)</f>
        <v>0</v>
      </c>
      <c r="AG1935" s="2313" t="str">
        <f t="shared" ref="AG1935" si="2840">IF(AF1935=1,"pe",IF(AF1935&gt;0,"ne",""))</f>
        <v/>
      </c>
      <c r="AH1935" s="2312"/>
      <c r="AI1935" s="271">
        <v>1</v>
      </c>
      <c r="AJ1935" s="271" t="s">
        <v>545</v>
      </c>
      <c r="AK1935" s="271" t="str">
        <f t="shared" si="2793"/>
        <v>??</v>
      </c>
      <c r="AL1935" s="271">
        <v>1</v>
      </c>
      <c r="AM1935" s="354">
        <f t="shared" ref="AM1935" si="2841">C1935</f>
        <v>0</v>
      </c>
    </row>
    <row r="1936" spans="1:39" ht="14.1" customHeight="1" thickTop="1" thickBot="1" x14ac:dyDescent="0.25">
      <c r="A1936" s="2278"/>
      <c r="B1936" s="2281"/>
      <c r="C1936" s="2283"/>
      <c r="D1936" s="2285"/>
      <c r="E1936" s="2288"/>
      <c r="F1936" s="2281"/>
      <c r="G1936" s="2295"/>
      <c r="H1936" s="2297"/>
      <c r="I1936" s="2291"/>
      <c r="J1936" s="2281"/>
      <c r="K1936" s="2295"/>
      <c r="L1936" s="2281"/>
      <c r="M1936" s="310"/>
      <c r="N1936" s="1678"/>
      <c r="O1936" s="1678"/>
      <c r="P1936" s="309"/>
      <c r="Q1936" s="309"/>
      <c r="R1936" s="308"/>
      <c r="S1936" s="308"/>
      <c r="T1936" s="358"/>
      <c r="U1936" s="357"/>
      <c r="V1936" s="357"/>
      <c r="W1936" s="357"/>
      <c r="X1936" s="357"/>
      <c r="Y1936" s="357"/>
      <c r="Z1936" s="357"/>
      <c r="AA1936" s="357"/>
      <c r="AB1936" s="308"/>
      <c r="AC1936" s="2300"/>
      <c r="AD1936" s="2300"/>
      <c r="AE1936" s="2307"/>
      <c r="AF1936" s="2316"/>
      <c r="AG1936" s="2314"/>
      <c r="AH1936" s="2312"/>
      <c r="AI1936" s="271">
        <f t="shared" ref="AI1936" si="2842">IF(P1936=P1935,0,1)</f>
        <v>0</v>
      </c>
      <c r="AJ1936" s="271" t="s">
        <v>545</v>
      </c>
      <c r="AK1936" s="271" t="str">
        <f t="shared" si="2793"/>
        <v>??</v>
      </c>
      <c r="AL1936" s="271" t="e">
        <f>IF(#REF!=#REF!,0,1)</f>
        <v>#REF!</v>
      </c>
      <c r="AM1936" s="354">
        <f t="shared" si="2796"/>
        <v>0</v>
      </c>
    </row>
    <row r="1937" spans="1:39" ht="14.1" customHeight="1" thickTop="1" thickBot="1" x14ac:dyDescent="0.25">
      <c r="A1937" s="2278"/>
      <c r="B1937" s="2281"/>
      <c r="C1937" s="2283"/>
      <c r="D1937" s="2285"/>
      <c r="E1937" s="2288"/>
      <c r="F1937" s="2281"/>
      <c r="G1937" s="2295"/>
      <c r="H1937" s="2297"/>
      <c r="I1937" s="2292"/>
      <c r="J1937" s="2281"/>
      <c r="K1937" s="2295"/>
      <c r="L1937" s="2281"/>
      <c r="M1937" s="310"/>
      <c r="N1937" s="1678"/>
      <c r="O1937" s="1678"/>
      <c r="P1937" s="309"/>
      <c r="Q1937" s="309"/>
      <c r="R1937" s="308"/>
      <c r="S1937" s="308"/>
      <c r="T1937" s="358"/>
      <c r="U1937" s="357"/>
      <c r="V1937" s="357"/>
      <c r="W1937" s="357"/>
      <c r="X1937" s="357"/>
      <c r="Y1937" s="357"/>
      <c r="Z1937" s="357"/>
      <c r="AA1937" s="357"/>
      <c r="AB1937" s="308"/>
      <c r="AC1937" s="2300"/>
      <c r="AD1937" s="2300"/>
      <c r="AE1937" s="2307"/>
      <c r="AF1937" s="2316"/>
      <c r="AG1937" s="2314"/>
      <c r="AH1937" s="2312"/>
      <c r="AI1937" s="271">
        <f t="shared" ref="AI1937" si="2843">IF(P1937=P1936,0,IF(P1937=P1935,0,1))</f>
        <v>0</v>
      </c>
      <c r="AJ1937" s="271" t="s">
        <v>545</v>
      </c>
      <c r="AK1937" s="271" t="str">
        <f t="shared" si="2793"/>
        <v>??</v>
      </c>
      <c r="AL1937" s="271" t="e">
        <f>IF(#REF!=#REF!,0,IF(#REF!=#REF!,0,1))</f>
        <v>#REF!</v>
      </c>
      <c r="AM1937" s="354">
        <f t="shared" si="2796"/>
        <v>0</v>
      </c>
    </row>
    <row r="1938" spans="1:39" ht="14.1" customHeight="1" thickTop="1" thickBot="1" x14ac:dyDescent="0.25">
      <c r="A1938" s="2278"/>
      <c r="B1938" s="2281"/>
      <c r="C1938" s="2283"/>
      <c r="D1938" s="2285"/>
      <c r="E1938" s="2288"/>
      <c r="F1938" s="2281"/>
      <c r="G1938" s="2295"/>
      <c r="H1938" s="2297"/>
      <c r="I1938" s="2293"/>
      <c r="J1938" s="2281"/>
      <c r="K1938" s="2295"/>
      <c r="L1938" s="2281"/>
      <c r="M1938" s="310"/>
      <c r="N1938" s="1678"/>
      <c r="O1938" s="1678"/>
      <c r="P1938" s="309"/>
      <c r="Q1938" s="309"/>
      <c r="R1938" s="308"/>
      <c r="S1938" s="308"/>
      <c r="T1938" s="358"/>
      <c r="U1938" s="357"/>
      <c r="V1938" s="357"/>
      <c r="W1938" s="357"/>
      <c r="X1938" s="357"/>
      <c r="Y1938" s="357"/>
      <c r="Z1938" s="357"/>
      <c r="AA1938" s="357"/>
      <c r="AB1938" s="308"/>
      <c r="AC1938" s="2300"/>
      <c r="AD1938" s="2300"/>
      <c r="AE1938" s="2307"/>
      <c r="AF1938" s="2316"/>
      <c r="AG1938" s="2314"/>
      <c r="AH1938" s="2312"/>
      <c r="AI1938" s="271">
        <f t="shared" ref="AI1938" si="2844">IF(P1938=P1937,0,IF(P1938=P1936,0,IF(P1938=P1935,0,1)))</f>
        <v>0</v>
      </c>
      <c r="AJ1938" s="271" t="s">
        <v>545</v>
      </c>
      <c r="AK1938" s="271" t="str">
        <f t="shared" si="2793"/>
        <v>??</v>
      </c>
      <c r="AL1938" s="271" t="e">
        <f>IF(#REF!=#REF!,0,IF(#REF!=#REF!,0,IF(#REF!=#REF!,0,1)))</f>
        <v>#REF!</v>
      </c>
      <c r="AM1938" s="354">
        <f t="shared" si="2796"/>
        <v>0</v>
      </c>
    </row>
    <row r="1939" spans="1:39" ht="14.1" customHeight="1" thickTop="1" thickBot="1" x14ac:dyDescent="0.25">
      <c r="A1939" s="2278"/>
      <c r="B1939" s="2281"/>
      <c r="C1939" s="2283"/>
      <c r="D1939" s="2285"/>
      <c r="E1939" s="2288"/>
      <c r="F1939" s="2281"/>
      <c r="G1939" s="2295"/>
      <c r="H1939" s="2297"/>
      <c r="I1939" s="2293"/>
      <c r="J1939" s="2281"/>
      <c r="K1939" s="2295"/>
      <c r="L1939" s="2281"/>
      <c r="M1939" s="310"/>
      <c r="N1939" s="1678"/>
      <c r="O1939" s="1678"/>
      <c r="P1939" s="309"/>
      <c r="Q1939" s="309"/>
      <c r="R1939" s="308"/>
      <c r="S1939" s="308"/>
      <c r="T1939" s="358"/>
      <c r="U1939" s="357"/>
      <c r="V1939" s="357"/>
      <c r="W1939" s="357"/>
      <c r="X1939" s="357"/>
      <c r="Y1939" s="357"/>
      <c r="Z1939" s="357"/>
      <c r="AA1939" s="357"/>
      <c r="AB1939" s="308"/>
      <c r="AC1939" s="2300"/>
      <c r="AD1939" s="2300"/>
      <c r="AE1939" s="2307"/>
      <c r="AF1939" s="2316"/>
      <c r="AG1939" s="2314"/>
      <c r="AH1939" s="2312"/>
      <c r="AI1939" s="271">
        <f t="shared" ref="AI1939" si="2845">IF(P1939=P1938,0,IF(P1939=P1937,0,IF(P1939=P1936,0,IF(P1939=P1935,0,1))))</f>
        <v>0</v>
      </c>
      <c r="AJ1939" s="271" t="s">
        <v>545</v>
      </c>
      <c r="AK1939" s="271" t="str">
        <f t="shared" si="2793"/>
        <v>??</v>
      </c>
      <c r="AL1939" s="271" t="e">
        <f>IF(#REF!=#REF!,0,IF(#REF!=#REF!,0,IF(#REF!=#REF!,0,IF(#REF!=#REF!,0,1))))</f>
        <v>#REF!</v>
      </c>
      <c r="AM1939" s="354">
        <f t="shared" si="2796"/>
        <v>0</v>
      </c>
    </row>
    <row r="1940" spans="1:39" ht="14.1" customHeight="1" thickTop="1" thickBot="1" x14ac:dyDescent="0.25">
      <c r="A1940" s="2278"/>
      <c r="B1940" s="2281"/>
      <c r="C1940" s="2283"/>
      <c r="D1940" s="2285"/>
      <c r="E1940" s="2288"/>
      <c r="F1940" s="2281"/>
      <c r="G1940" s="2295"/>
      <c r="H1940" s="2297"/>
      <c r="I1940" s="2293"/>
      <c r="J1940" s="2281"/>
      <c r="K1940" s="2295"/>
      <c r="L1940" s="2281"/>
      <c r="M1940" s="310"/>
      <c r="N1940" s="1678"/>
      <c r="O1940" s="1678"/>
      <c r="P1940" s="309"/>
      <c r="Q1940" s="309"/>
      <c r="R1940" s="308"/>
      <c r="S1940" s="308"/>
      <c r="T1940" s="358"/>
      <c r="U1940" s="357"/>
      <c r="V1940" s="357"/>
      <c r="W1940" s="357"/>
      <c r="X1940" s="357"/>
      <c r="Y1940" s="357"/>
      <c r="Z1940" s="357"/>
      <c r="AA1940" s="357"/>
      <c r="AB1940" s="308"/>
      <c r="AC1940" s="2300"/>
      <c r="AD1940" s="2300"/>
      <c r="AE1940" s="2307"/>
      <c r="AF1940" s="2316"/>
      <c r="AG1940" s="2314"/>
      <c r="AH1940" s="2312"/>
      <c r="AI1940" s="271">
        <f t="shared" ref="AI1940" si="2846">IF(P1940=P1939,0,IF(P1940=P1938,0,IF(P1940=P1937,0,IF(P1940=P1936,0,IF(P1940=P1935,0,1)))))</f>
        <v>0</v>
      </c>
      <c r="AJ1940" s="271" t="s">
        <v>545</v>
      </c>
      <c r="AK1940" s="271" t="str">
        <f t="shared" si="2793"/>
        <v>??</v>
      </c>
      <c r="AL1940" s="271" t="e">
        <f>IF(#REF!=#REF!,0,IF(#REF!=#REF!,0,IF(#REF!=#REF!,0,IF(#REF!=#REF!,0,IF(#REF!=#REF!,0,1)))))</f>
        <v>#REF!</v>
      </c>
      <c r="AM1940" s="354">
        <f t="shared" si="2796"/>
        <v>0</v>
      </c>
    </row>
    <row r="1941" spans="1:39" ht="14.1" customHeight="1" thickTop="1" thickBot="1" x14ac:dyDescent="0.25">
      <c r="A1941" s="2278"/>
      <c r="B1941" s="2281"/>
      <c r="C1941" s="2283"/>
      <c r="D1941" s="2285"/>
      <c r="E1941" s="2288"/>
      <c r="F1941" s="2281"/>
      <c r="G1941" s="2295"/>
      <c r="H1941" s="2297"/>
      <c r="I1941" s="2293"/>
      <c r="J1941" s="2281"/>
      <c r="K1941" s="2295"/>
      <c r="L1941" s="2281"/>
      <c r="M1941" s="310"/>
      <c r="N1941" s="1678"/>
      <c r="O1941" s="1678"/>
      <c r="P1941" s="309"/>
      <c r="Q1941" s="309"/>
      <c r="R1941" s="308"/>
      <c r="S1941" s="308"/>
      <c r="T1941" s="358"/>
      <c r="U1941" s="357"/>
      <c r="V1941" s="357"/>
      <c r="W1941" s="357"/>
      <c r="X1941" s="357"/>
      <c r="Y1941" s="357"/>
      <c r="Z1941" s="357"/>
      <c r="AA1941" s="357"/>
      <c r="AB1941" s="308"/>
      <c r="AC1941" s="2300"/>
      <c r="AD1941" s="2300"/>
      <c r="AE1941" s="2308" t="str">
        <f t="shared" ref="AE1941" si="2847">IF(AE1935&gt;9,"błąd","")</f>
        <v/>
      </c>
      <c r="AF1941" s="2316"/>
      <c r="AG1941" s="2314"/>
      <c r="AH1941" s="2312"/>
      <c r="AI1941" s="271">
        <f t="shared" ref="AI1941" si="2848">IF(P1941=P1940,0,IF(P1941=P1939,0,IF(P1941=P1938,0,IF(P1941=P1937,0,IF(P1941=P1936,0,IF(P1941=P1935,0,1))))))</f>
        <v>0</v>
      </c>
      <c r="AJ1941" s="271" t="s">
        <v>545</v>
      </c>
      <c r="AK1941" s="271" t="str">
        <f t="shared" si="2793"/>
        <v>??</v>
      </c>
      <c r="AL1941" s="271" t="e">
        <f>IF(#REF!=#REF!,0,IF(#REF!=#REF!,0,IF(#REF!=#REF!,0,IF(#REF!=#REF!,0,IF(#REF!=#REF!,0,IF(#REF!=#REF!,0,1))))))</f>
        <v>#REF!</v>
      </c>
      <c r="AM1941" s="354">
        <f t="shared" si="2796"/>
        <v>0</v>
      </c>
    </row>
    <row r="1942" spans="1:39" ht="14.1" customHeight="1" thickTop="1" thickBot="1" x14ac:dyDescent="0.25">
      <c r="A1942" s="2278"/>
      <c r="B1942" s="2281"/>
      <c r="C1942" s="2283"/>
      <c r="D1942" s="2285"/>
      <c r="E1942" s="2288"/>
      <c r="F1942" s="2281"/>
      <c r="G1942" s="2295"/>
      <c r="H1942" s="2297"/>
      <c r="I1942" s="2293"/>
      <c r="J1942" s="2281"/>
      <c r="K1942" s="2295"/>
      <c r="L1942" s="2281"/>
      <c r="M1942" s="310"/>
      <c r="N1942" s="1678"/>
      <c r="O1942" s="1678"/>
      <c r="P1942" s="309"/>
      <c r="Q1942" s="309"/>
      <c r="R1942" s="308"/>
      <c r="S1942" s="308"/>
      <c r="T1942" s="358"/>
      <c r="U1942" s="357"/>
      <c r="V1942" s="357"/>
      <c r="W1942" s="357"/>
      <c r="X1942" s="357"/>
      <c r="Y1942" s="357"/>
      <c r="Z1942" s="357"/>
      <c r="AA1942" s="357"/>
      <c r="AB1942" s="308"/>
      <c r="AC1942" s="2300"/>
      <c r="AD1942" s="2300"/>
      <c r="AE1942" s="2308"/>
      <c r="AF1942" s="2316"/>
      <c r="AG1942" s="2314"/>
      <c r="AH1942" s="2312"/>
      <c r="AI1942" s="271">
        <f t="shared" ref="AI1942" si="2849">IF(P1942=P1941,0,IF(P1942=P1940,0,IF(P1942=P1939,0,IF(P1942=P1938,0,IF(P1942=P1937,0,IF(P1942=P1936,0,IF(P1942=P1935,0,1)))))))</f>
        <v>0</v>
      </c>
      <c r="AJ1942" s="271" t="s">
        <v>545</v>
      </c>
      <c r="AK1942" s="271" t="str">
        <f t="shared" si="2793"/>
        <v>??</v>
      </c>
      <c r="AL1942" s="271" t="e">
        <f>IF(#REF!=#REF!,0,IF(#REF!=#REF!,0,IF(#REF!=#REF!,0,IF(#REF!=#REF!,0,IF(#REF!=#REF!,0,IF(#REF!=#REF!,0,IF(#REF!=#REF!,0,1)))))))</f>
        <v>#REF!</v>
      </c>
      <c r="AM1942" s="354">
        <f t="shared" si="2796"/>
        <v>0</v>
      </c>
    </row>
    <row r="1943" spans="1:39" ht="14.1" customHeight="1" thickTop="1" thickBot="1" x14ac:dyDescent="0.25">
      <c r="A1943" s="2278"/>
      <c r="B1943" s="2281"/>
      <c r="C1943" s="2283"/>
      <c r="D1943" s="2285"/>
      <c r="E1943" s="2288"/>
      <c r="F1943" s="2281"/>
      <c r="G1943" s="2295"/>
      <c r="H1943" s="2297"/>
      <c r="I1943" s="2293"/>
      <c r="J1943" s="2281"/>
      <c r="K1943" s="2295"/>
      <c r="L1943" s="2281"/>
      <c r="M1943" s="310"/>
      <c r="N1943" s="1678"/>
      <c r="O1943" s="1678"/>
      <c r="P1943" s="309"/>
      <c r="Q1943" s="309"/>
      <c r="R1943" s="308"/>
      <c r="S1943" s="308"/>
      <c r="T1943" s="358"/>
      <c r="U1943" s="357"/>
      <c r="V1943" s="357"/>
      <c r="W1943" s="357"/>
      <c r="X1943" s="357"/>
      <c r="Y1943" s="357"/>
      <c r="Z1943" s="357"/>
      <c r="AA1943" s="357"/>
      <c r="AB1943" s="308"/>
      <c r="AC1943" s="2300"/>
      <c r="AD1943" s="2300"/>
      <c r="AE1943" s="2308"/>
      <c r="AF1943" s="2316"/>
      <c r="AG1943" s="2314"/>
      <c r="AH1943" s="2312"/>
      <c r="AI1943" s="271">
        <f t="shared" ref="AI1943" si="2850">IF(P1943=P1942,0,IF(P1943=P1941,0,IF(P1943=P1940,0,IF(P1943=P1939,0,IF(P1943=P1938,0,IF(P1943=P1937,0,IF(P1943=P1936,0,IF(P1943=P1935,0,1))))))))</f>
        <v>0</v>
      </c>
      <c r="AJ1943" s="271" t="s">
        <v>545</v>
      </c>
      <c r="AK1943" s="271" t="str">
        <f t="shared" si="2793"/>
        <v>??</v>
      </c>
      <c r="AL1943" s="271" t="e">
        <f>IF(#REF!=#REF!,0,IF(#REF!=#REF!,0,IF(#REF!=#REF!,0,IF(#REF!=#REF!,0,IF(#REF!=#REF!,0,IF(#REF!=#REF!,0,IF(#REF!=#REF!,0,IF(#REF!=#REF!,0,1))))))))</f>
        <v>#REF!</v>
      </c>
      <c r="AM1943" s="354">
        <f t="shared" si="2796"/>
        <v>0</v>
      </c>
    </row>
    <row r="1944" spans="1:39" ht="14.1" customHeight="1" thickTop="1" thickBot="1" x14ac:dyDescent="0.25">
      <c r="A1944" s="2279"/>
      <c r="B1944" s="2282"/>
      <c r="C1944" s="2284"/>
      <c r="D1944" s="2286"/>
      <c r="E1944" s="2289"/>
      <c r="F1944" s="2282"/>
      <c r="G1944" s="2296"/>
      <c r="H1944" s="2298"/>
      <c r="I1944" s="2294"/>
      <c r="J1944" s="2282"/>
      <c r="K1944" s="2296"/>
      <c r="L1944" s="2282"/>
      <c r="M1944" s="292"/>
      <c r="N1944" s="290"/>
      <c r="O1944" s="290"/>
      <c r="P1944" s="291"/>
      <c r="Q1944" s="291"/>
      <c r="R1944" s="290"/>
      <c r="S1944" s="290"/>
      <c r="T1944" s="356"/>
      <c r="U1944" s="355"/>
      <c r="V1944" s="355"/>
      <c r="W1944" s="355"/>
      <c r="X1944" s="355"/>
      <c r="Y1944" s="355"/>
      <c r="Z1944" s="355"/>
      <c r="AA1944" s="355"/>
      <c r="AB1944" s="290"/>
      <c r="AC1944" s="2301"/>
      <c r="AD1944" s="2301"/>
      <c r="AE1944" s="2309"/>
      <c r="AF1944" s="2316"/>
      <c r="AG1944" s="2315"/>
      <c r="AH1944" s="2312"/>
      <c r="AI1944" s="271">
        <f t="shared" ref="AI1944" si="2851">IF(P1944=P1943,0,IF(P1944=P1942,0,IF(P1944=P1941,0,IF(P1944=P1940,0,IF(P1944=P1939,0,IF(P1944=P1938,0,IF(P1944=P1937,0,IF(P1944=P1936,0,IF(P1944=P1935,0,1)))))))))</f>
        <v>0</v>
      </c>
      <c r="AJ1944" s="271" t="s">
        <v>545</v>
      </c>
      <c r="AK1944" s="271" t="str">
        <f t="shared" si="2793"/>
        <v>??</v>
      </c>
      <c r="AL1944" s="271" t="e">
        <f>IF(#REF!=#REF!,0,IF(#REF!=#REF!,0,IF(#REF!=#REF!,0,IF(#REF!=#REF!,0,IF(#REF!=#REF!,0,IF(#REF!=#REF!,0,IF(#REF!=#REF!,0,IF(#REF!=#REF!,0,IF(#REF!=#REF!,0,1)))))))))</f>
        <v>#REF!</v>
      </c>
      <c r="AM1944" s="354">
        <f t="shared" si="2796"/>
        <v>0</v>
      </c>
    </row>
    <row r="1945" spans="1:39" ht="14.1" customHeight="1" thickTop="1" thickBot="1" x14ac:dyDescent="0.25">
      <c r="A1945" s="2278"/>
      <c r="B1945" s="2280"/>
      <c r="C1945" s="2283"/>
      <c r="D1945" s="2285"/>
      <c r="E1945" s="2287"/>
      <c r="F1945" s="2280"/>
      <c r="G1945" s="2280"/>
      <c r="H1945" s="2297"/>
      <c r="I1945" s="2290" t="s">
        <v>140</v>
      </c>
      <c r="J1945" s="2281"/>
      <c r="K1945" s="2280"/>
      <c r="L1945" s="2281"/>
      <c r="M1945" s="310"/>
      <c r="N1945" s="1678"/>
      <c r="O1945" s="1678"/>
      <c r="P1945" s="388"/>
      <c r="Q1945" s="388"/>
      <c r="R1945" s="308"/>
      <c r="S1945" s="308"/>
      <c r="T1945" s="358"/>
      <c r="U1945" s="357"/>
      <c r="V1945" s="357"/>
      <c r="W1945" s="357"/>
      <c r="X1945" s="357"/>
      <c r="Y1945" s="357"/>
      <c r="Z1945" s="357"/>
      <c r="AA1945" s="357"/>
      <c r="AB1945" s="308"/>
      <c r="AC1945" s="2299">
        <f t="shared" ref="AC1945" si="2852">SUM(T1945:AB1954)</f>
        <v>0</v>
      </c>
      <c r="AD1945" s="2299">
        <f t="shared" ref="AD1945" si="2853">IF(AC1945&gt;0,18,0)</f>
        <v>0</v>
      </c>
      <c r="AE1945" s="2306">
        <f t="shared" ref="AE1945" si="2854">IF((AC1945-AD1945)&gt;=0,AC1945-AD1945,0)</f>
        <v>0</v>
      </c>
      <c r="AF1945" s="2316">
        <f t="shared" ref="AF1945" si="2855">IF(AC1945&lt;AD1945,AC1945,AD1945)/IF(AD1945=0,1,AD1945)</f>
        <v>0</v>
      </c>
      <c r="AG1945" s="2313" t="str">
        <f t="shared" ref="AG1945" si="2856">IF(AF1945=1,"pe",IF(AF1945&gt;0,"ne",""))</f>
        <v/>
      </c>
      <c r="AH1945" s="2312"/>
      <c r="AI1945" s="271">
        <v>1</v>
      </c>
      <c r="AJ1945" s="271" t="s">
        <v>545</v>
      </c>
      <c r="AK1945" s="271" t="str">
        <f t="shared" si="2793"/>
        <v>??</v>
      </c>
      <c r="AL1945" s="271">
        <v>1</v>
      </c>
      <c r="AM1945" s="354">
        <f t="shared" ref="AM1945" si="2857">C1945</f>
        <v>0</v>
      </c>
    </row>
    <row r="1946" spans="1:39" ht="14.1" customHeight="1" thickTop="1" thickBot="1" x14ac:dyDescent="0.25">
      <c r="A1946" s="2278"/>
      <c r="B1946" s="2281"/>
      <c r="C1946" s="2283"/>
      <c r="D1946" s="2285"/>
      <c r="E1946" s="2288"/>
      <c r="F1946" s="2281"/>
      <c r="G1946" s="2295"/>
      <c r="H1946" s="2297"/>
      <c r="I1946" s="2291"/>
      <c r="J1946" s="2281"/>
      <c r="K1946" s="2295"/>
      <c r="L1946" s="2281"/>
      <c r="M1946" s="310"/>
      <c r="N1946" s="1678"/>
      <c r="O1946" s="1678"/>
      <c r="P1946" s="309"/>
      <c r="Q1946" s="309"/>
      <c r="R1946" s="308"/>
      <c r="S1946" s="308"/>
      <c r="T1946" s="358"/>
      <c r="U1946" s="357"/>
      <c r="V1946" s="357"/>
      <c r="W1946" s="357"/>
      <c r="X1946" s="357"/>
      <c r="Y1946" s="357"/>
      <c r="Z1946" s="357"/>
      <c r="AA1946" s="357"/>
      <c r="AB1946" s="308"/>
      <c r="AC1946" s="2300"/>
      <c r="AD1946" s="2300"/>
      <c r="AE1946" s="2307"/>
      <c r="AF1946" s="2316"/>
      <c r="AG1946" s="2314"/>
      <c r="AH1946" s="2312"/>
      <c r="AI1946" s="271">
        <f t="shared" ref="AI1946" si="2858">IF(P1946=P1945,0,1)</f>
        <v>0</v>
      </c>
      <c r="AJ1946" s="271" t="s">
        <v>545</v>
      </c>
      <c r="AK1946" s="271" t="str">
        <f t="shared" si="2793"/>
        <v>??</v>
      </c>
      <c r="AL1946" s="271" t="e">
        <f>IF(#REF!=#REF!,0,1)</f>
        <v>#REF!</v>
      </c>
      <c r="AM1946" s="354">
        <f t="shared" si="2796"/>
        <v>0</v>
      </c>
    </row>
    <row r="1947" spans="1:39" ht="14.1" customHeight="1" thickTop="1" thickBot="1" x14ac:dyDescent="0.25">
      <c r="A1947" s="2278"/>
      <c r="B1947" s="2281"/>
      <c r="C1947" s="2283"/>
      <c r="D1947" s="2285"/>
      <c r="E1947" s="2288"/>
      <c r="F1947" s="2281"/>
      <c r="G1947" s="2295"/>
      <c r="H1947" s="2297"/>
      <c r="I1947" s="2292"/>
      <c r="J1947" s="2281"/>
      <c r="K1947" s="2295"/>
      <c r="L1947" s="2281"/>
      <c r="M1947" s="310"/>
      <c r="N1947" s="1678"/>
      <c r="O1947" s="1678"/>
      <c r="P1947" s="309"/>
      <c r="Q1947" s="309"/>
      <c r="R1947" s="308"/>
      <c r="S1947" s="308"/>
      <c r="T1947" s="358"/>
      <c r="U1947" s="357"/>
      <c r="V1947" s="357"/>
      <c r="W1947" s="357"/>
      <c r="X1947" s="357"/>
      <c r="Y1947" s="357"/>
      <c r="Z1947" s="357"/>
      <c r="AA1947" s="357"/>
      <c r="AB1947" s="308"/>
      <c r="AC1947" s="2300"/>
      <c r="AD1947" s="2300"/>
      <c r="AE1947" s="2307"/>
      <c r="AF1947" s="2316"/>
      <c r="AG1947" s="2314"/>
      <c r="AH1947" s="2312"/>
      <c r="AI1947" s="271">
        <f t="shared" ref="AI1947" si="2859">IF(P1947=P1946,0,IF(P1947=P1945,0,1))</f>
        <v>0</v>
      </c>
      <c r="AJ1947" s="271" t="s">
        <v>545</v>
      </c>
      <c r="AK1947" s="271" t="str">
        <f t="shared" si="2793"/>
        <v>??</v>
      </c>
      <c r="AL1947" s="271" t="e">
        <f>IF(#REF!=#REF!,0,IF(#REF!=#REF!,0,1))</f>
        <v>#REF!</v>
      </c>
      <c r="AM1947" s="354">
        <f t="shared" si="2796"/>
        <v>0</v>
      </c>
    </row>
    <row r="1948" spans="1:39" ht="14.1" customHeight="1" thickTop="1" thickBot="1" x14ac:dyDescent="0.25">
      <c r="A1948" s="2278"/>
      <c r="B1948" s="2281"/>
      <c r="C1948" s="2283"/>
      <c r="D1948" s="2285"/>
      <c r="E1948" s="2288"/>
      <c r="F1948" s="2281"/>
      <c r="G1948" s="2295"/>
      <c r="H1948" s="2297"/>
      <c r="I1948" s="2293"/>
      <c r="J1948" s="2281"/>
      <c r="K1948" s="2295"/>
      <c r="L1948" s="2281"/>
      <c r="M1948" s="310"/>
      <c r="N1948" s="1678"/>
      <c r="O1948" s="1678"/>
      <c r="P1948" s="309"/>
      <c r="Q1948" s="309"/>
      <c r="R1948" s="308"/>
      <c r="S1948" s="308"/>
      <c r="T1948" s="358"/>
      <c r="U1948" s="357"/>
      <c r="V1948" s="357"/>
      <c r="W1948" s="357"/>
      <c r="X1948" s="357"/>
      <c r="Y1948" s="357"/>
      <c r="Z1948" s="357"/>
      <c r="AA1948" s="357"/>
      <c r="AB1948" s="308"/>
      <c r="AC1948" s="2300"/>
      <c r="AD1948" s="2300"/>
      <c r="AE1948" s="2307"/>
      <c r="AF1948" s="2316"/>
      <c r="AG1948" s="2314"/>
      <c r="AH1948" s="2312"/>
      <c r="AI1948" s="271">
        <f t="shared" ref="AI1948" si="2860">IF(P1948=P1947,0,IF(P1948=P1946,0,IF(P1948=P1945,0,1)))</f>
        <v>0</v>
      </c>
      <c r="AJ1948" s="271" t="s">
        <v>545</v>
      </c>
      <c r="AK1948" s="271" t="str">
        <f t="shared" si="2793"/>
        <v>??</v>
      </c>
      <c r="AL1948" s="271" t="e">
        <f>IF(#REF!=#REF!,0,IF(#REF!=#REF!,0,IF(#REF!=#REF!,0,1)))</f>
        <v>#REF!</v>
      </c>
      <c r="AM1948" s="354">
        <f t="shared" si="2796"/>
        <v>0</v>
      </c>
    </row>
    <row r="1949" spans="1:39" ht="14.1" customHeight="1" thickTop="1" thickBot="1" x14ac:dyDescent="0.25">
      <c r="A1949" s="2278"/>
      <c r="B1949" s="2281"/>
      <c r="C1949" s="2283"/>
      <c r="D1949" s="2285"/>
      <c r="E1949" s="2288"/>
      <c r="F1949" s="2281"/>
      <c r="G1949" s="2295"/>
      <c r="H1949" s="2297"/>
      <c r="I1949" s="2293"/>
      <c r="J1949" s="2281"/>
      <c r="K1949" s="2295"/>
      <c r="L1949" s="2281"/>
      <c r="M1949" s="310"/>
      <c r="N1949" s="1678"/>
      <c r="O1949" s="1678"/>
      <c r="P1949" s="309"/>
      <c r="Q1949" s="309"/>
      <c r="R1949" s="308"/>
      <c r="S1949" s="308"/>
      <c r="T1949" s="358"/>
      <c r="U1949" s="357"/>
      <c r="V1949" s="357"/>
      <c r="W1949" s="357"/>
      <c r="X1949" s="357"/>
      <c r="Y1949" s="357"/>
      <c r="Z1949" s="357"/>
      <c r="AA1949" s="357"/>
      <c r="AB1949" s="308"/>
      <c r="AC1949" s="2300"/>
      <c r="AD1949" s="2300"/>
      <c r="AE1949" s="2307"/>
      <c r="AF1949" s="2316"/>
      <c r="AG1949" s="2314"/>
      <c r="AH1949" s="2312"/>
      <c r="AI1949" s="271">
        <f t="shared" ref="AI1949" si="2861">IF(P1949=P1948,0,IF(P1949=P1947,0,IF(P1949=P1946,0,IF(P1949=P1945,0,1))))</f>
        <v>0</v>
      </c>
      <c r="AJ1949" s="271" t="s">
        <v>545</v>
      </c>
      <c r="AK1949" s="271" t="str">
        <f t="shared" si="2793"/>
        <v>??</v>
      </c>
      <c r="AL1949" s="271" t="e">
        <f>IF(#REF!=#REF!,0,IF(#REF!=#REF!,0,IF(#REF!=#REF!,0,IF(#REF!=#REF!,0,1))))</f>
        <v>#REF!</v>
      </c>
      <c r="AM1949" s="354">
        <f t="shared" si="2796"/>
        <v>0</v>
      </c>
    </row>
    <row r="1950" spans="1:39" ht="14.1" customHeight="1" thickTop="1" thickBot="1" x14ac:dyDescent="0.25">
      <c r="A1950" s="2278"/>
      <c r="B1950" s="2281"/>
      <c r="C1950" s="2283"/>
      <c r="D1950" s="2285"/>
      <c r="E1950" s="2288"/>
      <c r="F1950" s="2281"/>
      <c r="G1950" s="2295"/>
      <c r="H1950" s="2297"/>
      <c r="I1950" s="2293"/>
      <c r="J1950" s="2281"/>
      <c r="K1950" s="2295"/>
      <c r="L1950" s="2281"/>
      <c r="M1950" s="310"/>
      <c r="N1950" s="1678"/>
      <c r="O1950" s="1678"/>
      <c r="P1950" s="309"/>
      <c r="Q1950" s="309"/>
      <c r="R1950" s="308"/>
      <c r="S1950" s="308"/>
      <c r="T1950" s="358"/>
      <c r="U1950" s="357"/>
      <c r="V1950" s="357"/>
      <c r="W1950" s="357"/>
      <c r="X1950" s="357"/>
      <c r="Y1950" s="357"/>
      <c r="Z1950" s="357"/>
      <c r="AA1950" s="357"/>
      <c r="AB1950" s="308"/>
      <c r="AC1950" s="2300"/>
      <c r="AD1950" s="2300"/>
      <c r="AE1950" s="2307"/>
      <c r="AF1950" s="2316"/>
      <c r="AG1950" s="2314"/>
      <c r="AH1950" s="2312"/>
      <c r="AI1950" s="271">
        <f t="shared" ref="AI1950" si="2862">IF(P1950=P1949,0,IF(P1950=P1948,0,IF(P1950=P1947,0,IF(P1950=P1946,0,IF(P1950=P1945,0,1)))))</f>
        <v>0</v>
      </c>
      <c r="AJ1950" s="271" t="s">
        <v>545</v>
      </c>
      <c r="AK1950" s="271" t="str">
        <f t="shared" si="2793"/>
        <v>??</v>
      </c>
      <c r="AL1950" s="271" t="e">
        <f>IF(#REF!=#REF!,0,IF(#REF!=#REF!,0,IF(#REF!=#REF!,0,IF(#REF!=#REF!,0,IF(#REF!=#REF!,0,1)))))</f>
        <v>#REF!</v>
      </c>
      <c r="AM1950" s="354">
        <f t="shared" si="2796"/>
        <v>0</v>
      </c>
    </row>
    <row r="1951" spans="1:39" ht="14.1" customHeight="1" thickTop="1" thickBot="1" x14ac:dyDescent="0.25">
      <c r="A1951" s="2278"/>
      <c r="B1951" s="2281"/>
      <c r="C1951" s="2283"/>
      <c r="D1951" s="2285"/>
      <c r="E1951" s="2288"/>
      <c r="F1951" s="2281"/>
      <c r="G1951" s="2295"/>
      <c r="H1951" s="2297"/>
      <c r="I1951" s="2293"/>
      <c r="J1951" s="2281"/>
      <c r="K1951" s="2295"/>
      <c r="L1951" s="2281"/>
      <c r="M1951" s="310"/>
      <c r="N1951" s="1678"/>
      <c r="O1951" s="1678"/>
      <c r="P1951" s="309"/>
      <c r="Q1951" s="309"/>
      <c r="R1951" s="308"/>
      <c r="S1951" s="308"/>
      <c r="T1951" s="358"/>
      <c r="U1951" s="357"/>
      <c r="V1951" s="357"/>
      <c r="W1951" s="357"/>
      <c r="X1951" s="357"/>
      <c r="Y1951" s="357"/>
      <c r="Z1951" s="357"/>
      <c r="AA1951" s="357"/>
      <c r="AB1951" s="308"/>
      <c r="AC1951" s="2300"/>
      <c r="AD1951" s="2300"/>
      <c r="AE1951" s="2308" t="str">
        <f t="shared" ref="AE1951" si="2863">IF(AE1945&gt;9,"błąd","")</f>
        <v/>
      </c>
      <c r="AF1951" s="2316"/>
      <c r="AG1951" s="2314"/>
      <c r="AH1951" s="2312"/>
      <c r="AI1951" s="271">
        <f t="shared" ref="AI1951" si="2864">IF(P1951=P1950,0,IF(P1951=P1949,0,IF(P1951=P1948,0,IF(P1951=P1947,0,IF(P1951=P1946,0,IF(P1951=P1945,0,1))))))</f>
        <v>0</v>
      </c>
      <c r="AJ1951" s="271" t="s">
        <v>545</v>
      </c>
      <c r="AK1951" s="271" t="str">
        <f t="shared" si="2793"/>
        <v>??</v>
      </c>
      <c r="AL1951" s="271" t="e">
        <f>IF(#REF!=#REF!,0,IF(#REF!=#REF!,0,IF(#REF!=#REF!,0,IF(#REF!=#REF!,0,IF(#REF!=#REF!,0,IF(#REF!=#REF!,0,1))))))</f>
        <v>#REF!</v>
      </c>
      <c r="AM1951" s="354">
        <f t="shared" si="2796"/>
        <v>0</v>
      </c>
    </row>
    <row r="1952" spans="1:39" ht="14.1" customHeight="1" thickTop="1" thickBot="1" x14ac:dyDescent="0.25">
      <c r="A1952" s="2278"/>
      <c r="B1952" s="2281"/>
      <c r="C1952" s="2283"/>
      <c r="D1952" s="2285"/>
      <c r="E1952" s="2288"/>
      <c r="F1952" s="2281"/>
      <c r="G1952" s="2295"/>
      <c r="H1952" s="2297"/>
      <c r="I1952" s="2293"/>
      <c r="J1952" s="2281"/>
      <c r="K1952" s="2295"/>
      <c r="L1952" s="2281"/>
      <c r="M1952" s="310"/>
      <c r="N1952" s="1678"/>
      <c r="O1952" s="1678"/>
      <c r="P1952" s="309"/>
      <c r="Q1952" s="309"/>
      <c r="R1952" s="308"/>
      <c r="S1952" s="308"/>
      <c r="T1952" s="358"/>
      <c r="U1952" s="357"/>
      <c r="V1952" s="357"/>
      <c r="W1952" s="357"/>
      <c r="X1952" s="357"/>
      <c r="Y1952" s="357"/>
      <c r="Z1952" s="357"/>
      <c r="AA1952" s="357"/>
      <c r="AB1952" s="308"/>
      <c r="AC1952" s="2300"/>
      <c r="AD1952" s="2300"/>
      <c r="AE1952" s="2308"/>
      <c r="AF1952" s="2316"/>
      <c r="AG1952" s="2314"/>
      <c r="AH1952" s="2312"/>
      <c r="AI1952" s="271">
        <f t="shared" ref="AI1952" si="2865">IF(P1952=P1951,0,IF(P1952=P1950,0,IF(P1952=P1949,0,IF(P1952=P1948,0,IF(P1952=P1947,0,IF(P1952=P1946,0,IF(P1952=P1945,0,1)))))))</f>
        <v>0</v>
      </c>
      <c r="AJ1952" s="271" t="s">
        <v>545</v>
      </c>
      <c r="AK1952" s="271" t="str">
        <f t="shared" si="2793"/>
        <v>??</v>
      </c>
      <c r="AL1952" s="271" t="e">
        <f>IF(#REF!=#REF!,0,IF(#REF!=#REF!,0,IF(#REF!=#REF!,0,IF(#REF!=#REF!,0,IF(#REF!=#REF!,0,IF(#REF!=#REF!,0,IF(#REF!=#REF!,0,1)))))))</f>
        <v>#REF!</v>
      </c>
      <c r="AM1952" s="354">
        <f t="shared" si="2796"/>
        <v>0</v>
      </c>
    </row>
    <row r="1953" spans="1:39" ht="14.1" customHeight="1" thickTop="1" thickBot="1" x14ac:dyDescent="0.25">
      <c r="A1953" s="2278"/>
      <c r="B1953" s="2281"/>
      <c r="C1953" s="2283"/>
      <c r="D1953" s="2285"/>
      <c r="E1953" s="2288"/>
      <c r="F1953" s="2281"/>
      <c r="G1953" s="2295"/>
      <c r="H1953" s="2297"/>
      <c r="I1953" s="2293"/>
      <c r="J1953" s="2281"/>
      <c r="K1953" s="2295"/>
      <c r="L1953" s="2281"/>
      <c r="M1953" s="310"/>
      <c r="N1953" s="1678"/>
      <c r="O1953" s="1678"/>
      <c r="P1953" s="309"/>
      <c r="Q1953" s="309"/>
      <c r="R1953" s="308"/>
      <c r="S1953" s="308"/>
      <c r="T1953" s="358"/>
      <c r="U1953" s="357"/>
      <c r="V1953" s="357"/>
      <c r="W1953" s="357"/>
      <c r="X1953" s="357"/>
      <c r="Y1953" s="357"/>
      <c r="Z1953" s="357"/>
      <c r="AA1953" s="357"/>
      <c r="AB1953" s="308"/>
      <c r="AC1953" s="2300"/>
      <c r="AD1953" s="2300"/>
      <c r="AE1953" s="2308"/>
      <c r="AF1953" s="2316"/>
      <c r="AG1953" s="2314"/>
      <c r="AH1953" s="2312"/>
      <c r="AI1953" s="271">
        <f t="shared" ref="AI1953" si="2866">IF(P1953=P1952,0,IF(P1953=P1951,0,IF(P1953=P1950,0,IF(P1953=P1949,0,IF(P1953=P1948,0,IF(P1953=P1947,0,IF(P1953=P1946,0,IF(P1953=P1945,0,1))))))))</f>
        <v>0</v>
      </c>
      <c r="AJ1953" s="271" t="s">
        <v>545</v>
      </c>
      <c r="AK1953" s="271" t="str">
        <f t="shared" si="2793"/>
        <v>??</v>
      </c>
      <c r="AL1953" s="271" t="e">
        <f>IF(#REF!=#REF!,0,IF(#REF!=#REF!,0,IF(#REF!=#REF!,0,IF(#REF!=#REF!,0,IF(#REF!=#REF!,0,IF(#REF!=#REF!,0,IF(#REF!=#REF!,0,IF(#REF!=#REF!,0,1))))))))</f>
        <v>#REF!</v>
      </c>
      <c r="AM1953" s="354">
        <f t="shared" si="2796"/>
        <v>0</v>
      </c>
    </row>
    <row r="1954" spans="1:39" ht="14.1" customHeight="1" thickTop="1" thickBot="1" x14ac:dyDescent="0.25">
      <c r="A1954" s="2279"/>
      <c r="B1954" s="2282"/>
      <c r="C1954" s="2284"/>
      <c r="D1954" s="2286"/>
      <c r="E1954" s="2289"/>
      <c r="F1954" s="2282"/>
      <c r="G1954" s="2296"/>
      <c r="H1954" s="2298"/>
      <c r="I1954" s="2294"/>
      <c r="J1954" s="2282"/>
      <c r="K1954" s="2296"/>
      <c r="L1954" s="2282"/>
      <c r="M1954" s="292"/>
      <c r="N1954" s="290"/>
      <c r="O1954" s="290"/>
      <c r="P1954" s="291"/>
      <c r="Q1954" s="291"/>
      <c r="R1954" s="290"/>
      <c r="S1954" s="290"/>
      <c r="T1954" s="356"/>
      <c r="U1954" s="355"/>
      <c r="V1954" s="355"/>
      <c r="W1954" s="355"/>
      <c r="X1954" s="355"/>
      <c r="Y1954" s="355"/>
      <c r="Z1954" s="355"/>
      <c r="AA1954" s="355"/>
      <c r="AB1954" s="290"/>
      <c r="AC1954" s="2301"/>
      <c r="AD1954" s="2301"/>
      <c r="AE1954" s="2309"/>
      <c r="AF1954" s="2316"/>
      <c r="AG1954" s="2315"/>
      <c r="AH1954" s="2312"/>
      <c r="AI1954" s="271">
        <f t="shared" ref="AI1954" si="2867">IF(P1954=P1953,0,IF(P1954=P1952,0,IF(P1954=P1951,0,IF(P1954=P1950,0,IF(P1954=P1949,0,IF(P1954=P1948,0,IF(P1954=P1947,0,IF(P1954=P1946,0,IF(P1954=P1945,0,1)))))))))</f>
        <v>0</v>
      </c>
      <c r="AJ1954" s="271" t="s">
        <v>545</v>
      </c>
      <c r="AK1954" s="271" t="str">
        <f t="shared" si="2793"/>
        <v>??</v>
      </c>
      <c r="AL1954" s="271" t="e">
        <f>IF(#REF!=#REF!,0,IF(#REF!=#REF!,0,IF(#REF!=#REF!,0,IF(#REF!=#REF!,0,IF(#REF!=#REF!,0,IF(#REF!=#REF!,0,IF(#REF!=#REF!,0,IF(#REF!=#REF!,0,IF(#REF!=#REF!,0,1)))))))))</f>
        <v>#REF!</v>
      </c>
      <c r="AM1954" s="354">
        <f t="shared" si="2796"/>
        <v>0</v>
      </c>
    </row>
    <row r="1955" spans="1:39" ht="14.1" customHeight="1" thickTop="1" thickBot="1" x14ac:dyDescent="0.25">
      <c r="A1955" s="2278"/>
      <c r="B1955" s="2280"/>
      <c r="C1955" s="2283"/>
      <c r="D1955" s="2285"/>
      <c r="E1955" s="2287"/>
      <c r="F1955" s="2280"/>
      <c r="G1955" s="2280"/>
      <c r="H1955" s="2297"/>
      <c r="I1955" s="2290" t="s">
        <v>140</v>
      </c>
      <c r="J1955" s="2281"/>
      <c r="K1955" s="2280"/>
      <c r="L1955" s="2281"/>
      <c r="M1955" s="310"/>
      <c r="N1955" s="1678"/>
      <c r="O1955" s="1678"/>
      <c r="P1955" s="388"/>
      <c r="Q1955" s="388"/>
      <c r="R1955" s="308"/>
      <c r="S1955" s="308"/>
      <c r="T1955" s="358"/>
      <c r="U1955" s="357"/>
      <c r="V1955" s="357"/>
      <c r="W1955" s="357"/>
      <c r="X1955" s="357"/>
      <c r="Y1955" s="357"/>
      <c r="Z1955" s="357"/>
      <c r="AA1955" s="357"/>
      <c r="AB1955" s="308"/>
      <c r="AC1955" s="2299">
        <f t="shared" ref="AC1955" si="2868">SUM(T1955:AB1964)</f>
        <v>0</v>
      </c>
      <c r="AD1955" s="2299">
        <f t="shared" ref="AD1955" si="2869">IF(AC1955&gt;0,18,0)</f>
        <v>0</v>
      </c>
      <c r="AE1955" s="2306">
        <f t="shared" ref="AE1955" si="2870">IF((AC1955-AD1955)&gt;=0,AC1955-AD1955,0)</f>
        <v>0</v>
      </c>
      <c r="AF1955" s="2316">
        <f t="shared" ref="AF1955" si="2871">IF(AC1955&lt;AD1955,AC1955,AD1955)/IF(AD1955=0,1,AD1955)</f>
        <v>0</v>
      </c>
      <c r="AG1955" s="2313" t="str">
        <f t="shared" ref="AG1955" si="2872">IF(AF1955=1,"pe",IF(AF1955&gt;0,"ne",""))</f>
        <v/>
      </c>
      <c r="AH1955" s="2312"/>
      <c r="AI1955" s="271">
        <v>1</v>
      </c>
      <c r="AJ1955" s="271" t="s">
        <v>545</v>
      </c>
      <c r="AK1955" s="271" t="str">
        <f t="shared" si="2793"/>
        <v>??</v>
      </c>
      <c r="AL1955" s="271">
        <v>1</v>
      </c>
      <c r="AM1955" s="354">
        <f t="shared" ref="AM1955" si="2873">C1955</f>
        <v>0</v>
      </c>
    </row>
    <row r="1956" spans="1:39" ht="14.1" customHeight="1" thickTop="1" thickBot="1" x14ac:dyDescent="0.25">
      <c r="A1956" s="2278"/>
      <c r="B1956" s="2281"/>
      <c r="C1956" s="2283"/>
      <c r="D1956" s="2285"/>
      <c r="E1956" s="2288"/>
      <c r="F1956" s="2281"/>
      <c r="G1956" s="2295"/>
      <c r="H1956" s="2297"/>
      <c r="I1956" s="2291"/>
      <c r="J1956" s="2281"/>
      <c r="K1956" s="2295"/>
      <c r="L1956" s="2281"/>
      <c r="M1956" s="310"/>
      <c r="N1956" s="1678"/>
      <c r="O1956" s="1678"/>
      <c r="P1956" s="309"/>
      <c r="Q1956" s="309"/>
      <c r="R1956" s="308"/>
      <c r="S1956" s="308"/>
      <c r="T1956" s="358"/>
      <c r="U1956" s="357"/>
      <c r="V1956" s="357"/>
      <c r="W1956" s="357"/>
      <c r="X1956" s="357"/>
      <c r="Y1956" s="357"/>
      <c r="Z1956" s="357"/>
      <c r="AA1956" s="357"/>
      <c r="AB1956" s="308"/>
      <c r="AC1956" s="2300"/>
      <c r="AD1956" s="2300"/>
      <c r="AE1956" s="2307"/>
      <c r="AF1956" s="2316"/>
      <c r="AG1956" s="2314"/>
      <c r="AH1956" s="2312"/>
      <c r="AI1956" s="271">
        <f t="shared" ref="AI1956" si="2874">IF(P1956=P1955,0,1)</f>
        <v>0</v>
      </c>
      <c r="AJ1956" s="271" t="s">
        <v>545</v>
      </c>
      <c r="AK1956" s="271" t="str">
        <f t="shared" si="2793"/>
        <v>??</v>
      </c>
      <c r="AL1956" s="271" t="e">
        <f>IF(#REF!=#REF!,0,1)</f>
        <v>#REF!</v>
      </c>
      <c r="AM1956" s="354">
        <f t="shared" si="2796"/>
        <v>0</v>
      </c>
    </row>
    <row r="1957" spans="1:39" ht="14.1" customHeight="1" thickTop="1" thickBot="1" x14ac:dyDescent="0.25">
      <c r="A1957" s="2278"/>
      <c r="B1957" s="2281"/>
      <c r="C1957" s="2283"/>
      <c r="D1957" s="2285"/>
      <c r="E1957" s="2288"/>
      <c r="F1957" s="2281"/>
      <c r="G1957" s="2295"/>
      <c r="H1957" s="2297"/>
      <c r="I1957" s="2292"/>
      <c r="J1957" s="2281"/>
      <c r="K1957" s="2295"/>
      <c r="L1957" s="2281"/>
      <c r="M1957" s="310"/>
      <c r="N1957" s="1678"/>
      <c r="O1957" s="1678"/>
      <c r="P1957" s="309"/>
      <c r="Q1957" s="309"/>
      <c r="R1957" s="308"/>
      <c r="S1957" s="308"/>
      <c r="T1957" s="358"/>
      <c r="U1957" s="357"/>
      <c r="V1957" s="357"/>
      <c r="W1957" s="357"/>
      <c r="X1957" s="357"/>
      <c r="Y1957" s="357"/>
      <c r="Z1957" s="357"/>
      <c r="AA1957" s="357"/>
      <c r="AB1957" s="308"/>
      <c r="AC1957" s="2300"/>
      <c r="AD1957" s="2300"/>
      <c r="AE1957" s="2307"/>
      <c r="AF1957" s="2316"/>
      <c r="AG1957" s="2314"/>
      <c r="AH1957" s="2312"/>
      <c r="AI1957" s="271">
        <f t="shared" ref="AI1957" si="2875">IF(P1957=P1956,0,IF(P1957=P1955,0,1))</f>
        <v>0</v>
      </c>
      <c r="AJ1957" s="271" t="s">
        <v>545</v>
      </c>
      <c r="AK1957" s="271" t="str">
        <f t="shared" si="2793"/>
        <v>??</v>
      </c>
      <c r="AL1957" s="271" t="e">
        <f>IF(#REF!=#REF!,0,IF(#REF!=#REF!,0,1))</f>
        <v>#REF!</v>
      </c>
      <c r="AM1957" s="354">
        <f t="shared" si="2796"/>
        <v>0</v>
      </c>
    </row>
    <row r="1958" spans="1:39" ht="14.1" customHeight="1" thickTop="1" thickBot="1" x14ac:dyDescent="0.25">
      <c r="A1958" s="2278"/>
      <c r="B1958" s="2281"/>
      <c r="C1958" s="2283"/>
      <c r="D1958" s="2285"/>
      <c r="E1958" s="2288"/>
      <c r="F1958" s="2281"/>
      <c r="G1958" s="2295"/>
      <c r="H1958" s="2297"/>
      <c r="I1958" s="2293"/>
      <c r="J1958" s="2281"/>
      <c r="K1958" s="2295"/>
      <c r="L1958" s="2281"/>
      <c r="M1958" s="310"/>
      <c r="N1958" s="1678"/>
      <c r="O1958" s="1678"/>
      <c r="P1958" s="309"/>
      <c r="Q1958" s="309"/>
      <c r="R1958" s="308"/>
      <c r="S1958" s="308"/>
      <c r="T1958" s="358"/>
      <c r="U1958" s="357"/>
      <c r="V1958" s="357"/>
      <c r="W1958" s="357"/>
      <c r="X1958" s="357"/>
      <c r="Y1958" s="357"/>
      <c r="Z1958" s="357"/>
      <c r="AA1958" s="357"/>
      <c r="AB1958" s="308"/>
      <c r="AC1958" s="2300"/>
      <c r="AD1958" s="2300"/>
      <c r="AE1958" s="2307"/>
      <c r="AF1958" s="2316"/>
      <c r="AG1958" s="2314"/>
      <c r="AH1958" s="2312"/>
      <c r="AI1958" s="271">
        <f t="shared" ref="AI1958" si="2876">IF(P1958=P1957,0,IF(P1958=P1956,0,IF(P1958=P1955,0,1)))</f>
        <v>0</v>
      </c>
      <c r="AJ1958" s="271" t="s">
        <v>545</v>
      </c>
      <c r="AK1958" s="271" t="str">
        <f t="shared" si="2793"/>
        <v>??</v>
      </c>
      <c r="AL1958" s="271" t="e">
        <f>IF(#REF!=#REF!,0,IF(#REF!=#REF!,0,IF(#REF!=#REF!,0,1)))</f>
        <v>#REF!</v>
      </c>
      <c r="AM1958" s="354">
        <f t="shared" si="2796"/>
        <v>0</v>
      </c>
    </row>
    <row r="1959" spans="1:39" ht="14.1" customHeight="1" thickTop="1" thickBot="1" x14ac:dyDescent="0.25">
      <c r="A1959" s="2278"/>
      <c r="B1959" s="2281"/>
      <c r="C1959" s="2283"/>
      <c r="D1959" s="2285"/>
      <c r="E1959" s="2288"/>
      <c r="F1959" s="2281"/>
      <c r="G1959" s="2295"/>
      <c r="H1959" s="2297"/>
      <c r="I1959" s="2293"/>
      <c r="J1959" s="2281"/>
      <c r="K1959" s="2295"/>
      <c r="L1959" s="2281"/>
      <c r="M1959" s="310"/>
      <c r="N1959" s="1678"/>
      <c r="O1959" s="1678"/>
      <c r="P1959" s="309"/>
      <c r="Q1959" s="309"/>
      <c r="R1959" s="308"/>
      <c r="S1959" s="308"/>
      <c r="T1959" s="358"/>
      <c r="U1959" s="357"/>
      <c r="V1959" s="357"/>
      <c r="W1959" s="357"/>
      <c r="X1959" s="357"/>
      <c r="Y1959" s="357"/>
      <c r="Z1959" s="357"/>
      <c r="AA1959" s="357"/>
      <c r="AB1959" s="308"/>
      <c r="AC1959" s="2300"/>
      <c r="AD1959" s="2300"/>
      <c r="AE1959" s="2307"/>
      <c r="AF1959" s="2316"/>
      <c r="AG1959" s="2314"/>
      <c r="AH1959" s="2312"/>
      <c r="AI1959" s="271">
        <f t="shared" ref="AI1959" si="2877">IF(P1959=P1958,0,IF(P1959=P1957,0,IF(P1959=P1956,0,IF(P1959=P1955,0,1))))</f>
        <v>0</v>
      </c>
      <c r="AJ1959" s="271" t="s">
        <v>545</v>
      </c>
      <c r="AK1959" s="271" t="str">
        <f t="shared" si="2793"/>
        <v>??</v>
      </c>
      <c r="AL1959" s="271" t="e">
        <f>IF(#REF!=#REF!,0,IF(#REF!=#REF!,0,IF(#REF!=#REF!,0,IF(#REF!=#REF!,0,1))))</f>
        <v>#REF!</v>
      </c>
      <c r="AM1959" s="354">
        <f t="shared" si="2796"/>
        <v>0</v>
      </c>
    </row>
    <row r="1960" spans="1:39" ht="14.1" customHeight="1" thickTop="1" thickBot="1" x14ac:dyDescent="0.25">
      <c r="A1960" s="2278"/>
      <c r="B1960" s="2281"/>
      <c r="C1960" s="2283"/>
      <c r="D1960" s="2285"/>
      <c r="E1960" s="2288"/>
      <c r="F1960" s="2281"/>
      <c r="G1960" s="2295"/>
      <c r="H1960" s="2297"/>
      <c r="I1960" s="2293"/>
      <c r="J1960" s="2281"/>
      <c r="K1960" s="2295"/>
      <c r="L1960" s="2281"/>
      <c r="M1960" s="310"/>
      <c r="N1960" s="1678"/>
      <c r="O1960" s="1678"/>
      <c r="P1960" s="309"/>
      <c r="Q1960" s="309"/>
      <c r="R1960" s="308"/>
      <c r="S1960" s="308"/>
      <c r="T1960" s="358"/>
      <c r="U1960" s="357"/>
      <c r="V1960" s="357"/>
      <c r="W1960" s="357"/>
      <c r="X1960" s="357"/>
      <c r="Y1960" s="357"/>
      <c r="Z1960" s="357"/>
      <c r="AA1960" s="357"/>
      <c r="AB1960" s="308"/>
      <c r="AC1960" s="2300"/>
      <c r="AD1960" s="2300"/>
      <c r="AE1960" s="2307"/>
      <c r="AF1960" s="2316"/>
      <c r="AG1960" s="2314"/>
      <c r="AH1960" s="2312"/>
      <c r="AI1960" s="271">
        <f t="shared" ref="AI1960" si="2878">IF(P1960=P1959,0,IF(P1960=P1958,0,IF(P1960=P1957,0,IF(P1960=P1956,0,IF(P1960=P1955,0,1)))))</f>
        <v>0</v>
      </c>
      <c r="AJ1960" s="271" t="s">
        <v>545</v>
      </c>
      <c r="AK1960" s="271" t="str">
        <f t="shared" si="2793"/>
        <v>??</v>
      </c>
      <c r="AL1960" s="271" t="e">
        <f>IF(#REF!=#REF!,0,IF(#REF!=#REF!,0,IF(#REF!=#REF!,0,IF(#REF!=#REF!,0,IF(#REF!=#REF!,0,1)))))</f>
        <v>#REF!</v>
      </c>
      <c r="AM1960" s="354">
        <f t="shared" si="2796"/>
        <v>0</v>
      </c>
    </row>
    <row r="1961" spans="1:39" ht="14.1" customHeight="1" thickTop="1" thickBot="1" x14ac:dyDescent="0.25">
      <c r="A1961" s="2278"/>
      <c r="B1961" s="2281"/>
      <c r="C1961" s="2283"/>
      <c r="D1961" s="2285"/>
      <c r="E1961" s="2288"/>
      <c r="F1961" s="2281"/>
      <c r="G1961" s="2295"/>
      <c r="H1961" s="2297"/>
      <c r="I1961" s="2293"/>
      <c r="J1961" s="2281"/>
      <c r="K1961" s="2295"/>
      <c r="L1961" s="2281"/>
      <c r="M1961" s="310"/>
      <c r="N1961" s="1678"/>
      <c r="O1961" s="1678"/>
      <c r="P1961" s="309"/>
      <c r="Q1961" s="309"/>
      <c r="R1961" s="308"/>
      <c r="S1961" s="308"/>
      <c r="T1961" s="358"/>
      <c r="U1961" s="357"/>
      <c r="V1961" s="357"/>
      <c r="W1961" s="357"/>
      <c r="X1961" s="357"/>
      <c r="Y1961" s="357"/>
      <c r="Z1961" s="357"/>
      <c r="AA1961" s="357"/>
      <c r="AB1961" s="308"/>
      <c r="AC1961" s="2300"/>
      <c r="AD1961" s="2300"/>
      <c r="AE1961" s="2308" t="str">
        <f t="shared" ref="AE1961" si="2879">IF(AE1955&gt;9,"błąd","")</f>
        <v/>
      </c>
      <c r="AF1961" s="2316"/>
      <c r="AG1961" s="2314"/>
      <c r="AH1961" s="2312"/>
      <c r="AI1961" s="271">
        <f t="shared" ref="AI1961" si="2880">IF(P1961=P1960,0,IF(P1961=P1959,0,IF(P1961=P1958,0,IF(P1961=P1957,0,IF(P1961=P1956,0,IF(P1961=P1955,0,1))))))</f>
        <v>0</v>
      </c>
      <c r="AJ1961" s="271" t="s">
        <v>545</v>
      </c>
      <c r="AK1961" s="271" t="str">
        <f t="shared" si="2793"/>
        <v>??</v>
      </c>
      <c r="AL1961" s="271" t="e">
        <f>IF(#REF!=#REF!,0,IF(#REF!=#REF!,0,IF(#REF!=#REF!,0,IF(#REF!=#REF!,0,IF(#REF!=#REF!,0,IF(#REF!=#REF!,0,1))))))</f>
        <v>#REF!</v>
      </c>
      <c r="AM1961" s="354">
        <f t="shared" si="2796"/>
        <v>0</v>
      </c>
    </row>
    <row r="1962" spans="1:39" ht="14.1" customHeight="1" thickTop="1" thickBot="1" x14ac:dyDescent="0.25">
      <c r="A1962" s="2278"/>
      <c r="B1962" s="2281"/>
      <c r="C1962" s="2283"/>
      <c r="D1962" s="2285"/>
      <c r="E1962" s="2288"/>
      <c r="F1962" s="2281"/>
      <c r="G1962" s="2295"/>
      <c r="H1962" s="2297"/>
      <c r="I1962" s="2293"/>
      <c r="J1962" s="2281"/>
      <c r="K1962" s="2295"/>
      <c r="L1962" s="2281"/>
      <c r="M1962" s="310"/>
      <c r="N1962" s="1678"/>
      <c r="O1962" s="1678"/>
      <c r="P1962" s="309"/>
      <c r="Q1962" s="309"/>
      <c r="R1962" s="308"/>
      <c r="S1962" s="308"/>
      <c r="T1962" s="358"/>
      <c r="U1962" s="357"/>
      <c r="V1962" s="357"/>
      <c r="W1962" s="357"/>
      <c r="X1962" s="357"/>
      <c r="Y1962" s="357"/>
      <c r="Z1962" s="357"/>
      <c r="AA1962" s="357"/>
      <c r="AB1962" s="308"/>
      <c r="AC1962" s="2300"/>
      <c r="AD1962" s="2300"/>
      <c r="AE1962" s="2308"/>
      <c r="AF1962" s="2316"/>
      <c r="AG1962" s="2314"/>
      <c r="AH1962" s="2312"/>
      <c r="AI1962" s="271">
        <f t="shared" ref="AI1962" si="2881">IF(P1962=P1961,0,IF(P1962=P1960,0,IF(P1962=P1959,0,IF(P1962=P1958,0,IF(P1962=P1957,0,IF(P1962=P1956,0,IF(P1962=P1955,0,1)))))))</f>
        <v>0</v>
      </c>
      <c r="AJ1962" s="271" t="s">
        <v>545</v>
      </c>
      <c r="AK1962" s="271" t="str">
        <f t="shared" si="2793"/>
        <v>??</v>
      </c>
      <c r="AL1962" s="271" t="e">
        <f>IF(#REF!=#REF!,0,IF(#REF!=#REF!,0,IF(#REF!=#REF!,0,IF(#REF!=#REF!,0,IF(#REF!=#REF!,0,IF(#REF!=#REF!,0,IF(#REF!=#REF!,0,1)))))))</f>
        <v>#REF!</v>
      </c>
      <c r="AM1962" s="354">
        <f t="shared" si="2796"/>
        <v>0</v>
      </c>
    </row>
    <row r="1963" spans="1:39" ht="14.1" customHeight="1" thickTop="1" thickBot="1" x14ac:dyDescent="0.25">
      <c r="A1963" s="2278"/>
      <c r="B1963" s="2281"/>
      <c r="C1963" s="2283"/>
      <c r="D1963" s="2285"/>
      <c r="E1963" s="2288"/>
      <c r="F1963" s="2281"/>
      <c r="G1963" s="2295"/>
      <c r="H1963" s="2297"/>
      <c r="I1963" s="2293"/>
      <c r="J1963" s="2281"/>
      <c r="K1963" s="2295"/>
      <c r="L1963" s="2281"/>
      <c r="M1963" s="310"/>
      <c r="N1963" s="1678"/>
      <c r="O1963" s="1678"/>
      <c r="P1963" s="309"/>
      <c r="Q1963" s="309"/>
      <c r="R1963" s="308"/>
      <c r="S1963" s="308"/>
      <c r="T1963" s="358"/>
      <c r="U1963" s="357"/>
      <c r="V1963" s="357"/>
      <c r="W1963" s="357"/>
      <c r="X1963" s="357"/>
      <c r="Y1963" s="357"/>
      <c r="Z1963" s="357"/>
      <c r="AA1963" s="357"/>
      <c r="AB1963" s="308"/>
      <c r="AC1963" s="2300"/>
      <c r="AD1963" s="2300"/>
      <c r="AE1963" s="2308"/>
      <c r="AF1963" s="2316"/>
      <c r="AG1963" s="2314"/>
      <c r="AH1963" s="2312"/>
      <c r="AI1963" s="271">
        <f t="shared" ref="AI1963" si="2882">IF(P1963=P1962,0,IF(P1963=P1961,0,IF(P1963=P1960,0,IF(P1963=P1959,0,IF(P1963=P1958,0,IF(P1963=P1957,0,IF(P1963=P1956,0,IF(P1963=P1955,0,1))))))))</f>
        <v>0</v>
      </c>
      <c r="AJ1963" s="271" t="s">
        <v>545</v>
      </c>
      <c r="AK1963" s="271" t="str">
        <f t="shared" si="2793"/>
        <v>??</v>
      </c>
      <c r="AL1963" s="271" t="e">
        <f>IF(#REF!=#REF!,0,IF(#REF!=#REF!,0,IF(#REF!=#REF!,0,IF(#REF!=#REF!,0,IF(#REF!=#REF!,0,IF(#REF!=#REF!,0,IF(#REF!=#REF!,0,IF(#REF!=#REF!,0,1))))))))</f>
        <v>#REF!</v>
      </c>
      <c r="AM1963" s="354">
        <f t="shared" si="2796"/>
        <v>0</v>
      </c>
    </row>
    <row r="1964" spans="1:39" ht="14.1" customHeight="1" thickTop="1" thickBot="1" x14ac:dyDescent="0.25">
      <c r="A1964" s="2279"/>
      <c r="B1964" s="2282"/>
      <c r="C1964" s="2284"/>
      <c r="D1964" s="2286"/>
      <c r="E1964" s="2289"/>
      <c r="F1964" s="2282"/>
      <c r="G1964" s="2296"/>
      <c r="H1964" s="2298"/>
      <c r="I1964" s="2294"/>
      <c r="J1964" s="2282"/>
      <c r="K1964" s="2296"/>
      <c r="L1964" s="2282"/>
      <c r="M1964" s="292"/>
      <c r="N1964" s="290"/>
      <c r="O1964" s="290"/>
      <c r="P1964" s="291"/>
      <c r="Q1964" s="291"/>
      <c r="R1964" s="290"/>
      <c r="S1964" s="290"/>
      <c r="T1964" s="356"/>
      <c r="U1964" s="355"/>
      <c r="V1964" s="355"/>
      <c r="W1964" s="355"/>
      <c r="X1964" s="355"/>
      <c r="Y1964" s="355"/>
      <c r="Z1964" s="355"/>
      <c r="AA1964" s="355"/>
      <c r="AB1964" s="290"/>
      <c r="AC1964" s="2301"/>
      <c r="AD1964" s="2301"/>
      <c r="AE1964" s="2309"/>
      <c r="AF1964" s="2316"/>
      <c r="AG1964" s="2315"/>
      <c r="AH1964" s="2312"/>
      <c r="AI1964" s="271">
        <f t="shared" ref="AI1964" si="2883">IF(P1964=P1963,0,IF(P1964=P1962,0,IF(P1964=P1961,0,IF(P1964=P1960,0,IF(P1964=P1959,0,IF(P1964=P1958,0,IF(P1964=P1957,0,IF(P1964=P1956,0,IF(P1964=P1955,0,1)))))))))</f>
        <v>0</v>
      </c>
      <c r="AJ1964" s="271" t="s">
        <v>545</v>
      </c>
      <c r="AK1964" s="271" t="str">
        <f t="shared" si="2793"/>
        <v>??</v>
      </c>
      <c r="AL1964" s="271" t="e">
        <f>IF(#REF!=#REF!,0,IF(#REF!=#REF!,0,IF(#REF!=#REF!,0,IF(#REF!=#REF!,0,IF(#REF!=#REF!,0,IF(#REF!=#REF!,0,IF(#REF!=#REF!,0,IF(#REF!=#REF!,0,IF(#REF!=#REF!,0,1)))))))))</f>
        <v>#REF!</v>
      </c>
      <c r="AM1964" s="354">
        <f t="shared" si="2796"/>
        <v>0</v>
      </c>
    </row>
    <row r="1965" spans="1:39" ht="14.1" customHeight="1" thickTop="1" thickBot="1" x14ac:dyDescent="0.25">
      <c r="A1965" s="2278"/>
      <c r="B1965" s="2280"/>
      <c r="C1965" s="2283"/>
      <c r="D1965" s="2285"/>
      <c r="E1965" s="2287"/>
      <c r="F1965" s="2280"/>
      <c r="G1965" s="2280"/>
      <c r="H1965" s="2297"/>
      <c r="I1965" s="2290" t="s">
        <v>140</v>
      </c>
      <c r="J1965" s="2281"/>
      <c r="K1965" s="2280"/>
      <c r="L1965" s="2281"/>
      <c r="M1965" s="310"/>
      <c r="N1965" s="1678"/>
      <c r="O1965" s="1678"/>
      <c r="P1965" s="388"/>
      <c r="Q1965" s="388"/>
      <c r="R1965" s="308"/>
      <c r="S1965" s="308"/>
      <c r="T1965" s="358"/>
      <c r="U1965" s="357"/>
      <c r="V1965" s="357"/>
      <c r="W1965" s="357"/>
      <c r="X1965" s="357"/>
      <c r="Y1965" s="357"/>
      <c r="Z1965" s="357"/>
      <c r="AA1965" s="357"/>
      <c r="AB1965" s="308"/>
      <c r="AC1965" s="2299">
        <f t="shared" ref="AC1965" si="2884">SUM(T1965:AB1974)</f>
        <v>0</v>
      </c>
      <c r="AD1965" s="2299">
        <f t="shared" ref="AD1965" si="2885">IF(AC1965&gt;0,18,0)</f>
        <v>0</v>
      </c>
      <c r="AE1965" s="2306">
        <f t="shared" ref="AE1965" si="2886">IF((AC1965-AD1965)&gt;=0,AC1965-AD1965,0)</f>
        <v>0</v>
      </c>
      <c r="AF1965" s="2316">
        <f t="shared" ref="AF1965" si="2887">IF(AC1965&lt;AD1965,AC1965,AD1965)/IF(AD1965=0,1,AD1965)</f>
        <v>0</v>
      </c>
      <c r="AG1965" s="2313" t="str">
        <f t="shared" ref="AG1965" si="2888">IF(AF1965=1,"pe",IF(AF1965&gt;0,"ne",""))</f>
        <v/>
      </c>
      <c r="AH1965" s="2312"/>
      <c r="AI1965" s="271">
        <v>1</v>
      </c>
      <c r="AJ1965" s="271" t="s">
        <v>545</v>
      </c>
      <c r="AK1965" s="271" t="str">
        <f t="shared" si="2793"/>
        <v>??</v>
      </c>
      <c r="AL1965" s="271">
        <v>1</v>
      </c>
      <c r="AM1965" s="354">
        <f t="shared" ref="AM1965" si="2889">C1965</f>
        <v>0</v>
      </c>
    </row>
    <row r="1966" spans="1:39" ht="14.1" customHeight="1" thickTop="1" thickBot="1" x14ac:dyDescent="0.25">
      <c r="A1966" s="2278"/>
      <c r="B1966" s="2281"/>
      <c r="C1966" s="2283"/>
      <c r="D1966" s="2285"/>
      <c r="E1966" s="2288"/>
      <c r="F1966" s="2281"/>
      <c r="G1966" s="2295"/>
      <c r="H1966" s="2297"/>
      <c r="I1966" s="2291"/>
      <c r="J1966" s="2281"/>
      <c r="K1966" s="2295"/>
      <c r="L1966" s="2281"/>
      <c r="M1966" s="310"/>
      <c r="N1966" s="1678"/>
      <c r="O1966" s="1678"/>
      <c r="P1966" s="309"/>
      <c r="Q1966" s="309"/>
      <c r="R1966" s="308"/>
      <c r="S1966" s="308"/>
      <c r="T1966" s="358"/>
      <c r="U1966" s="357"/>
      <c r="V1966" s="357"/>
      <c r="W1966" s="357"/>
      <c r="X1966" s="357"/>
      <c r="Y1966" s="357"/>
      <c r="Z1966" s="357"/>
      <c r="AA1966" s="357"/>
      <c r="AB1966" s="308"/>
      <c r="AC1966" s="2300"/>
      <c r="AD1966" s="2300"/>
      <c r="AE1966" s="2307"/>
      <c r="AF1966" s="2316"/>
      <c r="AG1966" s="2314"/>
      <c r="AH1966" s="2312"/>
      <c r="AI1966" s="271">
        <f t="shared" ref="AI1966" si="2890">IF(P1966=P1965,0,1)</f>
        <v>0</v>
      </c>
      <c r="AJ1966" s="271" t="s">
        <v>545</v>
      </c>
      <c r="AK1966" s="271" t="str">
        <f t="shared" si="2793"/>
        <v>??</v>
      </c>
      <c r="AL1966" s="271" t="e">
        <f>IF(#REF!=#REF!,0,1)</f>
        <v>#REF!</v>
      </c>
      <c r="AM1966" s="354">
        <f t="shared" si="2796"/>
        <v>0</v>
      </c>
    </row>
    <row r="1967" spans="1:39" ht="14.1" customHeight="1" thickTop="1" thickBot="1" x14ac:dyDescent="0.25">
      <c r="A1967" s="2278"/>
      <c r="B1967" s="2281"/>
      <c r="C1967" s="2283"/>
      <c r="D1967" s="2285"/>
      <c r="E1967" s="2288"/>
      <c r="F1967" s="2281"/>
      <c r="G1967" s="2295"/>
      <c r="H1967" s="2297"/>
      <c r="I1967" s="2292"/>
      <c r="J1967" s="2281"/>
      <c r="K1967" s="2295"/>
      <c r="L1967" s="2281"/>
      <c r="M1967" s="310"/>
      <c r="N1967" s="1678"/>
      <c r="O1967" s="1678"/>
      <c r="P1967" s="309"/>
      <c r="Q1967" s="309"/>
      <c r="R1967" s="308"/>
      <c r="S1967" s="308"/>
      <c r="T1967" s="358"/>
      <c r="U1967" s="357"/>
      <c r="V1967" s="357"/>
      <c r="W1967" s="357"/>
      <c r="X1967" s="357"/>
      <c r="Y1967" s="357"/>
      <c r="Z1967" s="357"/>
      <c r="AA1967" s="357"/>
      <c r="AB1967" s="308"/>
      <c r="AC1967" s="2300"/>
      <c r="AD1967" s="2300"/>
      <c r="AE1967" s="2307"/>
      <c r="AF1967" s="2316"/>
      <c r="AG1967" s="2314"/>
      <c r="AH1967" s="2312"/>
      <c r="AI1967" s="271">
        <f t="shared" ref="AI1967" si="2891">IF(P1967=P1966,0,IF(P1967=P1965,0,1))</f>
        <v>0</v>
      </c>
      <c r="AJ1967" s="271" t="s">
        <v>545</v>
      </c>
      <c r="AK1967" s="271" t="str">
        <f t="shared" si="2793"/>
        <v>??</v>
      </c>
      <c r="AL1967" s="271" t="e">
        <f>IF(#REF!=#REF!,0,IF(#REF!=#REF!,0,1))</f>
        <v>#REF!</v>
      </c>
      <c r="AM1967" s="354">
        <f t="shared" si="2796"/>
        <v>0</v>
      </c>
    </row>
    <row r="1968" spans="1:39" ht="14.1" customHeight="1" thickTop="1" thickBot="1" x14ac:dyDescent="0.25">
      <c r="A1968" s="2278"/>
      <c r="B1968" s="2281"/>
      <c r="C1968" s="2283"/>
      <c r="D1968" s="2285"/>
      <c r="E1968" s="2288"/>
      <c r="F1968" s="2281"/>
      <c r="G1968" s="2295"/>
      <c r="H1968" s="2297"/>
      <c r="I1968" s="2293"/>
      <c r="J1968" s="2281"/>
      <c r="K1968" s="2295"/>
      <c r="L1968" s="2281"/>
      <c r="M1968" s="310"/>
      <c r="N1968" s="1678"/>
      <c r="O1968" s="1678"/>
      <c r="P1968" s="309"/>
      <c r="Q1968" s="309"/>
      <c r="R1968" s="308"/>
      <c r="S1968" s="308"/>
      <c r="T1968" s="358"/>
      <c r="U1968" s="357"/>
      <c r="V1968" s="357"/>
      <c r="W1968" s="357"/>
      <c r="X1968" s="357"/>
      <c r="Y1968" s="357"/>
      <c r="Z1968" s="357"/>
      <c r="AA1968" s="357"/>
      <c r="AB1968" s="308"/>
      <c r="AC1968" s="2300"/>
      <c r="AD1968" s="2300"/>
      <c r="AE1968" s="2307"/>
      <c r="AF1968" s="2316"/>
      <c r="AG1968" s="2314"/>
      <c r="AH1968" s="2312"/>
      <c r="AI1968" s="271">
        <f t="shared" ref="AI1968" si="2892">IF(P1968=P1967,0,IF(P1968=P1966,0,IF(P1968=P1965,0,1)))</f>
        <v>0</v>
      </c>
      <c r="AJ1968" s="271" t="s">
        <v>545</v>
      </c>
      <c r="AK1968" s="271" t="str">
        <f t="shared" si="2793"/>
        <v>??</v>
      </c>
      <c r="AL1968" s="271" t="e">
        <f>IF(#REF!=#REF!,0,IF(#REF!=#REF!,0,IF(#REF!=#REF!,0,1)))</f>
        <v>#REF!</v>
      </c>
      <c r="AM1968" s="354">
        <f t="shared" si="2796"/>
        <v>0</v>
      </c>
    </row>
    <row r="1969" spans="1:39" ht="14.1" customHeight="1" thickTop="1" thickBot="1" x14ac:dyDescent="0.25">
      <c r="A1969" s="2278"/>
      <c r="B1969" s="2281"/>
      <c r="C1969" s="2283"/>
      <c r="D1969" s="2285"/>
      <c r="E1969" s="2288"/>
      <c r="F1969" s="2281"/>
      <c r="G1969" s="2295"/>
      <c r="H1969" s="2297"/>
      <c r="I1969" s="2293"/>
      <c r="J1969" s="2281"/>
      <c r="K1969" s="2295"/>
      <c r="L1969" s="2281"/>
      <c r="M1969" s="310"/>
      <c r="N1969" s="1678"/>
      <c r="O1969" s="1678"/>
      <c r="P1969" s="309"/>
      <c r="Q1969" s="309"/>
      <c r="R1969" s="308"/>
      <c r="S1969" s="308"/>
      <c r="T1969" s="358"/>
      <c r="U1969" s="357"/>
      <c r="V1969" s="357"/>
      <c r="W1969" s="357"/>
      <c r="X1969" s="357"/>
      <c r="Y1969" s="357"/>
      <c r="Z1969" s="357"/>
      <c r="AA1969" s="357"/>
      <c r="AB1969" s="308"/>
      <c r="AC1969" s="2300"/>
      <c r="AD1969" s="2300"/>
      <c r="AE1969" s="2307"/>
      <c r="AF1969" s="2316"/>
      <c r="AG1969" s="2314"/>
      <c r="AH1969" s="2312"/>
      <c r="AI1969" s="271">
        <f t="shared" ref="AI1969" si="2893">IF(P1969=P1968,0,IF(P1969=P1967,0,IF(P1969=P1966,0,IF(P1969=P1965,0,1))))</f>
        <v>0</v>
      </c>
      <c r="AJ1969" s="271" t="s">
        <v>545</v>
      </c>
      <c r="AK1969" s="271" t="str">
        <f t="shared" si="2793"/>
        <v>??</v>
      </c>
      <c r="AL1969" s="271" t="e">
        <f>IF(#REF!=#REF!,0,IF(#REF!=#REF!,0,IF(#REF!=#REF!,0,IF(#REF!=#REF!,0,1))))</f>
        <v>#REF!</v>
      </c>
      <c r="AM1969" s="354">
        <f t="shared" si="2796"/>
        <v>0</v>
      </c>
    </row>
    <row r="1970" spans="1:39" ht="14.1" customHeight="1" thickTop="1" thickBot="1" x14ac:dyDescent="0.25">
      <c r="A1970" s="2278"/>
      <c r="B1970" s="2281"/>
      <c r="C1970" s="2283"/>
      <c r="D1970" s="2285"/>
      <c r="E1970" s="2288"/>
      <c r="F1970" s="2281"/>
      <c r="G1970" s="2295"/>
      <c r="H1970" s="2297"/>
      <c r="I1970" s="2293"/>
      <c r="J1970" s="2281"/>
      <c r="K1970" s="2295"/>
      <c r="L1970" s="2281"/>
      <c r="M1970" s="310"/>
      <c r="N1970" s="1678"/>
      <c r="O1970" s="1678"/>
      <c r="P1970" s="309"/>
      <c r="Q1970" s="309"/>
      <c r="R1970" s="308"/>
      <c r="S1970" s="308"/>
      <c r="T1970" s="358"/>
      <c r="U1970" s="357"/>
      <c r="V1970" s="357"/>
      <c r="W1970" s="357"/>
      <c r="X1970" s="357"/>
      <c r="Y1970" s="357"/>
      <c r="Z1970" s="357"/>
      <c r="AA1970" s="357"/>
      <c r="AB1970" s="308"/>
      <c r="AC1970" s="2300"/>
      <c r="AD1970" s="2300"/>
      <c r="AE1970" s="2307"/>
      <c r="AF1970" s="2316"/>
      <c r="AG1970" s="2314"/>
      <c r="AH1970" s="2312"/>
      <c r="AI1970" s="271">
        <f t="shared" ref="AI1970" si="2894">IF(P1970=P1969,0,IF(P1970=P1968,0,IF(P1970=P1967,0,IF(P1970=P1966,0,IF(P1970=P1965,0,1)))))</f>
        <v>0</v>
      </c>
      <c r="AJ1970" s="271" t="s">
        <v>545</v>
      </c>
      <c r="AK1970" s="271" t="str">
        <f t="shared" ref="AK1970:AK2033" si="2895">$C$2</f>
        <v>??</v>
      </c>
      <c r="AL1970" s="271" t="e">
        <f>IF(#REF!=#REF!,0,IF(#REF!=#REF!,0,IF(#REF!=#REF!,0,IF(#REF!=#REF!,0,IF(#REF!=#REF!,0,1)))))</f>
        <v>#REF!</v>
      </c>
      <c r="AM1970" s="354">
        <f t="shared" si="2796"/>
        <v>0</v>
      </c>
    </row>
    <row r="1971" spans="1:39" ht="14.1" customHeight="1" thickTop="1" thickBot="1" x14ac:dyDescent="0.25">
      <c r="A1971" s="2278"/>
      <c r="B1971" s="2281"/>
      <c r="C1971" s="2283"/>
      <c r="D1971" s="2285"/>
      <c r="E1971" s="2288"/>
      <c r="F1971" s="2281"/>
      <c r="G1971" s="2295"/>
      <c r="H1971" s="2297"/>
      <c r="I1971" s="2293"/>
      <c r="J1971" s="2281"/>
      <c r="K1971" s="2295"/>
      <c r="L1971" s="2281"/>
      <c r="M1971" s="310"/>
      <c r="N1971" s="1678"/>
      <c r="O1971" s="1678"/>
      <c r="P1971" s="309"/>
      <c r="Q1971" s="309"/>
      <c r="R1971" s="308"/>
      <c r="S1971" s="308"/>
      <c r="T1971" s="358"/>
      <c r="U1971" s="357"/>
      <c r="V1971" s="357"/>
      <c r="W1971" s="357"/>
      <c r="X1971" s="357"/>
      <c r="Y1971" s="357"/>
      <c r="Z1971" s="357"/>
      <c r="AA1971" s="357"/>
      <c r="AB1971" s="308"/>
      <c r="AC1971" s="2300"/>
      <c r="AD1971" s="2300"/>
      <c r="AE1971" s="2308" t="str">
        <f t="shared" ref="AE1971" si="2896">IF(AE1965&gt;9,"błąd","")</f>
        <v/>
      </c>
      <c r="AF1971" s="2316"/>
      <c r="AG1971" s="2314"/>
      <c r="AH1971" s="2312"/>
      <c r="AI1971" s="271">
        <f t="shared" ref="AI1971" si="2897">IF(P1971=P1970,0,IF(P1971=P1969,0,IF(P1971=P1968,0,IF(P1971=P1967,0,IF(P1971=P1966,0,IF(P1971=P1965,0,1))))))</f>
        <v>0</v>
      </c>
      <c r="AJ1971" s="271" t="s">
        <v>545</v>
      </c>
      <c r="AK1971" s="271" t="str">
        <f t="shared" si="2895"/>
        <v>??</v>
      </c>
      <c r="AL1971" s="271" t="e">
        <f>IF(#REF!=#REF!,0,IF(#REF!=#REF!,0,IF(#REF!=#REF!,0,IF(#REF!=#REF!,0,IF(#REF!=#REF!,0,IF(#REF!=#REF!,0,1))))))</f>
        <v>#REF!</v>
      </c>
      <c r="AM1971" s="354">
        <f t="shared" si="2796"/>
        <v>0</v>
      </c>
    </row>
    <row r="1972" spans="1:39" ht="14.1" customHeight="1" thickTop="1" thickBot="1" x14ac:dyDescent="0.25">
      <c r="A1972" s="2278"/>
      <c r="B1972" s="2281"/>
      <c r="C1972" s="2283"/>
      <c r="D1972" s="2285"/>
      <c r="E1972" s="2288"/>
      <c r="F1972" s="2281"/>
      <c r="G1972" s="2295"/>
      <c r="H1972" s="2297"/>
      <c r="I1972" s="2293"/>
      <c r="J1972" s="2281"/>
      <c r="K1972" s="2295"/>
      <c r="L1972" s="2281"/>
      <c r="M1972" s="310"/>
      <c r="N1972" s="1678"/>
      <c r="O1972" s="1678"/>
      <c r="P1972" s="309"/>
      <c r="Q1972" s="309"/>
      <c r="R1972" s="308"/>
      <c r="S1972" s="308"/>
      <c r="T1972" s="358"/>
      <c r="U1972" s="357"/>
      <c r="V1972" s="357"/>
      <c r="W1972" s="357"/>
      <c r="X1972" s="357"/>
      <c r="Y1972" s="357"/>
      <c r="Z1972" s="357"/>
      <c r="AA1972" s="357"/>
      <c r="AB1972" s="308"/>
      <c r="AC1972" s="2300"/>
      <c r="AD1972" s="2300"/>
      <c r="AE1972" s="2308"/>
      <c r="AF1972" s="2316"/>
      <c r="AG1972" s="2314"/>
      <c r="AH1972" s="2312"/>
      <c r="AI1972" s="271">
        <f t="shared" ref="AI1972" si="2898">IF(P1972=P1971,0,IF(P1972=P1970,0,IF(P1972=P1969,0,IF(P1972=P1968,0,IF(P1972=P1967,0,IF(P1972=P1966,0,IF(P1972=P1965,0,1)))))))</f>
        <v>0</v>
      </c>
      <c r="AJ1972" s="271" t="s">
        <v>545</v>
      </c>
      <c r="AK1972" s="271" t="str">
        <f t="shared" si="2895"/>
        <v>??</v>
      </c>
      <c r="AL1972" s="271" t="e">
        <f>IF(#REF!=#REF!,0,IF(#REF!=#REF!,0,IF(#REF!=#REF!,0,IF(#REF!=#REF!,0,IF(#REF!=#REF!,0,IF(#REF!=#REF!,0,IF(#REF!=#REF!,0,1)))))))</f>
        <v>#REF!</v>
      </c>
      <c r="AM1972" s="354">
        <f t="shared" ref="AM1972:AM2034" si="2899">AM1971</f>
        <v>0</v>
      </c>
    </row>
    <row r="1973" spans="1:39" ht="14.1" customHeight="1" thickTop="1" thickBot="1" x14ac:dyDescent="0.25">
      <c r="A1973" s="2278"/>
      <c r="B1973" s="2281"/>
      <c r="C1973" s="2283"/>
      <c r="D1973" s="2285"/>
      <c r="E1973" s="2288"/>
      <c r="F1973" s="2281"/>
      <c r="G1973" s="2295"/>
      <c r="H1973" s="2297"/>
      <c r="I1973" s="2293"/>
      <c r="J1973" s="2281"/>
      <c r="K1973" s="2295"/>
      <c r="L1973" s="2281"/>
      <c r="M1973" s="310"/>
      <c r="N1973" s="1678"/>
      <c r="O1973" s="1678"/>
      <c r="P1973" s="309"/>
      <c r="Q1973" s="309"/>
      <c r="R1973" s="308"/>
      <c r="S1973" s="308"/>
      <c r="T1973" s="358"/>
      <c r="U1973" s="357"/>
      <c r="V1973" s="357"/>
      <c r="W1973" s="357"/>
      <c r="X1973" s="357"/>
      <c r="Y1973" s="357"/>
      <c r="Z1973" s="357"/>
      <c r="AA1973" s="357"/>
      <c r="AB1973" s="308"/>
      <c r="AC1973" s="2300"/>
      <c r="AD1973" s="2300"/>
      <c r="AE1973" s="2308"/>
      <c r="AF1973" s="2316"/>
      <c r="AG1973" s="2314"/>
      <c r="AH1973" s="2312"/>
      <c r="AI1973" s="271">
        <f t="shared" ref="AI1973" si="2900">IF(P1973=P1972,0,IF(P1973=P1971,0,IF(P1973=P1970,0,IF(P1973=P1969,0,IF(P1973=P1968,0,IF(P1973=P1967,0,IF(P1973=P1966,0,IF(P1973=P1965,0,1))))))))</f>
        <v>0</v>
      </c>
      <c r="AJ1973" s="271" t="s">
        <v>545</v>
      </c>
      <c r="AK1973" s="271" t="str">
        <f t="shared" si="2895"/>
        <v>??</v>
      </c>
      <c r="AL1973" s="271" t="e">
        <f>IF(#REF!=#REF!,0,IF(#REF!=#REF!,0,IF(#REF!=#REF!,0,IF(#REF!=#REF!,0,IF(#REF!=#REF!,0,IF(#REF!=#REF!,0,IF(#REF!=#REF!,0,IF(#REF!=#REF!,0,1))))))))</f>
        <v>#REF!</v>
      </c>
      <c r="AM1973" s="354">
        <f t="shared" si="2899"/>
        <v>0</v>
      </c>
    </row>
    <row r="1974" spans="1:39" ht="14.1" customHeight="1" thickTop="1" thickBot="1" x14ac:dyDescent="0.25">
      <c r="A1974" s="2279"/>
      <c r="B1974" s="2282"/>
      <c r="C1974" s="2284"/>
      <c r="D1974" s="2286"/>
      <c r="E1974" s="2289"/>
      <c r="F1974" s="2282"/>
      <c r="G1974" s="2296"/>
      <c r="H1974" s="2298"/>
      <c r="I1974" s="2294"/>
      <c r="J1974" s="2282"/>
      <c r="K1974" s="2296"/>
      <c r="L1974" s="2282"/>
      <c r="M1974" s="292"/>
      <c r="N1974" s="290"/>
      <c r="O1974" s="290"/>
      <c r="P1974" s="291"/>
      <c r="Q1974" s="291"/>
      <c r="R1974" s="290"/>
      <c r="S1974" s="290"/>
      <c r="T1974" s="356"/>
      <c r="U1974" s="355"/>
      <c r="V1974" s="355"/>
      <c r="W1974" s="355"/>
      <c r="X1974" s="355"/>
      <c r="Y1974" s="355"/>
      <c r="Z1974" s="355"/>
      <c r="AA1974" s="355"/>
      <c r="AB1974" s="290"/>
      <c r="AC1974" s="2301"/>
      <c r="AD1974" s="2301"/>
      <c r="AE1974" s="2309"/>
      <c r="AF1974" s="2316"/>
      <c r="AG1974" s="2315"/>
      <c r="AH1974" s="2312"/>
      <c r="AI1974" s="271">
        <f t="shared" ref="AI1974" si="2901">IF(P1974=P1973,0,IF(P1974=P1972,0,IF(P1974=P1971,0,IF(P1974=P1970,0,IF(P1974=P1969,0,IF(P1974=P1968,0,IF(P1974=P1967,0,IF(P1974=P1966,0,IF(P1974=P1965,0,1)))))))))</f>
        <v>0</v>
      </c>
      <c r="AJ1974" s="271" t="s">
        <v>545</v>
      </c>
      <c r="AK1974" s="271" t="str">
        <f t="shared" si="2895"/>
        <v>??</v>
      </c>
      <c r="AL1974" s="271" t="e">
        <f>IF(#REF!=#REF!,0,IF(#REF!=#REF!,0,IF(#REF!=#REF!,0,IF(#REF!=#REF!,0,IF(#REF!=#REF!,0,IF(#REF!=#REF!,0,IF(#REF!=#REF!,0,IF(#REF!=#REF!,0,IF(#REF!=#REF!,0,1)))))))))</f>
        <v>#REF!</v>
      </c>
      <c r="AM1974" s="354">
        <f t="shared" si="2899"/>
        <v>0</v>
      </c>
    </row>
    <row r="1975" spans="1:39" ht="14.1" customHeight="1" thickTop="1" thickBot="1" x14ac:dyDescent="0.25">
      <c r="A1975" s="2278"/>
      <c r="B1975" s="2280"/>
      <c r="C1975" s="2283"/>
      <c r="D1975" s="2285"/>
      <c r="E1975" s="2287"/>
      <c r="F1975" s="2280"/>
      <c r="G1975" s="2280"/>
      <c r="H1975" s="2297"/>
      <c r="I1975" s="2290" t="s">
        <v>140</v>
      </c>
      <c r="J1975" s="2281"/>
      <c r="K1975" s="2280"/>
      <c r="L1975" s="2281"/>
      <c r="M1975" s="310"/>
      <c r="N1975" s="1678"/>
      <c r="O1975" s="1678"/>
      <c r="P1975" s="388"/>
      <c r="Q1975" s="388"/>
      <c r="R1975" s="308"/>
      <c r="S1975" s="308"/>
      <c r="T1975" s="358"/>
      <c r="U1975" s="357"/>
      <c r="V1975" s="357"/>
      <c r="W1975" s="357"/>
      <c r="X1975" s="357"/>
      <c r="Y1975" s="357"/>
      <c r="Z1975" s="357"/>
      <c r="AA1975" s="357"/>
      <c r="AB1975" s="308"/>
      <c r="AC1975" s="2299">
        <f t="shared" ref="AC1975" si="2902">SUM(T1975:AB1984)</f>
        <v>0</v>
      </c>
      <c r="AD1975" s="2299">
        <f t="shared" ref="AD1975" si="2903">IF(AC1975&gt;0,18,0)</f>
        <v>0</v>
      </c>
      <c r="AE1975" s="2306">
        <f t="shared" ref="AE1975" si="2904">IF((AC1975-AD1975)&gt;=0,AC1975-AD1975,0)</f>
        <v>0</v>
      </c>
      <c r="AF1975" s="2316">
        <f t="shared" ref="AF1975" si="2905">IF(AC1975&lt;AD1975,AC1975,AD1975)/IF(AD1975=0,1,AD1975)</f>
        <v>0</v>
      </c>
      <c r="AG1975" s="2313" t="str">
        <f t="shared" ref="AG1975" si="2906">IF(AF1975=1,"pe",IF(AF1975&gt;0,"ne",""))</f>
        <v/>
      </c>
      <c r="AH1975" s="2312"/>
      <c r="AI1975" s="271">
        <v>1</v>
      </c>
      <c r="AJ1975" s="271" t="s">
        <v>545</v>
      </c>
      <c r="AK1975" s="271" t="str">
        <f t="shared" si="2895"/>
        <v>??</v>
      </c>
      <c r="AL1975" s="271">
        <v>1</v>
      </c>
      <c r="AM1975" s="354">
        <f t="shared" ref="AM1975" si="2907">C1975</f>
        <v>0</v>
      </c>
    </row>
    <row r="1976" spans="1:39" ht="14.1" customHeight="1" thickTop="1" thickBot="1" x14ac:dyDescent="0.25">
      <c r="A1976" s="2278"/>
      <c r="B1976" s="2281"/>
      <c r="C1976" s="2283"/>
      <c r="D1976" s="2285"/>
      <c r="E1976" s="2288"/>
      <c r="F1976" s="2281"/>
      <c r="G1976" s="2295"/>
      <c r="H1976" s="2297"/>
      <c r="I1976" s="2291"/>
      <c r="J1976" s="2281"/>
      <c r="K1976" s="2295"/>
      <c r="L1976" s="2281"/>
      <c r="M1976" s="310"/>
      <c r="N1976" s="1678"/>
      <c r="O1976" s="1678"/>
      <c r="P1976" s="309"/>
      <c r="Q1976" s="309"/>
      <c r="R1976" s="308"/>
      <c r="S1976" s="308"/>
      <c r="T1976" s="358"/>
      <c r="U1976" s="357"/>
      <c r="V1976" s="357"/>
      <c r="W1976" s="357"/>
      <c r="X1976" s="357"/>
      <c r="Y1976" s="357"/>
      <c r="Z1976" s="357"/>
      <c r="AA1976" s="357"/>
      <c r="AB1976" s="308"/>
      <c r="AC1976" s="2300"/>
      <c r="AD1976" s="2300"/>
      <c r="AE1976" s="2307"/>
      <c r="AF1976" s="2316"/>
      <c r="AG1976" s="2314"/>
      <c r="AH1976" s="2312"/>
      <c r="AI1976" s="271">
        <f t="shared" ref="AI1976" si="2908">IF(P1976=P1975,0,1)</f>
        <v>0</v>
      </c>
      <c r="AJ1976" s="271" t="s">
        <v>545</v>
      </c>
      <c r="AK1976" s="271" t="str">
        <f t="shared" si="2895"/>
        <v>??</v>
      </c>
      <c r="AL1976" s="271" t="e">
        <f>IF(#REF!=#REF!,0,1)</f>
        <v>#REF!</v>
      </c>
      <c r="AM1976" s="354">
        <f t="shared" si="2899"/>
        <v>0</v>
      </c>
    </row>
    <row r="1977" spans="1:39" ht="14.1" customHeight="1" thickTop="1" thickBot="1" x14ac:dyDescent="0.25">
      <c r="A1977" s="2278"/>
      <c r="B1977" s="2281"/>
      <c r="C1977" s="2283"/>
      <c r="D1977" s="2285"/>
      <c r="E1977" s="2288"/>
      <c r="F1977" s="2281"/>
      <c r="G1977" s="2295"/>
      <c r="H1977" s="2297"/>
      <c r="I1977" s="2292"/>
      <c r="J1977" s="2281"/>
      <c r="K1977" s="2295"/>
      <c r="L1977" s="2281"/>
      <c r="M1977" s="310"/>
      <c r="N1977" s="1678"/>
      <c r="O1977" s="1678"/>
      <c r="P1977" s="309"/>
      <c r="Q1977" s="309"/>
      <c r="R1977" s="308"/>
      <c r="S1977" s="308"/>
      <c r="T1977" s="358"/>
      <c r="U1977" s="357"/>
      <c r="V1977" s="357"/>
      <c r="W1977" s="357"/>
      <c r="X1977" s="357"/>
      <c r="Y1977" s="357"/>
      <c r="Z1977" s="357"/>
      <c r="AA1977" s="357"/>
      <c r="AB1977" s="308"/>
      <c r="AC1977" s="2300"/>
      <c r="AD1977" s="2300"/>
      <c r="AE1977" s="2307"/>
      <c r="AF1977" s="2316"/>
      <c r="AG1977" s="2314"/>
      <c r="AH1977" s="2312"/>
      <c r="AI1977" s="271">
        <f t="shared" ref="AI1977" si="2909">IF(P1977=P1976,0,IF(P1977=P1975,0,1))</f>
        <v>0</v>
      </c>
      <c r="AJ1977" s="271" t="s">
        <v>545</v>
      </c>
      <c r="AK1977" s="271" t="str">
        <f t="shared" si="2895"/>
        <v>??</v>
      </c>
      <c r="AL1977" s="271" t="e">
        <f>IF(#REF!=#REF!,0,IF(#REF!=#REF!,0,1))</f>
        <v>#REF!</v>
      </c>
      <c r="AM1977" s="354">
        <f t="shared" si="2899"/>
        <v>0</v>
      </c>
    </row>
    <row r="1978" spans="1:39" ht="14.1" customHeight="1" thickTop="1" thickBot="1" x14ac:dyDescent="0.25">
      <c r="A1978" s="2278"/>
      <c r="B1978" s="2281"/>
      <c r="C1978" s="2283"/>
      <c r="D1978" s="2285"/>
      <c r="E1978" s="2288"/>
      <c r="F1978" s="2281"/>
      <c r="G1978" s="2295"/>
      <c r="H1978" s="2297"/>
      <c r="I1978" s="2293"/>
      <c r="J1978" s="2281"/>
      <c r="K1978" s="2295"/>
      <c r="L1978" s="2281"/>
      <c r="M1978" s="310"/>
      <c r="N1978" s="1678"/>
      <c r="O1978" s="1678"/>
      <c r="P1978" s="309"/>
      <c r="Q1978" s="309"/>
      <c r="R1978" s="308"/>
      <c r="S1978" s="308"/>
      <c r="T1978" s="358"/>
      <c r="U1978" s="357"/>
      <c r="V1978" s="357"/>
      <c r="W1978" s="357"/>
      <c r="X1978" s="357"/>
      <c r="Y1978" s="357"/>
      <c r="Z1978" s="357"/>
      <c r="AA1978" s="357"/>
      <c r="AB1978" s="308"/>
      <c r="AC1978" s="2300"/>
      <c r="AD1978" s="2300"/>
      <c r="AE1978" s="2307"/>
      <c r="AF1978" s="2316"/>
      <c r="AG1978" s="2314"/>
      <c r="AH1978" s="2312"/>
      <c r="AI1978" s="271">
        <f t="shared" ref="AI1978" si="2910">IF(P1978=P1977,0,IF(P1978=P1976,0,IF(P1978=P1975,0,1)))</f>
        <v>0</v>
      </c>
      <c r="AJ1978" s="271" t="s">
        <v>545</v>
      </c>
      <c r="AK1978" s="271" t="str">
        <f t="shared" si="2895"/>
        <v>??</v>
      </c>
      <c r="AL1978" s="271" t="e">
        <f>IF(#REF!=#REF!,0,IF(#REF!=#REF!,0,IF(#REF!=#REF!,0,1)))</f>
        <v>#REF!</v>
      </c>
      <c r="AM1978" s="354">
        <f t="shared" si="2899"/>
        <v>0</v>
      </c>
    </row>
    <row r="1979" spans="1:39" ht="14.1" customHeight="1" thickTop="1" thickBot="1" x14ac:dyDescent="0.25">
      <c r="A1979" s="2278"/>
      <c r="B1979" s="2281"/>
      <c r="C1979" s="2283"/>
      <c r="D1979" s="2285"/>
      <c r="E1979" s="2288"/>
      <c r="F1979" s="2281"/>
      <c r="G1979" s="2295"/>
      <c r="H1979" s="2297"/>
      <c r="I1979" s="2293"/>
      <c r="J1979" s="2281"/>
      <c r="K1979" s="2295"/>
      <c r="L1979" s="2281"/>
      <c r="M1979" s="310"/>
      <c r="N1979" s="1678"/>
      <c r="O1979" s="1678"/>
      <c r="P1979" s="309"/>
      <c r="Q1979" s="309"/>
      <c r="R1979" s="308"/>
      <c r="S1979" s="308"/>
      <c r="T1979" s="358"/>
      <c r="U1979" s="357"/>
      <c r="V1979" s="357"/>
      <c r="W1979" s="357"/>
      <c r="X1979" s="357"/>
      <c r="Y1979" s="357"/>
      <c r="Z1979" s="357"/>
      <c r="AA1979" s="357"/>
      <c r="AB1979" s="308"/>
      <c r="AC1979" s="2300"/>
      <c r="AD1979" s="2300"/>
      <c r="AE1979" s="2307"/>
      <c r="AF1979" s="2316"/>
      <c r="AG1979" s="2314"/>
      <c r="AH1979" s="2312"/>
      <c r="AI1979" s="271">
        <f t="shared" ref="AI1979" si="2911">IF(P1979=P1978,0,IF(P1979=P1977,0,IF(P1979=P1976,0,IF(P1979=P1975,0,1))))</f>
        <v>0</v>
      </c>
      <c r="AJ1979" s="271" t="s">
        <v>545</v>
      </c>
      <c r="AK1979" s="271" t="str">
        <f t="shared" si="2895"/>
        <v>??</v>
      </c>
      <c r="AL1979" s="271" t="e">
        <f>IF(#REF!=#REF!,0,IF(#REF!=#REF!,0,IF(#REF!=#REF!,0,IF(#REF!=#REF!,0,1))))</f>
        <v>#REF!</v>
      </c>
      <c r="AM1979" s="354">
        <f t="shared" si="2899"/>
        <v>0</v>
      </c>
    </row>
    <row r="1980" spans="1:39" ht="14.1" customHeight="1" thickTop="1" thickBot="1" x14ac:dyDescent="0.25">
      <c r="A1980" s="2278"/>
      <c r="B1980" s="2281"/>
      <c r="C1980" s="2283"/>
      <c r="D1980" s="2285"/>
      <c r="E1980" s="2288"/>
      <c r="F1980" s="2281"/>
      <c r="G1980" s="2295"/>
      <c r="H1980" s="2297"/>
      <c r="I1980" s="2293"/>
      <c r="J1980" s="2281"/>
      <c r="K1980" s="2295"/>
      <c r="L1980" s="2281"/>
      <c r="M1980" s="310"/>
      <c r="N1980" s="1678"/>
      <c r="O1980" s="1678"/>
      <c r="P1980" s="309"/>
      <c r="Q1980" s="309"/>
      <c r="R1980" s="308"/>
      <c r="S1980" s="308"/>
      <c r="T1980" s="358"/>
      <c r="U1980" s="357"/>
      <c r="V1980" s="357"/>
      <c r="W1980" s="357"/>
      <c r="X1980" s="357"/>
      <c r="Y1980" s="357"/>
      <c r="Z1980" s="357"/>
      <c r="AA1980" s="357"/>
      <c r="AB1980" s="308"/>
      <c r="AC1980" s="2300"/>
      <c r="AD1980" s="2300"/>
      <c r="AE1980" s="2307"/>
      <c r="AF1980" s="2316"/>
      <c r="AG1980" s="2314"/>
      <c r="AH1980" s="2312"/>
      <c r="AI1980" s="271">
        <f t="shared" ref="AI1980" si="2912">IF(P1980=P1979,0,IF(P1980=P1978,0,IF(P1980=P1977,0,IF(P1980=P1976,0,IF(P1980=P1975,0,1)))))</f>
        <v>0</v>
      </c>
      <c r="AJ1980" s="271" t="s">
        <v>545</v>
      </c>
      <c r="AK1980" s="271" t="str">
        <f t="shared" si="2895"/>
        <v>??</v>
      </c>
      <c r="AL1980" s="271" t="e">
        <f>IF(#REF!=#REF!,0,IF(#REF!=#REF!,0,IF(#REF!=#REF!,0,IF(#REF!=#REF!,0,IF(#REF!=#REF!,0,1)))))</f>
        <v>#REF!</v>
      </c>
      <c r="AM1980" s="354">
        <f t="shared" si="2899"/>
        <v>0</v>
      </c>
    </row>
    <row r="1981" spans="1:39" ht="14.1" customHeight="1" thickTop="1" thickBot="1" x14ac:dyDescent="0.25">
      <c r="A1981" s="2278"/>
      <c r="B1981" s="2281"/>
      <c r="C1981" s="2283"/>
      <c r="D1981" s="2285"/>
      <c r="E1981" s="2288"/>
      <c r="F1981" s="2281"/>
      <c r="G1981" s="2295"/>
      <c r="H1981" s="2297"/>
      <c r="I1981" s="2293"/>
      <c r="J1981" s="2281"/>
      <c r="K1981" s="2295"/>
      <c r="L1981" s="2281"/>
      <c r="M1981" s="310"/>
      <c r="N1981" s="1678"/>
      <c r="O1981" s="1678"/>
      <c r="P1981" s="309"/>
      <c r="Q1981" s="309"/>
      <c r="R1981" s="308"/>
      <c r="S1981" s="308"/>
      <c r="T1981" s="358"/>
      <c r="U1981" s="357"/>
      <c r="V1981" s="357"/>
      <c r="W1981" s="357"/>
      <c r="X1981" s="357"/>
      <c r="Y1981" s="357"/>
      <c r="Z1981" s="357"/>
      <c r="AA1981" s="357"/>
      <c r="AB1981" s="308"/>
      <c r="AC1981" s="2300"/>
      <c r="AD1981" s="2300"/>
      <c r="AE1981" s="2308" t="str">
        <f t="shared" ref="AE1981" si="2913">IF(AE1975&gt;9,"błąd","")</f>
        <v/>
      </c>
      <c r="AF1981" s="2316"/>
      <c r="AG1981" s="2314"/>
      <c r="AH1981" s="2312"/>
      <c r="AI1981" s="271">
        <f t="shared" ref="AI1981" si="2914">IF(P1981=P1980,0,IF(P1981=P1979,0,IF(P1981=P1978,0,IF(P1981=P1977,0,IF(P1981=P1976,0,IF(P1981=P1975,0,1))))))</f>
        <v>0</v>
      </c>
      <c r="AJ1981" s="271" t="s">
        <v>545</v>
      </c>
      <c r="AK1981" s="271" t="str">
        <f t="shared" si="2895"/>
        <v>??</v>
      </c>
      <c r="AL1981" s="271" t="e">
        <f>IF(#REF!=#REF!,0,IF(#REF!=#REF!,0,IF(#REF!=#REF!,0,IF(#REF!=#REF!,0,IF(#REF!=#REF!,0,IF(#REF!=#REF!,0,1))))))</f>
        <v>#REF!</v>
      </c>
      <c r="AM1981" s="354">
        <f t="shared" si="2899"/>
        <v>0</v>
      </c>
    </row>
    <row r="1982" spans="1:39" ht="14.1" customHeight="1" thickTop="1" thickBot="1" x14ac:dyDescent="0.25">
      <c r="A1982" s="2278"/>
      <c r="B1982" s="2281"/>
      <c r="C1982" s="2283"/>
      <c r="D1982" s="2285"/>
      <c r="E1982" s="2288"/>
      <c r="F1982" s="2281"/>
      <c r="G1982" s="2295"/>
      <c r="H1982" s="2297"/>
      <c r="I1982" s="2293"/>
      <c r="J1982" s="2281"/>
      <c r="K1982" s="2295"/>
      <c r="L1982" s="2281"/>
      <c r="M1982" s="310"/>
      <c r="N1982" s="1678"/>
      <c r="O1982" s="1678"/>
      <c r="P1982" s="309"/>
      <c r="Q1982" s="309"/>
      <c r="R1982" s="308"/>
      <c r="S1982" s="308"/>
      <c r="T1982" s="358"/>
      <c r="U1982" s="357"/>
      <c r="V1982" s="357"/>
      <c r="W1982" s="357"/>
      <c r="X1982" s="357"/>
      <c r="Y1982" s="357"/>
      <c r="Z1982" s="357"/>
      <c r="AA1982" s="357"/>
      <c r="AB1982" s="308"/>
      <c r="AC1982" s="2300"/>
      <c r="AD1982" s="2300"/>
      <c r="AE1982" s="2308"/>
      <c r="AF1982" s="2316"/>
      <c r="AG1982" s="2314"/>
      <c r="AH1982" s="2312"/>
      <c r="AI1982" s="271">
        <f t="shared" ref="AI1982" si="2915">IF(P1982=P1981,0,IF(P1982=P1980,0,IF(P1982=P1979,0,IF(P1982=P1978,0,IF(P1982=P1977,0,IF(P1982=P1976,0,IF(P1982=P1975,0,1)))))))</f>
        <v>0</v>
      </c>
      <c r="AJ1982" s="271" t="s">
        <v>545</v>
      </c>
      <c r="AK1982" s="271" t="str">
        <f t="shared" si="2895"/>
        <v>??</v>
      </c>
      <c r="AL1982" s="271" t="e">
        <f>IF(#REF!=#REF!,0,IF(#REF!=#REF!,0,IF(#REF!=#REF!,0,IF(#REF!=#REF!,0,IF(#REF!=#REF!,0,IF(#REF!=#REF!,0,IF(#REF!=#REF!,0,1)))))))</f>
        <v>#REF!</v>
      </c>
      <c r="AM1982" s="354">
        <f t="shared" si="2899"/>
        <v>0</v>
      </c>
    </row>
    <row r="1983" spans="1:39" ht="14.1" customHeight="1" thickTop="1" thickBot="1" x14ac:dyDescent="0.25">
      <c r="A1983" s="2278"/>
      <c r="B1983" s="2281"/>
      <c r="C1983" s="2283"/>
      <c r="D1983" s="2285"/>
      <c r="E1983" s="2288"/>
      <c r="F1983" s="2281"/>
      <c r="G1983" s="2295"/>
      <c r="H1983" s="2297"/>
      <c r="I1983" s="2293"/>
      <c r="J1983" s="2281"/>
      <c r="K1983" s="2295"/>
      <c r="L1983" s="2281"/>
      <c r="M1983" s="310"/>
      <c r="N1983" s="1678"/>
      <c r="O1983" s="1678"/>
      <c r="P1983" s="309"/>
      <c r="Q1983" s="309"/>
      <c r="R1983" s="308"/>
      <c r="S1983" s="308"/>
      <c r="T1983" s="358"/>
      <c r="U1983" s="357"/>
      <c r="V1983" s="357"/>
      <c r="W1983" s="357"/>
      <c r="X1983" s="357"/>
      <c r="Y1983" s="357"/>
      <c r="Z1983" s="357"/>
      <c r="AA1983" s="357"/>
      <c r="AB1983" s="308"/>
      <c r="AC1983" s="2300"/>
      <c r="AD1983" s="2300"/>
      <c r="AE1983" s="2308"/>
      <c r="AF1983" s="2316"/>
      <c r="AG1983" s="2314"/>
      <c r="AH1983" s="2312"/>
      <c r="AI1983" s="271">
        <f t="shared" ref="AI1983" si="2916">IF(P1983=P1982,0,IF(P1983=P1981,0,IF(P1983=P1980,0,IF(P1983=P1979,0,IF(P1983=P1978,0,IF(P1983=P1977,0,IF(P1983=P1976,0,IF(P1983=P1975,0,1))))))))</f>
        <v>0</v>
      </c>
      <c r="AJ1983" s="271" t="s">
        <v>545</v>
      </c>
      <c r="AK1983" s="271" t="str">
        <f t="shared" si="2895"/>
        <v>??</v>
      </c>
      <c r="AL1983" s="271" t="e">
        <f>IF(#REF!=#REF!,0,IF(#REF!=#REF!,0,IF(#REF!=#REF!,0,IF(#REF!=#REF!,0,IF(#REF!=#REF!,0,IF(#REF!=#REF!,0,IF(#REF!=#REF!,0,IF(#REF!=#REF!,0,1))))))))</f>
        <v>#REF!</v>
      </c>
      <c r="AM1983" s="354">
        <f t="shared" si="2899"/>
        <v>0</v>
      </c>
    </row>
    <row r="1984" spans="1:39" ht="14.1" customHeight="1" thickTop="1" thickBot="1" x14ac:dyDescent="0.25">
      <c r="A1984" s="2279"/>
      <c r="B1984" s="2282"/>
      <c r="C1984" s="2284"/>
      <c r="D1984" s="2286"/>
      <c r="E1984" s="2289"/>
      <c r="F1984" s="2282"/>
      <c r="G1984" s="2296"/>
      <c r="H1984" s="2298"/>
      <c r="I1984" s="2294"/>
      <c r="J1984" s="2282"/>
      <c r="K1984" s="2296"/>
      <c r="L1984" s="2282"/>
      <c r="M1984" s="292"/>
      <c r="N1984" s="290"/>
      <c r="O1984" s="290"/>
      <c r="P1984" s="291"/>
      <c r="Q1984" s="291"/>
      <c r="R1984" s="290"/>
      <c r="S1984" s="290"/>
      <c r="T1984" s="356"/>
      <c r="U1984" s="355"/>
      <c r="V1984" s="355"/>
      <c r="W1984" s="355"/>
      <c r="X1984" s="355"/>
      <c r="Y1984" s="355"/>
      <c r="Z1984" s="355"/>
      <c r="AA1984" s="355"/>
      <c r="AB1984" s="290"/>
      <c r="AC1984" s="2301"/>
      <c r="AD1984" s="2301"/>
      <c r="AE1984" s="2309"/>
      <c r="AF1984" s="2316"/>
      <c r="AG1984" s="2315"/>
      <c r="AH1984" s="2312"/>
      <c r="AI1984" s="271">
        <f t="shared" ref="AI1984" si="2917">IF(P1984=P1983,0,IF(P1984=P1982,0,IF(P1984=P1981,0,IF(P1984=P1980,0,IF(P1984=P1979,0,IF(P1984=P1978,0,IF(P1984=P1977,0,IF(P1984=P1976,0,IF(P1984=P1975,0,1)))))))))</f>
        <v>0</v>
      </c>
      <c r="AJ1984" s="271" t="s">
        <v>545</v>
      </c>
      <c r="AK1984" s="271" t="str">
        <f t="shared" si="2895"/>
        <v>??</v>
      </c>
      <c r="AL1984" s="271" t="e">
        <f>IF(#REF!=#REF!,0,IF(#REF!=#REF!,0,IF(#REF!=#REF!,0,IF(#REF!=#REF!,0,IF(#REF!=#REF!,0,IF(#REF!=#REF!,0,IF(#REF!=#REF!,0,IF(#REF!=#REF!,0,IF(#REF!=#REF!,0,1)))))))))</f>
        <v>#REF!</v>
      </c>
      <c r="AM1984" s="354">
        <f t="shared" si="2899"/>
        <v>0</v>
      </c>
    </row>
    <row r="1985" spans="1:39" ht="14.1" customHeight="1" thickTop="1" thickBot="1" x14ac:dyDescent="0.25">
      <c r="A1985" s="2278"/>
      <c r="B1985" s="2280"/>
      <c r="C1985" s="2283"/>
      <c r="D1985" s="2285"/>
      <c r="E1985" s="2287"/>
      <c r="F1985" s="2280"/>
      <c r="G1985" s="2280"/>
      <c r="H1985" s="2297"/>
      <c r="I1985" s="2290" t="s">
        <v>140</v>
      </c>
      <c r="J1985" s="2281"/>
      <c r="K1985" s="2280"/>
      <c r="L1985" s="2281"/>
      <c r="M1985" s="310"/>
      <c r="N1985" s="1678"/>
      <c r="O1985" s="1678"/>
      <c r="P1985" s="388"/>
      <c r="Q1985" s="388"/>
      <c r="R1985" s="308"/>
      <c r="S1985" s="308"/>
      <c r="T1985" s="358"/>
      <c r="U1985" s="357"/>
      <c r="V1985" s="357"/>
      <c r="W1985" s="357"/>
      <c r="X1985" s="357"/>
      <c r="Y1985" s="357"/>
      <c r="Z1985" s="357"/>
      <c r="AA1985" s="357"/>
      <c r="AB1985" s="308"/>
      <c r="AC1985" s="2299">
        <f t="shared" ref="AC1985" si="2918">SUM(T1985:AB1994)</f>
        <v>0</v>
      </c>
      <c r="AD1985" s="2299">
        <f t="shared" ref="AD1985" si="2919">IF(AC1985&gt;0,18,0)</f>
        <v>0</v>
      </c>
      <c r="AE1985" s="2306">
        <f t="shared" ref="AE1985" si="2920">IF((AC1985-AD1985)&gt;=0,AC1985-AD1985,0)</f>
        <v>0</v>
      </c>
      <c r="AF1985" s="2316">
        <f t="shared" ref="AF1985" si="2921">IF(AC1985&lt;AD1985,AC1985,AD1985)/IF(AD1985=0,1,AD1985)</f>
        <v>0</v>
      </c>
      <c r="AG1985" s="2313" t="str">
        <f t="shared" ref="AG1985" si="2922">IF(AF1985=1,"pe",IF(AF1985&gt;0,"ne",""))</f>
        <v/>
      </c>
      <c r="AH1985" s="2312"/>
      <c r="AI1985" s="271">
        <v>1</v>
      </c>
      <c r="AJ1985" s="271" t="s">
        <v>545</v>
      </c>
      <c r="AK1985" s="271" t="str">
        <f t="shared" si="2895"/>
        <v>??</v>
      </c>
      <c r="AL1985" s="271">
        <v>1</v>
      </c>
      <c r="AM1985" s="354">
        <f t="shared" ref="AM1985" si="2923">C1985</f>
        <v>0</v>
      </c>
    </row>
    <row r="1986" spans="1:39" ht="14.1" customHeight="1" thickTop="1" thickBot="1" x14ac:dyDescent="0.25">
      <c r="A1986" s="2278"/>
      <c r="B1986" s="2281"/>
      <c r="C1986" s="2283"/>
      <c r="D1986" s="2285"/>
      <c r="E1986" s="2288"/>
      <c r="F1986" s="2281"/>
      <c r="G1986" s="2295"/>
      <c r="H1986" s="2297"/>
      <c r="I1986" s="2291"/>
      <c r="J1986" s="2281"/>
      <c r="K1986" s="2295"/>
      <c r="L1986" s="2281"/>
      <c r="M1986" s="310"/>
      <c r="N1986" s="1678"/>
      <c r="O1986" s="1678"/>
      <c r="P1986" s="309"/>
      <c r="Q1986" s="309"/>
      <c r="R1986" s="308"/>
      <c r="S1986" s="308"/>
      <c r="T1986" s="358"/>
      <c r="U1986" s="357"/>
      <c r="V1986" s="357"/>
      <c r="W1986" s="357"/>
      <c r="X1986" s="357"/>
      <c r="Y1986" s="357"/>
      <c r="Z1986" s="357"/>
      <c r="AA1986" s="357"/>
      <c r="AB1986" s="308"/>
      <c r="AC1986" s="2300"/>
      <c r="AD1986" s="2300"/>
      <c r="AE1986" s="2307"/>
      <c r="AF1986" s="2316"/>
      <c r="AG1986" s="2314"/>
      <c r="AH1986" s="2312"/>
      <c r="AI1986" s="271">
        <f t="shared" ref="AI1986" si="2924">IF(P1986=P1985,0,1)</f>
        <v>0</v>
      </c>
      <c r="AJ1986" s="271" t="s">
        <v>545</v>
      </c>
      <c r="AK1986" s="271" t="str">
        <f t="shared" si="2895"/>
        <v>??</v>
      </c>
      <c r="AL1986" s="271" t="e">
        <f>IF(#REF!=#REF!,0,1)</f>
        <v>#REF!</v>
      </c>
      <c r="AM1986" s="354">
        <f t="shared" si="2899"/>
        <v>0</v>
      </c>
    </row>
    <row r="1987" spans="1:39" ht="14.1" customHeight="1" thickTop="1" thickBot="1" x14ac:dyDescent="0.25">
      <c r="A1987" s="2278"/>
      <c r="B1987" s="2281"/>
      <c r="C1987" s="2283"/>
      <c r="D1987" s="2285"/>
      <c r="E1987" s="2288"/>
      <c r="F1987" s="2281"/>
      <c r="G1987" s="2295"/>
      <c r="H1987" s="2297"/>
      <c r="I1987" s="2292"/>
      <c r="J1987" s="2281"/>
      <c r="K1987" s="2295"/>
      <c r="L1987" s="2281"/>
      <c r="M1987" s="310"/>
      <c r="N1987" s="1678"/>
      <c r="O1987" s="1678"/>
      <c r="P1987" s="309"/>
      <c r="Q1987" s="309"/>
      <c r="R1987" s="308"/>
      <c r="S1987" s="308"/>
      <c r="T1987" s="358"/>
      <c r="U1987" s="357"/>
      <c r="V1987" s="357"/>
      <c r="W1987" s="357"/>
      <c r="X1987" s="357"/>
      <c r="Y1987" s="357"/>
      <c r="Z1987" s="357"/>
      <c r="AA1987" s="357"/>
      <c r="AB1987" s="308"/>
      <c r="AC1987" s="2300"/>
      <c r="AD1987" s="2300"/>
      <c r="AE1987" s="2307"/>
      <c r="AF1987" s="2316"/>
      <c r="AG1987" s="2314"/>
      <c r="AH1987" s="2312"/>
      <c r="AI1987" s="271">
        <f t="shared" ref="AI1987" si="2925">IF(P1987=P1986,0,IF(P1987=P1985,0,1))</f>
        <v>0</v>
      </c>
      <c r="AJ1987" s="271" t="s">
        <v>545</v>
      </c>
      <c r="AK1987" s="271" t="str">
        <f t="shared" si="2895"/>
        <v>??</v>
      </c>
      <c r="AL1987" s="271" t="e">
        <f>IF(#REF!=#REF!,0,IF(#REF!=#REF!,0,1))</f>
        <v>#REF!</v>
      </c>
      <c r="AM1987" s="354">
        <f t="shared" si="2899"/>
        <v>0</v>
      </c>
    </row>
    <row r="1988" spans="1:39" ht="14.1" customHeight="1" thickTop="1" thickBot="1" x14ac:dyDescent="0.25">
      <c r="A1988" s="2278"/>
      <c r="B1988" s="2281"/>
      <c r="C1988" s="2283"/>
      <c r="D1988" s="2285"/>
      <c r="E1988" s="2288"/>
      <c r="F1988" s="2281"/>
      <c r="G1988" s="2295"/>
      <c r="H1988" s="2297"/>
      <c r="I1988" s="2293"/>
      <c r="J1988" s="2281"/>
      <c r="K1988" s="2295"/>
      <c r="L1988" s="2281"/>
      <c r="M1988" s="310"/>
      <c r="N1988" s="1678"/>
      <c r="O1988" s="1678"/>
      <c r="P1988" s="309"/>
      <c r="Q1988" s="309"/>
      <c r="R1988" s="308"/>
      <c r="S1988" s="308"/>
      <c r="T1988" s="358"/>
      <c r="U1988" s="357"/>
      <c r="V1988" s="357"/>
      <c r="W1988" s="357"/>
      <c r="X1988" s="357"/>
      <c r="Y1988" s="357"/>
      <c r="Z1988" s="357"/>
      <c r="AA1988" s="357"/>
      <c r="AB1988" s="308"/>
      <c r="AC1988" s="2300"/>
      <c r="AD1988" s="2300"/>
      <c r="AE1988" s="2307"/>
      <c r="AF1988" s="2316"/>
      <c r="AG1988" s="2314"/>
      <c r="AH1988" s="2312"/>
      <c r="AI1988" s="271">
        <f t="shared" ref="AI1988" si="2926">IF(P1988=P1987,0,IF(P1988=P1986,0,IF(P1988=P1985,0,1)))</f>
        <v>0</v>
      </c>
      <c r="AJ1988" s="271" t="s">
        <v>545</v>
      </c>
      <c r="AK1988" s="271" t="str">
        <f t="shared" si="2895"/>
        <v>??</v>
      </c>
      <c r="AL1988" s="271" t="e">
        <f>IF(#REF!=#REF!,0,IF(#REF!=#REF!,0,IF(#REF!=#REF!,0,1)))</f>
        <v>#REF!</v>
      </c>
      <c r="AM1988" s="354">
        <f t="shared" si="2899"/>
        <v>0</v>
      </c>
    </row>
    <row r="1989" spans="1:39" ht="14.1" customHeight="1" thickTop="1" thickBot="1" x14ac:dyDescent="0.25">
      <c r="A1989" s="2278"/>
      <c r="B1989" s="2281"/>
      <c r="C1989" s="2283"/>
      <c r="D1989" s="2285"/>
      <c r="E1989" s="2288"/>
      <c r="F1989" s="2281"/>
      <c r="G1989" s="2295"/>
      <c r="H1989" s="2297"/>
      <c r="I1989" s="2293"/>
      <c r="J1989" s="2281"/>
      <c r="K1989" s="2295"/>
      <c r="L1989" s="2281"/>
      <c r="M1989" s="310"/>
      <c r="N1989" s="1678"/>
      <c r="O1989" s="1678"/>
      <c r="P1989" s="309"/>
      <c r="Q1989" s="309"/>
      <c r="R1989" s="308"/>
      <c r="S1989" s="308"/>
      <c r="T1989" s="358"/>
      <c r="U1989" s="357"/>
      <c r="V1989" s="357"/>
      <c r="W1989" s="357"/>
      <c r="X1989" s="357"/>
      <c r="Y1989" s="357"/>
      <c r="Z1989" s="357"/>
      <c r="AA1989" s="357"/>
      <c r="AB1989" s="308"/>
      <c r="AC1989" s="2300"/>
      <c r="AD1989" s="2300"/>
      <c r="AE1989" s="2307"/>
      <c r="AF1989" s="2316"/>
      <c r="AG1989" s="2314"/>
      <c r="AH1989" s="2312"/>
      <c r="AI1989" s="271">
        <f t="shared" ref="AI1989" si="2927">IF(P1989=P1988,0,IF(P1989=P1987,0,IF(P1989=P1986,0,IF(P1989=P1985,0,1))))</f>
        <v>0</v>
      </c>
      <c r="AJ1989" s="271" t="s">
        <v>545</v>
      </c>
      <c r="AK1989" s="271" t="str">
        <f t="shared" si="2895"/>
        <v>??</v>
      </c>
      <c r="AL1989" s="271" t="e">
        <f>IF(#REF!=#REF!,0,IF(#REF!=#REF!,0,IF(#REF!=#REF!,0,IF(#REF!=#REF!,0,1))))</f>
        <v>#REF!</v>
      </c>
      <c r="AM1989" s="354">
        <f t="shared" si="2899"/>
        <v>0</v>
      </c>
    </row>
    <row r="1990" spans="1:39" ht="14.1" customHeight="1" thickTop="1" thickBot="1" x14ac:dyDescent="0.25">
      <c r="A1990" s="2278"/>
      <c r="B1990" s="2281"/>
      <c r="C1990" s="2283"/>
      <c r="D1990" s="2285"/>
      <c r="E1990" s="2288"/>
      <c r="F1990" s="2281"/>
      <c r="G1990" s="2295"/>
      <c r="H1990" s="2297"/>
      <c r="I1990" s="2293"/>
      <c r="J1990" s="2281"/>
      <c r="K1990" s="2295"/>
      <c r="L1990" s="2281"/>
      <c r="M1990" s="310"/>
      <c r="N1990" s="1678"/>
      <c r="O1990" s="1678"/>
      <c r="P1990" s="309"/>
      <c r="Q1990" s="309"/>
      <c r="R1990" s="308"/>
      <c r="S1990" s="308"/>
      <c r="T1990" s="358"/>
      <c r="U1990" s="357"/>
      <c r="V1990" s="357"/>
      <c r="W1990" s="357"/>
      <c r="X1990" s="357"/>
      <c r="Y1990" s="357"/>
      <c r="Z1990" s="357"/>
      <c r="AA1990" s="357"/>
      <c r="AB1990" s="308"/>
      <c r="AC1990" s="2300"/>
      <c r="AD1990" s="2300"/>
      <c r="AE1990" s="2307"/>
      <c r="AF1990" s="2316"/>
      <c r="AG1990" s="2314"/>
      <c r="AH1990" s="2312"/>
      <c r="AI1990" s="271">
        <f t="shared" ref="AI1990" si="2928">IF(P1990=P1989,0,IF(P1990=P1988,0,IF(P1990=P1987,0,IF(P1990=P1986,0,IF(P1990=P1985,0,1)))))</f>
        <v>0</v>
      </c>
      <c r="AJ1990" s="271" t="s">
        <v>545</v>
      </c>
      <c r="AK1990" s="271" t="str">
        <f t="shared" si="2895"/>
        <v>??</v>
      </c>
      <c r="AL1990" s="271" t="e">
        <f>IF(#REF!=#REF!,0,IF(#REF!=#REF!,0,IF(#REF!=#REF!,0,IF(#REF!=#REF!,0,IF(#REF!=#REF!,0,1)))))</f>
        <v>#REF!</v>
      </c>
      <c r="AM1990" s="354">
        <f t="shared" si="2899"/>
        <v>0</v>
      </c>
    </row>
    <row r="1991" spans="1:39" ht="14.1" customHeight="1" thickTop="1" thickBot="1" x14ac:dyDescent="0.25">
      <c r="A1991" s="2278"/>
      <c r="B1991" s="2281"/>
      <c r="C1991" s="2283"/>
      <c r="D1991" s="2285"/>
      <c r="E1991" s="2288"/>
      <c r="F1991" s="2281"/>
      <c r="G1991" s="2295"/>
      <c r="H1991" s="2297"/>
      <c r="I1991" s="2293"/>
      <c r="J1991" s="2281"/>
      <c r="K1991" s="2295"/>
      <c r="L1991" s="2281"/>
      <c r="M1991" s="310"/>
      <c r="N1991" s="1678"/>
      <c r="O1991" s="1678"/>
      <c r="P1991" s="309"/>
      <c r="Q1991" s="309"/>
      <c r="R1991" s="308"/>
      <c r="S1991" s="308"/>
      <c r="T1991" s="358"/>
      <c r="U1991" s="357"/>
      <c r="V1991" s="357"/>
      <c r="W1991" s="357"/>
      <c r="X1991" s="357"/>
      <c r="Y1991" s="357"/>
      <c r="Z1991" s="357"/>
      <c r="AA1991" s="357"/>
      <c r="AB1991" s="308"/>
      <c r="AC1991" s="2300"/>
      <c r="AD1991" s="2300"/>
      <c r="AE1991" s="2308" t="str">
        <f t="shared" ref="AE1991" si="2929">IF(AE1985&gt;9,"błąd","")</f>
        <v/>
      </c>
      <c r="AF1991" s="2316"/>
      <c r="AG1991" s="2314"/>
      <c r="AH1991" s="2312"/>
      <c r="AI1991" s="271">
        <f t="shared" ref="AI1991" si="2930">IF(P1991=P1990,0,IF(P1991=P1989,0,IF(P1991=P1988,0,IF(P1991=P1987,0,IF(P1991=P1986,0,IF(P1991=P1985,0,1))))))</f>
        <v>0</v>
      </c>
      <c r="AJ1991" s="271" t="s">
        <v>545</v>
      </c>
      <c r="AK1991" s="271" t="str">
        <f t="shared" si="2895"/>
        <v>??</v>
      </c>
      <c r="AL1991" s="271" t="e">
        <f>IF(#REF!=#REF!,0,IF(#REF!=#REF!,0,IF(#REF!=#REF!,0,IF(#REF!=#REF!,0,IF(#REF!=#REF!,0,IF(#REF!=#REF!,0,1))))))</f>
        <v>#REF!</v>
      </c>
      <c r="AM1991" s="354">
        <f t="shared" si="2899"/>
        <v>0</v>
      </c>
    </row>
    <row r="1992" spans="1:39" ht="14.1" customHeight="1" thickTop="1" thickBot="1" x14ac:dyDescent="0.25">
      <c r="A1992" s="2278"/>
      <c r="B1992" s="2281"/>
      <c r="C1992" s="2283"/>
      <c r="D1992" s="2285"/>
      <c r="E1992" s="2288"/>
      <c r="F1992" s="2281"/>
      <c r="G1992" s="2295"/>
      <c r="H1992" s="2297"/>
      <c r="I1992" s="2293"/>
      <c r="J1992" s="2281"/>
      <c r="K1992" s="2295"/>
      <c r="L1992" s="2281"/>
      <c r="M1992" s="310"/>
      <c r="N1992" s="1678"/>
      <c r="O1992" s="1678"/>
      <c r="P1992" s="309"/>
      <c r="Q1992" s="309"/>
      <c r="R1992" s="308"/>
      <c r="S1992" s="308"/>
      <c r="T1992" s="358"/>
      <c r="U1992" s="357"/>
      <c r="V1992" s="357"/>
      <c r="W1992" s="357"/>
      <c r="X1992" s="357"/>
      <c r="Y1992" s="357"/>
      <c r="Z1992" s="357"/>
      <c r="AA1992" s="357"/>
      <c r="AB1992" s="308"/>
      <c r="AC1992" s="2300"/>
      <c r="AD1992" s="2300"/>
      <c r="AE1992" s="2308"/>
      <c r="AF1992" s="2316"/>
      <c r="AG1992" s="2314"/>
      <c r="AH1992" s="2312"/>
      <c r="AI1992" s="271">
        <f t="shared" ref="AI1992" si="2931">IF(P1992=P1991,0,IF(P1992=P1990,0,IF(P1992=P1989,0,IF(P1992=P1988,0,IF(P1992=P1987,0,IF(P1992=P1986,0,IF(P1992=P1985,0,1)))))))</f>
        <v>0</v>
      </c>
      <c r="AJ1992" s="271" t="s">
        <v>545</v>
      </c>
      <c r="AK1992" s="271" t="str">
        <f t="shared" si="2895"/>
        <v>??</v>
      </c>
      <c r="AL1992" s="271" t="e">
        <f>IF(#REF!=#REF!,0,IF(#REF!=#REF!,0,IF(#REF!=#REF!,0,IF(#REF!=#REF!,0,IF(#REF!=#REF!,0,IF(#REF!=#REF!,0,IF(#REF!=#REF!,0,1)))))))</f>
        <v>#REF!</v>
      </c>
      <c r="AM1992" s="354">
        <f t="shared" si="2899"/>
        <v>0</v>
      </c>
    </row>
    <row r="1993" spans="1:39" ht="14.1" customHeight="1" thickTop="1" thickBot="1" x14ac:dyDescent="0.25">
      <c r="A1993" s="2278"/>
      <c r="B1993" s="2281"/>
      <c r="C1993" s="2283"/>
      <c r="D1993" s="2285"/>
      <c r="E1993" s="2288"/>
      <c r="F1993" s="2281"/>
      <c r="G1993" s="2295"/>
      <c r="H1993" s="2297"/>
      <c r="I1993" s="2293"/>
      <c r="J1993" s="2281"/>
      <c r="K1993" s="2295"/>
      <c r="L1993" s="2281"/>
      <c r="M1993" s="310"/>
      <c r="N1993" s="1678"/>
      <c r="O1993" s="1678"/>
      <c r="P1993" s="309"/>
      <c r="Q1993" s="309"/>
      <c r="R1993" s="308"/>
      <c r="S1993" s="308"/>
      <c r="T1993" s="358"/>
      <c r="U1993" s="357"/>
      <c r="V1993" s="357"/>
      <c r="W1993" s="357"/>
      <c r="X1993" s="357"/>
      <c r="Y1993" s="357"/>
      <c r="Z1993" s="357"/>
      <c r="AA1993" s="357"/>
      <c r="AB1993" s="308"/>
      <c r="AC1993" s="2300"/>
      <c r="AD1993" s="2300"/>
      <c r="AE1993" s="2308"/>
      <c r="AF1993" s="2316"/>
      <c r="AG1993" s="2314"/>
      <c r="AH1993" s="2312"/>
      <c r="AI1993" s="271">
        <f t="shared" ref="AI1993" si="2932">IF(P1993=P1992,0,IF(P1993=P1991,0,IF(P1993=P1990,0,IF(P1993=P1989,0,IF(P1993=P1988,0,IF(P1993=P1987,0,IF(P1993=P1986,0,IF(P1993=P1985,0,1))))))))</f>
        <v>0</v>
      </c>
      <c r="AJ1993" s="271" t="s">
        <v>545</v>
      </c>
      <c r="AK1993" s="271" t="str">
        <f t="shared" si="2895"/>
        <v>??</v>
      </c>
      <c r="AL1993" s="271" t="e">
        <f>IF(#REF!=#REF!,0,IF(#REF!=#REF!,0,IF(#REF!=#REF!,0,IF(#REF!=#REF!,0,IF(#REF!=#REF!,0,IF(#REF!=#REF!,0,IF(#REF!=#REF!,0,IF(#REF!=#REF!,0,1))))))))</f>
        <v>#REF!</v>
      </c>
      <c r="AM1993" s="354">
        <f t="shared" si="2899"/>
        <v>0</v>
      </c>
    </row>
    <row r="1994" spans="1:39" ht="14.1" customHeight="1" thickTop="1" thickBot="1" x14ac:dyDescent="0.25">
      <c r="A1994" s="2279"/>
      <c r="B1994" s="2282"/>
      <c r="C1994" s="2284"/>
      <c r="D1994" s="2286"/>
      <c r="E1994" s="2289"/>
      <c r="F1994" s="2282"/>
      <c r="G1994" s="2296"/>
      <c r="H1994" s="2298"/>
      <c r="I1994" s="2294"/>
      <c r="J1994" s="2282"/>
      <c r="K1994" s="2296"/>
      <c r="L1994" s="2282"/>
      <c r="M1994" s="292"/>
      <c r="N1994" s="290"/>
      <c r="O1994" s="290"/>
      <c r="P1994" s="291"/>
      <c r="Q1994" s="291"/>
      <c r="R1994" s="290"/>
      <c r="S1994" s="290"/>
      <c r="T1994" s="356"/>
      <c r="U1994" s="355"/>
      <c r="V1994" s="355"/>
      <c r="W1994" s="355"/>
      <c r="X1994" s="355"/>
      <c r="Y1994" s="355"/>
      <c r="Z1994" s="355"/>
      <c r="AA1994" s="355"/>
      <c r="AB1994" s="290"/>
      <c r="AC1994" s="2301"/>
      <c r="AD1994" s="2301"/>
      <c r="AE1994" s="2309"/>
      <c r="AF1994" s="2316"/>
      <c r="AG1994" s="2315"/>
      <c r="AH1994" s="2312"/>
      <c r="AI1994" s="271">
        <f t="shared" ref="AI1994" si="2933">IF(P1994=P1993,0,IF(P1994=P1992,0,IF(P1994=P1991,0,IF(P1994=P1990,0,IF(P1994=P1989,0,IF(P1994=P1988,0,IF(P1994=P1987,0,IF(P1994=P1986,0,IF(P1994=P1985,0,1)))))))))</f>
        <v>0</v>
      </c>
      <c r="AJ1994" s="271" t="s">
        <v>545</v>
      </c>
      <c r="AK1994" s="271" t="str">
        <f t="shared" si="2895"/>
        <v>??</v>
      </c>
      <c r="AL1994" s="271" t="e">
        <f>IF(#REF!=#REF!,0,IF(#REF!=#REF!,0,IF(#REF!=#REF!,0,IF(#REF!=#REF!,0,IF(#REF!=#REF!,0,IF(#REF!=#REF!,0,IF(#REF!=#REF!,0,IF(#REF!=#REF!,0,IF(#REF!=#REF!,0,1)))))))))</f>
        <v>#REF!</v>
      </c>
      <c r="AM1994" s="354">
        <f t="shared" si="2899"/>
        <v>0</v>
      </c>
    </row>
    <row r="1995" spans="1:39" ht="14.1" customHeight="1" thickTop="1" thickBot="1" x14ac:dyDescent="0.25">
      <c r="A1995" s="2278"/>
      <c r="B1995" s="2280"/>
      <c r="C1995" s="2283"/>
      <c r="D1995" s="2285"/>
      <c r="E1995" s="2287"/>
      <c r="F1995" s="2280"/>
      <c r="G1995" s="2280"/>
      <c r="H1995" s="2297"/>
      <c r="I1995" s="2290" t="s">
        <v>140</v>
      </c>
      <c r="J1995" s="2281"/>
      <c r="K1995" s="2280"/>
      <c r="L1995" s="2281"/>
      <c r="M1995" s="310"/>
      <c r="N1995" s="1678"/>
      <c r="O1995" s="1678"/>
      <c r="P1995" s="388"/>
      <c r="Q1995" s="388"/>
      <c r="R1995" s="308"/>
      <c r="S1995" s="308"/>
      <c r="T1995" s="358"/>
      <c r="U1995" s="357"/>
      <c r="V1995" s="357"/>
      <c r="W1995" s="357"/>
      <c r="X1995" s="357"/>
      <c r="Y1995" s="357"/>
      <c r="Z1995" s="357"/>
      <c r="AA1995" s="357"/>
      <c r="AB1995" s="308"/>
      <c r="AC1995" s="2299">
        <f t="shared" ref="AC1995" si="2934">SUM(T1995:AB2004)</f>
        <v>0</v>
      </c>
      <c r="AD1995" s="2299">
        <f t="shared" ref="AD1995" si="2935">IF(AC1995&gt;0,18,0)</f>
        <v>0</v>
      </c>
      <c r="AE1995" s="2306">
        <f t="shared" ref="AE1995" si="2936">IF((AC1995-AD1995)&gt;=0,AC1995-AD1995,0)</f>
        <v>0</v>
      </c>
      <c r="AF1995" s="2316">
        <f t="shared" ref="AF1995" si="2937">IF(AC1995&lt;AD1995,AC1995,AD1995)/IF(AD1995=0,1,AD1995)</f>
        <v>0</v>
      </c>
      <c r="AG1995" s="2313" t="str">
        <f t="shared" ref="AG1995" si="2938">IF(AF1995=1,"pe",IF(AF1995&gt;0,"ne",""))</f>
        <v/>
      </c>
      <c r="AH1995" s="2312"/>
      <c r="AI1995" s="271">
        <v>1</v>
      </c>
      <c r="AJ1995" s="271" t="s">
        <v>545</v>
      </c>
      <c r="AK1995" s="271" t="str">
        <f t="shared" si="2895"/>
        <v>??</v>
      </c>
      <c r="AL1995" s="271">
        <v>1</v>
      </c>
      <c r="AM1995" s="354">
        <f t="shared" ref="AM1995" si="2939">C1995</f>
        <v>0</v>
      </c>
    </row>
    <row r="1996" spans="1:39" ht="14.1" customHeight="1" thickTop="1" thickBot="1" x14ac:dyDescent="0.25">
      <c r="A1996" s="2278"/>
      <c r="B1996" s="2281"/>
      <c r="C1996" s="2283"/>
      <c r="D1996" s="2285"/>
      <c r="E1996" s="2288"/>
      <c r="F1996" s="2281"/>
      <c r="G1996" s="2295"/>
      <c r="H1996" s="2297"/>
      <c r="I1996" s="2291"/>
      <c r="J1996" s="2281"/>
      <c r="K1996" s="2295"/>
      <c r="L1996" s="2281"/>
      <c r="M1996" s="310"/>
      <c r="N1996" s="1678"/>
      <c r="O1996" s="1678"/>
      <c r="P1996" s="309"/>
      <c r="Q1996" s="309"/>
      <c r="R1996" s="308"/>
      <c r="S1996" s="308"/>
      <c r="T1996" s="358"/>
      <c r="U1996" s="357"/>
      <c r="V1996" s="357"/>
      <c r="W1996" s="357"/>
      <c r="X1996" s="357"/>
      <c r="Y1996" s="357"/>
      <c r="Z1996" s="357"/>
      <c r="AA1996" s="357"/>
      <c r="AB1996" s="308"/>
      <c r="AC1996" s="2300"/>
      <c r="AD1996" s="2300"/>
      <c r="AE1996" s="2307"/>
      <c r="AF1996" s="2316"/>
      <c r="AG1996" s="2314"/>
      <c r="AH1996" s="2312"/>
      <c r="AI1996" s="271">
        <f t="shared" ref="AI1996" si="2940">IF(P1996=P1995,0,1)</f>
        <v>0</v>
      </c>
      <c r="AJ1996" s="271" t="s">
        <v>545</v>
      </c>
      <c r="AK1996" s="271" t="str">
        <f t="shared" si="2895"/>
        <v>??</v>
      </c>
      <c r="AL1996" s="271" t="e">
        <f>IF(#REF!=#REF!,0,1)</f>
        <v>#REF!</v>
      </c>
      <c r="AM1996" s="354">
        <f t="shared" si="2899"/>
        <v>0</v>
      </c>
    </row>
    <row r="1997" spans="1:39" ht="14.1" customHeight="1" thickTop="1" thickBot="1" x14ac:dyDescent="0.25">
      <c r="A1997" s="2278"/>
      <c r="B1997" s="2281"/>
      <c r="C1997" s="2283"/>
      <c r="D1997" s="2285"/>
      <c r="E1997" s="2288"/>
      <c r="F1997" s="2281"/>
      <c r="G1997" s="2295"/>
      <c r="H1997" s="2297"/>
      <c r="I1997" s="2292"/>
      <c r="J1997" s="2281"/>
      <c r="K1997" s="2295"/>
      <c r="L1997" s="2281"/>
      <c r="M1997" s="310"/>
      <c r="N1997" s="1678"/>
      <c r="O1997" s="1678"/>
      <c r="P1997" s="309"/>
      <c r="Q1997" s="309"/>
      <c r="R1997" s="308"/>
      <c r="S1997" s="308"/>
      <c r="T1997" s="358"/>
      <c r="U1997" s="357"/>
      <c r="V1997" s="357"/>
      <c r="W1997" s="357"/>
      <c r="X1997" s="357"/>
      <c r="Y1997" s="357"/>
      <c r="Z1997" s="357"/>
      <c r="AA1997" s="357"/>
      <c r="AB1997" s="308"/>
      <c r="AC1997" s="2300"/>
      <c r="AD1997" s="2300"/>
      <c r="AE1997" s="2307"/>
      <c r="AF1997" s="2316"/>
      <c r="AG1997" s="2314"/>
      <c r="AH1997" s="2312"/>
      <c r="AI1997" s="271">
        <f t="shared" ref="AI1997" si="2941">IF(P1997=P1996,0,IF(P1997=P1995,0,1))</f>
        <v>0</v>
      </c>
      <c r="AJ1997" s="271" t="s">
        <v>545</v>
      </c>
      <c r="AK1997" s="271" t="str">
        <f t="shared" si="2895"/>
        <v>??</v>
      </c>
      <c r="AL1997" s="271" t="e">
        <f>IF(#REF!=#REF!,0,IF(#REF!=#REF!,0,1))</f>
        <v>#REF!</v>
      </c>
      <c r="AM1997" s="354">
        <f t="shared" si="2899"/>
        <v>0</v>
      </c>
    </row>
    <row r="1998" spans="1:39" ht="14.1" customHeight="1" thickTop="1" thickBot="1" x14ac:dyDescent="0.25">
      <c r="A1998" s="2278"/>
      <c r="B1998" s="2281"/>
      <c r="C1998" s="2283"/>
      <c r="D1998" s="2285"/>
      <c r="E1998" s="2288"/>
      <c r="F1998" s="2281"/>
      <c r="G1998" s="2295"/>
      <c r="H1998" s="2297"/>
      <c r="I1998" s="2293"/>
      <c r="J1998" s="2281"/>
      <c r="K1998" s="2295"/>
      <c r="L1998" s="2281"/>
      <c r="M1998" s="310"/>
      <c r="N1998" s="1678"/>
      <c r="O1998" s="1678"/>
      <c r="P1998" s="309"/>
      <c r="Q1998" s="309"/>
      <c r="R1998" s="308"/>
      <c r="S1998" s="308"/>
      <c r="T1998" s="358"/>
      <c r="U1998" s="357"/>
      <c r="V1998" s="357"/>
      <c r="W1998" s="357"/>
      <c r="X1998" s="357"/>
      <c r="Y1998" s="357"/>
      <c r="Z1998" s="357"/>
      <c r="AA1998" s="357"/>
      <c r="AB1998" s="308"/>
      <c r="AC1998" s="2300"/>
      <c r="AD1998" s="2300"/>
      <c r="AE1998" s="2307"/>
      <c r="AF1998" s="2316"/>
      <c r="AG1998" s="2314"/>
      <c r="AH1998" s="2312"/>
      <c r="AI1998" s="271">
        <f t="shared" ref="AI1998" si="2942">IF(P1998=P1997,0,IF(P1998=P1996,0,IF(P1998=P1995,0,1)))</f>
        <v>0</v>
      </c>
      <c r="AJ1998" s="271" t="s">
        <v>545</v>
      </c>
      <c r="AK1998" s="271" t="str">
        <f t="shared" si="2895"/>
        <v>??</v>
      </c>
      <c r="AL1998" s="271" t="e">
        <f>IF(#REF!=#REF!,0,IF(#REF!=#REF!,0,IF(#REF!=#REF!,0,1)))</f>
        <v>#REF!</v>
      </c>
      <c r="AM1998" s="354">
        <f t="shared" si="2899"/>
        <v>0</v>
      </c>
    </row>
    <row r="1999" spans="1:39" ht="14.1" customHeight="1" thickTop="1" thickBot="1" x14ac:dyDescent="0.25">
      <c r="A1999" s="2278"/>
      <c r="B1999" s="2281"/>
      <c r="C1999" s="2283"/>
      <c r="D1999" s="2285"/>
      <c r="E1999" s="2288"/>
      <c r="F1999" s="2281"/>
      <c r="G1999" s="2295"/>
      <c r="H1999" s="2297"/>
      <c r="I1999" s="2293"/>
      <c r="J1999" s="2281"/>
      <c r="K1999" s="2295"/>
      <c r="L1999" s="2281"/>
      <c r="M1999" s="310"/>
      <c r="N1999" s="1678"/>
      <c r="O1999" s="1678"/>
      <c r="P1999" s="309"/>
      <c r="Q1999" s="309"/>
      <c r="R1999" s="308"/>
      <c r="S1999" s="308"/>
      <c r="T1999" s="358"/>
      <c r="U1999" s="357"/>
      <c r="V1999" s="357"/>
      <c r="W1999" s="357"/>
      <c r="X1999" s="357"/>
      <c r="Y1999" s="357"/>
      <c r="Z1999" s="357"/>
      <c r="AA1999" s="357"/>
      <c r="AB1999" s="308"/>
      <c r="AC1999" s="2300"/>
      <c r="AD1999" s="2300"/>
      <c r="AE1999" s="2307"/>
      <c r="AF1999" s="2316"/>
      <c r="AG1999" s="2314"/>
      <c r="AH1999" s="2312"/>
      <c r="AI1999" s="271">
        <f t="shared" ref="AI1999" si="2943">IF(P1999=P1998,0,IF(P1999=P1997,0,IF(P1999=P1996,0,IF(P1999=P1995,0,1))))</f>
        <v>0</v>
      </c>
      <c r="AJ1999" s="271" t="s">
        <v>545</v>
      </c>
      <c r="AK1999" s="271" t="str">
        <f t="shared" si="2895"/>
        <v>??</v>
      </c>
      <c r="AL1999" s="271" t="e">
        <f>IF(#REF!=#REF!,0,IF(#REF!=#REF!,0,IF(#REF!=#REF!,0,IF(#REF!=#REF!,0,1))))</f>
        <v>#REF!</v>
      </c>
      <c r="AM1999" s="354">
        <f t="shared" si="2899"/>
        <v>0</v>
      </c>
    </row>
    <row r="2000" spans="1:39" ht="14.1" customHeight="1" thickTop="1" thickBot="1" x14ac:dyDescent="0.25">
      <c r="A2000" s="2278"/>
      <c r="B2000" s="2281"/>
      <c r="C2000" s="2283"/>
      <c r="D2000" s="2285"/>
      <c r="E2000" s="2288"/>
      <c r="F2000" s="2281"/>
      <c r="G2000" s="2295"/>
      <c r="H2000" s="2297"/>
      <c r="I2000" s="2293"/>
      <c r="J2000" s="2281"/>
      <c r="K2000" s="2295"/>
      <c r="L2000" s="2281"/>
      <c r="M2000" s="310"/>
      <c r="N2000" s="1678"/>
      <c r="O2000" s="1678"/>
      <c r="P2000" s="309"/>
      <c r="Q2000" s="309"/>
      <c r="R2000" s="308"/>
      <c r="S2000" s="308"/>
      <c r="T2000" s="358"/>
      <c r="U2000" s="357"/>
      <c r="V2000" s="357"/>
      <c r="W2000" s="357"/>
      <c r="X2000" s="357"/>
      <c r="Y2000" s="357"/>
      <c r="Z2000" s="357"/>
      <c r="AA2000" s="357"/>
      <c r="AB2000" s="308"/>
      <c r="AC2000" s="2300"/>
      <c r="AD2000" s="2300"/>
      <c r="AE2000" s="2307"/>
      <c r="AF2000" s="2316"/>
      <c r="AG2000" s="2314"/>
      <c r="AH2000" s="2312"/>
      <c r="AI2000" s="271">
        <f t="shared" ref="AI2000" si="2944">IF(P2000=P1999,0,IF(P2000=P1998,0,IF(P2000=P1997,0,IF(P2000=P1996,0,IF(P2000=P1995,0,1)))))</f>
        <v>0</v>
      </c>
      <c r="AJ2000" s="271" t="s">
        <v>545</v>
      </c>
      <c r="AK2000" s="271" t="str">
        <f t="shared" si="2895"/>
        <v>??</v>
      </c>
      <c r="AL2000" s="271" t="e">
        <f>IF(#REF!=#REF!,0,IF(#REF!=#REF!,0,IF(#REF!=#REF!,0,IF(#REF!=#REF!,0,IF(#REF!=#REF!,0,1)))))</f>
        <v>#REF!</v>
      </c>
      <c r="AM2000" s="354">
        <f t="shared" si="2899"/>
        <v>0</v>
      </c>
    </row>
    <row r="2001" spans="1:39" ht="14.1" customHeight="1" thickTop="1" thickBot="1" x14ac:dyDescent="0.25">
      <c r="A2001" s="2278"/>
      <c r="B2001" s="2281"/>
      <c r="C2001" s="2283"/>
      <c r="D2001" s="2285"/>
      <c r="E2001" s="2288"/>
      <c r="F2001" s="2281"/>
      <c r="G2001" s="2295"/>
      <c r="H2001" s="2297"/>
      <c r="I2001" s="2293"/>
      <c r="J2001" s="2281"/>
      <c r="K2001" s="2295"/>
      <c r="L2001" s="2281"/>
      <c r="M2001" s="310"/>
      <c r="N2001" s="1678"/>
      <c r="O2001" s="1678"/>
      <c r="P2001" s="309"/>
      <c r="Q2001" s="309"/>
      <c r="R2001" s="308"/>
      <c r="S2001" s="308"/>
      <c r="T2001" s="358"/>
      <c r="U2001" s="357"/>
      <c r="V2001" s="357"/>
      <c r="W2001" s="357"/>
      <c r="X2001" s="357"/>
      <c r="Y2001" s="357"/>
      <c r="Z2001" s="357"/>
      <c r="AA2001" s="357"/>
      <c r="AB2001" s="308"/>
      <c r="AC2001" s="2300"/>
      <c r="AD2001" s="2300"/>
      <c r="AE2001" s="2308" t="str">
        <f t="shared" ref="AE2001" si="2945">IF(AE1995&gt;9,"błąd","")</f>
        <v/>
      </c>
      <c r="AF2001" s="2316"/>
      <c r="AG2001" s="2314"/>
      <c r="AH2001" s="2312"/>
      <c r="AI2001" s="271">
        <f t="shared" ref="AI2001" si="2946">IF(P2001=P2000,0,IF(P2001=P1999,0,IF(P2001=P1998,0,IF(P2001=P1997,0,IF(P2001=P1996,0,IF(P2001=P1995,0,1))))))</f>
        <v>0</v>
      </c>
      <c r="AJ2001" s="271" t="s">
        <v>545</v>
      </c>
      <c r="AK2001" s="271" t="str">
        <f t="shared" si="2895"/>
        <v>??</v>
      </c>
      <c r="AL2001" s="271" t="e">
        <f>IF(#REF!=#REF!,0,IF(#REF!=#REF!,0,IF(#REF!=#REF!,0,IF(#REF!=#REF!,0,IF(#REF!=#REF!,0,IF(#REF!=#REF!,0,1))))))</f>
        <v>#REF!</v>
      </c>
      <c r="AM2001" s="354">
        <f t="shared" si="2899"/>
        <v>0</v>
      </c>
    </row>
    <row r="2002" spans="1:39" ht="14.1" customHeight="1" thickTop="1" thickBot="1" x14ac:dyDescent="0.25">
      <c r="A2002" s="2278"/>
      <c r="B2002" s="2281"/>
      <c r="C2002" s="2283"/>
      <c r="D2002" s="2285"/>
      <c r="E2002" s="2288"/>
      <c r="F2002" s="2281"/>
      <c r="G2002" s="2295"/>
      <c r="H2002" s="2297"/>
      <c r="I2002" s="2293"/>
      <c r="J2002" s="2281"/>
      <c r="K2002" s="2295"/>
      <c r="L2002" s="2281"/>
      <c r="M2002" s="310"/>
      <c r="N2002" s="1678"/>
      <c r="O2002" s="1678"/>
      <c r="P2002" s="309"/>
      <c r="Q2002" s="309"/>
      <c r="R2002" s="308"/>
      <c r="S2002" s="308"/>
      <c r="T2002" s="358"/>
      <c r="U2002" s="357"/>
      <c r="V2002" s="357"/>
      <c r="W2002" s="357"/>
      <c r="X2002" s="357"/>
      <c r="Y2002" s="357"/>
      <c r="Z2002" s="357"/>
      <c r="AA2002" s="357"/>
      <c r="AB2002" s="308"/>
      <c r="AC2002" s="2300"/>
      <c r="AD2002" s="2300"/>
      <c r="AE2002" s="2308"/>
      <c r="AF2002" s="2316"/>
      <c r="AG2002" s="2314"/>
      <c r="AH2002" s="2312"/>
      <c r="AI2002" s="271">
        <f t="shared" ref="AI2002" si="2947">IF(P2002=P2001,0,IF(P2002=P2000,0,IF(P2002=P1999,0,IF(P2002=P1998,0,IF(P2002=P1997,0,IF(P2002=P1996,0,IF(P2002=P1995,0,1)))))))</f>
        <v>0</v>
      </c>
      <c r="AJ2002" s="271" t="s">
        <v>545</v>
      </c>
      <c r="AK2002" s="271" t="str">
        <f t="shared" si="2895"/>
        <v>??</v>
      </c>
      <c r="AL2002" s="271" t="e">
        <f>IF(#REF!=#REF!,0,IF(#REF!=#REF!,0,IF(#REF!=#REF!,0,IF(#REF!=#REF!,0,IF(#REF!=#REF!,0,IF(#REF!=#REF!,0,IF(#REF!=#REF!,0,1)))))))</f>
        <v>#REF!</v>
      </c>
      <c r="AM2002" s="354">
        <f t="shared" si="2899"/>
        <v>0</v>
      </c>
    </row>
    <row r="2003" spans="1:39" ht="14.1" customHeight="1" thickTop="1" thickBot="1" x14ac:dyDescent="0.25">
      <c r="A2003" s="2278"/>
      <c r="B2003" s="2281"/>
      <c r="C2003" s="2283"/>
      <c r="D2003" s="2285"/>
      <c r="E2003" s="2288"/>
      <c r="F2003" s="2281"/>
      <c r="G2003" s="2295"/>
      <c r="H2003" s="2297"/>
      <c r="I2003" s="2293"/>
      <c r="J2003" s="2281"/>
      <c r="K2003" s="2295"/>
      <c r="L2003" s="2281"/>
      <c r="M2003" s="310"/>
      <c r="N2003" s="1678"/>
      <c r="O2003" s="1678"/>
      <c r="P2003" s="309"/>
      <c r="Q2003" s="309"/>
      <c r="R2003" s="308"/>
      <c r="S2003" s="308"/>
      <c r="T2003" s="358"/>
      <c r="U2003" s="357"/>
      <c r="V2003" s="357"/>
      <c r="W2003" s="357"/>
      <c r="X2003" s="357"/>
      <c r="Y2003" s="357"/>
      <c r="Z2003" s="357"/>
      <c r="AA2003" s="357"/>
      <c r="AB2003" s="308"/>
      <c r="AC2003" s="2300"/>
      <c r="AD2003" s="2300"/>
      <c r="AE2003" s="2308"/>
      <c r="AF2003" s="2316"/>
      <c r="AG2003" s="2314"/>
      <c r="AH2003" s="2312"/>
      <c r="AI2003" s="271">
        <f t="shared" ref="AI2003" si="2948">IF(P2003=P2002,0,IF(P2003=P2001,0,IF(P2003=P2000,0,IF(P2003=P1999,0,IF(P2003=P1998,0,IF(P2003=P1997,0,IF(P2003=P1996,0,IF(P2003=P1995,0,1))))))))</f>
        <v>0</v>
      </c>
      <c r="AJ2003" s="271" t="s">
        <v>545</v>
      </c>
      <c r="AK2003" s="271" t="str">
        <f t="shared" si="2895"/>
        <v>??</v>
      </c>
      <c r="AL2003" s="271" t="e">
        <f>IF(#REF!=#REF!,0,IF(#REF!=#REF!,0,IF(#REF!=#REF!,0,IF(#REF!=#REF!,0,IF(#REF!=#REF!,0,IF(#REF!=#REF!,0,IF(#REF!=#REF!,0,IF(#REF!=#REF!,0,1))))))))</f>
        <v>#REF!</v>
      </c>
      <c r="AM2003" s="354">
        <f t="shared" si="2899"/>
        <v>0</v>
      </c>
    </row>
    <row r="2004" spans="1:39" ht="14.1" customHeight="1" thickTop="1" thickBot="1" x14ac:dyDescent="0.25">
      <c r="A2004" s="2279"/>
      <c r="B2004" s="2282"/>
      <c r="C2004" s="2284"/>
      <c r="D2004" s="2286"/>
      <c r="E2004" s="2289"/>
      <c r="F2004" s="2282"/>
      <c r="G2004" s="2296"/>
      <c r="H2004" s="2298"/>
      <c r="I2004" s="2294"/>
      <c r="J2004" s="2282"/>
      <c r="K2004" s="2296"/>
      <c r="L2004" s="2282"/>
      <c r="M2004" s="292"/>
      <c r="N2004" s="290"/>
      <c r="O2004" s="290"/>
      <c r="P2004" s="291"/>
      <c r="Q2004" s="291"/>
      <c r="R2004" s="290"/>
      <c r="S2004" s="290"/>
      <c r="T2004" s="356"/>
      <c r="U2004" s="355"/>
      <c r="V2004" s="355"/>
      <c r="W2004" s="355"/>
      <c r="X2004" s="355"/>
      <c r="Y2004" s="355"/>
      <c r="Z2004" s="355"/>
      <c r="AA2004" s="355"/>
      <c r="AB2004" s="290"/>
      <c r="AC2004" s="2301"/>
      <c r="AD2004" s="2301"/>
      <c r="AE2004" s="2309"/>
      <c r="AF2004" s="2316"/>
      <c r="AG2004" s="2315"/>
      <c r="AH2004" s="2312"/>
      <c r="AI2004" s="271">
        <f t="shared" ref="AI2004" si="2949">IF(P2004=P2003,0,IF(P2004=P2002,0,IF(P2004=P2001,0,IF(P2004=P2000,0,IF(P2004=P1999,0,IF(P2004=P1998,0,IF(P2004=P1997,0,IF(P2004=P1996,0,IF(P2004=P1995,0,1)))))))))</f>
        <v>0</v>
      </c>
      <c r="AJ2004" s="271" t="s">
        <v>545</v>
      </c>
      <c r="AK2004" s="271" t="str">
        <f t="shared" si="2895"/>
        <v>??</v>
      </c>
      <c r="AL2004" s="271" t="e">
        <f>IF(#REF!=#REF!,0,IF(#REF!=#REF!,0,IF(#REF!=#REF!,0,IF(#REF!=#REF!,0,IF(#REF!=#REF!,0,IF(#REF!=#REF!,0,IF(#REF!=#REF!,0,IF(#REF!=#REF!,0,IF(#REF!=#REF!,0,1)))))))))</f>
        <v>#REF!</v>
      </c>
      <c r="AM2004" s="354">
        <f t="shared" si="2899"/>
        <v>0</v>
      </c>
    </row>
    <row r="2005" spans="1:39" ht="14.1" customHeight="1" thickTop="1" thickBot="1" x14ac:dyDescent="0.25">
      <c r="A2005" s="2278"/>
      <c r="B2005" s="2280"/>
      <c r="C2005" s="2283"/>
      <c r="D2005" s="2285"/>
      <c r="E2005" s="2287"/>
      <c r="F2005" s="2280"/>
      <c r="G2005" s="2280"/>
      <c r="H2005" s="2297"/>
      <c r="I2005" s="2290" t="s">
        <v>140</v>
      </c>
      <c r="J2005" s="2281"/>
      <c r="K2005" s="2280"/>
      <c r="L2005" s="2281"/>
      <c r="M2005" s="310"/>
      <c r="N2005" s="1678"/>
      <c r="O2005" s="1678"/>
      <c r="P2005" s="388"/>
      <c r="Q2005" s="388"/>
      <c r="R2005" s="308"/>
      <c r="S2005" s="308"/>
      <c r="T2005" s="358"/>
      <c r="U2005" s="357"/>
      <c r="V2005" s="357"/>
      <c r="W2005" s="357"/>
      <c r="X2005" s="357"/>
      <c r="Y2005" s="357"/>
      <c r="Z2005" s="357"/>
      <c r="AA2005" s="357"/>
      <c r="AB2005" s="308"/>
      <c r="AC2005" s="2299">
        <f t="shared" ref="AC2005" si="2950">SUM(T2005:AB2014)</f>
        <v>0</v>
      </c>
      <c r="AD2005" s="2299">
        <f t="shared" ref="AD2005" si="2951">IF(AC2005&gt;0,18,0)</f>
        <v>0</v>
      </c>
      <c r="AE2005" s="2306">
        <f t="shared" ref="AE2005" si="2952">IF((AC2005-AD2005)&gt;=0,AC2005-AD2005,0)</f>
        <v>0</v>
      </c>
      <c r="AF2005" s="2316">
        <f t="shared" ref="AF2005" si="2953">IF(AC2005&lt;AD2005,AC2005,AD2005)/IF(AD2005=0,1,AD2005)</f>
        <v>0</v>
      </c>
      <c r="AG2005" s="2313" t="str">
        <f t="shared" ref="AG2005" si="2954">IF(AF2005=1,"pe",IF(AF2005&gt;0,"ne",""))</f>
        <v/>
      </c>
      <c r="AH2005" s="2312"/>
      <c r="AI2005" s="271">
        <v>1</v>
      </c>
      <c r="AJ2005" s="271" t="s">
        <v>545</v>
      </c>
      <c r="AK2005" s="271" t="str">
        <f t="shared" si="2895"/>
        <v>??</v>
      </c>
      <c r="AL2005" s="271">
        <v>1</v>
      </c>
      <c r="AM2005" s="354">
        <f t="shared" ref="AM2005" si="2955">C2005</f>
        <v>0</v>
      </c>
    </row>
    <row r="2006" spans="1:39" ht="14.1" customHeight="1" thickTop="1" thickBot="1" x14ac:dyDescent="0.25">
      <c r="A2006" s="2278"/>
      <c r="B2006" s="2281"/>
      <c r="C2006" s="2283"/>
      <c r="D2006" s="2285"/>
      <c r="E2006" s="2288"/>
      <c r="F2006" s="2281"/>
      <c r="G2006" s="2295"/>
      <c r="H2006" s="2297"/>
      <c r="I2006" s="2291"/>
      <c r="J2006" s="2281"/>
      <c r="K2006" s="2295"/>
      <c r="L2006" s="2281"/>
      <c r="M2006" s="310"/>
      <c r="N2006" s="1678"/>
      <c r="O2006" s="1678"/>
      <c r="P2006" s="309"/>
      <c r="Q2006" s="309"/>
      <c r="R2006" s="308"/>
      <c r="S2006" s="308"/>
      <c r="T2006" s="358"/>
      <c r="U2006" s="357"/>
      <c r="V2006" s="357"/>
      <c r="W2006" s="357"/>
      <c r="X2006" s="357"/>
      <c r="Y2006" s="357"/>
      <c r="Z2006" s="357"/>
      <c r="AA2006" s="357"/>
      <c r="AB2006" s="308"/>
      <c r="AC2006" s="2300"/>
      <c r="AD2006" s="2300"/>
      <c r="AE2006" s="2307"/>
      <c r="AF2006" s="2316"/>
      <c r="AG2006" s="2314"/>
      <c r="AH2006" s="2312"/>
      <c r="AI2006" s="271">
        <f t="shared" ref="AI2006" si="2956">IF(P2006=P2005,0,1)</f>
        <v>0</v>
      </c>
      <c r="AJ2006" s="271" t="s">
        <v>545</v>
      </c>
      <c r="AK2006" s="271" t="str">
        <f t="shared" si="2895"/>
        <v>??</v>
      </c>
      <c r="AL2006" s="271" t="e">
        <f>IF(#REF!=#REF!,0,1)</f>
        <v>#REF!</v>
      </c>
      <c r="AM2006" s="354">
        <f t="shared" si="2899"/>
        <v>0</v>
      </c>
    </row>
    <row r="2007" spans="1:39" ht="14.1" customHeight="1" thickTop="1" thickBot="1" x14ac:dyDescent="0.25">
      <c r="A2007" s="2278"/>
      <c r="B2007" s="2281"/>
      <c r="C2007" s="2283"/>
      <c r="D2007" s="2285"/>
      <c r="E2007" s="2288"/>
      <c r="F2007" s="2281"/>
      <c r="G2007" s="2295"/>
      <c r="H2007" s="2297"/>
      <c r="I2007" s="2292"/>
      <c r="J2007" s="2281"/>
      <c r="K2007" s="2295"/>
      <c r="L2007" s="2281"/>
      <c r="M2007" s="310"/>
      <c r="N2007" s="1678"/>
      <c r="O2007" s="1678"/>
      <c r="P2007" s="309"/>
      <c r="Q2007" s="309"/>
      <c r="R2007" s="308"/>
      <c r="S2007" s="308"/>
      <c r="T2007" s="358"/>
      <c r="U2007" s="357"/>
      <c r="V2007" s="357"/>
      <c r="W2007" s="357"/>
      <c r="X2007" s="357"/>
      <c r="Y2007" s="357"/>
      <c r="Z2007" s="357"/>
      <c r="AA2007" s="357"/>
      <c r="AB2007" s="308"/>
      <c r="AC2007" s="2300"/>
      <c r="AD2007" s="2300"/>
      <c r="AE2007" s="2307"/>
      <c r="AF2007" s="2316"/>
      <c r="AG2007" s="2314"/>
      <c r="AH2007" s="2312"/>
      <c r="AI2007" s="271">
        <f t="shared" ref="AI2007" si="2957">IF(P2007=P2006,0,IF(P2007=P2005,0,1))</f>
        <v>0</v>
      </c>
      <c r="AJ2007" s="271" t="s">
        <v>545</v>
      </c>
      <c r="AK2007" s="271" t="str">
        <f t="shared" si="2895"/>
        <v>??</v>
      </c>
      <c r="AL2007" s="271" t="e">
        <f>IF(#REF!=#REF!,0,IF(#REF!=#REF!,0,1))</f>
        <v>#REF!</v>
      </c>
      <c r="AM2007" s="354">
        <f t="shared" si="2899"/>
        <v>0</v>
      </c>
    </row>
    <row r="2008" spans="1:39" ht="14.1" customHeight="1" thickTop="1" thickBot="1" x14ac:dyDescent="0.25">
      <c r="A2008" s="2278"/>
      <c r="B2008" s="2281"/>
      <c r="C2008" s="2283"/>
      <c r="D2008" s="2285"/>
      <c r="E2008" s="2288"/>
      <c r="F2008" s="2281"/>
      <c r="G2008" s="2295"/>
      <c r="H2008" s="2297"/>
      <c r="I2008" s="2293"/>
      <c r="J2008" s="2281"/>
      <c r="K2008" s="2295"/>
      <c r="L2008" s="2281"/>
      <c r="M2008" s="310"/>
      <c r="N2008" s="1678"/>
      <c r="O2008" s="1678"/>
      <c r="P2008" s="309"/>
      <c r="Q2008" s="309"/>
      <c r="R2008" s="308"/>
      <c r="S2008" s="308"/>
      <c r="T2008" s="358"/>
      <c r="U2008" s="357"/>
      <c r="V2008" s="357"/>
      <c r="W2008" s="357"/>
      <c r="X2008" s="357"/>
      <c r="Y2008" s="357"/>
      <c r="Z2008" s="357"/>
      <c r="AA2008" s="357"/>
      <c r="AB2008" s="308"/>
      <c r="AC2008" s="2300"/>
      <c r="AD2008" s="2300"/>
      <c r="AE2008" s="2307"/>
      <c r="AF2008" s="2316"/>
      <c r="AG2008" s="2314"/>
      <c r="AH2008" s="2312"/>
      <c r="AI2008" s="271">
        <f t="shared" ref="AI2008" si="2958">IF(P2008=P2007,0,IF(P2008=P2006,0,IF(P2008=P2005,0,1)))</f>
        <v>0</v>
      </c>
      <c r="AJ2008" s="271" t="s">
        <v>545</v>
      </c>
      <c r="AK2008" s="271" t="str">
        <f t="shared" si="2895"/>
        <v>??</v>
      </c>
      <c r="AL2008" s="271" t="e">
        <f>IF(#REF!=#REF!,0,IF(#REF!=#REF!,0,IF(#REF!=#REF!,0,1)))</f>
        <v>#REF!</v>
      </c>
      <c r="AM2008" s="354">
        <f t="shared" si="2899"/>
        <v>0</v>
      </c>
    </row>
    <row r="2009" spans="1:39" ht="14.1" customHeight="1" thickTop="1" thickBot="1" x14ac:dyDescent="0.25">
      <c r="A2009" s="2278"/>
      <c r="B2009" s="2281"/>
      <c r="C2009" s="2283"/>
      <c r="D2009" s="2285"/>
      <c r="E2009" s="2288"/>
      <c r="F2009" s="2281"/>
      <c r="G2009" s="2295"/>
      <c r="H2009" s="2297"/>
      <c r="I2009" s="2293"/>
      <c r="J2009" s="2281"/>
      <c r="K2009" s="2295"/>
      <c r="L2009" s="2281"/>
      <c r="M2009" s="310"/>
      <c r="N2009" s="1678"/>
      <c r="O2009" s="1678"/>
      <c r="P2009" s="309"/>
      <c r="Q2009" s="309"/>
      <c r="R2009" s="308"/>
      <c r="S2009" s="308"/>
      <c r="T2009" s="358"/>
      <c r="U2009" s="357"/>
      <c r="V2009" s="357"/>
      <c r="W2009" s="357"/>
      <c r="X2009" s="357"/>
      <c r="Y2009" s="357"/>
      <c r="Z2009" s="357"/>
      <c r="AA2009" s="357"/>
      <c r="AB2009" s="308"/>
      <c r="AC2009" s="2300"/>
      <c r="AD2009" s="2300"/>
      <c r="AE2009" s="2307"/>
      <c r="AF2009" s="2316"/>
      <c r="AG2009" s="2314"/>
      <c r="AH2009" s="2312"/>
      <c r="AI2009" s="271">
        <f t="shared" ref="AI2009" si="2959">IF(P2009=P2008,0,IF(P2009=P2007,0,IF(P2009=P2006,0,IF(P2009=P2005,0,1))))</f>
        <v>0</v>
      </c>
      <c r="AJ2009" s="271" t="s">
        <v>545</v>
      </c>
      <c r="AK2009" s="271" t="str">
        <f t="shared" si="2895"/>
        <v>??</v>
      </c>
      <c r="AL2009" s="271" t="e">
        <f>IF(#REF!=#REF!,0,IF(#REF!=#REF!,0,IF(#REF!=#REF!,0,IF(#REF!=#REF!,0,1))))</f>
        <v>#REF!</v>
      </c>
      <c r="AM2009" s="354">
        <f t="shared" si="2899"/>
        <v>0</v>
      </c>
    </row>
    <row r="2010" spans="1:39" ht="14.1" customHeight="1" thickTop="1" thickBot="1" x14ac:dyDescent="0.25">
      <c r="A2010" s="2278"/>
      <c r="B2010" s="2281"/>
      <c r="C2010" s="2283"/>
      <c r="D2010" s="2285"/>
      <c r="E2010" s="2288"/>
      <c r="F2010" s="2281"/>
      <c r="G2010" s="2295"/>
      <c r="H2010" s="2297"/>
      <c r="I2010" s="2293"/>
      <c r="J2010" s="2281"/>
      <c r="K2010" s="2295"/>
      <c r="L2010" s="2281"/>
      <c r="M2010" s="310"/>
      <c r="N2010" s="1678"/>
      <c r="O2010" s="1678"/>
      <c r="P2010" s="309"/>
      <c r="Q2010" s="309"/>
      <c r="R2010" s="308"/>
      <c r="S2010" s="308"/>
      <c r="T2010" s="358"/>
      <c r="U2010" s="357"/>
      <c r="V2010" s="357"/>
      <c r="W2010" s="357"/>
      <c r="X2010" s="357"/>
      <c r="Y2010" s="357"/>
      <c r="Z2010" s="357"/>
      <c r="AA2010" s="357"/>
      <c r="AB2010" s="308"/>
      <c r="AC2010" s="2300"/>
      <c r="AD2010" s="2300"/>
      <c r="AE2010" s="2307"/>
      <c r="AF2010" s="2316"/>
      <c r="AG2010" s="2314"/>
      <c r="AH2010" s="2312"/>
      <c r="AI2010" s="271">
        <f t="shared" ref="AI2010" si="2960">IF(P2010=P2009,0,IF(P2010=P2008,0,IF(P2010=P2007,0,IF(P2010=P2006,0,IF(P2010=P2005,0,1)))))</f>
        <v>0</v>
      </c>
      <c r="AJ2010" s="271" t="s">
        <v>545</v>
      </c>
      <c r="AK2010" s="271" t="str">
        <f t="shared" si="2895"/>
        <v>??</v>
      </c>
      <c r="AL2010" s="271" t="e">
        <f>IF(#REF!=#REF!,0,IF(#REF!=#REF!,0,IF(#REF!=#REF!,0,IF(#REF!=#REF!,0,IF(#REF!=#REF!,0,1)))))</f>
        <v>#REF!</v>
      </c>
      <c r="AM2010" s="354">
        <f t="shared" si="2899"/>
        <v>0</v>
      </c>
    </row>
    <row r="2011" spans="1:39" ht="14.1" customHeight="1" thickTop="1" thickBot="1" x14ac:dyDescent="0.25">
      <c r="A2011" s="2278"/>
      <c r="B2011" s="2281"/>
      <c r="C2011" s="2283"/>
      <c r="D2011" s="2285"/>
      <c r="E2011" s="2288"/>
      <c r="F2011" s="2281"/>
      <c r="G2011" s="2295"/>
      <c r="H2011" s="2297"/>
      <c r="I2011" s="2293"/>
      <c r="J2011" s="2281"/>
      <c r="K2011" s="2295"/>
      <c r="L2011" s="2281"/>
      <c r="M2011" s="310"/>
      <c r="N2011" s="1678"/>
      <c r="O2011" s="1678"/>
      <c r="P2011" s="309"/>
      <c r="Q2011" s="309"/>
      <c r="R2011" s="308"/>
      <c r="S2011" s="308"/>
      <c r="T2011" s="358"/>
      <c r="U2011" s="357"/>
      <c r="V2011" s="357"/>
      <c r="W2011" s="357"/>
      <c r="X2011" s="357"/>
      <c r="Y2011" s="357"/>
      <c r="Z2011" s="357"/>
      <c r="AA2011" s="357"/>
      <c r="AB2011" s="308"/>
      <c r="AC2011" s="2300"/>
      <c r="AD2011" s="2300"/>
      <c r="AE2011" s="2308" t="str">
        <f t="shared" ref="AE2011" si="2961">IF(AE2005&gt;9,"błąd","")</f>
        <v/>
      </c>
      <c r="AF2011" s="2316"/>
      <c r="AG2011" s="2314"/>
      <c r="AH2011" s="2312"/>
      <c r="AI2011" s="271">
        <f t="shared" ref="AI2011" si="2962">IF(P2011=P2010,0,IF(P2011=P2009,0,IF(P2011=P2008,0,IF(P2011=P2007,0,IF(P2011=P2006,0,IF(P2011=P2005,0,1))))))</f>
        <v>0</v>
      </c>
      <c r="AJ2011" s="271" t="s">
        <v>545</v>
      </c>
      <c r="AK2011" s="271" t="str">
        <f t="shared" si="2895"/>
        <v>??</v>
      </c>
      <c r="AL2011" s="271" t="e">
        <f>IF(#REF!=#REF!,0,IF(#REF!=#REF!,0,IF(#REF!=#REF!,0,IF(#REF!=#REF!,0,IF(#REF!=#REF!,0,IF(#REF!=#REF!,0,1))))))</f>
        <v>#REF!</v>
      </c>
      <c r="AM2011" s="354">
        <f t="shared" si="2899"/>
        <v>0</v>
      </c>
    </row>
    <row r="2012" spans="1:39" ht="14.1" customHeight="1" thickTop="1" thickBot="1" x14ac:dyDescent="0.25">
      <c r="A2012" s="2278"/>
      <c r="B2012" s="2281"/>
      <c r="C2012" s="2283"/>
      <c r="D2012" s="2285"/>
      <c r="E2012" s="2288"/>
      <c r="F2012" s="2281"/>
      <c r="G2012" s="2295"/>
      <c r="H2012" s="2297"/>
      <c r="I2012" s="2293"/>
      <c r="J2012" s="2281"/>
      <c r="K2012" s="2295"/>
      <c r="L2012" s="2281"/>
      <c r="M2012" s="310"/>
      <c r="N2012" s="1678"/>
      <c r="O2012" s="1678"/>
      <c r="P2012" s="309"/>
      <c r="Q2012" s="309"/>
      <c r="R2012" s="308"/>
      <c r="S2012" s="308"/>
      <c r="T2012" s="358"/>
      <c r="U2012" s="357"/>
      <c r="V2012" s="357"/>
      <c r="W2012" s="357"/>
      <c r="X2012" s="357"/>
      <c r="Y2012" s="357"/>
      <c r="Z2012" s="357"/>
      <c r="AA2012" s="357"/>
      <c r="AB2012" s="308"/>
      <c r="AC2012" s="2300"/>
      <c r="AD2012" s="2300"/>
      <c r="AE2012" s="2308"/>
      <c r="AF2012" s="2316"/>
      <c r="AG2012" s="2314"/>
      <c r="AH2012" s="2312"/>
      <c r="AI2012" s="271">
        <f t="shared" ref="AI2012" si="2963">IF(P2012=P2011,0,IF(P2012=P2010,0,IF(P2012=P2009,0,IF(P2012=P2008,0,IF(P2012=P2007,0,IF(P2012=P2006,0,IF(P2012=P2005,0,1)))))))</f>
        <v>0</v>
      </c>
      <c r="AJ2012" s="271" t="s">
        <v>545</v>
      </c>
      <c r="AK2012" s="271" t="str">
        <f t="shared" si="2895"/>
        <v>??</v>
      </c>
      <c r="AL2012" s="271" t="e">
        <f>IF(#REF!=#REF!,0,IF(#REF!=#REF!,0,IF(#REF!=#REF!,0,IF(#REF!=#REF!,0,IF(#REF!=#REF!,0,IF(#REF!=#REF!,0,IF(#REF!=#REF!,0,1)))))))</f>
        <v>#REF!</v>
      </c>
      <c r="AM2012" s="354">
        <f t="shared" si="2899"/>
        <v>0</v>
      </c>
    </row>
    <row r="2013" spans="1:39" ht="14.1" customHeight="1" thickTop="1" thickBot="1" x14ac:dyDescent="0.25">
      <c r="A2013" s="2278"/>
      <c r="B2013" s="2281"/>
      <c r="C2013" s="2283"/>
      <c r="D2013" s="2285"/>
      <c r="E2013" s="2288"/>
      <c r="F2013" s="2281"/>
      <c r="G2013" s="2295"/>
      <c r="H2013" s="2297"/>
      <c r="I2013" s="2293"/>
      <c r="J2013" s="2281"/>
      <c r="K2013" s="2295"/>
      <c r="L2013" s="2281"/>
      <c r="M2013" s="310"/>
      <c r="N2013" s="1678"/>
      <c r="O2013" s="1678"/>
      <c r="P2013" s="309"/>
      <c r="Q2013" s="309"/>
      <c r="R2013" s="308"/>
      <c r="S2013" s="308"/>
      <c r="T2013" s="358"/>
      <c r="U2013" s="357"/>
      <c r="V2013" s="357"/>
      <c r="W2013" s="357"/>
      <c r="X2013" s="357"/>
      <c r="Y2013" s="357"/>
      <c r="Z2013" s="357"/>
      <c r="AA2013" s="357"/>
      <c r="AB2013" s="308"/>
      <c r="AC2013" s="2300"/>
      <c r="AD2013" s="2300"/>
      <c r="AE2013" s="2308"/>
      <c r="AF2013" s="2316"/>
      <c r="AG2013" s="2314"/>
      <c r="AH2013" s="2312"/>
      <c r="AI2013" s="271">
        <f t="shared" ref="AI2013" si="2964">IF(P2013=P2012,0,IF(P2013=P2011,0,IF(P2013=P2010,0,IF(P2013=P2009,0,IF(P2013=P2008,0,IF(P2013=P2007,0,IF(P2013=P2006,0,IF(P2013=P2005,0,1))))))))</f>
        <v>0</v>
      </c>
      <c r="AJ2013" s="271" t="s">
        <v>545</v>
      </c>
      <c r="AK2013" s="271" t="str">
        <f t="shared" si="2895"/>
        <v>??</v>
      </c>
      <c r="AL2013" s="271" t="e">
        <f>IF(#REF!=#REF!,0,IF(#REF!=#REF!,0,IF(#REF!=#REF!,0,IF(#REF!=#REF!,0,IF(#REF!=#REF!,0,IF(#REF!=#REF!,0,IF(#REF!=#REF!,0,IF(#REF!=#REF!,0,1))))))))</f>
        <v>#REF!</v>
      </c>
      <c r="AM2013" s="354">
        <f t="shared" si="2899"/>
        <v>0</v>
      </c>
    </row>
    <row r="2014" spans="1:39" ht="14.1" customHeight="1" thickTop="1" thickBot="1" x14ac:dyDescent="0.25">
      <c r="A2014" s="2279"/>
      <c r="B2014" s="2282"/>
      <c r="C2014" s="2284"/>
      <c r="D2014" s="2286"/>
      <c r="E2014" s="2289"/>
      <c r="F2014" s="2282"/>
      <c r="G2014" s="2296"/>
      <c r="H2014" s="2298"/>
      <c r="I2014" s="2294"/>
      <c r="J2014" s="2282"/>
      <c r="K2014" s="2296"/>
      <c r="L2014" s="2282"/>
      <c r="M2014" s="292"/>
      <c r="N2014" s="290"/>
      <c r="O2014" s="290"/>
      <c r="P2014" s="291"/>
      <c r="Q2014" s="291"/>
      <c r="R2014" s="290"/>
      <c r="S2014" s="290"/>
      <c r="T2014" s="356"/>
      <c r="U2014" s="355"/>
      <c r="V2014" s="355"/>
      <c r="W2014" s="355"/>
      <c r="X2014" s="355"/>
      <c r="Y2014" s="355"/>
      <c r="Z2014" s="355"/>
      <c r="AA2014" s="355"/>
      <c r="AB2014" s="290"/>
      <c r="AC2014" s="2301"/>
      <c r="AD2014" s="2301"/>
      <c r="AE2014" s="2309"/>
      <c r="AF2014" s="2316"/>
      <c r="AG2014" s="2315"/>
      <c r="AH2014" s="2312"/>
      <c r="AI2014" s="271">
        <f t="shared" ref="AI2014" si="2965">IF(P2014=P2013,0,IF(P2014=P2012,0,IF(P2014=P2011,0,IF(P2014=P2010,0,IF(P2014=P2009,0,IF(P2014=P2008,0,IF(P2014=P2007,0,IF(P2014=P2006,0,IF(P2014=P2005,0,1)))))))))</f>
        <v>0</v>
      </c>
      <c r="AJ2014" s="271" t="s">
        <v>545</v>
      </c>
      <c r="AK2014" s="271" t="str">
        <f t="shared" si="2895"/>
        <v>??</v>
      </c>
      <c r="AL2014" s="271" t="e">
        <f>IF(#REF!=#REF!,0,IF(#REF!=#REF!,0,IF(#REF!=#REF!,0,IF(#REF!=#REF!,0,IF(#REF!=#REF!,0,IF(#REF!=#REF!,0,IF(#REF!=#REF!,0,IF(#REF!=#REF!,0,IF(#REF!=#REF!,0,1)))))))))</f>
        <v>#REF!</v>
      </c>
      <c r="AM2014" s="354">
        <f t="shared" si="2899"/>
        <v>0</v>
      </c>
    </row>
    <row r="2015" spans="1:39" ht="14.1" customHeight="1" thickTop="1" thickBot="1" x14ac:dyDescent="0.25">
      <c r="A2015" s="2278"/>
      <c r="B2015" s="2280"/>
      <c r="C2015" s="2283"/>
      <c r="D2015" s="2285"/>
      <c r="E2015" s="2287"/>
      <c r="F2015" s="2280"/>
      <c r="G2015" s="2280"/>
      <c r="H2015" s="2297"/>
      <c r="I2015" s="2290" t="s">
        <v>140</v>
      </c>
      <c r="J2015" s="2281"/>
      <c r="K2015" s="2280"/>
      <c r="L2015" s="2281"/>
      <c r="M2015" s="310"/>
      <c r="N2015" s="1678"/>
      <c r="O2015" s="1678"/>
      <c r="P2015" s="388"/>
      <c r="Q2015" s="388"/>
      <c r="R2015" s="308"/>
      <c r="S2015" s="308"/>
      <c r="T2015" s="358"/>
      <c r="U2015" s="357"/>
      <c r="V2015" s="357"/>
      <c r="W2015" s="357"/>
      <c r="X2015" s="357"/>
      <c r="Y2015" s="357"/>
      <c r="Z2015" s="357"/>
      <c r="AA2015" s="357"/>
      <c r="AB2015" s="308"/>
      <c r="AC2015" s="2299">
        <f t="shared" ref="AC2015" si="2966">SUM(T2015:AB2024)</f>
        <v>0</v>
      </c>
      <c r="AD2015" s="2299">
        <f t="shared" ref="AD2015" si="2967">IF(AC2015&gt;0,18,0)</f>
        <v>0</v>
      </c>
      <c r="AE2015" s="2306">
        <f t="shared" ref="AE2015" si="2968">IF((AC2015-AD2015)&gt;=0,AC2015-AD2015,0)</f>
        <v>0</v>
      </c>
      <c r="AF2015" s="2316">
        <f t="shared" ref="AF2015" si="2969">IF(AC2015&lt;AD2015,AC2015,AD2015)/IF(AD2015=0,1,AD2015)</f>
        <v>0</v>
      </c>
      <c r="AG2015" s="2313" t="str">
        <f t="shared" ref="AG2015" si="2970">IF(AF2015=1,"pe",IF(AF2015&gt;0,"ne",""))</f>
        <v/>
      </c>
      <c r="AH2015" s="2312"/>
      <c r="AI2015" s="271">
        <v>1</v>
      </c>
      <c r="AJ2015" s="271" t="s">
        <v>545</v>
      </c>
      <c r="AK2015" s="271" t="str">
        <f t="shared" si="2895"/>
        <v>??</v>
      </c>
      <c r="AL2015" s="271">
        <v>1</v>
      </c>
      <c r="AM2015" s="354">
        <f t="shared" ref="AM2015" si="2971">C2015</f>
        <v>0</v>
      </c>
    </row>
    <row r="2016" spans="1:39" ht="14.1" customHeight="1" thickTop="1" thickBot="1" x14ac:dyDescent="0.25">
      <c r="A2016" s="2278"/>
      <c r="B2016" s="2281"/>
      <c r="C2016" s="2283"/>
      <c r="D2016" s="2285"/>
      <c r="E2016" s="2288"/>
      <c r="F2016" s="2281"/>
      <c r="G2016" s="2295"/>
      <c r="H2016" s="2297"/>
      <c r="I2016" s="2291"/>
      <c r="J2016" s="2281"/>
      <c r="K2016" s="2295"/>
      <c r="L2016" s="2281"/>
      <c r="M2016" s="310"/>
      <c r="N2016" s="1678"/>
      <c r="O2016" s="1678"/>
      <c r="P2016" s="309"/>
      <c r="Q2016" s="309"/>
      <c r="R2016" s="308"/>
      <c r="S2016" s="308"/>
      <c r="T2016" s="358"/>
      <c r="U2016" s="357"/>
      <c r="V2016" s="357"/>
      <c r="W2016" s="357"/>
      <c r="X2016" s="357"/>
      <c r="Y2016" s="357"/>
      <c r="Z2016" s="357"/>
      <c r="AA2016" s="357"/>
      <c r="AB2016" s="308"/>
      <c r="AC2016" s="2300"/>
      <c r="AD2016" s="2300"/>
      <c r="AE2016" s="2307"/>
      <c r="AF2016" s="2316"/>
      <c r="AG2016" s="2314"/>
      <c r="AH2016" s="2312"/>
      <c r="AI2016" s="271">
        <f t="shared" ref="AI2016" si="2972">IF(P2016=P2015,0,1)</f>
        <v>0</v>
      </c>
      <c r="AJ2016" s="271" t="s">
        <v>545</v>
      </c>
      <c r="AK2016" s="271" t="str">
        <f t="shared" si="2895"/>
        <v>??</v>
      </c>
      <c r="AL2016" s="271" t="e">
        <f>IF(#REF!=#REF!,0,1)</f>
        <v>#REF!</v>
      </c>
      <c r="AM2016" s="354">
        <f t="shared" si="2899"/>
        <v>0</v>
      </c>
    </row>
    <row r="2017" spans="1:39" ht="14.1" customHeight="1" thickTop="1" thickBot="1" x14ac:dyDescent="0.25">
      <c r="A2017" s="2278"/>
      <c r="B2017" s="2281"/>
      <c r="C2017" s="2283"/>
      <c r="D2017" s="2285"/>
      <c r="E2017" s="2288"/>
      <c r="F2017" s="2281"/>
      <c r="G2017" s="2295"/>
      <c r="H2017" s="2297"/>
      <c r="I2017" s="2292"/>
      <c r="J2017" s="2281"/>
      <c r="K2017" s="2295"/>
      <c r="L2017" s="2281"/>
      <c r="M2017" s="310"/>
      <c r="N2017" s="1678"/>
      <c r="O2017" s="1678"/>
      <c r="P2017" s="309"/>
      <c r="Q2017" s="309"/>
      <c r="R2017" s="308"/>
      <c r="S2017" s="308"/>
      <c r="T2017" s="358"/>
      <c r="U2017" s="357"/>
      <c r="V2017" s="357"/>
      <c r="W2017" s="357"/>
      <c r="X2017" s="357"/>
      <c r="Y2017" s="357"/>
      <c r="Z2017" s="357"/>
      <c r="AA2017" s="357"/>
      <c r="AB2017" s="308"/>
      <c r="AC2017" s="2300"/>
      <c r="AD2017" s="2300"/>
      <c r="AE2017" s="2307"/>
      <c r="AF2017" s="2316"/>
      <c r="AG2017" s="2314"/>
      <c r="AH2017" s="2312"/>
      <c r="AI2017" s="271">
        <f t="shared" ref="AI2017" si="2973">IF(P2017=P2016,0,IF(P2017=P2015,0,1))</f>
        <v>0</v>
      </c>
      <c r="AJ2017" s="271" t="s">
        <v>545</v>
      </c>
      <c r="AK2017" s="271" t="str">
        <f t="shared" si="2895"/>
        <v>??</v>
      </c>
      <c r="AL2017" s="271" t="e">
        <f>IF(#REF!=#REF!,0,IF(#REF!=#REF!,0,1))</f>
        <v>#REF!</v>
      </c>
      <c r="AM2017" s="354">
        <f t="shared" si="2899"/>
        <v>0</v>
      </c>
    </row>
    <row r="2018" spans="1:39" ht="14.1" customHeight="1" thickTop="1" thickBot="1" x14ac:dyDescent="0.25">
      <c r="A2018" s="2278"/>
      <c r="B2018" s="2281"/>
      <c r="C2018" s="2283"/>
      <c r="D2018" s="2285"/>
      <c r="E2018" s="2288"/>
      <c r="F2018" s="2281"/>
      <c r="G2018" s="2295"/>
      <c r="H2018" s="2297"/>
      <c r="I2018" s="2293"/>
      <c r="J2018" s="2281"/>
      <c r="K2018" s="2295"/>
      <c r="L2018" s="2281"/>
      <c r="M2018" s="310"/>
      <c r="N2018" s="1678"/>
      <c r="O2018" s="1678"/>
      <c r="P2018" s="309"/>
      <c r="Q2018" s="309"/>
      <c r="R2018" s="308"/>
      <c r="S2018" s="308"/>
      <c r="T2018" s="358"/>
      <c r="U2018" s="357"/>
      <c r="V2018" s="357"/>
      <c r="W2018" s="357"/>
      <c r="X2018" s="357"/>
      <c r="Y2018" s="357"/>
      <c r="Z2018" s="357"/>
      <c r="AA2018" s="357"/>
      <c r="AB2018" s="308"/>
      <c r="AC2018" s="2300"/>
      <c r="AD2018" s="2300"/>
      <c r="AE2018" s="2307"/>
      <c r="AF2018" s="2316"/>
      <c r="AG2018" s="2314"/>
      <c r="AH2018" s="2312"/>
      <c r="AI2018" s="271">
        <f t="shared" ref="AI2018" si="2974">IF(P2018=P2017,0,IF(P2018=P2016,0,IF(P2018=P2015,0,1)))</f>
        <v>0</v>
      </c>
      <c r="AJ2018" s="271" t="s">
        <v>545</v>
      </c>
      <c r="AK2018" s="271" t="str">
        <f t="shared" si="2895"/>
        <v>??</v>
      </c>
      <c r="AL2018" s="271" t="e">
        <f>IF(#REF!=#REF!,0,IF(#REF!=#REF!,0,IF(#REF!=#REF!,0,1)))</f>
        <v>#REF!</v>
      </c>
      <c r="AM2018" s="354">
        <f t="shared" si="2899"/>
        <v>0</v>
      </c>
    </row>
    <row r="2019" spans="1:39" ht="14.1" customHeight="1" thickTop="1" thickBot="1" x14ac:dyDescent="0.25">
      <c r="A2019" s="2278"/>
      <c r="B2019" s="2281"/>
      <c r="C2019" s="2283"/>
      <c r="D2019" s="2285"/>
      <c r="E2019" s="2288"/>
      <c r="F2019" s="2281"/>
      <c r="G2019" s="2295"/>
      <c r="H2019" s="2297"/>
      <c r="I2019" s="2293"/>
      <c r="J2019" s="2281"/>
      <c r="K2019" s="2295"/>
      <c r="L2019" s="2281"/>
      <c r="M2019" s="310"/>
      <c r="N2019" s="1678"/>
      <c r="O2019" s="1678"/>
      <c r="P2019" s="309"/>
      <c r="Q2019" s="309"/>
      <c r="R2019" s="308"/>
      <c r="S2019" s="308"/>
      <c r="T2019" s="358"/>
      <c r="U2019" s="357"/>
      <c r="V2019" s="357"/>
      <c r="W2019" s="357"/>
      <c r="X2019" s="357"/>
      <c r="Y2019" s="357"/>
      <c r="Z2019" s="357"/>
      <c r="AA2019" s="357"/>
      <c r="AB2019" s="308"/>
      <c r="AC2019" s="2300"/>
      <c r="AD2019" s="2300"/>
      <c r="AE2019" s="2307"/>
      <c r="AF2019" s="2316"/>
      <c r="AG2019" s="2314"/>
      <c r="AH2019" s="2312"/>
      <c r="AI2019" s="271">
        <f t="shared" ref="AI2019" si="2975">IF(P2019=P2018,0,IF(P2019=P2017,0,IF(P2019=P2016,0,IF(P2019=P2015,0,1))))</f>
        <v>0</v>
      </c>
      <c r="AJ2019" s="271" t="s">
        <v>545</v>
      </c>
      <c r="AK2019" s="271" t="str">
        <f t="shared" si="2895"/>
        <v>??</v>
      </c>
      <c r="AL2019" s="271" t="e">
        <f>IF(#REF!=#REF!,0,IF(#REF!=#REF!,0,IF(#REF!=#REF!,0,IF(#REF!=#REF!,0,1))))</f>
        <v>#REF!</v>
      </c>
      <c r="AM2019" s="354">
        <f t="shared" si="2899"/>
        <v>0</v>
      </c>
    </row>
    <row r="2020" spans="1:39" ht="14.1" customHeight="1" thickTop="1" thickBot="1" x14ac:dyDescent="0.25">
      <c r="A2020" s="2278"/>
      <c r="B2020" s="2281"/>
      <c r="C2020" s="2283"/>
      <c r="D2020" s="2285"/>
      <c r="E2020" s="2288"/>
      <c r="F2020" s="2281"/>
      <c r="G2020" s="2295"/>
      <c r="H2020" s="2297"/>
      <c r="I2020" s="2293"/>
      <c r="J2020" s="2281"/>
      <c r="K2020" s="2295"/>
      <c r="L2020" s="2281"/>
      <c r="M2020" s="310"/>
      <c r="N2020" s="1678"/>
      <c r="O2020" s="1678"/>
      <c r="P2020" s="309"/>
      <c r="Q2020" s="309"/>
      <c r="R2020" s="308"/>
      <c r="S2020" s="308"/>
      <c r="T2020" s="358"/>
      <c r="U2020" s="357"/>
      <c r="V2020" s="357"/>
      <c r="W2020" s="357"/>
      <c r="X2020" s="357"/>
      <c r="Y2020" s="357"/>
      <c r="Z2020" s="357"/>
      <c r="AA2020" s="357"/>
      <c r="AB2020" s="308"/>
      <c r="AC2020" s="2300"/>
      <c r="AD2020" s="2300"/>
      <c r="AE2020" s="2307"/>
      <c r="AF2020" s="2316"/>
      <c r="AG2020" s="2314"/>
      <c r="AH2020" s="2312"/>
      <c r="AI2020" s="271">
        <f t="shared" ref="AI2020" si="2976">IF(P2020=P2019,0,IF(P2020=P2018,0,IF(P2020=P2017,0,IF(P2020=P2016,0,IF(P2020=P2015,0,1)))))</f>
        <v>0</v>
      </c>
      <c r="AJ2020" s="271" t="s">
        <v>545</v>
      </c>
      <c r="AK2020" s="271" t="str">
        <f t="shared" si="2895"/>
        <v>??</v>
      </c>
      <c r="AL2020" s="271" t="e">
        <f>IF(#REF!=#REF!,0,IF(#REF!=#REF!,0,IF(#REF!=#REF!,0,IF(#REF!=#REF!,0,IF(#REF!=#REF!,0,1)))))</f>
        <v>#REF!</v>
      </c>
      <c r="AM2020" s="354">
        <f t="shared" si="2899"/>
        <v>0</v>
      </c>
    </row>
    <row r="2021" spans="1:39" ht="14.1" customHeight="1" thickTop="1" thickBot="1" x14ac:dyDescent="0.25">
      <c r="A2021" s="2278"/>
      <c r="B2021" s="2281"/>
      <c r="C2021" s="2283"/>
      <c r="D2021" s="2285"/>
      <c r="E2021" s="2288"/>
      <c r="F2021" s="2281"/>
      <c r="G2021" s="2295"/>
      <c r="H2021" s="2297"/>
      <c r="I2021" s="2293"/>
      <c r="J2021" s="2281"/>
      <c r="K2021" s="2295"/>
      <c r="L2021" s="2281"/>
      <c r="M2021" s="310"/>
      <c r="N2021" s="1678"/>
      <c r="O2021" s="1678"/>
      <c r="P2021" s="309"/>
      <c r="Q2021" s="309"/>
      <c r="R2021" s="308"/>
      <c r="S2021" s="308"/>
      <c r="T2021" s="358"/>
      <c r="U2021" s="357"/>
      <c r="V2021" s="357"/>
      <c r="W2021" s="357"/>
      <c r="X2021" s="357"/>
      <c r="Y2021" s="357"/>
      <c r="Z2021" s="357"/>
      <c r="AA2021" s="357"/>
      <c r="AB2021" s="308"/>
      <c r="AC2021" s="2300"/>
      <c r="AD2021" s="2300"/>
      <c r="AE2021" s="2308" t="str">
        <f t="shared" ref="AE2021" si="2977">IF(AE2015&gt;9,"błąd","")</f>
        <v/>
      </c>
      <c r="AF2021" s="2316"/>
      <c r="AG2021" s="2314"/>
      <c r="AH2021" s="2312"/>
      <c r="AI2021" s="271">
        <f t="shared" ref="AI2021" si="2978">IF(P2021=P2020,0,IF(P2021=P2019,0,IF(P2021=P2018,0,IF(P2021=P2017,0,IF(P2021=P2016,0,IF(P2021=P2015,0,1))))))</f>
        <v>0</v>
      </c>
      <c r="AJ2021" s="271" t="s">
        <v>545</v>
      </c>
      <c r="AK2021" s="271" t="str">
        <f t="shared" si="2895"/>
        <v>??</v>
      </c>
      <c r="AL2021" s="271" t="e">
        <f>IF(#REF!=#REF!,0,IF(#REF!=#REF!,0,IF(#REF!=#REF!,0,IF(#REF!=#REF!,0,IF(#REF!=#REF!,0,IF(#REF!=#REF!,0,1))))))</f>
        <v>#REF!</v>
      </c>
      <c r="AM2021" s="354">
        <f t="shared" si="2899"/>
        <v>0</v>
      </c>
    </row>
    <row r="2022" spans="1:39" ht="14.1" customHeight="1" thickTop="1" thickBot="1" x14ac:dyDescent="0.25">
      <c r="A2022" s="2278"/>
      <c r="B2022" s="2281"/>
      <c r="C2022" s="2283"/>
      <c r="D2022" s="2285"/>
      <c r="E2022" s="2288"/>
      <c r="F2022" s="2281"/>
      <c r="G2022" s="2295"/>
      <c r="H2022" s="2297"/>
      <c r="I2022" s="2293"/>
      <c r="J2022" s="2281"/>
      <c r="K2022" s="2295"/>
      <c r="L2022" s="2281"/>
      <c r="M2022" s="310"/>
      <c r="N2022" s="1678"/>
      <c r="O2022" s="1678"/>
      <c r="P2022" s="309"/>
      <c r="Q2022" s="309"/>
      <c r="R2022" s="308"/>
      <c r="S2022" s="308"/>
      <c r="T2022" s="358"/>
      <c r="U2022" s="357"/>
      <c r="V2022" s="357"/>
      <c r="W2022" s="357"/>
      <c r="X2022" s="357"/>
      <c r="Y2022" s="357"/>
      <c r="Z2022" s="357"/>
      <c r="AA2022" s="357"/>
      <c r="AB2022" s="308"/>
      <c r="AC2022" s="2300"/>
      <c r="AD2022" s="2300"/>
      <c r="AE2022" s="2308"/>
      <c r="AF2022" s="2316"/>
      <c r="AG2022" s="2314"/>
      <c r="AH2022" s="2312"/>
      <c r="AI2022" s="271">
        <f t="shared" ref="AI2022" si="2979">IF(P2022=P2021,0,IF(P2022=P2020,0,IF(P2022=P2019,0,IF(P2022=P2018,0,IF(P2022=P2017,0,IF(P2022=P2016,0,IF(P2022=P2015,0,1)))))))</f>
        <v>0</v>
      </c>
      <c r="AJ2022" s="271" t="s">
        <v>545</v>
      </c>
      <c r="AK2022" s="271" t="str">
        <f t="shared" si="2895"/>
        <v>??</v>
      </c>
      <c r="AL2022" s="271" t="e">
        <f>IF(#REF!=#REF!,0,IF(#REF!=#REF!,0,IF(#REF!=#REF!,0,IF(#REF!=#REF!,0,IF(#REF!=#REF!,0,IF(#REF!=#REF!,0,IF(#REF!=#REF!,0,1)))))))</f>
        <v>#REF!</v>
      </c>
      <c r="AM2022" s="354">
        <f t="shared" si="2899"/>
        <v>0</v>
      </c>
    </row>
    <row r="2023" spans="1:39" ht="14.1" customHeight="1" thickTop="1" thickBot="1" x14ac:dyDescent="0.25">
      <c r="A2023" s="2278"/>
      <c r="B2023" s="2281"/>
      <c r="C2023" s="2283"/>
      <c r="D2023" s="2285"/>
      <c r="E2023" s="2288"/>
      <c r="F2023" s="2281"/>
      <c r="G2023" s="2295"/>
      <c r="H2023" s="2297"/>
      <c r="I2023" s="2293"/>
      <c r="J2023" s="2281"/>
      <c r="K2023" s="2295"/>
      <c r="L2023" s="2281"/>
      <c r="M2023" s="310"/>
      <c r="N2023" s="1678"/>
      <c r="O2023" s="1678"/>
      <c r="P2023" s="309"/>
      <c r="Q2023" s="309"/>
      <c r="R2023" s="308"/>
      <c r="S2023" s="308"/>
      <c r="T2023" s="358"/>
      <c r="U2023" s="357"/>
      <c r="V2023" s="357"/>
      <c r="W2023" s="357"/>
      <c r="X2023" s="357"/>
      <c r="Y2023" s="357"/>
      <c r="Z2023" s="357"/>
      <c r="AA2023" s="357"/>
      <c r="AB2023" s="308"/>
      <c r="AC2023" s="2300"/>
      <c r="AD2023" s="2300"/>
      <c r="AE2023" s="2308"/>
      <c r="AF2023" s="2316"/>
      <c r="AG2023" s="2314"/>
      <c r="AH2023" s="2312"/>
      <c r="AI2023" s="271">
        <f t="shared" ref="AI2023" si="2980">IF(P2023=P2022,0,IF(P2023=P2021,0,IF(P2023=P2020,0,IF(P2023=P2019,0,IF(P2023=P2018,0,IF(P2023=P2017,0,IF(P2023=P2016,0,IF(P2023=P2015,0,1))))))))</f>
        <v>0</v>
      </c>
      <c r="AJ2023" s="271" t="s">
        <v>545</v>
      </c>
      <c r="AK2023" s="271" t="str">
        <f t="shared" si="2895"/>
        <v>??</v>
      </c>
      <c r="AL2023" s="271" t="e">
        <f>IF(#REF!=#REF!,0,IF(#REF!=#REF!,0,IF(#REF!=#REF!,0,IF(#REF!=#REF!,0,IF(#REF!=#REF!,0,IF(#REF!=#REF!,0,IF(#REF!=#REF!,0,IF(#REF!=#REF!,0,1))))))))</f>
        <v>#REF!</v>
      </c>
      <c r="AM2023" s="354">
        <f t="shared" si="2899"/>
        <v>0</v>
      </c>
    </row>
    <row r="2024" spans="1:39" ht="14.1" customHeight="1" thickTop="1" thickBot="1" x14ac:dyDescent="0.25">
      <c r="A2024" s="2279"/>
      <c r="B2024" s="2282"/>
      <c r="C2024" s="2284"/>
      <c r="D2024" s="2286"/>
      <c r="E2024" s="2289"/>
      <c r="F2024" s="2282"/>
      <c r="G2024" s="2296"/>
      <c r="H2024" s="2298"/>
      <c r="I2024" s="2294"/>
      <c r="J2024" s="2282"/>
      <c r="K2024" s="2296"/>
      <c r="L2024" s="2282"/>
      <c r="M2024" s="292"/>
      <c r="N2024" s="290"/>
      <c r="O2024" s="290"/>
      <c r="P2024" s="291"/>
      <c r="Q2024" s="291"/>
      <c r="R2024" s="290"/>
      <c r="S2024" s="290"/>
      <c r="T2024" s="356"/>
      <c r="U2024" s="355"/>
      <c r="V2024" s="355"/>
      <c r="W2024" s="355"/>
      <c r="X2024" s="355"/>
      <c r="Y2024" s="355"/>
      <c r="Z2024" s="355"/>
      <c r="AA2024" s="355"/>
      <c r="AB2024" s="290"/>
      <c r="AC2024" s="2301"/>
      <c r="AD2024" s="2301"/>
      <c r="AE2024" s="2309"/>
      <c r="AF2024" s="2316"/>
      <c r="AG2024" s="2315"/>
      <c r="AH2024" s="2312"/>
      <c r="AI2024" s="271">
        <f t="shared" ref="AI2024" si="2981">IF(P2024=P2023,0,IF(P2024=P2022,0,IF(P2024=P2021,0,IF(P2024=P2020,0,IF(P2024=P2019,0,IF(P2024=P2018,0,IF(P2024=P2017,0,IF(P2024=P2016,0,IF(P2024=P2015,0,1)))))))))</f>
        <v>0</v>
      </c>
      <c r="AJ2024" s="271" t="s">
        <v>545</v>
      </c>
      <c r="AK2024" s="271" t="str">
        <f t="shared" si="2895"/>
        <v>??</v>
      </c>
      <c r="AL2024" s="271" t="e">
        <f>IF(#REF!=#REF!,0,IF(#REF!=#REF!,0,IF(#REF!=#REF!,0,IF(#REF!=#REF!,0,IF(#REF!=#REF!,0,IF(#REF!=#REF!,0,IF(#REF!=#REF!,0,IF(#REF!=#REF!,0,IF(#REF!=#REF!,0,1)))))))))</f>
        <v>#REF!</v>
      </c>
      <c r="AM2024" s="354">
        <f t="shared" si="2899"/>
        <v>0</v>
      </c>
    </row>
    <row r="2025" spans="1:39" ht="14.1" customHeight="1" thickTop="1" thickBot="1" x14ac:dyDescent="0.25">
      <c r="A2025" s="2278"/>
      <c r="B2025" s="2280"/>
      <c r="C2025" s="2283"/>
      <c r="D2025" s="2285"/>
      <c r="E2025" s="2287"/>
      <c r="F2025" s="2280"/>
      <c r="G2025" s="2280"/>
      <c r="H2025" s="2297"/>
      <c r="I2025" s="2290" t="s">
        <v>140</v>
      </c>
      <c r="J2025" s="2281"/>
      <c r="K2025" s="2280"/>
      <c r="L2025" s="2281"/>
      <c r="M2025" s="310"/>
      <c r="N2025" s="1678"/>
      <c r="O2025" s="1678"/>
      <c r="P2025" s="388"/>
      <c r="Q2025" s="388"/>
      <c r="R2025" s="308"/>
      <c r="S2025" s="308"/>
      <c r="T2025" s="358"/>
      <c r="U2025" s="357"/>
      <c r="V2025" s="357"/>
      <c r="W2025" s="357"/>
      <c r="X2025" s="357"/>
      <c r="Y2025" s="357"/>
      <c r="Z2025" s="357"/>
      <c r="AA2025" s="357"/>
      <c r="AB2025" s="308"/>
      <c r="AC2025" s="2299">
        <f t="shared" ref="AC2025" si="2982">SUM(T2025:AB2034)</f>
        <v>0</v>
      </c>
      <c r="AD2025" s="2299">
        <f t="shared" ref="AD2025" si="2983">IF(AC2025&gt;0,18,0)</f>
        <v>0</v>
      </c>
      <c r="AE2025" s="2306">
        <f t="shared" ref="AE2025" si="2984">IF((AC2025-AD2025)&gt;=0,AC2025-AD2025,0)</f>
        <v>0</v>
      </c>
      <c r="AF2025" s="2316">
        <f t="shared" ref="AF2025" si="2985">IF(AC2025&lt;AD2025,AC2025,AD2025)/IF(AD2025=0,1,AD2025)</f>
        <v>0</v>
      </c>
      <c r="AG2025" s="2313" t="str">
        <f t="shared" ref="AG2025" si="2986">IF(AF2025=1,"pe",IF(AF2025&gt;0,"ne",""))</f>
        <v/>
      </c>
      <c r="AH2025" s="2312"/>
      <c r="AI2025" s="271">
        <v>1</v>
      </c>
      <c r="AJ2025" s="271" t="s">
        <v>545</v>
      </c>
      <c r="AK2025" s="271" t="str">
        <f t="shared" si="2895"/>
        <v>??</v>
      </c>
      <c r="AL2025" s="271">
        <v>1</v>
      </c>
      <c r="AM2025" s="354">
        <f t="shared" ref="AM2025" si="2987">C2025</f>
        <v>0</v>
      </c>
    </row>
    <row r="2026" spans="1:39" ht="14.1" customHeight="1" thickTop="1" thickBot="1" x14ac:dyDescent="0.25">
      <c r="A2026" s="2278"/>
      <c r="B2026" s="2281"/>
      <c r="C2026" s="2283"/>
      <c r="D2026" s="2285"/>
      <c r="E2026" s="2288"/>
      <c r="F2026" s="2281"/>
      <c r="G2026" s="2295"/>
      <c r="H2026" s="2297"/>
      <c r="I2026" s="2291"/>
      <c r="J2026" s="2281"/>
      <c r="K2026" s="2295"/>
      <c r="L2026" s="2281"/>
      <c r="M2026" s="310"/>
      <c r="N2026" s="1678"/>
      <c r="O2026" s="1678"/>
      <c r="P2026" s="309"/>
      <c r="Q2026" s="309"/>
      <c r="R2026" s="308"/>
      <c r="S2026" s="308"/>
      <c r="T2026" s="358"/>
      <c r="U2026" s="357"/>
      <c r="V2026" s="357"/>
      <c r="W2026" s="357"/>
      <c r="X2026" s="357"/>
      <c r="Y2026" s="357"/>
      <c r="Z2026" s="357"/>
      <c r="AA2026" s="357"/>
      <c r="AB2026" s="308"/>
      <c r="AC2026" s="2300"/>
      <c r="AD2026" s="2300"/>
      <c r="AE2026" s="2307"/>
      <c r="AF2026" s="2316"/>
      <c r="AG2026" s="2314"/>
      <c r="AH2026" s="2312"/>
      <c r="AI2026" s="271">
        <f t="shared" ref="AI2026" si="2988">IF(P2026=P2025,0,1)</f>
        <v>0</v>
      </c>
      <c r="AJ2026" s="271" t="s">
        <v>545</v>
      </c>
      <c r="AK2026" s="271" t="str">
        <f t="shared" si="2895"/>
        <v>??</v>
      </c>
      <c r="AL2026" s="271" t="e">
        <f>IF(#REF!=#REF!,0,1)</f>
        <v>#REF!</v>
      </c>
      <c r="AM2026" s="354">
        <f t="shared" si="2899"/>
        <v>0</v>
      </c>
    </row>
    <row r="2027" spans="1:39" ht="14.1" customHeight="1" thickTop="1" thickBot="1" x14ac:dyDescent="0.25">
      <c r="A2027" s="2278"/>
      <c r="B2027" s="2281"/>
      <c r="C2027" s="2283"/>
      <c r="D2027" s="2285"/>
      <c r="E2027" s="2288"/>
      <c r="F2027" s="2281"/>
      <c r="G2027" s="2295"/>
      <c r="H2027" s="2297"/>
      <c r="I2027" s="2292"/>
      <c r="J2027" s="2281"/>
      <c r="K2027" s="2295"/>
      <c r="L2027" s="2281"/>
      <c r="M2027" s="310"/>
      <c r="N2027" s="1678"/>
      <c r="O2027" s="1678"/>
      <c r="P2027" s="309"/>
      <c r="Q2027" s="309"/>
      <c r="R2027" s="308"/>
      <c r="S2027" s="308"/>
      <c r="T2027" s="358"/>
      <c r="U2027" s="357"/>
      <c r="V2027" s="357"/>
      <c r="W2027" s="357"/>
      <c r="X2027" s="357"/>
      <c r="Y2027" s="357"/>
      <c r="Z2027" s="357"/>
      <c r="AA2027" s="357"/>
      <c r="AB2027" s="308"/>
      <c r="AC2027" s="2300"/>
      <c r="AD2027" s="2300"/>
      <c r="AE2027" s="2307"/>
      <c r="AF2027" s="2316"/>
      <c r="AG2027" s="2314"/>
      <c r="AH2027" s="2312"/>
      <c r="AI2027" s="271">
        <f t="shared" ref="AI2027" si="2989">IF(P2027=P2026,0,IF(P2027=P2025,0,1))</f>
        <v>0</v>
      </c>
      <c r="AJ2027" s="271" t="s">
        <v>545</v>
      </c>
      <c r="AK2027" s="271" t="str">
        <f t="shared" si="2895"/>
        <v>??</v>
      </c>
      <c r="AL2027" s="271" t="e">
        <f>IF(#REF!=#REF!,0,IF(#REF!=#REF!,0,1))</f>
        <v>#REF!</v>
      </c>
      <c r="AM2027" s="354">
        <f t="shared" si="2899"/>
        <v>0</v>
      </c>
    </row>
    <row r="2028" spans="1:39" ht="14.1" customHeight="1" thickTop="1" thickBot="1" x14ac:dyDescent="0.25">
      <c r="A2028" s="2278"/>
      <c r="B2028" s="2281"/>
      <c r="C2028" s="2283"/>
      <c r="D2028" s="2285"/>
      <c r="E2028" s="2288"/>
      <c r="F2028" s="2281"/>
      <c r="G2028" s="2295"/>
      <c r="H2028" s="2297"/>
      <c r="I2028" s="2293"/>
      <c r="J2028" s="2281"/>
      <c r="K2028" s="2295"/>
      <c r="L2028" s="2281"/>
      <c r="M2028" s="310"/>
      <c r="N2028" s="1678"/>
      <c r="O2028" s="1678"/>
      <c r="P2028" s="309"/>
      <c r="Q2028" s="309"/>
      <c r="R2028" s="308"/>
      <c r="S2028" s="308"/>
      <c r="T2028" s="358"/>
      <c r="U2028" s="357"/>
      <c r="V2028" s="357"/>
      <c r="W2028" s="357"/>
      <c r="X2028" s="357"/>
      <c r="Y2028" s="357"/>
      <c r="Z2028" s="357"/>
      <c r="AA2028" s="357"/>
      <c r="AB2028" s="308"/>
      <c r="AC2028" s="2300"/>
      <c r="AD2028" s="2300"/>
      <c r="AE2028" s="2307"/>
      <c r="AF2028" s="2316"/>
      <c r="AG2028" s="2314"/>
      <c r="AH2028" s="2312"/>
      <c r="AI2028" s="271">
        <f t="shared" ref="AI2028" si="2990">IF(P2028=P2027,0,IF(P2028=P2026,0,IF(P2028=P2025,0,1)))</f>
        <v>0</v>
      </c>
      <c r="AJ2028" s="271" t="s">
        <v>545</v>
      </c>
      <c r="AK2028" s="271" t="str">
        <f t="shared" si="2895"/>
        <v>??</v>
      </c>
      <c r="AL2028" s="271" t="e">
        <f>IF(#REF!=#REF!,0,IF(#REF!=#REF!,0,IF(#REF!=#REF!,0,1)))</f>
        <v>#REF!</v>
      </c>
      <c r="AM2028" s="354">
        <f t="shared" si="2899"/>
        <v>0</v>
      </c>
    </row>
    <row r="2029" spans="1:39" ht="14.1" customHeight="1" thickTop="1" thickBot="1" x14ac:dyDescent="0.25">
      <c r="A2029" s="2278"/>
      <c r="B2029" s="2281"/>
      <c r="C2029" s="2283"/>
      <c r="D2029" s="2285"/>
      <c r="E2029" s="2288"/>
      <c r="F2029" s="2281"/>
      <c r="G2029" s="2295"/>
      <c r="H2029" s="2297"/>
      <c r="I2029" s="2293"/>
      <c r="J2029" s="2281"/>
      <c r="K2029" s="2295"/>
      <c r="L2029" s="2281"/>
      <c r="M2029" s="310"/>
      <c r="N2029" s="1678"/>
      <c r="O2029" s="1678"/>
      <c r="P2029" s="309"/>
      <c r="Q2029" s="309"/>
      <c r="R2029" s="308"/>
      <c r="S2029" s="308"/>
      <c r="T2029" s="358"/>
      <c r="U2029" s="357"/>
      <c r="V2029" s="357"/>
      <c r="W2029" s="357"/>
      <c r="X2029" s="357"/>
      <c r="Y2029" s="357"/>
      <c r="Z2029" s="357"/>
      <c r="AA2029" s="357"/>
      <c r="AB2029" s="308"/>
      <c r="AC2029" s="2300"/>
      <c r="AD2029" s="2300"/>
      <c r="AE2029" s="2307"/>
      <c r="AF2029" s="2316"/>
      <c r="AG2029" s="2314"/>
      <c r="AH2029" s="2312"/>
      <c r="AI2029" s="271">
        <f t="shared" ref="AI2029" si="2991">IF(P2029=P2028,0,IF(P2029=P2027,0,IF(P2029=P2026,0,IF(P2029=P2025,0,1))))</f>
        <v>0</v>
      </c>
      <c r="AJ2029" s="271" t="s">
        <v>545</v>
      </c>
      <c r="AK2029" s="271" t="str">
        <f t="shared" si="2895"/>
        <v>??</v>
      </c>
      <c r="AL2029" s="271" t="e">
        <f>IF(#REF!=#REF!,0,IF(#REF!=#REF!,0,IF(#REF!=#REF!,0,IF(#REF!=#REF!,0,1))))</f>
        <v>#REF!</v>
      </c>
      <c r="AM2029" s="354">
        <f t="shared" si="2899"/>
        <v>0</v>
      </c>
    </row>
    <row r="2030" spans="1:39" ht="14.1" customHeight="1" thickTop="1" thickBot="1" x14ac:dyDescent="0.25">
      <c r="A2030" s="2278"/>
      <c r="B2030" s="2281"/>
      <c r="C2030" s="2283"/>
      <c r="D2030" s="2285"/>
      <c r="E2030" s="2288"/>
      <c r="F2030" s="2281"/>
      <c r="G2030" s="2295"/>
      <c r="H2030" s="2297"/>
      <c r="I2030" s="2293"/>
      <c r="J2030" s="2281"/>
      <c r="K2030" s="2295"/>
      <c r="L2030" s="2281"/>
      <c r="M2030" s="310"/>
      <c r="N2030" s="1678"/>
      <c r="O2030" s="1678"/>
      <c r="P2030" s="309"/>
      <c r="Q2030" s="309"/>
      <c r="R2030" s="308"/>
      <c r="S2030" s="308"/>
      <c r="T2030" s="358"/>
      <c r="U2030" s="357"/>
      <c r="V2030" s="357"/>
      <c r="W2030" s="357"/>
      <c r="X2030" s="357"/>
      <c r="Y2030" s="357"/>
      <c r="Z2030" s="357"/>
      <c r="AA2030" s="357"/>
      <c r="AB2030" s="308"/>
      <c r="AC2030" s="2300"/>
      <c r="AD2030" s="2300"/>
      <c r="AE2030" s="2307"/>
      <c r="AF2030" s="2316"/>
      <c r="AG2030" s="2314"/>
      <c r="AH2030" s="2312"/>
      <c r="AI2030" s="271">
        <f t="shared" ref="AI2030" si="2992">IF(P2030=P2029,0,IF(P2030=P2028,0,IF(P2030=P2027,0,IF(P2030=P2026,0,IF(P2030=P2025,0,1)))))</f>
        <v>0</v>
      </c>
      <c r="AJ2030" s="271" t="s">
        <v>545</v>
      </c>
      <c r="AK2030" s="271" t="str">
        <f t="shared" si="2895"/>
        <v>??</v>
      </c>
      <c r="AL2030" s="271" t="e">
        <f>IF(#REF!=#REF!,0,IF(#REF!=#REF!,0,IF(#REF!=#REF!,0,IF(#REF!=#REF!,0,IF(#REF!=#REF!,0,1)))))</f>
        <v>#REF!</v>
      </c>
      <c r="AM2030" s="354">
        <f t="shared" si="2899"/>
        <v>0</v>
      </c>
    </row>
    <row r="2031" spans="1:39" ht="14.1" customHeight="1" thickTop="1" thickBot="1" x14ac:dyDescent="0.25">
      <c r="A2031" s="2278"/>
      <c r="B2031" s="2281"/>
      <c r="C2031" s="2283"/>
      <c r="D2031" s="2285"/>
      <c r="E2031" s="2288"/>
      <c r="F2031" s="2281"/>
      <c r="G2031" s="2295"/>
      <c r="H2031" s="2297"/>
      <c r="I2031" s="2293"/>
      <c r="J2031" s="2281"/>
      <c r="K2031" s="2295"/>
      <c r="L2031" s="2281"/>
      <c r="M2031" s="310"/>
      <c r="N2031" s="1678"/>
      <c r="O2031" s="1678"/>
      <c r="P2031" s="309"/>
      <c r="Q2031" s="309"/>
      <c r="R2031" s="308"/>
      <c r="S2031" s="308"/>
      <c r="T2031" s="358"/>
      <c r="U2031" s="357"/>
      <c r="V2031" s="357"/>
      <c r="W2031" s="357"/>
      <c r="X2031" s="357"/>
      <c r="Y2031" s="357"/>
      <c r="Z2031" s="357"/>
      <c r="AA2031" s="357"/>
      <c r="AB2031" s="308"/>
      <c r="AC2031" s="2300"/>
      <c r="AD2031" s="2300"/>
      <c r="AE2031" s="2308" t="str">
        <f t="shared" ref="AE2031" si="2993">IF(AE2025&gt;9,"błąd","")</f>
        <v/>
      </c>
      <c r="AF2031" s="2316"/>
      <c r="AG2031" s="2314"/>
      <c r="AH2031" s="2312"/>
      <c r="AI2031" s="271">
        <f t="shared" ref="AI2031" si="2994">IF(P2031=P2030,0,IF(P2031=P2029,0,IF(P2031=P2028,0,IF(P2031=P2027,0,IF(P2031=P2026,0,IF(P2031=P2025,0,1))))))</f>
        <v>0</v>
      </c>
      <c r="AJ2031" s="271" t="s">
        <v>545</v>
      </c>
      <c r="AK2031" s="271" t="str">
        <f t="shared" si="2895"/>
        <v>??</v>
      </c>
      <c r="AL2031" s="271" t="e">
        <f>IF(#REF!=#REF!,0,IF(#REF!=#REF!,0,IF(#REF!=#REF!,0,IF(#REF!=#REF!,0,IF(#REF!=#REF!,0,IF(#REF!=#REF!,0,1))))))</f>
        <v>#REF!</v>
      </c>
      <c r="AM2031" s="354">
        <f t="shared" si="2899"/>
        <v>0</v>
      </c>
    </row>
    <row r="2032" spans="1:39" ht="14.1" customHeight="1" thickTop="1" thickBot="1" x14ac:dyDescent="0.25">
      <c r="A2032" s="2278"/>
      <c r="B2032" s="2281"/>
      <c r="C2032" s="2283"/>
      <c r="D2032" s="2285"/>
      <c r="E2032" s="2288"/>
      <c r="F2032" s="2281"/>
      <c r="G2032" s="2295"/>
      <c r="H2032" s="2297"/>
      <c r="I2032" s="2293"/>
      <c r="J2032" s="2281"/>
      <c r="K2032" s="2295"/>
      <c r="L2032" s="2281"/>
      <c r="M2032" s="310"/>
      <c r="N2032" s="1678"/>
      <c r="O2032" s="1678"/>
      <c r="P2032" s="309"/>
      <c r="Q2032" s="309"/>
      <c r="R2032" s="308"/>
      <c r="S2032" s="308"/>
      <c r="T2032" s="358"/>
      <c r="U2032" s="357"/>
      <c r="V2032" s="357"/>
      <c r="W2032" s="357"/>
      <c r="X2032" s="357"/>
      <c r="Y2032" s="357"/>
      <c r="Z2032" s="357"/>
      <c r="AA2032" s="357"/>
      <c r="AB2032" s="308"/>
      <c r="AC2032" s="2300"/>
      <c r="AD2032" s="2300"/>
      <c r="AE2032" s="2308"/>
      <c r="AF2032" s="2316"/>
      <c r="AG2032" s="2314"/>
      <c r="AH2032" s="2312"/>
      <c r="AI2032" s="271">
        <f t="shared" ref="AI2032" si="2995">IF(P2032=P2031,0,IF(P2032=P2030,0,IF(P2032=P2029,0,IF(P2032=P2028,0,IF(P2032=P2027,0,IF(P2032=P2026,0,IF(P2032=P2025,0,1)))))))</f>
        <v>0</v>
      </c>
      <c r="AJ2032" s="271" t="s">
        <v>545</v>
      </c>
      <c r="AK2032" s="271" t="str">
        <f t="shared" si="2895"/>
        <v>??</v>
      </c>
      <c r="AL2032" s="271" t="e">
        <f>IF(#REF!=#REF!,0,IF(#REF!=#REF!,0,IF(#REF!=#REF!,0,IF(#REF!=#REF!,0,IF(#REF!=#REF!,0,IF(#REF!=#REF!,0,IF(#REF!=#REF!,0,1)))))))</f>
        <v>#REF!</v>
      </c>
      <c r="AM2032" s="354">
        <f t="shared" si="2899"/>
        <v>0</v>
      </c>
    </row>
    <row r="2033" spans="1:39" ht="14.1" customHeight="1" thickTop="1" thickBot="1" x14ac:dyDescent="0.25">
      <c r="A2033" s="2278"/>
      <c r="B2033" s="2281"/>
      <c r="C2033" s="2283"/>
      <c r="D2033" s="2285"/>
      <c r="E2033" s="2288"/>
      <c r="F2033" s="2281"/>
      <c r="G2033" s="2295"/>
      <c r="H2033" s="2297"/>
      <c r="I2033" s="2293"/>
      <c r="J2033" s="2281"/>
      <c r="K2033" s="2295"/>
      <c r="L2033" s="2281"/>
      <c r="M2033" s="310"/>
      <c r="N2033" s="1678"/>
      <c r="O2033" s="1678"/>
      <c r="P2033" s="309"/>
      <c r="Q2033" s="309"/>
      <c r="R2033" s="308"/>
      <c r="S2033" s="308"/>
      <c r="T2033" s="358"/>
      <c r="U2033" s="357"/>
      <c r="V2033" s="357"/>
      <c r="W2033" s="357"/>
      <c r="X2033" s="357"/>
      <c r="Y2033" s="357"/>
      <c r="Z2033" s="357"/>
      <c r="AA2033" s="357"/>
      <c r="AB2033" s="308"/>
      <c r="AC2033" s="2300"/>
      <c r="AD2033" s="2300"/>
      <c r="AE2033" s="2308"/>
      <c r="AF2033" s="2316"/>
      <c r="AG2033" s="2314"/>
      <c r="AH2033" s="2312"/>
      <c r="AI2033" s="271">
        <f t="shared" ref="AI2033" si="2996">IF(P2033=P2032,0,IF(P2033=P2031,0,IF(P2033=P2030,0,IF(P2033=P2029,0,IF(P2033=P2028,0,IF(P2033=P2027,0,IF(P2033=P2026,0,IF(P2033=P2025,0,1))))))))</f>
        <v>0</v>
      </c>
      <c r="AJ2033" s="271" t="s">
        <v>545</v>
      </c>
      <c r="AK2033" s="271" t="str">
        <f t="shared" si="2895"/>
        <v>??</v>
      </c>
      <c r="AL2033" s="271" t="e">
        <f>IF(#REF!=#REF!,0,IF(#REF!=#REF!,0,IF(#REF!=#REF!,0,IF(#REF!=#REF!,0,IF(#REF!=#REF!,0,IF(#REF!=#REF!,0,IF(#REF!=#REF!,0,IF(#REF!=#REF!,0,1))))))))</f>
        <v>#REF!</v>
      </c>
      <c r="AM2033" s="354">
        <f t="shared" si="2899"/>
        <v>0</v>
      </c>
    </row>
    <row r="2034" spans="1:39" ht="14.1" customHeight="1" thickTop="1" thickBot="1" x14ac:dyDescent="0.25">
      <c r="A2034" s="2279"/>
      <c r="B2034" s="2282"/>
      <c r="C2034" s="2284"/>
      <c r="D2034" s="2286"/>
      <c r="E2034" s="2289"/>
      <c r="F2034" s="2282"/>
      <c r="G2034" s="2296"/>
      <c r="H2034" s="2298"/>
      <c r="I2034" s="2294"/>
      <c r="J2034" s="2282"/>
      <c r="K2034" s="2296"/>
      <c r="L2034" s="2282"/>
      <c r="M2034" s="292"/>
      <c r="N2034" s="290"/>
      <c r="O2034" s="290"/>
      <c r="P2034" s="291"/>
      <c r="Q2034" s="291"/>
      <c r="R2034" s="290"/>
      <c r="S2034" s="290"/>
      <c r="T2034" s="356"/>
      <c r="U2034" s="355"/>
      <c r="V2034" s="355"/>
      <c r="W2034" s="355"/>
      <c r="X2034" s="355"/>
      <c r="Y2034" s="355"/>
      <c r="Z2034" s="355"/>
      <c r="AA2034" s="355"/>
      <c r="AB2034" s="290"/>
      <c r="AC2034" s="2301"/>
      <c r="AD2034" s="2301"/>
      <c r="AE2034" s="2309"/>
      <c r="AF2034" s="2316"/>
      <c r="AG2034" s="2315"/>
      <c r="AH2034" s="2312"/>
      <c r="AI2034" s="271">
        <f t="shared" ref="AI2034" si="2997">IF(P2034=P2033,0,IF(P2034=P2032,0,IF(P2034=P2031,0,IF(P2034=P2030,0,IF(P2034=P2029,0,IF(P2034=P2028,0,IF(P2034=P2027,0,IF(P2034=P2026,0,IF(P2034=P2025,0,1)))))))))</f>
        <v>0</v>
      </c>
      <c r="AJ2034" s="271" t="s">
        <v>545</v>
      </c>
      <c r="AK2034" s="271" t="str">
        <f t="shared" ref="AK2034:AK2094" si="2998">$C$2</f>
        <v>??</v>
      </c>
      <c r="AL2034" s="271" t="e">
        <f>IF(#REF!=#REF!,0,IF(#REF!=#REF!,0,IF(#REF!=#REF!,0,IF(#REF!=#REF!,0,IF(#REF!=#REF!,0,IF(#REF!=#REF!,0,IF(#REF!=#REF!,0,IF(#REF!=#REF!,0,IF(#REF!=#REF!,0,1)))))))))</f>
        <v>#REF!</v>
      </c>
      <c r="AM2034" s="354">
        <f t="shared" si="2899"/>
        <v>0</v>
      </c>
    </row>
    <row r="2035" spans="1:39" ht="14.1" customHeight="1" thickTop="1" thickBot="1" x14ac:dyDescent="0.25">
      <c r="A2035" s="2278"/>
      <c r="B2035" s="2280"/>
      <c r="C2035" s="2283"/>
      <c r="D2035" s="2285"/>
      <c r="E2035" s="2287"/>
      <c r="F2035" s="2280"/>
      <c r="G2035" s="2280"/>
      <c r="H2035" s="2297"/>
      <c r="I2035" s="2290" t="s">
        <v>140</v>
      </c>
      <c r="J2035" s="2281"/>
      <c r="K2035" s="2280"/>
      <c r="L2035" s="2281"/>
      <c r="M2035" s="310"/>
      <c r="N2035" s="1678"/>
      <c r="O2035" s="1678"/>
      <c r="P2035" s="388"/>
      <c r="Q2035" s="388"/>
      <c r="R2035" s="308"/>
      <c r="S2035" s="308"/>
      <c r="T2035" s="358"/>
      <c r="U2035" s="357"/>
      <c r="V2035" s="357"/>
      <c r="W2035" s="357"/>
      <c r="X2035" s="357"/>
      <c r="Y2035" s="357"/>
      <c r="Z2035" s="357"/>
      <c r="AA2035" s="357"/>
      <c r="AB2035" s="308"/>
      <c r="AC2035" s="2299">
        <f t="shared" ref="AC2035" si="2999">SUM(T2035:AB2044)</f>
        <v>0</v>
      </c>
      <c r="AD2035" s="2299">
        <f t="shared" ref="AD2035" si="3000">IF(AC2035&gt;0,18,0)</f>
        <v>0</v>
      </c>
      <c r="AE2035" s="2306">
        <f t="shared" ref="AE2035" si="3001">IF((AC2035-AD2035)&gt;=0,AC2035-AD2035,0)</f>
        <v>0</v>
      </c>
      <c r="AF2035" s="2316">
        <f t="shared" ref="AF2035" si="3002">IF(AC2035&lt;AD2035,AC2035,AD2035)/IF(AD2035=0,1,AD2035)</f>
        <v>0</v>
      </c>
      <c r="AG2035" s="2313" t="str">
        <f t="shared" ref="AG2035" si="3003">IF(AF2035=1,"pe",IF(AF2035&gt;0,"ne",""))</f>
        <v/>
      </c>
      <c r="AH2035" s="2312"/>
      <c r="AI2035" s="271">
        <v>1</v>
      </c>
      <c r="AJ2035" s="271" t="s">
        <v>545</v>
      </c>
      <c r="AK2035" s="271" t="str">
        <f t="shared" si="2998"/>
        <v>??</v>
      </c>
      <c r="AL2035" s="271">
        <v>1</v>
      </c>
      <c r="AM2035" s="354">
        <f t="shared" ref="AM2035" si="3004">C2035</f>
        <v>0</v>
      </c>
    </row>
    <row r="2036" spans="1:39" ht="14.1" customHeight="1" thickTop="1" thickBot="1" x14ac:dyDescent="0.25">
      <c r="A2036" s="2278"/>
      <c r="B2036" s="2281"/>
      <c r="C2036" s="2283"/>
      <c r="D2036" s="2285"/>
      <c r="E2036" s="2288"/>
      <c r="F2036" s="2281"/>
      <c r="G2036" s="2295"/>
      <c r="H2036" s="2297"/>
      <c r="I2036" s="2291"/>
      <c r="J2036" s="2281"/>
      <c r="K2036" s="2295"/>
      <c r="L2036" s="2281"/>
      <c r="M2036" s="310"/>
      <c r="N2036" s="1678"/>
      <c r="O2036" s="1678"/>
      <c r="P2036" s="309"/>
      <c r="Q2036" s="309"/>
      <c r="R2036" s="308"/>
      <c r="S2036" s="308"/>
      <c r="T2036" s="358"/>
      <c r="U2036" s="357"/>
      <c r="V2036" s="357"/>
      <c r="W2036" s="357"/>
      <c r="X2036" s="357"/>
      <c r="Y2036" s="357"/>
      <c r="Z2036" s="357"/>
      <c r="AA2036" s="357"/>
      <c r="AB2036" s="308"/>
      <c r="AC2036" s="2300"/>
      <c r="AD2036" s="2300"/>
      <c r="AE2036" s="2307"/>
      <c r="AF2036" s="2316"/>
      <c r="AG2036" s="2314"/>
      <c r="AH2036" s="2312"/>
      <c r="AI2036" s="271">
        <f t="shared" ref="AI2036" si="3005">IF(P2036=P2035,0,1)</f>
        <v>0</v>
      </c>
      <c r="AJ2036" s="271" t="s">
        <v>545</v>
      </c>
      <c r="AK2036" s="271" t="str">
        <f t="shared" si="2998"/>
        <v>??</v>
      </c>
      <c r="AL2036" s="271" t="e">
        <f>IF(#REF!=#REF!,0,1)</f>
        <v>#REF!</v>
      </c>
      <c r="AM2036" s="354">
        <f t="shared" ref="AM2036:AM2094" si="3006">AM2035</f>
        <v>0</v>
      </c>
    </row>
    <row r="2037" spans="1:39" ht="14.1" customHeight="1" thickTop="1" thickBot="1" x14ac:dyDescent="0.25">
      <c r="A2037" s="2278"/>
      <c r="B2037" s="2281"/>
      <c r="C2037" s="2283"/>
      <c r="D2037" s="2285"/>
      <c r="E2037" s="2288"/>
      <c r="F2037" s="2281"/>
      <c r="G2037" s="2295"/>
      <c r="H2037" s="2297"/>
      <c r="I2037" s="2292"/>
      <c r="J2037" s="2281"/>
      <c r="K2037" s="2295"/>
      <c r="L2037" s="2281"/>
      <c r="M2037" s="310"/>
      <c r="N2037" s="1678"/>
      <c r="O2037" s="1678"/>
      <c r="P2037" s="309"/>
      <c r="Q2037" s="309"/>
      <c r="R2037" s="308"/>
      <c r="S2037" s="308"/>
      <c r="T2037" s="358"/>
      <c r="U2037" s="357"/>
      <c r="V2037" s="357"/>
      <c r="W2037" s="357"/>
      <c r="X2037" s="357"/>
      <c r="Y2037" s="357"/>
      <c r="Z2037" s="357"/>
      <c r="AA2037" s="357"/>
      <c r="AB2037" s="308"/>
      <c r="AC2037" s="2300"/>
      <c r="AD2037" s="2300"/>
      <c r="AE2037" s="2307"/>
      <c r="AF2037" s="2316"/>
      <c r="AG2037" s="2314"/>
      <c r="AH2037" s="2312"/>
      <c r="AI2037" s="271">
        <f t="shared" ref="AI2037" si="3007">IF(P2037=P2036,0,IF(P2037=P2035,0,1))</f>
        <v>0</v>
      </c>
      <c r="AJ2037" s="271" t="s">
        <v>545</v>
      </c>
      <c r="AK2037" s="271" t="str">
        <f t="shared" si="2998"/>
        <v>??</v>
      </c>
      <c r="AL2037" s="271" t="e">
        <f>IF(#REF!=#REF!,0,IF(#REF!=#REF!,0,1))</f>
        <v>#REF!</v>
      </c>
      <c r="AM2037" s="354">
        <f t="shared" si="3006"/>
        <v>0</v>
      </c>
    </row>
    <row r="2038" spans="1:39" ht="14.1" customHeight="1" thickTop="1" thickBot="1" x14ac:dyDescent="0.25">
      <c r="A2038" s="2278"/>
      <c r="B2038" s="2281"/>
      <c r="C2038" s="2283"/>
      <c r="D2038" s="2285"/>
      <c r="E2038" s="2288"/>
      <c r="F2038" s="2281"/>
      <c r="G2038" s="2295"/>
      <c r="H2038" s="2297"/>
      <c r="I2038" s="2293"/>
      <c r="J2038" s="2281"/>
      <c r="K2038" s="2295"/>
      <c r="L2038" s="2281"/>
      <c r="M2038" s="310"/>
      <c r="N2038" s="1678"/>
      <c r="O2038" s="1678"/>
      <c r="P2038" s="309"/>
      <c r="Q2038" s="309"/>
      <c r="R2038" s="308"/>
      <c r="S2038" s="308"/>
      <c r="T2038" s="358"/>
      <c r="U2038" s="357"/>
      <c r="V2038" s="357"/>
      <c r="W2038" s="357"/>
      <c r="X2038" s="357"/>
      <c r="Y2038" s="357"/>
      <c r="Z2038" s="357"/>
      <c r="AA2038" s="357"/>
      <c r="AB2038" s="308"/>
      <c r="AC2038" s="2300"/>
      <c r="AD2038" s="2300"/>
      <c r="AE2038" s="2307"/>
      <c r="AF2038" s="2316"/>
      <c r="AG2038" s="2314"/>
      <c r="AH2038" s="2312"/>
      <c r="AI2038" s="271">
        <f t="shared" ref="AI2038" si="3008">IF(P2038=P2037,0,IF(P2038=P2036,0,IF(P2038=P2035,0,1)))</f>
        <v>0</v>
      </c>
      <c r="AJ2038" s="271" t="s">
        <v>545</v>
      </c>
      <c r="AK2038" s="271" t="str">
        <f t="shared" si="2998"/>
        <v>??</v>
      </c>
      <c r="AL2038" s="271" t="e">
        <f>IF(#REF!=#REF!,0,IF(#REF!=#REF!,0,IF(#REF!=#REF!,0,1)))</f>
        <v>#REF!</v>
      </c>
      <c r="AM2038" s="354">
        <f t="shared" si="3006"/>
        <v>0</v>
      </c>
    </row>
    <row r="2039" spans="1:39" ht="14.1" customHeight="1" thickTop="1" thickBot="1" x14ac:dyDescent="0.25">
      <c r="A2039" s="2278"/>
      <c r="B2039" s="2281"/>
      <c r="C2039" s="2283"/>
      <c r="D2039" s="2285"/>
      <c r="E2039" s="2288"/>
      <c r="F2039" s="2281"/>
      <c r="G2039" s="2295"/>
      <c r="H2039" s="2297"/>
      <c r="I2039" s="2293"/>
      <c r="J2039" s="2281"/>
      <c r="K2039" s="2295"/>
      <c r="L2039" s="2281"/>
      <c r="M2039" s="310"/>
      <c r="N2039" s="1678"/>
      <c r="O2039" s="1678"/>
      <c r="P2039" s="309"/>
      <c r="Q2039" s="309"/>
      <c r="R2039" s="308"/>
      <c r="S2039" s="308"/>
      <c r="T2039" s="358"/>
      <c r="U2039" s="357"/>
      <c r="V2039" s="357"/>
      <c r="W2039" s="357"/>
      <c r="X2039" s="357"/>
      <c r="Y2039" s="357"/>
      <c r="Z2039" s="357"/>
      <c r="AA2039" s="357"/>
      <c r="AB2039" s="308"/>
      <c r="AC2039" s="2300"/>
      <c r="AD2039" s="2300"/>
      <c r="AE2039" s="2307"/>
      <c r="AF2039" s="2316"/>
      <c r="AG2039" s="2314"/>
      <c r="AH2039" s="2312"/>
      <c r="AI2039" s="271">
        <f t="shared" ref="AI2039" si="3009">IF(P2039=P2038,0,IF(P2039=P2037,0,IF(P2039=P2036,0,IF(P2039=P2035,0,1))))</f>
        <v>0</v>
      </c>
      <c r="AJ2039" s="271" t="s">
        <v>545</v>
      </c>
      <c r="AK2039" s="271" t="str">
        <f t="shared" si="2998"/>
        <v>??</v>
      </c>
      <c r="AL2039" s="271" t="e">
        <f>IF(#REF!=#REF!,0,IF(#REF!=#REF!,0,IF(#REF!=#REF!,0,IF(#REF!=#REF!,0,1))))</f>
        <v>#REF!</v>
      </c>
      <c r="AM2039" s="354">
        <f t="shared" si="3006"/>
        <v>0</v>
      </c>
    </row>
    <row r="2040" spans="1:39" ht="14.1" customHeight="1" thickTop="1" thickBot="1" x14ac:dyDescent="0.25">
      <c r="A2040" s="2278"/>
      <c r="B2040" s="2281"/>
      <c r="C2040" s="2283"/>
      <c r="D2040" s="2285"/>
      <c r="E2040" s="2288"/>
      <c r="F2040" s="2281"/>
      <c r="G2040" s="2295"/>
      <c r="H2040" s="2297"/>
      <c r="I2040" s="2293"/>
      <c r="J2040" s="2281"/>
      <c r="K2040" s="2295"/>
      <c r="L2040" s="2281"/>
      <c r="M2040" s="310"/>
      <c r="N2040" s="1678"/>
      <c r="O2040" s="1678"/>
      <c r="P2040" s="309"/>
      <c r="Q2040" s="309"/>
      <c r="R2040" s="308"/>
      <c r="S2040" s="308"/>
      <c r="T2040" s="358"/>
      <c r="U2040" s="357"/>
      <c r="V2040" s="357"/>
      <c r="W2040" s="357"/>
      <c r="X2040" s="357"/>
      <c r="Y2040" s="357"/>
      <c r="Z2040" s="357"/>
      <c r="AA2040" s="357"/>
      <c r="AB2040" s="308"/>
      <c r="AC2040" s="2300"/>
      <c r="AD2040" s="2300"/>
      <c r="AE2040" s="2307"/>
      <c r="AF2040" s="2316"/>
      <c r="AG2040" s="2314"/>
      <c r="AH2040" s="2312"/>
      <c r="AI2040" s="271">
        <f t="shared" ref="AI2040" si="3010">IF(P2040=P2039,0,IF(P2040=P2038,0,IF(P2040=P2037,0,IF(P2040=P2036,0,IF(P2040=P2035,0,1)))))</f>
        <v>0</v>
      </c>
      <c r="AJ2040" s="271" t="s">
        <v>545</v>
      </c>
      <c r="AK2040" s="271" t="str">
        <f t="shared" si="2998"/>
        <v>??</v>
      </c>
      <c r="AL2040" s="271" t="e">
        <f>IF(#REF!=#REF!,0,IF(#REF!=#REF!,0,IF(#REF!=#REF!,0,IF(#REF!=#REF!,0,IF(#REF!=#REF!,0,1)))))</f>
        <v>#REF!</v>
      </c>
      <c r="AM2040" s="354">
        <f t="shared" si="3006"/>
        <v>0</v>
      </c>
    </row>
    <row r="2041" spans="1:39" ht="14.1" customHeight="1" thickTop="1" thickBot="1" x14ac:dyDescent="0.25">
      <c r="A2041" s="2278"/>
      <c r="B2041" s="2281"/>
      <c r="C2041" s="2283"/>
      <c r="D2041" s="2285"/>
      <c r="E2041" s="2288"/>
      <c r="F2041" s="2281"/>
      <c r="G2041" s="2295"/>
      <c r="H2041" s="2297"/>
      <c r="I2041" s="2293"/>
      <c r="J2041" s="2281"/>
      <c r="K2041" s="2295"/>
      <c r="L2041" s="2281"/>
      <c r="M2041" s="310"/>
      <c r="N2041" s="1678"/>
      <c r="O2041" s="1678"/>
      <c r="P2041" s="309"/>
      <c r="Q2041" s="309"/>
      <c r="R2041" s="308"/>
      <c r="S2041" s="308"/>
      <c r="T2041" s="358"/>
      <c r="U2041" s="357"/>
      <c r="V2041" s="357"/>
      <c r="W2041" s="357"/>
      <c r="X2041" s="357"/>
      <c r="Y2041" s="357"/>
      <c r="Z2041" s="357"/>
      <c r="AA2041" s="357"/>
      <c r="AB2041" s="308"/>
      <c r="AC2041" s="2300"/>
      <c r="AD2041" s="2300"/>
      <c r="AE2041" s="2308" t="str">
        <f t="shared" ref="AE2041" si="3011">IF(AE2035&gt;9,"błąd","")</f>
        <v/>
      </c>
      <c r="AF2041" s="2316"/>
      <c r="AG2041" s="2314"/>
      <c r="AH2041" s="2312"/>
      <c r="AI2041" s="271">
        <f t="shared" ref="AI2041" si="3012">IF(P2041=P2040,0,IF(P2041=P2039,0,IF(P2041=P2038,0,IF(P2041=P2037,0,IF(P2041=P2036,0,IF(P2041=P2035,0,1))))))</f>
        <v>0</v>
      </c>
      <c r="AJ2041" s="271" t="s">
        <v>545</v>
      </c>
      <c r="AK2041" s="271" t="str">
        <f t="shared" si="2998"/>
        <v>??</v>
      </c>
      <c r="AL2041" s="271" t="e">
        <f>IF(#REF!=#REF!,0,IF(#REF!=#REF!,0,IF(#REF!=#REF!,0,IF(#REF!=#REF!,0,IF(#REF!=#REF!,0,IF(#REF!=#REF!,0,1))))))</f>
        <v>#REF!</v>
      </c>
      <c r="AM2041" s="354">
        <f t="shared" si="3006"/>
        <v>0</v>
      </c>
    </row>
    <row r="2042" spans="1:39" ht="14.1" customHeight="1" thickTop="1" thickBot="1" x14ac:dyDescent="0.25">
      <c r="A2042" s="2278"/>
      <c r="B2042" s="2281"/>
      <c r="C2042" s="2283"/>
      <c r="D2042" s="2285"/>
      <c r="E2042" s="2288"/>
      <c r="F2042" s="2281"/>
      <c r="G2042" s="2295"/>
      <c r="H2042" s="2297"/>
      <c r="I2042" s="2293"/>
      <c r="J2042" s="2281"/>
      <c r="K2042" s="2295"/>
      <c r="L2042" s="2281"/>
      <c r="M2042" s="310"/>
      <c r="N2042" s="1678"/>
      <c r="O2042" s="1678"/>
      <c r="P2042" s="309"/>
      <c r="Q2042" s="309"/>
      <c r="R2042" s="308"/>
      <c r="S2042" s="308"/>
      <c r="T2042" s="358"/>
      <c r="U2042" s="357"/>
      <c r="V2042" s="357"/>
      <c r="W2042" s="357"/>
      <c r="X2042" s="357"/>
      <c r="Y2042" s="357"/>
      <c r="Z2042" s="357"/>
      <c r="AA2042" s="357"/>
      <c r="AB2042" s="308"/>
      <c r="AC2042" s="2300"/>
      <c r="AD2042" s="2300"/>
      <c r="AE2042" s="2308"/>
      <c r="AF2042" s="2316"/>
      <c r="AG2042" s="2314"/>
      <c r="AH2042" s="2312"/>
      <c r="AI2042" s="271">
        <f t="shared" ref="AI2042" si="3013">IF(P2042=P2041,0,IF(P2042=P2040,0,IF(P2042=P2039,0,IF(P2042=P2038,0,IF(P2042=P2037,0,IF(P2042=P2036,0,IF(P2042=P2035,0,1)))))))</f>
        <v>0</v>
      </c>
      <c r="AJ2042" s="271" t="s">
        <v>545</v>
      </c>
      <c r="AK2042" s="271" t="str">
        <f t="shared" si="2998"/>
        <v>??</v>
      </c>
      <c r="AL2042" s="271" t="e">
        <f>IF(#REF!=#REF!,0,IF(#REF!=#REF!,0,IF(#REF!=#REF!,0,IF(#REF!=#REF!,0,IF(#REF!=#REF!,0,IF(#REF!=#REF!,0,IF(#REF!=#REF!,0,1)))))))</f>
        <v>#REF!</v>
      </c>
      <c r="AM2042" s="354">
        <f t="shared" si="3006"/>
        <v>0</v>
      </c>
    </row>
    <row r="2043" spans="1:39" ht="14.1" customHeight="1" thickTop="1" thickBot="1" x14ac:dyDescent="0.25">
      <c r="A2043" s="2278"/>
      <c r="B2043" s="2281"/>
      <c r="C2043" s="2283"/>
      <c r="D2043" s="2285"/>
      <c r="E2043" s="2288"/>
      <c r="F2043" s="2281"/>
      <c r="G2043" s="2295"/>
      <c r="H2043" s="2297"/>
      <c r="I2043" s="2293"/>
      <c r="J2043" s="2281"/>
      <c r="K2043" s="2295"/>
      <c r="L2043" s="2281"/>
      <c r="M2043" s="310"/>
      <c r="N2043" s="1678"/>
      <c r="O2043" s="1678"/>
      <c r="P2043" s="309"/>
      <c r="Q2043" s="309"/>
      <c r="R2043" s="308"/>
      <c r="S2043" s="308"/>
      <c r="T2043" s="358"/>
      <c r="U2043" s="357"/>
      <c r="V2043" s="357"/>
      <c r="W2043" s="357"/>
      <c r="X2043" s="357"/>
      <c r="Y2043" s="357"/>
      <c r="Z2043" s="357"/>
      <c r="AA2043" s="357"/>
      <c r="AB2043" s="308"/>
      <c r="AC2043" s="2300"/>
      <c r="AD2043" s="2300"/>
      <c r="AE2043" s="2308"/>
      <c r="AF2043" s="2316"/>
      <c r="AG2043" s="2314"/>
      <c r="AH2043" s="2312"/>
      <c r="AI2043" s="271">
        <f t="shared" ref="AI2043" si="3014">IF(P2043=P2042,0,IF(P2043=P2041,0,IF(P2043=P2040,0,IF(P2043=P2039,0,IF(P2043=P2038,0,IF(P2043=P2037,0,IF(P2043=P2036,0,IF(P2043=P2035,0,1))))))))</f>
        <v>0</v>
      </c>
      <c r="AJ2043" s="271" t="s">
        <v>545</v>
      </c>
      <c r="AK2043" s="271" t="str">
        <f t="shared" si="2998"/>
        <v>??</v>
      </c>
      <c r="AL2043" s="271" t="e">
        <f>IF(#REF!=#REF!,0,IF(#REF!=#REF!,0,IF(#REF!=#REF!,0,IF(#REF!=#REF!,0,IF(#REF!=#REF!,0,IF(#REF!=#REF!,0,IF(#REF!=#REF!,0,IF(#REF!=#REF!,0,1))))))))</f>
        <v>#REF!</v>
      </c>
      <c r="AM2043" s="354">
        <f t="shared" si="3006"/>
        <v>0</v>
      </c>
    </row>
    <row r="2044" spans="1:39" ht="14.1" customHeight="1" thickTop="1" thickBot="1" x14ac:dyDescent="0.25">
      <c r="A2044" s="2279"/>
      <c r="B2044" s="2282"/>
      <c r="C2044" s="2284"/>
      <c r="D2044" s="2286"/>
      <c r="E2044" s="2289"/>
      <c r="F2044" s="2282"/>
      <c r="G2044" s="2296"/>
      <c r="H2044" s="2298"/>
      <c r="I2044" s="2294"/>
      <c r="J2044" s="2282"/>
      <c r="K2044" s="2296"/>
      <c r="L2044" s="2282"/>
      <c r="M2044" s="292"/>
      <c r="N2044" s="290"/>
      <c r="O2044" s="290"/>
      <c r="P2044" s="291"/>
      <c r="Q2044" s="291"/>
      <c r="R2044" s="290"/>
      <c r="S2044" s="290"/>
      <c r="T2044" s="356"/>
      <c r="U2044" s="355"/>
      <c r="V2044" s="355"/>
      <c r="W2044" s="355"/>
      <c r="X2044" s="355"/>
      <c r="Y2044" s="355"/>
      <c r="Z2044" s="355"/>
      <c r="AA2044" s="355"/>
      <c r="AB2044" s="290"/>
      <c r="AC2044" s="2301"/>
      <c r="AD2044" s="2301"/>
      <c r="AE2044" s="2309"/>
      <c r="AF2044" s="2316"/>
      <c r="AG2044" s="2315"/>
      <c r="AH2044" s="2312"/>
      <c r="AI2044" s="271">
        <f t="shared" ref="AI2044" si="3015">IF(P2044=P2043,0,IF(P2044=P2042,0,IF(P2044=P2041,0,IF(P2044=P2040,0,IF(P2044=P2039,0,IF(P2044=P2038,0,IF(P2044=P2037,0,IF(P2044=P2036,0,IF(P2044=P2035,0,1)))))))))</f>
        <v>0</v>
      </c>
      <c r="AJ2044" s="271" t="s">
        <v>545</v>
      </c>
      <c r="AK2044" s="271" t="str">
        <f t="shared" si="2998"/>
        <v>??</v>
      </c>
      <c r="AL2044" s="271" t="e">
        <f>IF(#REF!=#REF!,0,IF(#REF!=#REF!,0,IF(#REF!=#REF!,0,IF(#REF!=#REF!,0,IF(#REF!=#REF!,0,IF(#REF!=#REF!,0,IF(#REF!=#REF!,0,IF(#REF!=#REF!,0,IF(#REF!=#REF!,0,1)))))))))</f>
        <v>#REF!</v>
      </c>
      <c r="AM2044" s="354">
        <f t="shared" si="3006"/>
        <v>0</v>
      </c>
    </row>
    <row r="2045" spans="1:39" ht="14.1" customHeight="1" thickTop="1" thickBot="1" x14ac:dyDescent="0.25">
      <c r="A2045" s="2278"/>
      <c r="B2045" s="2280"/>
      <c r="C2045" s="2283"/>
      <c r="D2045" s="2285"/>
      <c r="E2045" s="2287"/>
      <c r="F2045" s="2280"/>
      <c r="G2045" s="2280"/>
      <c r="H2045" s="2297"/>
      <c r="I2045" s="2290" t="s">
        <v>140</v>
      </c>
      <c r="J2045" s="2281"/>
      <c r="K2045" s="2280"/>
      <c r="L2045" s="2281"/>
      <c r="M2045" s="310"/>
      <c r="N2045" s="1678"/>
      <c r="O2045" s="1678"/>
      <c r="P2045" s="388"/>
      <c r="Q2045" s="388"/>
      <c r="R2045" s="308"/>
      <c r="S2045" s="308"/>
      <c r="T2045" s="358"/>
      <c r="U2045" s="357"/>
      <c r="V2045" s="357"/>
      <c r="W2045" s="357"/>
      <c r="X2045" s="357"/>
      <c r="Y2045" s="357"/>
      <c r="Z2045" s="357"/>
      <c r="AA2045" s="357"/>
      <c r="AB2045" s="308"/>
      <c r="AC2045" s="2299">
        <f t="shared" ref="AC2045" si="3016">SUM(T2045:AB2054)</f>
        <v>0</v>
      </c>
      <c r="AD2045" s="2299">
        <f t="shared" ref="AD2045" si="3017">IF(AC2045&gt;0,18,0)</f>
        <v>0</v>
      </c>
      <c r="AE2045" s="2306">
        <f t="shared" ref="AE2045" si="3018">IF((AC2045-AD2045)&gt;=0,AC2045-AD2045,0)</f>
        <v>0</v>
      </c>
      <c r="AF2045" s="2316">
        <f t="shared" ref="AF2045" si="3019">IF(AC2045&lt;AD2045,AC2045,AD2045)/IF(AD2045=0,1,AD2045)</f>
        <v>0</v>
      </c>
      <c r="AG2045" s="2313" t="str">
        <f t="shared" ref="AG2045" si="3020">IF(AF2045=1,"pe",IF(AF2045&gt;0,"ne",""))</f>
        <v/>
      </c>
      <c r="AH2045" s="2312"/>
      <c r="AI2045" s="271">
        <v>1</v>
      </c>
      <c r="AJ2045" s="271" t="s">
        <v>545</v>
      </c>
      <c r="AK2045" s="271" t="str">
        <f t="shared" si="2998"/>
        <v>??</v>
      </c>
      <c r="AL2045" s="271">
        <v>1</v>
      </c>
      <c r="AM2045" s="354">
        <f t="shared" ref="AM2045" si="3021">C2045</f>
        <v>0</v>
      </c>
    </row>
    <row r="2046" spans="1:39" ht="14.1" customHeight="1" thickTop="1" thickBot="1" x14ac:dyDescent="0.25">
      <c r="A2046" s="2278"/>
      <c r="B2046" s="2281"/>
      <c r="C2046" s="2283"/>
      <c r="D2046" s="2285"/>
      <c r="E2046" s="2288"/>
      <c r="F2046" s="2281"/>
      <c r="G2046" s="2295"/>
      <c r="H2046" s="2297"/>
      <c r="I2046" s="2291"/>
      <c r="J2046" s="2281"/>
      <c r="K2046" s="2295"/>
      <c r="L2046" s="2281"/>
      <c r="M2046" s="310"/>
      <c r="N2046" s="1678"/>
      <c r="O2046" s="1678"/>
      <c r="P2046" s="309"/>
      <c r="Q2046" s="309"/>
      <c r="R2046" s="308"/>
      <c r="S2046" s="308"/>
      <c r="T2046" s="358"/>
      <c r="U2046" s="357"/>
      <c r="V2046" s="357"/>
      <c r="W2046" s="357"/>
      <c r="X2046" s="357"/>
      <c r="Y2046" s="357"/>
      <c r="Z2046" s="357"/>
      <c r="AA2046" s="357"/>
      <c r="AB2046" s="308"/>
      <c r="AC2046" s="2300"/>
      <c r="AD2046" s="2300"/>
      <c r="AE2046" s="2307"/>
      <c r="AF2046" s="2316"/>
      <c r="AG2046" s="2314"/>
      <c r="AH2046" s="2312"/>
      <c r="AI2046" s="271">
        <f t="shared" ref="AI2046" si="3022">IF(P2046=P2045,0,1)</f>
        <v>0</v>
      </c>
      <c r="AJ2046" s="271" t="s">
        <v>545</v>
      </c>
      <c r="AK2046" s="271" t="str">
        <f t="shared" si="2998"/>
        <v>??</v>
      </c>
      <c r="AL2046" s="271" t="e">
        <f>IF(#REF!=#REF!,0,1)</f>
        <v>#REF!</v>
      </c>
      <c r="AM2046" s="354">
        <f t="shared" si="3006"/>
        <v>0</v>
      </c>
    </row>
    <row r="2047" spans="1:39" ht="14.1" customHeight="1" thickTop="1" thickBot="1" x14ac:dyDescent="0.25">
      <c r="A2047" s="2278"/>
      <c r="B2047" s="2281"/>
      <c r="C2047" s="2283"/>
      <c r="D2047" s="2285"/>
      <c r="E2047" s="2288"/>
      <c r="F2047" s="2281"/>
      <c r="G2047" s="2295"/>
      <c r="H2047" s="2297"/>
      <c r="I2047" s="2292"/>
      <c r="J2047" s="2281"/>
      <c r="K2047" s="2295"/>
      <c r="L2047" s="2281"/>
      <c r="M2047" s="310"/>
      <c r="N2047" s="1678"/>
      <c r="O2047" s="1678"/>
      <c r="P2047" s="309"/>
      <c r="Q2047" s="309"/>
      <c r="R2047" s="308"/>
      <c r="S2047" s="308"/>
      <c r="T2047" s="358"/>
      <c r="U2047" s="357"/>
      <c r="V2047" s="357"/>
      <c r="W2047" s="357"/>
      <c r="X2047" s="357"/>
      <c r="Y2047" s="357"/>
      <c r="Z2047" s="357"/>
      <c r="AA2047" s="357"/>
      <c r="AB2047" s="308"/>
      <c r="AC2047" s="2300"/>
      <c r="AD2047" s="2300"/>
      <c r="AE2047" s="2307"/>
      <c r="AF2047" s="2316"/>
      <c r="AG2047" s="2314"/>
      <c r="AH2047" s="2312"/>
      <c r="AI2047" s="271">
        <f t="shared" ref="AI2047" si="3023">IF(P2047=P2046,0,IF(P2047=P2045,0,1))</f>
        <v>0</v>
      </c>
      <c r="AJ2047" s="271" t="s">
        <v>545</v>
      </c>
      <c r="AK2047" s="271" t="str">
        <f t="shared" si="2998"/>
        <v>??</v>
      </c>
      <c r="AL2047" s="271" t="e">
        <f>IF(#REF!=#REF!,0,IF(#REF!=#REF!,0,1))</f>
        <v>#REF!</v>
      </c>
      <c r="AM2047" s="354">
        <f t="shared" si="3006"/>
        <v>0</v>
      </c>
    </row>
    <row r="2048" spans="1:39" ht="14.1" customHeight="1" thickTop="1" thickBot="1" x14ac:dyDescent="0.25">
      <c r="A2048" s="2278"/>
      <c r="B2048" s="2281"/>
      <c r="C2048" s="2283"/>
      <c r="D2048" s="2285"/>
      <c r="E2048" s="2288"/>
      <c r="F2048" s="2281"/>
      <c r="G2048" s="2295"/>
      <c r="H2048" s="2297"/>
      <c r="I2048" s="2293"/>
      <c r="J2048" s="2281"/>
      <c r="K2048" s="2295"/>
      <c r="L2048" s="2281"/>
      <c r="M2048" s="310"/>
      <c r="N2048" s="1678"/>
      <c r="O2048" s="1678"/>
      <c r="P2048" s="309"/>
      <c r="Q2048" s="309"/>
      <c r="R2048" s="308"/>
      <c r="S2048" s="308"/>
      <c r="T2048" s="358"/>
      <c r="U2048" s="357"/>
      <c r="V2048" s="357"/>
      <c r="W2048" s="357"/>
      <c r="X2048" s="357"/>
      <c r="Y2048" s="357"/>
      <c r="Z2048" s="357"/>
      <c r="AA2048" s="357"/>
      <c r="AB2048" s="308"/>
      <c r="AC2048" s="2300"/>
      <c r="AD2048" s="2300"/>
      <c r="AE2048" s="2307"/>
      <c r="AF2048" s="2316"/>
      <c r="AG2048" s="2314"/>
      <c r="AH2048" s="2312"/>
      <c r="AI2048" s="271">
        <f t="shared" ref="AI2048" si="3024">IF(P2048=P2047,0,IF(P2048=P2046,0,IF(P2048=P2045,0,1)))</f>
        <v>0</v>
      </c>
      <c r="AJ2048" s="271" t="s">
        <v>545</v>
      </c>
      <c r="AK2048" s="271" t="str">
        <f t="shared" si="2998"/>
        <v>??</v>
      </c>
      <c r="AL2048" s="271" t="e">
        <f>IF(#REF!=#REF!,0,IF(#REF!=#REF!,0,IF(#REF!=#REF!,0,1)))</f>
        <v>#REF!</v>
      </c>
      <c r="AM2048" s="354">
        <f t="shared" si="3006"/>
        <v>0</v>
      </c>
    </row>
    <row r="2049" spans="1:39" ht="14.1" customHeight="1" thickTop="1" thickBot="1" x14ac:dyDescent="0.25">
      <c r="A2049" s="2278"/>
      <c r="B2049" s="2281"/>
      <c r="C2049" s="2283"/>
      <c r="D2049" s="2285"/>
      <c r="E2049" s="2288"/>
      <c r="F2049" s="2281"/>
      <c r="G2049" s="2295"/>
      <c r="H2049" s="2297"/>
      <c r="I2049" s="2293"/>
      <c r="J2049" s="2281"/>
      <c r="K2049" s="2295"/>
      <c r="L2049" s="2281"/>
      <c r="M2049" s="310"/>
      <c r="N2049" s="1678"/>
      <c r="O2049" s="1678"/>
      <c r="P2049" s="309"/>
      <c r="Q2049" s="309"/>
      <c r="R2049" s="308"/>
      <c r="S2049" s="308"/>
      <c r="T2049" s="358"/>
      <c r="U2049" s="357"/>
      <c r="V2049" s="357"/>
      <c r="W2049" s="357"/>
      <c r="X2049" s="357"/>
      <c r="Y2049" s="357"/>
      <c r="Z2049" s="357"/>
      <c r="AA2049" s="357"/>
      <c r="AB2049" s="308"/>
      <c r="AC2049" s="2300"/>
      <c r="AD2049" s="2300"/>
      <c r="AE2049" s="2307"/>
      <c r="AF2049" s="2316"/>
      <c r="AG2049" s="2314"/>
      <c r="AH2049" s="2312"/>
      <c r="AI2049" s="271">
        <f t="shared" ref="AI2049" si="3025">IF(P2049=P2048,0,IF(P2049=P2047,0,IF(P2049=P2046,0,IF(P2049=P2045,0,1))))</f>
        <v>0</v>
      </c>
      <c r="AJ2049" s="271" t="s">
        <v>545</v>
      </c>
      <c r="AK2049" s="271" t="str">
        <f t="shared" si="2998"/>
        <v>??</v>
      </c>
      <c r="AL2049" s="271" t="e">
        <f>IF(#REF!=#REF!,0,IF(#REF!=#REF!,0,IF(#REF!=#REF!,0,IF(#REF!=#REF!,0,1))))</f>
        <v>#REF!</v>
      </c>
      <c r="AM2049" s="354">
        <f t="shared" si="3006"/>
        <v>0</v>
      </c>
    </row>
    <row r="2050" spans="1:39" ht="14.1" customHeight="1" thickTop="1" thickBot="1" x14ac:dyDescent="0.25">
      <c r="A2050" s="2278"/>
      <c r="B2050" s="2281"/>
      <c r="C2050" s="2283"/>
      <c r="D2050" s="2285"/>
      <c r="E2050" s="2288"/>
      <c r="F2050" s="2281"/>
      <c r="G2050" s="2295"/>
      <c r="H2050" s="2297"/>
      <c r="I2050" s="2293"/>
      <c r="J2050" s="2281"/>
      <c r="K2050" s="2295"/>
      <c r="L2050" s="2281"/>
      <c r="M2050" s="310"/>
      <c r="N2050" s="1678"/>
      <c r="O2050" s="1678"/>
      <c r="P2050" s="309"/>
      <c r="Q2050" s="309"/>
      <c r="R2050" s="308"/>
      <c r="S2050" s="308"/>
      <c r="T2050" s="358"/>
      <c r="U2050" s="357"/>
      <c r="V2050" s="357"/>
      <c r="W2050" s="357"/>
      <c r="X2050" s="357"/>
      <c r="Y2050" s="357"/>
      <c r="Z2050" s="357"/>
      <c r="AA2050" s="357"/>
      <c r="AB2050" s="308"/>
      <c r="AC2050" s="2300"/>
      <c r="AD2050" s="2300"/>
      <c r="AE2050" s="2307"/>
      <c r="AF2050" s="2316"/>
      <c r="AG2050" s="2314"/>
      <c r="AH2050" s="2312"/>
      <c r="AI2050" s="271">
        <f t="shared" ref="AI2050" si="3026">IF(P2050=P2049,0,IF(P2050=P2048,0,IF(P2050=P2047,0,IF(P2050=P2046,0,IF(P2050=P2045,0,1)))))</f>
        <v>0</v>
      </c>
      <c r="AJ2050" s="271" t="s">
        <v>545</v>
      </c>
      <c r="AK2050" s="271" t="str">
        <f t="shared" si="2998"/>
        <v>??</v>
      </c>
      <c r="AL2050" s="271" t="e">
        <f>IF(#REF!=#REF!,0,IF(#REF!=#REF!,0,IF(#REF!=#REF!,0,IF(#REF!=#REF!,0,IF(#REF!=#REF!,0,1)))))</f>
        <v>#REF!</v>
      </c>
      <c r="AM2050" s="354">
        <f t="shared" si="3006"/>
        <v>0</v>
      </c>
    </row>
    <row r="2051" spans="1:39" ht="14.1" customHeight="1" thickTop="1" thickBot="1" x14ac:dyDescent="0.25">
      <c r="A2051" s="2278"/>
      <c r="B2051" s="2281"/>
      <c r="C2051" s="2283"/>
      <c r="D2051" s="2285"/>
      <c r="E2051" s="2288"/>
      <c r="F2051" s="2281"/>
      <c r="G2051" s="2295"/>
      <c r="H2051" s="2297"/>
      <c r="I2051" s="2293"/>
      <c r="J2051" s="2281"/>
      <c r="K2051" s="2295"/>
      <c r="L2051" s="2281"/>
      <c r="M2051" s="310"/>
      <c r="N2051" s="1678"/>
      <c r="O2051" s="1678"/>
      <c r="P2051" s="309"/>
      <c r="Q2051" s="309"/>
      <c r="R2051" s="308"/>
      <c r="S2051" s="308"/>
      <c r="T2051" s="358"/>
      <c r="U2051" s="357"/>
      <c r="V2051" s="357"/>
      <c r="W2051" s="357"/>
      <c r="X2051" s="357"/>
      <c r="Y2051" s="357"/>
      <c r="Z2051" s="357"/>
      <c r="AA2051" s="357"/>
      <c r="AB2051" s="308"/>
      <c r="AC2051" s="2300"/>
      <c r="AD2051" s="2300"/>
      <c r="AE2051" s="2308" t="str">
        <f t="shared" ref="AE2051" si="3027">IF(AE2045&gt;9,"błąd","")</f>
        <v/>
      </c>
      <c r="AF2051" s="2316"/>
      <c r="AG2051" s="2314"/>
      <c r="AH2051" s="2312"/>
      <c r="AI2051" s="271">
        <f t="shared" ref="AI2051" si="3028">IF(P2051=P2050,0,IF(P2051=P2049,0,IF(P2051=P2048,0,IF(P2051=P2047,0,IF(P2051=P2046,0,IF(P2051=P2045,0,1))))))</f>
        <v>0</v>
      </c>
      <c r="AJ2051" s="271" t="s">
        <v>545</v>
      </c>
      <c r="AK2051" s="271" t="str">
        <f t="shared" si="2998"/>
        <v>??</v>
      </c>
      <c r="AL2051" s="271" t="e">
        <f>IF(#REF!=#REF!,0,IF(#REF!=#REF!,0,IF(#REF!=#REF!,0,IF(#REF!=#REF!,0,IF(#REF!=#REF!,0,IF(#REF!=#REF!,0,1))))))</f>
        <v>#REF!</v>
      </c>
      <c r="AM2051" s="354">
        <f t="shared" si="3006"/>
        <v>0</v>
      </c>
    </row>
    <row r="2052" spans="1:39" ht="14.1" customHeight="1" thickTop="1" thickBot="1" x14ac:dyDescent="0.25">
      <c r="A2052" s="2278"/>
      <c r="B2052" s="2281"/>
      <c r="C2052" s="2283"/>
      <c r="D2052" s="2285"/>
      <c r="E2052" s="2288"/>
      <c r="F2052" s="2281"/>
      <c r="G2052" s="2295"/>
      <c r="H2052" s="2297"/>
      <c r="I2052" s="2293"/>
      <c r="J2052" s="2281"/>
      <c r="K2052" s="2295"/>
      <c r="L2052" s="2281"/>
      <c r="M2052" s="310"/>
      <c r="N2052" s="1678"/>
      <c r="O2052" s="1678"/>
      <c r="P2052" s="309"/>
      <c r="Q2052" s="309"/>
      <c r="R2052" s="308"/>
      <c r="S2052" s="308"/>
      <c r="T2052" s="358"/>
      <c r="U2052" s="357"/>
      <c r="V2052" s="357"/>
      <c r="W2052" s="357"/>
      <c r="X2052" s="357"/>
      <c r="Y2052" s="357"/>
      <c r="Z2052" s="357"/>
      <c r="AA2052" s="357"/>
      <c r="AB2052" s="308"/>
      <c r="AC2052" s="2300"/>
      <c r="AD2052" s="2300"/>
      <c r="AE2052" s="2308"/>
      <c r="AF2052" s="2316"/>
      <c r="AG2052" s="2314"/>
      <c r="AH2052" s="2312"/>
      <c r="AI2052" s="271">
        <f t="shared" ref="AI2052" si="3029">IF(P2052=P2051,0,IF(P2052=P2050,0,IF(P2052=P2049,0,IF(P2052=P2048,0,IF(P2052=P2047,0,IF(P2052=P2046,0,IF(P2052=P2045,0,1)))))))</f>
        <v>0</v>
      </c>
      <c r="AJ2052" s="271" t="s">
        <v>545</v>
      </c>
      <c r="AK2052" s="271" t="str">
        <f t="shared" si="2998"/>
        <v>??</v>
      </c>
      <c r="AL2052" s="271" t="e">
        <f>IF(#REF!=#REF!,0,IF(#REF!=#REF!,0,IF(#REF!=#REF!,0,IF(#REF!=#REF!,0,IF(#REF!=#REF!,0,IF(#REF!=#REF!,0,IF(#REF!=#REF!,0,1)))))))</f>
        <v>#REF!</v>
      </c>
      <c r="AM2052" s="354">
        <f t="shared" si="3006"/>
        <v>0</v>
      </c>
    </row>
    <row r="2053" spans="1:39" ht="14.1" customHeight="1" thickTop="1" thickBot="1" x14ac:dyDescent="0.25">
      <c r="A2053" s="2278"/>
      <c r="B2053" s="2281"/>
      <c r="C2053" s="2283"/>
      <c r="D2053" s="2285"/>
      <c r="E2053" s="2288"/>
      <c r="F2053" s="2281"/>
      <c r="G2053" s="2295"/>
      <c r="H2053" s="2297"/>
      <c r="I2053" s="2293"/>
      <c r="J2053" s="2281"/>
      <c r="K2053" s="2295"/>
      <c r="L2053" s="2281"/>
      <c r="M2053" s="310"/>
      <c r="N2053" s="1678"/>
      <c r="O2053" s="1678"/>
      <c r="P2053" s="309"/>
      <c r="Q2053" s="309"/>
      <c r="R2053" s="308"/>
      <c r="S2053" s="308"/>
      <c r="T2053" s="358"/>
      <c r="U2053" s="357"/>
      <c r="V2053" s="357"/>
      <c r="W2053" s="357"/>
      <c r="X2053" s="357"/>
      <c r="Y2053" s="357"/>
      <c r="Z2053" s="357"/>
      <c r="AA2053" s="357"/>
      <c r="AB2053" s="308"/>
      <c r="AC2053" s="2300"/>
      <c r="AD2053" s="2300"/>
      <c r="AE2053" s="2308"/>
      <c r="AF2053" s="2316"/>
      <c r="AG2053" s="2314"/>
      <c r="AH2053" s="2312"/>
      <c r="AI2053" s="271">
        <f t="shared" ref="AI2053" si="3030">IF(P2053=P2052,0,IF(P2053=P2051,0,IF(P2053=P2050,0,IF(P2053=P2049,0,IF(P2053=P2048,0,IF(P2053=P2047,0,IF(P2053=P2046,0,IF(P2053=P2045,0,1))))))))</f>
        <v>0</v>
      </c>
      <c r="AJ2053" s="271" t="s">
        <v>545</v>
      </c>
      <c r="AK2053" s="271" t="str">
        <f t="shared" si="2998"/>
        <v>??</v>
      </c>
      <c r="AL2053" s="271" t="e">
        <f>IF(#REF!=#REF!,0,IF(#REF!=#REF!,0,IF(#REF!=#REF!,0,IF(#REF!=#REF!,0,IF(#REF!=#REF!,0,IF(#REF!=#REF!,0,IF(#REF!=#REF!,0,IF(#REF!=#REF!,0,1))))))))</f>
        <v>#REF!</v>
      </c>
      <c r="AM2053" s="354">
        <f t="shared" si="3006"/>
        <v>0</v>
      </c>
    </row>
    <row r="2054" spans="1:39" ht="14.1" customHeight="1" thickTop="1" thickBot="1" x14ac:dyDescent="0.25">
      <c r="A2054" s="2279"/>
      <c r="B2054" s="2282"/>
      <c r="C2054" s="2284"/>
      <c r="D2054" s="2286"/>
      <c r="E2054" s="2289"/>
      <c r="F2054" s="2282"/>
      <c r="G2054" s="2296"/>
      <c r="H2054" s="2298"/>
      <c r="I2054" s="2294"/>
      <c r="J2054" s="2282"/>
      <c r="K2054" s="2296"/>
      <c r="L2054" s="2282"/>
      <c r="M2054" s="292"/>
      <c r="N2054" s="290"/>
      <c r="O2054" s="290"/>
      <c r="P2054" s="291"/>
      <c r="Q2054" s="291"/>
      <c r="R2054" s="290"/>
      <c r="S2054" s="290"/>
      <c r="T2054" s="356"/>
      <c r="U2054" s="355"/>
      <c r="V2054" s="355"/>
      <c r="W2054" s="355"/>
      <c r="X2054" s="355"/>
      <c r="Y2054" s="355"/>
      <c r="Z2054" s="355"/>
      <c r="AA2054" s="355"/>
      <c r="AB2054" s="290"/>
      <c r="AC2054" s="2301"/>
      <c r="AD2054" s="2301"/>
      <c r="AE2054" s="2309"/>
      <c r="AF2054" s="2316"/>
      <c r="AG2054" s="2315"/>
      <c r="AH2054" s="2312"/>
      <c r="AI2054" s="271">
        <f t="shared" ref="AI2054" si="3031">IF(P2054=P2053,0,IF(P2054=P2052,0,IF(P2054=P2051,0,IF(P2054=P2050,0,IF(P2054=P2049,0,IF(P2054=P2048,0,IF(P2054=P2047,0,IF(P2054=P2046,0,IF(P2054=P2045,0,1)))))))))</f>
        <v>0</v>
      </c>
      <c r="AJ2054" s="271" t="s">
        <v>545</v>
      </c>
      <c r="AK2054" s="271" t="str">
        <f t="shared" si="2998"/>
        <v>??</v>
      </c>
      <c r="AL2054" s="271" t="e">
        <f>IF(#REF!=#REF!,0,IF(#REF!=#REF!,0,IF(#REF!=#REF!,0,IF(#REF!=#REF!,0,IF(#REF!=#REF!,0,IF(#REF!=#REF!,0,IF(#REF!=#REF!,0,IF(#REF!=#REF!,0,IF(#REF!=#REF!,0,1)))))))))</f>
        <v>#REF!</v>
      </c>
      <c r="AM2054" s="354">
        <f t="shared" si="3006"/>
        <v>0</v>
      </c>
    </row>
    <row r="2055" spans="1:39" ht="14.1" customHeight="1" thickTop="1" thickBot="1" x14ac:dyDescent="0.25">
      <c r="A2055" s="2278"/>
      <c r="B2055" s="2280"/>
      <c r="C2055" s="2283"/>
      <c r="D2055" s="2285"/>
      <c r="E2055" s="2287"/>
      <c r="F2055" s="2280"/>
      <c r="G2055" s="2280"/>
      <c r="H2055" s="2297"/>
      <c r="I2055" s="2290" t="s">
        <v>140</v>
      </c>
      <c r="J2055" s="2281"/>
      <c r="K2055" s="2280"/>
      <c r="L2055" s="2281"/>
      <c r="M2055" s="310"/>
      <c r="N2055" s="1678"/>
      <c r="O2055" s="1678"/>
      <c r="P2055" s="388"/>
      <c r="Q2055" s="388"/>
      <c r="R2055" s="308"/>
      <c r="S2055" s="308"/>
      <c r="T2055" s="358"/>
      <c r="U2055" s="357"/>
      <c r="V2055" s="357"/>
      <c r="W2055" s="357"/>
      <c r="X2055" s="357"/>
      <c r="Y2055" s="357"/>
      <c r="Z2055" s="357"/>
      <c r="AA2055" s="357"/>
      <c r="AB2055" s="308"/>
      <c r="AC2055" s="2299">
        <f t="shared" ref="AC2055" si="3032">SUM(T2055:AB2064)</f>
        <v>0</v>
      </c>
      <c r="AD2055" s="2299">
        <f t="shared" ref="AD2055" si="3033">IF(AC2055&gt;0,18,0)</f>
        <v>0</v>
      </c>
      <c r="AE2055" s="2306">
        <f t="shared" ref="AE2055" si="3034">IF((AC2055-AD2055)&gt;=0,AC2055-AD2055,0)</f>
        <v>0</v>
      </c>
      <c r="AF2055" s="2316">
        <f t="shared" ref="AF2055" si="3035">IF(AC2055&lt;AD2055,AC2055,AD2055)/IF(AD2055=0,1,AD2055)</f>
        <v>0</v>
      </c>
      <c r="AG2055" s="2313" t="str">
        <f t="shared" ref="AG2055" si="3036">IF(AF2055=1,"pe",IF(AF2055&gt;0,"ne",""))</f>
        <v/>
      </c>
      <c r="AH2055" s="2312"/>
      <c r="AI2055" s="271">
        <v>1</v>
      </c>
      <c r="AJ2055" s="271" t="s">
        <v>545</v>
      </c>
      <c r="AK2055" s="271" t="str">
        <f t="shared" si="2998"/>
        <v>??</v>
      </c>
      <c r="AL2055" s="271">
        <v>1</v>
      </c>
      <c r="AM2055" s="354">
        <f t="shared" ref="AM2055" si="3037">C2055</f>
        <v>0</v>
      </c>
    </row>
    <row r="2056" spans="1:39" ht="14.1" customHeight="1" thickTop="1" thickBot="1" x14ac:dyDescent="0.25">
      <c r="A2056" s="2278"/>
      <c r="B2056" s="2281"/>
      <c r="C2056" s="2283"/>
      <c r="D2056" s="2285"/>
      <c r="E2056" s="2288"/>
      <c r="F2056" s="2281"/>
      <c r="G2056" s="2295"/>
      <c r="H2056" s="2297"/>
      <c r="I2056" s="2291"/>
      <c r="J2056" s="2281"/>
      <c r="K2056" s="2295"/>
      <c r="L2056" s="2281"/>
      <c r="M2056" s="310"/>
      <c r="N2056" s="1678"/>
      <c r="O2056" s="1678"/>
      <c r="P2056" s="309"/>
      <c r="Q2056" s="309"/>
      <c r="R2056" s="308"/>
      <c r="S2056" s="308"/>
      <c r="T2056" s="358"/>
      <c r="U2056" s="357"/>
      <c r="V2056" s="357"/>
      <c r="W2056" s="357"/>
      <c r="X2056" s="357"/>
      <c r="Y2056" s="357"/>
      <c r="Z2056" s="357"/>
      <c r="AA2056" s="357"/>
      <c r="AB2056" s="308"/>
      <c r="AC2056" s="2300"/>
      <c r="AD2056" s="2300"/>
      <c r="AE2056" s="2307"/>
      <c r="AF2056" s="2316"/>
      <c r="AG2056" s="2314"/>
      <c r="AH2056" s="2312"/>
      <c r="AI2056" s="271">
        <f t="shared" ref="AI2056" si="3038">IF(P2056=P2055,0,1)</f>
        <v>0</v>
      </c>
      <c r="AJ2056" s="271" t="s">
        <v>545</v>
      </c>
      <c r="AK2056" s="271" t="str">
        <f t="shared" si="2998"/>
        <v>??</v>
      </c>
      <c r="AL2056" s="271" t="e">
        <f>IF(#REF!=#REF!,0,1)</f>
        <v>#REF!</v>
      </c>
      <c r="AM2056" s="354">
        <f t="shared" si="3006"/>
        <v>0</v>
      </c>
    </row>
    <row r="2057" spans="1:39" ht="14.1" customHeight="1" thickTop="1" thickBot="1" x14ac:dyDescent="0.25">
      <c r="A2057" s="2278"/>
      <c r="B2057" s="2281"/>
      <c r="C2057" s="2283"/>
      <c r="D2057" s="2285"/>
      <c r="E2057" s="2288"/>
      <c r="F2057" s="2281"/>
      <c r="G2057" s="2295"/>
      <c r="H2057" s="2297"/>
      <c r="I2057" s="2292"/>
      <c r="J2057" s="2281"/>
      <c r="K2057" s="2295"/>
      <c r="L2057" s="2281"/>
      <c r="M2057" s="310"/>
      <c r="N2057" s="1678"/>
      <c r="O2057" s="1678"/>
      <c r="P2057" s="309"/>
      <c r="Q2057" s="309"/>
      <c r="R2057" s="308"/>
      <c r="S2057" s="308"/>
      <c r="T2057" s="358"/>
      <c r="U2057" s="357"/>
      <c r="V2057" s="357"/>
      <c r="W2057" s="357"/>
      <c r="X2057" s="357"/>
      <c r="Y2057" s="357"/>
      <c r="Z2057" s="357"/>
      <c r="AA2057" s="357"/>
      <c r="AB2057" s="308"/>
      <c r="AC2057" s="2300"/>
      <c r="AD2057" s="2300"/>
      <c r="AE2057" s="2307"/>
      <c r="AF2057" s="2316"/>
      <c r="AG2057" s="2314"/>
      <c r="AH2057" s="2312"/>
      <c r="AI2057" s="271">
        <f t="shared" ref="AI2057" si="3039">IF(P2057=P2056,0,IF(P2057=P2055,0,1))</f>
        <v>0</v>
      </c>
      <c r="AJ2057" s="271" t="s">
        <v>545</v>
      </c>
      <c r="AK2057" s="271" t="str">
        <f t="shared" si="2998"/>
        <v>??</v>
      </c>
      <c r="AL2057" s="271" t="e">
        <f>IF(#REF!=#REF!,0,IF(#REF!=#REF!,0,1))</f>
        <v>#REF!</v>
      </c>
      <c r="AM2057" s="354">
        <f t="shared" si="3006"/>
        <v>0</v>
      </c>
    </row>
    <row r="2058" spans="1:39" ht="14.1" customHeight="1" thickTop="1" thickBot="1" x14ac:dyDescent="0.25">
      <c r="A2058" s="2278"/>
      <c r="B2058" s="2281"/>
      <c r="C2058" s="2283"/>
      <c r="D2058" s="2285"/>
      <c r="E2058" s="2288"/>
      <c r="F2058" s="2281"/>
      <c r="G2058" s="2295"/>
      <c r="H2058" s="2297"/>
      <c r="I2058" s="2293"/>
      <c r="J2058" s="2281"/>
      <c r="K2058" s="2295"/>
      <c r="L2058" s="2281"/>
      <c r="M2058" s="310"/>
      <c r="N2058" s="1678"/>
      <c r="O2058" s="1678"/>
      <c r="P2058" s="309"/>
      <c r="Q2058" s="309"/>
      <c r="R2058" s="308"/>
      <c r="S2058" s="308"/>
      <c r="T2058" s="358"/>
      <c r="U2058" s="357"/>
      <c r="V2058" s="357"/>
      <c r="W2058" s="357"/>
      <c r="X2058" s="357"/>
      <c r="Y2058" s="357"/>
      <c r="Z2058" s="357"/>
      <c r="AA2058" s="357"/>
      <c r="AB2058" s="308"/>
      <c r="AC2058" s="2300"/>
      <c r="AD2058" s="2300"/>
      <c r="AE2058" s="2307"/>
      <c r="AF2058" s="2316"/>
      <c r="AG2058" s="2314"/>
      <c r="AH2058" s="2312"/>
      <c r="AI2058" s="271">
        <f t="shared" ref="AI2058" si="3040">IF(P2058=P2057,0,IF(P2058=P2056,0,IF(P2058=P2055,0,1)))</f>
        <v>0</v>
      </c>
      <c r="AJ2058" s="271" t="s">
        <v>545</v>
      </c>
      <c r="AK2058" s="271" t="str">
        <f t="shared" si="2998"/>
        <v>??</v>
      </c>
      <c r="AL2058" s="271" t="e">
        <f>IF(#REF!=#REF!,0,IF(#REF!=#REF!,0,IF(#REF!=#REF!,0,1)))</f>
        <v>#REF!</v>
      </c>
      <c r="AM2058" s="354">
        <f t="shared" si="3006"/>
        <v>0</v>
      </c>
    </row>
    <row r="2059" spans="1:39" ht="14.1" customHeight="1" thickTop="1" thickBot="1" x14ac:dyDescent="0.25">
      <c r="A2059" s="2278"/>
      <c r="B2059" s="2281"/>
      <c r="C2059" s="2283"/>
      <c r="D2059" s="2285"/>
      <c r="E2059" s="2288"/>
      <c r="F2059" s="2281"/>
      <c r="G2059" s="2295"/>
      <c r="H2059" s="2297"/>
      <c r="I2059" s="2293"/>
      <c r="J2059" s="2281"/>
      <c r="K2059" s="2295"/>
      <c r="L2059" s="2281"/>
      <c r="M2059" s="310"/>
      <c r="N2059" s="1678"/>
      <c r="O2059" s="1678"/>
      <c r="P2059" s="309"/>
      <c r="Q2059" s="309"/>
      <c r="R2059" s="308"/>
      <c r="S2059" s="308"/>
      <c r="T2059" s="358"/>
      <c r="U2059" s="357"/>
      <c r="V2059" s="357"/>
      <c r="W2059" s="357"/>
      <c r="X2059" s="357"/>
      <c r="Y2059" s="357"/>
      <c r="Z2059" s="357"/>
      <c r="AA2059" s="357"/>
      <c r="AB2059" s="308"/>
      <c r="AC2059" s="2300"/>
      <c r="AD2059" s="2300"/>
      <c r="AE2059" s="2307"/>
      <c r="AF2059" s="2316"/>
      <c r="AG2059" s="2314"/>
      <c r="AH2059" s="2312"/>
      <c r="AI2059" s="271">
        <f t="shared" ref="AI2059" si="3041">IF(P2059=P2058,0,IF(P2059=P2057,0,IF(P2059=P2056,0,IF(P2059=P2055,0,1))))</f>
        <v>0</v>
      </c>
      <c r="AJ2059" s="271" t="s">
        <v>545</v>
      </c>
      <c r="AK2059" s="271" t="str">
        <f t="shared" si="2998"/>
        <v>??</v>
      </c>
      <c r="AL2059" s="271" t="e">
        <f>IF(#REF!=#REF!,0,IF(#REF!=#REF!,0,IF(#REF!=#REF!,0,IF(#REF!=#REF!,0,1))))</f>
        <v>#REF!</v>
      </c>
      <c r="AM2059" s="354">
        <f t="shared" si="3006"/>
        <v>0</v>
      </c>
    </row>
    <row r="2060" spans="1:39" ht="14.1" customHeight="1" thickTop="1" thickBot="1" x14ac:dyDescent="0.25">
      <c r="A2060" s="2278"/>
      <c r="B2060" s="2281"/>
      <c r="C2060" s="2283"/>
      <c r="D2060" s="2285"/>
      <c r="E2060" s="2288"/>
      <c r="F2060" s="2281"/>
      <c r="G2060" s="2295"/>
      <c r="H2060" s="2297"/>
      <c r="I2060" s="2293"/>
      <c r="J2060" s="2281"/>
      <c r="K2060" s="2295"/>
      <c r="L2060" s="2281"/>
      <c r="M2060" s="310"/>
      <c r="N2060" s="1678"/>
      <c r="O2060" s="1678"/>
      <c r="P2060" s="309"/>
      <c r="Q2060" s="309"/>
      <c r="R2060" s="308"/>
      <c r="S2060" s="308"/>
      <c r="T2060" s="358"/>
      <c r="U2060" s="357"/>
      <c r="V2060" s="357"/>
      <c r="W2060" s="357"/>
      <c r="X2060" s="357"/>
      <c r="Y2060" s="357"/>
      <c r="Z2060" s="357"/>
      <c r="AA2060" s="357"/>
      <c r="AB2060" s="308"/>
      <c r="AC2060" s="2300"/>
      <c r="AD2060" s="2300"/>
      <c r="AE2060" s="2307"/>
      <c r="AF2060" s="2316"/>
      <c r="AG2060" s="2314"/>
      <c r="AH2060" s="2312"/>
      <c r="AI2060" s="271">
        <f t="shared" ref="AI2060" si="3042">IF(P2060=P2059,0,IF(P2060=P2058,0,IF(P2060=P2057,0,IF(P2060=P2056,0,IF(P2060=P2055,0,1)))))</f>
        <v>0</v>
      </c>
      <c r="AJ2060" s="271" t="s">
        <v>545</v>
      </c>
      <c r="AK2060" s="271" t="str">
        <f t="shared" si="2998"/>
        <v>??</v>
      </c>
      <c r="AL2060" s="271" t="e">
        <f>IF(#REF!=#REF!,0,IF(#REF!=#REF!,0,IF(#REF!=#REF!,0,IF(#REF!=#REF!,0,IF(#REF!=#REF!,0,1)))))</f>
        <v>#REF!</v>
      </c>
      <c r="AM2060" s="354">
        <f t="shared" si="3006"/>
        <v>0</v>
      </c>
    </row>
    <row r="2061" spans="1:39" ht="14.1" customHeight="1" thickTop="1" thickBot="1" x14ac:dyDescent="0.25">
      <c r="A2061" s="2278"/>
      <c r="B2061" s="2281"/>
      <c r="C2061" s="2283"/>
      <c r="D2061" s="2285"/>
      <c r="E2061" s="2288"/>
      <c r="F2061" s="2281"/>
      <c r="G2061" s="2295"/>
      <c r="H2061" s="2297"/>
      <c r="I2061" s="2293"/>
      <c r="J2061" s="2281"/>
      <c r="K2061" s="2295"/>
      <c r="L2061" s="2281"/>
      <c r="M2061" s="310"/>
      <c r="N2061" s="1678"/>
      <c r="O2061" s="1678"/>
      <c r="P2061" s="309"/>
      <c r="Q2061" s="309"/>
      <c r="R2061" s="308"/>
      <c r="S2061" s="308"/>
      <c r="T2061" s="358"/>
      <c r="U2061" s="357"/>
      <c r="V2061" s="357"/>
      <c r="W2061" s="357"/>
      <c r="X2061" s="357"/>
      <c r="Y2061" s="357"/>
      <c r="Z2061" s="357"/>
      <c r="AA2061" s="357"/>
      <c r="AB2061" s="308"/>
      <c r="AC2061" s="2300"/>
      <c r="AD2061" s="2300"/>
      <c r="AE2061" s="2308" t="str">
        <f t="shared" ref="AE2061" si="3043">IF(AE2055&gt;9,"błąd","")</f>
        <v/>
      </c>
      <c r="AF2061" s="2316"/>
      <c r="AG2061" s="2314"/>
      <c r="AH2061" s="2312"/>
      <c r="AI2061" s="271">
        <f t="shared" ref="AI2061" si="3044">IF(P2061=P2060,0,IF(P2061=P2059,0,IF(P2061=P2058,0,IF(P2061=P2057,0,IF(P2061=P2056,0,IF(P2061=P2055,0,1))))))</f>
        <v>0</v>
      </c>
      <c r="AJ2061" s="271" t="s">
        <v>545</v>
      </c>
      <c r="AK2061" s="271" t="str">
        <f t="shared" si="2998"/>
        <v>??</v>
      </c>
      <c r="AL2061" s="271" t="e">
        <f>IF(#REF!=#REF!,0,IF(#REF!=#REF!,0,IF(#REF!=#REF!,0,IF(#REF!=#REF!,0,IF(#REF!=#REF!,0,IF(#REF!=#REF!,0,1))))))</f>
        <v>#REF!</v>
      </c>
      <c r="AM2061" s="354">
        <f t="shared" si="3006"/>
        <v>0</v>
      </c>
    </row>
    <row r="2062" spans="1:39" ht="14.1" customHeight="1" thickTop="1" thickBot="1" x14ac:dyDescent="0.25">
      <c r="A2062" s="2278"/>
      <c r="B2062" s="2281"/>
      <c r="C2062" s="2283"/>
      <c r="D2062" s="2285"/>
      <c r="E2062" s="2288"/>
      <c r="F2062" s="2281"/>
      <c r="G2062" s="2295"/>
      <c r="H2062" s="2297"/>
      <c r="I2062" s="2293"/>
      <c r="J2062" s="2281"/>
      <c r="K2062" s="2295"/>
      <c r="L2062" s="2281"/>
      <c r="M2062" s="310"/>
      <c r="N2062" s="1678"/>
      <c r="O2062" s="1678"/>
      <c r="P2062" s="309"/>
      <c r="Q2062" s="309"/>
      <c r="R2062" s="308"/>
      <c r="S2062" s="308"/>
      <c r="T2062" s="358"/>
      <c r="U2062" s="357"/>
      <c r="V2062" s="357"/>
      <c r="W2062" s="357"/>
      <c r="X2062" s="357"/>
      <c r="Y2062" s="357"/>
      <c r="Z2062" s="357"/>
      <c r="AA2062" s="357"/>
      <c r="AB2062" s="308"/>
      <c r="AC2062" s="2300"/>
      <c r="AD2062" s="2300"/>
      <c r="AE2062" s="2308"/>
      <c r="AF2062" s="2316"/>
      <c r="AG2062" s="2314"/>
      <c r="AH2062" s="2312"/>
      <c r="AI2062" s="271">
        <f t="shared" ref="AI2062" si="3045">IF(P2062=P2061,0,IF(P2062=P2060,0,IF(P2062=P2059,0,IF(P2062=P2058,0,IF(P2062=P2057,0,IF(P2062=P2056,0,IF(P2062=P2055,0,1)))))))</f>
        <v>0</v>
      </c>
      <c r="AJ2062" s="271" t="s">
        <v>545</v>
      </c>
      <c r="AK2062" s="271" t="str">
        <f t="shared" si="2998"/>
        <v>??</v>
      </c>
      <c r="AL2062" s="271" t="e">
        <f>IF(#REF!=#REF!,0,IF(#REF!=#REF!,0,IF(#REF!=#REF!,0,IF(#REF!=#REF!,0,IF(#REF!=#REF!,0,IF(#REF!=#REF!,0,IF(#REF!=#REF!,0,1)))))))</f>
        <v>#REF!</v>
      </c>
      <c r="AM2062" s="354">
        <f t="shared" si="3006"/>
        <v>0</v>
      </c>
    </row>
    <row r="2063" spans="1:39" ht="14.1" customHeight="1" thickTop="1" thickBot="1" x14ac:dyDescent="0.25">
      <c r="A2063" s="2278"/>
      <c r="B2063" s="2281"/>
      <c r="C2063" s="2283"/>
      <c r="D2063" s="2285"/>
      <c r="E2063" s="2288"/>
      <c r="F2063" s="2281"/>
      <c r="G2063" s="2295"/>
      <c r="H2063" s="2297"/>
      <c r="I2063" s="2293"/>
      <c r="J2063" s="2281"/>
      <c r="K2063" s="2295"/>
      <c r="L2063" s="2281"/>
      <c r="M2063" s="310"/>
      <c r="N2063" s="1678"/>
      <c r="O2063" s="1678"/>
      <c r="P2063" s="309"/>
      <c r="Q2063" s="309"/>
      <c r="R2063" s="308"/>
      <c r="S2063" s="308"/>
      <c r="T2063" s="358"/>
      <c r="U2063" s="357"/>
      <c r="V2063" s="357"/>
      <c r="W2063" s="357"/>
      <c r="X2063" s="357"/>
      <c r="Y2063" s="357"/>
      <c r="Z2063" s="357"/>
      <c r="AA2063" s="357"/>
      <c r="AB2063" s="308"/>
      <c r="AC2063" s="2300"/>
      <c r="AD2063" s="2300"/>
      <c r="AE2063" s="2308"/>
      <c r="AF2063" s="2316"/>
      <c r="AG2063" s="2314"/>
      <c r="AH2063" s="2312"/>
      <c r="AI2063" s="271">
        <f t="shared" ref="AI2063" si="3046">IF(P2063=P2062,0,IF(P2063=P2061,0,IF(P2063=P2060,0,IF(P2063=P2059,0,IF(P2063=P2058,0,IF(P2063=P2057,0,IF(P2063=P2056,0,IF(P2063=P2055,0,1))))))))</f>
        <v>0</v>
      </c>
      <c r="AJ2063" s="271" t="s">
        <v>545</v>
      </c>
      <c r="AK2063" s="271" t="str">
        <f t="shared" si="2998"/>
        <v>??</v>
      </c>
      <c r="AL2063" s="271" t="e">
        <f>IF(#REF!=#REF!,0,IF(#REF!=#REF!,0,IF(#REF!=#REF!,0,IF(#REF!=#REF!,0,IF(#REF!=#REF!,0,IF(#REF!=#REF!,0,IF(#REF!=#REF!,0,IF(#REF!=#REF!,0,1))))))))</f>
        <v>#REF!</v>
      </c>
      <c r="AM2063" s="354">
        <f t="shared" si="3006"/>
        <v>0</v>
      </c>
    </row>
    <row r="2064" spans="1:39" ht="14.1" customHeight="1" thickTop="1" thickBot="1" x14ac:dyDescent="0.25">
      <c r="A2064" s="2279"/>
      <c r="B2064" s="2282"/>
      <c r="C2064" s="2284"/>
      <c r="D2064" s="2286"/>
      <c r="E2064" s="2289"/>
      <c r="F2064" s="2282"/>
      <c r="G2064" s="2296"/>
      <c r="H2064" s="2298"/>
      <c r="I2064" s="2294"/>
      <c r="J2064" s="2282"/>
      <c r="K2064" s="2296"/>
      <c r="L2064" s="2282"/>
      <c r="M2064" s="292"/>
      <c r="N2064" s="290"/>
      <c r="O2064" s="290"/>
      <c r="P2064" s="291"/>
      <c r="Q2064" s="291"/>
      <c r="R2064" s="290"/>
      <c r="S2064" s="290"/>
      <c r="T2064" s="356"/>
      <c r="U2064" s="355"/>
      <c r="V2064" s="355"/>
      <c r="W2064" s="355"/>
      <c r="X2064" s="355"/>
      <c r="Y2064" s="355"/>
      <c r="Z2064" s="355"/>
      <c r="AA2064" s="355"/>
      <c r="AB2064" s="290"/>
      <c r="AC2064" s="2301"/>
      <c r="AD2064" s="2301"/>
      <c r="AE2064" s="2309"/>
      <c r="AF2064" s="2316"/>
      <c r="AG2064" s="2315"/>
      <c r="AH2064" s="2312"/>
      <c r="AI2064" s="271">
        <f t="shared" ref="AI2064" si="3047">IF(P2064=P2063,0,IF(P2064=P2062,0,IF(P2064=P2061,0,IF(P2064=P2060,0,IF(P2064=P2059,0,IF(P2064=P2058,0,IF(P2064=P2057,0,IF(P2064=P2056,0,IF(P2064=P2055,0,1)))))))))</f>
        <v>0</v>
      </c>
      <c r="AJ2064" s="271" t="s">
        <v>545</v>
      </c>
      <c r="AK2064" s="271" t="str">
        <f t="shared" si="2998"/>
        <v>??</v>
      </c>
      <c r="AL2064" s="271" t="e">
        <f>IF(#REF!=#REF!,0,IF(#REF!=#REF!,0,IF(#REF!=#REF!,0,IF(#REF!=#REF!,0,IF(#REF!=#REF!,0,IF(#REF!=#REF!,0,IF(#REF!=#REF!,0,IF(#REF!=#REF!,0,IF(#REF!=#REF!,0,1)))))))))</f>
        <v>#REF!</v>
      </c>
      <c r="AM2064" s="354">
        <f t="shared" si="3006"/>
        <v>0</v>
      </c>
    </row>
    <row r="2065" spans="1:39" ht="14.1" customHeight="1" thickTop="1" thickBot="1" x14ac:dyDescent="0.25">
      <c r="A2065" s="2278"/>
      <c r="B2065" s="2280"/>
      <c r="C2065" s="2283"/>
      <c r="D2065" s="2285"/>
      <c r="E2065" s="2287"/>
      <c r="F2065" s="2280"/>
      <c r="G2065" s="2280"/>
      <c r="H2065" s="2297"/>
      <c r="I2065" s="2290" t="s">
        <v>140</v>
      </c>
      <c r="J2065" s="2281"/>
      <c r="K2065" s="2280"/>
      <c r="L2065" s="2281"/>
      <c r="M2065" s="310"/>
      <c r="N2065" s="1678"/>
      <c r="O2065" s="1678"/>
      <c r="P2065" s="388"/>
      <c r="Q2065" s="388"/>
      <c r="R2065" s="308"/>
      <c r="S2065" s="308"/>
      <c r="T2065" s="358"/>
      <c r="U2065" s="357"/>
      <c r="V2065" s="357"/>
      <c r="W2065" s="357"/>
      <c r="X2065" s="357"/>
      <c r="Y2065" s="357"/>
      <c r="Z2065" s="357"/>
      <c r="AA2065" s="357"/>
      <c r="AB2065" s="308"/>
      <c r="AC2065" s="2299">
        <f t="shared" ref="AC2065" si="3048">SUM(T2065:AB2074)</f>
        <v>0</v>
      </c>
      <c r="AD2065" s="2299">
        <f t="shared" ref="AD2065" si="3049">IF(AC2065&gt;0,18,0)</f>
        <v>0</v>
      </c>
      <c r="AE2065" s="2306">
        <f t="shared" ref="AE2065" si="3050">IF((AC2065-AD2065)&gt;=0,AC2065-AD2065,0)</f>
        <v>0</v>
      </c>
      <c r="AF2065" s="2316">
        <f t="shared" ref="AF2065" si="3051">IF(AC2065&lt;AD2065,AC2065,AD2065)/IF(AD2065=0,1,AD2065)</f>
        <v>0</v>
      </c>
      <c r="AG2065" s="2313" t="str">
        <f t="shared" ref="AG2065" si="3052">IF(AF2065=1,"pe",IF(AF2065&gt;0,"ne",""))</f>
        <v/>
      </c>
      <c r="AH2065" s="2312"/>
      <c r="AI2065" s="271">
        <v>1</v>
      </c>
      <c r="AJ2065" s="271" t="s">
        <v>545</v>
      </c>
      <c r="AK2065" s="271" t="str">
        <f t="shared" si="2998"/>
        <v>??</v>
      </c>
      <c r="AL2065" s="271">
        <v>1</v>
      </c>
      <c r="AM2065" s="354">
        <f t="shared" ref="AM2065" si="3053">C2065</f>
        <v>0</v>
      </c>
    </row>
    <row r="2066" spans="1:39" ht="14.1" customHeight="1" thickTop="1" thickBot="1" x14ac:dyDescent="0.25">
      <c r="A2066" s="2278"/>
      <c r="B2066" s="2281"/>
      <c r="C2066" s="2283"/>
      <c r="D2066" s="2285"/>
      <c r="E2066" s="2288"/>
      <c r="F2066" s="2281"/>
      <c r="G2066" s="2295"/>
      <c r="H2066" s="2297"/>
      <c r="I2066" s="2291"/>
      <c r="J2066" s="2281"/>
      <c r="K2066" s="2295"/>
      <c r="L2066" s="2281"/>
      <c r="M2066" s="310"/>
      <c r="N2066" s="1678"/>
      <c r="O2066" s="1678"/>
      <c r="P2066" s="309"/>
      <c r="Q2066" s="309"/>
      <c r="R2066" s="308"/>
      <c r="S2066" s="308"/>
      <c r="T2066" s="358"/>
      <c r="U2066" s="357"/>
      <c r="V2066" s="357"/>
      <c r="W2066" s="357"/>
      <c r="X2066" s="357"/>
      <c r="Y2066" s="357"/>
      <c r="Z2066" s="357"/>
      <c r="AA2066" s="357"/>
      <c r="AB2066" s="308"/>
      <c r="AC2066" s="2300"/>
      <c r="AD2066" s="2300"/>
      <c r="AE2066" s="2307"/>
      <c r="AF2066" s="2316"/>
      <c r="AG2066" s="2314"/>
      <c r="AH2066" s="2312"/>
      <c r="AI2066" s="271">
        <f t="shared" ref="AI2066" si="3054">IF(P2066=P2065,0,1)</f>
        <v>0</v>
      </c>
      <c r="AJ2066" s="271" t="s">
        <v>545</v>
      </c>
      <c r="AK2066" s="271" t="str">
        <f t="shared" si="2998"/>
        <v>??</v>
      </c>
      <c r="AL2066" s="271" t="e">
        <f>IF(#REF!=#REF!,0,1)</f>
        <v>#REF!</v>
      </c>
      <c r="AM2066" s="354">
        <f t="shared" si="3006"/>
        <v>0</v>
      </c>
    </row>
    <row r="2067" spans="1:39" ht="14.1" customHeight="1" thickTop="1" thickBot="1" x14ac:dyDescent="0.25">
      <c r="A2067" s="2278"/>
      <c r="B2067" s="2281"/>
      <c r="C2067" s="2283"/>
      <c r="D2067" s="2285"/>
      <c r="E2067" s="2288"/>
      <c r="F2067" s="2281"/>
      <c r="G2067" s="2295"/>
      <c r="H2067" s="2297"/>
      <c r="I2067" s="2292"/>
      <c r="J2067" s="2281"/>
      <c r="K2067" s="2295"/>
      <c r="L2067" s="2281"/>
      <c r="M2067" s="310"/>
      <c r="N2067" s="1678"/>
      <c r="O2067" s="1678"/>
      <c r="P2067" s="309"/>
      <c r="Q2067" s="309"/>
      <c r="R2067" s="308"/>
      <c r="S2067" s="308"/>
      <c r="T2067" s="358"/>
      <c r="U2067" s="357"/>
      <c r="V2067" s="357"/>
      <c r="W2067" s="357"/>
      <c r="X2067" s="357"/>
      <c r="Y2067" s="357"/>
      <c r="Z2067" s="357"/>
      <c r="AA2067" s="357"/>
      <c r="AB2067" s="308"/>
      <c r="AC2067" s="2300"/>
      <c r="AD2067" s="2300"/>
      <c r="AE2067" s="2307"/>
      <c r="AF2067" s="2316"/>
      <c r="AG2067" s="2314"/>
      <c r="AH2067" s="2312"/>
      <c r="AI2067" s="271">
        <f t="shared" ref="AI2067" si="3055">IF(P2067=P2066,0,IF(P2067=P2065,0,1))</f>
        <v>0</v>
      </c>
      <c r="AJ2067" s="271" t="s">
        <v>545</v>
      </c>
      <c r="AK2067" s="271" t="str">
        <f t="shared" si="2998"/>
        <v>??</v>
      </c>
      <c r="AL2067" s="271" t="e">
        <f>IF(#REF!=#REF!,0,IF(#REF!=#REF!,0,1))</f>
        <v>#REF!</v>
      </c>
      <c r="AM2067" s="354">
        <f t="shared" si="3006"/>
        <v>0</v>
      </c>
    </row>
    <row r="2068" spans="1:39" ht="14.1" customHeight="1" thickTop="1" thickBot="1" x14ac:dyDescent="0.25">
      <c r="A2068" s="2278"/>
      <c r="B2068" s="2281"/>
      <c r="C2068" s="2283"/>
      <c r="D2068" s="2285"/>
      <c r="E2068" s="2288"/>
      <c r="F2068" s="2281"/>
      <c r="G2068" s="2295"/>
      <c r="H2068" s="2297"/>
      <c r="I2068" s="2293"/>
      <c r="J2068" s="2281"/>
      <c r="K2068" s="2295"/>
      <c r="L2068" s="2281"/>
      <c r="M2068" s="310"/>
      <c r="N2068" s="1678"/>
      <c r="O2068" s="1678"/>
      <c r="P2068" s="309"/>
      <c r="Q2068" s="309"/>
      <c r="R2068" s="308"/>
      <c r="S2068" s="308"/>
      <c r="T2068" s="358"/>
      <c r="U2068" s="357"/>
      <c r="V2068" s="357"/>
      <c r="W2068" s="357"/>
      <c r="X2068" s="357"/>
      <c r="Y2068" s="357"/>
      <c r="Z2068" s="357"/>
      <c r="AA2068" s="357"/>
      <c r="AB2068" s="308"/>
      <c r="AC2068" s="2300"/>
      <c r="AD2068" s="2300"/>
      <c r="AE2068" s="2307"/>
      <c r="AF2068" s="2316"/>
      <c r="AG2068" s="2314"/>
      <c r="AH2068" s="2312"/>
      <c r="AI2068" s="271">
        <f t="shared" ref="AI2068" si="3056">IF(P2068=P2067,0,IF(P2068=P2066,0,IF(P2068=P2065,0,1)))</f>
        <v>0</v>
      </c>
      <c r="AJ2068" s="271" t="s">
        <v>545</v>
      </c>
      <c r="AK2068" s="271" t="str">
        <f t="shared" si="2998"/>
        <v>??</v>
      </c>
      <c r="AL2068" s="271" t="e">
        <f>IF(#REF!=#REF!,0,IF(#REF!=#REF!,0,IF(#REF!=#REF!,0,1)))</f>
        <v>#REF!</v>
      </c>
      <c r="AM2068" s="354">
        <f t="shared" si="3006"/>
        <v>0</v>
      </c>
    </row>
    <row r="2069" spans="1:39" ht="14.1" customHeight="1" thickTop="1" thickBot="1" x14ac:dyDescent="0.25">
      <c r="A2069" s="2278"/>
      <c r="B2069" s="2281"/>
      <c r="C2069" s="2283"/>
      <c r="D2069" s="2285"/>
      <c r="E2069" s="2288"/>
      <c r="F2069" s="2281"/>
      <c r="G2069" s="2295"/>
      <c r="H2069" s="2297"/>
      <c r="I2069" s="2293"/>
      <c r="J2069" s="2281"/>
      <c r="K2069" s="2295"/>
      <c r="L2069" s="2281"/>
      <c r="M2069" s="310"/>
      <c r="N2069" s="1678"/>
      <c r="O2069" s="1678"/>
      <c r="P2069" s="309"/>
      <c r="Q2069" s="309"/>
      <c r="R2069" s="308"/>
      <c r="S2069" s="308"/>
      <c r="T2069" s="358"/>
      <c r="U2069" s="357"/>
      <c r="V2069" s="357"/>
      <c r="W2069" s="357"/>
      <c r="X2069" s="357"/>
      <c r="Y2069" s="357"/>
      <c r="Z2069" s="357"/>
      <c r="AA2069" s="357"/>
      <c r="AB2069" s="308"/>
      <c r="AC2069" s="2300"/>
      <c r="AD2069" s="2300"/>
      <c r="AE2069" s="2307"/>
      <c r="AF2069" s="2316"/>
      <c r="AG2069" s="2314"/>
      <c r="AH2069" s="2312"/>
      <c r="AI2069" s="271">
        <f t="shared" ref="AI2069" si="3057">IF(P2069=P2068,0,IF(P2069=P2067,0,IF(P2069=P2066,0,IF(P2069=P2065,0,1))))</f>
        <v>0</v>
      </c>
      <c r="AJ2069" s="271" t="s">
        <v>545</v>
      </c>
      <c r="AK2069" s="271" t="str">
        <f t="shared" si="2998"/>
        <v>??</v>
      </c>
      <c r="AL2069" s="271" t="e">
        <f>IF(#REF!=#REF!,0,IF(#REF!=#REF!,0,IF(#REF!=#REF!,0,IF(#REF!=#REF!,0,1))))</f>
        <v>#REF!</v>
      </c>
      <c r="AM2069" s="354">
        <f t="shared" si="3006"/>
        <v>0</v>
      </c>
    </row>
    <row r="2070" spans="1:39" ht="14.1" customHeight="1" thickTop="1" thickBot="1" x14ac:dyDescent="0.25">
      <c r="A2070" s="2278"/>
      <c r="B2070" s="2281"/>
      <c r="C2070" s="2283"/>
      <c r="D2070" s="2285"/>
      <c r="E2070" s="2288"/>
      <c r="F2070" s="2281"/>
      <c r="G2070" s="2295"/>
      <c r="H2070" s="2297"/>
      <c r="I2070" s="2293"/>
      <c r="J2070" s="2281"/>
      <c r="K2070" s="2295"/>
      <c r="L2070" s="2281"/>
      <c r="M2070" s="310"/>
      <c r="N2070" s="1678"/>
      <c r="O2070" s="1678"/>
      <c r="P2070" s="309"/>
      <c r="Q2070" s="309"/>
      <c r="R2070" s="308"/>
      <c r="S2070" s="308"/>
      <c r="T2070" s="358"/>
      <c r="U2070" s="357"/>
      <c r="V2070" s="357"/>
      <c r="W2070" s="357"/>
      <c r="X2070" s="357"/>
      <c r="Y2070" s="357"/>
      <c r="Z2070" s="357"/>
      <c r="AA2070" s="357"/>
      <c r="AB2070" s="308"/>
      <c r="AC2070" s="2300"/>
      <c r="AD2070" s="2300"/>
      <c r="AE2070" s="2307"/>
      <c r="AF2070" s="2316"/>
      <c r="AG2070" s="2314"/>
      <c r="AH2070" s="2312"/>
      <c r="AI2070" s="271">
        <f t="shared" ref="AI2070" si="3058">IF(P2070=P2069,0,IF(P2070=P2068,0,IF(P2070=P2067,0,IF(P2070=P2066,0,IF(P2070=P2065,0,1)))))</f>
        <v>0</v>
      </c>
      <c r="AJ2070" s="271" t="s">
        <v>545</v>
      </c>
      <c r="AK2070" s="271" t="str">
        <f t="shared" si="2998"/>
        <v>??</v>
      </c>
      <c r="AL2070" s="271" t="e">
        <f>IF(#REF!=#REF!,0,IF(#REF!=#REF!,0,IF(#REF!=#REF!,0,IF(#REF!=#REF!,0,IF(#REF!=#REF!,0,1)))))</f>
        <v>#REF!</v>
      </c>
      <c r="AM2070" s="354">
        <f t="shared" si="3006"/>
        <v>0</v>
      </c>
    </row>
    <row r="2071" spans="1:39" ht="14.1" customHeight="1" thickTop="1" thickBot="1" x14ac:dyDescent="0.25">
      <c r="A2071" s="2278"/>
      <c r="B2071" s="2281"/>
      <c r="C2071" s="2283"/>
      <c r="D2071" s="2285"/>
      <c r="E2071" s="2288"/>
      <c r="F2071" s="2281"/>
      <c r="G2071" s="2295"/>
      <c r="H2071" s="2297"/>
      <c r="I2071" s="2293"/>
      <c r="J2071" s="2281"/>
      <c r="K2071" s="2295"/>
      <c r="L2071" s="2281"/>
      <c r="M2071" s="310"/>
      <c r="N2071" s="1678"/>
      <c r="O2071" s="1678"/>
      <c r="P2071" s="309"/>
      <c r="Q2071" s="309"/>
      <c r="R2071" s="308"/>
      <c r="S2071" s="308"/>
      <c r="T2071" s="358"/>
      <c r="U2071" s="357"/>
      <c r="V2071" s="357"/>
      <c r="W2071" s="357"/>
      <c r="X2071" s="357"/>
      <c r="Y2071" s="357"/>
      <c r="Z2071" s="357"/>
      <c r="AA2071" s="357"/>
      <c r="AB2071" s="308"/>
      <c r="AC2071" s="2300"/>
      <c r="AD2071" s="2300"/>
      <c r="AE2071" s="2308" t="str">
        <f t="shared" ref="AE2071" si="3059">IF(AE2065&gt;9,"błąd","")</f>
        <v/>
      </c>
      <c r="AF2071" s="2316"/>
      <c r="AG2071" s="2314"/>
      <c r="AH2071" s="2312"/>
      <c r="AI2071" s="271">
        <f t="shared" ref="AI2071" si="3060">IF(P2071=P2070,0,IF(P2071=P2069,0,IF(P2071=P2068,0,IF(P2071=P2067,0,IF(P2071=P2066,0,IF(P2071=P2065,0,1))))))</f>
        <v>0</v>
      </c>
      <c r="AJ2071" s="271" t="s">
        <v>545</v>
      </c>
      <c r="AK2071" s="271" t="str">
        <f t="shared" si="2998"/>
        <v>??</v>
      </c>
      <c r="AL2071" s="271" t="e">
        <f>IF(#REF!=#REF!,0,IF(#REF!=#REF!,0,IF(#REF!=#REF!,0,IF(#REF!=#REF!,0,IF(#REF!=#REF!,0,IF(#REF!=#REF!,0,1))))))</f>
        <v>#REF!</v>
      </c>
      <c r="AM2071" s="354">
        <f t="shared" si="3006"/>
        <v>0</v>
      </c>
    </row>
    <row r="2072" spans="1:39" ht="14.1" customHeight="1" thickTop="1" thickBot="1" x14ac:dyDescent="0.25">
      <c r="A2072" s="2278"/>
      <c r="B2072" s="2281"/>
      <c r="C2072" s="2283"/>
      <c r="D2072" s="2285"/>
      <c r="E2072" s="2288"/>
      <c r="F2072" s="2281"/>
      <c r="G2072" s="2295"/>
      <c r="H2072" s="2297"/>
      <c r="I2072" s="2293"/>
      <c r="J2072" s="2281"/>
      <c r="K2072" s="2295"/>
      <c r="L2072" s="2281"/>
      <c r="M2072" s="310"/>
      <c r="N2072" s="1678"/>
      <c r="O2072" s="1678"/>
      <c r="P2072" s="309"/>
      <c r="Q2072" s="309"/>
      <c r="R2072" s="308"/>
      <c r="S2072" s="308"/>
      <c r="T2072" s="358"/>
      <c r="U2072" s="357"/>
      <c r="V2072" s="357"/>
      <c r="W2072" s="357"/>
      <c r="X2072" s="357"/>
      <c r="Y2072" s="357"/>
      <c r="Z2072" s="357"/>
      <c r="AA2072" s="357"/>
      <c r="AB2072" s="308"/>
      <c r="AC2072" s="2300"/>
      <c r="AD2072" s="2300"/>
      <c r="AE2072" s="2308"/>
      <c r="AF2072" s="2316"/>
      <c r="AG2072" s="2314"/>
      <c r="AH2072" s="2312"/>
      <c r="AI2072" s="271">
        <f t="shared" ref="AI2072" si="3061">IF(P2072=P2071,0,IF(P2072=P2070,0,IF(P2072=P2069,0,IF(P2072=P2068,0,IF(P2072=P2067,0,IF(P2072=P2066,0,IF(P2072=P2065,0,1)))))))</f>
        <v>0</v>
      </c>
      <c r="AJ2072" s="271" t="s">
        <v>545</v>
      </c>
      <c r="AK2072" s="271" t="str">
        <f t="shared" si="2998"/>
        <v>??</v>
      </c>
      <c r="AL2072" s="271" t="e">
        <f>IF(#REF!=#REF!,0,IF(#REF!=#REF!,0,IF(#REF!=#REF!,0,IF(#REF!=#REF!,0,IF(#REF!=#REF!,0,IF(#REF!=#REF!,0,IF(#REF!=#REF!,0,1)))))))</f>
        <v>#REF!</v>
      </c>
      <c r="AM2072" s="354">
        <f t="shared" si="3006"/>
        <v>0</v>
      </c>
    </row>
    <row r="2073" spans="1:39" ht="14.1" customHeight="1" thickTop="1" thickBot="1" x14ac:dyDescent="0.25">
      <c r="A2073" s="2278"/>
      <c r="B2073" s="2281"/>
      <c r="C2073" s="2283"/>
      <c r="D2073" s="2285"/>
      <c r="E2073" s="2288"/>
      <c r="F2073" s="2281"/>
      <c r="G2073" s="2295"/>
      <c r="H2073" s="2297"/>
      <c r="I2073" s="2293"/>
      <c r="J2073" s="2281"/>
      <c r="K2073" s="2295"/>
      <c r="L2073" s="2281"/>
      <c r="M2073" s="310"/>
      <c r="N2073" s="1678"/>
      <c r="O2073" s="1678"/>
      <c r="P2073" s="309"/>
      <c r="Q2073" s="309"/>
      <c r="R2073" s="308"/>
      <c r="S2073" s="308"/>
      <c r="T2073" s="358"/>
      <c r="U2073" s="357"/>
      <c r="V2073" s="357"/>
      <c r="W2073" s="357"/>
      <c r="X2073" s="357"/>
      <c r="Y2073" s="357"/>
      <c r="Z2073" s="357"/>
      <c r="AA2073" s="357"/>
      <c r="AB2073" s="308"/>
      <c r="AC2073" s="2300"/>
      <c r="AD2073" s="2300"/>
      <c r="AE2073" s="2308"/>
      <c r="AF2073" s="2316"/>
      <c r="AG2073" s="2314"/>
      <c r="AH2073" s="2312"/>
      <c r="AI2073" s="271">
        <f t="shared" ref="AI2073" si="3062">IF(P2073=P2072,0,IF(P2073=P2071,0,IF(P2073=P2070,0,IF(P2073=P2069,0,IF(P2073=P2068,0,IF(P2073=P2067,0,IF(P2073=P2066,0,IF(P2073=P2065,0,1))))))))</f>
        <v>0</v>
      </c>
      <c r="AJ2073" s="271" t="s">
        <v>545</v>
      </c>
      <c r="AK2073" s="271" t="str">
        <f t="shared" si="2998"/>
        <v>??</v>
      </c>
      <c r="AL2073" s="271" t="e">
        <f>IF(#REF!=#REF!,0,IF(#REF!=#REF!,0,IF(#REF!=#REF!,0,IF(#REF!=#REF!,0,IF(#REF!=#REF!,0,IF(#REF!=#REF!,0,IF(#REF!=#REF!,0,IF(#REF!=#REF!,0,1))))))))</f>
        <v>#REF!</v>
      </c>
      <c r="AM2073" s="354">
        <f t="shared" si="3006"/>
        <v>0</v>
      </c>
    </row>
    <row r="2074" spans="1:39" ht="14.1" customHeight="1" thickTop="1" thickBot="1" x14ac:dyDescent="0.25">
      <c r="A2074" s="2279"/>
      <c r="B2074" s="2282"/>
      <c r="C2074" s="2284"/>
      <c r="D2074" s="2286"/>
      <c r="E2074" s="2289"/>
      <c r="F2074" s="2282"/>
      <c r="G2074" s="2296"/>
      <c r="H2074" s="2298"/>
      <c r="I2074" s="2294"/>
      <c r="J2074" s="2282"/>
      <c r="K2074" s="2296"/>
      <c r="L2074" s="2282"/>
      <c r="M2074" s="292"/>
      <c r="N2074" s="290"/>
      <c r="O2074" s="290"/>
      <c r="P2074" s="291"/>
      <c r="Q2074" s="291"/>
      <c r="R2074" s="290"/>
      <c r="S2074" s="290"/>
      <c r="T2074" s="356"/>
      <c r="U2074" s="355"/>
      <c r="V2074" s="355"/>
      <c r="W2074" s="355"/>
      <c r="X2074" s="355"/>
      <c r="Y2074" s="355"/>
      <c r="Z2074" s="355"/>
      <c r="AA2074" s="355"/>
      <c r="AB2074" s="290"/>
      <c r="AC2074" s="2301"/>
      <c r="AD2074" s="2301"/>
      <c r="AE2074" s="2309"/>
      <c r="AF2074" s="2316"/>
      <c r="AG2074" s="2315"/>
      <c r="AH2074" s="2312"/>
      <c r="AI2074" s="271">
        <f t="shared" ref="AI2074" si="3063">IF(P2074=P2073,0,IF(P2074=P2072,0,IF(P2074=P2071,0,IF(P2074=P2070,0,IF(P2074=P2069,0,IF(P2074=P2068,0,IF(P2074=P2067,0,IF(P2074=P2066,0,IF(P2074=P2065,0,1)))))))))</f>
        <v>0</v>
      </c>
      <c r="AJ2074" s="271" t="s">
        <v>545</v>
      </c>
      <c r="AK2074" s="271" t="str">
        <f t="shared" si="2998"/>
        <v>??</v>
      </c>
      <c r="AL2074" s="271" t="e">
        <f>IF(#REF!=#REF!,0,IF(#REF!=#REF!,0,IF(#REF!=#REF!,0,IF(#REF!=#REF!,0,IF(#REF!=#REF!,0,IF(#REF!=#REF!,0,IF(#REF!=#REF!,0,IF(#REF!=#REF!,0,IF(#REF!=#REF!,0,1)))))))))</f>
        <v>#REF!</v>
      </c>
      <c r="AM2074" s="354">
        <f t="shared" si="3006"/>
        <v>0</v>
      </c>
    </row>
    <row r="2075" spans="1:39" ht="14.1" customHeight="1" thickTop="1" thickBot="1" x14ac:dyDescent="0.25">
      <c r="A2075" s="2278"/>
      <c r="B2075" s="2280"/>
      <c r="C2075" s="2283"/>
      <c r="D2075" s="2285"/>
      <c r="E2075" s="2287"/>
      <c r="F2075" s="2280"/>
      <c r="G2075" s="2280"/>
      <c r="H2075" s="2297"/>
      <c r="I2075" s="2290" t="s">
        <v>140</v>
      </c>
      <c r="J2075" s="2281"/>
      <c r="K2075" s="2280"/>
      <c r="L2075" s="2281"/>
      <c r="M2075" s="310"/>
      <c r="N2075" s="1678"/>
      <c r="O2075" s="1678"/>
      <c r="P2075" s="388"/>
      <c r="Q2075" s="388"/>
      <c r="R2075" s="308"/>
      <c r="S2075" s="308"/>
      <c r="T2075" s="358"/>
      <c r="U2075" s="357"/>
      <c r="V2075" s="357"/>
      <c r="W2075" s="357"/>
      <c r="X2075" s="357"/>
      <c r="Y2075" s="357"/>
      <c r="Z2075" s="357"/>
      <c r="AA2075" s="357"/>
      <c r="AB2075" s="308"/>
      <c r="AC2075" s="2299">
        <f t="shared" ref="AC2075" si="3064">SUM(T2075:AB2084)</f>
        <v>0</v>
      </c>
      <c r="AD2075" s="2299">
        <f t="shared" ref="AD2075" si="3065">IF(AC2075&gt;0,18,0)</f>
        <v>0</v>
      </c>
      <c r="AE2075" s="2306">
        <f t="shared" ref="AE2075" si="3066">IF((AC2075-AD2075)&gt;=0,AC2075-AD2075,0)</f>
        <v>0</v>
      </c>
      <c r="AF2075" s="2316">
        <f t="shared" ref="AF2075" si="3067">IF(AC2075&lt;AD2075,AC2075,AD2075)/IF(AD2075=0,1,AD2075)</f>
        <v>0</v>
      </c>
      <c r="AG2075" s="2313" t="str">
        <f t="shared" ref="AG2075" si="3068">IF(AF2075=1,"pe",IF(AF2075&gt;0,"ne",""))</f>
        <v/>
      </c>
      <c r="AH2075" s="2312"/>
      <c r="AI2075" s="271">
        <v>1</v>
      </c>
      <c r="AJ2075" s="271" t="s">
        <v>545</v>
      </c>
      <c r="AK2075" s="271" t="str">
        <f t="shared" si="2998"/>
        <v>??</v>
      </c>
      <c r="AL2075" s="271">
        <v>1</v>
      </c>
      <c r="AM2075" s="354">
        <f t="shared" ref="AM2075" si="3069">C2075</f>
        <v>0</v>
      </c>
    </row>
    <row r="2076" spans="1:39" ht="14.1" customHeight="1" thickTop="1" thickBot="1" x14ac:dyDescent="0.25">
      <c r="A2076" s="2278"/>
      <c r="B2076" s="2281"/>
      <c r="C2076" s="2283"/>
      <c r="D2076" s="2285"/>
      <c r="E2076" s="2288"/>
      <c r="F2076" s="2281"/>
      <c r="G2076" s="2295"/>
      <c r="H2076" s="2297"/>
      <c r="I2076" s="2291"/>
      <c r="J2076" s="2281"/>
      <c r="K2076" s="2295"/>
      <c r="L2076" s="2281"/>
      <c r="M2076" s="310"/>
      <c r="N2076" s="1678"/>
      <c r="O2076" s="1678"/>
      <c r="P2076" s="309"/>
      <c r="Q2076" s="309"/>
      <c r="R2076" s="308"/>
      <c r="S2076" s="308"/>
      <c r="T2076" s="358"/>
      <c r="U2076" s="357"/>
      <c r="V2076" s="357"/>
      <c r="W2076" s="357"/>
      <c r="X2076" s="357"/>
      <c r="Y2076" s="357"/>
      <c r="Z2076" s="357"/>
      <c r="AA2076" s="357"/>
      <c r="AB2076" s="308"/>
      <c r="AC2076" s="2300"/>
      <c r="AD2076" s="2300"/>
      <c r="AE2076" s="2307"/>
      <c r="AF2076" s="2316"/>
      <c r="AG2076" s="2314"/>
      <c r="AH2076" s="2312"/>
      <c r="AI2076" s="271">
        <f t="shared" ref="AI2076" si="3070">IF(P2076=P2075,0,1)</f>
        <v>0</v>
      </c>
      <c r="AJ2076" s="271" t="s">
        <v>545</v>
      </c>
      <c r="AK2076" s="271" t="str">
        <f t="shared" si="2998"/>
        <v>??</v>
      </c>
      <c r="AL2076" s="271" t="e">
        <f>IF(#REF!=#REF!,0,1)</f>
        <v>#REF!</v>
      </c>
      <c r="AM2076" s="354">
        <f t="shared" si="3006"/>
        <v>0</v>
      </c>
    </row>
    <row r="2077" spans="1:39" ht="14.1" customHeight="1" thickTop="1" thickBot="1" x14ac:dyDescent="0.25">
      <c r="A2077" s="2278"/>
      <c r="B2077" s="2281"/>
      <c r="C2077" s="2283"/>
      <c r="D2077" s="2285"/>
      <c r="E2077" s="2288"/>
      <c r="F2077" s="2281"/>
      <c r="G2077" s="2295"/>
      <c r="H2077" s="2297"/>
      <c r="I2077" s="2292"/>
      <c r="J2077" s="2281"/>
      <c r="K2077" s="2295"/>
      <c r="L2077" s="2281"/>
      <c r="M2077" s="310"/>
      <c r="N2077" s="1678"/>
      <c r="O2077" s="1678"/>
      <c r="P2077" s="309"/>
      <c r="Q2077" s="309"/>
      <c r="R2077" s="308"/>
      <c r="S2077" s="308"/>
      <c r="T2077" s="358"/>
      <c r="U2077" s="357"/>
      <c r="V2077" s="357"/>
      <c r="W2077" s="357"/>
      <c r="X2077" s="357"/>
      <c r="Y2077" s="357"/>
      <c r="Z2077" s="357"/>
      <c r="AA2077" s="357"/>
      <c r="AB2077" s="308"/>
      <c r="AC2077" s="2300"/>
      <c r="AD2077" s="2300"/>
      <c r="AE2077" s="2307"/>
      <c r="AF2077" s="2316"/>
      <c r="AG2077" s="2314"/>
      <c r="AH2077" s="2312"/>
      <c r="AI2077" s="271">
        <f t="shared" ref="AI2077" si="3071">IF(P2077=P2076,0,IF(P2077=P2075,0,1))</f>
        <v>0</v>
      </c>
      <c r="AJ2077" s="271" t="s">
        <v>545</v>
      </c>
      <c r="AK2077" s="271" t="str">
        <f t="shared" si="2998"/>
        <v>??</v>
      </c>
      <c r="AL2077" s="271" t="e">
        <f>IF(#REF!=#REF!,0,IF(#REF!=#REF!,0,1))</f>
        <v>#REF!</v>
      </c>
      <c r="AM2077" s="354">
        <f t="shared" si="3006"/>
        <v>0</v>
      </c>
    </row>
    <row r="2078" spans="1:39" ht="14.1" customHeight="1" thickTop="1" thickBot="1" x14ac:dyDescent="0.25">
      <c r="A2078" s="2278"/>
      <c r="B2078" s="2281"/>
      <c r="C2078" s="2283"/>
      <c r="D2078" s="2285"/>
      <c r="E2078" s="2288"/>
      <c r="F2078" s="2281"/>
      <c r="G2078" s="2295"/>
      <c r="H2078" s="2297"/>
      <c r="I2078" s="2293"/>
      <c r="J2078" s="2281"/>
      <c r="K2078" s="2295"/>
      <c r="L2078" s="2281"/>
      <c r="M2078" s="310"/>
      <c r="N2078" s="1678"/>
      <c r="O2078" s="1678"/>
      <c r="P2078" s="309"/>
      <c r="Q2078" s="309"/>
      <c r="R2078" s="308"/>
      <c r="S2078" s="308"/>
      <c r="T2078" s="358"/>
      <c r="U2078" s="357"/>
      <c r="V2078" s="357"/>
      <c r="W2078" s="357"/>
      <c r="X2078" s="357"/>
      <c r="Y2078" s="357"/>
      <c r="Z2078" s="357"/>
      <c r="AA2078" s="357"/>
      <c r="AB2078" s="308"/>
      <c r="AC2078" s="2300"/>
      <c r="AD2078" s="2300"/>
      <c r="AE2078" s="2307"/>
      <c r="AF2078" s="2316"/>
      <c r="AG2078" s="2314"/>
      <c r="AH2078" s="2312"/>
      <c r="AI2078" s="271">
        <f t="shared" ref="AI2078" si="3072">IF(P2078=P2077,0,IF(P2078=P2076,0,IF(P2078=P2075,0,1)))</f>
        <v>0</v>
      </c>
      <c r="AJ2078" s="271" t="s">
        <v>545</v>
      </c>
      <c r="AK2078" s="271" t="str">
        <f t="shared" si="2998"/>
        <v>??</v>
      </c>
      <c r="AL2078" s="271" t="e">
        <f>IF(#REF!=#REF!,0,IF(#REF!=#REF!,0,IF(#REF!=#REF!,0,1)))</f>
        <v>#REF!</v>
      </c>
      <c r="AM2078" s="354">
        <f t="shared" si="3006"/>
        <v>0</v>
      </c>
    </row>
    <row r="2079" spans="1:39" ht="14.1" customHeight="1" thickTop="1" thickBot="1" x14ac:dyDescent="0.25">
      <c r="A2079" s="2278"/>
      <c r="B2079" s="2281"/>
      <c r="C2079" s="2283"/>
      <c r="D2079" s="2285"/>
      <c r="E2079" s="2288"/>
      <c r="F2079" s="2281"/>
      <c r="G2079" s="2295"/>
      <c r="H2079" s="2297"/>
      <c r="I2079" s="2293"/>
      <c r="J2079" s="2281"/>
      <c r="K2079" s="2295"/>
      <c r="L2079" s="2281"/>
      <c r="M2079" s="310"/>
      <c r="N2079" s="1678"/>
      <c r="O2079" s="1678"/>
      <c r="P2079" s="309"/>
      <c r="Q2079" s="309"/>
      <c r="R2079" s="308"/>
      <c r="S2079" s="308"/>
      <c r="T2079" s="358"/>
      <c r="U2079" s="357"/>
      <c r="V2079" s="357"/>
      <c r="W2079" s="357"/>
      <c r="X2079" s="357"/>
      <c r="Y2079" s="357"/>
      <c r="Z2079" s="357"/>
      <c r="AA2079" s="357"/>
      <c r="AB2079" s="308"/>
      <c r="AC2079" s="2300"/>
      <c r="AD2079" s="2300"/>
      <c r="AE2079" s="2307"/>
      <c r="AF2079" s="2316"/>
      <c r="AG2079" s="2314"/>
      <c r="AH2079" s="2312"/>
      <c r="AI2079" s="271">
        <f t="shared" ref="AI2079" si="3073">IF(P2079=P2078,0,IF(P2079=P2077,0,IF(P2079=P2076,0,IF(P2079=P2075,0,1))))</f>
        <v>0</v>
      </c>
      <c r="AJ2079" s="271" t="s">
        <v>545</v>
      </c>
      <c r="AK2079" s="271" t="str">
        <f t="shared" si="2998"/>
        <v>??</v>
      </c>
      <c r="AL2079" s="271" t="e">
        <f>IF(#REF!=#REF!,0,IF(#REF!=#REF!,0,IF(#REF!=#REF!,0,IF(#REF!=#REF!,0,1))))</f>
        <v>#REF!</v>
      </c>
      <c r="AM2079" s="354">
        <f t="shared" si="3006"/>
        <v>0</v>
      </c>
    </row>
    <row r="2080" spans="1:39" ht="14.1" customHeight="1" thickTop="1" thickBot="1" x14ac:dyDescent="0.25">
      <c r="A2080" s="2278"/>
      <c r="B2080" s="2281"/>
      <c r="C2080" s="2283"/>
      <c r="D2080" s="2285"/>
      <c r="E2080" s="2288"/>
      <c r="F2080" s="2281"/>
      <c r="G2080" s="2295"/>
      <c r="H2080" s="2297"/>
      <c r="I2080" s="2293"/>
      <c r="J2080" s="2281"/>
      <c r="K2080" s="2295"/>
      <c r="L2080" s="2281"/>
      <c r="M2080" s="310"/>
      <c r="N2080" s="1678"/>
      <c r="O2080" s="1678"/>
      <c r="P2080" s="309"/>
      <c r="Q2080" s="309"/>
      <c r="R2080" s="308"/>
      <c r="S2080" s="308"/>
      <c r="T2080" s="358"/>
      <c r="U2080" s="357"/>
      <c r="V2080" s="357"/>
      <c r="W2080" s="357"/>
      <c r="X2080" s="357"/>
      <c r="Y2080" s="357"/>
      <c r="Z2080" s="357"/>
      <c r="AA2080" s="357"/>
      <c r="AB2080" s="308"/>
      <c r="AC2080" s="2300"/>
      <c r="AD2080" s="2300"/>
      <c r="AE2080" s="2307"/>
      <c r="AF2080" s="2316"/>
      <c r="AG2080" s="2314"/>
      <c r="AH2080" s="2312"/>
      <c r="AI2080" s="271">
        <f t="shared" ref="AI2080" si="3074">IF(P2080=P2079,0,IF(P2080=P2078,0,IF(P2080=P2077,0,IF(P2080=P2076,0,IF(P2080=P2075,0,1)))))</f>
        <v>0</v>
      </c>
      <c r="AJ2080" s="271" t="s">
        <v>545</v>
      </c>
      <c r="AK2080" s="271" t="str">
        <f t="shared" si="2998"/>
        <v>??</v>
      </c>
      <c r="AL2080" s="271" t="e">
        <f>IF(#REF!=#REF!,0,IF(#REF!=#REF!,0,IF(#REF!=#REF!,0,IF(#REF!=#REF!,0,IF(#REF!=#REF!,0,1)))))</f>
        <v>#REF!</v>
      </c>
      <c r="AM2080" s="354">
        <f t="shared" si="3006"/>
        <v>0</v>
      </c>
    </row>
    <row r="2081" spans="1:39" ht="14.1" customHeight="1" thickTop="1" thickBot="1" x14ac:dyDescent="0.25">
      <c r="A2081" s="2278"/>
      <c r="B2081" s="2281"/>
      <c r="C2081" s="2283"/>
      <c r="D2081" s="2285"/>
      <c r="E2081" s="2288"/>
      <c r="F2081" s="2281"/>
      <c r="G2081" s="2295"/>
      <c r="H2081" s="2297"/>
      <c r="I2081" s="2293"/>
      <c r="J2081" s="2281"/>
      <c r="K2081" s="2295"/>
      <c r="L2081" s="2281"/>
      <c r="M2081" s="310"/>
      <c r="N2081" s="1678"/>
      <c r="O2081" s="1678"/>
      <c r="P2081" s="309"/>
      <c r="Q2081" s="309"/>
      <c r="R2081" s="308"/>
      <c r="S2081" s="308"/>
      <c r="T2081" s="358"/>
      <c r="U2081" s="357"/>
      <c r="V2081" s="357"/>
      <c r="W2081" s="357"/>
      <c r="X2081" s="357"/>
      <c r="Y2081" s="357"/>
      <c r="Z2081" s="357"/>
      <c r="AA2081" s="357"/>
      <c r="AB2081" s="308"/>
      <c r="AC2081" s="2300"/>
      <c r="AD2081" s="2300"/>
      <c r="AE2081" s="2308" t="str">
        <f t="shared" ref="AE2081" si="3075">IF(AE2075&gt;9,"błąd","")</f>
        <v/>
      </c>
      <c r="AF2081" s="2316"/>
      <c r="AG2081" s="2314"/>
      <c r="AH2081" s="2312"/>
      <c r="AI2081" s="271">
        <f t="shared" ref="AI2081" si="3076">IF(P2081=P2080,0,IF(P2081=P2079,0,IF(P2081=P2078,0,IF(P2081=P2077,0,IF(P2081=P2076,0,IF(P2081=P2075,0,1))))))</f>
        <v>0</v>
      </c>
      <c r="AJ2081" s="271" t="s">
        <v>545</v>
      </c>
      <c r="AK2081" s="271" t="str">
        <f t="shared" si="2998"/>
        <v>??</v>
      </c>
      <c r="AL2081" s="271" t="e">
        <f>IF(#REF!=#REF!,0,IF(#REF!=#REF!,0,IF(#REF!=#REF!,0,IF(#REF!=#REF!,0,IF(#REF!=#REF!,0,IF(#REF!=#REF!,0,1))))))</f>
        <v>#REF!</v>
      </c>
      <c r="AM2081" s="354">
        <f t="shared" si="3006"/>
        <v>0</v>
      </c>
    </row>
    <row r="2082" spans="1:39" ht="14.1" customHeight="1" thickTop="1" thickBot="1" x14ac:dyDescent="0.25">
      <c r="A2082" s="2278"/>
      <c r="B2082" s="2281"/>
      <c r="C2082" s="2283"/>
      <c r="D2082" s="2285"/>
      <c r="E2082" s="2288"/>
      <c r="F2082" s="2281"/>
      <c r="G2082" s="2295"/>
      <c r="H2082" s="2297"/>
      <c r="I2082" s="2293"/>
      <c r="J2082" s="2281"/>
      <c r="K2082" s="2295"/>
      <c r="L2082" s="2281"/>
      <c r="M2082" s="310"/>
      <c r="N2082" s="1678"/>
      <c r="O2082" s="1678"/>
      <c r="P2082" s="309"/>
      <c r="Q2082" s="309"/>
      <c r="R2082" s="308"/>
      <c r="S2082" s="308"/>
      <c r="T2082" s="358"/>
      <c r="U2082" s="357"/>
      <c r="V2082" s="357"/>
      <c r="W2082" s="357"/>
      <c r="X2082" s="357"/>
      <c r="Y2082" s="357"/>
      <c r="Z2082" s="357"/>
      <c r="AA2082" s="357"/>
      <c r="AB2082" s="308"/>
      <c r="AC2082" s="2300"/>
      <c r="AD2082" s="2300"/>
      <c r="AE2082" s="2308"/>
      <c r="AF2082" s="2316"/>
      <c r="AG2082" s="2314"/>
      <c r="AH2082" s="2312"/>
      <c r="AI2082" s="271">
        <f t="shared" ref="AI2082" si="3077">IF(P2082=P2081,0,IF(P2082=P2080,0,IF(P2082=P2079,0,IF(P2082=P2078,0,IF(P2082=P2077,0,IF(P2082=P2076,0,IF(P2082=P2075,0,1)))))))</f>
        <v>0</v>
      </c>
      <c r="AJ2082" s="271" t="s">
        <v>545</v>
      </c>
      <c r="AK2082" s="271" t="str">
        <f t="shared" si="2998"/>
        <v>??</v>
      </c>
      <c r="AL2082" s="271" t="e">
        <f>IF(#REF!=#REF!,0,IF(#REF!=#REF!,0,IF(#REF!=#REF!,0,IF(#REF!=#REF!,0,IF(#REF!=#REF!,0,IF(#REF!=#REF!,0,IF(#REF!=#REF!,0,1)))))))</f>
        <v>#REF!</v>
      </c>
      <c r="AM2082" s="354">
        <f t="shared" si="3006"/>
        <v>0</v>
      </c>
    </row>
    <row r="2083" spans="1:39" ht="14.1" customHeight="1" thickTop="1" thickBot="1" x14ac:dyDescent="0.25">
      <c r="A2083" s="2278"/>
      <c r="B2083" s="2281"/>
      <c r="C2083" s="2283"/>
      <c r="D2083" s="2285"/>
      <c r="E2083" s="2288"/>
      <c r="F2083" s="2281"/>
      <c r="G2083" s="2295"/>
      <c r="H2083" s="2297"/>
      <c r="I2083" s="2293"/>
      <c r="J2083" s="2281"/>
      <c r="K2083" s="2295"/>
      <c r="L2083" s="2281"/>
      <c r="M2083" s="310"/>
      <c r="N2083" s="1678"/>
      <c r="O2083" s="1678"/>
      <c r="P2083" s="309"/>
      <c r="Q2083" s="309"/>
      <c r="R2083" s="308"/>
      <c r="S2083" s="308"/>
      <c r="T2083" s="358"/>
      <c r="U2083" s="357"/>
      <c r="V2083" s="357"/>
      <c r="W2083" s="357"/>
      <c r="X2083" s="357"/>
      <c r="Y2083" s="357"/>
      <c r="Z2083" s="357"/>
      <c r="AA2083" s="357"/>
      <c r="AB2083" s="308"/>
      <c r="AC2083" s="2300"/>
      <c r="AD2083" s="2300"/>
      <c r="AE2083" s="2308"/>
      <c r="AF2083" s="2316"/>
      <c r="AG2083" s="2314"/>
      <c r="AH2083" s="2312"/>
      <c r="AI2083" s="271">
        <f t="shared" ref="AI2083" si="3078">IF(P2083=P2082,0,IF(P2083=P2081,0,IF(P2083=P2080,0,IF(P2083=P2079,0,IF(P2083=P2078,0,IF(P2083=P2077,0,IF(P2083=P2076,0,IF(P2083=P2075,0,1))))))))</f>
        <v>0</v>
      </c>
      <c r="AJ2083" s="271" t="s">
        <v>545</v>
      </c>
      <c r="AK2083" s="271" t="str">
        <f t="shared" si="2998"/>
        <v>??</v>
      </c>
      <c r="AL2083" s="271" t="e">
        <f>IF(#REF!=#REF!,0,IF(#REF!=#REF!,0,IF(#REF!=#REF!,0,IF(#REF!=#REF!,0,IF(#REF!=#REF!,0,IF(#REF!=#REF!,0,IF(#REF!=#REF!,0,IF(#REF!=#REF!,0,1))))))))</f>
        <v>#REF!</v>
      </c>
      <c r="AM2083" s="354">
        <f t="shared" si="3006"/>
        <v>0</v>
      </c>
    </row>
    <row r="2084" spans="1:39" ht="14.1" customHeight="1" thickTop="1" thickBot="1" x14ac:dyDescent="0.25">
      <c r="A2084" s="2279"/>
      <c r="B2084" s="2282"/>
      <c r="C2084" s="2284"/>
      <c r="D2084" s="2286"/>
      <c r="E2084" s="2289"/>
      <c r="F2084" s="2282"/>
      <c r="G2084" s="2296"/>
      <c r="H2084" s="2298"/>
      <c r="I2084" s="2294"/>
      <c r="J2084" s="2282"/>
      <c r="K2084" s="2296"/>
      <c r="L2084" s="2282"/>
      <c r="M2084" s="292"/>
      <c r="N2084" s="290"/>
      <c r="O2084" s="290"/>
      <c r="P2084" s="291"/>
      <c r="Q2084" s="291"/>
      <c r="R2084" s="290"/>
      <c r="S2084" s="290"/>
      <c r="T2084" s="356"/>
      <c r="U2084" s="355"/>
      <c r="V2084" s="355"/>
      <c r="W2084" s="355"/>
      <c r="X2084" s="355"/>
      <c r="Y2084" s="355"/>
      <c r="Z2084" s="355"/>
      <c r="AA2084" s="355"/>
      <c r="AB2084" s="290"/>
      <c r="AC2084" s="2301"/>
      <c r="AD2084" s="2301"/>
      <c r="AE2084" s="2309"/>
      <c r="AF2084" s="2316"/>
      <c r="AG2084" s="2315"/>
      <c r="AH2084" s="2312"/>
      <c r="AI2084" s="271">
        <f t="shared" ref="AI2084" si="3079">IF(P2084=P2083,0,IF(P2084=P2082,0,IF(P2084=P2081,0,IF(P2084=P2080,0,IF(P2084=P2079,0,IF(P2084=P2078,0,IF(P2084=P2077,0,IF(P2084=P2076,0,IF(P2084=P2075,0,1)))))))))</f>
        <v>0</v>
      </c>
      <c r="AJ2084" s="271" t="s">
        <v>545</v>
      </c>
      <c r="AK2084" s="271" t="str">
        <f t="shared" si="2998"/>
        <v>??</v>
      </c>
      <c r="AL2084" s="271" t="e">
        <f>IF(#REF!=#REF!,0,IF(#REF!=#REF!,0,IF(#REF!=#REF!,0,IF(#REF!=#REF!,0,IF(#REF!=#REF!,0,IF(#REF!=#REF!,0,IF(#REF!=#REF!,0,IF(#REF!=#REF!,0,IF(#REF!=#REF!,0,1)))))))))</f>
        <v>#REF!</v>
      </c>
      <c r="AM2084" s="354">
        <f t="shared" si="3006"/>
        <v>0</v>
      </c>
    </row>
    <row r="2085" spans="1:39" ht="14.1" customHeight="1" thickTop="1" thickBot="1" x14ac:dyDescent="0.25">
      <c r="A2085" s="2278"/>
      <c r="B2085" s="2280"/>
      <c r="C2085" s="2283"/>
      <c r="D2085" s="2285"/>
      <c r="E2085" s="2287"/>
      <c r="F2085" s="2280"/>
      <c r="G2085" s="2280"/>
      <c r="H2085" s="2297"/>
      <c r="I2085" s="2290" t="s">
        <v>140</v>
      </c>
      <c r="J2085" s="2281"/>
      <c r="K2085" s="2280"/>
      <c r="L2085" s="2281"/>
      <c r="M2085" s="310"/>
      <c r="N2085" s="1678"/>
      <c r="O2085" s="1678"/>
      <c r="P2085" s="388"/>
      <c r="Q2085" s="388"/>
      <c r="R2085" s="308"/>
      <c r="S2085" s="308"/>
      <c r="T2085" s="358"/>
      <c r="U2085" s="357"/>
      <c r="V2085" s="357"/>
      <c r="W2085" s="357"/>
      <c r="X2085" s="357"/>
      <c r="Y2085" s="357"/>
      <c r="Z2085" s="357"/>
      <c r="AA2085" s="357"/>
      <c r="AB2085" s="308"/>
      <c r="AC2085" s="2299">
        <f t="shared" ref="AC2085" si="3080">SUM(T2085:AB2094)</f>
        <v>0</v>
      </c>
      <c r="AD2085" s="2299">
        <f t="shared" ref="AD2085" si="3081">IF(AC2085&gt;0,18,0)</f>
        <v>0</v>
      </c>
      <c r="AE2085" s="2306">
        <f t="shared" ref="AE2085" si="3082">IF((AC2085-AD2085)&gt;=0,AC2085-AD2085,0)</f>
        <v>0</v>
      </c>
      <c r="AF2085" s="2316">
        <f t="shared" ref="AF2085" si="3083">IF(AC2085&lt;AD2085,AC2085,AD2085)/IF(AD2085=0,1,AD2085)</f>
        <v>0</v>
      </c>
      <c r="AG2085" s="2313" t="str">
        <f t="shared" ref="AG2085" si="3084">IF(AF2085=1,"pe",IF(AF2085&gt;0,"ne",""))</f>
        <v/>
      </c>
      <c r="AH2085" s="2312"/>
      <c r="AI2085" s="271">
        <v>1</v>
      </c>
      <c r="AJ2085" s="271" t="s">
        <v>545</v>
      </c>
      <c r="AK2085" s="271" t="str">
        <f t="shared" si="2998"/>
        <v>??</v>
      </c>
      <c r="AL2085" s="271">
        <v>1</v>
      </c>
      <c r="AM2085" s="354">
        <f t="shared" ref="AM2085" si="3085">C2085</f>
        <v>0</v>
      </c>
    </row>
    <row r="2086" spans="1:39" ht="14.1" customHeight="1" thickTop="1" thickBot="1" x14ac:dyDescent="0.25">
      <c r="A2086" s="2278"/>
      <c r="B2086" s="2281"/>
      <c r="C2086" s="2283"/>
      <c r="D2086" s="2285"/>
      <c r="E2086" s="2288"/>
      <c r="F2086" s="2281"/>
      <c r="G2086" s="2295"/>
      <c r="H2086" s="2297"/>
      <c r="I2086" s="2291"/>
      <c r="J2086" s="2281"/>
      <c r="K2086" s="2295"/>
      <c r="L2086" s="2281"/>
      <c r="M2086" s="310"/>
      <c r="N2086" s="1678"/>
      <c r="O2086" s="1678"/>
      <c r="P2086" s="309"/>
      <c r="Q2086" s="309"/>
      <c r="R2086" s="308"/>
      <c r="S2086" s="308"/>
      <c r="T2086" s="358"/>
      <c r="U2086" s="357"/>
      <c r="V2086" s="357"/>
      <c r="W2086" s="357"/>
      <c r="X2086" s="357"/>
      <c r="Y2086" s="357"/>
      <c r="Z2086" s="357"/>
      <c r="AA2086" s="357"/>
      <c r="AB2086" s="308"/>
      <c r="AC2086" s="2300"/>
      <c r="AD2086" s="2300"/>
      <c r="AE2086" s="2307"/>
      <c r="AF2086" s="2316"/>
      <c r="AG2086" s="2314"/>
      <c r="AH2086" s="2312"/>
      <c r="AI2086" s="271">
        <f t="shared" ref="AI2086" si="3086">IF(P2086=P2085,0,1)</f>
        <v>0</v>
      </c>
      <c r="AJ2086" s="271" t="s">
        <v>545</v>
      </c>
      <c r="AK2086" s="271" t="str">
        <f t="shared" si="2998"/>
        <v>??</v>
      </c>
      <c r="AL2086" s="271" t="e">
        <f>IF(#REF!=#REF!,0,1)</f>
        <v>#REF!</v>
      </c>
      <c r="AM2086" s="354">
        <f t="shared" si="3006"/>
        <v>0</v>
      </c>
    </row>
    <row r="2087" spans="1:39" ht="14.1" customHeight="1" thickTop="1" thickBot="1" x14ac:dyDescent="0.25">
      <c r="A2087" s="2278"/>
      <c r="B2087" s="2281"/>
      <c r="C2087" s="2283"/>
      <c r="D2087" s="2285"/>
      <c r="E2087" s="2288"/>
      <c r="F2087" s="2281"/>
      <c r="G2087" s="2295"/>
      <c r="H2087" s="2297"/>
      <c r="I2087" s="2292"/>
      <c r="J2087" s="2281"/>
      <c r="K2087" s="2295"/>
      <c r="L2087" s="2281"/>
      <c r="M2087" s="310"/>
      <c r="N2087" s="1678"/>
      <c r="O2087" s="1678"/>
      <c r="P2087" s="309"/>
      <c r="Q2087" s="309"/>
      <c r="R2087" s="308"/>
      <c r="S2087" s="308"/>
      <c r="T2087" s="358"/>
      <c r="U2087" s="357"/>
      <c r="V2087" s="357"/>
      <c r="W2087" s="357"/>
      <c r="X2087" s="357"/>
      <c r="Y2087" s="357"/>
      <c r="Z2087" s="357"/>
      <c r="AA2087" s="357"/>
      <c r="AB2087" s="308"/>
      <c r="AC2087" s="2300"/>
      <c r="AD2087" s="2300"/>
      <c r="AE2087" s="2307"/>
      <c r="AF2087" s="2316"/>
      <c r="AG2087" s="2314"/>
      <c r="AH2087" s="2312"/>
      <c r="AI2087" s="271">
        <f t="shared" ref="AI2087" si="3087">IF(P2087=P2086,0,IF(P2087=P2085,0,1))</f>
        <v>0</v>
      </c>
      <c r="AJ2087" s="271" t="s">
        <v>545</v>
      </c>
      <c r="AK2087" s="271" t="str">
        <f t="shared" si="2998"/>
        <v>??</v>
      </c>
      <c r="AL2087" s="271" t="e">
        <f>IF(#REF!=#REF!,0,IF(#REF!=#REF!,0,1))</f>
        <v>#REF!</v>
      </c>
      <c r="AM2087" s="354">
        <f t="shared" si="3006"/>
        <v>0</v>
      </c>
    </row>
    <row r="2088" spans="1:39" ht="14.1" customHeight="1" thickTop="1" thickBot="1" x14ac:dyDescent="0.25">
      <c r="A2088" s="2278"/>
      <c r="B2088" s="2281"/>
      <c r="C2088" s="2283"/>
      <c r="D2088" s="2285"/>
      <c r="E2088" s="2288"/>
      <c r="F2088" s="2281"/>
      <c r="G2088" s="2295"/>
      <c r="H2088" s="2297"/>
      <c r="I2088" s="2293"/>
      <c r="J2088" s="2281"/>
      <c r="K2088" s="2295"/>
      <c r="L2088" s="2281"/>
      <c r="M2088" s="310"/>
      <c r="N2088" s="1678"/>
      <c r="O2088" s="1678"/>
      <c r="P2088" s="309"/>
      <c r="Q2088" s="309"/>
      <c r="R2088" s="308"/>
      <c r="S2088" s="308"/>
      <c r="T2088" s="358"/>
      <c r="U2088" s="357"/>
      <c r="V2088" s="357"/>
      <c r="W2088" s="357"/>
      <c r="X2088" s="357"/>
      <c r="Y2088" s="357"/>
      <c r="Z2088" s="357"/>
      <c r="AA2088" s="357"/>
      <c r="AB2088" s="308"/>
      <c r="AC2088" s="2300"/>
      <c r="AD2088" s="2300"/>
      <c r="AE2088" s="2307"/>
      <c r="AF2088" s="2316"/>
      <c r="AG2088" s="2314"/>
      <c r="AH2088" s="2312"/>
      <c r="AI2088" s="271">
        <f t="shared" ref="AI2088" si="3088">IF(P2088=P2087,0,IF(P2088=P2086,0,IF(P2088=P2085,0,1)))</f>
        <v>0</v>
      </c>
      <c r="AJ2088" s="271" t="s">
        <v>545</v>
      </c>
      <c r="AK2088" s="271" t="str">
        <f t="shared" si="2998"/>
        <v>??</v>
      </c>
      <c r="AL2088" s="271" t="e">
        <f>IF(#REF!=#REF!,0,IF(#REF!=#REF!,0,IF(#REF!=#REF!,0,1)))</f>
        <v>#REF!</v>
      </c>
      <c r="AM2088" s="354">
        <f t="shared" si="3006"/>
        <v>0</v>
      </c>
    </row>
    <row r="2089" spans="1:39" ht="14.1" customHeight="1" thickTop="1" thickBot="1" x14ac:dyDescent="0.25">
      <c r="A2089" s="2278"/>
      <c r="B2089" s="2281"/>
      <c r="C2089" s="2283"/>
      <c r="D2089" s="2285"/>
      <c r="E2089" s="2288"/>
      <c r="F2089" s="2281"/>
      <c r="G2089" s="2295"/>
      <c r="H2089" s="2297"/>
      <c r="I2089" s="2293"/>
      <c r="J2089" s="2281"/>
      <c r="K2089" s="2295"/>
      <c r="L2089" s="2281"/>
      <c r="M2089" s="310"/>
      <c r="N2089" s="1678"/>
      <c r="O2089" s="1678"/>
      <c r="P2089" s="309"/>
      <c r="Q2089" s="309"/>
      <c r="R2089" s="308"/>
      <c r="S2089" s="308"/>
      <c r="T2089" s="358"/>
      <c r="U2089" s="357"/>
      <c r="V2089" s="357"/>
      <c r="W2089" s="357"/>
      <c r="X2089" s="357"/>
      <c r="Y2089" s="357"/>
      <c r="Z2089" s="357"/>
      <c r="AA2089" s="357"/>
      <c r="AB2089" s="308"/>
      <c r="AC2089" s="2300"/>
      <c r="AD2089" s="2300"/>
      <c r="AE2089" s="2307"/>
      <c r="AF2089" s="2316"/>
      <c r="AG2089" s="2314"/>
      <c r="AH2089" s="2312"/>
      <c r="AI2089" s="271">
        <f t="shared" ref="AI2089" si="3089">IF(P2089=P2088,0,IF(P2089=P2087,0,IF(P2089=P2086,0,IF(P2089=P2085,0,1))))</f>
        <v>0</v>
      </c>
      <c r="AJ2089" s="271" t="s">
        <v>545</v>
      </c>
      <c r="AK2089" s="271" t="str">
        <f t="shared" si="2998"/>
        <v>??</v>
      </c>
      <c r="AL2089" s="271" t="e">
        <f>IF(#REF!=#REF!,0,IF(#REF!=#REF!,0,IF(#REF!=#REF!,0,IF(#REF!=#REF!,0,1))))</f>
        <v>#REF!</v>
      </c>
      <c r="AM2089" s="354">
        <f t="shared" si="3006"/>
        <v>0</v>
      </c>
    </row>
    <row r="2090" spans="1:39" ht="14.1" customHeight="1" thickTop="1" thickBot="1" x14ac:dyDescent="0.25">
      <c r="A2090" s="2278"/>
      <c r="B2090" s="2281"/>
      <c r="C2090" s="2283"/>
      <c r="D2090" s="2285"/>
      <c r="E2090" s="2288"/>
      <c r="F2090" s="2281"/>
      <c r="G2090" s="2295"/>
      <c r="H2090" s="2297"/>
      <c r="I2090" s="2293"/>
      <c r="J2090" s="2281"/>
      <c r="K2090" s="2295"/>
      <c r="L2090" s="2281"/>
      <c r="M2090" s="310"/>
      <c r="N2090" s="1678"/>
      <c r="O2090" s="1678"/>
      <c r="P2090" s="309"/>
      <c r="Q2090" s="309"/>
      <c r="R2090" s="308"/>
      <c r="S2090" s="308"/>
      <c r="T2090" s="358"/>
      <c r="U2090" s="357"/>
      <c r="V2090" s="357"/>
      <c r="W2090" s="357"/>
      <c r="X2090" s="357"/>
      <c r="Y2090" s="357"/>
      <c r="Z2090" s="357"/>
      <c r="AA2090" s="357"/>
      <c r="AB2090" s="308"/>
      <c r="AC2090" s="2300"/>
      <c r="AD2090" s="2300"/>
      <c r="AE2090" s="2307"/>
      <c r="AF2090" s="2316"/>
      <c r="AG2090" s="2314"/>
      <c r="AH2090" s="2312"/>
      <c r="AI2090" s="271">
        <f t="shared" ref="AI2090" si="3090">IF(P2090=P2089,0,IF(P2090=P2088,0,IF(P2090=P2087,0,IF(P2090=P2086,0,IF(P2090=P2085,0,1)))))</f>
        <v>0</v>
      </c>
      <c r="AJ2090" s="271" t="s">
        <v>545</v>
      </c>
      <c r="AK2090" s="271" t="str">
        <f t="shared" si="2998"/>
        <v>??</v>
      </c>
      <c r="AL2090" s="271" t="e">
        <f>IF(#REF!=#REF!,0,IF(#REF!=#REF!,0,IF(#REF!=#REF!,0,IF(#REF!=#REF!,0,IF(#REF!=#REF!,0,1)))))</f>
        <v>#REF!</v>
      </c>
      <c r="AM2090" s="354">
        <f t="shared" si="3006"/>
        <v>0</v>
      </c>
    </row>
    <row r="2091" spans="1:39" ht="14.1" customHeight="1" thickTop="1" thickBot="1" x14ac:dyDescent="0.25">
      <c r="A2091" s="2278"/>
      <c r="B2091" s="2281"/>
      <c r="C2091" s="2283"/>
      <c r="D2091" s="2285"/>
      <c r="E2091" s="2288"/>
      <c r="F2091" s="2281"/>
      <c r="G2091" s="2295"/>
      <c r="H2091" s="2297"/>
      <c r="I2091" s="2293"/>
      <c r="J2091" s="2281"/>
      <c r="K2091" s="2295"/>
      <c r="L2091" s="2281"/>
      <c r="M2091" s="310"/>
      <c r="N2091" s="1678"/>
      <c r="O2091" s="1678"/>
      <c r="P2091" s="309"/>
      <c r="Q2091" s="309"/>
      <c r="R2091" s="308"/>
      <c r="S2091" s="308"/>
      <c r="T2091" s="358"/>
      <c r="U2091" s="357"/>
      <c r="V2091" s="357"/>
      <c r="W2091" s="357"/>
      <c r="X2091" s="357"/>
      <c r="Y2091" s="357"/>
      <c r="Z2091" s="357"/>
      <c r="AA2091" s="357"/>
      <c r="AB2091" s="308"/>
      <c r="AC2091" s="2300"/>
      <c r="AD2091" s="2300"/>
      <c r="AE2091" s="2308" t="str">
        <f t="shared" ref="AE2091" si="3091">IF(AE2085&gt;9,"błąd","")</f>
        <v/>
      </c>
      <c r="AF2091" s="2316"/>
      <c r="AG2091" s="2314"/>
      <c r="AH2091" s="2312"/>
      <c r="AI2091" s="271">
        <f t="shared" ref="AI2091" si="3092">IF(P2091=P2090,0,IF(P2091=P2089,0,IF(P2091=P2088,0,IF(P2091=P2087,0,IF(P2091=P2086,0,IF(P2091=P2085,0,1))))))</f>
        <v>0</v>
      </c>
      <c r="AJ2091" s="271" t="s">
        <v>545</v>
      </c>
      <c r="AK2091" s="271" t="str">
        <f t="shared" si="2998"/>
        <v>??</v>
      </c>
      <c r="AL2091" s="271" t="e">
        <f>IF(#REF!=#REF!,0,IF(#REF!=#REF!,0,IF(#REF!=#REF!,0,IF(#REF!=#REF!,0,IF(#REF!=#REF!,0,IF(#REF!=#REF!,0,1))))))</f>
        <v>#REF!</v>
      </c>
      <c r="AM2091" s="354">
        <f t="shared" si="3006"/>
        <v>0</v>
      </c>
    </row>
    <row r="2092" spans="1:39" ht="14.1" customHeight="1" thickTop="1" thickBot="1" x14ac:dyDescent="0.25">
      <c r="A2092" s="2278"/>
      <c r="B2092" s="2281"/>
      <c r="C2092" s="2283"/>
      <c r="D2092" s="2285"/>
      <c r="E2092" s="2288"/>
      <c r="F2092" s="2281"/>
      <c r="G2092" s="2295"/>
      <c r="H2092" s="2297"/>
      <c r="I2092" s="2293"/>
      <c r="J2092" s="2281"/>
      <c r="K2092" s="2295"/>
      <c r="L2092" s="2281"/>
      <c r="M2092" s="310"/>
      <c r="N2092" s="1678"/>
      <c r="O2092" s="1678"/>
      <c r="P2092" s="309"/>
      <c r="Q2092" s="309"/>
      <c r="R2092" s="308"/>
      <c r="S2092" s="308"/>
      <c r="T2092" s="358"/>
      <c r="U2092" s="357"/>
      <c r="V2092" s="357"/>
      <c r="W2092" s="357"/>
      <c r="X2092" s="357"/>
      <c r="Y2092" s="357"/>
      <c r="Z2092" s="357"/>
      <c r="AA2092" s="357"/>
      <c r="AB2092" s="308"/>
      <c r="AC2092" s="2300"/>
      <c r="AD2092" s="2300"/>
      <c r="AE2092" s="2308"/>
      <c r="AF2092" s="2316"/>
      <c r="AG2092" s="2314"/>
      <c r="AH2092" s="2312"/>
      <c r="AI2092" s="271">
        <f t="shared" ref="AI2092" si="3093">IF(P2092=P2091,0,IF(P2092=P2090,0,IF(P2092=P2089,0,IF(P2092=P2088,0,IF(P2092=P2087,0,IF(P2092=P2086,0,IF(P2092=P2085,0,1)))))))</f>
        <v>0</v>
      </c>
      <c r="AJ2092" s="271" t="s">
        <v>545</v>
      </c>
      <c r="AK2092" s="271" t="str">
        <f t="shared" si="2998"/>
        <v>??</v>
      </c>
      <c r="AL2092" s="271" t="e">
        <f>IF(#REF!=#REF!,0,IF(#REF!=#REF!,0,IF(#REF!=#REF!,0,IF(#REF!=#REF!,0,IF(#REF!=#REF!,0,IF(#REF!=#REF!,0,IF(#REF!=#REF!,0,1)))))))</f>
        <v>#REF!</v>
      </c>
      <c r="AM2092" s="354">
        <f t="shared" si="3006"/>
        <v>0</v>
      </c>
    </row>
    <row r="2093" spans="1:39" ht="14.1" customHeight="1" thickTop="1" thickBot="1" x14ac:dyDescent="0.25">
      <c r="A2093" s="2278"/>
      <c r="B2093" s="2281"/>
      <c r="C2093" s="2283"/>
      <c r="D2093" s="2285"/>
      <c r="E2093" s="2288"/>
      <c r="F2093" s="2281"/>
      <c r="G2093" s="2295"/>
      <c r="H2093" s="2297"/>
      <c r="I2093" s="2293"/>
      <c r="J2093" s="2281"/>
      <c r="K2093" s="2295"/>
      <c r="L2093" s="2281"/>
      <c r="M2093" s="310"/>
      <c r="N2093" s="1678"/>
      <c r="O2093" s="1678"/>
      <c r="P2093" s="309"/>
      <c r="Q2093" s="309"/>
      <c r="R2093" s="308"/>
      <c r="S2093" s="308"/>
      <c r="T2093" s="358"/>
      <c r="U2093" s="357"/>
      <c r="V2093" s="357"/>
      <c r="W2093" s="357"/>
      <c r="X2093" s="357"/>
      <c r="Y2093" s="357"/>
      <c r="Z2093" s="357"/>
      <c r="AA2093" s="357"/>
      <c r="AB2093" s="308"/>
      <c r="AC2093" s="2300"/>
      <c r="AD2093" s="2300"/>
      <c r="AE2093" s="2308"/>
      <c r="AF2093" s="2316"/>
      <c r="AG2093" s="2314"/>
      <c r="AH2093" s="2312"/>
      <c r="AI2093" s="271">
        <f t="shared" ref="AI2093" si="3094">IF(P2093=P2092,0,IF(P2093=P2091,0,IF(P2093=P2090,0,IF(P2093=P2089,0,IF(P2093=P2088,0,IF(P2093=P2087,0,IF(P2093=P2086,0,IF(P2093=P2085,0,1))))))))</f>
        <v>0</v>
      </c>
      <c r="AJ2093" s="271" t="s">
        <v>545</v>
      </c>
      <c r="AK2093" s="271" t="str">
        <f t="shared" si="2998"/>
        <v>??</v>
      </c>
      <c r="AL2093" s="271" t="e">
        <f>IF(#REF!=#REF!,0,IF(#REF!=#REF!,0,IF(#REF!=#REF!,0,IF(#REF!=#REF!,0,IF(#REF!=#REF!,0,IF(#REF!=#REF!,0,IF(#REF!=#REF!,0,IF(#REF!=#REF!,0,1))))))))</f>
        <v>#REF!</v>
      </c>
      <c r="AM2093" s="354">
        <f t="shared" si="3006"/>
        <v>0</v>
      </c>
    </row>
    <row r="2094" spans="1:39" ht="14.1" customHeight="1" thickTop="1" thickBot="1" x14ac:dyDescent="0.25">
      <c r="A2094" s="2279"/>
      <c r="B2094" s="2282"/>
      <c r="C2094" s="2284"/>
      <c r="D2094" s="2286"/>
      <c r="E2094" s="2289"/>
      <c r="F2094" s="2282"/>
      <c r="G2094" s="2296"/>
      <c r="H2094" s="2298"/>
      <c r="I2094" s="2294"/>
      <c r="J2094" s="2282"/>
      <c r="K2094" s="2296"/>
      <c r="L2094" s="2282"/>
      <c r="M2094" s="292"/>
      <c r="N2094" s="290"/>
      <c r="O2094" s="290"/>
      <c r="P2094" s="291"/>
      <c r="Q2094" s="291"/>
      <c r="R2094" s="290"/>
      <c r="S2094" s="290"/>
      <c r="T2094" s="356"/>
      <c r="U2094" s="355"/>
      <c r="V2094" s="355"/>
      <c r="W2094" s="355"/>
      <c r="X2094" s="355"/>
      <c r="Y2094" s="355"/>
      <c r="Z2094" s="355"/>
      <c r="AA2094" s="355"/>
      <c r="AB2094" s="290"/>
      <c r="AC2094" s="2301"/>
      <c r="AD2094" s="2301"/>
      <c r="AE2094" s="2309"/>
      <c r="AF2094" s="2316"/>
      <c r="AG2094" s="2315"/>
      <c r="AH2094" s="2312"/>
      <c r="AI2094" s="271">
        <f t="shared" ref="AI2094" si="3095">IF(P2094=P2093,0,IF(P2094=P2092,0,IF(P2094=P2091,0,IF(P2094=P2090,0,IF(P2094=P2089,0,IF(P2094=P2088,0,IF(P2094=P2087,0,IF(P2094=P2086,0,IF(P2094=P2085,0,1)))))))))</f>
        <v>0</v>
      </c>
      <c r="AJ2094" s="271" t="s">
        <v>545</v>
      </c>
      <c r="AK2094" s="271" t="str">
        <f t="shared" si="2998"/>
        <v>??</v>
      </c>
      <c r="AL2094" s="271" t="e">
        <f>IF(#REF!=#REF!,0,IF(#REF!=#REF!,0,IF(#REF!=#REF!,0,IF(#REF!=#REF!,0,IF(#REF!=#REF!,0,IF(#REF!=#REF!,0,IF(#REF!=#REF!,0,IF(#REF!=#REF!,0,IF(#REF!=#REF!,0,1)))))))))</f>
        <v>#REF!</v>
      </c>
      <c r="AM2094" s="354">
        <f t="shared" si="3006"/>
        <v>0</v>
      </c>
    </row>
    <row r="2095" spans="1:39" ht="14.1" customHeight="1" thickTop="1" thickBot="1" x14ac:dyDescent="0.25">
      <c r="A2095" s="2278"/>
      <c r="B2095" s="2280"/>
      <c r="C2095" s="2283"/>
      <c r="D2095" s="2285"/>
      <c r="E2095" s="2287"/>
      <c r="F2095" s="2280"/>
      <c r="G2095" s="2280"/>
      <c r="H2095" s="2297"/>
      <c r="I2095" s="2290" t="s">
        <v>140</v>
      </c>
      <c r="J2095" s="2281"/>
      <c r="K2095" s="2280"/>
      <c r="L2095" s="2281"/>
      <c r="M2095" s="310"/>
      <c r="N2095" s="1678"/>
      <c r="O2095" s="1678"/>
      <c r="P2095" s="388"/>
      <c r="Q2095" s="388"/>
      <c r="R2095" s="308"/>
      <c r="S2095" s="308"/>
      <c r="T2095" s="358"/>
      <c r="U2095" s="357"/>
      <c r="V2095" s="357"/>
      <c r="W2095" s="357"/>
      <c r="X2095" s="357"/>
      <c r="Y2095" s="357"/>
      <c r="Z2095" s="357"/>
      <c r="AA2095" s="357"/>
      <c r="AB2095" s="308"/>
      <c r="AC2095" s="2299">
        <f>SUM(T2095:AB2104)</f>
        <v>0</v>
      </c>
      <c r="AD2095" s="2299">
        <f>IF(AC2095&gt;0,18,0)</f>
        <v>0</v>
      </c>
      <c r="AE2095" s="2306">
        <f>IF((AC2095-AD2095)&gt;=0,AC2095-AD2095,0)</f>
        <v>0</v>
      </c>
      <c r="AF2095" s="2316">
        <f>IF(AC2095&lt;AD2095,AC2095,AD2095)/IF(AD2095=0,1,AD2095)</f>
        <v>0</v>
      </c>
      <c r="AG2095" s="2313" t="str">
        <f>IF(AF2095=1,"pe",IF(AF2095&gt;0,"ne",""))</f>
        <v/>
      </c>
      <c r="AH2095" s="2312"/>
      <c r="AI2095" s="271">
        <v>1</v>
      </c>
      <c r="AJ2095" s="271" t="s">
        <v>545</v>
      </c>
      <c r="AK2095" s="271" t="str">
        <f t="shared" si="125"/>
        <v>??</v>
      </c>
      <c r="AL2095" s="271">
        <v>1</v>
      </c>
      <c r="AM2095" s="354">
        <f>C2095</f>
        <v>0</v>
      </c>
    </row>
    <row r="2096" spans="1:39" ht="14.1" customHeight="1" thickTop="1" thickBot="1" x14ac:dyDescent="0.25">
      <c r="A2096" s="2278"/>
      <c r="B2096" s="2281"/>
      <c r="C2096" s="2283"/>
      <c r="D2096" s="2285"/>
      <c r="E2096" s="2288"/>
      <c r="F2096" s="2281"/>
      <c r="G2096" s="2295"/>
      <c r="H2096" s="2297"/>
      <c r="I2096" s="2291"/>
      <c r="J2096" s="2281"/>
      <c r="K2096" s="2295"/>
      <c r="L2096" s="2281"/>
      <c r="M2096" s="310"/>
      <c r="N2096" s="1678"/>
      <c r="O2096" s="1678"/>
      <c r="P2096" s="309"/>
      <c r="Q2096" s="309"/>
      <c r="R2096" s="308"/>
      <c r="S2096" s="308"/>
      <c r="T2096" s="358"/>
      <c r="U2096" s="357"/>
      <c r="V2096" s="357"/>
      <c r="W2096" s="357"/>
      <c r="X2096" s="357"/>
      <c r="Y2096" s="357"/>
      <c r="Z2096" s="357"/>
      <c r="AA2096" s="357"/>
      <c r="AB2096" s="308"/>
      <c r="AC2096" s="2300"/>
      <c r="AD2096" s="2300"/>
      <c r="AE2096" s="2307"/>
      <c r="AF2096" s="2316"/>
      <c r="AG2096" s="2314"/>
      <c r="AH2096" s="2312"/>
      <c r="AI2096" s="271">
        <f>IF(P2096=P2095,0,1)</f>
        <v>0</v>
      </c>
      <c r="AJ2096" s="271" t="s">
        <v>545</v>
      </c>
      <c r="AK2096" s="271" t="str">
        <f t="shared" si="125"/>
        <v>??</v>
      </c>
      <c r="AL2096" s="271" t="e">
        <f>IF(#REF!=#REF!,0,1)</f>
        <v>#REF!</v>
      </c>
      <c r="AM2096" s="354">
        <f t="shared" ref="AM2096:AM2104" si="3096">AM2095</f>
        <v>0</v>
      </c>
    </row>
    <row r="2097" spans="1:39" ht="14.1" customHeight="1" thickTop="1" thickBot="1" x14ac:dyDescent="0.25">
      <c r="A2097" s="2278"/>
      <c r="B2097" s="2281"/>
      <c r="C2097" s="2283"/>
      <c r="D2097" s="2285"/>
      <c r="E2097" s="2288"/>
      <c r="F2097" s="2281"/>
      <c r="G2097" s="2295"/>
      <c r="H2097" s="2297"/>
      <c r="I2097" s="2292"/>
      <c r="J2097" s="2281"/>
      <c r="K2097" s="2295"/>
      <c r="L2097" s="2281"/>
      <c r="M2097" s="310"/>
      <c r="N2097" s="1678"/>
      <c r="O2097" s="1678"/>
      <c r="P2097" s="309"/>
      <c r="Q2097" s="309"/>
      <c r="R2097" s="308"/>
      <c r="S2097" s="308"/>
      <c r="T2097" s="358"/>
      <c r="U2097" s="357"/>
      <c r="V2097" s="357"/>
      <c r="W2097" s="357"/>
      <c r="X2097" s="357"/>
      <c r="Y2097" s="357"/>
      <c r="Z2097" s="357"/>
      <c r="AA2097" s="357"/>
      <c r="AB2097" s="308"/>
      <c r="AC2097" s="2300"/>
      <c r="AD2097" s="2300"/>
      <c r="AE2097" s="2307"/>
      <c r="AF2097" s="2316"/>
      <c r="AG2097" s="2314"/>
      <c r="AH2097" s="2312"/>
      <c r="AI2097" s="271">
        <f>IF(P2097=P2096,0,IF(P2097=P2095,0,1))</f>
        <v>0</v>
      </c>
      <c r="AJ2097" s="271" t="s">
        <v>545</v>
      </c>
      <c r="AK2097" s="271" t="str">
        <f t="shared" si="125"/>
        <v>??</v>
      </c>
      <c r="AL2097" s="271" t="e">
        <f>IF(#REF!=#REF!,0,IF(#REF!=#REF!,0,1))</f>
        <v>#REF!</v>
      </c>
      <c r="AM2097" s="354">
        <f t="shared" si="3096"/>
        <v>0</v>
      </c>
    </row>
    <row r="2098" spans="1:39" ht="14.1" customHeight="1" thickTop="1" thickBot="1" x14ac:dyDescent="0.25">
      <c r="A2098" s="2278"/>
      <c r="B2098" s="2281"/>
      <c r="C2098" s="2283"/>
      <c r="D2098" s="2285"/>
      <c r="E2098" s="2288"/>
      <c r="F2098" s="2281"/>
      <c r="G2098" s="2295"/>
      <c r="H2098" s="2297"/>
      <c r="I2098" s="2293"/>
      <c r="J2098" s="2281"/>
      <c r="K2098" s="2295"/>
      <c r="L2098" s="2281"/>
      <c r="M2098" s="310"/>
      <c r="N2098" s="1678"/>
      <c r="O2098" s="1678"/>
      <c r="P2098" s="309"/>
      <c r="Q2098" s="309"/>
      <c r="R2098" s="308"/>
      <c r="S2098" s="308"/>
      <c r="T2098" s="358"/>
      <c r="U2098" s="357"/>
      <c r="V2098" s="357"/>
      <c r="W2098" s="357"/>
      <c r="X2098" s="357"/>
      <c r="Y2098" s="357"/>
      <c r="Z2098" s="357"/>
      <c r="AA2098" s="357"/>
      <c r="AB2098" s="308"/>
      <c r="AC2098" s="2300"/>
      <c r="AD2098" s="2300"/>
      <c r="AE2098" s="2307"/>
      <c r="AF2098" s="2316"/>
      <c r="AG2098" s="2314"/>
      <c r="AH2098" s="2312"/>
      <c r="AI2098" s="271">
        <f>IF(P2098=P2097,0,IF(P2098=P2096,0,IF(P2098=P2095,0,1)))</f>
        <v>0</v>
      </c>
      <c r="AJ2098" s="271" t="s">
        <v>545</v>
      </c>
      <c r="AK2098" s="271" t="str">
        <f t="shared" si="125"/>
        <v>??</v>
      </c>
      <c r="AL2098" s="271" t="e">
        <f>IF(#REF!=#REF!,0,IF(#REF!=#REF!,0,IF(#REF!=#REF!,0,1)))</f>
        <v>#REF!</v>
      </c>
      <c r="AM2098" s="354">
        <f t="shared" si="3096"/>
        <v>0</v>
      </c>
    </row>
    <row r="2099" spans="1:39" ht="14.1" customHeight="1" thickTop="1" thickBot="1" x14ac:dyDescent="0.25">
      <c r="A2099" s="2278"/>
      <c r="B2099" s="2281"/>
      <c r="C2099" s="2283"/>
      <c r="D2099" s="2285"/>
      <c r="E2099" s="2288"/>
      <c r="F2099" s="2281"/>
      <c r="G2099" s="2295"/>
      <c r="H2099" s="2297"/>
      <c r="I2099" s="2293"/>
      <c r="J2099" s="2281"/>
      <c r="K2099" s="2295"/>
      <c r="L2099" s="2281"/>
      <c r="M2099" s="310"/>
      <c r="N2099" s="1678"/>
      <c r="O2099" s="1678"/>
      <c r="P2099" s="309"/>
      <c r="Q2099" s="309"/>
      <c r="R2099" s="308"/>
      <c r="S2099" s="308"/>
      <c r="T2099" s="358"/>
      <c r="U2099" s="357"/>
      <c r="V2099" s="357"/>
      <c r="W2099" s="357"/>
      <c r="X2099" s="357"/>
      <c r="Y2099" s="357"/>
      <c r="Z2099" s="357"/>
      <c r="AA2099" s="357"/>
      <c r="AB2099" s="308"/>
      <c r="AC2099" s="2300"/>
      <c r="AD2099" s="2300"/>
      <c r="AE2099" s="2307"/>
      <c r="AF2099" s="2316"/>
      <c r="AG2099" s="2314"/>
      <c r="AH2099" s="2312"/>
      <c r="AI2099" s="271">
        <f>IF(P2099=P2098,0,IF(P2099=P2097,0,IF(P2099=P2096,0,IF(P2099=P2095,0,1))))</f>
        <v>0</v>
      </c>
      <c r="AJ2099" s="271" t="s">
        <v>545</v>
      </c>
      <c r="AK2099" s="271" t="str">
        <f t="shared" si="125"/>
        <v>??</v>
      </c>
      <c r="AL2099" s="271" t="e">
        <f>IF(#REF!=#REF!,0,IF(#REF!=#REF!,0,IF(#REF!=#REF!,0,IF(#REF!=#REF!,0,1))))</f>
        <v>#REF!</v>
      </c>
      <c r="AM2099" s="354">
        <f t="shared" si="3096"/>
        <v>0</v>
      </c>
    </row>
    <row r="2100" spans="1:39" ht="14.1" customHeight="1" thickTop="1" thickBot="1" x14ac:dyDescent="0.25">
      <c r="A2100" s="2278"/>
      <c r="B2100" s="2281"/>
      <c r="C2100" s="2283"/>
      <c r="D2100" s="2285"/>
      <c r="E2100" s="2288"/>
      <c r="F2100" s="2281"/>
      <c r="G2100" s="2295"/>
      <c r="H2100" s="2297"/>
      <c r="I2100" s="2293"/>
      <c r="J2100" s="2281"/>
      <c r="K2100" s="2295"/>
      <c r="L2100" s="2281"/>
      <c r="M2100" s="310"/>
      <c r="N2100" s="1678"/>
      <c r="O2100" s="1678"/>
      <c r="P2100" s="309"/>
      <c r="Q2100" s="309"/>
      <c r="R2100" s="308"/>
      <c r="S2100" s="308"/>
      <c r="T2100" s="358"/>
      <c r="U2100" s="357"/>
      <c r="V2100" s="357"/>
      <c r="W2100" s="357"/>
      <c r="X2100" s="357"/>
      <c r="Y2100" s="357"/>
      <c r="Z2100" s="357"/>
      <c r="AA2100" s="357"/>
      <c r="AB2100" s="308"/>
      <c r="AC2100" s="2300"/>
      <c r="AD2100" s="2300"/>
      <c r="AE2100" s="2307"/>
      <c r="AF2100" s="2316"/>
      <c r="AG2100" s="2314"/>
      <c r="AH2100" s="2312"/>
      <c r="AI2100" s="271">
        <f>IF(P2100=P2099,0,IF(P2100=P2098,0,IF(P2100=P2097,0,IF(P2100=P2096,0,IF(P2100=P2095,0,1)))))</f>
        <v>0</v>
      </c>
      <c r="AJ2100" s="271" t="s">
        <v>545</v>
      </c>
      <c r="AK2100" s="271" t="str">
        <f t="shared" si="125"/>
        <v>??</v>
      </c>
      <c r="AL2100" s="271" t="e">
        <f>IF(#REF!=#REF!,0,IF(#REF!=#REF!,0,IF(#REF!=#REF!,0,IF(#REF!=#REF!,0,IF(#REF!=#REF!,0,1)))))</f>
        <v>#REF!</v>
      </c>
      <c r="AM2100" s="354">
        <f t="shared" si="3096"/>
        <v>0</v>
      </c>
    </row>
    <row r="2101" spans="1:39" ht="14.1" customHeight="1" thickTop="1" thickBot="1" x14ac:dyDescent="0.25">
      <c r="A2101" s="2278"/>
      <c r="B2101" s="2281"/>
      <c r="C2101" s="2283"/>
      <c r="D2101" s="2285"/>
      <c r="E2101" s="2288"/>
      <c r="F2101" s="2281"/>
      <c r="G2101" s="2295"/>
      <c r="H2101" s="2297"/>
      <c r="I2101" s="2293"/>
      <c r="J2101" s="2281"/>
      <c r="K2101" s="2295"/>
      <c r="L2101" s="2281"/>
      <c r="M2101" s="310"/>
      <c r="N2101" s="1678"/>
      <c r="O2101" s="1678"/>
      <c r="P2101" s="309"/>
      <c r="Q2101" s="309"/>
      <c r="R2101" s="308"/>
      <c r="S2101" s="308"/>
      <c r="T2101" s="358"/>
      <c r="U2101" s="357"/>
      <c r="V2101" s="357"/>
      <c r="W2101" s="357"/>
      <c r="X2101" s="357"/>
      <c r="Y2101" s="357"/>
      <c r="Z2101" s="357"/>
      <c r="AA2101" s="357"/>
      <c r="AB2101" s="308"/>
      <c r="AC2101" s="2300"/>
      <c r="AD2101" s="2300"/>
      <c r="AE2101" s="2308" t="str">
        <f>IF(AE2095&gt;9,"błąd","")</f>
        <v/>
      </c>
      <c r="AF2101" s="2316"/>
      <c r="AG2101" s="2314"/>
      <c r="AH2101" s="2312"/>
      <c r="AI2101" s="271">
        <f>IF(P2101=P2100,0,IF(P2101=P2099,0,IF(P2101=P2098,0,IF(P2101=P2097,0,IF(P2101=P2096,0,IF(P2101=P2095,0,1))))))</f>
        <v>0</v>
      </c>
      <c r="AJ2101" s="271" t="s">
        <v>545</v>
      </c>
      <c r="AK2101" s="271" t="str">
        <f t="shared" si="125"/>
        <v>??</v>
      </c>
      <c r="AL2101" s="271" t="e">
        <f>IF(#REF!=#REF!,0,IF(#REF!=#REF!,0,IF(#REF!=#REF!,0,IF(#REF!=#REF!,0,IF(#REF!=#REF!,0,IF(#REF!=#REF!,0,1))))))</f>
        <v>#REF!</v>
      </c>
      <c r="AM2101" s="354">
        <f t="shared" si="3096"/>
        <v>0</v>
      </c>
    </row>
    <row r="2102" spans="1:39" ht="14.1" customHeight="1" thickTop="1" thickBot="1" x14ac:dyDescent="0.25">
      <c r="A2102" s="2278"/>
      <c r="B2102" s="2281"/>
      <c r="C2102" s="2283"/>
      <c r="D2102" s="2285"/>
      <c r="E2102" s="2288"/>
      <c r="F2102" s="2281"/>
      <c r="G2102" s="2295"/>
      <c r="H2102" s="2297"/>
      <c r="I2102" s="2293"/>
      <c r="J2102" s="2281"/>
      <c r="K2102" s="2295"/>
      <c r="L2102" s="2281"/>
      <c r="M2102" s="310"/>
      <c r="N2102" s="1678"/>
      <c r="O2102" s="1678"/>
      <c r="P2102" s="309"/>
      <c r="Q2102" s="309"/>
      <c r="R2102" s="308"/>
      <c r="S2102" s="308"/>
      <c r="T2102" s="358"/>
      <c r="U2102" s="357"/>
      <c r="V2102" s="357"/>
      <c r="W2102" s="357"/>
      <c r="X2102" s="357"/>
      <c r="Y2102" s="357"/>
      <c r="Z2102" s="357"/>
      <c r="AA2102" s="357"/>
      <c r="AB2102" s="308"/>
      <c r="AC2102" s="2300"/>
      <c r="AD2102" s="2300"/>
      <c r="AE2102" s="2308"/>
      <c r="AF2102" s="2316"/>
      <c r="AG2102" s="2314"/>
      <c r="AH2102" s="2312"/>
      <c r="AI2102" s="271">
        <f>IF(P2102=P2101,0,IF(P2102=P2100,0,IF(P2102=P2099,0,IF(P2102=P2098,0,IF(P2102=P2097,0,IF(P2102=P2096,0,IF(P2102=P2095,0,1)))))))</f>
        <v>0</v>
      </c>
      <c r="AJ2102" s="271" t="s">
        <v>545</v>
      </c>
      <c r="AK2102" s="271" t="str">
        <f t="shared" si="125"/>
        <v>??</v>
      </c>
      <c r="AL2102" s="271" t="e">
        <f>IF(#REF!=#REF!,0,IF(#REF!=#REF!,0,IF(#REF!=#REF!,0,IF(#REF!=#REF!,0,IF(#REF!=#REF!,0,IF(#REF!=#REF!,0,IF(#REF!=#REF!,0,1)))))))</f>
        <v>#REF!</v>
      </c>
      <c r="AM2102" s="354">
        <f t="shared" si="3096"/>
        <v>0</v>
      </c>
    </row>
    <row r="2103" spans="1:39" ht="14.1" customHeight="1" thickTop="1" thickBot="1" x14ac:dyDescent="0.25">
      <c r="A2103" s="2278"/>
      <c r="B2103" s="2281"/>
      <c r="C2103" s="2283"/>
      <c r="D2103" s="2285"/>
      <c r="E2103" s="2288"/>
      <c r="F2103" s="2281"/>
      <c r="G2103" s="2295"/>
      <c r="H2103" s="2297"/>
      <c r="I2103" s="2293"/>
      <c r="J2103" s="2281"/>
      <c r="K2103" s="2295"/>
      <c r="L2103" s="2281"/>
      <c r="M2103" s="310"/>
      <c r="N2103" s="1678"/>
      <c r="O2103" s="1678"/>
      <c r="P2103" s="309"/>
      <c r="Q2103" s="309"/>
      <c r="R2103" s="308"/>
      <c r="S2103" s="308"/>
      <c r="T2103" s="358"/>
      <c r="U2103" s="357"/>
      <c r="V2103" s="357"/>
      <c r="W2103" s="357"/>
      <c r="X2103" s="357"/>
      <c r="Y2103" s="357"/>
      <c r="Z2103" s="357"/>
      <c r="AA2103" s="357"/>
      <c r="AB2103" s="308"/>
      <c r="AC2103" s="2300"/>
      <c r="AD2103" s="2300"/>
      <c r="AE2103" s="2308"/>
      <c r="AF2103" s="2316"/>
      <c r="AG2103" s="2314"/>
      <c r="AH2103" s="2312"/>
      <c r="AI2103" s="271">
        <f>IF(P2103=P2102,0,IF(P2103=P2101,0,IF(P2103=P2100,0,IF(P2103=P2099,0,IF(P2103=P2098,0,IF(P2103=P2097,0,IF(P2103=P2096,0,IF(P2103=P2095,0,1))))))))</f>
        <v>0</v>
      </c>
      <c r="AJ2103" s="271" t="s">
        <v>545</v>
      </c>
      <c r="AK2103" s="271" t="str">
        <f t="shared" si="125"/>
        <v>??</v>
      </c>
      <c r="AL2103" s="271" t="e">
        <f>IF(#REF!=#REF!,0,IF(#REF!=#REF!,0,IF(#REF!=#REF!,0,IF(#REF!=#REF!,0,IF(#REF!=#REF!,0,IF(#REF!=#REF!,0,IF(#REF!=#REF!,0,IF(#REF!=#REF!,0,1))))))))</f>
        <v>#REF!</v>
      </c>
      <c r="AM2103" s="354">
        <f t="shared" si="3096"/>
        <v>0</v>
      </c>
    </row>
    <row r="2104" spans="1:39" ht="14.1" customHeight="1" thickTop="1" thickBot="1" x14ac:dyDescent="0.25">
      <c r="A2104" s="2279"/>
      <c r="B2104" s="2282"/>
      <c r="C2104" s="2284"/>
      <c r="D2104" s="2286"/>
      <c r="E2104" s="2289"/>
      <c r="F2104" s="2282"/>
      <c r="G2104" s="2296"/>
      <c r="H2104" s="2298"/>
      <c r="I2104" s="2294"/>
      <c r="J2104" s="2282"/>
      <c r="K2104" s="2296"/>
      <c r="L2104" s="2282"/>
      <c r="M2104" s="292"/>
      <c r="N2104" s="290"/>
      <c r="O2104" s="290"/>
      <c r="P2104" s="291"/>
      <c r="Q2104" s="291"/>
      <c r="R2104" s="290"/>
      <c r="S2104" s="290"/>
      <c r="T2104" s="356"/>
      <c r="U2104" s="355"/>
      <c r="V2104" s="355"/>
      <c r="W2104" s="355"/>
      <c r="X2104" s="355"/>
      <c r="Y2104" s="355"/>
      <c r="Z2104" s="355"/>
      <c r="AA2104" s="355"/>
      <c r="AB2104" s="290"/>
      <c r="AC2104" s="2301"/>
      <c r="AD2104" s="2301"/>
      <c r="AE2104" s="2309"/>
      <c r="AF2104" s="2316"/>
      <c r="AG2104" s="2315"/>
      <c r="AH2104" s="2312"/>
      <c r="AI2104" s="271">
        <f>IF(P2104=P2103,0,IF(P2104=P2102,0,IF(P2104=P2101,0,IF(P2104=P2100,0,IF(P2104=P2099,0,IF(P2104=P2098,0,IF(P2104=P2097,0,IF(P2104=P2096,0,IF(P2104=P2095,0,1)))))))))</f>
        <v>0</v>
      </c>
      <c r="AJ2104" s="271" t="s">
        <v>545</v>
      </c>
      <c r="AK2104" s="271" t="str">
        <f t="shared" si="125"/>
        <v>??</v>
      </c>
      <c r="AL2104" s="271" t="e">
        <f>IF(#REF!=#REF!,0,IF(#REF!=#REF!,0,IF(#REF!=#REF!,0,IF(#REF!=#REF!,0,IF(#REF!=#REF!,0,IF(#REF!=#REF!,0,IF(#REF!=#REF!,0,IF(#REF!=#REF!,0,IF(#REF!=#REF!,0,1)))))))))</f>
        <v>#REF!</v>
      </c>
      <c r="AM2104" s="354">
        <f t="shared" si="3096"/>
        <v>0</v>
      </c>
    </row>
    <row r="2105" spans="1:39" ht="14.1" customHeight="1" thickTop="1" thickBot="1" x14ac:dyDescent="0.25">
      <c r="A2105" s="2278"/>
      <c r="B2105" s="2280"/>
      <c r="C2105" s="2283"/>
      <c r="D2105" s="2285"/>
      <c r="E2105" s="2287"/>
      <c r="F2105" s="2280"/>
      <c r="G2105" s="2280"/>
      <c r="H2105" s="2297"/>
      <c r="I2105" s="2290" t="s">
        <v>140</v>
      </c>
      <c r="J2105" s="2281"/>
      <c r="K2105" s="2280"/>
      <c r="L2105" s="2281"/>
      <c r="M2105" s="310"/>
      <c r="N2105" s="1678"/>
      <c r="O2105" s="1678"/>
      <c r="P2105" s="388"/>
      <c r="Q2105" s="388"/>
      <c r="R2105" s="308"/>
      <c r="S2105" s="308"/>
      <c r="T2105" s="358"/>
      <c r="U2105" s="357"/>
      <c r="V2105" s="357"/>
      <c r="W2105" s="357"/>
      <c r="X2105" s="357"/>
      <c r="Y2105" s="357"/>
      <c r="Z2105" s="357"/>
      <c r="AA2105" s="357"/>
      <c r="AB2105" s="308"/>
      <c r="AC2105" s="2299">
        <f>SUM(T2105:AB2114)</f>
        <v>0</v>
      </c>
      <c r="AD2105" s="2299">
        <f>IF(AC2105&gt;0,18,0)</f>
        <v>0</v>
      </c>
      <c r="AE2105" s="2306">
        <f>IF((AC2105-AD2105)&gt;=0,AC2105-AD2105,0)</f>
        <v>0</v>
      </c>
      <c r="AF2105" s="2316">
        <f>IF(AC2105&lt;AD2105,AC2105,AD2105)/IF(AD2105=0,1,AD2105)</f>
        <v>0</v>
      </c>
      <c r="AG2105" s="2313" t="str">
        <f>IF(AF2105=1,"pe",IF(AF2105&gt;0,"ne",""))</f>
        <v/>
      </c>
      <c r="AH2105" s="2312"/>
      <c r="AI2105" s="271">
        <v>1</v>
      </c>
      <c r="AJ2105" s="271" t="s">
        <v>545</v>
      </c>
      <c r="AK2105" s="271" t="str">
        <f t="shared" si="125"/>
        <v>??</v>
      </c>
      <c r="AL2105" s="271">
        <v>1</v>
      </c>
      <c r="AM2105" s="354">
        <f>C2105</f>
        <v>0</v>
      </c>
    </row>
    <row r="2106" spans="1:39" ht="14.1" customHeight="1" thickTop="1" thickBot="1" x14ac:dyDescent="0.25">
      <c r="A2106" s="2278"/>
      <c r="B2106" s="2281"/>
      <c r="C2106" s="2283"/>
      <c r="D2106" s="2285"/>
      <c r="E2106" s="2288"/>
      <c r="F2106" s="2281"/>
      <c r="G2106" s="2295"/>
      <c r="H2106" s="2297"/>
      <c r="I2106" s="2291"/>
      <c r="J2106" s="2281"/>
      <c r="K2106" s="2295"/>
      <c r="L2106" s="2281"/>
      <c r="M2106" s="310"/>
      <c r="N2106" s="1678"/>
      <c r="O2106" s="1678"/>
      <c r="P2106" s="309"/>
      <c r="Q2106" s="309"/>
      <c r="R2106" s="308"/>
      <c r="S2106" s="308"/>
      <c r="T2106" s="358"/>
      <c r="U2106" s="357"/>
      <c r="V2106" s="357"/>
      <c r="W2106" s="357"/>
      <c r="X2106" s="357"/>
      <c r="Y2106" s="357"/>
      <c r="Z2106" s="357"/>
      <c r="AA2106" s="357"/>
      <c r="AB2106" s="308"/>
      <c r="AC2106" s="2300"/>
      <c r="AD2106" s="2300"/>
      <c r="AE2106" s="2307"/>
      <c r="AF2106" s="2316"/>
      <c r="AG2106" s="2314"/>
      <c r="AH2106" s="2312"/>
      <c r="AI2106" s="271">
        <f>IF(P2106=P2105,0,1)</f>
        <v>0</v>
      </c>
      <c r="AJ2106" s="271" t="s">
        <v>545</v>
      </c>
      <c r="AK2106" s="271" t="str">
        <f t="shared" si="125"/>
        <v>??</v>
      </c>
      <c r="AL2106" s="271" t="e">
        <f>IF(#REF!=#REF!,0,1)</f>
        <v>#REF!</v>
      </c>
      <c r="AM2106" s="354">
        <f t="shared" ref="AM2106:AM2114" si="3097">AM2105</f>
        <v>0</v>
      </c>
    </row>
    <row r="2107" spans="1:39" ht="14.1" customHeight="1" thickTop="1" thickBot="1" x14ac:dyDescent="0.25">
      <c r="A2107" s="2278"/>
      <c r="B2107" s="2281"/>
      <c r="C2107" s="2283"/>
      <c r="D2107" s="2285"/>
      <c r="E2107" s="2288"/>
      <c r="F2107" s="2281"/>
      <c r="G2107" s="2295"/>
      <c r="H2107" s="2297"/>
      <c r="I2107" s="2292"/>
      <c r="J2107" s="2281"/>
      <c r="K2107" s="2295"/>
      <c r="L2107" s="2281"/>
      <c r="M2107" s="310"/>
      <c r="N2107" s="1678"/>
      <c r="O2107" s="1678"/>
      <c r="P2107" s="309"/>
      <c r="Q2107" s="309"/>
      <c r="R2107" s="308"/>
      <c r="S2107" s="308"/>
      <c r="T2107" s="358"/>
      <c r="U2107" s="357"/>
      <c r="V2107" s="357"/>
      <c r="W2107" s="357"/>
      <c r="X2107" s="357"/>
      <c r="Y2107" s="357"/>
      <c r="Z2107" s="357"/>
      <c r="AA2107" s="357"/>
      <c r="AB2107" s="308"/>
      <c r="AC2107" s="2300"/>
      <c r="AD2107" s="2300"/>
      <c r="AE2107" s="2307"/>
      <c r="AF2107" s="2316"/>
      <c r="AG2107" s="2314"/>
      <c r="AH2107" s="2312"/>
      <c r="AI2107" s="271">
        <f>IF(P2107=P2106,0,IF(P2107=P2105,0,1))</f>
        <v>0</v>
      </c>
      <c r="AJ2107" s="271" t="s">
        <v>545</v>
      </c>
      <c r="AK2107" s="271" t="str">
        <f t="shared" si="125"/>
        <v>??</v>
      </c>
      <c r="AL2107" s="271" t="e">
        <f>IF(#REF!=#REF!,0,IF(#REF!=#REF!,0,1))</f>
        <v>#REF!</v>
      </c>
      <c r="AM2107" s="354">
        <f t="shared" si="3097"/>
        <v>0</v>
      </c>
    </row>
    <row r="2108" spans="1:39" ht="14.1" customHeight="1" thickTop="1" thickBot="1" x14ac:dyDescent="0.25">
      <c r="A2108" s="2278"/>
      <c r="B2108" s="2281"/>
      <c r="C2108" s="2283"/>
      <c r="D2108" s="2285"/>
      <c r="E2108" s="2288"/>
      <c r="F2108" s="2281"/>
      <c r="G2108" s="2295"/>
      <c r="H2108" s="2297"/>
      <c r="I2108" s="2293"/>
      <c r="J2108" s="2281"/>
      <c r="K2108" s="2295"/>
      <c r="L2108" s="2281"/>
      <c r="M2108" s="310"/>
      <c r="N2108" s="1678"/>
      <c r="O2108" s="1678"/>
      <c r="P2108" s="309"/>
      <c r="Q2108" s="309"/>
      <c r="R2108" s="308"/>
      <c r="S2108" s="308"/>
      <c r="T2108" s="358"/>
      <c r="U2108" s="357"/>
      <c r="V2108" s="357"/>
      <c r="W2108" s="357"/>
      <c r="X2108" s="357"/>
      <c r="Y2108" s="357"/>
      <c r="Z2108" s="357"/>
      <c r="AA2108" s="357"/>
      <c r="AB2108" s="308"/>
      <c r="AC2108" s="2300"/>
      <c r="AD2108" s="2300"/>
      <c r="AE2108" s="2307"/>
      <c r="AF2108" s="2316"/>
      <c r="AG2108" s="2314"/>
      <c r="AH2108" s="2312"/>
      <c r="AI2108" s="271">
        <f>IF(P2108=P2107,0,IF(P2108=P2106,0,IF(P2108=P2105,0,1)))</f>
        <v>0</v>
      </c>
      <c r="AJ2108" s="271" t="s">
        <v>545</v>
      </c>
      <c r="AK2108" s="271" t="str">
        <f t="shared" si="125"/>
        <v>??</v>
      </c>
      <c r="AL2108" s="271" t="e">
        <f>IF(#REF!=#REF!,0,IF(#REF!=#REF!,0,IF(#REF!=#REF!,0,1)))</f>
        <v>#REF!</v>
      </c>
      <c r="AM2108" s="354">
        <f t="shared" si="3097"/>
        <v>0</v>
      </c>
    </row>
    <row r="2109" spans="1:39" ht="14.1" customHeight="1" thickTop="1" thickBot="1" x14ac:dyDescent="0.25">
      <c r="A2109" s="2278"/>
      <c r="B2109" s="2281"/>
      <c r="C2109" s="2283"/>
      <c r="D2109" s="2285"/>
      <c r="E2109" s="2288"/>
      <c r="F2109" s="2281"/>
      <c r="G2109" s="2295"/>
      <c r="H2109" s="2297"/>
      <c r="I2109" s="2293"/>
      <c r="J2109" s="2281"/>
      <c r="K2109" s="2295"/>
      <c r="L2109" s="2281"/>
      <c r="M2109" s="310"/>
      <c r="N2109" s="1678"/>
      <c r="O2109" s="1678"/>
      <c r="P2109" s="309"/>
      <c r="Q2109" s="309"/>
      <c r="R2109" s="308"/>
      <c r="S2109" s="308"/>
      <c r="T2109" s="358"/>
      <c r="U2109" s="357"/>
      <c r="V2109" s="357"/>
      <c r="W2109" s="357"/>
      <c r="X2109" s="357"/>
      <c r="Y2109" s="357"/>
      <c r="Z2109" s="357"/>
      <c r="AA2109" s="357"/>
      <c r="AB2109" s="308"/>
      <c r="AC2109" s="2300"/>
      <c r="AD2109" s="2300"/>
      <c r="AE2109" s="2307"/>
      <c r="AF2109" s="2316"/>
      <c r="AG2109" s="2314"/>
      <c r="AH2109" s="2312"/>
      <c r="AI2109" s="271">
        <f>IF(P2109=P2108,0,IF(P2109=P2107,0,IF(P2109=P2106,0,IF(P2109=P2105,0,1))))</f>
        <v>0</v>
      </c>
      <c r="AJ2109" s="271" t="s">
        <v>545</v>
      </c>
      <c r="AK2109" s="271" t="str">
        <f t="shared" si="125"/>
        <v>??</v>
      </c>
      <c r="AL2109" s="271" t="e">
        <f>IF(#REF!=#REF!,0,IF(#REF!=#REF!,0,IF(#REF!=#REF!,0,IF(#REF!=#REF!,0,1))))</f>
        <v>#REF!</v>
      </c>
      <c r="AM2109" s="354">
        <f t="shared" si="3097"/>
        <v>0</v>
      </c>
    </row>
    <row r="2110" spans="1:39" ht="14.1" customHeight="1" thickTop="1" thickBot="1" x14ac:dyDescent="0.25">
      <c r="A2110" s="2278"/>
      <c r="B2110" s="2281"/>
      <c r="C2110" s="2283"/>
      <c r="D2110" s="2285"/>
      <c r="E2110" s="2288"/>
      <c r="F2110" s="2281"/>
      <c r="G2110" s="2295"/>
      <c r="H2110" s="2297"/>
      <c r="I2110" s="2293"/>
      <c r="J2110" s="2281"/>
      <c r="K2110" s="2295"/>
      <c r="L2110" s="2281"/>
      <c r="M2110" s="310"/>
      <c r="N2110" s="1678"/>
      <c r="O2110" s="1678"/>
      <c r="P2110" s="309"/>
      <c r="Q2110" s="309"/>
      <c r="R2110" s="308"/>
      <c r="S2110" s="308"/>
      <c r="T2110" s="358"/>
      <c r="U2110" s="357"/>
      <c r="V2110" s="357"/>
      <c r="W2110" s="357"/>
      <c r="X2110" s="357"/>
      <c r="Y2110" s="357"/>
      <c r="Z2110" s="357"/>
      <c r="AA2110" s="357"/>
      <c r="AB2110" s="308"/>
      <c r="AC2110" s="2300"/>
      <c r="AD2110" s="2300"/>
      <c r="AE2110" s="2307"/>
      <c r="AF2110" s="2316"/>
      <c r="AG2110" s="2314"/>
      <c r="AH2110" s="2312"/>
      <c r="AI2110" s="271">
        <f>IF(P2110=P2109,0,IF(P2110=P2108,0,IF(P2110=P2107,0,IF(P2110=P2106,0,IF(P2110=P2105,0,1)))))</f>
        <v>0</v>
      </c>
      <c r="AJ2110" s="271" t="s">
        <v>545</v>
      </c>
      <c r="AK2110" s="271" t="str">
        <f t="shared" si="125"/>
        <v>??</v>
      </c>
      <c r="AL2110" s="271" t="e">
        <f>IF(#REF!=#REF!,0,IF(#REF!=#REF!,0,IF(#REF!=#REF!,0,IF(#REF!=#REF!,0,IF(#REF!=#REF!,0,1)))))</f>
        <v>#REF!</v>
      </c>
      <c r="AM2110" s="354">
        <f t="shared" si="3097"/>
        <v>0</v>
      </c>
    </row>
    <row r="2111" spans="1:39" ht="14.1" customHeight="1" thickTop="1" thickBot="1" x14ac:dyDescent="0.25">
      <c r="A2111" s="2278"/>
      <c r="B2111" s="2281"/>
      <c r="C2111" s="2283"/>
      <c r="D2111" s="2285"/>
      <c r="E2111" s="2288"/>
      <c r="F2111" s="2281"/>
      <c r="G2111" s="2295"/>
      <c r="H2111" s="2297"/>
      <c r="I2111" s="2293"/>
      <c r="J2111" s="2281"/>
      <c r="K2111" s="2295"/>
      <c r="L2111" s="2281"/>
      <c r="M2111" s="310"/>
      <c r="N2111" s="1678"/>
      <c r="O2111" s="1678"/>
      <c r="P2111" s="309"/>
      <c r="Q2111" s="309"/>
      <c r="R2111" s="308"/>
      <c r="S2111" s="308"/>
      <c r="T2111" s="358"/>
      <c r="U2111" s="357"/>
      <c r="V2111" s="357"/>
      <c r="W2111" s="357"/>
      <c r="X2111" s="357"/>
      <c r="Y2111" s="357"/>
      <c r="Z2111" s="357"/>
      <c r="AA2111" s="357"/>
      <c r="AB2111" s="308"/>
      <c r="AC2111" s="2300"/>
      <c r="AD2111" s="2300"/>
      <c r="AE2111" s="2308" t="str">
        <f>IF(AE2105&gt;9,"błąd","")</f>
        <v/>
      </c>
      <c r="AF2111" s="2316"/>
      <c r="AG2111" s="2314"/>
      <c r="AH2111" s="2312"/>
      <c r="AI2111" s="271">
        <f>IF(P2111=P2110,0,IF(P2111=P2109,0,IF(P2111=P2108,0,IF(P2111=P2107,0,IF(P2111=P2106,0,IF(P2111=P2105,0,1))))))</f>
        <v>0</v>
      </c>
      <c r="AJ2111" s="271" t="s">
        <v>545</v>
      </c>
      <c r="AK2111" s="271" t="str">
        <f t="shared" si="125"/>
        <v>??</v>
      </c>
      <c r="AL2111" s="271" t="e">
        <f>IF(#REF!=#REF!,0,IF(#REF!=#REF!,0,IF(#REF!=#REF!,0,IF(#REF!=#REF!,0,IF(#REF!=#REF!,0,IF(#REF!=#REF!,0,1))))))</f>
        <v>#REF!</v>
      </c>
      <c r="AM2111" s="354">
        <f t="shared" si="3097"/>
        <v>0</v>
      </c>
    </row>
    <row r="2112" spans="1:39" ht="14.1" customHeight="1" thickTop="1" thickBot="1" x14ac:dyDescent="0.25">
      <c r="A2112" s="2278"/>
      <c r="B2112" s="2281"/>
      <c r="C2112" s="2283"/>
      <c r="D2112" s="2285"/>
      <c r="E2112" s="2288"/>
      <c r="F2112" s="2281"/>
      <c r="G2112" s="2295"/>
      <c r="H2112" s="2297"/>
      <c r="I2112" s="2293"/>
      <c r="J2112" s="2281"/>
      <c r="K2112" s="2295"/>
      <c r="L2112" s="2281"/>
      <c r="M2112" s="310"/>
      <c r="N2112" s="1678"/>
      <c r="O2112" s="1678"/>
      <c r="P2112" s="309"/>
      <c r="Q2112" s="309"/>
      <c r="R2112" s="308"/>
      <c r="S2112" s="308"/>
      <c r="T2112" s="358"/>
      <c r="U2112" s="357"/>
      <c r="V2112" s="357"/>
      <c r="W2112" s="357"/>
      <c r="X2112" s="357"/>
      <c r="Y2112" s="357"/>
      <c r="Z2112" s="357"/>
      <c r="AA2112" s="357"/>
      <c r="AB2112" s="308"/>
      <c r="AC2112" s="2300"/>
      <c r="AD2112" s="2300"/>
      <c r="AE2112" s="2308"/>
      <c r="AF2112" s="2316"/>
      <c r="AG2112" s="2314"/>
      <c r="AH2112" s="2312"/>
      <c r="AI2112" s="271">
        <f>IF(P2112=P2111,0,IF(P2112=P2110,0,IF(P2112=P2109,0,IF(P2112=P2108,0,IF(P2112=P2107,0,IF(P2112=P2106,0,IF(P2112=P2105,0,1)))))))</f>
        <v>0</v>
      </c>
      <c r="AJ2112" s="271" t="s">
        <v>545</v>
      </c>
      <c r="AK2112" s="271" t="str">
        <f t="shared" si="125"/>
        <v>??</v>
      </c>
      <c r="AL2112" s="271" t="e">
        <f>IF(#REF!=#REF!,0,IF(#REF!=#REF!,0,IF(#REF!=#REF!,0,IF(#REF!=#REF!,0,IF(#REF!=#REF!,0,IF(#REF!=#REF!,0,IF(#REF!=#REF!,0,1)))))))</f>
        <v>#REF!</v>
      </c>
      <c r="AM2112" s="354">
        <f t="shared" si="3097"/>
        <v>0</v>
      </c>
    </row>
    <row r="2113" spans="1:39" ht="14.1" customHeight="1" thickTop="1" thickBot="1" x14ac:dyDescent="0.25">
      <c r="A2113" s="2278"/>
      <c r="B2113" s="2281"/>
      <c r="C2113" s="2283"/>
      <c r="D2113" s="2285"/>
      <c r="E2113" s="2288"/>
      <c r="F2113" s="2281"/>
      <c r="G2113" s="2295"/>
      <c r="H2113" s="2297"/>
      <c r="I2113" s="2293"/>
      <c r="J2113" s="2281"/>
      <c r="K2113" s="2295"/>
      <c r="L2113" s="2281"/>
      <c r="M2113" s="310"/>
      <c r="N2113" s="1678"/>
      <c r="O2113" s="1678"/>
      <c r="P2113" s="309"/>
      <c r="Q2113" s="309"/>
      <c r="R2113" s="308"/>
      <c r="S2113" s="308"/>
      <c r="T2113" s="358"/>
      <c r="U2113" s="357"/>
      <c r="V2113" s="357"/>
      <c r="W2113" s="357"/>
      <c r="X2113" s="357"/>
      <c r="Y2113" s="357"/>
      <c r="Z2113" s="357"/>
      <c r="AA2113" s="357"/>
      <c r="AB2113" s="308"/>
      <c r="AC2113" s="2300"/>
      <c r="AD2113" s="2300"/>
      <c r="AE2113" s="2308"/>
      <c r="AF2113" s="2316"/>
      <c r="AG2113" s="2314"/>
      <c r="AH2113" s="2312"/>
      <c r="AI2113" s="271">
        <f>IF(P2113=P2112,0,IF(P2113=P2111,0,IF(P2113=P2110,0,IF(P2113=P2109,0,IF(P2113=P2108,0,IF(P2113=P2107,0,IF(P2113=P2106,0,IF(P2113=P2105,0,1))))))))</f>
        <v>0</v>
      </c>
      <c r="AJ2113" s="271" t="s">
        <v>545</v>
      </c>
      <c r="AK2113" s="271" t="str">
        <f t="shared" si="125"/>
        <v>??</v>
      </c>
      <c r="AL2113" s="271" t="e">
        <f>IF(#REF!=#REF!,0,IF(#REF!=#REF!,0,IF(#REF!=#REF!,0,IF(#REF!=#REF!,0,IF(#REF!=#REF!,0,IF(#REF!=#REF!,0,IF(#REF!=#REF!,0,IF(#REF!=#REF!,0,1))))))))</f>
        <v>#REF!</v>
      </c>
      <c r="AM2113" s="354">
        <f t="shared" si="3097"/>
        <v>0</v>
      </c>
    </row>
    <row r="2114" spans="1:39" ht="14.1" customHeight="1" thickTop="1" thickBot="1" x14ac:dyDescent="0.25">
      <c r="A2114" s="2279"/>
      <c r="B2114" s="2282"/>
      <c r="C2114" s="2284"/>
      <c r="D2114" s="2286"/>
      <c r="E2114" s="2289"/>
      <c r="F2114" s="2282"/>
      <c r="G2114" s="2296"/>
      <c r="H2114" s="2298"/>
      <c r="I2114" s="2294"/>
      <c r="J2114" s="2282"/>
      <c r="K2114" s="2296"/>
      <c r="L2114" s="2282"/>
      <c r="M2114" s="292"/>
      <c r="N2114" s="290"/>
      <c r="O2114" s="290"/>
      <c r="P2114" s="291"/>
      <c r="Q2114" s="291"/>
      <c r="R2114" s="290"/>
      <c r="S2114" s="290"/>
      <c r="T2114" s="356"/>
      <c r="U2114" s="355"/>
      <c r="V2114" s="355"/>
      <c r="W2114" s="355"/>
      <c r="X2114" s="355"/>
      <c r="Y2114" s="355"/>
      <c r="Z2114" s="355"/>
      <c r="AA2114" s="355"/>
      <c r="AB2114" s="290"/>
      <c r="AC2114" s="2301"/>
      <c r="AD2114" s="2301"/>
      <c r="AE2114" s="2309"/>
      <c r="AF2114" s="2316"/>
      <c r="AG2114" s="2315"/>
      <c r="AH2114" s="2312"/>
      <c r="AI2114" s="271">
        <f>IF(P2114=P2113,0,IF(P2114=P2112,0,IF(P2114=P2111,0,IF(P2114=P2110,0,IF(P2114=P2109,0,IF(P2114=P2108,0,IF(P2114=P2107,0,IF(P2114=P2106,0,IF(P2114=P2105,0,1)))))))))</f>
        <v>0</v>
      </c>
      <c r="AJ2114" s="271" t="s">
        <v>545</v>
      </c>
      <c r="AK2114" s="271" t="str">
        <f t="shared" si="125"/>
        <v>??</v>
      </c>
      <c r="AL2114" s="271" t="e">
        <f>IF(#REF!=#REF!,0,IF(#REF!=#REF!,0,IF(#REF!=#REF!,0,IF(#REF!=#REF!,0,IF(#REF!=#REF!,0,IF(#REF!=#REF!,0,IF(#REF!=#REF!,0,IF(#REF!=#REF!,0,IF(#REF!=#REF!,0,1)))))))))</f>
        <v>#REF!</v>
      </c>
      <c r="AM2114" s="354">
        <f t="shared" si="3097"/>
        <v>0</v>
      </c>
    </row>
    <row r="2115" spans="1:39" ht="14.1" customHeight="1" thickTop="1" thickBot="1" x14ac:dyDescent="0.25">
      <c r="A2115" s="2278"/>
      <c r="B2115" s="2280"/>
      <c r="C2115" s="2283"/>
      <c r="D2115" s="2285"/>
      <c r="E2115" s="2287"/>
      <c r="F2115" s="2280"/>
      <c r="G2115" s="2280"/>
      <c r="H2115" s="2297"/>
      <c r="I2115" s="2290" t="s">
        <v>140</v>
      </c>
      <c r="J2115" s="2281"/>
      <c r="K2115" s="2280"/>
      <c r="L2115" s="2281"/>
      <c r="M2115" s="310"/>
      <c r="N2115" s="1678"/>
      <c r="O2115" s="1678"/>
      <c r="P2115" s="388"/>
      <c r="Q2115" s="388"/>
      <c r="R2115" s="308"/>
      <c r="S2115" s="308"/>
      <c r="T2115" s="358"/>
      <c r="U2115" s="357"/>
      <c r="V2115" s="357"/>
      <c r="W2115" s="357"/>
      <c r="X2115" s="357"/>
      <c r="Y2115" s="357"/>
      <c r="Z2115" s="357"/>
      <c r="AA2115" s="357"/>
      <c r="AB2115" s="308"/>
      <c r="AC2115" s="2299">
        <f>SUM(T2115:AB2124)</f>
        <v>0</v>
      </c>
      <c r="AD2115" s="2299">
        <f>IF(AC2115&gt;0,18,0)</f>
        <v>0</v>
      </c>
      <c r="AE2115" s="2306">
        <f>IF((AC2115-AD2115)&gt;=0,AC2115-AD2115,0)</f>
        <v>0</v>
      </c>
      <c r="AF2115" s="2316">
        <f>IF(AC2115&lt;AD2115,AC2115,AD2115)/IF(AD2115=0,1,AD2115)</f>
        <v>0</v>
      </c>
      <c r="AG2115" s="2313" t="str">
        <f>IF(AF2115=1,"pe",IF(AF2115&gt;0,"ne",""))</f>
        <v/>
      </c>
      <c r="AH2115" s="2312"/>
      <c r="AI2115" s="271">
        <v>1</v>
      </c>
      <c r="AJ2115" s="271" t="s">
        <v>545</v>
      </c>
      <c r="AK2115" s="271" t="str">
        <f t="shared" si="125"/>
        <v>??</v>
      </c>
      <c r="AL2115" s="271">
        <v>1</v>
      </c>
      <c r="AM2115" s="354">
        <f>C2115</f>
        <v>0</v>
      </c>
    </row>
    <row r="2116" spans="1:39" ht="14.1" customHeight="1" thickTop="1" thickBot="1" x14ac:dyDescent="0.25">
      <c r="A2116" s="2278"/>
      <c r="B2116" s="2281"/>
      <c r="C2116" s="2283"/>
      <c r="D2116" s="2285"/>
      <c r="E2116" s="2288"/>
      <c r="F2116" s="2281"/>
      <c r="G2116" s="2295"/>
      <c r="H2116" s="2297"/>
      <c r="I2116" s="2291"/>
      <c r="J2116" s="2281"/>
      <c r="K2116" s="2295"/>
      <c r="L2116" s="2281"/>
      <c r="M2116" s="310"/>
      <c r="N2116" s="1678"/>
      <c r="O2116" s="1678"/>
      <c r="P2116" s="309"/>
      <c r="Q2116" s="309"/>
      <c r="R2116" s="308"/>
      <c r="S2116" s="308"/>
      <c r="T2116" s="358"/>
      <c r="U2116" s="357"/>
      <c r="V2116" s="357"/>
      <c r="W2116" s="357"/>
      <c r="X2116" s="357"/>
      <c r="Y2116" s="357"/>
      <c r="Z2116" s="357"/>
      <c r="AA2116" s="357"/>
      <c r="AB2116" s="308"/>
      <c r="AC2116" s="2300"/>
      <c r="AD2116" s="2300"/>
      <c r="AE2116" s="2307"/>
      <c r="AF2116" s="2316"/>
      <c r="AG2116" s="2314"/>
      <c r="AH2116" s="2312"/>
      <c r="AI2116" s="271">
        <f>IF(P2116=P2115,0,1)</f>
        <v>0</v>
      </c>
      <c r="AJ2116" s="271" t="s">
        <v>545</v>
      </c>
      <c r="AK2116" s="271" t="str">
        <f t="shared" si="125"/>
        <v>??</v>
      </c>
      <c r="AL2116" s="271" t="e">
        <f>IF(#REF!=#REF!,0,1)</f>
        <v>#REF!</v>
      </c>
      <c r="AM2116" s="354">
        <f t="shared" ref="AM2116:AM2124" si="3098">AM2115</f>
        <v>0</v>
      </c>
    </row>
    <row r="2117" spans="1:39" ht="14.1" customHeight="1" thickTop="1" thickBot="1" x14ac:dyDescent="0.25">
      <c r="A2117" s="2278"/>
      <c r="B2117" s="2281"/>
      <c r="C2117" s="2283"/>
      <c r="D2117" s="2285"/>
      <c r="E2117" s="2288"/>
      <c r="F2117" s="2281"/>
      <c r="G2117" s="2295"/>
      <c r="H2117" s="2297"/>
      <c r="I2117" s="2292"/>
      <c r="J2117" s="2281"/>
      <c r="K2117" s="2295"/>
      <c r="L2117" s="2281"/>
      <c r="M2117" s="310"/>
      <c r="N2117" s="1678"/>
      <c r="O2117" s="1678"/>
      <c r="P2117" s="309"/>
      <c r="Q2117" s="309"/>
      <c r="R2117" s="308"/>
      <c r="S2117" s="308"/>
      <c r="T2117" s="358"/>
      <c r="U2117" s="357"/>
      <c r="V2117" s="357"/>
      <c r="W2117" s="357"/>
      <c r="X2117" s="357"/>
      <c r="Y2117" s="357"/>
      <c r="Z2117" s="357"/>
      <c r="AA2117" s="357"/>
      <c r="AB2117" s="308"/>
      <c r="AC2117" s="2300"/>
      <c r="AD2117" s="2300"/>
      <c r="AE2117" s="2307"/>
      <c r="AF2117" s="2316"/>
      <c r="AG2117" s="2314"/>
      <c r="AH2117" s="2312"/>
      <c r="AI2117" s="271">
        <f>IF(P2117=P2116,0,IF(P2117=P2115,0,1))</f>
        <v>0</v>
      </c>
      <c r="AJ2117" s="271" t="s">
        <v>545</v>
      </c>
      <c r="AK2117" s="271" t="str">
        <f t="shared" si="125"/>
        <v>??</v>
      </c>
      <c r="AL2117" s="271" t="e">
        <f>IF(#REF!=#REF!,0,IF(#REF!=#REF!,0,1))</f>
        <v>#REF!</v>
      </c>
      <c r="AM2117" s="354">
        <f t="shared" si="3098"/>
        <v>0</v>
      </c>
    </row>
    <row r="2118" spans="1:39" ht="14.1" customHeight="1" thickTop="1" thickBot="1" x14ac:dyDescent="0.25">
      <c r="A2118" s="2278"/>
      <c r="B2118" s="2281"/>
      <c r="C2118" s="2283"/>
      <c r="D2118" s="2285"/>
      <c r="E2118" s="2288"/>
      <c r="F2118" s="2281"/>
      <c r="G2118" s="2295"/>
      <c r="H2118" s="2297"/>
      <c r="I2118" s="2293"/>
      <c r="J2118" s="2281"/>
      <c r="K2118" s="2295"/>
      <c r="L2118" s="2281"/>
      <c r="M2118" s="310"/>
      <c r="N2118" s="1678"/>
      <c r="O2118" s="1678"/>
      <c r="P2118" s="309"/>
      <c r="Q2118" s="309"/>
      <c r="R2118" s="308"/>
      <c r="S2118" s="308"/>
      <c r="T2118" s="358"/>
      <c r="U2118" s="357"/>
      <c r="V2118" s="357"/>
      <c r="W2118" s="357"/>
      <c r="X2118" s="357"/>
      <c r="Y2118" s="357"/>
      <c r="Z2118" s="357"/>
      <c r="AA2118" s="357"/>
      <c r="AB2118" s="308"/>
      <c r="AC2118" s="2300"/>
      <c r="AD2118" s="2300"/>
      <c r="AE2118" s="2307"/>
      <c r="AF2118" s="2316"/>
      <c r="AG2118" s="2314"/>
      <c r="AH2118" s="2312"/>
      <c r="AI2118" s="271">
        <f>IF(P2118=P2117,0,IF(P2118=P2116,0,IF(P2118=P2115,0,1)))</f>
        <v>0</v>
      </c>
      <c r="AJ2118" s="271" t="s">
        <v>545</v>
      </c>
      <c r="AK2118" s="271" t="str">
        <f t="shared" si="125"/>
        <v>??</v>
      </c>
      <c r="AL2118" s="271" t="e">
        <f>IF(#REF!=#REF!,0,IF(#REF!=#REF!,0,IF(#REF!=#REF!,0,1)))</f>
        <v>#REF!</v>
      </c>
      <c r="AM2118" s="354">
        <f t="shared" si="3098"/>
        <v>0</v>
      </c>
    </row>
    <row r="2119" spans="1:39" ht="14.1" customHeight="1" thickTop="1" thickBot="1" x14ac:dyDescent="0.25">
      <c r="A2119" s="2278"/>
      <c r="B2119" s="2281"/>
      <c r="C2119" s="2283"/>
      <c r="D2119" s="2285"/>
      <c r="E2119" s="2288"/>
      <c r="F2119" s="2281"/>
      <c r="G2119" s="2295"/>
      <c r="H2119" s="2297"/>
      <c r="I2119" s="2293"/>
      <c r="J2119" s="2281"/>
      <c r="K2119" s="2295"/>
      <c r="L2119" s="2281"/>
      <c r="M2119" s="310"/>
      <c r="N2119" s="1678"/>
      <c r="O2119" s="1678"/>
      <c r="P2119" s="309"/>
      <c r="Q2119" s="309"/>
      <c r="R2119" s="308"/>
      <c r="S2119" s="308"/>
      <c r="T2119" s="358"/>
      <c r="U2119" s="357"/>
      <c r="V2119" s="357"/>
      <c r="W2119" s="357"/>
      <c r="X2119" s="357"/>
      <c r="Y2119" s="357"/>
      <c r="Z2119" s="357"/>
      <c r="AA2119" s="357"/>
      <c r="AB2119" s="308"/>
      <c r="AC2119" s="2300"/>
      <c r="AD2119" s="2300"/>
      <c r="AE2119" s="2307"/>
      <c r="AF2119" s="2316"/>
      <c r="AG2119" s="2314"/>
      <c r="AH2119" s="2312"/>
      <c r="AI2119" s="271">
        <f>IF(P2119=P2118,0,IF(P2119=P2117,0,IF(P2119=P2116,0,IF(P2119=P2115,0,1))))</f>
        <v>0</v>
      </c>
      <c r="AJ2119" s="271" t="s">
        <v>545</v>
      </c>
      <c r="AK2119" s="271" t="str">
        <f t="shared" si="125"/>
        <v>??</v>
      </c>
      <c r="AL2119" s="271" t="e">
        <f>IF(#REF!=#REF!,0,IF(#REF!=#REF!,0,IF(#REF!=#REF!,0,IF(#REF!=#REF!,0,1))))</f>
        <v>#REF!</v>
      </c>
      <c r="AM2119" s="354">
        <f t="shared" si="3098"/>
        <v>0</v>
      </c>
    </row>
    <row r="2120" spans="1:39" ht="14.1" customHeight="1" thickTop="1" thickBot="1" x14ac:dyDescent="0.25">
      <c r="A2120" s="2278"/>
      <c r="B2120" s="2281"/>
      <c r="C2120" s="2283"/>
      <c r="D2120" s="2285"/>
      <c r="E2120" s="2288"/>
      <c r="F2120" s="2281"/>
      <c r="G2120" s="2295"/>
      <c r="H2120" s="2297"/>
      <c r="I2120" s="2293"/>
      <c r="J2120" s="2281"/>
      <c r="K2120" s="2295"/>
      <c r="L2120" s="2281"/>
      <c r="M2120" s="310"/>
      <c r="N2120" s="1678"/>
      <c r="O2120" s="1678"/>
      <c r="P2120" s="309"/>
      <c r="Q2120" s="309"/>
      <c r="R2120" s="308"/>
      <c r="S2120" s="308"/>
      <c r="T2120" s="358"/>
      <c r="U2120" s="357"/>
      <c r="V2120" s="357"/>
      <c r="W2120" s="357"/>
      <c r="X2120" s="357"/>
      <c r="Y2120" s="357"/>
      <c r="Z2120" s="357"/>
      <c r="AA2120" s="357"/>
      <c r="AB2120" s="308"/>
      <c r="AC2120" s="2300"/>
      <c r="AD2120" s="2300"/>
      <c r="AE2120" s="2307"/>
      <c r="AF2120" s="2316"/>
      <c r="AG2120" s="2314"/>
      <c r="AH2120" s="2312"/>
      <c r="AI2120" s="271">
        <f>IF(P2120=P2119,0,IF(P2120=P2118,0,IF(P2120=P2117,0,IF(P2120=P2116,0,IF(P2120=P2115,0,1)))))</f>
        <v>0</v>
      </c>
      <c r="AJ2120" s="271" t="s">
        <v>545</v>
      </c>
      <c r="AK2120" s="271" t="str">
        <f t="shared" si="125"/>
        <v>??</v>
      </c>
      <c r="AL2120" s="271" t="e">
        <f>IF(#REF!=#REF!,0,IF(#REF!=#REF!,0,IF(#REF!=#REF!,0,IF(#REF!=#REF!,0,IF(#REF!=#REF!,0,1)))))</f>
        <v>#REF!</v>
      </c>
      <c r="AM2120" s="354">
        <f t="shared" si="3098"/>
        <v>0</v>
      </c>
    </row>
    <row r="2121" spans="1:39" ht="14.1" customHeight="1" thickTop="1" thickBot="1" x14ac:dyDescent="0.25">
      <c r="A2121" s="2278"/>
      <c r="B2121" s="2281"/>
      <c r="C2121" s="2283"/>
      <c r="D2121" s="2285"/>
      <c r="E2121" s="2288"/>
      <c r="F2121" s="2281"/>
      <c r="G2121" s="2295"/>
      <c r="H2121" s="2297"/>
      <c r="I2121" s="2293"/>
      <c r="J2121" s="2281"/>
      <c r="K2121" s="2295"/>
      <c r="L2121" s="2281"/>
      <c r="M2121" s="310"/>
      <c r="N2121" s="1678"/>
      <c r="O2121" s="1678"/>
      <c r="P2121" s="309"/>
      <c r="Q2121" s="309"/>
      <c r="R2121" s="308"/>
      <c r="S2121" s="308"/>
      <c r="T2121" s="358"/>
      <c r="U2121" s="357"/>
      <c r="V2121" s="357"/>
      <c r="W2121" s="357"/>
      <c r="X2121" s="357"/>
      <c r="Y2121" s="357"/>
      <c r="Z2121" s="357"/>
      <c r="AA2121" s="357"/>
      <c r="AB2121" s="308"/>
      <c r="AC2121" s="2300"/>
      <c r="AD2121" s="2300"/>
      <c r="AE2121" s="2308" t="str">
        <f>IF(AE2115&gt;9,"błąd","")</f>
        <v/>
      </c>
      <c r="AF2121" s="2316"/>
      <c r="AG2121" s="2314"/>
      <c r="AH2121" s="2312"/>
      <c r="AI2121" s="271">
        <f>IF(P2121=P2120,0,IF(P2121=P2119,0,IF(P2121=P2118,0,IF(P2121=P2117,0,IF(P2121=P2116,0,IF(P2121=P2115,0,1))))))</f>
        <v>0</v>
      </c>
      <c r="AJ2121" s="271" t="s">
        <v>545</v>
      </c>
      <c r="AK2121" s="271" t="str">
        <f t="shared" si="125"/>
        <v>??</v>
      </c>
      <c r="AL2121" s="271" t="e">
        <f>IF(#REF!=#REF!,0,IF(#REF!=#REF!,0,IF(#REF!=#REF!,0,IF(#REF!=#REF!,0,IF(#REF!=#REF!,0,IF(#REF!=#REF!,0,1))))))</f>
        <v>#REF!</v>
      </c>
      <c r="AM2121" s="354">
        <f t="shared" si="3098"/>
        <v>0</v>
      </c>
    </row>
    <row r="2122" spans="1:39" ht="14.1" customHeight="1" thickTop="1" thickBot="1" x14ac:dyDescent="0.25">
      <c r="A2122" s="2278"/>
      <c r="B2122" s="2281"/>
      <c r="C2122" s="2283"/>
      <c r="D2122" s="2285"/>
      <c r="E2122" s="2288"/>
      <c r="F2122" s="2281"/>
      <c r="G2122" s="2295"/>
      <c r="H2122" s="2297"/>
      <c r="I2122" s="2293"/>
      <c r="J2122" s="2281"/>
      <c r="K2122" s="2295"/>
      <c r="L2122" s="2281"/>
      <c r="M2122" s="310"/>
      <c r="N2122" s="1678"/>
      <c r="O2122" s="1678"/>
      <c r="P2122" s="309"/>
      <c r="Q2122" s="309"/>
      <c r="R2122" s="308"/>
      <c r="S2122" s="308"/>
      <c r="T2122" s="358"/>
      <c r="U2122" s="357"/>
      <c r="V2122" s="357"/>
      <c r="W2122" s="357"/>
      <c r="X2122" s="357"/>
      <c r="Y2122" s="357"/>
      <c r="Z2122" s="357"/>
      <c r="AA2122" s="357"/>
      <c r="AB2122" s="308"/>
      <c r="AC2122" s="2300"/>
      <c r="AD2122" s="2300"/>
      <c r="AE2122" s="2308"/>
      <c r="AF2122" s="2316"/>
      <c r="AG2122" s="2314"/>
      <c r="AH2122" s="2312"/>
      <c r="AI2122" s="271">
        <f>IF(P2122=P2121,0,IF(P2122=P2120,0,IF(P2122=P2119,0,IF(P2122=P2118,0,IF(P2122=P2117,0,IF(P2122=P2116,0,IF(P2122=P2115,0,1)))))))</f>
        <v>0</v>
      </c>
      <c r="AJ2122" s="271" t="s">
        <v>545</v>
      </c>
      <c r="AK2122" s="271" t="str">
        <f t="shared" si="125"/>
        <v>??</v>
      </c>
      <c r="AL2122" s="271" t="e">
        <f>IF(#REF!=#REF!,0,IF(#REF!=#REF!,0,IF(#REF!=#REF!,0,IF(#REF!=#REF!,0,IF(#REF!=#REF!,0,IF(#REF!=#REF!,0,IF(#REF!=#REF!,0,1)))))))</f>
        <v>#REF!</v>
      </c>
      <c r="AM2122" s="354">
        <f t="shared" si="3098"/>
        <v>0</v>
      </c>
    </row>
    <row r="2123" spans="1:39" ht="14.1" customHeight="1" thickTop="1" thickBot="1" x14ac:dyDescent="0.25">
      <c r="A2123" s="2278"/>
      <c r="B2123" s="2281"/>
      <c r="C2123" s="2283"/>
      <c r="D2123" s="2285"/>
      <c r="E2123" s="2288"/>
      <c r="F2123" s="2281"/>
      <c r="G2123" s="2295"/>
      <c r="H2123" s="2297"/>
      <c r="I2123" s="2293"/>
      <c r="J2123" s="2281"/>
      <c r="K2123" s="2295"/>
      <c r="L2123" s="2281"/>
      <c r="M2123" s="310"/>
      <c r="N2123" s="1678"/>
      <c r="O2123" s="1678"/>
      <c r="P2123" s="309"/>
      <c r="Q2123" s="309"/>
      <c r="R2123" s="308"/>
      <c r="S2123" s="308"/>
      <c r="T2123" s="358"/>
      <c r="U2123" s="357"/>
      <c r="V2123" s="357"/>
      <c r="W2123" s="357"/>
      <c r="X2123" s="357"/>
      <c r="Y2123" s="357"/>
      <c r="Z2123" s="357"/>
      <c r="AA2123" s="357"/>
      <c r="AB2123" s="308"/>
      <c r="AC2123" s="2300"/>
      <c r="AD2123" s="2300"/>
      <c r="AE2123" s="2308"/>
      <c r="AF2123" s="2316"/>
      <c r="AG2123" s="2314"/>
      <c r="AH2123" s="2312"/>
      <c r="AI2123" s="271">
        <f>IF(P2123=P2122,0,IF(P2123=P2121,0,IF(P2123=P2120,0,IF(P2123=P2119,0,IF(P2123=P2118,0,IF(P2123=P2117,0,IF(P2123=P2116,0,IF(P2123=P2115,0,1))))))))</f>
        <v>0</v>
      </c>
      <c r="AJ2123" s="271" t="s">
        <v>545</v>
      </c>
      <c r="AK2123" s="271" t="str">
        <f t="shared" si="125"/>
        <v>??</v>
      </c>
      <c r="AL2123" s="271" t="e">
        <f>IF(#REF!=#REF!,0,IF(#REF!=#REF!,0,IF(#REF!=#REF!,0,IF(#REF!=#REF!,0,IF(#REF!=#REF!,0,IF(#REF!=#REF!,0,IF(#REF!=#REF!,0,IF(#REF!=#REF!,0,1))))))))</f>
        <v>#REF!</v>
      </c>
      <c r="AM2123" s="354">
        <f t="shared" si="3098"/>
        <v>0</v>
      </c>
    </row>
    <row r="2124" spans="1:39" ht="14.1" customHeight="1" thickTop="1" thickBot="1" x14ac:dyDescent="0.25">
      <c r="A2124" s="2279"/>
      <c r="B2124" s="2282"/>
      <c r="C2124" s="2284"/>
      <c r="D2124" s="2286"/>
      <c r="E2124" s="2289"/>
      <c r="F2124" s="2282"/>
      <c r="G2124" s="2296"/>
      <c r="H2124" s="2298"/>
      <c r="I2124" s="2294"/>
      <c r="J2124" s="2282"/>
      <c r="K2124" s="2296"/>
      <c r="L2124" s="2282"/>
      <c r="M2124" s="292"/>
      <c r="N2124" s="290"/>
      <c r="O2124" s="290"/>
      <c r="P2124" s="291"/>
      <c r="Q2124" s="291"/>
      <c r="R2124" s="290"/>
      <c r="S2124" s="290"/>
      <c r="T2124" s="356"/>
      <c r="U2124" s="355"/>
      <c r="V2124" s="355"/>
      <c r="W2124" s="355"/>
      <c r="X2124" s="355"/>
      <c r="Y2124" s="355"/>
      <c r="Z2124" s="355"/>
      <c r="AA2124" s="355"/>
      <c r="AB2124" s="290"/>
      <c r="AC2124" s="2301"/>
      <c r="AD2124" s="2301"/>
      <c r="AE2124" s="2309"/>
      <c r="AF2124" s="2316"/>
      <c r="AG2124" s="2315"/>
      <c r="AH2124" s="2312"/>
      <c r="AI2124" s="271">
        <f>IF(P2124=P2123,0,IF(P2124=P2122,0,IF(P2124=P2121,0,IF(P2124=P2120,0,IF(P2124=P2119,0,IF(P2124=P2118,0,IF(P2124=P2117,0,IF(P2124=P2116,0,IF(P2124=P2115,0,1)))))))))</f>
        <v>0</v>
      </c>
      <c r="AJ2124" s="271" t="s">
        <v>545</v>
      </c>
      <c r="AK2124" s="271" t="str">
        <f t="shared" si="125"/>
        <v>??</v>
      </c>
      <c r="AL2124" s="271" t="e">
        <f>IF(#REF!=#REF!,0,IF(#REF!=#REF!,0,IF(#REF!=#REF!,0,IF(#REF!=#REF!,0,IF(#REF!=#REF!,0,IF(#REF!=#REF!,0,IF(#REF!=#REF!,0,IF(#REF!=#REF!,0,IF(#REF!=#REF!,0,1)))))))))</f>
        <v>#REF!</v>
      </c>
      <c r="AM2124" s="354">
        <f t="shared" si="3098"/>
        <v>0</v>
      </c>
    </row>
    <row r="2125" spans="1:39" ht="14.1" customHeight="1" thickTop="1" thickBot="1" x14ac:dyDescent="0.25">
      <c r="A2125" s="2278"/>
      <c r="B2125" s="2280"/>
      <c r="C2125" s="2283"/>
      <c r="D2125" s="2285"/>
      <c r="E2125" s="2287"/>
      <c r="F2125" s="2280"/>
      <c r="G2125" s="2280"/>
      <c r="H2125" s="2297"/>
      <c r="I2125" s="2290" t="s">
        <v>140</v>
      </c>
      <c r="J2125" s="2281"/>
      <c r="K2125" s="2280"/>
      <c r="L2125" s="2281"/>
      <c r="M2125" s="310"/>
      <c r="N2125" s="1678"/>
      <c r="O2125" s="1678"/>
      <c r="P2125" s="388"/>
      <c r="Q2125" s="388"/>
      <c r="R2125" s="308"/>
      <c r="S2125" s="308"/>
      <c r="T2125" s="358"/>
      <c r="U2125" s="357"/>
      <c r="V2125" s="357"/>
      <c r="W2125" s="357"/>
      <c r="X2125" s="357"/>
      <c r="Y2125" s="357"/>
      <c r="Z2125" s="357"/>
      <c r="AA2125" s="357"/>
      <c r="AB2125" s="308"/>
      <c r="AC2125" s="2299">
        <f>SUM(T2125:AB2134)</f>
        <v>0</v>
      </c>
      <c r="AD2125" s="2299">
        <f>IF(AC2125&gt;0,18,0)</f>
        <v>0</v>
      </c>
      <c r="AE2125" s="2306">
        <f>IF((AC2125-AD2125)&gt;=0,AC2125-AD2125,0)</f>
        <v>0</v>
      </c>
      <c r="AF2125" s="2316">
        <f>IF(AC2125&lt;AD2125,AC2125,AD2125)/IF(AD2125=0,1,AD2125)</f>
        <v>0</v>
      </c>
      <c r="AG2125" s="2313" t="str">
        <f>IF(AF2125=1,"pe",IF(AF2125&gt;0,"ne",""))</f>
        <v/>
      </c>
      <c r="AH2125" s="2312"/>
      <c r="AI2125" s="271">
        <v>1</v>
      </c>
      <c r="AJ2125" s="271" t="s">
        <v>545</v>
      </c>
      <c r="AK2125" s="271" t="str">
        <f t="shared" si="125"/>
        <v>??</v>
      </c>
      <c r="AL2125" s="271">
        <v>1</v>
      </c>
      <c r="AM2125" s="354">
        <f>C2125</f>
        <v>0</v>
      </c>
    </row>
    <row r="2126" spans="1:39" ht="14.1" customHeight="1" thickTop="1" thickBot="1" x14ac:dyDescent="0.25">
      <c r="A2126" s="2278"/>
      <c r="B2126" s="2281"/>
      <c r="C2126" s="2283"/>
      <c r="D2126" s="2285"/>
      <c r="E2126" s="2288"/>
      <c r="F2126" s="2281"/>
      <c r="G2126" s="2295"/>
      <c r="H2126" s="2297"/>
      <c r="I2126" s="2291"/>
      <c r="J2126" s="2281"/>
      <c r="K2126" s="2295"/>
      <c r="L2126" s="2281"/>
      <c r="M2126" s="310"/>
      <c r="N2126" s="1678"/>
      <c r="O2126" s="1678"/>
      <c r="P2126" s="309"/>
      <c r="Q2126" s="309"/>
      <c r="R2126" s="308"/>
      <c r="S2126" s="308"/>
      <c r="T2126" s="358"/>
      <c r="U2126" s="357"/>
      <c r="V2126" s="357"/>
      <c r="W2126" s="357"/>
      <c r="X2126" s="357"/>
      <c r="Y2126" s="357"/>
      <c r="Z2126" s="357"/>
      <c r="AA2126" s="357"/>
      <c r="AB2126" s="308"/>
      <c r="AC2126" s="2300"/>
      <c r="AD2126" s="2300"/>
      <c r="AE2126" s="2307"/>
      <c r="AF2126" s="2316"/>
      <c r="AG2126" s="2314"/>
      <c r="AH2126" s="2312"/>
      <c r="AI2126" s="271">
        <f>IF(P2126=P2125,0,1)</f>
        <v>0</v>
      </c>
      <c r="AJ2126" s="271" t="s">
        <v>545</v>
      </c>
      <c r="AK2126" s="271" t="str">
        <f t="shared" si="125"/>
        <v>??</v>
      </c>
      <c r="AL2126" s="271" t="e">
        <f>IF(#REF!=#REF!,0,1)</f>
        <v>#REF!</v>
      </c>
      <c r="AM2126" s="354">
        <f t="shared" ref="AM2126:AM2134" si="3099">AM2125</f>
        <v>0</v>
      </c>
    </row>
    <row r="2127" spans="1:39" ht="14.1" customHeight="1" thickTop="1" thickBot="1" x14ac:dyDescent="0.25">
      <c r="A2127" s="2278"/>
      <c r="B2127" s="2281"/>
      <c r="C2127" s="2283"/>
      <c r="D2127" s="2285"/>
      <c r="E2127" s="2288"/>
      <c r="F2127" s="2281"/>
      <c r="G2127" s="2295"/>
      <c r="H2127" s="2297"/>
      <c r="I2127" s="2292"/>
      <c r="J2127" s="2281"/>
      <c r="K2127" s="2295"/>
      <c r="L2127" s="2281"/>
      <c r="M2127" s="310"/>
      <c r="N2127" s="1678"/>
      <c r="O2127" s="1678"/>
      <c r="P2127" s="309"/>
      <c r="Q2127" s="309"/>
      <c r="R2127" s="308"/>
      <c r="S2127" s="308"/>
      <c r="T2127" s="358"/>
      <c r="U2127" s="357"/>
      <c r="V2127" s="357"/>
      <c r="W2127" s="357"/>
      <c r="X2127" s="357"/>
      <c r="Y2127" s="357"/>
      <c r="Z2127" s="357"/>
      <c r="AA2127" s="357"/>
      <c r="AB2127" s="308"/>
      <c r="AC2127" s="2300"/>
      <c r="AD2127" s="2300"/>
      <c r="AE2127" s="2307"/>
      <c r="AF2127" s="2316"/>
      <c r="AG2127" s="2314"/>
      <c r="AH2127" s="2312"/>
      <c r="AI2127" s="271">
        <f>IF(P2127=P2126,0,IF(P2127=P2125,0,1))</f>
        <v>0</v>
      </c>
      <c r="AJ2127" s="271" t="s">
        <v>545</v>
      </c>
      <c r="AK2127" s="271" t="str">
        <f t="shared" si="125"/>
        <v>??</v>
      </c>
      <c r="AL2127" s="271" t="e">
        <f>IF(#REF!=#REF!,0,IF(#REF!=#REF!,0,1))</f>
        <v>#REF!</v>
      </c>
      <c r="AM2127" s="354">
        <f t="shared" si="3099"/>
        <v>0</v>
      </c>
    </row>
    <row r="2128" spans="1:39" ht="14.1" customHeight="1" thickTop="1" thickBot="1" x14ac:dyDescent="0.25">
      <c r="A2128" s="2278"/>
      <c r="B2128" s="2281"/>
      <c r="C2128" s="2283"/>
      <c r="D2128" s="2285"/>
      <c r="E2128" s="2288"/>
      <c r="F2128" s="2281"/>
      <c r="G2128" s="2295"/>
      <c r="H2128" s="2297"/>
      <c r="I2128" s="2293"/>
      <c r="J2128" s="2281"/>
      <c r="K2128" s="2295"/>
      <c r="L2128" s="2281"/>
      <c r="M2128" s="310"/>
      <c r="N2128" s="1678"/>
      <c r="O2128" s="1678"/>
      <c r="P2128" s="309"/>
      <c r="Q2128" s="309"/>
      <c r="R2128" s="308"/>
      <c r="S2128" s="308"/>
      <c r="T2128" s="358"/>
      <c r="U2128" s="357"/>
      <c r="V2128" s="357"/>
      <c r="W2128" s="357"/>
      <c r="X2128" s="357"/>
      <c r="Y2128" s="357"/>
      <c r="Z2128" s="357"/>
      <c r="AA2128" s="357"/>
      <c r="AB2128" s="308"/>
      <c r="AC2128" s="2300"/>
      <c r="AD2128" s="2300"/>
      <c r="AE2128" s="2307"/>
      <c r="AF2128" s="2316"/>
      <c r="AG2128" s="2314"/>
      <c r="AH2128" s="2312"/>
      <c r="AI2128" s="271">
        <f>IF(P2128=P2127,0,IF(P2128=P2126,0,IF(P2128=P2125,0,1)))</f>
        <v>0</v>
      </c>
      <c r="AJ2128" s="271" t="s">
        <v>545</v>
      </c>
      <c r="AK2128" s="271" t="str">
        <f t="shared" ref="AK2128:AK2191" si="3100">$C$2</f>
        <v>??</v>
      </c>
      <c r="AL2128" s="271" t="e">
        <f>IF(#REF!=#REF!,0,IF(#REF!=#REF!,0,IF(#REF!=#REF!,0,1)))</f>
        <v>#REF!</v>
      </c>
      <c r="AM2128" s="354">
        <f t="shared" si="3099"/>
        <v>0</v>
      </c>
    </row>
    <row r="2129" spans="1:39" ht="14.1" customHeight="1" thickTop="1" thickBot="1" x14ac:dyDescent="0.25">
      <c r="A2129" s="2278"/>
      <c r="B2129" s="2281"/>
      <c r="C2129" s="2283"/>
      <c r="D2129" s="2285"/>
      <c r="E2129" s="2288"/>
      <c r="F2129" s="2281"/>
      <c r="G2129" s="2295"/>
      <c r="H2129" s="2297"/>
      <c r="I2129" s="2293"/>
      <c r="J2129" s="2281"/>
      <c r="K2129" s="2295"/>
      <c r="L2129" s="2281"/>
      <c r="M2129" s="310"/>
      <c r="N2129" s="1678"/>
      <c r="O2129" s="1678"/>
      <c r="P2129" s="309"/>
      <c r="Q2129" s="309"/>
      <c r="R2129" s="308"/>
      <c r="S2129" s="308"/>
      <c r="T2129" s="358"/>
      <c r="U2129" s="357"/>
      <c r="V2129" s="357"/>
      <c r="W2129" s="357"/>
      <c r="X2129" s="357"/>
      <c r="Y2129" s="357"/>
      <c r="Z2129" s="357"/>
      <c r="AA2129" s="357"/>
      <c r="AB2129" s="308"/>
      <c r="AC2129" s="2300"/>
      <c r="AD2129" s="2300"/>
      <c r="AE2129" s="2307"/>
      <c r="AF2129" s="2316"/>
      <c r="AG2129" s="2314"/>
      <c r="AH2129" s="2312"/>
      <c r="AI2129" s="271">
        <f>IF(P2129=P2128,0,IF(P2129=P2127,0,IF(P2129=P2126,0,IF(P2129=P2125,0,1))))</f>
        <v>0</v>
      </c>
      <c r="AJ2129" s="271" t="s">
        <v>545</v>
      </c>
      <c r="AK2129" s="271" t="str">
        <f t="shared" si="3100"/>
        <v>??</v>
      </c>
      <c r="AL2129" s="271" t="e">
        <f>IF(#REF!=#REF!,0,IF(#REF!=#REF!,0,IF(#REF!=#REF!,0,IF(#REF!=#REF!,0,1))))</f>
        <v>#REF!</v>
      </c>
      <c r="AM2129" s="354">
        <f t="shared" si="3099"/>
        <v>0</v>
      </c>
    </row>
    <row r="2130" spans="1:39" ht="14.1" customHeight="1" thickTop="1" thickBot="1" x14ac:dyDescent="0.25">
      <c r="A2130" s="2278"/>
      <c r="B2130" s="2281"/>
      <c r="C2130" s="2283"/>
      <c r="D2130" s="2285"/>
      <c r="E2130" s="2288"/>
      <c r="F2130" s="2281"/>
      <c r="G2130" s="2295"/>
      <c r="H2130" s="2297"/>
      <c r="I2130" s="2293"/>
      <c r="J2130" s="2281"/>
      <c r="K2130" s="2295"/>
      <c r="L2130" s="2281"/>
      <c r="M2130" s="310"/>
      <c r="N2130" s="1678"/>
      <c r="O2130" s="1678"/>
      <c r="P2130" s="309"/>
      <c r="Q2130" s="309"/>
      <c r="R2130" s="308"/>
      <c r="S2130" s="308"/>
      <c r="T2130" s="358"/>
      <c r="U2130" s="357"/>
      <c r="V2130" s="357"/>
      <c r="W2130" s="357"/>
      <c r="X2130" s="357"/>
      <c r="Y2130" s="357"/>
      <c r="Z2130" s="357"/>
      <c r="AA2130" s="357"/>
      <c r="AB2130" s="308"/>
      <c r="AC2130" s="2300"/>
      <c r="AD2130" s="2300"/>
      <c r="AE2130" s="2307"/>
      <c r="AF2130" s="2316"/>
      <c r="AG2130" s="2314"/>
      <c r="AH2130" s="2312"/>
      <c r="AI2130" s="271">
        <f>IF(P2130=P2129,0,IF(P2130=P2128,0,IF(P2130=P2127,0,IF(P2130=P2126,0,IF(P2130=P2125,0,1)))))</f>
        <v>0</v>
      </c>
      <c r="AJ2130" s="271" t="s">
        <v>545</v>
      </c>
      <c r="AK2130" s="271" t="str">
        <f t="shared" si="3100"/>
        <v>??</v>
      </c>
      <c r="AL2130" s="271" t="e">
        <f>IF(#REF!=#REF!,0,IF(#REF!=#REF!,0,IF(#REF!=#REF!,0,IF(#REF!=#REF!,0,IF(#REF!=#REF!,0,1)))))</f>
        <v>#REF!</v>
      </c>
      <c r="AM2130" s="354">
        <f t="shared" si="3099"/>
        <v>0</v>
      </c>
    </row>
    <row r="2131" spans="1:39" ht="14.1" customHeight="1" thickTop="1" thickBot="1" x14ac:dyDescent="0.25">
      <c r="A2131" s="2278"/>
      <c r="B2131" s="2281"/>
      <c r="C2131" s="2283"/>
      <c r="D2131" s="2285"/>
      <c r="E2131" s="2288"/>
      <c r="F2131" s="2281"/>
      <c r="G2131" s="2295"/>
      <c r="H2131" s="2297"/>
      <c r="I2131" s="2293"/>
      <c r="J2131" s="2281"/>
      <c r="K2131" s="2295"/>
      <c r="L2131" s="2281"/>
      <c r="M2131" s="310"/>
      <c r="N2131" s="1678"/>
      <c r="O2131" s="1678"/>
      <c r="P2131" s="309"/>
      <c r="Q2131" s="309"/>
      <c r="R2131" s="308"/>
      <c r="S2131" s="308"/>
      <c r="T2131" s="358"/>
      <c r="U2131" s="357"/>
      <c r="V2131" s="357"/>
      <c r="W2131" s="357"/>
      <c r="X2131" s="357"/>
      <c r="Y2131" s="357"/>
      <c r="Z2131" s="357"/>
      <c r="AA2131" s="357"/>
      <c r="AB2131" s="308"/>
      <c r="AC2131" s="2300"/>
      <c r="AD2131" s="2300"/>
      <c r="AE2131" s="2308" t="str">
        <f>IF(AE2125&gt;9,"błąd","")</f>
        <v/>
      </c>
      <c r="AF2131" s="2316"/>
      <c r="AG2131" s="2314"/>
      <c r="AH2131" s="2312"/>
      <c r="AI2131" s="271">
        <f>IF(P2131=P2130,0,IF(P2131=P2129,0,IF(P2131=P2128,0,IF(P2131=P2127,0,IF(P2131=P2126,0,IF(P2131=P2125,0,1))))))</f>
        <v>0</v>
      </c>
      <c r="AJ2131" s="271" t="s">
        <v>545</v>
      </c>
      <c r="AK2131" s="271" t="str">
        <f t="shared" si="3100"/>
        <v>??</v>
      </c>
      <c r="AL2131" s="271" t="e">
        <f>IF(#REF!=#REF!,0,IF(#REF!=#REF!,0,IF(#REF!=#REF!,0,IF(#REF!=#REF!,0,IF(#REF!=#REF!,0,IF(#REF!=#REF!,0,1))))))</f>
        <v>#REF!</v>
      </c>
      <c r="AM2131" s="354">
        <f t="shared" si="3099"/>
        <v>0</v>
      </c>
    </row>
    <row r="2132" spans="1:39" ht="14.1" customHeight="1" thickTop="1" thickBot="1" x14ac:dyDescent="0.25">
      <c r="A2132" s="2278"/>
      <c r="B2132" s="2281"/>
      <c r="C2132" s="2283"/>
      <c r="D2132" s="2285"/>
      <c r="E2132" s="2288"/>
      <c r="F2132" s="2281"/>
      <c r="G2132" s="2295"/>
      <c r="H2132" s="2297"/>
      <c r="I2132" s="2293"/>
      <c r="J2132" s="2281"/>
      <c r="K2132" s="2295"/>
      <c r="L2132" s="2281"/>
      <c r="M2132" s="310"/>
      <c r="N2132" s="1678"/>
      <c r="O2132" s="1678"/>
      <c r="P2132" s="309"/>
      <c r="Q2132" s="309"/>
      <c r="R2132" s="308"/>
      <c r="S2132" s="308"/>
      <c r="T2132" s="358"/>
      <c r="U2132" s="357"/>
      <c r="V2132" s="357"/>
      <c r="W2132" s="357"/>
      <c r="X2132" s="357"/>
      <c r="Y2132" s="357"/>
      <c r="Z2132" s="357"/>
      <c r="AA2132" s="357"/>
      <c r="AB2132" s="308"/>
      <c r="AC2132" s="2300"/>
      <c r="AD2132" s="2300"/>
      <c r="AE2132" s="2308"/>
      <c r="AF2132" s="2316"/>
      <c r="AG2132" s="2314"/>
      <c r="AH2132" s="2312"/>
      <c r="AI2132" s="271">
        <f>IF(P2132=P2131,0,IF(P2132=P2130,0,IF(P2132=P2129,0,IF(P2132=P2128,0,IF(P2132=P2127,0,IF(P2132=P2126,0,IF(P2132=P2125,0,1)))))))</f>
        <v>0</v>
      </c>
      <c r="AJ2132" s="271" t="s">
        <v>545</v>
      </c>
      <c r="AK2132" s="271" t="str">
        <f t="shared" si="3100"/>
        <v>??</v>
      </c>
      <c r="AL2132" s="271" t="e">
        <f>IF(#REF!=#REF!,0,IF(#REF!=#REF!,0,IF(#REF!=#REF!,0,IF(#REF!=#REF!,0,IF(#REF!=#REF!,0,IF(#REF!=#REF!,0,IF(#REF!=#REF!,0,1)))))))</f>
        <v>#REF!</v>
      </c>
      <c r="AM2132" s="354">
        <f t="shared" si="3099"/>
        <v>0</v>
      </c>
    </row>
    <row r="2133" spans="1:39" ht="14.1" customHeight="1" thickTop="1" thickBot="1" x14ac:dyDescent="0.25">
      <c r="A2133" s="2278"/>
      <c r="B2133" s="2281"/>
      <c r="C2133" s="2283"/>
      <c r="D2133" s="2285"/>
      <c r="E2133" s="2288"/>
      <c r="F2133" s="2281"/>
      <c r="G2133" s="2295"/>
      <c r="H2133" s="2297"/>
      <c r="I2133" s="2293"/>
      <c r="J2133" s="2281"/>
      <c r="K2133" s="2295"/>
      <c r="L2133" s="2281"/>
      <c r="M2133" s="310"/>
      <c r="N2133" s="1678"/>
      <c r="O2133" s="1678"/>
      <c r="P2133" s="309"/>
      <c r="Q2133" s="309"/>
      <c r="R2133" s="308"/>
      <c r="S2133" s="308"/>
      <c r="T2133" s="358"/>
      <c r="U2133" s="357"/>
      <c r="V2133" s="357"/>
      <c r="W2133" s="357"/>
      <c r="X2133" s="357"/>
      <c r="Y2133" s="357"/>
      <c r="Z2133" s="357"/>
      <c r="AA2133" s="357"/>
      <c r="AB2133" s="308"/>
      <c r="AC2133" s="2300"/>
      <c r="AD2133" s="2300"/>
      <c r="AE2133" s="2308"/>
      <c r="AF2133" s="2316"/>
      <c r="AG2133" s="2314"/>
      <c r="AH2133" s="2312"/>
      <c r="AI2133" s="271">
        <f>IF(P2133=P2132,0,IF(P2133=P2131,0,IF(P2133=P2130,0,IF(P2133=P2129,0,IF(P2133=P2128,0,IF(P2133=P2127,0,IF(P2133=P2126,0,IF(P2133=P2125,0,1))))))))</f>
        <v>0</v>
      </c>
      <c r="AJ2133" s="271" t="s">
        <v>545</v>
      </c>
      <c r="AK2133" s="271" t="str">
        <f t="shared" si="3100"/>
        <v>??</v>
      </c>
      <c r="AL2133" s="271" t="e">
        <f>IF(#REF!=#REF!,0,IF(#REF!=#REF!,0,IF(#REF!=#REF!,0,IF(#REF!=#REF!,0,IF(#REF!=#REF!,0,IF(#REF!=#REF!,0,IF(#REF!=#REF!,0,IF(#REF!=#REF!,0,1))))))))</f>
        <v>#REF!</v>
      </c>
      <c r="AM2133" s="354">
        <f t="shared" si="3099"/>
        <v>0</v>
      </c>
    </row>
    <row r="2134" spans="1:39" ht="14.1" customHeight="1" thickTop="1" thickBot="1" x14ac:dyDescent="0.25">
      <c r="A2134" s="2279"/>
      <c r="B2134" s="2282"/>
      <c r="C2134" s="2284"/>
      <c r="D2134" s="2286"/>
      <c r="E2134" s="2289"/>
      <c r="F2134" s="2282"/>
      <c r="G2134" s="2296"/>
      <c r="H2134" s="2298"/>
      <c r="I2134" s="2294"/>
      <c r="J2134" s="2282"/>
      <c r="K2134" s="2296"/>
      <c r="L2134" s="2282"/>
      <c r="M2134" s="292"/>
      <c r="N2134" s="290"/>
      <c r="O2134" s="290"/>
      <c r="P2134" s="291"/>
      <c r="Q2134" s="291"/>
      <c r="R2134" s="290"/>
      <c r="S2134" s="290"/>
      <c r="T2134" s="356"/>
      <c r="U2134" s="355"/>
      <c r="V2134" s="355"/>
      <c r="W2134" s="355"/>
      <c r="X2134" s="355"/>
      <c r="Y2134" s="355"/>
      <c r="Z2134" s="355"/>
      <c r="AA2134" s="355"/>
      <c r="AB2134" s="290"/>
      <c r="AC2134" s="2301"/>
      <c r="AD2134" s="2301"/>
      <c r="AE2134" s="2309"/>
      <c r="AF2134" s="2316"/>
      <c r="AG2134" s="2315"/>
      <c r="AH2134" s="2312"/>
      <c r="AI2134" s="271">
        <f>IF(P2134=P2133,0,IF(P2134=P2132,0,IF(P2134=P2131,0,IF(P2134=P2130,0,IF(P2134=P2129,0,IF(P2134=P2128,0,IF(P2134=P2127,0,IF(P2134=P2126,0,IF(P2134=P2125,0,1)))))))))</f>
        <v>0</v>
      </c>
      <c r="AJ2134" s="271" t="s">
        <v>545</v>
      </c>
      <c r="AK2134" s="271" t="str">
        <f t="shared" si="3100"/>
        <v>??</v>
      </c>
      <c r="AL2134" s="271" t="e">
        <f>IF(#REF!=#REF!,0,IF(#REF!=#REF!,0,IF(#REF!=#REF!,0,IF(#REF!=#REF!,0,IF(#REF!=#REF!,0,IF(#REF!=#REF!,0,IF(#REF!=#REF!,0,IF(#REF!=#REF!,0,IF(#REF!=#REF!,0,1)))))))))</f>
        <v>#REF!</v>
      </c>
      <c r="AM2134" s="354">
        <f t="shared" si="3099"/>
        <v>0</v>
      </c>
    </row>
    <row r="2135" spans="1:39" ht="14.1" customHeight="1" thickTop="1" thickBot="1" x14ac:dyDescent="0.25">
      <c r="A2135" s="2278"/>
      <c r="B2135" s="2280"/>
      <c r="C2135" s="2283"/>
      <c r="D2135" s="2285"/>
      <c r="E2135" s="2287"/>
      <c r="F2135" s="2280"/>
      <c r="G2135" s="2280"/>
      <c r="H2135" s="2297"/>
      <c r="I2135" s="2290" t="s">
        <v>140</v>
      </c>
      <c r="J2135" s="2281"/>
      <c r="K2135" s="2280"/>
      <c r="L2135" s="2281"/>
      <c r="M2135" s="310"/>
      <c r="N2135" s="1678"/>
      <c r="O2135" s="1678"/>
      <c r="P2135" s="388"/>
      <c r="Q2135" s="388"/>
      <c r="R2135" s="308"/>
      <c r="S2135" s="308"/>
      <c r="T2135" s="358"/>
      <c r="U2135" s="357"/>
      <c r="V2135" s="357"/>
      <c r="W2135" s="357"/>
      <c r="X2135" s="357"/>
      <c r="Y2135" s="357"/>
      <c r="Z2135" s="357"/>
      <c r="AA2135" s="357"/>
      <c r="AB2135" s="308"/>
      <c r="AC2135" s="2299">
        <f>SUM(T2135:AB2144)</f>
        <v>0</v>
      </c>
      <c r="AD2135" s="2299">
        <f>IF(AC2135&gt;0,18,0)</f>
        <v>0</v>
      </c>
      <c r="AE2135" s="2306">
        <f>IF((AC2135-AD2135)&gt;=0,AC2135-AD2135,0)</f>
        <v>0</v>
      </c>
      <c r="AF2135" s="2316">
        <f>IF(AC2135&lt;AD2135,AC2135,AD2135)/IF(AD2135=0,1,AD2135)</f>
        <v>0</v>
      </c>
      <c r="AG2135" s="2313" t="str">
        <f>IF(AF2135=1,"pe",IF(AF2135&gt;0,"ne",""))</f>
        <v/>
      </c>
      <c r="AH2135" s="2312"/>
      <c r="AI2135" s="271">
        <v>1</v>
      </c>
      <c r="AJ2135" s="271" t="s">
        <v>545</v>
      </c>
      <c r="AK2135" s="271" t="str">
        <f t="shared" si="3100"/>
        <v>??</v>
      </c>
      <c r="AL2135" s="271">
        <v>1</v>
      </c>
      <c r="AM2135" s="354">
        <f>C2135</f>
        <v>0</v>
      </c>
    </row>
    <row r="2136" spans="1:39" ht="14.1" customHeight="1" thickTop="1" thickBot="1" x14ac:dyDescent="0.25">
      <c r="A2136" s="2278"/>
      <c r="B2136" s="2281"/>
      <c r="C2136" s="2283"/>
      <c r="D2136" s="2285"/>
      <c r="E2136" s="2288"/>
      <c r="F2136" s="2281"/>
      <c r="G2136" s="2295"/>
      <c r="H2136" s="2297"/>
      <c r="I2136" s="2291"/>
      <c r="J2136" s="2281"/>
      <c r="K2136" s="2295"/>
      <c r="L2136" s="2281"/>
      <c r="M2136" s="310"/>
      <c r="N2136" s="1678"/>
      <c r="O2136" s="1678"/>
      <c r="P2136" s="309"/>
      <c r="Q2136" s="309"/>
      <c r="R2136" s="308"/>
      <c r="S2136" s="308"/>
      <c r="T2136" s="358"/>
      <c r="U2136" s="357"/>
      <c r="V2136" s="357"/>
      <c r="W2136" s="357"/>
      <c r="X2136" s="357"/>
      <c r="Y2136" s="357"/>
      <c r="Z2136" s="357"/>
      <c r="AA2136" s="357"/>
      <c r="AB2136" s="308"/>
      <c r="AC2136" s="2300"/>
      <c r="AD2136" s="2300"/>
      <c r="AE2136" s="2307"/>
      <c r="AF2136" s="2316"/>
      <c r="AG2136" s="2314"/>
      <c r="AH2136" s="2312"/>
      <c r="AI2136" s="271">
        <f>IF(P2136=P2135,0,1)</f>
        <v>0</v>
      </c>
      <c r="AJ2136" s="271" t="s">
        <v>545</v>
      </c>
      <c r="AK2136" s="271" t="str">
        <f t="shared" si="3100"/>
        <v>??</v>
      </c>
      <c r="AL2136" s="271" t="e">
        <f>IF(#REF!=#REF!,0,1)</f>
        <v>#REF!</v>
      </c>
      <c r="AM2136" s="354">
        <f t="shared" ref="AM2136:AM2144" si="3101">AM2135</f>
        <v>0</v>
      </c>
    </row>
    <row r="2137" spans="1:39" ht="14.1" customHeight="1" thickTop="1" thickBot="1" x14ac:dyDescent="0.25">
      <c r="A2137" s="2278"/>
      <c r="B2137" s="2281"/>
      <c r="C2137" s="2283"/>
      <c r="D2137" s="2285"/>
      <c r="E2137" s="2288"/>
      <c r="F2137" s="2281"/>
      <c r="G2137" s="2295"/>
      <c r="H2137" s="2297"/>
      <c r="I2137" s="2292"/>
      <c r="J2137" s="2281"/>
      <c r="K2137" s="2295"/>
      <c r="L2137" s="2281"/>
      <c r="M2137" s="310"/>
      <c r="N2137" s="1678"/>
      <c r="O2137" s="1678"/>
      <c r="P2137" s="309"/>
      <c r="Q2137" s="309"/>
      <c r="R2137" s="308"/>
      <c r="S2137" s="308"/>
      <c r="T2137" s="358"/>
      <c r="U2137" s="357"/>
      <c r="V2137" s="357"/>
      <c r="W2137" s="357"/>
      <c r="X2137" s="357"/>
      <c r="Y2137" s="357"/>
      <c r="Z2137" s="357"/>
      <c r="AA2137" s="357"/>
      <c r="AB2137" s="308"/>
      <c r="AC2137" s="2300"/>
      <c r="AD2137" s="2300"/>
      <c r="AE2137" s="2307"/>
      <c r="AF2137" s="2316"/>
      <c r="AG2137" s="2314"/>
      <c r="AH2137" s="2312"/>
      <c r="AI2137" s="271">
        <f>IF(P2137=P2136,0,IF(P2137=P2135,0,1))</f>
        <v>0</v>
      </c>
      <c r="AJ2137" s="271" t="s">
        <v>545</v>
      </c>
      <c r="AK2137" s="271" t="str">
        <f t="shared" si="3100"/>
        <v>??</v>
      </c>
      <c r="AL2137" s="271" t="e">
        <f>IF(#REF!=#REF!,0,IF(#REF!=#REF!,0,1))</f>
        <v>#REF!</v>
      </c>
      <c r="AM2137" s="354">
        <f t="shared" si="3101"/>
        <v>0</v>
      </c>
    </row>
    <row r="2138" spans="1:39" ht="14.1" customHeight="1" thickTop="1" thickBot="1" x14ac:dyDescent="0.25">
      <c r="A2138" s="2278"/>
      <c r="B2138" s="2281"/>
      <c r="C2138" s="2283"/>
      <c r="D2138" s="2285"/>
      <c r="E2138" s="2288"/>
      <c r="F2138" s="2281"/>
      <c r="G2138" s="2295"/>
      <c r="H2138" s="2297"/>
      <c r="I2138" s="2293"/>
      <c r="J2138" s="2281"/>
      <c r="K2138" s="2295"/>
      <c r="L2138" s="2281"/>
      <c r="M2138" s="310"/>
      <c r="N2138" s="1678"/>
      <c r="O2138" s="1678"/>
      <c r="P2138" s="309"/>
      <c r="Q2138" s="309"/>
      <c r="R2138" s="308"/>
      <c r="S2138" s="308"/>
      <c r="T2138" s="358"/>
      <c r="U2138" s="357"/>
      <c r="V2138" s="357"/>
      <c r="W2138" s="357"/>
      <c r="X2138" s="357"/>
      <c r="Y2138" s="357"/>
      <c r="Z2138" s="357"/>
      <c r="AA2138" s="357"/>
      <c r="AB2138" s="308"/>
      <c r="AC2138" s="2300"/>
      <c r="AD2138" s="2300"/>
      <c r="AE2138" s="2307"/>
      <c r="AF2138" s="2316"/>
      <c r="AG2138" s="2314"/>
      <c r="AH2138" s="2312"/>
      <c r="AI2138" s="271">
        <f>IF(P2138=P2137,0,IF(P2138=P2136,0,IF(P2138=P2135,0,1)))</f>
        <v>0</v>
      </c>
      <c r="AJ2138" s="271" t="s">
        <v>545</v>
      </c>
      <c r="AK2138" s="271" t="str">
        <f t="shared" si="3100"/>
        <v>??</v>
      </c>
      <c r="AL2138" s="271" t="e">
        <f>IF(#REF!=#REF!,0,IF(#REF!=#REF!,0,IF(#REF!=#REF!,0,1)))</f>
        <v>#REF!</v>
      </c>
      <c r="AM2138" s="354">
        <f t="shared" si="3101"/>
        <v>0</v>
      </c>
    </row>
    <row r="2139" spans="1:39" ht="14.1" customHeight="1" thickTop="1" thickBot="1" x14ac:dyDescent="0.25">
      <c r="A2139" s="2278"/>
      <c r="B2139" s="2281"/>
      <c r="C2139" s="2283"/>
      <c r="D2139" s="2285"/>
      <c r="E2139" s="2288"/>
      <c r="F2139" s="2281"/>
      <c r="G2139" s="2295"/>
      <c r="H2139" s="2297"/>
      <c r="I2139" s="2293"/>
      <c r="J2139" s="2281"/>
      <c r="K2139" s="2295"/>
      <c r="L2139" s="2281"/>
      <c r="M2139" s="310"/>
      <c r="N2139" s="1678"/>
      <c r="O2139" s="1678"/>
      <c r="P2139" s="309"/>
      <c r="Q2139" s="309"/>
      <c r="R2139" s="308"/>
      <c r="S2139" s="308"/>
      <c r="T2139" s="358"/>
      <c r="U2139" s="357"/>
      <c r="V2139" s="357"/>
      <c r="W2139" s="357"/>
      <c r="X2139" s="357"/>
      <c r="Y2139" s="357"/>
      <c r="Z2139" s="357"/>
      <c r="AA2139" s="357"/>
      <c r="AB2139" s="308"/>
      <c r="AC2139" s="2300"/>
      <c r="AD2139" s="2300"/>
      <c r="AE2139" s="2307"/>
      <c r="AF2139" s="2316"/>
      <c r="AG2139" s="2314"/>
      <c r="AH2139" s="2312"/>
      <c r="AI2139" s="271">
        <f>IF(P2139=P2138,0,IF(P2139=P2137,0,IF(P2139=P2136,0,IF(P2139=P2135,0,1))))</f>
        <v>0</v>
      </c>
      <c r="AJ2139" s="271" t="s">
        <v>545</v>
      </c>
      <c r="AK2139" s="271" t="str">
        <f t="shared" si="3100"/>
        <v>??</v>
      </c>
      <c r="AL2139" s="271" t="e">
        <f>IF(#REF!=#REF!,0,IF(#REF!=#REF!,0,IF(#REF!=#REF!,0,IF(#REF!=#REF!,0,1))))</f>
        <v>#REF!</v>
      </c>
      <c r="AM2139" s="354">
        <f t="shared" si="3101"/>
        <v>0</v>
      </c>
    </row>
    <row r="2140" spans="1:39" ht="14.1" customHeight="1" thickTop="1" thickBot="1" x14ac:dyDescent="0.25">
      <c r="A2140" s="2278"/>
      <c r="B2140" s="2281"/>
      <c r="C2140" s="2283"/>
      <c r="D2140" s="2285"/>
      <c r="E2140" s="2288"/>
      <c r="F2140" s="2281"/>
      <c r="G2140" s="2295"/>
      <c r="H2140" s="2297"/>
      <c r="I2140" s="2293"/>
      <c r="J2140" s="2281"/>
      <c r="K2140" s="2295"/>
      <c r="L2140" s="2281"/>
      <c r="M2140" s="310"/>
      <c r="N2140" s="1678"/>
      <c r="O2140" s="1678"/>
      <c r="P2140" s="309"/>
      <c r="Q2140" s="309"/>
      <c r="R2140" s="308"/>
      <c r="S2140" s="308"/>
      <c r="T2140" s="358"/>
      <c r="U2140" s="357"/>
      <c r="V2140" s="357"/>
      <c r="W2140" s="357"/>
      <c r="X2140" s="357"/>
      <c r="Y2140" s="357"/>
      <c r="Z2140" s="357"/>
      <c r="AA2140" s="357"/>
      <c r="AB2140" s="308"/>
      <c r="AC2140" s="2300"/>
      <c r="AD2140" s="2300"/>
      <c r="AE2140" s="2307"/>
      <c r="AF2140" s="2316"/>
      <c r="AG2140" s="2314"/>
      <c r="AH2140" s="2312"/>
      <c r="AI2140" s="271">
        <f>IF(P2140=P2139,0,IF(P2140=P2138,0,IF(P2140=P2137,0,IF(P2140=P2136,0,IF(P2140=P2135,0,1)))))</f>
        <v>0</v>
      </c>
      <c r="AJ2140" s="271" t="s">
        <v>545</v>
      </c>
      <c r="AK2140" s="271" t="str">
        <f t="shared" si="3100"/>
        <v>??</v>
      </c>
      <c r="AL2140" s="271" t="e">
        <f>IF(#REF!=#REF!,0,IF(#REF!=#REF!,0,IF(#REF!=#REF!,0,IF(#REF!=#REF!,0,IF(#REF!=#REF!,0,1)))))</f>
        <v>#REF!</v>
      </c>
      <c r="AM2140" s="354">
        <f t="shared" si="3101"/>
        <v>0</v>
      </c>
    </row>
    <row r="2141" spans="1:39" ht="14.1" customHeight="1" thickTop="1" thickBot="1" x14ac:dyDescent="0.25">
      <c r="A2141" s="2278"/>
      <c r="B2141" s="2281"/>
      <c r="C2141" s="2283"/>
      <c r="D2141" s="2285"/>
      <c r="E2141" s="2288"/>
      <c r="F2141" s="2281"/>
      <c r="G2141" s="2295"/>
      <c r="H2141" s="2297"/>
      <c r="I2141" s="2293"/>
      <c r="J2141" s="2281"/>
      <c r="K2141" s="2295"/>
      <c r="L2141" s="2281"/>
      <c r="M2141" s="310"/>
      <c r="N2141" s="1678"/>
      <c r="O2141" s="1678"/>
      <c r="P2141" s="309"/>
      <c r="Q2141" s="309"/>
      <c r="R2141" s="308"/>
      <c r="S2141" s="308"/>
      <c r="T2141" s="358"/>
      <c r="U2141" s="357"/>
      <c r="V2141" s="357"/>
      <c r="W2141" s="357"/>
      <c r="X2141" s="357"/>
      <c r="Y2141" s="357"/>
      <c r="Z2141" s="357"/>
      <c r="AA2141" s="357"/>
      <c r="AB2141" s="308"/>
      <c r="AC2141" s="2300"/>
      <c r="AD2141" s="2300"/>
      <c r="AE2141" s="2308" t="str">
        <f>IF(AE2135&gt;9,"błąd","")</f>
        <v/>
      </c>
      <c r="AF2141" s="2316"/>
      <c r="AG2141" s="2314"/>
      <c r="AH2141" s="2312"/>
      <c r="AI2141" s="271">
        <f>IF(P2141=P2140,0,IF(P2141=P2139,0,IF(P2141=P2138,0,IF(P2141=P2137,0,IF(P2141=P2136,0,IF(P2141=P2135,0,1))))))</f>
        <v>0</v>
      </c>
      <c r="AJ2141" s="271" t="s">
        <v>545</v>
      </c>
      <c r="AK2141" s="271" t="str">
        <f t="shared" si="3100"/>
        <v>??</v>
      </c>
      <c r="AL2141" s="271" t="e">
        <f>IF(#REF!=#REF!,0,IF(#REF!=#REF!,0,IF(#REF!=#REF!,0,IF(#REF!=#REF!,0,IF(#REF!=#REF!,0,IF(#REF!=#REF!,0,1))))))</f>
        <v>#REF!</v>
      </c>
      <c r="AM2141" s="354">
        <f t="shared" si="3101"/>
        <v>0</v>
      </c>
    </row>
    <row r="2142" spans="1:39" ht="14.1" customHeight="1" thickTop="1" thickBot="1" x14ac:dyDescent="0.25">
      <c r="A2142" s="2278"/>
      <c r="B2142" s="2281"/>
      <c r="C2142" s="2283"/>
      <c r="D2142" s="2285"/>
      <c r="E2142" s="2288"/>
      <c r="F2142" s="2281"/>
      <c r="G2142" s="2295"/>
      <c r="H2142" s="2297"/>
      <c r="I2142" s="2293"/>
      <c r="J2142" s="2281"/>
      <c r="K2142" s="2295"/>
      <c r="L2142" s="2281"/>
      <c r="M2142" s="310"/>
      <c r="N2142" s="1678"/>
      <c r="O2142" s="1678"/>
      <c r="P2142" s="309"/>
      <c r="Q2142" s="309"/>
      <c r="R2142" s="308"/>
      <c r="S2142" s="308"/>
      <c r="T2142" s="358"/>
      <c r="U2142" s="357"/>
      <c r="V2142" s="357"/>
      <c r="W2142" s="357"/>
      <c r="X2142" s="357"/>
      <c r="Y2142" s="357"/>
      <c r="Z2142" s="357"/>
      <c r="AA2142" s="357"/>
      <c r="AB2142" s="308"/>
      <c r="AC2142" s="2300"/>
      <c r="AD2142" s="2300"/>
      <c r="AE2142" s="2308"/>
      <c r="AF2142" s="2316"/>
      <c r="AG2142" s="2314"/>
      <c r="AH2142" s="2312"/>
      <c r="AI2142" s="271">
        <f>IF(P2142=P2141,0,IF(P2142=P2140,0,IF(P2142=P2139,0,IF(P2142=P2138,0,IF(P2142=P2137,0,IF(P2142=P2136,0,IF(P2142=P2135,0,1)))))))</f>
        <v>0</v>
      </c>
      <c r="AJ2142" s="271" t="s">
        <v>545</v>
      </c>
      <c r="AK2142" s="271" t="str">
        <f t="shared" si="3100"/>
        <v>??</v>
      </c>
      <c r="AL2142" s="271" t="e">
        <f>IF(#REF!=#REF!,0,IF(#REF!=#REF!,0,IF(#REF!=#REF!,0,IF(#REF!=#REF!,0,IF(#REF!=#REF!,0,IF(#REF!=#REF!,0,IF(#REF!=#REF!,0,1)))))))</f>
        <v>#REF!</v>
      </c>
      <c r="AM2142" s="354">
        <f t="shared" si="3101"/>
        <v>0</v>
      </c>
    </row>
    <row r="2143" spans="1:39" ht="14.1" customHeight="1" thickTop="1" thickBot="1" x14ac:dyDescent="0.25">
      <c r="A2143" s="2278"/>
      <c r="B2143" s="2281"/>
      <c r="C2143" s="2283"/>
      <c r="D2143" s="2285"/>
      <c r="E2143" s="2288"/>
      <c r="F2143" s="2281"/>
      <c r="G2143" s="2295"/>
      <c r="H2143" s="2297"/>
      <c r="I2143" s="2293"/>
      <c r="J2143" s="2281"/>
      <c r="K2143" s="2295"/>
      <c r="L2143" s="2281"/>
      <c r="M2143" s="310"/>
      <c r="N2143" s="1678"/>
      <c r="O2143" s="1678"/>
      <c r="P2143" s="309"/>
      <c r="Q2143" s="309"/>
      <c r="R2143" s="308"/>
      <c r="S2143" s="308"/>
      <c r="T2143" s="358"/>
      <c r="U2143" s="357"/>
      <c r="V2143" s="357"/>
      <c r="W2143" s="357"/>
      <c r="X2143" s="357"/>
      <c r="Y2143" s="357"/>
      <c r="Z2143" s="357"/>
      <c r="AA2143" s="357"/>
      <c r="AB2143" s="308"/>
      <c r="AC2143" s="2300"/>
      <c r="AD2143" s="2300"/>
      <c r="AE2143" s="2308"/>
      <c r="AF2143" s="2316"/>
      <c r="AG2143" s="2314"/>
      <c r="AH2143" s="2312"/>
      <c r="AI2143" s="271">
        <f>IF(P2143=P2142,0,IF(P2143=P2141,0,IF(P2143=P2140,0,IF(P2143=P2139,0,IF(P2143=P2138,0,IF(P2143=P2137,0,IF(P2143=P2136,0,IF(P2143=P2135,0,1))))))))</f>
        <v>0</v>
      </c>
      <c r="AJ2143" s="271" t="s">
        <v>545</v>
      </c>
      <c r="AK2143" s="271" t="str">
        <f t="shared" si="3100"/>
        <v>??</v>
      </c>
      <c r="AL2143" s="271" t="e">
        <f>IF(#REF!=#REF!,0,IF(#REF!=#REF!,0,IF(#REF!=#REF!,0,IF(#REF!=#REF!,0,IF(#REF!=#REF!,0,IF(#REF!=#REF!,0,IF(#REF!=#REF!,0,IF(#REF!=#REF!,0,1))))))))</f>
        <v>#REF!</v>
      </c>
      <c r="AM2143" s="354">
        <f t="shared" si="3101"/>
        <v>0</v>
      </c>
    </row>
    <row r="2144" spans="1:39" ht="14.1" customHeight="1" thickTop="1" thickBot="1" x14ac:dyDescent="0.25">
      <c r="A2144" s="2279"/>
      <c r="B2144" s="2282"/>
      <c r="C2144" s="2284"/>
      <c r="D2144" s="2286"/>
      <c r="E2144" s="2289"/>
      <c r="F2144" s="2282"/>
      <c r="G2144" s="2296"/>
      <c r="H2144" s="2298"/>
      <c r="I2144" s="2294"/>
      <c r="J2144" s="2282"/>
      <c r="K2144" s="2296"/>
      <c r="L2144" s="2282"/>
      <c r="M2144" s="292"/>
      <c r="N2144" s="290"/>
      <c r="O2144" s="290"/>
      <c r="P2144" s="291"/>
      <c r="Q2144" s="291"/>
      <c r="R2144" s="290"/>
      <c r="S2144" s="290"/>
      <c r="T2144" s="356"/>
      <c r="U2144" s="355"/>
      <c r="V2144" s="355"/>
      <c r="W2144" s="355"/>
      <c r="X2144" s="355"/>
      <c r="Y2144" s="355"/>
      <c r="Z2144" s="355"/>
      <c r="AA2144" s="355"/>
      <c r="AB2144" s="290"/>
      <c r="AC2144" s="2301"/>
      <c r="AD2144" s="2301"/>
      <c r="AE2144" s="2309"/>
      <c r="AF2144" s="2316"/>
      <c r="AG2144" s="2315"/>
      <c r="AH2144" s="2312"/>
      <c r="AI2144" s="271">
        <f>IF(P2144=P2143,0,IF(P2144=P2142,0,IF(P2144=P2141,0,IF(P2144=P2140,0,IF(P2144=P2139,0,IF(P2144=P2138,0,IF(P2144=P2137,0,IF(P2144=P2136,0,IF(P2144=P2135,0,1)))))))))</f>
        <v>0</v>
      </c>
      <c r="AJ2144" s="271" t="s">
        <v>545</v>
      </c>
      <c r="AK2144" s="271" t="str">
        <f t="shared" si="3100"/>
        <v>??</v>
      </c>
      <c r="AL2144" s="271" t="e">
        <f>IF(#REF!=#REF!,0,IF(#REF!=#REF!,0,IF(#REF!=#REF!,0,IF(#REF!=#REF!,0,IF(#REF!=#REF!,0,IF(#REF!=#REF!,0,IF(#REF!=#REF!,0,IF(#REF!=#REF!,0,IF(#REF!=#REF!,0,1)))))))))</f>
        <v>#REF!</v>
      </c>
      <c r="AM2144" s="354">
        <f t="shared" si="3101"/>
        <v>0</v>
      </c>
    </row>
    <row r="2145" spans="1:39" ht="14.1" customHeight="1" thickTop="1" thickBot="1" x14ac:dyDescent="0.25">
      <c r="A2145" s="2278"/>
      <c r="B2145" s="2280"/>
      <c r="C2145" s="2283"/>
      <c r="D2145" s="2285"/>
      <c r="E2145" s="2287"/>
      <c r="F2145" s="2280"/>
      <c r="G2145" s="2280"/>
      <c r="H2145" s="2297"/>
      <c r="I2145" s="2290" t="s">
        <v>140</v>
      </c>
      <c r="J2145" s="2281"/>
      <c r="K2145" s="2280"/>
      <c r="L2145" s="2281"/>
      <c r="M2145" s="310"/>
      <c r="N2145" s="1678"/>
      <c r="O2145" s="1678"/>
      <c r="P2145" s="388"/>
      <c r="Q2145" s="388"/>
      <c r="R2145" s="308"/>
      <c r="S2145" s="308"/>
      <c r="T2145" s="358"/>
      <c r="U2145" s="357"/>
      <c r="V2145" s="357"/>
      <c r="W2145" s="357"/>
      <c r="X2145" s="357"/>
      <c r="Y2145" s="357"/>
      <c r="Z2145" s="357"/>
      <c r="AA2145" s="357"/>
      <c r="AB2145" s="308"/>
      <c r="AC2145" s="2299">
        <f>SUM(T2145:AB2154)</f>
        <v>0</v>
      </c>
      <c r="AD2145" s="2299">
        <f>IF(AC2145&gt;0,18,0)</f>
        <v>0</v>
      </c>
      <c r="AE2145" s="2306">
        <f>IF((AC2145-AD2145)&gt;=0,AC2145-AD2145,0)</f>
        <v>0</v>
      </c>
      <c r="AF2145" s="2316">
        <f>IF(AC2145&lt;AD2145,AC2145,AD2145)/IF(AD2145=0,1,AD2145)</f>
        <v>0</v>
      </c>
      <c r="AG2145" s="2313" t="str">
        <f>IF(AF2145=1,"pe",IF(AF2145&gt;0,"ne",""))</f>
        <v/>
      </c>
      <c r="AH2145" s="2312"/>
      <c r="AI2145" s="271">
        <v>1</v>
      </c>
      <c r="AJ2145" s="271" t="s">
        <v>545</v>
      </c>
      <c r="AK2145" s="271" t="str">
        <f t="shared" si="3100"/>
        <v>??</v>
      </c>
      <c r="AL2145" s="271">
        <v>1</v>
      </c>
      <c r="AM2145" s="354">
        <f>C2145</f>
        <v>0</v>
      </c>
    </row>
    <row r="2146" spans="1:39" ht="14.1" customHeight="1" thickTop="1" thickBot="1" x14ac:dyDescent="0.25">
      <c r="A2146" s="2278"/>
      <c r="B2146" s="2281"/>
      <c r="C2146" s="2283"/>
      <c r="D2146" s="2285"/>
      <c r="E2146" s="2288"/>
      <c r="F2146" s="2281"/>
      <c r="G2146" s="2295"/>
      <c r="H2146" s="2297"/>
      <c r="I2146" s="2291"/>
      <c r="J2146" s="2281"/>
      <c r="K2146" s="2295"/>
      <c r="L2146" s="2281"/>
      <c r="M2146" s="310"/>
      <c r="N2146" s="1678"/>
      <c r="O2146" s="1678"/>
      <c r="P2146" s="309"/>
      <c r="Q2146" s="309"/>
      <c r="R2146" s="308"/>
      <c r="S2146" s="308"/>
      <c r="T2146" s="358"/>
      <c r="U2146" s="357"/>
      <c r="V2146" s="357"/>
      <c r="W2146" s="357"/>
      <c r="X2146" s="357"/>
      <c r="Y2146" s="357"/>
      <c r="Z2146" s="357"/>
      <c r="AA2146" s="357"/>
      <c r="AB2146" s="308"/>
      <c r="AC2146" s="2300"/>
      <c r="AD2146" s="2300"/>
      <c r="AE2146" s="2307"/>
      <c r="AF2146" s="2316"/>
      <c r="AG2146" s="2314"/>
      <c r="AH2146" s="2312"/>
      <c r="AI2146" s="271">
        <f>IF(P2146=P2145,0,1)</f>
        <v>0</v>
      </c>
      <c r="AJ2146" s="271" t="s">
        <v>545</v>
      </c>
      <c r="AK2146" s="271" t="str">
        <f t="shared" si="3100"/>
        <v>??</v>
      </c>
      <c r="AL2146" s="271" t="e">
        <f>IF(#REF!=#REF!,0,1)</f>
        <v>#REF!</v>
      </c>
      <c r="AM2146" s="354">
        <f t="shared" ref="AM2146:AM2154" si="3102">AM2145</f>
        <v>0</v>
      </c>
    </row>
    <row r="2147" spans="1:39" ht="14.1" customHeight="1" thickTop="1" thickBot="1" x14ac:dyDescent="0.25">
      <c r="A2147" s="2278"/>
      <c r="B2147" s="2281"/>
      <c r="C2147" s="2283"/>
      <c r="D2147" s="2285"/>
      <c r="E2147" s="2288"/>
      <c r="F2147" s="2281"/>
      <c r="G2147" s="2295"/>
      <c r="H2147" s="2297"/>
      <c r="I2147" s="2292"/>
      <c r="J2147" s="2281"/>
      <c r="K2147" s="2295"/>
      <c r="L2147" s="2281"/>
      <c r="M2147" s="310"/>
      <c r="N2147" s="1678"/>
      <c r="O2147" s="1678"/>
      <c r="P2147" s="309"/>
      <c r="Q2147" s="309"/>
      <c r="R2147" s="308"/>
      <c r="S2147" s="308"/>
      <c r="T2147" s="358"/>
      <c r="U2147" s="357"/>
      <c r="V2147" s="357"/>
      <c r="W2147" s="357"/>
      <c r="X2147" s="357"/>
      <c r="Y2147" s="357"/>
      <c r="Z2147" s="357"/>
      <c r="AA2147" s="357"/>
      <c r="AB2147" s="308"/>
      <c r="AC2147" s="2300"/>
      <c r="AD2147" s="2300"/>
      <c r="AE2147" s="2307"/>
      <c r="AF2147" s="2316"/>
      <c r="AG2147" s="2314"/>
      <c r="AH2147" s="2312"/>
      <c r="AI2147" s="271">
        <f>IF(P2147=P2146,0,IF(P2147=P2145,0,1))</f>
        <v>0</v>
      </c>
      <c r="AJ2147" s="271" t="s">
        <v>545</v>
      </c>
      <c r="AK2147" s="271" t="str">
        <f t="shared" si="3100"/>
        <v>??</v>
      </c>
      <c r="AL2147" s="271" t="e">
        <f>IF(#REF!=#REF!,0,IF(#REF!=#REF!,0,1))</f>
        <v>#REF!</v>
      </c>
      <c r="AM2147" s="354">
        <f t="shared" si="3102"/>
        <v>0</v>
      </c>
    </row>
    <row r="2148" spans="1:39" ht="14.1" customHeight="1" thickTop="1" thickBot="1" x14ac:dyDescent="0.25">
      <c r="A2148" s="2278"/>
      <c r="B2148" s="2281"/>
      <c r="C2148" s="2283"/>
      <c r="D2148" s="2285"/>
      <c r="E2148" s="2288"/>
      <c r="F2148" s="2281"/>
      <c r="G2148" s="2295"/>
      <c r="H2148" s="2297"/>
      <c r="I2148" s="2293"/>
      <c r="J2148" s="2281"/>
      <c r="K2148" s="2295"/>
      <c r="L2148" s="2281"/>
      <c r="M2148" s="310"/>
      <c r="N2148" s="1678"/>
      <c r="O2148" s="1678"/>
      <c r="P2148" s="309"/>
      <c r="Q2148" s="309"/>
      <c r="R2148" s="308"/>
      <c r="S2148" s="308"/>
      <c r="T2148" s="358"/>
      <c r="U2148" s="357"/>
      <c r="V2148" s="357"/>
      <c r="W2148" s="357"/>
      <c r="X2148" s="357"/>
      <c r="Y2148" s="357"/>
      <c r="Z2148" s="357"/>
      <c r="AA2148" s="357"/>
      <c r="AB2148" s="308"/>
      <c r="AC2148" s="2300"/>
      <c r="AD2148" s="2300"/>
      <c r="AE2148" s="2307"/>
      <c r="AF2148" s="2316"/>
      <c r="AG2148" s="2314"/>
      <c r="AH2148" s="2312"/>
      <c r="AI2148" s="271">
        <f>IF(P2148=P2147,0,IF(P2148=P2146,0,IF(P2148=P2145,0,1)))</f>
        <v>0</v>
      </c>
      <c r="AJ2148" s="271" t="s">
        <v>545</v>
      </c>
      <c r="AK2148" s="271" t="str">
        <f t="shared" si="3100"/>
        <v>??</v>
      </c>
      <c r="AL2148" s="271" t="e">
        <f>IF(#REF!=#REF!,0,IF(#REF!=#REF!,0,IF(#REF!=#REF!,0,1)))</f>
        <v>#REF!</v>
      </c>
      <c r="AM2148" s="354">
        <f t="shared" si="3102"/>
        <v>0</v>
      </c>
    </row>
    <row r="2149" spans="1:39" ht="14.1" customHeight="1" thickTop="1" thickBot="1" x14ac:dyDescent="0.25">
      <c r="A2149" s="2278"/>
      <c r="B2149" s="2281"/>
      <c r="C2149" s="2283"/>
      <c r="D2149" s="2285"/>
      <c r="E2149" s="2288"/>
      <c r="F2149" s="2281"/>
      <c r="G2149" s="2295"/>
      <c r="H2149" s="2297"/>
      <c r="I2149" s="2293"/>
      <c r="J2149" s="2281"/>
      <c r="K2149" s="2295"/>
      <c r="L2149" s="2281"/>
      <c r="M2149" s="310"/>
      <c r="N2149" s="1678"/>
      <c r="O2149" s="1678"/>
      <c r="P2149" s="309"/>
      <c r="Q2149" s="309"/>
      <c r="R2149" s="308"/>
      <c r="S2149" s="308"/>
      <c r="T2149" s="358"/>
      <c r="U2149" s="357"/>
      <c r="V2149" s="357"/>
      <c r="W2149" s="357"/>
      <c r="X2149" s="357"/>
      <c r="Y2149" s="357"/>
      <c r="Z2149" s="357"/>
      <c r="AA2149" s="357"/>
      <c r="AB2149" s="308"/>
      <c r="AC2149" s="2300"/>
      <c r="AD2149" s="2300"/>
      <c r="AE2149" s="2307"/>
      <c r="AF2149" s="2316"/>
      <c r="AG2149" s="2314"/>
      <c r="AH2149" s="2312"/>
      <c r="AI2149" s="271">
        <f>IF(P2149=P2148,0,IF(P2149=P2147,0,IF(P2149=P2146,0,IF(P2149=P2145,0,1))))</f>
        <v>0</v>
      </c>
      <c r="AJ2149" s="271" t="s">
        <v>545</v>
      </c>
      <c r="AK2149" s="271" t="str">
        <f t="shared" si="3100"/>
        <v>??</v>
      </c>
      <c r="AL2149" s="271" t="e">
        <f>IF(#REF!=#REF!,0,IF(#REF!=#REF!,0,IF(#REF!=#REF!,0,IF(#REF!=#REF!,0,1))))</f>
        <v>#REF!</v>
      </c>
      <c r="AM2149" s="354">
        <f t="shared" si="3102"/>
        <v>0</v>
      </c>
    </row>
    <row r="2150" spans="1:39" ht="14.1" customHeight="1" thickTop="1" thickBot="1" x14ac:dyDescent="0.25">
      <c r="A2150" s="2278"/>
      <c r="B2150" s="2281"/>
      <c r="C2150" s="2283"/>
      <c r="D2150" s="2285"/>
      <c r="E2150" s="2288"/>
      <c r="F2150" s="2281"/>
      <c r="G2150" s="2295"/>
      <c r="H2150" s="2297"/>
      <c r="I2150" s="2293"/>
      <c r="J2150" s="2281"/>
      <c r="K2150" s="2295"/>
      <c r="L2150" s="2281"/>
      <c r="M2150" s="310"/>
      <c r="N2150" s="1678"/>
      <c r="O2150" s="1678"/>
      <c r="P2150" s="309"/>
      <c r="Q2150" s="309"/>
      <c r="R2150" s="308"/>
      <c r="S2150" s="308"/>
      <c r="T2150" s="358"/>
      <c r="U2150" s="357"/>
      <c r="V2150" s="357"/>
      <c r="W2150" s="357"/>
      <c r="X2150" s="357"/>
      <c r="Y2150" s="357"/>
      <c r="Z2150" s="357"/>
      <c r="AA2150" s="357"/>
      <c r="AB2150" s="308"/>
      <c r="AC2150" s="2300"/>
      <c r="AD2150" s="2300"/>
      <c r="AE2150" s="2307"/>
      <c r="AF2150" s="2316"/>
      <c r="AG2150" s="2314"/>
      <c r="AH2150" s="2312"/>
      <c r="AI2150" s="271">
        <f>IF(P2150=P2149,0,IF(P2150=P2148,0,IF(P2150=P2147,0,IF(P2150=P2146,0,IF(P2150=P2145,0,1)))))</f>
        <v>0</v>
      </c>
      <c r="AJ2150" s="271" t="s">
        <v>545</v>
      </c>
      <c r="AK2150" s="271" t="str">
        <f t="shared" si="3100"/>
        <v>??</v>
      </c>
      <c r="AL2150" s="271" t="e">
        <f>IF(#REF!=#REF!,0,IF(#REF!=#REF!,0,IF(#REF!=#REF!,0,IF(#REF!=#REF!,0,IF(#REF!=#REF!,0,1)))))</f>
        <v>#REF!</v>
      </c>
      <c r="AM2150" s="354">
        <f t="shared" si="3102"/>
        <v>0</v>
      </c>
    </row>
    <row r="2151" spans="1:39" ht="14.1" customHeight="1" thickTop="1" thickBot="1" x14ac:dyDescent="0.25">
      <c r="A2151" s="2278"/>
      <c r="B2151" s="2281"/>
      <c r="C2151" s="2283"/>
      <c r="D2151" s="2285"/>
      <c r="E2151" s="2288"/>
      <c r="F2151" s="2281"/>
      <c r="G2151" s="2295"/>
      <c r="H2151" s="2297"/>
      <c r="I2151" s="2293"/>
      <c r="J2151" s="2281"/>
      <c r="K2151" s="2295"/>
      <c r="L2151" s="2281"/>
      <c r="M2151" s="310"/>
      <c r="N2151" s="1678"/>
      <c r="O2151" s="1678"/>
      <c r="P2151" s="309"/>
      <c r="Q2151" s="309"/>
      <c r="R2151" s="308"/>
      <c r="S2151" s="308"/>
      <c r="T2151" s="358"/>
      <c r="U2151" s="357"/>
      <c r="V2151" s="357"/>
      <c r="W2151" s="357"/>
      <c r="X2151" s="357"/>
      <c r="Y2151" s="357"/>
      <c r="Z2151" s="357"/>
      <c r="AA2151" s="357"/>
      <c r="AB2151" s="308"/>
      <c r="AC2151" s="2300"/>
      <c r="AD2151" s="2300"/>
      <c r="AE2151" s="2308" t="str">
        <f>IF(AE2145&gt;9,"błąd","")</f>
        <v/>
      </c>
      <c r="AF2151" s="2316"/>
      <c r="AG2151" s="2314"/>
      <c r="AH2151" s="2312"/>
      <c r="AI2151" s="271">
        <f>IF(P2151=P2150,0,IF(P2151=P2149,0,IF(P2151=P2148,0,IF(P2151=P2147,0,IF(P2151=P2146,0,IF(P2151=P2145,0,1))))))</f>
        <v>0</v>
      </c>
      <c r="AJ2151" s="271" t="s">
        <v>545</v>
      </c>
      <c r="AK2151" s="271" t="str">
        <f t="shared" si="3100"/>
        <v>??</v>
      </c>
      <c r="AL2151" s="271" t="e">
        <f>IF(#REF!=#REF!,0,IF(#REF!=#REF!,0,IF(#REF!=#REF!,0,IF(#REF!=#REF!,0,IF(#REF!=#REF!,0,IF(#REF!=#REF!,0,1))))))</f>
        <v>#REF!</v>
      </c>
      <c r="AM2151" s="354">
        <f t="shared" si="3102"/>
        <v>0</v>
      </c>
    </row>
    <row r="2152" spans="1:39" ht="14.1" customHeight="1" thickTop="1" thickBot="1" x14ac:dyDescent="0.25">
      <c r="A2152" s="2278"/>
      <c r="B2152" s="2281"/>
      <c r="C2152" s="2283"/>
      <c r="D2152" s="2285"/>
      <c r="E2152" s="2288"/>
      <c r="F2152" s="2281"/>
      <c r="G2152" s="2295"/>
      <c r="H2152" s="2297"/>
      <c r="I2152" s="2293"/>
      <c r="J2152" s="2281"/>
      <c r="K2152" s="2295"/>
      <c r="L2152" s="2281"/>
      <c r="M2152" s="310"/>
      <c r="N2152" s="1678"/>
      <c r="O2152" s="1678"/>
      <c r="P2152" s="309"/>
      <c r="Q2152" s="309"/>
      <c r="R2152" s="308"/>
      <c r="S2152" s="308"/>
      <c r="T2152" s="358"/>
      <c r="U2152" s="357"/>
      <c r="V2152" s="357"/>
      <c r="W2152" s="357"/>
      <c r="X2152" s="357"/>
      <c r="Y2152" s="357"/>
      <c r="Z2152" s="357"/>
      <c r="AA2152" s="357"/>
      <c r="AB2152" s="308"/>
      <c r="AC2152" s="2300"/>
      <c r="AD2152" s="2300"/>
      <c r="AE2152" s="2308"/>
      <c r="AF2152" s="2316"/>
      <c r="AG2152" s="2314"/>
      <c r="AH2152" s="2312"/>
      <c r="AI2152" s="271">
        <f>IF(P2152=P2151,0,IF(P2152=P2150,0,IF(P2152=P2149,0,IF(P2152=P2148,0,IF(P2152=P2147,0,IF(P2152=P2146,0,IF(P2152=P2145,0,1)))))))</f>
        <v>0</v>
      </c>
      <c r="AJ2152" s="271" t="s">
        <v>545</v>
      </c>
      <c r="AK2152" s="271" t="str">
        <f t="shared" si="3100"/>
        <v>??</v>
      </c>
      <c r="AL2152" s="271" t="e">
        <f>IF(#REF!=#REF!,0,IF(#REF!=#REF!,0,IF(#REF!=#REF!,0,IF(#REF!=#REF!,0,IF(#REF!=#REF!,0,IF(#REF!=#REF!,0,IF(#REF!=#REF!,0,1)))))))</f>
        <v>#REF!</v>
      </c>
      <c r="AM2152" s="354">
        <f t="shared" si="3102"/>
        <v>0</v>
      </c>
    </row>
    <row r="2153" spans="1:39" ht="14.1" customHeight="1" thickTop="1" thickBot="1" x14ac:dyDescent="0.25">
      <c r="A2153" s="2278"/>
      <c r="B2153" s="2281"/>
      <c r="C2153" s="2283"/>
      <c r="D2153" s="2285"/>
      <c r="E2153" s="2288"/>
      <c r="F2153" s="2281"/>
      <c r="G2153" s="2295"/>
      <c r="H2153" s="2297"/>
      <c r="I2153" s="2293"/>
      <c r="J2153" s="2281"/>
      <c r="K2153" s="2295"/>
      <c r="L2153" s="2281"/>
      <c r="M2153" s="310"/>
      <c r="N2153" s="1678"/>
      <c r="O2153" s="1678"/>
      <c r="P2153" s="309"/>
      <c r="Q2153" s="309"/>
      <c r="R2153" s="308"/>
      <c r="S2153" s="308"/>
      <c r="T2153" s="358"/>
      <c r="U2153" s="357"/>
      <c r="V2153" s="357"/>
      <c r="W2153" s="357"/>
      <c r="X2153" s="357"/>
      <c r="Y2153" s="357"/>
      <c r="Z2153" s="357"/>
      <c r="AA2153" s="357"/>
      <c r="AB2153" s="308"/>
      <c r="AC2153" s="2300"/>
      <c r="AD2153" s="2300"/>
      <c r="AE2153" s="2308"/>
      <c r="AF2153" s="2316"/>
      <c r="AG2153" s="2314"/>
      <c r="AH2153" s="2312"/>
      <c r="AI2153" s="271">
        <f>IF(P2153=P2152,0,IF(P2153=P2151,0,IF(P2153=P2150,0,IF(P2153=P2149,0,IF(P2153=P2148,0,IF(P2153=P2147,0,IF(P2153=P2146,0,IF(P2153=P2145,0,1))))))))</f>
        <v>0</v>
      </c>
      <c r="AJ2153" s="271" t="s">
        <v>545</v>
      </c>
      <c r="AK2153" s="271" t="str">
        <f t="shared" si="3100"/>
        <v>??</v>
      </c>
      <c r="AL2153" s="271" t="e">
        <f>IF(#REF!=#REF!,0,IF(#REF!=#REF!,0,IF(#REF!=#REF!,0,IF(#REF!=#REF!,0,IF(#REF!=#REF!,0,IF(#REF!=#REF!,0,IF(#REF!=#REF!,0,IF(#REF!=#REF!,0,1))))))))</f>
        <v>#REF!</v>
      </c>
      <c r="AM2153" s="354">
        <f t="shared" si="3102"/>
        <v>0</v>
      </c>
    </row>
    <row r="2154" spans="1:39" ht="14.1" customHeight="1" thickTop="1" thickBot="1" x14ac:dyDescent="0.25">
      <c r="A2154" s="2279"/>
      <c r="B2154" s="2282"/>
      <c r="C2154" s="2284"/>
      <c r="D2154" s="2286"/>
      <c r="E2154" s="2289"/>
      <c r="F2154" s="2282"/>
      <c r="G2154" s="2296"/>
      <c r="H2154" s="2298"/>
      <c r="I2154" s="2294"/>
      <c r="J2154" s="2282"/>
      <c r="K2154" s="2296"/>
      <c r="L2154" s="2282"/>
      <c r="M2154" s="292"/>
      <c r="N2154" s="290"/>
      <c r="O2154" s="290"/>
      <c r="P2154" s="291"/>
      <c r="Q2154" s="291"/>
      <c r="R2154" s="290"/>
      <c r="S2154" s="290"/>
      <c r="T2154" s="356"/>
      <c r="U2154" s="355"/>
      <c r="V2154" s="355"/>
      <c r="W2154" s="355"/>
      <c r="X2154" s="355"/>
      <c r="Y2154" s="355"/>
      <c r="Z2154" s="355"/>
      <c r="AA2154" s="355"/>
      <c r="AB2154" s="290"/>
      <c r="AC2154" s="2301"/>
      <c r="AD2154" s="2301"/>
      <c r="AE2154" s="2309"/>
      <c r="AF2154" s="2316"/>
      <c r="AG2154" s="2315"/>
      <c r="AH2154" s="2312"/>
      <c r="AI2154" s="271">
        <f>IF(P2154=P2153,0,IF(P2154=P2152,0,IF(P2154=P2151,0,IF(P2154=P2150,0,IF(P2154=P2149,0,IF(P2154=P2148,0,IF(P2154=P2147,0,IF(P2154=P2146,0,IF(P2154=P2145,0,1)))))))))</f>
        <v>0</v>
      </c>
      <c r="AJ2154" s="271" t="s">
        <v>545</v>
      </c>
      <c r="AK2154" s="271" t="str">
        <f t="shared" si="3100"/>
        <v>??</v>
      </c>
      <c r="AL2154" s="271" t="e">
        <f>IF(#REF!=#REF!,0,IF(#REF!=#REF!,0,IF(#REF!=#REF!,0,IF(#REF!=#REF!,0,IF(#REF!=#REF!,0,IF(#REF!=#REF!,0,IF(#REF!=#REF!,0,IF(#REF!=#REF!,0,IF(#REF!=#REF!,0,1)))))))))</f>
        <v>#REF!</v>
      </c>
      <c r="AM2154" s="354">
        <f t="shared" si="3102"/>
        <v>0</v>
      </c>
    </row>
    <row r="2155" spans="1:39" ht="14.1" customHeight="1" thickTop="1" thickBot="1" x14ac:dyDescent="0.25">
      <c r="A2155" s="2278"/>
      <c r="B2155" s="2280"/>
      <c r="C2155" s="2283"/>
      <c r="D2155" s="2285"/>
      <c r="E2155" s="2287"/>
      <c r="F2155" s="2280"/>
      <c r="G2155" s="2280"/>
      <c r="H2155" s="2297"/>
      <c r="I2155" s="2290" t="s">
        <v>140</v>
      </c>
      <c r="J2155" s="2281"/>
      <c r="K2155" s="2280"/>
      <c r="L2155" s="2281"/>
      <c r="M2155" s="310"/>
      <c r="N2155" s="1678"/>
      <c r="O2155" s="1678"/>
      <c r="P2155" s="388"/>
      <c r="Q2155" s="388"/>
      <c r="R2155" s="308"/>
      <c r="S2155" s="308"/>
      <c r="T2155" s="358"/>
      <c r="U2155" s="357"/>
      <c r="V2155" s="357"/>
      <c r="W2155" s="357"/>
      <c r="X2155" s="357"/>
      <c r="Y2155" s="357"/>
      <c r="Z2155" s="357"/>
      <c r="AA2155" s="357"/>
      <c r="AB2155" s="308"/>
      <c r="AC2155" s="2299">
        <f>SUM(T2155:AB2164)</f>
        <v>0</v>
      </c>
      <c r="AD2155" s="2299">
        <f>IF(AC2155&gt;0,18,0)</f>
        <v>0</v>
      </c>
      <c r="AE2155" s="2306">
        <f>IF((AC2155-AD2155)&gt;=0,AC2155-AD2155,0)</f>
        <v>0</v>
      </c>
      <c r="AF2155" s="2316">
        <f>IF(AC2155&lt;AD2155,AC2155,AD2155)/IF(AD2155=0,1,AD2155)</f>
        <v>0</v>
      </c>
      <c r="AG2155" s="2313" t="str">
        <f>IF(AF2155=1,"pe",IF(AF2155&gt;0,"ne",""))</f>
        <v/>
      </c>
      <c r="AH2155" s="2312"/>
      <c r="AI2155" s="271">
        <v>1</v>
      </c>
      <c r="AJ2155" s="271" t="s">
        <v>545</v>
      </c>
      <c r="AK2155" s="271" t="str">
        <f t="shared" si="3100"/>
        <v>??</v>
      </c>
      <c r="AL2155" s="271">
        <v>1</v>
      </c>
      <c r="AM2155" s="354">
        <f>C2155</f>
        <v>0</v>
      </c>
    </row>
    <row r="2156" spans="1:39" ht="14.1" customHeight="1" thickTop="1" thickBot="1" x14ac:dyDescent="0.25">
      <c r="A2156" s="2278"/>
      <c r="B2156" s="2281"/>
      <c r="C2156" s="2283"/>
      <c r="D2156" s="2285"/>
      <c r="E2156" s="2288"/>
      <c r="F2156" s="2281"/>
      <c r="G2156" s="2295"/>
      <c r="H2156" s="2297"/>
      <c r="I2156" s="2291"/>
      <c r="J2156" s="2281"/>
      <c r="K2156" s="2295"/>
      <c r="L2156" s="2281"/>
      <c r="M2156" s="310"/>
      <c r="N2156" s="1678"/>
      <c r="O2156" s="1678"/>
      <c r="P2156" s="309"/>
      <c r="Q2156" s="309"/>
      <c r="R2156" s="308"/>
      <c r="S2156" s="308"/>
      <c r="T2156" s="358"/>
      <c r="U2156" s="357"/>
      <c r="V2156" s="357"/>
      <c r="W2156" s="357"/>
      <c r="X2156" s="357"/>
      <c r="Y2156" s="357"/>
      <c r="Z2156" s="357"/>
      <c r="AA2156" s="357"/>
      <c r="AB2156" s="308"/>
      <c r="AC2156" s="2300"/>
      <c r="AD2156" s="2300"/>
      <c r="AE2156" s="2307"/>
      <c r="AF2156" s="2316"/>
      <c r="AG2156" s="2314"/>
      <c r="AH2156" s="2312"/>
      <c r="AI2156" s="271">
        <f>IF(P2156=P2155,0,1)</f>
        <v>0</v>
      </c>
      <c r="AJ2156" s="271" t="s">
        <v>545</v>
      </c>
      <c r="AK2156" s="271" t="str">
        <f t="shared" si="3100"/>
        <v>??</v>
      </c>
      <c r="AL2156" s="271" t="e">
        <f>IF(#REF!=#REF!,0,1)</f>
        <v>#REF!</v>
      </c>
      <c r="AM2156" s="354">
        <f t="shared" ref="AM2156:AM2164" si="3103">AM2155</f>
        <v>0</v>
      </c>
    </row>
    <row r="2157" spans="1:39" ht="14.1" customHeight="1" thickTop="1" thickBot="1" x14ac:dyDescent="0.25">
      <c r="A2157" s="2278"/>
      <c r="B2157" s="2281"/>
      <c r="C2157" s="2283"/>
      <c r="D2157" s="2285"/>
      <c r="E2157" s="2288"/>
      <c r="F2157" s="2281"/>
      <c r="G2157" s="2295"/>
      <c r="H2157" s="2297"/>
      <c r="I2157" s="2292"/>
      <c r="J2157" s="2281"/>
      <c r="K2157" s="2295"/>
      <c r="L2157" s="2281"/>
      <c r="M2157" s="310"/>
      <c r="N2157" s="1678"/>
      <c r="O2157" s="1678"/>
      <c r="P2157" s="309"/>
      <c r="Q2157" s="309"/>
      <c r="R2157" s="308"/>
      <c r="S2157" s="308"/>
      <c r="T2157" s="358"/>
      <c r="U2157" s="357"/>
      <c r="V2157" s="357"/>
      <c r="W2157" s="357"/>
      <c r="X2157" s="357"/>
      <c r="Y2157" s="357"/>
      <c r="Z2157" s="357"/>
      <c r="AA2157" s="357"/>
      <c r="AB2157" s="308"/>
      <c r="AC2157" s="2300"/>
      <c r="AD2157" s="2300"/>
      <c r="AE2157" s="2307"/>
      <c r="AF2157" s="2316"/>
      <c r="AG2157" s="2314"/>
      <c r="AH2157" s="2312"/>
      <c r="AI2157" s="271">
        <f>IF(P2157=P2156,0,IF(P2157=P2155,0,1))</f>
        <v>0</v>
      </c>
      <c r="AJ2157" s="271" t="s">
        <v>545</v>
      </c>
      <c r="AK2157" s="271" t="str">
        <f t="shared" si="3100"/>
        <v>??</v>
      </c>
      <c r="AL2157" s="271" t="e">
        <f>IF(#REF!=#REF!,0,IF(#REF!=#REF!,0,1))</f>
        <v>#REF!</v>
      </c>
      <c r="AM2157" s="354">
        <f t="shared" si="3103"/>
        <v>0</v>
      </c>
    </row>
    <row r="2158" spans="1:39" ht="14.1" customHeight="1" thickTop="1" thickBot="1" x14ac:dyDescent="0.25">
      <c r="A2158" s="2278"/>
      <c r="B2158" s="2281"/>
      <c r="C2158" s="2283"/>
      <c r="D2158" s="2285"/>
      <c r="E2158" s="2288"/>
      <c r="F2158" s="2281"/>
      <c r="G2158" s="2295"/>
      <c r="H2158" s="2297"/>
      <c r="I2158" s="2293"/>
      <c r="J2158" s="2281"/>
      <c r="K2158" s="2295"/>
      <c r="L2158" s="2281"/>
      <c r="M2158" s="310"/>
      <c r="N2158" s="1678"/>
      <c r="O2158" s="1678"/>
      <c r="P2158" s="309"/>
      <c r="Q2158" s="309"/>
      <c r="R2158" s="308"/>
      <c r="S2158" s="308"/>
      <c r="T2158" s="358"/>
      <c r="U2158" s="357"/>
      <c r="V2158" s="357"/>
      <c r="W2158" s="357"/>
      <c r="X2158" s="357"/>
      <c r="Y2158" s="357"/>
      <c r="Z2158" s="357"/>
      <c r="AA2158" s="357"/>
      <c r="AB2158" s="308"/>
      <c r="AC2158" s="2300"/>
      <c r="AD2158" s="2300"/>
      <c r="AE2158" s="2307"/>
      <c r="AF2158" s="2316"/>
      <c r="AG2158" s="2314"/>
      <c r="AH2158" s="2312"/>
      <c r="AI2158" s="271">
        <f>IF(P2158=P2157,0,IF(P2158=P2156,0,IF(P2158=P2155,0,1)))</f>
        <v>0</v>
      </c>
      <c r="AJ2158" s="271" t="s">
        <v>545</v>
      </c>
      <c r="AK2158" s="271" t="str">
        <f t="shared" si="3100"/>
        <v>??</v>
      </c>
      <c r="AL2158" s="271" t="e">
        <f>IF(#REF!=#REF!,0,IF(#REF!=#REF!,0,IF(#REF!=#REF!,0,1)))</f>
        <v>#REF!</v>
      </c>
      <c r="AM2158" s="354">
        <f t="shared" si="3103"/>
        <v>0</v>
      </c>
    </row>
    <row r="2159" spans="1:39" ht="14.1" customHeight="1" thickTop="1" thickBot="1" x14ac:dyDescent="0.25">
      <c r="A2159" s="2278"/>
      <c r="B2159" s="2281"/>
      <c r="C2159" s="2283"/>
      <c r="D2159" s="2285"/>
      <c r="E2159" s="2288"/>
      <c r="F2159" s="2281"/>
      <c r="G2159" s="2295"/>
      <c r="H2159" s="2297"/>
      <c r="I2159" s="2293"/>
      <c r="J2159" s="2281"/>
      <c r="K2159" s="2295"/>
      <c r="L2159" s="2281"/>
      <c r="M2159" s="310"/>
      <c r="N2159" s="1678"/>
      <c r="O2159" s="1678"/>
      <c r="P2159" s="309"/>
      <c r="Q2159" s="309"/>
      <c r="R2159" s="308"/>
      <c r="S2159" s="308"/>
      <c r="T2159" s="358"/>
      <c r="U2159" s="357"/>
      <c r="V2159" s="357"/>
      <c r="W2159" s="357"/>
      <c r="X2159" s="357"/>
      <c r="Y2159" s="357"/>
      <c r="Z2159" s="357"/>
      <c r="AA2159" s="357"/>
      <c r="AB2159" s="308"/>
      <c r="AC2159" s="2300"/>
      <c r="AD2159" s="2300"/>
      <c r="AE2159" s="2307"/>
      <c r="AF2159" s="2316"/>
      <c r="AG2159" s="2314"/>
      <c r="AH2159" s="2312"/>
      <c r="AI2159" s="271">
        <f>IF(P2159=P2158,0,IF(P2159=P2157,0,IF(P2159=P2156,0,IF(P2159=P2155,0,1))))</f>
        <v>0</v>
      </c>
      <c r="AJ2159" s="271" t="s">
        <v>545</v>
      </c>
      <c r="AK2159" s="271" t="str">
        <f t="shared" si="3100"/>
        <v>??</v>
      </c>
      <c r="AL2159" s="271" t="e">
        <f>IF(#REF!=#REF!,0,IF(#REF!=#REF!,0,IF(#REF!=#REF!,0,IF(#REF!=#REF!,0,1))))</f>
        <v>#REF!</v>
      </c>
      <c r="AM2159" s="354">
        <f t="shared" si="3103"/>
        <v>0</v>
      </c>
    </row>
    <row r="2160" spans="1:39" ht="14.1" customHeight="1" thickTop="1" thickBot="1" x14ac:dyDescent="0.25">
      <c r="A2160" s="2278"/>
      <c r="B2160" s="2281"/>
      <c r="C2160" s="2283"/>
      <c r="D2160" s="2285"/>
      <c r="E2160" s="2288"/>
      <c r="F2160" s="2281"/>
      <c r="G2160" s="2295"/>
      <c r="H2160" s="2297"/>
      <c r="I2160" s="2293"/>
      <c r="J2160" s="2281"/>
      <c r="K2160" s="2295"/>
      <c r="L2160" s="2281"/>
      <c r="M2160" s="310"/>
      <c r="N2160" s="1678"/>
      <c r="O2160" s="1678"/>
      <c r="P2160" s="309"/>
      <c r="Q2160" s="309"/>
      <c r="R2160" s="308"/>
      <c r="S2160" s="308"/>
      <c r="T2160" s="358"/>
      <c r="U2160" s="357"/>
      <c r="V2160" s="357"/>
      <c r="W2160" s="357"/>
      <c r="X2160" s="357"/>
      <c r="Y2160" s="357"/>
      <c r="Z2160" s="357"/>
      <c r="AA2160" s="357"/>
      <c r="AB2160" s="308"/>
      <c r="AC2160" s="2300"/>
      <c r="AD2160" s="2300"/>
      <c r="AE2160" s="2307"/>
      <c r="AF2160" s="2316"/>
      <c r="AG2160" s="2314"/>
      <c r="AH2160" s="2312"/>
      <c r="AI2160" s="271">
        <f>IF(P2160=P2159,0,IF(P2160=P2158,0,IF(P2160=P2157,0,IF(P2160=P2156,0,IF(P2160=P2155,0,1)))))</f>
        <v>0</v>
      </c>
      <c r="AJ2160" s="271" t="s">
        <v>545</v>
      </c>
      <c r="AK2160" s="271" t="str">
        <f t="shared" si="3100"/>
        <v>??</v>
      </c>
      <c r="AL2160" s="271" t="e">
        <f>IF(#REF!=#REF!,0,IF(#REF!=#REF!,0,IF(#REF!=#REF!,0,IF(#REF!=#REF!,0,IF(#REF!=#REF!,0,1)))))</f>
        <v>#REF!</v>
      </c>
      <c r="AM2160" s="354">
        <f t="shared" si="3103"/>
        <v>0</v>
      </c>
    </row>
    <row r="2161" spans="1:39" ht="14.1" customHeight="1" thickTop="1" thickBot="1" x14ac:dyDescent="0.25">
      <c r="A2161" s="2278"/>
      <c r="B2161" s="2281"/>
      <c r="C2161" s="2283"/>
      <c r="D2161" s="2285"/>
      <c r="E2161" s="2288"/>
      <c r="F2161" s="2281"/>
      <c r="G2161" s="2295"/>
      <c r="H2161" s="2297"/>
      <c r="I2161" s="2293"/>
      <c r="J2161" s="2281"/>
      <c r="K2161" s="2295"/>
      <c r="L2161" s="2281"/>
      <c r="M2161" s="310"/>
      <c r="N2161" s="1678"/>
      <c r="O2161" s="1678"/>
      <c r="P2161" s="309"/>
      <c r="Q2161" s="309"/>
      <c r="R2161" s="308"/>
      <c r="S2161" s="308"/>
      <c r="T2161" s="358"/>
      <c r="U2161" s="357"/>
      <c r="V2161" s="357"/>
      <c r="W2161" s="357"/>
      <c r="X2161" s="357"/>
      <c r="Y2161" s="357"/>
      <c r="Z2161" s="357"/>
      <c r="AA2161" s="357"/>
      <c r="AB2161" s="308"/>
      <c r="AC2161" s="2300"/>
      <c r="AD2161" s="2300"/>
      <c r="AE2161" s="2308" t="str">
        <f>IF(AE2155&gt;9,"błąd","")</f>
        <v/>
      </c>
      <c r="AF2161" s="2316"/>
      <c r="AG2161" s="2314"/>
      <c r="AH2161" s="2312"/>
      <c r="AI2161" s="271">
        <f>IF(P2161=P2160,0,IF(P2161=P2159,0,IF(P2161=P2158,0,IF(P2161=P2157,0,IF(P2161=P2156,0,IF(P2161=P2155,0,1))))))</f>
        <v>0</v>
      </c>
      <c r="AJ2161" s="271" t="s">
        <v>545</v>
      </c>
      <c r="AK2161" s="271" t="str">
        <f t="shared" si="3100"/>
        <v>??</v>
      </c>
      <c r="AL2161" s="271" t="e">
        <f>IF(#REF!=#REF!,0,IF(#REF!=#REF!,0,IF(#REF!=#REF!,0,IF(#REF!=#REF!,0,IF(#REF!=#REF!,0,IF(#REF!=#REF!,0,1))))))</f>
        <v>#REF!</v>
      </c>
      <c r="AM2161" s="354">
        <f t="shared" si="3103"/>
        <v>0</v>
      </c>
    </row>
    <row r="2162" spans="1:39" ht="14.1" customHeight="1" thickTop="1" thickBot="1" x14ac:dyDescent="0.25">
      <c r="A2162" s="2278"/>
      <c r="B2162" s="2281"/>
      <c r="C2162" s="2283"/>
      <c r="D2162" s="2285"/>
      <c r="E2162" s="2288"/>
      <c r="F2162" s="2281"/>
      <c r="G2162" s="2295"/>
      <c r="H2162" s="2297"/>
      <c r="I2162" s="2293"/>
      <c r="J2162" s="2281"/>
      <c r="K2162" s="2295"/>
      <c r="L2162" s="2281"/>
      <c r="M2162" s="310"/>
      <c r="N2162" s="1678"/>
      <c r="O2162" s="1678"/>
      <c r="P2162" s="309"/>
      <c r="Q2162" s="309"/>
      <c r="R2162" s="308"/>
      <c r="S2162" s="308"/>
      <c r="T2162" s="358"/>
      <c r="U2162" s="357"/>
      <c r="V2162" s="357"/>
      <c r="W2162" s="357"/>
      <c r="X2162" s="357"/>
      <c r="Y2162" s="357"/>
      <c r="Z2162" s="357"/>
      <c r="AA2162" s="357"/>
      <c r="AB2162" s="308"/>
      <c r="AC2162" s="2300"/>
      <c r="AD2162" s="2300"/>
      <c r="AE2162" s="2308"/>
      <c r="AF2162" s="2316"/>
      <c r="AG2162" s="2314"/>
      <c r="AH2162" s="2312"/>
      <c r="AI2162" s="271">
        <f>IF(P2162=P2161,0,IF(P2162=P2160,0,IF(P2162=P2159,0,IF(P2162=P2158,0,IF(P2162=P2157,0,IF(P2162=P2156,0,IF(P2162=P2155,0,1)))))))</f>
        <v>0</v>
      </c>
      <c r="AJ2162" s="271" t="s">
        <v>545</v>
      </c>
      <c r="AK2162" s="271" t="str">
        <f t="shared" si="3100"/>
        <v>??</v>
      </c>
      <c r="AL2162" s="271" t="e">
        <f>IF(#REF!=#REF!,0,IF(#REF!=#REF!,0,IF(#REF!=#REF!,0,IF(#REF!=#REF!,0,IF(#REF!=#REF!,0,IF(#REF!=#REF!,0,IF(#REF!=#REF!,0,1)))))))</f>
        <v>#REF!</v>
      </c>
      <c r="AM2162" s="354">
        <f t="shared" si="3103"/>
        <v>0</v>
      </c>
    </row>
    <row r="2163" spans="1:39" ht="14.1" customHeight="1" thickTop="1" thickBot="1" x14ac:dyDescent="0.25">
      <c r="A2163" s="2278"/>
      <c r="B2163" s="2281"/>
      <c r="C2163" s="2283"/>
      <c r="D2163" s="2285"/>
      <c r="E2163" s="2288"/>
      <c r="F2163" s="2281"/>
      <c r="G2163" s="2295"/>
      <c r="H2163" s="2297"/>
      <c r="I2163" s="2293"/>
      <c r="J2163" s="2281"/>
      <c r="K2163" s="2295"/>
      <c r="L2163" s="2281"/>
      <c r="M2163" s="310"/>
      <c r="N2163" s="1678"/>
      <c r="O2163" s="1678"/>
      <c r="P2163" s="309"/>
      <c r="Q2163" s="309"/>
      <c r="R2163" s="308"/>
      <c r="S2163" s="308"/>
      <c r="T2163" s="358"/>
      <c r="U2163" s="357"/>
      <c r="V2163" s="357"/>
      <c r="W2163" s="357"/>
      <c r="X2163" s="357"/>
      <c r="Y2163" s="357"/>
      <c r="Z2163" s="357"/>
      <c r="AA2163" s="357"/>
      <c r="AB2163" s="308"/>
      <c r="AC2163" s="2300"/>
      <c r="AD2163" s="2300"/>
      <c r="AE2163" s="2308"/>
      <c r="AF2163" s="2316"/>
      <c r="AG2163" s="2314"/>
      <c r="AH2163" s="2312"/>
      <c r="AI2163" s="271">
        <f>IF(P2163=P2162,0,IF(P2163=P2161,0,IF(P2163=P2160,0,IF(P2163=P2159,0,IF(P2163=P2158,0,IF(P2163=P2157,0,IF(P2163=P2156,0,IF(P2163=P2155,0,1))))))))</f>
        <v>0</v>
      </c>
      <c r="AJ2163" s="271" t="s">
        <v>545</v>
      </c>
      <c r="AK2163" s="271" t="str">
        <f t="shared" si="3100"/>
        <v>??</v>
      </c>
      <c r="AL2163" s="271" t="e">
        <f>IF(#REF!=#REF!,0,IF(#REF!=#REF!,0,IF(#REF!=#REF!,0,IF(#REF!=#REF!,0,IF(#REF!=#REF!,0,IF(#REF!=#REF!,0,IF(#REF!=#REF!,0,IF(#REF!=#REF!,0,1))))))))</f>
        <v>#REF!</v>
      </c>
      <c r="AM2163" s="354">
        <f t="shared" si="3103"/>
        <v>0</v>
      </c>
    </row>
    <row r="2164" spans="1:39" ht="14.1" customHeight="1" thickTop="1" thickBot="1" x14ac:dyDescent="0.25">
      <c r="A2164" s="2279"/>
      <c r="B2164" s="2282"/>
      <c r="C2164" s="2284"/>
      <c r="D2164" s="2286"/>
      <c r="E2164" s="2289"/>
      <c r="F2164" s="2282"/>
      <c r="G2164" s="2296"/>
      <c r="H2164" s="2298"/>
      <c r="I2164" s="2294"/>
      <c r="J2164" s="2282"/>
      <c r="K2164" s="2296"/>
      <c r="L2164" s="2282"/>
      <c r="M2164" s="292"/>
      <c r="N2164" s="290"/>
      <c r="O2164" s="290"/>
      <c r="P2164" s="291"/>
      <c r="Q2164" s="291"/>
      <c r="R2164" s="290"/>
      <c r="S2164" s="290"/>
      <c r="T2164" s="356"/>
      <c r="U2164" s="355"/>
      <c r="V2164" s="355"/>
      <c r="W2164" s="355"/>
      <c r="X2164" s="355"/>
      <c r="Y2164" s="355"/>
      <c r="Z2164" s="355"/>
      <c r="AA2164" s="355"/>
      <c r="AB2164" s="290"/>
      <c r="AC2164" s="2301"/>
      <c r="AD2164" s="2301"/>
      <c r="AE2164" s="2309"/>
      <c r="AF2164" s="2316"/>
      <c r="AG2164" s="2315"/>
      <c r="AH2164" s="2312"/>
      <c r="AI2164" s="271">
        <f>IF(P2164=P2163,0,IF(P2164=P2162,0,IF(P2164=P2161,0,IF(P2164=P2160,0,IF(P2164=P2159,0,IF(P2164=P2158,0,IF(P2164=P2157,0,IF(P2164=P2156,0,IF(P2164=P2155,0,1)))))))))</f>
        <v>0</v>
      </c>
      <c r="AJ2164" s="271" t="s">
        <v>545</v>
      </c>
      <c r="AK2164" s="271" t="str">
        <f t="shared" si="3100"/>
        <v>??</v>
      </c>
      <c r="AL2164" s="271" t="e">
        <f>IF(#REF!=#REF!,0,IF(#REF!=#REF!,0,IF(#REF!=#REF!,0,IF(#REF!=#REF!,0,IF(#REF!=#REF!,0,IF(#REF!=#REF!,0,IF(#REF!=#REF!,0,IF(#REF!=#REF!,0,IF(#REF!=#REF!,0,1)))))))))</f>
        <v>#REF!</v>
      </c>
      <c r="AM2164" s="354">
        <f t="shared" si="3103"/>
        <v>0</v>
      </c>
    </row>
    <row r="2165" spans="1:39" ht="14.1" customHeight="1" thickTop="1" thickBot="1" x14ac:dyDescent="0.25">
      <c r="A2165" s="2278"/>
      <c r="B2165" s="2280"/>
      <c r="C2165" s="2283"/>
      <c r="D2165" s="2285"/>
      <c r="E2165" s="2287"/>
      <c r="F2165" s="2280"/>
      <c r="G2165" s="2280"/>
      <c r="H2165" s="2297"/>
      <c r="I2165" s="2290" t="s">
        <v>140</v>
      </c>
      <c r="J2165" s="2281"/>
      <c r="K2165" s="2280"/>
      <c r="L2165" s="2281"/>
      <c r="M2165" s="310"/>
      <c r="N2165" s="1678"/>
      <c r="O2165" s="1678"/>
      <c r="P2165" s="388"/>
      <c r="Q2165" s="388"/>
      <c r="R2165" s="308"/>
      <c r="S2165" s="308"/>
      <c r="T2165" s="358"/>
      <c r="U2165" s="357"/>
      <c r="V2165" s="357"/>
      <c r="W2165" s="357"/>
      <c r="X2165" s="357"/>
      <c r="Y2165" s="357"/>
      <c r="Z2165" s="357"/>
      <c r="AA2165" s="357"/>
      <c r="AB2165" s="308"/>
      <c r="AC2165" s="2299">
        <f>SUM(T2165:AB2174)</f>
        <v>0</v>
      </c>
      <c r="AD2165" s="2299">
        <f>IF(AC2165&gt;0,18,0)</f>
        <v>0</v>
      </c>
      <c r="AE2165" s="2306">
        <f>IF((AC2165-AD2165)&gt;=0,AC2165-AD2165,0)</f>
        <v>0</v>
      </c>
      <c r="AF2165" s="2316">
        <f>IF(AC2165&lt;AD2165,AC2165,AD2165)/IF(AD2165=0,1,AD2165)</f>
        <v>0</v>
      </c>
      <c r="AG2165" s="2313" t="str">
        <f>IF(AF2165=1,"pe",IF(AF2165&gt;0,"ne",""))</f>
        <v/>
      </c>
      <c r="AH2165" s="2312"/>
      <c r="AI2165" s="271">
        <v>1</v>
      </c>
      <c r="AJ2165" s="271" t="s">
        <v>545</v>
      </c>
      <c r="AK2165" s="271" t="str">
        <f t="shared" si="3100"/>
        <v>??</v>
      </c>
      <c r="AL2165" s="271">
        <v>1</v>
      </c>
      <c r="AM2165" s="354">
        <f>C2165</f>
        <v>0</v>
      </c>
    </row>
    <row r="2166" spans="1:39" ht="14.1" customHeight="1" thickTop="1" thickBot="1" x14ac:dyDescent="0.25">
      <c r="A2166" s="2278"/>
      <c r="B2166" s="2281"/>
      <c r="C2166" s="2283"/>
      <c r="D2166" s="2285"/>
      <c r="E2166" s="2288"/>
      <c r="F2166" s="2281"/>
      <c r="G2166" s="2295"/>
      <c r="H2166" s="2297"/>
      <c r="I2166" s="2291"/>
      <c r="J2166" s="2281"/>
      <c r="K2166" s="2295"/>
      <c r="L2166" s="2281"/>
      <c r="M2166" s="310"/>
      <c r="N2166" s="1678"/>
      <c r="O2166" s="1678"/>
      <c r="P2166" s="309"/>
      <c r="Q2166" s="309"/>
      <c r="R2166" s="308"/>
      <c r="S2166" s="308"/>
      <c r="T2166" s="358"/>
      <c r="U2166" s="357"/>
      <c r="V2166" s="357"/>
      <c r="W2166" s="357"/>
      <c r="X2166" s="357"/>
      <c r="Y2166" s="357"/>
      <c r="Z2166" s="357"/>
      <c r="AA2166" s="357"/>
      <c r="AB2166" s="308"/>
      <c r="AC2166" s="2300"/>
      <c r="AD2166" s="2300"/>
      <c r="AE2166" s="2307"/>
      <c r="AF2166" s="2316"/>
      <c r="AG2166" s="2314"/>
      <c r="AH2166" s="2312"/>
      <c r="AI2166" s="271">
        <f>IF(P2166=P2165,0,1)</f>
        <v>0</v>
      </c>
      <c r="AJ2166" s="271" t="s">
        <v>545</v>
      </c>
      <c r="AK2166" s="271" t="str">
        <f t="shared" si="3100"/>
        <v>??</v>
      </c>
      <c r="AL2166" s="271" t="e">
        <f>IF(#REF!=#REF!,0,1)</f>
        <v>#REF!</v>
      </c>
      <c r="AM2166" s="354">
        <f t="shared" ref="AM2166:AM2174" si="3104">AM2165</f>
        <v>0</v>
      </c>
    </row>
    <row r="2167" spans="1:39" ht="14.1" customHeight="1" thickTop="1" thickBot="1" x14ac:dyDescent="0.25">
      <c r="A2167" s="2278"/>
      <c r="B2167" s="2281"/>
      <c r="C2167" s="2283"/>
      <c r="D2167" s="2285"/>
      <c r="E2167" s="2288"/>
      <c r="F2167" s="2281"/>
      <c r="G2167" s="2295"/>
      <c r="H2167" s="2297"/>
      <c r="I2167" s="2292"/>
      <c r="J2167" s="2281"/>
      <c r="K2167" s="2295"/>
      <c r="L2167" s="2281"/>
      <c r="M2167" s="310"/>
      <c r="N2167" s="1678"/>
      <c r="O2167" s="1678"/>
      <c r="P2167" s="309"/>
      <c r="Q2167" s="309"/>
      <c r="R2167" s="308"/>
      <c r="S2167" s="308"/>
      <c r="T2167" s="358"/>
      <c r="U2167" s="357"/>
      <c r="V2167" s="357"/>
      <c r="W2167" s="357"/>
      <c r="X2167" s="357"/>
      <c r="Y2167" s="357"/>
      <c r="Z2167" s="357"/>
      <c r="AA2167" s="357"/>
      <c r="AB2167" s="308"/>
      <c r="AC2167" s="2300"/>
      <c r="AD2167" s="2300"/>
      <c r="AE2167" s="2307"/>
      <c r="AF2167" s="2316"/>
      <c r="AG2167" s="2314"/>
      <c r="AH2167" s="2312"/>
      <c r="AI2167" s="271">
        <f>IF(P2167=P2166,0,IF(P2167=P2165,0,1))</f>
        <v>0</v>
      </c>
      <c r="AJ2167" s="271" t="s">
        <v>545</v>
      </c>
      <c r="AK2167" s="271" t="str">
        <f t="shared" si="3100"/>
        <v>??</v>
      </c>
      <c r="AL2167" s="271" t="e">
        <f>IF(#REF!=#REF!,0,IF(#REF!=#REF!,0,1))</f>
        <v>#REF!</v>
      </c>
      <c r="AM2167" s="354">
        <f t="shared" si="3104"/>
        <v>0</v>
      </c>
    </row>
    <row r="2168" spans="1:39" ht="14.1" customHeight="1" thickTop="1" thickBot="1" x14ac:dyDescent="0.25">
      <c r="A2168" s="2278"/>
      <c r="B2168" s="2281"/>
      <c r="C2168" s="2283"/>
      <c r="D2168" s="2285"/>
      <c r="E2168" s="2288"/>
      <c r="F2168" s="2281"/>
      <c r="G2168" s="2295"/>
      <c r="H2168" s="2297"/>
      <c r="I2168" s="2293"/>
      <c r="J2168" s="2281"/>
      <c r="K2168" s="2295"/>
      <c r="L2168" s="2281"/>
      <c r="M2168" s="310"/>
      <c r="N2168" s="1678"/>
      <c r="O2168" s="1678"/>
      <c r="P2168" s="309"/>
      <c r="Q2168" s="309"/>
      <c r="R2168" s="308"/>
      <c r="S2168" s="308"/>
      <c r="T2168" s="358"/>
      <c r="U2168" s="357"/>
      <c r="V2168" s="357"/>
      <c r="W2168" s="357"/>
      <c r="X2168" s="357"/>
      <c r="Y2168" s="357"/>
      <c r="Z2168" s="357"/>
      <c r="AA2168" s="357"/>
      <c r="AB2168" s="308"/>
      <c r="AC2168" s="2300"/>
      <c r="AD2168" s="2300"/>
      <c r="AE2168" s="2307"/>
      <c r="AF2168" s="2316"/>
      <c r="AG2168" s="2314"/>
      <c r="AH2168" s="2312"/>
      <c r="AI2168" s="271">
        <f>IF(P2168=P2167,0,IF(P2168=P2166,0,IF(P2168=P2165,0,1)))</f>
        <v>0</v>
      </c>
      <c r="AJ2168" s="271" t="s">
        <v>545</v>
      </c>
      <c r="AK2168" s="271" t="str">
        <f t="shared" si="3100"/>
        <v>??</v>
      </c>
      <c r="AL2168" s="271" t="e">
        <f>IF(#REF!=#REF!,0,IF(#REF!=#REF!,0,IF(#REF!=#REF!,0,1)))</f>
        <v>#REF!</v>
      </c>
      <c r="AM2168" s="354">
        <f t="shared" si="3104"/>
        <v>0</v>
      </c>
    </row>
    <row r="2169" spans="1:39" ht="14.1" customHeight="1" thickTop="1" thickBot="1" x14ac:dyDescent="0.25">
      <c r="A2169" s="2278"/>
      <c r="B2169" s="2281"/>
      <c r="C2169" s="2283"/>
      <c r="D2169" s="2285"/>
      <c r="E2169" s="2288"/>
      <c r="F2169" s="2281"/>
      <c r="G2169" s="2295"/>
      <c r="H2169" s="2297"/>
      <c r="I2169" s="2293"/>
      <c r="J2169" s="2281"/>
      <c r="K2169" s="2295"/>
      <c r="L2169" s="2281"/>
      <c r="M2169" s="310"/>
      <c r="N2169" s="1678"/>
      <c r="O2169" s="1678"/>
      <c r="P2169" s="309"/>
      <c r="Q2169" s="309"/>
      <c r="R2169" s="308"/>
      <c r="S2169" s="308"/>
      <c r="T2169" s="358"/>
      <c r="U2169" s="357"/>
      <c r="V2169" s="357"/>
      <c r="W2169" s="357"/>
      <c r="X2169" s="357"/>
      <c r="Y2169" s="357"/>
      <c r="Z2169" s="357"/>
      <c r="AA2169" s="357"/>
      <c r="AB2169" s="308"/>
      <c r="AC2169" s="2300"/>
      <c r="AD2169" s="2300"/>
      <c r="AE2169" s="2307"/>
      <c r="AF2169" s="2316"/>
      <c r="AG2169" s="2314"/>
      <c r="AH2169" s="2312"/>
      <c r="AI2169" s="271">
        <f>IF(P2169=P2168,0,IF(P2169=P2167,0,IF(P2169=P2166,0,IF(P2169=P2165,0,1))))</f>
        <v>0</v>
      </c>
      <c r="AJ2169" s="271" t="s">
        <v>545</v>
      </c>
      <c r="AK2169" s="271" t="str">
        <f t="shared" si="3100"/>
        <v>??</v>
      </c>
      <c r="AL2169" s="271" t="e">
        <f>IF(#REF!=#REF!,0,IF(#REF!=#REF!,0,IF(#REF!=#REF!,0,IF(#REF!=#REF!,0,1))))</f>
        <v>#REF!</v>
      </c>
      <c r="AM2169" s="354">
        <f t="shared" si="3104"/>
        <v>0</v>
      </c>
    </row>
    <row r="2170" spans="1:39" ht="14.1" customHeight="1" thickTop="1" thickBot="1" x14ac:dyDescent="0.25">
      <c r="A2170" s="2278"/>
      <c r="B2170" s="2281"/>
      <c r="C2170" s="2283"/>
      <c r="D2170" s="2285"/>
      <c r="E2170" s="2288"/>
      <c r="F2170" s="2281"/>
      <c r="G2170" s="2295"/>
      <c r="H2170" s="2297"/>
      <c r="I2170" s="2293"/>
      <c r="J2170" s="2281"/>
      <c r="K2170" s="2295"/>
      <c r="L2170" s="2281"/>
      <c r="M2170" s="310"/>
      <c r="N2170" s="1678"/>
      <c r="O2170" s="1678"/>
      <c r="P2170" s="309"/>
      <c r="Q2170" s="309"/>
      <c r="R2170" s="308"/>
      <c r="S2170" s="308"/>
      <c r="T2170" s="358"/>
      <c r="U2170" s="357"/>
      <c r="V2170" s="357"/>
      <c r="W2170" s="357"/>
      <c r="X2170" s="357"/>
      <c r="Y2170" s="357"/>
      <c r="Z2170" s="357"/>
      <c r="AA2170" s="357"/>
      <c r="AB2170" s="308"/>
      <c r="AC2170" s="2300"/>
      <c r="AD2170" s="2300"/>
      <c r="AE2170" s="2307"/>
      <c r="AF2170" s="2316"/>
      <c r="AG2170" s="2314"/>
      <c r="AH2170" s="2312"/>
      <c r="AI2170" s="271">
        <f>IF(P2170=P2169,0,IF(P2170=P2168,0,IF(P2170=P2167,0,IF(P2170=P2166,0,IF(P2170=P2165,0,1)))))</f>
        <v>0</v>
      </c>
      <c r="AJ2170" s="271" t="s">
        <v>545</v>
      </c>
      <c r="AK2170" s="271" t="str">
        <f t="shared" si="3100"/>
        <v>??</v>
      </c>
      <c r="AL2170" s="271" t="e">
        <f>IF(#REF!=#REF!,0,IF(#REF!=#REF!,0,IF(#REF!=#REF!,0,IF(#REF!=#REF!,0,IF(#REF!=#REF!,0,1)))))</f>
        <v>#REF!</v>
      </c>
      <c r="AM2170" s="354">
        <f t="shared" si="3104"/>
        <v>0</v>
      </c>
    </row>
    <row r="2171" spans="1:39" ht="14.1" customHeight="1" thickTop="1" thickBot="1" x14ac:dyDescent="0.25">
      <c r="A2171" s="2278"/>
      <c r="B2171" s="2281"/>
      <c r="C2171" s="2283"/>
      <c r="D2171" s="2285"/>
      <c r="E2171" s="2288"/>
      <c r="F2171" s="2281"/>
      <c r="G2171" s="2295"/>
      <c r="H2171" s="2297"/>
      <c r="I2171" s="2293"/>
      <c r="J2171" s="2281"/>
      <c r="K2171" s="2295"/>
      <c r="L2171" s="2281"/>
      <c r="M2171" s="310"/>
      <c r="N2171" s="1678"/>
      <c r="O2171" s="1678"/>
      <c r="P2171" s="309"/>
      <c r="Q2171" s="309"/>
      <c r="R2171" s="308"/>
      <c r="S2171" s="308"/>
      <c r="T2171" s="358"/>
      <c r="U2171" s="357"/>
      <c r="V2171" s="357"/>
      <c r="W2171" s="357"/>
      <c r="X2171" s="357"/>
      <c r="Y2171" s="357"/>
      <c r="Z2171" s="357"/>
      <c r="AA2171" s="357"/>
      <c r="AB2171" s="308"/>
      <c r="AC2171" s="2300"/>
      <c r="AD2171" s="2300"/>
      <c r="AE2171" s="2308" t="str">
        <f>IF(AE2165&gt;9,"błąd","")</f>
        <v/>
      </c>
      <c r="AF2171" s="2316"/>
      <c r="AG2171" s="2314"/>
      <c r="AH2171" s="2312"/>
      <c r="AI2171" s="271">
        <f>IF(P2171=P2170,0,IF(P2171=P2169,0,IF(P2171=P2168,0,IF(P2171=P2167,0,IF(P2171=P2166,0,IF(P2171=P2165,0,1))))))</f>
        <v>0</v>
      </c>
      <c r="AJ2171" s="271" t="s">
        <v>545</v>
      </c>
      <c r="AK2171" s="271" t="str">
        <f t="shared" si="3100"/>
        <v>??</v>
      </c>
      <c r="AL2171" s="271" t="e">
        <f>IF(#REF!=#REF!,0,IF(#REF!=#REF!,0,IF(#REF!=#REF!,0,IF(#REF!=#REF!,0,IF(#REF!=#REF!,0,IF(#REF!=#REF!,0,1))))))</f>
        <v>#REF!</v>
      </c>
      <c r="AM2171" s="354">
        <f t="shared" si="3104"/>
        <v>0</v>
      </c>
    </row>
    <row r="2172" spans="1:39" ht="14.1" customHeight="1" thickTop="1" thickBot="1" x14ac:dyDescent="0.25">
      <c r="A2172" s="2278"/>
      <c r="B2172" s="2281"/>
      <c r="C2172" s="2283"/>
      <c r="D2172" s="2285"/>
      <c r="E2172" s="2288"/>
      <c r="F2172" s="2281"/>
      <c r="G2172" s="2295"/>
      <c r="H2172" s="2297"/>
      <c r="I2172" s="2293"/>
      <c r="J2172" s="2281"/>
      <c r="K2172" s="2295"/>
      <c r="L2172" s="2281"/>
      <c r="M2172" s="310"/>
      <c r="N2172" s="1678"/>
      <c r="O2172" s="1678"/>
      <c r="P2172" s="309"/>
      <c r="Q2172" s="309"/>
      <c r="R2172" s="308"/>
      <c r="S2172" s="308"/>
      <c r="T2172" s="358"/>
      <c r="U2172" s="357"/>
      <c r="V2172" s="357"/>
      <c r="W2172" s="357"/>
      <c r="X2172" s="357"/>
      <c r="Y2172" s="357"/>
      <c r="Z2172" s="357"/>
      <c r="AA2172" s="357"/>
      <c r="AB2172" s="308"/>
      <c r="AC2172" s="2300"/>
      <c r="AD2172" s="2300"/>
      <c r="AE2172" s="2308"/>
      <c r="AF2172" s="2316"/>
      <c r="AG2172" s="2314"/>
      <c r="AH2172" s="2312"/>
      <c r="AI2172" s="271">
        <f>IF(P2172=P2171,0,IF(P2172=P2170,0,IF(P2172=P2169,0,IF(P2172=P2168,0,IF(P2172=P2167,0,IF(P2172=P2166,0,IF(P2172=P2165,0,1)))))))</f>
        <v>0</v>
      </c>
      <c r="AJ2172" s="271" t="s">
        <v>545</v>
      </c>
      <c r="AK2172" s="271" t="str">
        <f t="shared" si="3100"/>
        <v>??</v>
      </c>
      <c r="AL2172" s="271" t="e">
        <f>IF(#REF!=#REF!,0,IF(#REF!=#REF!,0,IF(#REF!=#REF!,0,IF(#REF!=#REF!,0,IF(#REF!=#REF!,0,IF(#REF!=#REF!,0,IF(#REF!=#REF!,0,1)))))))</f>
        <v>#REF!</v>
      </c>
      <c r="AM2172" s="354">
        <f t="shared" si="3104"/>
        <v>0</v>
      </c>
    </row>
    <row r="2173" spans="1:39" ht="14.1" customHeight="1" thickTop="1" thickBot="1" x14ac:dyDescent="0.25">
      <c r="A2173" s="2278"/>
      <c r="B2173" s="2281"/>
      <c r="C2173" s="2283"/>
      <c r="D2173" s="2285"/>
      <c r="E2173" s="2288"/>
      <c r="F2173" s="2281"/>
      <c r="G2173" s="2295"/>
      <c r="H2173" s="2297"/>
      <c r="I2173" s="2293"/>
      <c r="J2173" s="2281"/>
      <c r="K2173" s="2295"/>
      <c r="L2173" s="2281"/>
      <c r="M2173" s="310"/>
      <c r="N2173" s="1678"/>
      <c r="O2173" s="1678"/>
      <c r="P2173" s="309"/>
      <c r="Q2173" s="309"/>
      <c r="R2173" s="308"/>
      <c r="S2173" s="308"/>
      <c r="T2173" s="358"/>
      <c r="U2173" s="357"/>
      <c r="V2173" s="357"/>
      <c r="W2173" s="357"/>
      <c r="X2173" s="357"/>
      <c r="Y2173" s="357"/>
      <c r="Z2173" s="357"/>
      <c r="AA2173" s="357"/>
      <c r="AB2173" s="308"/>
      <c r="AC2173" s="2300"/>
      <c r="AD2173" s="2300"/>
      <c r="AE2173" s="2308"/>
      <c r="AF2173" s="2316"/>
      <c r="AG2173" s="2314"/>
      <c r="AH2173" s="2312"/>
      <c r="AI2173" s="271">
        <f>IF(P2173=P2172,0,IF(P2173=P2171,0,IF(P2173=P2170,0,IF(P2173=P2169,0,IF(P2173=P2168,0,IF(P2173=P2167,0,IF(P2173=P2166,0,IF(P2173=P2165,0,1))))))))</f>
        <v>0</v>
      </c>
      <c r="AJ2173" s="271" t="s">
        <v>545</v>
      </c>
      <c r="AK2173" s="271" t="str">
        <f t="shared" si="3100"/>
        <v>??</v>
      </c>
      <c r="AL2173" s="271" t="e">
        <f>IF(#REF!=#REF!,0,IF(#REF!=#REF!,0,IF(#REF!=#REF!,0,IF(#REF!=#REF!,0,IF(#REF!=#REF!,0,IF(#REF!=#REF!,0,IF(#REF!=#REF!,0,IF(#REF!=#REF!,0,1))))))))</f>
        <v>#REF!</v>
      </c>
      <c r="AM2173" s="354">
        <f t="shared" si="3104"/>
        <v>0</v>
      </c>
    </row>
    <row r="2174" spans="1:39" ht="14.1" customHeight="1" thickTop="1" thickBot="1" x14ac:dyDescent="0.25">
      <c r="A2174" s="2279"/>
      <c r="B2174" s="2282"/>
      <c r="C2174" s="2284"/>
      <c r="D2174" s="2286"/>
      <c r="E2174" s="2289"/>
      <c r="F2174" s="2282"/>
      <c r="G2174" s="2296"/>
      <c r="H2174" s="2298"/>
      <c r="I2174" s="2294"/>
      <c r="J2174" s="2282"/>
      <c r="K2174" s="2296"/>
      <c r="L2174" s="2282"/>
      <c r="M2174" s="292"/>
      <c r="N2174" s="290"/>
      <c r="O2174" s="290"/>
      <c r="P2174" s="291"/>
      <c r="Q2174" s="291"/>
      <c r="R2174" s="290"/>
      <c r="S2174" s="290"/>
      <c r="T2174" s="356"/>
      <c r="U2174" s="355"/>
      <c r="V2174" s="355"/>
      <c r="W2174" s="355"/>
      <c r="X2174" s="355"/>
      <c r="Y2174" s="355"/>
      <c r="Z2174" s="355"/>
      <c r="AA2174" s="355"/>
      <c r="AB2174" s="290"/>
      <c r="AC2174" s="2301"/>
      <c r="AD2174" s="2301"/>
      <c r="AE2174" s="2309"/>
      <c r="AF2174" s="2316"/>
      <c r="AG2174" s="2315"/>
      <c r="AH2174" s="2312"/>
      <c r="AI2174" s="271">
        <f>IF(P2174=P2173,0,IF(P2174=P2172,0,IF(P2174=P2171,0,IF(P2174=P2170,0,IF(P2174=P2169,0,IF(P2174=P2168,0,IF(P2174=P2167,0,IF(P2174=P2166,0,IF(P2174=P2165,0,1)))))))))</f>
        <v>0</v>
      </c>
      <c r="AJ2174" s="271" t="s">
        <v>545</v>
      </c>
      <c r="AK2174" s="271" t="str">
        <f t="shared" si="3100"/>
        <v>??</v>
      </c>
      <c r="AL2174" s="271" t="e">
        <f>IF(#REF!=#REF!,0,IF(#REF!=#REF!,0,IF(#REF!=#REF!,0,IF(#REF!=#REF!,0,IF(#REF!=#REF!,0,IF(#REF!=#REF!,0,IF(#REF!=#REF!,0,IF(#REF!=#REF!,0,IF(#REF!=#REF!,0,1)))))))))</f>
        <v>#REF!</v>
      </c>
      <c r="AM2174" s="354">
        <f t="shared" si="3104"/>
        <v>0</v>
      </c>
    </row>
    <row r="2175" spans="1:39" ht="14.1" customHeight="1" thickTop="1" thickBot="1" x14ac:dyDescent="0.25">
      <c r="A2175" s="2278"/>
      <c r="B2175" s="2280"/>
      <c r="C2175" s="2283"/>
      <c r="D2175" s="2285"/>
      <c r="E2175" s="2287"/>
      <c r="F2175" s="2280"/>
      <c r="G2175" s="2280"/>
      <c r="H2175" s="2297"/>
      <c r="I2175" s="2290" t="s">
        <v>140</v>
      </c>
      <c r="J2175" s="2281"/>
      <c r="K2175" s="2280"/>
      <c r="L2175" s="2281"/>
      <c r="M2175" s="310"/>
      <c r="N2175" s="1678"/>
      <c r="O2175" s="1678"/>
      <c r="P2175" s="388"/>
      <c r="Q2175" s="388"/>
      <c r="R2175" s="308"/>
      <c r="S2175" s="308"/>
      <c r="T2175" s="358"/>
      <c r="U2175" s="357"/>
      <c r="V2175" s="357"/>
      <c r="W2175" s="357"/>
      <c r="X2175" s="357"/>
      <c r="Y2175" s="357"/>
      <c r="Z2175" s="357"/>
      <c r="AA2175" s="357"/>
      <c r="AB2175" s="308"/>
      <c r="AC2175" s="2299">
        <f>SUM(T2175:AB2184)</f>
        <v>0</v>
      </c>
      <c r="AD2175" s="2299">
        <f>IF(AC2175&gt;0,18,0)</f>
        <v>0</v>
      </c>
      <c r="AE2175" s="2306">
        <f>IF((AC2175-AD2175)&gt;=0,AC2175-AD2175,0)</f>
        <v>0</v>
      </c>
      <c r="AF2175" s="2316">
        <f>IF(AC2175&lt;AD2175,AC2175,AD2175)/IF(AD2175=0,1,AD2175)</f>
        <v>0</v>
      </c>
      <c r="AG2175" s="2313" t="str">
        <f>IF(AF2175=1,"pe",IF(AF2175&gt;0,"ne",""))</f>
        <v/>
      </c>
      <c r="AH2175" s="2312"/>
      <c r="AI2175" s="271">
        <v>1</v>
      </c>
      <c r="AJ2175" s="271" t="s">
        <v>545</v>
      </c>
      <c r="AK2175" s="271" t="str">
        <f t="shared" si="3100"/>
        <v>??</v>
      </c>
      <c r="AL2175" s="271">
        <v>1</v>
      </c>
      <c r="AM2175" s="354">
        <f>C2175</f>
        <v>0</v>
      </c>
    </row>
    <row r="2176" spans="1:39" ht="14.1" customHeight="1" thickTop="1" thickBot="1" x14ac:dyDescent="0.25">
      <c r="A2176" s="2278"/>
      <c r="B2176" s="2281"/>
      <c r="C2176" s="2283"/>
      <c r="D2176" s="2285"/>
      <c r="E2176" s="2288"/>
      <c r="F2176" s="2281"/>
      <c r="G2176" s="2295"/>
      <c r="H2176" s="2297"/>
      <c r="I2176" s="2291"/>
      <c r="J2176" s="2281"/>
      <c r="K2176" s="2295"/>
      <c r="L2176" s="2281"/>
      <c r="M2176" s="310"/>
      <c r="N2176" s="1678"/>
      <c r="O2176" s="1678"/>
      <c r="P2176" s="309"/>
      <c r="Q2176" s="309"/>
      <c r="R2176" s="308"/>
      <c r="S2176" s="308"/>
      <c r="T2176" s="358"/>
      <c r="U2176" s="357"/>
      <c r="V2176" s="357"/>
      <c r="W2176" s="357"/>
      <c r="X2176" s="357"/>
      <c r="Y2176" s="357"/>
      <c r="Z2176" s="357"/>
      <c r="AA2176" s="357"/>
      <c r="AB2176" s="308"/>
      <c r="AC2176" s="2300"/>
      <c r="AD2176" s="2300"/>
      <c r="AE2176" s="2307"/>
      <c r="AF2176" s="2316"/>
      <c r="AG2176" s="2314"/>
      <c r="AH2176" s="2312"/>
      <c r="AI2176" s="271">
        <f>IF(P2176=P2175,0,1)</f>
        <v>0</v>
      </c>
      <c r="AJ2176" s="271" t="s">
        <v>545</v>
      </c>
      <c r="AK2176" s="271" t="str">
        <f t="shared" si="3100"/>
        <v>??</v>
      </c>
      <c r="AL2176" s="271" t="e">
        <f>IF(#REF!=#REF!,0,1)</f>
        <v>#REF!</v>
      </c>
      <c r="AM2176" s="354">
        <f t="shared" ref="AM2176:AM2184" si="3105">AM2175</f>
        <v>0</v>
      </c>
    </row>
    <row r="2177" spans="1:39" ht="14.1" customHeight="1" thickTop="1" thickBot="1" x14ac:dyDescent="0.25">
      <c r="A2177" s="2278"/>
      <c r="B2177" s="2281"/>
      <c r="C2177" s="2283"/>
      <c r="D2177" s="2285"/>
      <c r="E2177" s="2288"/>
      <c r="F2177" s="2281"/>
      <c r="G2177" s="2295"/>
      <c r="H2177" s="2297"/>
      <c r="I2177" s="2292"/>
      <c r="J2177" s="2281"/>
      <c r="K2177" s="2295"/>
      <c r="L2177" s="2281"/>
      <c r="M2177" s="310"/>
      <c r="N2177" s="1678"/>
      <c r="O2177" s="1678"/>
      <c r="P2177" s="309"/>
      <c r="Q2177" s="309"/>
      <c r="R2177" s="308"/>
      <c r="S2177" s="308"/>
      <c r="T2177" s="358"/>
      <c r="U2177" s="357"/>
      <c r="V2177" s="357"/>
      <c r="W2177" s="357"/>
      <c r="X2177" s="357"/>
      <c r="Y2177" s="357"/>
      <c r="Z2177" s="357"/>
      <c r="AA2177" s="357"/>
      <c r="AB2177" s="308"/>
      <c r="AC2177" s="2300"/>
      <c r="AD2177" s="2300"/>
      <c r="AE2177" s="2307"/>
      <c r="AF2177" s="2316"/>
      <c r="AG2177" s="2314"/>
      <c r="AH2177" s="2312"/>
      <c r="AI2177" s="271">
        <f>IF(P2177=P2176,0,IF(P2177=P2175,0,1))</f>
        <v>0</v>
      </c>
      <c r="AJ2177" s="271" t="s">
        <v>545</v>
      </c>
      <c r="AK2177" s="271" t="str">
        <f t="shared" si="3100"/>
        <v>??</v>
      </c>
      <c r="AL2177" s="271" t="e">
        <f>IF(#REF!=#REF!,0,IF(#REF!=#REF!,0,1))</f>
        <v>#REF!</v>
      </c>
      <c r="AM2177" s="354">
        <f t="shared" si="3105"/>
        <v>0</v>
      </c>
    </row>
    <row r="2178" spans="1:39" ht="14.1" customHeight="1" thickTop="1" thickBot="1" x14ac:dyDescent="0.25">
      <c r="A2178" s="2278"/>
      <c r="B2178" s="2281"/>
      <c r="C2178" s="2283"/>
      <c r="D2178" s="2285"/>
      <c r="E2178" s="2288"/>
      <c r="F2178" s="2281"/>
      <c r="G2178" s="2295"/>
      <c r="H2178" s="2297"/>
      <c r="I2178" s="2293"/>
      <c r="J2178" s="2281"/>
      <c r="K2178" s="2295"/>
      <c r="L2178" s="2281"/>
      <c r="M2178" s="310"/>
      <c r="N2178" s="1678"/>
      <c r="O2178" s="1678"/>
      <c r="P2178" s="309"/>
      <c r="Q2178" s="309"/>
      <c r="R2178" s="308"/>
      <c r="S2178" s="308"/>
      <c r="T2178" s="358"/>
      <c r="U2178" s="357"/>
      <c r="V2178" s="357"/>
      <c r="W2178" s="357"/>
      <c r="X2178" s="357"/>
      <c r="Y2178" s="357"/>
      <c r="Z2178" s="357"/>
      <c r="AA2178" s="357"/>
      <c r="AB2178" s="308"/>
      <c r="AC2178" s="2300"/>
      <c r="AD2178" s="2300"/>
      <c r="AE2178" s="2307"/>
      <c r="AF2178" s="2316"/>
      <c r="AG2178" s="2314"/>
      <c r="AH2178" s="2312"/>
      <c r="AI2178" s="271">
        <f>IF(P2178=P2177,0,IF(P2178=P2176,0,IF(P2178=P2175,0,1)))</f>
        <v>0</v>
      </c>
      <c r="AJ2178" s="271" t="s">
        <v>545</v>
      </c>
      <c r="AK2178" s="271" t="str">
        <f t="shared" si="3100"/>
        <v>??</v>
      </c>
      <c r="AL2178" s="271" t="e">
        <f>IF(#REF!=#REF!,0,IF(#REF!=#REF!,0,IF(#REF!=#REF!,0,1)))</f>
        <v>#REF!</v>
      </c>
      <c r="AM2178" s="354">
        <f t="shared" si="3105"/>
        <v>0</v>
      </c>
    </row>
    <row r="2179" spans="1:39" ht="14.1" customHeight="1" thickTop="1" thickBot="1" x14ac:dyDescent="0.25">
      <c r="A2179" s="2278"/>
      <c r="B2179" s="2281"/>
      <c r="C2179" s="2283"/>
      <c r="D2179" s="2285"/>
      <c r="E2179" s="2288"/>
      <c r="F2179" s="2281"/>
      <c r="G2179" s="2295"/>
      <c r="H2179" s="2297"/>
      <c r="I2179" s="2293"/>
      <c r="J2179" s="2281"/>
      <c r="K2179" s="2295"/>
      <c r="L2179" s="2281"/>
      <c r="M2179" s="310"/>
      <c r="N2179" s="1678"/>
      <c r="O2179" s="1678"/>
      <c r="P2179" s="309"/>
      <c r="Q2179" s="309"/>
      <c r="R2179" s="308"/>
      <c r="S2179" s="308"/>
      <c r="T2179" s="358"/>
      <c r="U2179" s="357"/>
      <c r="V2179" s="357"/>
      <c r="W2179" s="357"/>
      <c r="X2179" s="357"/>
      <c r="Y2179" s="357"/>
      <c r="Z2179" s="357"/>
      <c r="AA2179" s="357"/>
      <c r="AB2179" s="308"/>
      <c r="AC2179" s="2300"/>
      <c r="AD2179" s="2300"/>
      <c r="AE2179" s="2307"/>
      <c r="AF2179" s="2316"/>
      <c r="AG2179" s="2314"/>
      <c r="AH2179" s="2312"/>
      <c r="AI2179" s="271">
        <f>IF(P2179=P2178,0,IF(P2179=P2177,0,IF(P2179=P2176,0,IF(P2179=P2175,0,1))))</f>
        <v>0</v>
      </c>
      <c r="AJ2179" s="271" t="s">
        <v>545</v>
      </c>
      <c r="AK2179" s="271" t="str">
        <f t="shared" si="3100"/>
        <v>??</v>
      </c>
      <c r="AL2179" s="271" t="e">
        <f>IF(#REF!=#REF!,0,IF(#REF!=#REF!,0,IF(#REF!=#REF!,0,IF(#REF!=#REF!,0,1))))</f>
        <v>#REF!</v>
      </c>
      <c r="AM2179" s="354">
        <f t="shared" si="3105"/>
        <v>0</v>
      </c>
    </row>
    <row r="2180" spans="1:39" ht="14.1" customHeight="1" thickTop="1" thickBot="1" x14ac:dyDescent="0.25">
      <c r="A2180" s="2278"/>
      <c r="B2180" s="2281"/>
      <c r="C2180" s="2283"/>
      <c r="D2180" s="2285"/>
      <c r="E2180" s="2288"/>
      <c r="F2180" s="2281"/>
      <c r="G2180" s="2295"/>
      <c r="H2180" s="2297"/>
      <c r="I2180" s="2293"/>
      <c r="J2180" s="2281"/>
      <c r="K2180" s="2295"/>
      <c r="L2180" s="2281"/>
      <c r="M2180" s="310"/>
      <c r="N2180" s="1678"/>
      <c r="O2180" s="1678"/>
      <c r="P2180" s="309"/>
      <c r="Q2180" s="309"/>
      <c r="R2180" s="308"/>
      <c r="S2180" s="308"/>
      <c r="T2180" s="358"/>
      <c r="U2180" s="357"/>
      <c r="V2180" s="357"/>
      <c r="W2180" s="357"/>
      <c r="X2180" s="357"/>
      <c r="Y2180" s="357"/>
      <c r="Z2180" s="357"/>
      <c r="AA2180" s="357"/>
      <c r="AB2180" s="308"/>
      <c r="AC2180" s="2300"/>
      <c r="AD2180" s="2300"/>
      <c r="AE2180" s="2307"/>
      <c r="AF2180" s="2316"/>
      <c r="AG2180" s="2314"/>
      <c r="AH2180" s="2312"/>
      <c r="AI2180" s="271">
        <f>IF(P2180=P2179,0,IF(P2180=P2178,0,IF(P2180=P2177,0,IF(P2180=P2176,0,IF(P2180=P2175,0,1)))))</f>
        <v>0</v>
      </c>
      <c r="AJ2180" s="271" t="s">
        <v>545</v>
      </c>
      <c r="AK2180" s="271" t="str">
        <f t="shared" si="3100"/>
        <v>??</v>
      </c>
      <c r="AL2180" s="271" t="e">
        <f>IF(#REF!=#REF!,0,IF(#REF!=#REF!,0,IF(#REF!=#REF!,0,IF(#REF!=#REF!,0,IF(#REF!=#REF!,0,1)))))</f>
        <v>#REF!</v>
      </c>
      <c r="AM2180" s="354">
        <f t="shared" si="3105"/>
        <v>0</v>
      </c>
    </row>
    <row r="2181" spans="1:39" ht="14.1" customHeight="1" thickTop="1" thickBot="1" x14ac:dyDescent="0.25">
      <c r="A2181" s="2278"/>
      <c r="B2181" s="2281"/>
      <c r="C2181" s="2283"/>
      <c r="D2181" s="2285"/>
      <c r="E2181" s="2288"/>
      <c r="F2181" s="2281"/>
      <c r="G2181" s="2295"/>
      <c r="H2181" s="2297"/>
      <c r="I2181" s="2293"/>
      <c r="J2181" s="2281"/>
      <c r="K2181" s="2295"/>
      <c r="L2181" s="2281"/>
      <c r="M2181" s="310"/>
      <c r="N2181" s="1678"/>
      <c r="O2181" s="1678"/>
      <c r="P2181" s="309"/>
      <c r="Q2181" s="309"/>
      <c r="R2181" s="308"/>
      <c r="S2181" s="308"/>
      <c r="T2181" s="358"/>
      <c r="U2181" s="357"/>
      <c r="V2181" s="357"/>
      <c r="W2181" s="357"/>
      <c r="X2181" s="357"/>
      <c r="Y2181" s="357"/>
      <c r="Z2181" s="357"/>
      <c r="AA2181" s="357"/>
      <c r="AB2181" s="308"/>
      <c r="AC2181" s="2300"/>
      <c r="AD2181" s="2300"/>
      <c r="AE2181" s="2308" t="str">
        <f>IF(AE2175&gt;9,"błąd","")</f>
        <v/>
      </c>
      <c r="AF2181" s="2316"/>
      <c r="AG2181" s="2314"/>
      <c r="AH2181" s="2312"/>
      <c r="AI2181" s="271">
        <f>IF(P2181=P2180,0,IF(P2181=P2179,0,IF(P2181=P2178,0,IF(P2181=P2177,0,IF(P2181=P2176,0,IF(P2181=P2175,0,1))))))</f>
        <v>0</v>
      </c>
      <c r="AJ2181" s="271" t="s">
        <v>545</v>
      </c>
      <c r="AK2181" s="271" t="str">
        <f t="shared" si="3100"/>
        <v>??</v>
      </c>
      <c r="AL2181" s="271" t="e">
        <f>IF(#REF!=#REF!,0,IF(#REF!=#REF!,0,IF(#REF!=#REF!,0,IF(#REF!=#REF!,0,IF(#REF!=#REF!,0,IF(#REF!=#REF!,0,1))))))</f>
        <v>#REF!</v>
      </c>
      <c r="AM2181" s="354">
        <f t="shared" si="3105"/>
        <v>0</v>
      </c>
    </row>
    <row r="2182" spans="1:39" ht="14.1" customHeight="1" thickTop="1" thickBot="1" x14ac:dyDescent="0.25">
      <c r="A2182" s="2278"/>
      <c r="B2182" s="2281"/>
      <c r="C2182" s="2283"/>
      <c r="D2182" s="2285"/>
      <c r="E2182" s="2288"/>
      <c r="F2182" s="2281"/>
      <c r="G2182" s="2295"/>
      <c r="H2182" s="2297"/>
      <c r="I2182" s="2293"/>
      <c r="J2182" s="2281"/>
      <c r="K2182" s="2295"/>
      <c r="L2182" s="2281"/>
      <c r="M2182" s="310"/>
      <c r="N2182" s="1678"/>
      <c r="O2182" s="1678"/>
      <c r="P2182" s="309"/>
      <c r="Q2182" s="309"/>
      <c r="R2182" s="308"/>
      <c r="S2182" s="308"/>
      <c r="T2182" s="358"/>
      <c r="U2182" s="357"/>
      <c r="V2182" s="357"/>
      <c r="W2182" s="357"/>
      <c r="X2182" s="357"/>
      <c r="Y2182" s="357"/>
      <c r="Z2182" s="357"/>
      <c r="AA2182" s="357"/>
      <c r="AB2182" s="308"/>
      <c r="AC2182" s="2300"/>
      <c r="AD2182" s="2300"/>
      <c r="AE2182" s="2308"/>
      <c r="AF2182" s="2316"/>
      <c r="AG2182" s="2314"/>
      <c r="AH2182" s="2312"/>
      <c r="AI2182" s="271">
        <f>IF(P2182=P2181,0,IF(P2182=P2180,0,IF(P2182=P2179,0,IF(P2182=P2178,0,IF(P2182=P2177,0,IF(P2182=P2176,0,IF(P2182=P2175,0,1)))))))</f>
        <v>0</v>
      </c>
      <c r="AJ2182" s="271" t="s">
        <v>545</v>
      </c>
      <c r="AK2182" s="271" t="str">
        <f t="shared" si="3100"/>
        <v>??</v>
      </c>
      <c r="AL2182" s="271" t="e">
        <f>IF(#REF!=#REF!,0,IF(#REF!=#REF!,0,IF(#REF!=#REF!,0,IF(#REF!=#REF!,0,IF(#REF!=#REF!,0,IF(#REF!=#REF!,0,IF(#REF!=#REF!,0,1)))))))</f>
        <v>#REF!</v>
      </c>
      <c r="AM2182" s="354">
        <f t="shared" si="3105"/>
        <v>0</v>
      </c>
    </row>
    <row r="2183" spans="1:39" ht="14.1" customHeight="1" thickTop="1" thickBot="1" x14ac:dyDescent="0.25">
      <c r="A2183" s="2278"/>
      <c r="B2183" s="2281"/>
      <c r="C2183" s="2283"/>
      <c r="D2183" s="2285"/>
      <c r="E2183" s="2288"/>
      <c r="F2183" s="2281"/>
      <c r="G2183" s="2295"/>
      <c r="H2183" s="2297"/>
      <c r="I2183" s="2293"/>
      <c r="J2183" s="2281"/>
      <c r="K2183" s="2295"/>
      <c r="L2183" s="2281"/>
      <c r="M2183" s="310"/>
      <c r="N2183" s="1678"/>
      <c r="O2183" s="1678"/>
      <c r="P2183" s="309"/>
      <c r="Q2183" s="309"/>
      <c r="R2183" s="308"/>
      <c r="S2183" s="308"/>
      <c r="T2183" s="358"/>
      <c r="U2183" s="357"/>
      <c r="V2183" s="357"/>
      <c r="W2183" s="357"/>
      <c r="X2183" s="357"/>
      <c r="Y2183" s="357"/>
      <c r="Z2183" s="357"/>
      <c r="AA2183" s="357"/>
      <c r="AB2183" s="308"/>
      <c r="AC2183" s="2300"/>
      <c r="AD2183" s="2300"/>
      <c r="AE2183" s="2308"/>
      <c r="AF2183" s="2316"/>
      <c r="AG2183" s="2314"/>
      <c r="AH2183" s="2312"/>
      <c r="AI2183" s="271">
        <f>IF(P2183=P2182,0,IF(P2183=P2181,0,IF(P2183=P2180,0,IF(P2183=P2179,0,IF(P2183=P2178,0,IF(P2183=P2177,0,IF(P2183=P2176,0,IF(P2183=P2175,0,1))))))))</f>
        <v>0</v>
      </c>
      <c r="AJ2183" s="271" t="s">
        <v>545</v>
      </c>
      <c r="AK2183" s="271" t="str">
        <f t="shared" si="3100"/>
        <v>??</v>
      </c>
      <c r="AL2183" s="271" t="e">
        <f>IF(#REF!=#REF!,0,IF(#REF!=#REF!,0,IF(#REF!=#REF!,0,IF(#REF!=#REF!,0,IF(#REF!=#REF!,0,IF(#REF!=#REF!,0,IF(#REF!=#REF!,0,IF(#REF!=#REF!,0,1))))))))</f>
        <v>#REF!</v>
      </c>
      <c r="AM2183" s="354">
        <f t="shared" si="3105"/>
        <v>0</v>
      </c>
    </row>
    <row r="2184" spans="1:39" ht="14.1" customHeight="1" thickTop="1" thickBot="1" x14ac:dyDescent="0.25">
      <c r="A2184" s="2279"/>
      <c r="B2184" s="2282"/>
      <c r="C2184" s="2284"/>
      <c r="D2184" s="2286"/>
      <c r="E2184" s="2289"/>
      <c r="F2184" s="2282"/>
      <c r="G2184" s="2296"/>
      <c r="H2184" s="2298"/>
      <c r="I2184" s="2294"/>
      <c r="J2184" s="2282"/>
      <c r="K2184" s="2296"/>
      <c r="L2184" s="2282"/>
      <c r="M2184" s="292"/>
      <c r="N2184" s="290"/>
      <c r="O2184" s="290"/>
      <c r="P2184" s="291"/>
      <c r="Q2184" s="291"/>
      <c r="R2184" s="290"/>
      <c r="S2184" s="290"/>
      <c r="T2184" s="356"/>
      <c r="U2184" s="355"/>
      <c r="V2184" s="355"/>
      <c r="W2184" s="355"/>
      <c r="X2184" s="355"/>
      <c r="Y2184" s="355"/>
      <c r="Z2184" s="355"/>
      <c r="AA2184" s="355"/>
      <c r="AB2184" s="290"/>
      <c r="AC2184" s="2301"/>
      <c r="AD2184" s="2301"/>
      <c r="AE2184" s="2309"/>
      <c r="AF2184" s="2316"/>
      <c r="AG2184" s="2315"/>
      <c r="AH2184" s="2312"/>
      <c r="AI2184" s="271">
        <f>IF(P2184=P2183,0,IF(P2184=P2182,0,IF(P2184=P2181,0,IF(P2184=P2180,0,IF(P2184=P2179,0,IF(P2184=P2178,0,IF(P2184=P2177,0,IF(P2184=P2176,0,IF(P2184=P2175,0,1)))))))))</f>
        <v>0</v>
      </c>
      <c r="AJ2184" s="271" t="s">
        <v>545</v>
      </c>
      <c r="AK2184" s="271" t="str">
        <f t="shared" si="3100"/>
        <v>??</v>
      </c>
      <c r="AL2184" s="271" t="e">
        <f>IF(#REF!=#REF!,0,IF(#REF!=#REF!,0,IF(#REF!=#REF!,0,IF(#REF!=#REF!,0,IF(#REF!=#REF!,0,IF(#REF!=#REF!,0,IF(#REF!=#REF!,0,IF(#REF!=#REF!,0,IF(#REF!=#REF!,0,1)))))))))</f>
        <v>#REF!</v>
      </c>
      <c r="AM2184" s="354">
        <f t="shared" si="3105"/>
        <v>0</v>
      </c>
    </row>
    <row r="2185" spans="1:39" ht="14.1" customHeight="1" thickTop="1" thickBot="1" x14ac:dyDescent="0.25">
      <c r="A2185" s="2278"/>
      <c r="B2185" s="2280"/>
      <c r="C2185" s="2283"/>
      <c r="D2185" s="2285"/>
      <c r="E2185" s="2287"/>
      <c r="F2185" s="2280"/>
      <c r="G2185" s="2280"/>
      <c r="H2185" s="2297"/>
      <c r="I2185" s="2290" t="s">
        <v>140</v>
      </c>
      <c r="J2185" s="2281"/>
      <c r="K2185" s="2280"/>
      <c r="L2185" s="2281"/>
      <c r="M2185" s="310"/>
      <c r="N2185" s="1678"/>
      <c r="O2185" s="1678"/>
      <c r="P2185" s="388"/>
      <c r="Q2185" s="388"/>
      <c r="R2185" s="308"/>
      <c r="S2185" s="308"/>
      <c r="T2185" s="358"/>
      <c r="U2185" s="357"/>
      <c r="V2185" s="357"/>
      <c r="W2185" s="357"/>
      <c r="X2185" s="357"/>
      <c r="Y2185" s="357"/>
      <c r="Z2185" s="357"/>
      <c r="AA2185" s="357"/>
      <c r="AB2185" s="308"/>
      <c r="AC2185" s="2299">
        <f>SUM(T2185:AB2194)</f>
        <v>0</v>
      </c>
      <c r="AD2185" s="2299">
        <f>IF(AC2185&gt;0,18,0)</f>
        <v>0</v>
      </c>
      <c r="AE2185" s="2306">
        <f>IF((AC2185-AD2185)&gt;=0,AC2185-AD2185,0)</f>
        <v>0</v>
      </c>
      <c r="AF2185" s="2316">
        <f>IF(AC2185&lt;AD2185,AC2185,AD2185)/IF(AD2185=0,1,AD2185)</f>
        <v>0</v>
      </c>
      <c r="AG2185" s="2313" t="str">
        <f>IF(AF2185=1,"pe",IF(AF2185&gt;0,"ne",""))</f>
        <v/>
      </c>
      <c r="AH2185" s="2312"/>
      <c r="AI2185" s="271">
        <v>1</v>
      </c>
      <c r="AJ2185" s="271" t="s">
        <v>545</v>
      </c>
      <c r="AK2185" s="271" t="str">
        <f t="shared" si="3100"/>
        <v>??</v>
      </c>
      <c r="AL2185" s="271">
        <v>1</v>
      </c>
      <c r="AM2185" s="354">
        <f>C2185</f>
        <v>0</v>
      </c>
    </row>
    <row r="2186" spans="1:39" ht="14.1" customHeight="1" thickTop="1" thickBot="1" x14ac:dyDescent="0.25">
      <c r="A2186" s="2278"/>
      <c r="B2186" s="2281"/>
      <c r="C2186" s="2283"/>
      <c r="D2186" s="2285"/>
      <c r="E2186" s="2288"/>
      <c r="F2186" s="2281"/>
      <c r="G2186" s="2295"/>
      <c r="H2186" s="2297"/>
      <c r="I2186" s="2291"/>
      <c r="J2186" s="2281"/>
      <c r="K2186" s="2295"/>
      <c r="L2186" s="2281"/>
      <c r="M2186" s="310"/>
      <c r="N2186" s="1678"/>
      <c r="O2186" s="1678"/>
      <c r="P2186" s="309"/>
      <c r="Q2186" s="309"/>
      <c r="R2186" s="308"/>
      <c r="S2186" s="308"/>
      <c r="T2186" s="358"/>
      <c r="U2186" s="357"/>
      <c r="V2186" s="357"/>
      <c r="W2186" s="357"/>
      <c r="X2186" s="357"/>
      <c r="Y2186" s="357"/>
      <c r="Z2186" s="357"/>
      <c r="AA2186" s="357"/>
      <c r="AB2186" s="308"/>
      <c r="AC2186" s="2300"/>
      <c r="AD2186" s="2300"/>
      <c r="AE2186" s="2307"/>
      <c r="AF2186" s="2316"/>
      <c r="AG2186" s="2314"/>
      <c r="AH2186" s="2312"/>
      <c r="AI2186" s="271">
        <f>IF(P2186=P2185,0,1)</f>
        <v>0</v>
      </c>
      <c r="AJ2186" s="271" t="s">
        <v>545</v>
      </c>
      <c r="AK2186" s="271" t="str">
        <f t="shared" si="3100"/>
        <v>??</v>
      </c>
      <c r="AL2186" s="271" t="e">
        <f>IF(#REF!=#REF!,0,1)</f>
        <v>#REF!</v>
      </c>
      <c r="AM2186" s="354">
        <f t="shared" ref="AM2186:AM2194" si="3106">AM2185</f>
        <v>0</v>
      </c>
    </row>
    <row r="2187" spans="1:39" ht="14.1" customHeight="1" thickTop="1" thickBot="1" x14ac:dyDescent="0.25">
      <c r="A2187" s="2278"/>
      <c r="B2187" s="2281"/>
      <c r="C2187" s="2283"/>
      <c r="D2187" s="2285"/>
      <c r="E2187" s="2288"/>
      <c r="F2187" s="2281"/>
      <c r="G2187" s="2295"/>
      <c r="H2187" s="2297"/>
      <c r="I2187" s="2292"/>
      <c r="J2187" s="2281"/>
      <c r="K2187" s="2295"/>
      <c r="L2187" s="2281"/>
      <c r="M2187" s="310"/>
      <c r="N2187" s="1678"/>
      <c r="O2187" s="1678"/>
      <c r="P2187" s="309"/>
      <c r="Q2187" s="309"/>
      <c r="R2187" s="308"/>
      <c r="S2187" s="308"/>
      <c r="T2187" s="358"/>
      <c r="U2187" s="357"/>
      <c r="V2187" s="357"/>
      <c r="W2187" s="357"/>
      <c r="X2187" s="357"/>
      <c r="Y2187" s="357"/>
      <c r="Z2187" s="357"/>
      <c r="AA2187" s="357"/>
      <c r="AB2187" s="308"/>
      <c r="AC2187" s="2300"/>
      <c r="AD2187" s="2300"/>
      <c r="AE2187" s="2307"/>
      <c r="AF2187" s="2316"/>
      <c r="AG2187" s="2314"/>
      <c r="AH2187" s="2312"/>
      <c r="AI2187" s="271">
        <f>IF(P2187=P2186,0,IF(P2187=P2185,0,1))</f>
        <v>0</v>
      </c>
      <c r="AJ2187" s="271" t="s">
        <v>545</v>
      </c>
      <c r="AK2187" s="271" t="str">
        <f t="shared" si="3100"/>
        <v>??</v>
      </c>
      <c r="AL2187" s="271" t="e">
        <f>IF(#REF!=#REF!,0,IF(#REF!=#REF!,0,1))</f>
        <v>#REF!</v>
      </c>
      <c r="AM2187" s="354">
        <f t="shared" si="3106"/>
        <v>0</v>
      </c>
    </row>
    <row r="2188" spans="1:39" ht="14.1" customHeight="1" thickTop="1" thickBot="1" x14ac:dyDescent="0.25">
      <c r="A2188" s="2278"/>
      <c r="B2188" s="2281"/>
      <c r="C2188" s="2283"/>
      <c r="D2188" s="2285"/>
      <c r="E2188" s="2288"/>
      <c r="F2188" s="2281"/>
      <c r="G2188" s="2295"/>
      <c r="H2188" s="2297"/>
      <c r="I2188" s="2293"/>
      <c r="J2188" s="2281"/>
      <c r="K2188" s="2295"/>
      <c r="L2188" s="2281"/>
      <c r="M2188" s="310"/>
      <c r="N2188" s="1678"/>
      <c r="O2188" s="1678"/>
      <c r="P2188" s="309"/>
      <c r="Q2188" s="309"/>
      <c r="R2188" s="308"/>
      <c r="S2188" s="308"/>
      <c r="T2188" s="358"/>
      <c r="U2188" s="357"/>
      <c r="V2188" s="357"/>
      <c r="W2188" s="357"/>
      <c r="X2188" s="357"/>
      <c r="Y2188" s="357"/>
      <c r="Z2188" s="357"/>
      <c r="AA2188" s="357"/>
      <c r="AB2188" s="308"/>
      <c r="AC2188" s="2300"/>
      <c r="AD2188" s="2300"/>
      <c r="AE2188" s="2307"/>
      <c r="AF2188" s="2316"/>
      <c r="AG2188" s="2314"/>
      <c r="AH2188" s="2312"/>
      <c r="AI2188" s="271">
        <f>IF(P2188=P2187,0,IF(P2188=P2186,0,IF(P2188=P2185,0,1)))</f>
        <v>0</v>
      </c>
      <c r="AJ2188" s="271" t="s">
        <v>545</v>
      </c>
      <c r="AK2188" s="271" t="str">
        <f t="shared" si="3100"/>
        <v>??</v>
      </c>
      <c r="AL2188" s="271" t="e">
        <f>IF(#REF!=#REF!,0,IF(#REF!=#REF!,0,IF(#REF!=#REF!,0,1)))</f>
        <v>#REF!</v>
      </c>
      <c r="AM2188" s="354">
        <f t="shared" si="3106"/>
        <v>0</v>
      </c>
    </row>
    <row r="2189" spans="1:39" ht="14.1" customHeight="1" thickTop="1" thickBot="1" x14ac:dyDescent="0.25">
      <c r="A2189" s="2278"/>
      <c r="B2189" s="2281"/>
      <c r="C2189" s="2283"/>
      <c r="D2189" s="2285"/>
      <c r="E2189" s="2288"/>
      <c r="F2189" s="2281"/>
      <c r="G2189" s="2295"/>
      <c r="H2189" s="2297"/>
      <c r="I2189" s="2293"/>
      <c r="J2189" s="2281"/>
      <c r="K2189" s="2295"/>
      <c r="L2189" s="2281"/>
      <c r="M2189" s="310"/>
      <c r="N2189" s="1678"/>
      <c r="O2189" s="1678"/>
      <c r="P2189" s="309"/>
      <c r="Q2189" s="309"/>
      <c r="R2189" s="308"/>
      <c r="S2189" s="308"/>
      <c r="T2189" s="358"/>
      <c r="U2189" s="357"/>
      <c r="V2189" s="357"/>
      <c r="W2189" s="357"/>
      <c r="X2189" s="357"/>
      <c r="Y2189" s="357"/>
      <c r="Z2189" s="357"/>
      <c r="AA2189" s="357"/>
      <c r="AB2189" s="308"/>
      <c r="AC2189" s="2300"/>
      <c r="AD2189" s="2300"/>
      <c r="AE2189" s="2307"/>
      <c r="AF2189" s="2316"/>
      <c r="AG2189" s="2314"/>
      <c r="AH2189" s="2312"/>
      <c r="AI2189" s="271">
        <f>IF(P2189=P2188,0,IF(P2189=P2187,0,IF(P2189=P2186,0,IF(P2189=P2185,0,1))))</f>
        <v>0</v>
      </c>
      <c r="AJ2189" s="271" t="s">
        <v>545</v>
      </c>
      <c r="AK2189" s="271" t="str">
        <f t="shared" si="3100"/>
        <v>??</v>
      </c>
      <c r="AL2189" s="271" t="e">
        <f>IF(#REF!=#REF!,0,IF(#REF!=#REF!,0,IF(#REF!=#REF!,0,IF(#REF!=#REF!,0,1))))</f>
        <v>#REF!</v>
      </c>
      <c r="AM2189" s="354">
        <f t="shared" si="3106"/>
        <v>0</v>
      </c>
    </row>
    <row r="2190" spans="1:39" ht="14.1" customHeight="1" thickTop="1" thickBot="1" x14ac:dyDescent="0.25">
      <c r="A2190" s="2278"/>
      <c r="B2190" s="2281"/>
      <c r="C2190" s="2283"/>
      <c r="D2190" s="2285"/>
      <c r="E2190" s="2288"/>
      <c r="F2190" s="2281"/>
      <c r="G2190" s="2295"/>
      <c r="H2190" s="2297"/>
      <c r="I2190" s="2293"/>
      <c r="J2190" s="2281"/>
      <c r="K2190" s="2295"/>
      <c r="L2190" s="2281"/>
      <c r="M2190" s="310"/>
      <c r="N2190" s="1678"/>
      <c r="O2190" s="1678"/>
      <c r="P2190" s="309"/>
      <c r="Q2190" s="309"/>
      <c r="R2190" s="308"/>
      <c r="S2190" s="308"/>
      <c r="T2190" s="358"/>
      <c r="U2190" s="357"/>
      <c r="V2190" s="357"/>
      <c r="W2190" s="357"/>
      <c r="X2190" s="357"/>
      <c r="Y2190" s="357"/>
      <c r="Z2190" s="357"/>
      <c r="AA2190" s="357"/>
      <c r="AB2190" s="308"/>
      <c r="AC2190" s="2300"/>
      <c r="AD2190" s="2300"/>
      <c r="AE2190" s="2307"/>
      <c r="AF2190" s="2316"/>
      <c r="AG2190" s="2314"/>
      <c r="AH2190" s="2312"/>
      <c r="AI2190" s="271">
        <f>IF(P2190=P2189,0,IF(P2190=P2188,0,IF(P2190=P2187,0,IF(P2190=P2186,0,IF(P2190=P2185,0,1)))))</f>
        <v>0</v>
      </c>
      <c r="AJ2190" s="271" t="s">
        <v>545</v>
      </c>
      <c r="AK2190" s="271" t="str">
        <f t="shared" si="3100"/>
        <v>??</v>
      </c>
      <c r="AL2190" s="271" t="e">
        <f>IF(#REF!=#REF!,0,IF(#REF!=#REF!,0,IF(#REF!=#REF!,0,IF(#REF!=#REF!,0,IF(#REF!=#REF!,0,1)))))</f>
        <v>#REF!</v>
      </c>
      <c r="AM2190" s="354">
        <f t="shared" si="3106"/>
        <v>0</v>
      </c>
    </row>
    <row r="2191" spans="1:39" ht="14.1" customHeight="1" thickTop="1" thickBot="1" x14ac:dyDescent="0.25">
      <c r="A2191" s="2278"/>
      <c r="B2191" s="2281"/>
      <c r="C2191" s="2283"/>
      <c r="D2191" s="2285"/>
      <c r="E2191" s="2288"/>
      <c r="F2191" s="2281"/>
      <c r="G2191" s="2295"/>
      <c r="H2191" s="2297"/>
      <c r="I2191" s="2293"/>
      <c r="J2191" s="2281"/>
      <c r="K2191" s="2295"/>
      <c r="L2191" s="2281"/>
      <c r="M2191" s="310"/>
      <c r="N2191" s="1678"/>
      <c r="O2191" s="1678"/>
      <c r="P2191" s="309"/>
      <c r="Q2191" s="309"/>
      <c r="R2191" s="308"/>
      <c r="S2191" s="308"/>
      <c r="T2191" s="358"/>
      <c r="U2191" s="357"/>
      <c r="V2191" s="357"/>
      <c r="W2191" s="357"/>
      <c r="X2191" s="357"/>
      <c r="Y2191" s="357"/>
      <c r="Z2191" s="357"/>
      <c r="AA2191" s="357"/>
      <c r="AB2191" s="308"/>
      <c r="AC2191" s="2300"/>
      <c r="AD2191" s="2300"/>
      <c r="AE2191" s="2308" t="str">
        <f>IF(AE2185&gt;9,"błąd","")</f>
        <v/>
      </c>
      <c r="AF2191" s="2316"/>
      <c r="AG2191" s="2314"/>
      <c r="AH2191" s="2312"/>
      <c r="AI2191" s="271">
        <f>IF(P2191=P2190,0,IF(P2191=P2189,0,IF(P2191=P2188,0,IF(P2191=P2187,0,IF(P2191=P2186,0,IF(P2191=P2185,0,1))))))</f>
        <v>0</v>
      </c>
      <c r="AJ2191" s="271" t="s">
        <v>545</v>
      </c>
      <c r="AK2191" s="271" t="str">
        <f t="shared" si="3100"/>
        <v>??</v>
      </c>
      <c r="AL2191" s="271" t="e">
        <f>IF(#REF!=#REF!,0,IF(#REF!=#REF!,0,IF(#REF!=#REF!,0,IF(#REF!=#REF!,0,IF(#REF!=#REF!,0,IF(#REF!=#REF!,0,1))))))</f>
        <v>#REF!</v>
      </c>
      <c r="AM2191" s="354">
        <f t="shared" si="3106"/>
        <v>0</v>
      </c>
    </row>
    <row r="2192" spans="1:39" ht="14.1" customHeight="1" thickTop="1" thickBot="1" x14ac:dyDescent="0.25">
      <c r="A2192" s="2278"/>
      <c r="B2192" s="2281"/>
      <c r="C2192" s="2283"/>
      <c r="D2192" s="2285"/>
      <c r="E2192" s="2288"/>
      <c r="F2192" s="2281"/>
      <c r="G2192" s="2295"/>
      <c r="H2192" s="2297"/>
      <c r="I2192" s="2293"/>
      <c r="J2192" s="2281"/>
      <c r="K2192" s="2295"/>
      <c r="L2192" s="2281"/>
      <c r="M2192" s="310"/>
      <c r="N2192" s="1678"/>
      <c r="O2192" s="1678"/>
      <c r="P2192" s="309"/>
      <c r="Q2192" s="309"/>
      <c r="R2192" s="308"/>
      <c r="S2192" s="308"/>
      <c r="T2192" s="358"/>
      <c r="U2192" s="357"/>
      <c r="V2192" s="357"/>
      <c r="W2192" s="357"/>
      <c r="X2192" s="357"/>
      <c r="Y2192" s="357"/>
      <c r="Z2192" s="357"/>
      <c r="AA2192" s="357"/>
      <c r="AB2192" s="308"/>
      <c r="AC2192" s="2300"/>
      <c r="AD2192" s="2300"/>
      <c r="AE2192" s="2308"/>
      <c r="AF2192" s="2316"/>
      <c r="AG2192" s="2314"/>
      <c r="AH2192" s="2312"/>
      <c r="AI2192" s="271">
        <f>IF(P2192=P2191,0,IF(P2192=P2190,0,IF(P2192=P2189,0,IF(P2192=P2188,0,IF(P2192=P2187,0,IF(P2192=P2186,0,IF(P2192=P2185,0,1)))))))</f>
        <v>0</v>
      </c>
      <c r="AJ2192" s="271" t="s">
        <v>545</v>
      </c>
      <c r="AK2192" s="271" t="str">
        <f t="shared" ref="AK2192:AK2255" si="3107">$C$2</f>
        <v>??</v>
      </c>
      <c r="AL2192" s="271" t="e">
        <f>IF(#REF!=#REF!,0,IF(#REF!=#REF!,0,IF(#REF!=#REF!,0,IF(#REF!=#REF!,0,IF(#REF!=#REF!,0,IF(#REF!=#REF!,0,IF(#REF!=#REF!,0,1)))))))</f>
        <v>#REF!</v>
      </c>
      <c r="AM2192" s="354">
        <f t="shared" si="3106"/>
        <v>0</v>
      </c>
    </row>
    <row r="2193" spans="1:39" ht="14.1" customHeight="1" thickTop="1" thickBot="1" x14ac:dyDescent="0.25">
      <c r="A2193" s="2278"/>
      <c r="B2193" s="2281"/>
      <c r="C2193" s="2283"/>
      <c r="D2193" s="2285"/>
      <c r="E2193" s="2288"/>
      <c r="F2193" s="2281"/>
      <c r="G2193" s="2295"/>
      <c r="H2193" s="2297"/>
      <c r="I2193" s="2293"/>
      <c r="J2193" s="2281"/>
      <c r="K2193" s="2295"/>
      <c r="L2193" s="2281"/>
      <c r="M2193" s="310"/>
      <c r="N2193" s="1678"/>
      <c r="O2193" s="1678"/>
      <c r="P2193" s="309"/>
      <c r="Q2193" s="309"/>
      <c r="R2193" s="308"/>
      <c r="S2193" s="308"/>
      <c r="T2193" s="358"/>
      <c r="U2193" s="357"/>
      <c r="V2193" s="357"/>
      <c r="W2193" s="357"/>
      <c r="X2193" s="357"/>
      <c r="Y2193" s="357"/>
      <c r="Z2193" s="357"/>
      <c r="AA2193" s="357"/>
      <c r="AB2193" s="308"/>
      <c r="AC2193" s="2300"/>
      <c r="AD2193" s="2300"/>
      <c r="AE2193" s="2308"/>
      <c r="AF2193" s="2316"/>
      <c r="AG2193" s="2314"/>
      <c r="AH2193" s="2312"/>
      <c r="AI2193" s="271">
        <f>IF(P2193=P2192,0,IF(P2193=P2191,0,IF(P2193=P2190,0,IF(P2193=P2189,0,IF(P2193=P2188,0,IF(P2193=P2187,0,IF(P2193=P2186,0,IF(P2193=P2185,0,1))))))))</f>
        <v>0</v>
      </c>
      <c r="AJ2193" s="271" t="s">
        <v>545</v>
      </c>
      <c r="AK2193" s="271" t="str">
        <f t="shared" si="3107"/>
        <v>??</v>
      </c>
      <c r="AL2193" s="271" t="e">
        <f>IF(#REF!=#REF!,0,IF(#REF!=#REF!,0,IF(#REF!=#REF!,0,IF(#REF!=#REF!,0,IF(#REF!=#REF!,0,IF(#REF!=#REF!,0,IF(#REF!=#REF!,0,IF(#REF!=#REF!,0,1))))))))</f>
        <v>#REF!</v>
      </c>
      <c r="AM2193" s="354">
        <f t="shared" si="3106"/>
        <v>0</v>
      </c>
    </row>
    <row r="2194" spans="1:39" ht="14.1" customHeight="1" thickTop="1" thickBot="1" x14ac:dyDescent="0.25">
      <c r="A2194" s="2279"/>
      <c r="B2194" s="2282"/>
      <c r="C2194" s="2284"/>
      <c r="D2194" s="2286"/>
      <c r="E2194" s="2289"/>
      <c r="F2194" s="2282"/>
      <c r="G2194" s="2296"/>
      <c r="H2194" s="2298"/>
      <c r="I2194" s="2294"/>
      <c r="J2194" s="2282"/>
      <c r="K2194" s="2296"/>
      <c r="L2194" s="2282"/>
      <c r="M2194" s="292"/>
      <c r="N2194" s="290"/>
      <c r="O2194" s="290"/>
      <c r="P2194" s="291"/>
      <c r="Q2194" s="291"/>
      <c r="R2194" s="290"/>
      <c r="S2194" s="290"/>
      <c r="T2194" s="356"/>
      <c r="U2194" s="355"/>
      <c r="V2194" s="355"/>
      <c r="W2194" s="355"/>
      <c r="X2194" s="355"/>
      <c r="Y2194" s="355"/>
      <c r="Z2194" s="355"/>
      <c r="AA2194" s="355"/>
      <c r="AB2194" s="290"/>
      <c r="AC2194" s="2301"/>
      <c r="AD2194" s="2301"/>
      <c r="AE2194" s="2309"/>
      <c r="AF2194" s="2316"/>
      <c r="AG2194" s="2315"/>
      <c r="AH2194" s="2312"/>
      <c r="AI2194" s="271">
        <f>IF(P2194=P2193,0,IF(P2194=P2192,0,IF(P2194=P2191,0,IF(P2194=P2190,0,IF(P2194=P2189,0,IF(P2194=P2188,0,IF(P2194=P2187,0,IF(P2194=P2186,0,IF(P2194=P2185,0,1)))))))))</f>
        <v>0</v>
      </c>
      <c r="AJ2194" s="271" t="s">
        <v>545</v>
      </c>
      <c r="AK2194" s="271" t="str">
        <f t="shared" si="3107"/>
        <v>??</v>
      </c>
      <c r="AL2194" s="271" t="e">
        <f>IF(#REF!=#REF!,0,IF(#REF!=#REF!,0,IF(#REF!=#REF!,0,IF(#REF!=#REF!,0,IF(#REF!=#REF!,0,IF(#REF!=#REF!,0,IF(#REF!=#REF!,0,IF(#REF!=#REF!,0,IF(#REF!=#REF!,0,1)))))))))</f>
        <v>#REF!</v>
      </c>
      <c r="AM2194" s="354">
        <f t="shared" si="3106"/>
        <v>0</v>
      </c>
    </row>
    <row r="2195" spans="1:39" ht="14.1" customHeight="1" thickTop="1" thickBot="1" x14ac:dyDescent="0.25">
      <c r="A2195" s="2278"/>
      <c r="B2195" s="2280"/>
      <c r="C2195" s="2283"/>
      <c r="D2195" s="2285"/>
      <c r="E2195" s="2287"/>
      <c r="F2195" s="2280"/>
      <c r="G2195" s="2280"/>
      <c r="H2195" s="2297"/>
      <c r="I2195" s="2290" t="s">
        <v>140</v>
      </c>
      <c r="J2195" s="2281"/>
      <c r="K2195" s="2280"/>
      <c r="L2195" s="2281"/>
      <c r="M2195" s="310"/>
      <c r="N2195" s="1678"/>
      <c r="O2195" s="1678"/>
      <c r="P2195" s="388"/>
      <c r="Q2195" s="388"/>
      <c r="R2195" s="308"/>
      <c r="S2195" s="308"/>
      <c r="T2195" s="358"/>
      <c r="U2195" s="357"/>
      <c r="V2195" s="357"/>
      <c r="W2195" s="357"/>
      <c r="X2195" s="357"/>
      <c r="Y2195" s="357"/>
      <c r="Z2195" s="357"/>
      <c r="AA2195" s="357"/>
      <c r="AB2195" s="308"/>
      <c r="AC2195" s="2299">
        <f>SUM(T2195:AB2204)</f>
        <v>0</v>
      </c>
      <c r="AD2195" s="2299">
        <f>IF(AC2195&gt;0,18,0)</f>
        <v>0</v>
      </c>
      <c r="AE2195" s="2306">
        <f>IF((AC2195-AD2195)&gt;=0,AC2195-AD2195,0)</f>
        <v>0</v>
      </c>
      <c r="AF2195" s="2316">
        <f>IF(AC2195&lt;AD2195,AC2195,AD2195)/IF(AD2195=0,1,AD2195)</f>
        <v>0</v>
      </c>
      <c r="AG2195" s="2313" t="str">
        <f>IF(AF2195=1,"pe",IF(AF2195&gt;0,"ne",""))</f>
        <v/>
      </c>
      <c r="AH2195" s="2312"/>
      <c r="AI2195" s="271">
        <v>1</v>
      </c>
      <c r="AJ2195" s="271" t="s">
        <v>545</v>
      </c>
      <c r="AK2195" s="271" t="str">
        <f t="shared" si="3107"/>
        <v>??</v>
      </c>
      <c r="AL2195" s="271">
        <v>1</v>
      </c>
      <c r="AM2195" s="354">
        <f>C2195</f>
        <v>0</v>
      </c>
    </row>
    <row r="2196" spans="1:39" ht="14.1" customHeight="1" thickTop="1" thickBot="1" x14ac:dyDescent="0.25">
      <c r="A2196" s="2278"/>
      <c r="B2196" s="2281"/>
      <c r="C2196" s="2283"/>
      <c r="D2196" s="2285"/>
      <c r="E2196" s="2288"/>
      <c r="F2196" s="2281"/>
      <c r="G2196" s="2295"/>
      <c r="H2196" s="2297"/>
      <c r="I2196" s="2291"/>
      <c r="J2196" s="2281"/>
      <c r="K2196" s="2295"/>
      <c r="L2196" s="2281"/>
      <c r="M2196" s="310"/>
      <c r="N2196" s="1678"/>
      <c r="O2196" s="1678"/>
      <c r="P2196" s="309"/>
      <c r="Q2196" s="309"/>
      <c r="R2196" s="308"/>
      <c r="S2196" s="308"/>
      <c r="T2196" s="358"/>
      <c r="U2196" s="357"/>
      <c r="V2196" s="357"/>
      <c r="W2196" s="357"/>
      <c r="X2196" s="357"/>
      <c r="Y2196" s="357"/>
      <c r="Z2196" s="357"/>
      <c r="AA2196" s="357"/>
      <c r="AB2196" s="308"/>
      <c r="AC2196" s="2300"/>
      <c r="AD2196" s="2300"/>
      <c r="AE2196" s="2307"/>
      <c r="AF2196" s="2316"/>
      <c r="AG2196" s="2314"/>
      <c r="AH2196" s="2312"/>
      <c r="AI2196" s="271">
        <f>IF(P2196=P2195,0,1)</f>
        <v>0</v>
      </c>
      <c r="AJ2196" s="271" t="s">
        <v>545</v>
      </c>
      <c r="AK2196" s="271" t="str">
        <f t="shared" si="3107"/>
        <v>??</v>
      </c>
      <c r="AL2196" s="271" t="e">
        <f>IF(#REF!=#REF!,0,1)</f>
        <v>#REF!</v>
      </c>
      <c r="AM2196" s="354">
        <f t="shared" ref="AM2196:AM2204" si="3108">AM2195</f>
        <v>0</v>
      </c>
    </row>
    <row r="2197" spans="1:39" ht="14.1" customHeight="1" thickTop="1" thickBot="1" x14ac:dyDescent="0.25">
      <c r="A2197" s="2278"/>
      <c r="B2197" s="2281"/>
      <c r="C2197" s="2283"/>
      <c r="D2197" s="2285"/>
      <c r="E2197" s="2288"/>
      <c r="F2197" s="2281"/>
      <c r="G2197" s="2295"/>
      <c r="H2197" s="2297"/>
      <c r="I2197" s="2292"/>
      <c r="J2197" s="2281"/>
      <c r="K2197" s="2295"/>
      <c r="L2197" s="2281"/>
      <c r="M2197" s="310"/>
      <c r="N2197" s="1678"/>
      <c r="O2197" s="1678"/>
      <c r="P2197" s="309"/>
      <c r="Q2197" s="309"/>
      <c r="R2197" s="308"/>
      <c r="S2197" s="308"/>
      <c r="T2197" s="358"/>
      <c r="U2197" s="357"/>
      <c r="V2197" s="357"/>
      <c r="W2197" s="357"/>
      <c r="X2197" s="357"/>
      <c r="Y2197" s="357"/>
      <c r="Z2197" s="357"/>
      <c r="AA2197" s="357"/>
      <c r="AB2197" s="308"/>
      <c r="AC2197" s="2300"/>
      <c r="AD2197" s="2300"/>
      <c r="AE2197" s="2307"/>
      <c r="AF2197" s="2316"/>
      <c r="AG2197" s="2314"/>
      <c r="AH2197" s="2312"/>
      <c r="AI2197" s="271">
        <f>IF(P2197=P2196,0,IF(P2197=P2195,0,1))</f>
        <v>0</v>
      </c>
      <c r="AJ2197" s="271" t="s">
        <v>545</v>
      </c>
      <c r="AK2197" s="271" t="str">
        <f t="shared" si="3107"/>
        <v>??</v>
      </c>
      <c r="AL2197" s="271" t="e">
        <f>IF(#REF!=#REF!,0,IF(#REF!=#REF!,0,1))</f>
        <v>#REF!</v>
      </c>
      <c r="AM2197" s="354">
        <f t="shared" si="3108"/>
        <v>0</v>
      </c>
    </row>
    <row r="2198" spans="1:39" ht="14.1" customHeight="1" thickTop="1" thickBot="1" x14ac:dyDescent="0.25">
      <c r="A2198" s="2278"/>
      <c r="B2198" s="2281"/>
      <c r="C2198" s="2283"/>
      <c r="D2198" s="2285"/>
      <c r="E2198" s="2288"/>
      <c r="F2198" s="2281"/>
      <c r="G2198" s="2295"/>
      <c r="H2198" s="2297"/>
      <c r="I2198" s="2293"/>
      <c r="J2198" s="2281"/>
      <c r="K2198" s="2295"/>
      <c r="L2198" s="2281"/>
      <c r="M2198" s="310"/>
      <c r="N2198" s="1678"/>
      <c r="O2198" s="1678"/>
      <c r="P2198" s="309"/>
      <c r="Q2198" s="309"/>
      <c r="R2198" s="308"/>
      <c r="S2198" s="308"/>
      <c r="T2198" s="358"/>
      <c r="U2198" s="357"/>
      <c r="V2198" s="357"/>
      <c r="W2198" s="357"/>
      <c r="X2198" s="357"/>
      <c r="Y2198" s="357"/>
      <c r="Z2198" s="357"/>
      <c r="AA2198" s="357"/>
      <c r="AB2198" s="308"/>
      <c r="AC2198" s="2300"/>
      <c r="AD2198" s="2300"/>
      <c r="AE2198" s="2307"/>
      <c r="AF2198" s="2316"/>
      <c r="AG2198" s="2314"/>
      <c r="AH2198" s="2312"/>
      <c r="AI2198" s="271">
        <f>IF(P2198=P2197,0,IF(P2198=P2196,0,IF(P2198=P2195,0,1)))</f>
        <v>0</v>
      </c>
      <c r="AJ2198" s="271" t="s">
        <v>545</v>
      </c>
      <c r="AK2198" s="271" t="str">
        <f t="shared" si="3107"/>
        <v>??</v>
      </c>
      <c r="AL2198" s="271" t="e">
        <f>IF(#REF!=#REF!,0,IF(#REF!=#REF!,0,IF(#REF!=#REF!,0,1)))</f>
        <v>#REF!</v>
      </c>
      <c r="AM2198" s="354">
        <f t="shared" si="3108"/>
        <v>0</v>
      </c>
    </row>
    <row r="2199" spans="1:39" ht="14.1" customHeight="1" thickTop="1" thickBot="1" x14ac:dyDescent="0.25">
      <c r="A2199" s="2278"/>
      <c r="B2199" s="2281"/>
      <c r="C2199" s="2283"/>
      <c r="D2199" s="2285"/>
      <c r="E2199" s="2288"/>
      <c r="F2199" s="2281"/>
      <c r="G2199" s="2295"/>
      <c r="H2199" s="2297"/>
      <c r="I2199" s="2293"/>
      <c r="J2199" s="2281"/>
      <c r="K2199" s="2295"/>
      <c r="L2199" s="2281"/>
      <c r="M2199" s="310"/>
      <c r="N2199" s="1678"/>
      <c r="O2199" s="1678"/>
      <c r="P2199" s="309"/>
      <c r="Q2199" s="309"/>
      <c r="R2199" s="308"/>
      <c r="S2199" s="308"/>
      <c r="T2199" s="358"/>
      <c r="U2199" s="357"/>
      <c r="V2199" s="357"/>
      <c r="W2199" s="357"/>
      <c r="X2199" s="357"/>
      <c r="Y2199" s="357"/>
      <c r="Z2199" s="357"/>
      <c r="AA2199" s="357"/>
      <c r="AB2199" s="308"/>
      <c r="AC2199" s="2300"/>
      <c r="AD2199" s="2300"/>
      <c r="AE2199" s="2307"/>
      <c r="AF2199" s="2316"/>
      <c r="AG2199" s="2314"/>
      <c r="AH2199" s="2312"/>
      <c r="AI2199" s="271">
        <f>IF(P2199=P2198,0,IF(P2199=P2197,0,IF(P2199=P2196,0,IF(P2199=P2195,0,1))))</f>
        <v>0</v>
      </c>
      <c r="AJ2199" s="271" t="s">
        <v>545</v>
      </c>
      <c r="AK2199" s="271" t="str">
        <f t="shared" si="3107"/>
        <v>??</v>
      </c>
      <c r="AL2199" s="271" t="e">
        <f>IF(#REF!=#REF!,0,IF(#REF!=#REF!,0,IF(#REF!=#REF!,0,IF(#REF!=#REF!,0,1))))</f>
        <v>#REF!</v>
      </c>
      <c r="AM2199" s="354">
        <f t="shared" si="3108"/>
        <v>0</v>
      </c>
    </row>
    <row r="2200" spans="1:39" ht="14.1" customHeight="1" thickTop="1" thickBot="1" x14ac:dyDescent="0.25">
      <c r="A2200" s="2278"/>
      <c r="B2200" s="2281"/>
      <c r="C2200" s="2283"/>
      <c r="D2200" s="2285"/>
      <c r="E2200" s="2288"/>
      <c r="F2200" s="2281"/>
      <c r="G2200" s="2295"/>
      <c r="H2200" s="2297"/>
      <c r="I2200" s="2293"/>
      <c r="J2200" s="2281"/>
      <c r="K2200" s="2295"/>
      <c r="L2200" s="2281"/>
      <c r="M2200" s="310"/>
      <c r="N2200" s="1678"/>
      <c r="O2200" s="1678"/>
      <c r="P2200" s="309"/>
      <c r="Q2200" s="309"/>
      <c r="R2200" s="308"/>
      <c r="S2200" s="308"/>
      <c r="T2200" s="358"/>
      <c r="U2200" s="357"/>
      <c r="V2200" s="357"/>
      <c r="W2200" s="357"/>
      <c r="X2200" s="357"/>
      <c r="Y2200" s="357"/>
      <c r="Z2200" s="357"/>
      <c r="AA2200" s="357"/>
      <c r="AB2200" s="308"/>
      <c r="AC2200" s="2300"/>
      <c r="AD2200" s="2300"/>
      <c r="AE2200" s="2307"/>
      <c r="AF2200" s="2316"/>
      <c r="AG2200" s="2314"/>
      <c r="AH2200" s="2312"/>
      <c r="AI2200" s="271">
        <f>IF(P2200=P2199,0,IF(P2200=P2198,0,IF(P2200=P2197,0,IF(P2200=P2196,0,IF(P2200=P2195,0,1)))))</f>
        <v>0</v>
      </c>
      <c r="AJ2200" s="271" t="s">
        <v>545</v>
      </c>
      <c r="AK2200" s="271" t="str">
        <f t="shared" si="3107"/>
        <v>??</v>
      </c>
      <c r="AL2200" s="271" t="e">
        <f>IF(#REF!=#REF!,0,IF(#REF!=#REF!,0,IF(#REF!=#REF!,0,IF(#REF!=#REF!,0,IF(#REF!=#REF!,0,1)))))</f>
        <v>#REF!</v>
      </c>
      <c r="AM2200" s="354">
        <f t="shared" si="3108"/>
        <v>0</v>
      </c>
    </row>
    <row r="2201" spans="1:39" ht="14.1" customHeight="1" thickTop="1" thickBot="1" x14ac:dyDescent="0.25">
      <c r="A2201" s="2278"/>
      <c r="B2201" s="2281"/>
      <c r="C2201" s="2283"/>
      <c r="D2201" s="2285"/>
      <c r="E2201" s="2288"/>
      <c r="F2201" s="2281"/>
      <c r="G2201" s="2295"/>
      <c r="H2201" s="2297"/>
      <c r="I2201" s="2293"/>
      <c r="J2201" s="2281"/>
      <c r="K2201" s="2295"/>
      <c r="L2201" s="2281"/>
      <c r="M2201" s="310"/>
      <c r="N2201" s="1678"/>
      <c r="O2201" s="1678"/>
      <c r="P2201" s="309"/>
      <c r="Q2201" s="309"/>
      <c r="R2201" s="308"/>
      <c r="S2201" s="308"/>
      <c r="T2201" s="358"/>
      <c r="U2201" s="357"/>
      <c r="V2201" s="357"/>
      <c r="W2201" s="357"/>
      <c r="X2201" s="357"/>
      <c r="Y2201" s="357"/>
      <c r="Z2201" s="357"/>
      <c r="AA2201" s="357"/>
      <c r="AB2201" s="308"/>
      <c r="AC2201" s="2300"/>
      <c r="AD2201" s="2300"/>
      <c r="AE2201" s="2308" t="str">
        <f>IF(AE2195&gt;9,"błąd","")</f>
        <v/>
      </c>
      <c r="AF2201" s="2316"/>
      <c r="AG2201" s="2314"/>
      <c r="AH2201" s="2312"/>
      <c r="AI2201" s="271">
        <f>IF(P2201=P2200,0,IF(P2201=P2199,0,IF(P2201=P2198,0,IF(P2201=P2197,0,IF(P2201=P2196,0,IF(P2201=P2195,0,1))))))</f>
        <v>0</v>
      </c>
      <c r="AJ2201" s="271" t="s">
        <v>545</v>
      </c>
      <c r="AK2201" s="271" t="str">
        <f t="shared" si="3107"/>
        <v>??</v>
      </c>
      <c r="AL2201" s="271" t="e">
        <f>IF(#REF!=#REF!,0,IF(#REF!=#REF!,0,IF(#REF!=#REF!,0,IF(#REF!=#REF!,0,IF(#REF!=#REF!,0,IF(#REF!=#REF!,0,1))))))</f>
        <v>#REF!</v>
      </c>
      <c r="AM2201" s="354">
        <f t="shared" si="3108"/>
        <v>0</v>
      </c>
    </row>
    <row r="2202" spans="1:39" ht="14.1" customHeight="1" thickTop="1" thickBot="1" x14ac:dyDescent="0.25">
      <c r="A2202" s="2278"/>
      <c r="B2202" s="2281"/>
      <c r="C2202" s="2283"/>
      <c r="D2202" s="2285"/>
      <c r="E2202" s="2288"/>
      <c r="F2202" s="2281"/>
      <c r="G2202" s="2295"/>
      <c r="H2202" s="2297"/>
      <c r="I2202" s="2293"/>
      <c r="J2202" s="2281"/>
      <c r="K2202" s="2295"/>
      <c r="L2202" s="2281"/>
      <c r="M2202" s="310"/>
      <c r="N2202" s="1678"/>
      <c r="O2202" s="1678"/>
      <c r="P2202" s="309"/>
      <c r="Q2202" s="309"/>
      <c r="R2202" s="308"/>
      <c r="S2202" s="308"/>
      <c r="T2202" s="358"/>
      <c r="U2202" s="357"/>
      <c r="V2202" s="357"/>
      <c r="W2202" s="357"/>
      <c r="X2202" s="357"/>
      <c r="Y2202" s="357"/>
      <c r="Z2202" s="357"/>
      <c r="AA2202" s="357"/>
      <c r="AB2202" s="308"/>
      <c r="AC2202" s="2300"/>
      <c r="AD2202" s="2300"/>
      <c r="AE2202" s="2308"/>
      <c r="AF2202" s="2316"/>
      <c r="AG2202" s="2314"/>
      <c r="AH2202" s="2312"/>
      <c r="AI2202" s="271">
        <f>IF(P2202=P2201,0,IF(P2202=P2200,0,IF(P2202=P2199,0,IF(P2202=P2198,0,IF(P2202=P2197,0,IF(P2202=P2196,0,IF(P2202=P2195,0,1)))))))</f>
        <v>0</v>
      </c>
      <c r="AJ2202" s="271" t="s">
        <v>545</v>
      </c>
      <c r="AK2202" s="271" t="str">
        <f t="shared" si="3107"/>
        <v>??</v>
      </c>
      <c r="AL2202" s="271" t="e">
        <f>IF(#REF!=#REF!,0,IF(#REF!=#REF!,0,IF(#REF!=#REF!,0,IF(#REF!=#REF!,0,IF(#REF!=#REF!,0,IF(#REF!=#REF!,0,IF(#REF!=#REF!,0,1)))))))</f>
        <v>#REF!</v>
      </c>
      <c r="AM2202" s="354">
        <f t="shared" si="3108"/>
        <v>0</v>
      </c>
    </row>
    <row r="2203" spans="1:39" ht="14.1" customHeight="1" thickTop="1" thickBot="1" x14ac:dyDescent="0.25">
      <c r="A2203" s="2278"/>
      <c r="B2203" s="2281"/>
      <c r="C2203" s="2283"/>
      <c r="D2203" s="2285"/>
      <c r="E2203" s="2288"/>
      <c r="F2203" s="2281"/>
      <c r="G2203" s="2295"/>
      <c r="H2203" s="2297"/>
      <c r="I2203" s="2293"/>
      <c r="J2203" s="2281"/>
      <c r="K2203" s="2295"/>
      <c r="L2203" s="2281"/>
      <c r="M2203" s="310"/>
      <c r="N2203" s="1678"/>
      <c r="O2203" s="1678"/>
      <c r="P2203" s="309"/>
      <c r="Q2203" s="309"/>
      <c r="R2203" s="308"/>
      <c r="S2203" s="308"/>
      <c r="T2203" s="358"/>
      <c r="U2203" s="357"/>
      <c r="V2203" s="357"/>
      <c r="W2203" s="357"/>
      <c r="X2203" s="357"/>
      <c r="Y2203" s="357"/>
      <c r="Z2203" s="357"/>
      <c r="AA2203" s="357"/>
      <c r="AB2203" s="308"/>
      <c r="AC2203" s="2300"/>
      <c r="AD2203" s="2300"/>
      <c r="AE2203" s="2308"/>
      <c r="AF2203" s="2316"/>
      <c r="AG2203" s="2314"/>
      <c r="AH2203" s="2312"/>
      <c r="AI2203" s="271">
        <f>IF(P2203=P2202,0,IF(P2203=P2201,0,IF(P2203=P2200,0,IF(P2203=P2199,0,IF(P2203=P2198,0,IF(P2203=P2197,0,IF(P2203=P2196,0,IF(P2203=P2195,0,1))))))))</f>
        <v>0</v>
      </c>
      <c r="AJ2203" s="271" t="s">
        <v>545</v>
      </c>
      <c r="AK2203" s="271" t="str">
        <f t="shared" si="3107"/>
        <v>??</v>
      </c>
      <c r="AL2203" s="271" t="e">
        <f>IF(#REF!=#REF!,0,IF(#REF!=#REF!,0,IF(#REF!=#REF!,0,IF(#REF!=#REF!,0,IF(#REF!=#REF!,0,IF(#REF!=#REF!,0,IF(#REF!=#REF!,0,IF(#REF!=#REF!,0,1))))))))</f>
        <v>#REF!</v>
      </c>
      <c r="AM2203" s="354">
        <f t="shared" si="3108"/>
        <v>0</v>
      </c>
    </row>
    <row r="2204" spans="1:39" ht="14.1" customHeight="1" thickTop="1" thickBot="1" x14ac:dyDescent="0.25">
      <c r="A2204" s="2279"/>
      <c r="B2204" s="2282"/>
      <c r="C2204" s="2284"/>
      <c r="D2204" s="2286"/>
      <c r="E2204" s="2289"/>
      <c r="F2204" s="2282"/>
      <c r="G2204" s="2296"/>
      <c r="H2204" s="2298"/>
      <c r="I2204" s="2294"/>
      <c r="J2204" s="2282"/>
      <c r="K2204" s="2296"/>
      <c r="L2204" s="2282"/>
      <c r="M2204" s="292"/>
      <c r="N2204" s="290"/>
      <c r="O2204" s="290"/>
      <c r="P2204" s="291"/>
      <c r="Q2204" s="291"/>
      <c r="R2204" s="290"/>
      <c r="S2204" s="290"/>
      <c r="T2204" s="356"/>
      <c r="U2204" s="355"/>
      <c r="V2204" s="355"/>
      <c r="W2204" s="355"/>
      <c r="X2204" s="355"/>
      <c r="Y2204" s="355"/>
      <c r="Z2204" s="355"/>
      <c r="AA2204" s="355"/>
      <c r="AB2204" s="290"/>
      <c r="AC2204" s="2301"/>
      <c r="AD2204" s="2301"/>
      <c r="AE2204" s="2309"/>
      <c r="AF2204" s="2316"/>
      <c r="AG2204" s="2315"/>
      <c r="AH2204" s="2312"/>
      <c r="AI2204" s="271">
        <f>IF(P2204=P2203,0,IF(P2204=P2202,0,IF(P2204=P2201,0,IF(P2204=P2200,0,IF(P2204=P2199,0,IF(P2204=P2198,0,IF(P2204=P2197,0,IF(P2204=P2196,0,IF(P2204=P2195,0,1)))))))))</f>
        <v>0</v>
      </c>
      <c r="AJ2204" s="271" t="s">
        <v>545</v>
      </c>
      <c r="AK2204" s="271" t="str">
        <f t="shared" si="3107"/>
        <v>??</v>
      </c>
      <c r="AL2204" s="271" t="e">
        <f>IF(#REF!=#REF!,0,IF(#REF!=#REF!,0,IF(#REF!=#REF!,0,IF(#REF!=#REF!,0,IF(#REF!=#REF!,0,IF(#REF!=#REF!,0,IF(#REF!=#REF!,0,IF(#REF!=#REF!,0,IF(#REF!=#REF!,0,1)))))))))</f>
        <v>#REF!</v>
      </c>
      <c r="AM2204" s="354">
        <f t="shared" si="3108"/>
        <v>0</v>
      </c>
    </row>
    <row r="2205" spans="1:39" ht="14.1" customHeight="1" thickTop="1" thickBot="1" x14ac:dyDescent="0.25">
      <c r="A2205" s="2278"/>
      <c r="B2205" s="2280"/>
      <c r="C2205" s="2283"/>
      <c r="D2205" s="2285"/>
      <c r="E2205" s="2287"/>
      <c r="F2205" s="2280"/>
      <c r="G2205" s="2280"/>
      <c r="H2205" s="2297"/>
      <c r="I2205" s="2290" t="s">
        <v>140</v>
      </c>
      <c r="J2205" s="2281"/>
      <c r="K2205" s="2280"/>
      <c r="L2205" s="2281"/>
      <c r="M2205" s="310"/>
      <c r="N2205" s="1678"/>
      <c r="O2205" s="1678"/>
      <c r="P2205" s="388"/>
      <c r="Q2205" s="388"/>
      <c r="R2205" s="308"/>
      <c r="S2205" s="308"/>
      <c r="T2205" s="358"/>
      <c r="U2205" s="357"/>
      <c r="V2205" s="357"/>
      <c r="W2205" s="357"/>
      <c r="X2205" s="357"/>
      <c r="Y2205" s="357"/>
      <c r="Z2205" s="357"/>
      <c r="AA2205" s="357"/>
      <c r="AB2205" s="308"/>
      <c r="AC2205" s="2299">
        <f>SUM(T2205:AB2214)</f>
        <v>0</v>
      </c>
      <c r="AD2205" s="2299">
        <f>IF(AC2205&gt;0,18,0)</f>
        <v>0</v>
      </c>
      <c r="AE2205" s="2306">
        <f>IF((AC2205-AD2205)&gt;=0,AC2205-AD2205,0)</f>
        <v>0</v>
      </c>
      <c r="AF2205" s="2316">
        <f>IF(AC2205&lt;AD2205,AC2205,AD2205)/IF(AD2205=0,1,AD2205)</f>
        <v>0</v>
      </c>
      <c r="AG2205" s="2313" t="str">
        <f>IF(AF2205=1,"pe",IF(AF2205&gt;0,"ne",""))</f>
        <v/>
      </c>
      <c r="AH2205" s="2312"/>
      <c r="AI2205" s="271">
        <v>1</v>
      </c>
      <c r="AJ2205" s="271" t="s">
        <v>545</v>
      </c>
      <c r="AK2205" s="271" t="str">
        <f t="shared" si="3107"/>
        <v>??</v>
      </c>
      <c r="AL2205" s="271">
        <v>1</v>
      </c>
      <c r="AM2205" s="354">
        <f>C2205</f>
        <v>0</v>
      </c>
    </row>
    <row r="2206" spans="1:39" ht="14.1" customHeight="1" thickTop="1" thickBot="1" x14ac:dyDescent="0.25">
      <c r="A2206" s="2278"/>
      <c r="B2206" s="2281"/>
      <c r="C2206" s="2283"/>
      <c r="D2206" s="2285"/>
      <c r="E2206" s="2288"/>
      <c r="F2206" s="2281"/>
      <c r="G2206" s="2295"/>
      <c r="H2206" s="2297"/>
      <c r="I2206" s="2291"/>
      <c r="J2206" s="2281"/>
      <c r="K2206" s="2295"/>
      <c r="L2206" s="2281"/>
      <c r="M2206" s="310"/>
      <c r="N2206" s="1678"/>
      <c r="O2206" s="1678"/>
      <c r="P2206" s="309"/>
      <c r="Q2206" s="309"/>
      <c r="R2206" s="308"/>
      <c r="S2206" s="308"/>
      <c r="T2206" s="358"/>
      <c r="U2206" s="357"/>
      <c r="V2206" s="357"/>
      <c r="W2206" s="357"/>
      <c r="X2206" s="357"/>
      <c r="Y2206" s="357"/>
      <c r="Z2206" s="357"/>
      <c r="AA2206" s="357"/>
      <c r="AB2206" s="308"/>
      <c r="AC2206" s="2300"/>
      <c r="AD2206" s="2300"/>
      <c r="AE2206" s="2307"/>
      <c r="AF2206" s="2316"/>
      <c r="AG2206" s="2314"/>
      <c r="AH2206" s="2312"/>
      <c r="AI2206" s="271">
        <f>IF(P2206=P2205,0,1)</f>
        <v>0</v>
      </c>
      <c r="AJ2206" s="271" t="s">
        <v>545</v>
      </c>
      <c r="AK2206" s="271" t="str">
        <f t="shared" si="3107"/>
        <v>??</v>
      </c>
      <c r="AL2206" s="271" t="e">
        <f>IF(#REF!=#REF!,0,1)</f>
        <v>#REF!</v>
      </c>
      <c r="AM2206" s="354">
        <f t="shared" ref="AM2206:AM2214" si="3109">AM2205</f>
        <v>0</v>
      </c>
    </row>
    <row r="2207" spans="1:39" ht="14.1" customHeight="1" thickTop="1" thickBot="1" x14ac:dyDescent="0.25">
      <c r="A2207" s="2278"/>
      <c r="B2207" s="2281"/>
      <c r="C2207" s="2283"/>
      <c r="D2207" s="2285"/>
      <c r="E2207" s="2288"/>
      <c r="F2207" s="2281"/>
      <c r="G2207" s="2295"/>
      <c r="H2207" s="2297"/>
      <c r="I2207" s="2292"/>
      <c r="J2207" s="2281"/>
      <c r="K2207" s="2295"/>
      <c r="L2207" s="2281"/>
      <c r="M2207" s="310"/>
      <c r="N2207" s="1678"/>
      <c r="O2207" s="1678"/>
      <c r="P2207" s="309"/>
      <c r="Q2207" s="309"/>
      <c r="R2207" s="308"/>
      <c r="S2207" s="308"/>
      <c r="T2207" s="358"/>
      <c r="U2207" s="357"/>
      <c r="V2207" s="357"/>
      <c r="W2207" s="357"/>
      <c r="X2207" s="357"/>
      <c r="Y2207" s="357"/>
      <c r="Z2207" s="357"/>
      <c r="AA2207" s="357"/>
      <c r="AB2207" s="308"/>
      <c r="AC2207" s="2300"/>
      <c r="AD2207" s="2300"/>
      <c r="AE2207" s="2307"/>
      <c r="AF2207" s="2316"/>
      <c r="AG2207" s="2314"/>
      <c r="AH2207" s="2312"/>
      <c r="AI2207" s="271">
        <f>IF(P2207=P2206,0,IF(P2207=P2205,0,1))</f>
        <v>0</v>
      </c>
      <c r="AJ2207" s="271" t="s">
        <v>545</v>
      </c>
      <c r="AK2207" s="271" t="str">
        <f t="shared" si="3107"/>
        <v>??</v>
      </c>
      <c r="AL2207" s="271" t="e">
        <f>IF(#REF!=#REF!,0,IF(#REF!=#REF!,0,1))</f>
        <v>#REF!</v>
      </c>
      <c r="AM2207" s="354">
        <f t="shared" si="3109"/>
        <v>0</v>
      </c>
    </row>
    <row r="2208" spans="1:39" ht="14.1" customHeight="1" thickTop="1" thickBot="1" x14ac:dyDescent="0.25">
      <c r="A2208" s="2278"/>
      <c r="B2208" s="2281"/>
      <c r="C2208" s="2283"/>
      <c r="D2208" s="2285"/>
      <c r="E2208" s="2288"/>
      <c r="F2208" s="2281"/>
      <c r="G2208" s="2295"/>
      <c r="H2208" s="2297"/>
      <c r="I2208" s="2293"/>
      <c r="J2208" s="2281"/>
      <c r="K2208" s="2295"/>
      <c r="L2208" s="2281"/>
      <c r="M2208" s="310"/>
      <c r="N2208" s="1678"/>
      <c r="O2208" s="1678"/>
      <c r="P2208" s="309"/>
      <c r="Q2208" s="309"/>
      <c r="R2208" s="308"/>
      <c r="S2208" s="308"/>
      <c r="T2208" s="358"/>
      <c r="U2208" s="357"/>
      <c r="V2208" s="357"/>
      <c r="W2208" s="357"/>
      <c r="X2208" s="357"/>
      <c r="Y2208" s="357"/>
      <c r="Z2208" s="357"/>
      <c r="AA2208" s="357"/>
      <c r="AB2208" s="308"/>
      <c r="AC2208" s="2300"/>
      <c r="AD2208" s="2300"/>
      <c r="AE2208" s="2307"/>
      <c r="AF2208" s="2316"/>
      <c r="AG2208" s="2314"/>
      <c r="AH2208" s="2312"/>
      <c r="AI2208" s="271">
        <f>IF(P2208=P2207,0,IF(P2208=P2206,0,IF(P2208=P2205,0,1)))</f>
        <v>0</v>
      </c>
      <c r="AJ2208" s="271" t="s">
        <v>545</v>
      </c>
      <c r="AK2208" s="271" t="str">
        <f t="shared" si="3107"/>
        <v>??</v>
      </c>
      <c r="AL2208" s="271" t="e">
        <f>IF(#REF!=#REF!,0,IF(#REF!=#REF!,0,IF(#REF!=#REF!,0,1)))</f>
        <v>#REF!</v>
      </c>
      <c r="AM2208" s="354">
        <f t="shared" si="3109"/>
        <v>0</v>
      </c>
    </row>
    <row r="2209" spans="1:39" ht="14.1" customHeight="1" thickTop="1" thickBot="1" x14ac:dyDescent="0.25">
      <c r="A2209" s="2278"/>
      <c r="B2209" s="2281"/>
      <c r="C2209" s="2283"/>
      <c r="D2209" s="2285"/>
      <c r="E2209" s="2288"/>
      <c r="F2209" s="2281"/>
      <c r="G2209" s="2295"/>
      <c r="H2209" s="2297"/>
      <c r="I2209" s="2293"/>
      <c r="J2209" s="2281"/>
      <c r="K2209" s="2295"/>
      <c r="L2209" s="2281"/>
      <c r="M2209" s="310"/>
      <c r="N2209" s="1678"/>
      <c r="O2209" s="1678"/>
      <c r="P2209" s="309"/>
      <c r="Q2209" s="309"/>
      <c r="R2209" s="308"/>
      <c r="S2209" s="308"/>
      <c r="T2209" s="358"/>
      <c r="U2209" s="357"/>
      <c r="V2209" s="357"/>
      <c r="W2209" s="357"/>
      <c r="X2209" s="357"/>
      <c r="Y2209" s="357"/>
      <c r="Z2209" s="357"/>
      <c r="AA2209" s="357"/>
      <c r="AB2209" s="308"/>
      <c r="AC2209" s="2300"/>
      <c r="AD2209" s="2300"/>
      <c r="AE2209" s="2307"/>
      <c r="AF2209" s="2316"/>
      <c r="AG2209" s="2314"/>
      <c r="AH2209" s="2312"/>
      <c r="AI2209" s="271">
        <f>IF(P2209=P2208,0,IF(P2209=P2207,0,IF(P2209=P2206,0,IF(P2209=P2205,0,1))))</f>
        <v>0</v>
      </c>
      <c r="AJ2209" s="271" t="s">
        <v>545</v>
      </c>
      <c r="AK2209" s="271" t="str">
        <f t="shared" si="3107"/>
        <v>??</v>
      </c>
      <c r="AL2209" s="271" t="e">
        <f>IF(#REF!=#REF!,0,IF(#REF!=#REF!,0,IF(#REF!=#REF!,0,IF(#REF!=#REF!,0,1))))</f>
        <v>#REF!</v>
      </c>
      <c r="AM2209" s="354">
        <f t="shared" si="3109"/>
        <v>0</v>
      </c>
    </row>
    <row r="2210" spans="1:39" ht="14.1" customHeight="1" thickTop="1" thickBot="1" x14ac:dyDescent="0.25">
      <c r="A2210" s="2278"/>
      <c r="B2210" s="2281"/>
      <c r="C2210" s="2283"/>
      <c r="D2210" s="2285"/>
      <c r="E2210" s="2288"/>
      <c r="F2210" s="2281"/>
      <c r="G2210" s="2295"/>
      <c r="H2210" s="2297"/>
      <c r="I2210" s="2293"/>
      <c r="J2210" s="2281"/>
      <c r="K2210" s="2295"/>
      <c r="L2210" s="2281"/>
      <c r="M2210" s="310"/>
      <c r="N2210" s="1678"/>
      <c r="O2210" s="1678"/>
      <c r="P2210" s="309"/>
      <c r="Q2210" s="309"/>
      <c r="R2210" s="308"/>
      <c r="S2210" s="308"/>
      <c r="T2210" s="358"/>
      <c r="U2210" s="357"/>
      <c r="V2210" s="357"/>
      <c r="W2210" s="357"/>
      <c r="X2210" s="357"/>
      <c r="Y2210" s="357"/>
      <c r="Z2210" s="357"/>
      <c r="AA2210" s="357"/>
      <c r="AB2210" s="308"/>
      <c r="AC2210" s="2300"/>
      <c r="AD2210" s="2300"/>
      <c r="AE2210" s="2307"/>
      <c r="AF2210" s="2316"/>
      <c r="AG2210" s="2314"/>
      <c r="AH2210" s="2312"/>
      <c r="AI2210" s="271">
        <f>IF(P2210=P2209,0,IF(P2210=P2208,0,IF(P2210=P2207,0,IF(P2210=P2206,0,IF(P2210=P2205,0,1)))))</f>
        <v>0</v>
      </c>
      <c r="AJ2210" s="271" t="s">
        <v>545</v>
      </c>
      <c r="AK2210" s="271" t="str">
        <f t="shared" si="3107"/>
        <v>??</v>
      </c>
      <c r="AL2210" s="271" t="e">
        <f>IF(#REF!=#REF!,0,IF(#REF!=#REF!,0,IF(#REF!=#REF!,0,IF(#REF!=#REF!,0,IF(#REF!=#REF!,0,1)))))</f>
        <v>#REF!</v>
      </c>
      <c r="AM2210" s="354">
        <f t="shared" si="3109"/>
        <v>0</v>
      </c>
    </row>
    <row r="2211" spans="1:39" ht="14.1" customHeight="1" thickTop="1" thickBot="1" x14ac:dyDescent="0.25">
      <c r="A2211" s="2278"/>
      <c r="B2211" s="2281"/>
      <c r="C2211" s="2283"/>
      <c r="D2211" s="2285"/>
      <c r="E2211" s="2288"/>
      <c r="F2211" s="2281"/>
      <c r="G2211" s="2295"/>
      <c r="H2211" s="2297"/>
      <c r="I2211" s="2293"/>
      <c r="J2211" s="2281"/>
      <c r="K2211" s="2295"/>
      <c r="L2211" s="2281"/>
      <c r="M2211" s="310"/>
      <c r="N2211" s="1678"/>
      <c r="O2211" s="1678"/>
      <c r="P2211" s="309"/>
      <c r="Q2211" s="309"/>
      <c r="R2211" s="308"/>
      <c r="S2211" s="308"/>
      <c r="T2211" s="358"/>
      <c r="U2211" s="357"/>
      <c r="V2211" s="357"/>
      <c r="W2211" s="357"/>
      <c r="X2211" s="357"/>
      <c r="Y2211" s="357"/>
      <c r="Z2211" s="357"/>
      <c r="AA2211" s="357"/>
      <c r="AB2211" s="308"/>
      <c r="AC2211" s="2300"/>
      <c r="AD2211" s="2300"/>
      <c r="AE2211" s="2308" t="str">
        <f>IF(AE2205&gt;9,"błąd","")</f>
        <v/>
      </c>
      <c r="AF2211" s="2316"/>
      <c r="AG2211" s="2314"/>
      <c r="AH2211" s="2312"/>
      <c r="AI2211" s="271">
        <f>IF(P2211=P2210,0,IF(P2211=P2209,0,IF(P2211=P2208,0,IF(P2211=P2207,0,IF(P2211=P2206,0,IF(P2211=P2205,0,1))))))</f>
        <v>0</v>
      </c>
      <c r="AJ2211" s="271" t="s">
        <v>545</v>
      </c>
      <c r="AK2211" s="271" t="str">
        <f t="shared" si="3107"/>
        <v>??</v>
      </c>
      <c r="AL2211" s="271" t="e">
        <f>IF(#REF!=#REF!,0,IF(#REF!=#REF!,0,IF(#REF!=#REF!,0,IF(#REF!=#REF!,0,IF(#REF!=#REF!,0,IF(#REF!=#REF!,0,1))))))</f>
        <v>#REF!</v>
      </c>
      <c r="AM2211" s="354">
        <f t="shared" si="3109"/>
        <v>0</v>
      </c>
    </row>
    <row r="2212" spans="1:39" ht="14.1" customHeight="1" thickTop="1" thickBot="1" x14ac:dyDescent="0.25">
      <c r="A2212" s="2278"/>
      <c r="B2212" s="2281"/>
      <c r="C2212" s="2283"/>
      <c r="D2212" s="2285"/>
      <c r="E2212" s="2288"/>
      <c r="F2212" s="2281"/>
      <c r="G2212" s="2295"/>
      <c r="H2212" s="2297"/>
      <c r="I2212" s="2293"/>
      <c r="J2212" s="2281"/>
      <c r="K2212" s="2295"/>
      <c r="L2212" s="2281"/>
      <c r="M2212" s="310"/>
      <c r="N2212" s="1678"/>
      <c r="O2212" s="1678"/>
      <c r="P2212" s="309"/>
      <c r="Q2212" s="309"/>
      <c r="R2212" s="308"/>
      <c r="S2212" s="308"/>
      <c r="T2212" s="358"/>
      <c r="U2212" s="357"/>
      <c r="V2212" s="357"/>
      <c r="W2212" s="357"/>
      <c r="X2212" s="357"/>
      <c r="Y2212" s="357"/>
      <c r="Z2212" s="357"/>
      <c r="AA2212" s="357"/>
      <c r="AB2212" s="308"/>
      <c r="AC2212" s="2300"/>
      <c r="AD2212" s="2300"/>
      <c r="AE2212" s="2308"/>
      <c r="AF2212" s="2316"/>
      <c r="AG2212" s="2314"/>
      <c r="AH2212" s="2312"/>
      <c r="AI2212" s="271">
        <f>IF(P2212=P2211,0,IF(P2212=P2210,0,IF(P2212=P2209,0,IF(P2212=P2208,0,IF(P2212=P2207,0,IF(P2212=P2206,0,IF(P2212=P2205,0,1)))))))</f>
        <v>0</v>
      </c>
      <c r="AJ2212" s="271" t="s">
        <v>545</v>
      </c>
      <c r="AK2212" s="271" t="str">
        <f t="shared" si="3107"/>
        <v>??</v>
      </c>
      <c r="AL2212" s="271" t="e">
        <f>IF(#REF!=#REF!,0,IF(#REF!=#REF!,0,IF(#REF!=#REF!,0,IF(#REF!=#REF!,0,IF(#REF!=#REF!,0,IF(#REF!=#REF!,0,IF(#REF!=#REF!,0,1)))))))</f>
        <v>#REF!</v>
      </c>
      <c r="AM2212" s="354">
        <f t="shared" si="3109"/>
        <v>0</v>
      </c>
    </row>
    <row r="2213" spans="1:39" ht="14.1" customHeight="1" thickTop="1" thickBot="1" x14ac:dyDescent="0.25">
      <c r="A2213" s="2278"/>
      <c r="B2213" s="2281"/>
      <c r="C2213" s="2283"/>
      <c r="D2213" s="2285"/>
      <c r="E2213" s="2288"/>
      <c r="F2213" s="2281"/>
      <c r="G2213" s="2295"/>
      <c r="H2213" s="2297"/>
      <c r="I2213" s="2293"/>
      <c r="J2213" s="2281"/>
      <c r="K2213" s="2295"/>
      <c r="L2213" s="2281"/>
      <c r="M2213" s="310"/>
      <c r="N2213" s="1678"/>
      <c r="O2213" s="1678"/>
      <c r="P2213" s="309"/>
      <c r="Q2213" s="309"/>
      <c r="R2213" s="308"/>
      <c r="S2213" s="308"/>
      <c r="T2213" s="358"/>
      <c r="U2213" s="357"/>
      <c r="V2213" s="357"/>
      <c r="W2213" s="357"/>
      <c r="X2213" s="357"/>
      <c r="Y2213" s="357"/>
      <c r="Z2213" s="357"/>
      <c r="AA2213" s="357"/>
      <c r="AB2213" s="308"/>
      <c r="AC2213" s="2300"/>
      <c r="AD2213" s="2300"/>
      <c r="AE2213" s="2308"/>
      <c r="AF2213" s="2316"/>
      <c r="AG2213" s="2314"/>
      <c r="AH2213" s="2312"/>
      <c r="AI2213" s="271">
        <f>IF(P2213=P2212,0,IF(P2213=P2211,0,IF(P2213=P2210,0,IF(P2213=P2209,0,IF(P2213=P2208,0,IF(P2213=P2207,0,IF(P2213=P2206,0,IF(P2213=P2205,0,1))))))))</f>
        <v>0</v>
      </c>
      <c r="AJ2213" s="271" t="s">
        <v>545</v>
      </c>
      <c r="AK2213" s="271" t="str">
        <f t="shared" si="3107"/>
        <v>??</v>
      </c>
      <c r="AL2213" s="271" t="e">
        <f>IF(#REF!=#REF!,0,IF(#REF!=#REF!,0,IF(#REF!=#REF!,0,IF(#REF!=#REF!,0,IF(#REF!=#REF!,0,IF(#REF!=#REF!,0,IF(#REF!=#REF!,0,IF(#REF!=#REF!,0,1))))))))</f>
        <v>#REF!</v>
      </c>
      <c r="AM2213" s="354">
        <f t="shared" si="3109"/>
        <v>0</v>
      </c>
    </row>
    <row r="2214" spans="1:39" ht="14.1" customHeight="1" thickTop="1" thickBot="1" x14ac:dyDescent="0.25">
      <c r="A2214" s="2279"/>
      <c r="B2214" s="2282"/>
      <c r="C2214" s="2284"/>
      <c r="D2214" s="2286"/>
      <c r="E2214" s="2289"/>
      <c r="F2214" s="2282"/>
      <c r="G2214" s="2296"/>
      <c r="H2214" s="2298"/>
      <c r="I2214" s="2294"/>
      <c r="J2214" s="2282"/>
      <c r="K2214" s="2296"/>
      <c r="L2214" s="2282"/>
      <c r="M2214" s="292"/>
      <c r="N2214" s="290"/>
      <c r="O2214" s="290"/>
      <c r="P2214" s="291"/>
      <c r="Q2214" s="291"/>
      <c r="R2214" s="290"/>
      <c r="S2214" s="290"/>
      <c r="T2214" s="356"/>
      <c r="U2214" s="355"/>
      <c r="V2214" s="355"/>
      <c r="W2214" s="355"/>
      <c r="X2214" s="355"/>
      <c r="Y2214" s="355"/>
      <c r="Z2214" s="355"/>
      <c r="AA2214" s="355"/>
      <c r="AB2214" s="290"/>
      <c r="AC2214" s="2301"/>
      <c r="AD2214" s="2301"/>
      <c r="AE2214" s="2309"/>
      <c r="AF2214" s="2316"/>
      <c r="AG2214" s="2315"/>
      <c r="AH2214" s="2312"/>
      <c r="AI2214" s="271">
        <f>IF(P2214=P2213,0,IF(P2214=P2212,0,IF(P2214=P2211,0,IF(P2214=P2210,0,IF(P2214=P2209,0,IF(P2214=P2208,0,IF(P2214=P2207,0,IF(P2214=P2206,0,IF(P2214=P2205,0,1)))))))))</f>
        <v>0</v>
      </c>
      <c r="AJ2214" s="271" t="s">
        <v>545</v>
      </c>
      <c r="AK2214" s="271" t="str">
        <f t="shared" si="3107"/>
        <v>??</v>
      </c>
      <c r="AL2214" s="271" t="e">
        <f>IF(#REF!=#REF!,0,IF(#REF!=#REF!,0,IF(#REF!=#REF!,0,IF(#REF!=#REF!,0,IF(#REF!=#REF!,0,IF(#REF!=#REF!,0,IF(#REF!=#REF!,0,IF(#REF!=#REF!,0,IF(#REF!=#REF!,0,1)))))))))</f>
        <v>#REF!</v>
      </c>
      <c r="AM2214" s="354">
        <f t="shared" si="3109"/>
        <v>0</v>
      </c>
    </row>
    <row r="2215" spans="1:39" ht="14.1" customHeight="1" thickTop="1" thickBot="1" x14ac:dyDescent="0.25">
      <c r="A2215" s="2278"/>
      <c r="B2215" s="2280"/>
      <c r="C2215" s="2283"/>
      <c r="D2215" s="2285"/>
      <c r="E2215" s="2287"/>
      <c r="F2215" s="2280"/>
      <c r="G2215" s="2280"/>
      <c r="H2215" s="2297"/>
      <c r="I2215" s="2290" t="s">
        <v>140</v>
      </c>
      <c r="J2215" s="2281"/>
      <c r="K2215" s="2280"/>
      <c r="L2215" s="2281"/>
      <c r="M2215" s="310"/>
      <c r="N2215" s="1678"/>
      <c r="O2215" s="1678"/>
      <c r="P2215" s="388"/>
      <c r="Q2215" s="388"/>
      <c r="R2215" s="308"/>
      <c r="S2215" s="308"/>
      <c r="T2215" s="358"/>
      <c r="U2215" s="357"/>
      <c r="V2215" s="357"/>
      <c r="W2215" s="357"/>
      <c r="X2215" s="357"/>
      <c r="Y2215" s="357"/>
      <c r="Z2215" s="357"/>
      <c r="AA2215" s="357"/>
      <c r="AB2215" s="308"/>
      <c r="AC2215" s="2299">
        <f>SUM(T2215:AB2224)</f>
        <v>0</v>
      </c>
      <c r="AD2215" s="2299">
        <f>IF(AC2215&gt;0,18,0)</f>
        <v>0</v>
      </c>
      <c r="AE2215" s="2306">
        <f>IF((AC2215-AD2215)&gt;=0,AC2215-AD2215,0)</f>
        <v>0</v>
      </c>
      <c r="AF2215" s="2316">
        <f>IF(AC2215&lt;AD2215,AC2215,AD2215)/IF(AD2215=0,1,AD2215)</f>
        <v>0</v>
      </c>
      <c r="AG2215" s="2313" t="str">
        <f>IF(AF2215=1,"pe",IF(AF2215&gt;0,"ne",""))</f>
        <v/>
      </c>
      <c r="AH2215" s="2312"/>
      <c r="AI2215" s="271">
        <v>1</v>
      </c>
      <c r="AJ2215" s="271" t="s">
        <v>545</v>
      </c>
      <c r="AK2215" s="271" t="str">
        <f t="shared" si="3107"/>
        <v>??</v>
      </c>
      <c r="AL2215" s="271">
        <v>1</v>
      </c>
      <c r="AM2215" s="354">
        <f>C2215</f>
        <v>0</v>
      </c>
    </row>
    <row r="2216" spans="1:39" ht="14.1" customHeight="1" thickTop="1" thickBot="1" x14ac:dyDescent="0.25">
      <c r="A2216" s="2278"/>
      <c r="B2216" s="2281"/>
      <c r="C2216" s="2283"/>
      <c r="D2216" s="2285"/>
      <c r="E2216" s="2288"/>
      <c r="F2216" s="2281"/>
      <c r="G2216" s="2295"/>
      <c r="H2216" s="2297"/>
      <c r="I2216" s="2291"/>
      <c r="J2216" s="2281"/>
      <c r="K2216" s="2295"/>
      <c r="L2216" s="2281"/>
      <c r="M2216" s="310"/>
      <c r="N2216" s="1678"/>
      <c r="O2216" s="1678"/>
      <c r="P2216" s="309"/>
      <c r="Q2216" s="309"/>
      <c r="R2216" s="308"/>
      <c r="S2216" s="308"/>
      <c r="T2216" s="358"/>
      <c r="U2216" s="357"/>
      <c r="V2216" s="357"/>
      <c r="W2216" s="357"/>
      <c r="X2216" s="357"/>
      <c r="Y2216" s="357"/>
      <c r="Z2216" s="357"/>
      <c r="AA2216" s="357"/>
      <c r="AB2216" s="308"/>
      <c r="AC2216" s="2300"/>
      <c r="AD2216" s="2300"/>
      <c r="AE2216" s="2307"/>
      <c r="AF2216" s="2316"/>
      <c r="AG2216" s="2314"/>
      <c r="AH2216" s="2312"/>
      <c r="AI2216" s="271">
        <f>IF(P2216=P2215,0,1)</f>
        <v>0</v>
      </c>
      <c r="AJ2216" s="271" t="s">
        <v>545</v>
      </c>
      <c r="AK2216" s="271" t="str">
        <f t="shared" si="3107"/>
        <v>??</v>
      </c>
      <c r="AL2216" s="271" t="e">
        <f>IF(#REF!=#REF!,0,1)</f>
        <v>#REF!</v>
      </c>
      <c r="AM2216" s="354">
        <f t="shared" ref="AM2216:AM2224" si="3110">AM2215</f>
        <v>0</v>
      </c>
    </row>
    <row r="2217" spans="1:39" ht="14.1" customHeight="1" thickTop="1" thickBot="1" x14ac:dyDescent="0.25">
      <c r="A2217" s="2278"/>
      <c r="B2217" s="2281"/>
      <c r="C2217" s="2283"/>
      <c r="D2217" s="2285"/>
      <c r="E2217" s="2288"/>
      <c r="F2217" s="2281"/>
      <c r="G2217" s="2295"/>
      <c r="H2217" s="2297"/>
      <c r="I2217" s="2292"/>
      <c r="J2217" s="2281"/>
      <c r="K2217" s="2295"/>
      <c r="L2217" s="2281"/>
      <c r="M2217" s="310"/>
      <c r="N2217" s="1678"/>
      <c r="O2217" s="1678"/>
      <c r="P2217" s="309"/>
      <c r="Q2217" s="309"/>
      <c r="R2217" s="308"/>
      <c r="S2217" s="308"/>
      <c r="T2217" s="358"/>
      <c r="U2217" s="357"/>
      <c r="V2217" s="357"/>
      <c r="W2217" s="357"/>
      <c r="X2217" s="357"/>
      <c r="Y2217" s="357"/>
      <c r="Z2217" s="357"/>
      <c r="AA2217" s="357"/>
      <c r="AB2217" s="308"/>
      <c r="AC2217" s="2300"/>
      <c r="AD2217" s="2300"/>
      <c r="AE2217" s="2307"/>
      <c r="AF2217" s="2316"/>
      <c r="AG2217" s="2314"/>
      <c r="AH2217" s="2312"/>
      <c r="AI2217" s="271">
        <f>IF(P2217=P2216,0,IF(P2217=P2215,0,1))</f>
        <v>0</v>
      </c>
      <c r="AJ2217" s="271" t="s">
        <v>545</v>
      </c>
      <c r="AK2217" s="271" t="str">
        <f t="shared" si="3107"/>
        <v>??</v>
      </c>
      <c r="AL2217" s="271" t="e">
        <f>IF(#REF!=#REF!,0,IF(#REF!=#REF!,0,1))</f>
        <v>#REF!</v>
      </c>
      <c r="AM2217" s="354">
        <f t="shared" si="3110"/>
        <v>0</v>
      </c>
    </row>
    <row r="2218" spans="1:39" ht="14.1" customHeight="1" thickTop="1" thickBot="1" x14ac:dyDescent="0.25">
      <c r="A2218" s="2278"/>
      <c r="B2218" s="2281"/>
      <c r="C2218" s="2283"/>
      <c r="D2218" s="2285"/>
      <c r="E2218" s="2288"/>
      <c r="F2218" s="2281"/>
      <c r="G2218" s="2295"/>
      <c r="H2218" s="2297"/>
      <c r="I2218" s="2293"/>
      <c r="J2218" s="2281"/>
      <c r="K2218" s="2295"/>
      <c r="L2218" s="2281"/>
      <c r="M2218" s="310"/>
      <c r="N2218" s="1678"/>
      <c r="O2218" s="1678"/>
      <c r="P2218" s="309"/>
      <c r="Q2218" s="309"/>
      <c r="R2218" s="308"/>
      <c r="S2218" s="308"/>
      <c r="T2218" s="358"/>
      <c r="U2218" s="357"/>
      <c r="V2218" s="357"/>
      <c r="W2218" s="357"/>
      <c r="X2218" s="357"/>
      <c r="Y2218" s="357"/>
      <c r="Z2218" s="357"/>
      <c r="AA2218" s="357"/>
      <c r="AB2218" s="308"/>
      <c r="AC2218" s="2300"/>
      <c r="AD2218" s="2300"/>
      <c r="AE2218" s="2307"/>
      <c r="AF2218" s="2316"/>
      <c r="AG2218" s="2314"/>
      <c r="AH2218" s="2312"/>
      <c r="AI2218" s="271">
        <f>IF(P2218=P2217,0,IF(P2218=P2216,0,IF(P2218=P2215,0,1)))</f>
        <v>0</v>
      </c>
      <c r="AJ2218" s="271" t="s">
        <v>545</v>
      </c>
      <c r="AK2218" s="271" t="str">
        <f t="shared" si="3107"/>
        <v>??</v>
      </c>
      <c r="AL2218" s="271" t="e">
        <f>IF(#REF!=#REF!,0,IF(#REF!=#REF!,0,IF(#REF!=#REF!,0,1)))</f>
        <v>#REF!</v>
      </c>
      <c r="AM2218" s="354">
        <f t="shared" si="3110"/>
        <v>0</v>
      </c>
    </row>
    <row r="2219" spans="1:39" ht="14.1" customHeight="1" thickTop="1" thickBot="1" x14ac:dyDescent="0.25">
      <c r="A2219" s="2278"/>
      <c r="B2219" s="2281"/>
      <c r="C2219" s="2283"/>
      <c r="D2219" s="2285"/>
      <c r="E2219" s="2288"/>
      <c r="F2219" s="2281"/>
      <c r="G2219" s="2295"/>
      <c r="H2219" s="2297"/>
      <c r="I2219" s="2293"/>
      <c r="J2219" s="2281"/>
      <c r="K2219" s="2295"/>
      <c r="L2219" s="2281"/>
      <c r="M2219" s="310"/>
      <c r="N2219" s="1678"/>
      <c r="O2219" s="1678"/>
      <c r="P2219" s="309"/>
      <c r="Q2219" s="309"/>
      <c r="R2219" s="308"/>
      <c r="S2219" s="308"/>
      <c r="T2219" s="358"/>
      <c r="U2219" s="357"/>
      <c r="V2219" s="357"/>
      <c r="W2219" s="357"/>
      <c r="X2219" s="357"/>
      <c r="Y2219" s="357"/>
      <c r="Z2219" s="357"/>
      <c r="AA2219" s="357"/>
      <c r="AB2219" s="308"/>
      <c r="AC2219" s="2300"/>
      <c r="AD2219" s="2300"/>
      <c r="AE2219" s="2307"/>
      <c r="AF2219" s="2316"/>
      <c r="AG2219" s="2314"/>
      <c r="AH2219" s="2312"/>
      <c r="AI2219" s="271">
        <f>IF(P2219=P2218,0,IF(P2219=P2217,0,IF(P2219=P2216,0,IF(P2219=P2215,0,1))))</f>
        <v>0</v>
      </c>
      <c r="AJ2219" s="271" t="s">
        <v>545</v>
      </c>
      <c r="AK2219" s="271" t="str">
        <f t="shared" si="3107"/>
        <v>??</v>
      </c>
      <c r="AL2219" s="271" t="e">
        <f>IF(#REF!=#REF!,0,IF(#REF!=#REF!,0,IF(#REF!=#REF!,0,IF(#REF!=#REF!,0,1))))</f>
        <v>#REF!</v>
      </c>
      <c r="AM2219" s="354">
        <f t="shared" si="3110"/>
        <v>0</v>
      </c>
    </row>
    <row r="2220" spans="1:39" ht="14.1" customHeight="1" thickTop="1" thickBot="1" x14ac:dyDescent="0.25">
      <c r="A2220" s="2278"/>
      <c r="B2220" s="2281"/>
      <c r="C2220" s="2283"/>
      <c r="D2220" s="2285"/>
      <c r="E2220" s="2288"/>
      <c r="F2220" s="2281"/>
      <c r="G2220" s="2295"/>
      <c r="H2220" s="2297"/>
      <c r="I2220" s="2293"/>
      <c r="J2220" s="2281"/>
      <c r="K2220" s="2295"/>
      <c r="L2220" s="2281"/>
      <c r="M2220" s="310"/>
      <c r="N2220" s="1678"/>
      <c r="O2220" s="1678"/>
      <c r="P2220" s="309"/>
      <c r="Q2220" s="309"/>
      <c r="R2220" s="308"/>
      <c r="S2220" s="308"/>
      <c r="T2220" s="358"/>
      <c r="U2220" s="357"/>
      <c r="V2220" s="357"/>
      <c r="W2220" s="357"/>
      <c r="X2220" s="357"/>
      <c r="Y2220" s="357"/>
      <c r="Z2220" s="357"/>
      <c r="AA2220" s="357"/>
      <c r="AB2220" s="308"/>
      <c r="AC2220" s="2300"/>
      <c r="AD2220" s="2300"/>
      <c r="AE2220" s="2307"/>
      <c r="AF2220" s="2316"/>
      <c r="AG2220" s="2314"/>
      <c r="AH2220" s="2312"/>
      <c r="AI2220" s="271">
        <f>IF(P2220=P2219,0,IF(P2220=P2218,0,IF(P2220=P2217,0,IF(P2220=P2216,0,IF(P2220=P2215,0,1)))))</f>
        <v>0</v>
      </c>
      <c r="AJ2220" s="271" t="s">
        <v>545</v>
      </c>
      <c r="AK2220" s="271" t="str">
        <f t="shared" si="3107"/>
        <v>??</v>
      </c>
      <c r="AL2220" s="271" t="e">
        <f>IF(#REF!=#REF!,0,IF(#REF!=#REF!,0,IF(#REF!=#REF!,0,IF(#REF!=#REF!,0,IF(#REF!=#REF!,0,1)))))</f>
        <v>#REF!</v>
      </c>
      <c r="AM2220" s="354">
        <f t="shared" si="3110"/>
        <v>0</v>
      </c>
    </row>
    <row r="2221" spans="1:39" ht="14.1" customHeight="1" thickTop="1" thickBot="1" x14ac:dyDescent="0.25">
      <c r="A2221" s="2278"/>
      <c r="B2221" s="2281"/>
      <c r="C2221" s="2283"/>
      <c r="D2221" s="2285"/>
      <c r="E2221" s="2288"/>
      <c r="F2221" s="2281"/>
      <c r="G2221" s="2295"/>
      <c r="H2221" s="2297"/>
      <c r="I2221" s="2293"/>
      <c r="J2221" s="2281"/>
      <c r="K2221" s="2295"/>
      <c r="L2221" s="2281"/>
      <c r="M2221" s="310"/>
      <c r="N2221" s="1678"/>
      <c r="O2221" s="1678"/>
      <c r="P2221" s="309"/>
      <c r="Q2221" s="309"/>
      <c r="R2221" s="308"/>
      <c r="S2221" s="308"/>
      <c r="T2221" s="358"/>
      <c r="U2221" s="357"/>
      <c r="V2221" s="357"/>
      <c r="W2221" s="357"/>
      <c r="X2221" s="357"/>
      <c r="Y2221" s="357"/>
      <c r="Z2221" s="357"/>
      <c r="AA2221" s="357"/>
      <c r="AB2221" s="308"/>
      <c r="AC2221" s="2300"/>
      <c r="AD2221" s="2300"/>
      <c r="AE2221" s="2308" t="str">
        <f>IF(AE2215&gt;9,"błąd","")</f>
        <v/>
      </c>
      <c r="AF2221" s="2316"/>
      <c r="AG2221" s="2314"/>
      <c r="AH2221" s="2312"/>
      <c r="AI2221" s="271">
        <f>IF(P2221=P2220,0,IF(P2221=P2219,0,IF(P2221=P2218,0,IF(P2221=P2217,0,IF(P2221=P2216,0,IF(P2221=P2215,0,1))))))</f>
        <v>0</v>
      </c>
      <c r="AJ2221" s="271" t="s">
        <v>545</v>
      </c>
      <c r="AK2221" s="271" t="str">
        <f t="shared" si="3107"/>
        <v>??</v>
      </c>
      <c r="AL2221" s="271" t="e">
        <f>IF(#REF!=#REF!,0,IF(#REF!=#REF!,0,IF(#REF!=#REF!,0,IF(#REF!=#REF!,0,IF(#REF!=#REF!,0,IF(#REF!=#REF!,0,1))))))</f>
        <v>#REF!</v>
      </c>
      <c r="AM2221" s="354">
        <f t="shared" si="3110"/>
        <v>0</v>
      </c>
    </row>
    <row r="2222" spans="1:39" ht="14.1" customHeight="1" thickTop="1" thickBot="1" x14ac:dyDescent="0.25">
      <c r="A2222" s="2278"/>
      <c r="B2222" s="2281"/>
      <c r="C2222" s="2283"/>
      <c r="D2222" s="2285"/>
      <c r="E2222" s="2288"/>
      <c r="F2222" s="2281"/>
      <c r="G2222" s="2295"/>
      <c r="H2222" s="2297"/>
      <c r="I2222" s="2293"/>
      <c r="J2222" s="2281"/>
      <c r="K2222" s="2295"/>
      <c r="L2222" s="2281"/>
      <c r="M2222" s="310"/>
      <c r="N2222" s="1678"/>
      <c r="O2222" s="1678"/>
      <c r="P2222" s="309"/>
      <c r="Q2222" s="309"/>
      <c r="R2222" s="308"/>
      <c r="S2222" s="308"/>
      <c r="T2222" s="358"/>
      <c r="U2222" s="357"/>
      <c r="V2222" s="357"/>
      <c r="W2222" s="357"/>
      <c r="X2222" s="357"/>
      <c r="Y2222" s="357"/>
      <c r="Z2222" s="357"/>
      <c r="AA2222" s="357"/>
      <c r="AB2222" s="308"/>
      <c r="AC2222" s="2300"/>
      <c r="AD2222" s="2300"/>
      <c r="AE2222" s="2308"/>
      <c r="AF2222" s="2316"/>
      <c r="AG2222" s="2314"/>
      <c r="AH2222" s="2312"/>
      <c r="AI2222" s="271">
        <f>IF(P2222=P2221,0,IF(P2222=P2220,0,IF(P2222=P2219,0,IF(P2222=P2218,0,IF(P2222=P2217,0,IF(P2222=P2216,0,IF(P2222=P2215,0,1)))))))</f>
        <v>0</v>
      </c>
      <c r="AJ2222" s="271" t="s">
        <v>545</v>
      </c>
      <c r="AK2222" s="271" t="str">
        <f t="shared" si="3107"/>
        <v>??</v>
      </c>
      <c r="AL2222" s="271" t="e">
        <f>IF(#REF!=#REF!,0,IF(#REF!=#REF!,0,IF(#REF!=#REF!,0,IF(#REF!=#REF!,0,IF(#REF!=#REF!,0,IF(#REF!=#REF!,0,IF(#REF!=#REF!,0,1)))))))</f>
        <v>#REF!</v>
      </c>
      <c r="AM2222" s="354">
        <f t="shared" si="3110"/>
        <v>0</v>
      </c>
    </row>
    <row r="2223" spans="1:39" ht="14.1" customHeight="1" thickTop="1" thickBot="1" x14ac:dyDescent="0.25">
      <c r="A2223" s="2278"/>
      <c r="B2223" s="2281"/>
      <c r="C2223" s="2283"/>
      <c r="D2223" s="2285"/>
      <c r="E2223" s="2288"/>
      <c r="F2223" s="2281"/>
      <c r="G2223" s="2295"/>
      <c r="H2223" s="2297"/>
      <c r="I2223" s="2293"/>
      <c r="J2223" s="2281"/>
      <c r="K2223" s="2295"/>
      <c r="L2223" s="2281"/>
      <c r="M2223" s="310"/>
      <c r="N2223" s="1678"/>
      <c r="O2223" s="1678"/>
      <c r="P2223" s="309"/>
      <c r="Q2223" s="309"/>
      <c r="R2223" s="308"/>
      <c r="S2223" s="308"/>
      <c r="T2223" s="358"/>
      <c r="U2223" s="357"/>
      <c r="V2223" s="357"/>
      <c r="W2223" s="357"/>
      <c r="X2223" s="357"/>
      <c r="Y2223" s="357"/>
      <c r="Z2223" s="357"/>
      <c r="AA2223" s="357"/>
      <c r="AB2223" s="308"/>
      <c r="AC2223" s="2300"/>
      <c r="AD2223" s="2300"/>
      <c r="AE2223" s="2308"/>
      <c r="AF2223" s="2316"/>
      <c r="AG2223" s="2314"/>
      <c r="AH2223" s="2312"/>
      <c r="AI2223" s="271">
        <f>IF(P2223=P2222,0,IF(P2223=P2221,0,IF(P2223=P2220,0,IF(P2223=P2219,0,IF(P2223=P2218,0,IF(P2223=P2217,0,IF(P2223=P2216,0,IF(P2223=P2215,0,1))))))))</f>
        <v>0</v>
      </c>
      <c r="AJ2223" s="271" t="s">
        <v>545</v>
      </c>
      <c r="AK2223" s="271" t="str">
        <f t="shared" si="3107"/>
        <v>??</v>
      </c>
      <c r="AL2223" s="271" t="e">
        <f>IF(#REF!=#REF!,0,IF(#REF!=#REF!,0,IF(#REF!=#REF!,0,IF(#REF!=#REF!,0,IF(#REF!=#REF!,0,IF(#REF!=#REF!,0,IF(#REF!=#REF!,0,IF(#REF!=#REF!,0,1))))))))</f>
        <v>#REF!</v>
      </c>
      <c r="AM2223" s="354">
        <f t="shared" si="3110"/>
        <v>0</v>
      </c>
    </row>
    <row r="2224" spans="1:39" ht="14.1" customHeight="1" thickTop="1" thickBot="1" x14ac:dyDescent="0.25">
      <c r="A2224" s="2279"/>
      <c r="B2224" s="2282"/>
      <c r="C2224" s="2284"/>
      <c r="D2224" s="2286"/>
      <c r="E2224" s="2289"/>
      <c r="F2224" s="2282"/>
      <c r="G2224" s="2296"/>
      <c r="H2224" s="2298"/>
      <c r="I2224" s="2294"/>
      <c r="J2224" s="2282"/>
      <c r="K2224" s="2296"/>
      <c r="L2224" s="2282"/>
      <c r="M2224" s="292"/>
      <c r="N2224" s="290"/>
      <c r="O2224" s="290"/>
      <c r="P2224" s="291"/>
      <c r="Q2224" s="291"/>
      <c r="R2224" s="290"/>
      <c r="S2224" s="290"/>
      <c r="T2224" s="356"/>
      <c r="U2224" s="355"/>
      <c r="V2224" s="355"/>
      <c r="W2224" s="355"/>
      <c r="X2224" s="355"/>
      <c r="Y2224" s="355"/>
      <c r="Z2224" s="355"/>
      <c r="AA2224" s="355"/>
      <c r="AB2224" s="290"/>
      <c r="AC2224" s="2301"/>
      <c r="AD2224" s="2301"/>
      <c r="AE2224" s="2309"/>
      <c r="AF2224" s="2316"/>
      <c r="AG2224" s="2315"/>
      <c r="AH2224" s="2312"/>
      <c r="AI2224" s="271">
        <f>IF(P2224=P2223,0,IF(P2224=P2222,0,IF(P2224=P2221,0,IF(P2224=P2220,0,IF(P2224=P2219,0,IF(P2224=P2218,0,IF(P2224=P2217,0,IF(P2224=P2216,0,IF(P2224=P2215,0,1)))))))))</f>
        <v>0</v>
      </c>
      <c r="AJ2224" s="271" t="s">
        <v>545</v>
      </c>
      <c r="AK2224" s="271" t="str">
        <f t="shared" si="3107"/>
        <v>??</v>
      </c>
      <c r="AL2224" s="271" t="e">
        <f>IF(#REF!=#REF!,0,IF(#REF!=#REF!,0,IF(#REF!=#REF!,0,IF(#REF!=#REF!,0,IF(#REF!=#REF!,0,IF(#REF!=#REF!,0,IF(#REF!=#REF!,0,IF(#REF!=#REF!,0,IF(#REF!=#REF!,0,1)))))))))</f>
        <v>#REF!</v>
      </c>
      <c r="AM2224" s="354">
        <f t="shared" si="3110"/>
        <v>0</v>
      </c>
    </row>
    <row r="2225" spans="1:39" ht="14.1" customHeight="1" thickTop="1" thickBot="1" x14ac:dyDescent="0.25">
      <c r="A2225" s="2278"/>
      <c r="B2225" s="2280"/>
      <c r="C2225" s="2283"/>
      <c r="D2225" s="2285"/>
      <c r="E2225" s="2287"/>
      <c r="F2225" s="2280"/>
      <c r="G2225" s="2280"/>
      <c r="H2225" s="2297"/>
      <c r="I2225" s="2290" t="s">
        <v>140</v>
      </c>
      <c r="J2225" s="2281"/>
      <c r="K2225" s="2280"/>
      <c r="L2225" s="2281"/>
      <c r="M2225" s="310"/>
      <c r="N2225" s="1678"/>
      <c r="O2225" s="1678"/>
      <c r="P2225" s="388"/>
      <c r="Q2225" s="388"/>
      <c r="R2225" s="308"/>
      <c r="S2225" s="308"/>
      <c r="T2225" s="358"/>
      <c r="U2225" s="357"/>
      <c r="V2225" s="357"/>
      <c r="W2225" s="357"/>
      <c r="X2225" s="357"/>
      <c r="Y2225" s="357"/>
      <c r="Z2225" s="357"/>
      <c r="AA2225" s="357"/>
      <c r="AB2225" s="308"/>
      <c r="AC2225" s="2299">
        <f>SUM(T2225:AB2234)</f>
        <v>0</v>
      </c>
      <c r="AD2225" s="2299">
        <f>IF(AC2225&gt;0,18,0)</f>
        <v>0</v>
      </c>
      <c r="AE2225" s="2306">
        <f>IF((AC2225-AD2225)&gt;=0,AC2225-AD2225,0)</f>
        <v>0</v>
      </c>
      <c r="AF2225" s="2316">
        <f>IF(AC2225&lt;AD2225,AC2225,AD2225)/IF(AD2225=0,1,AD2225)</f>
        <v>0</v>
      </c>
      <c r="AG2225" s="2313" t="str">
        <f>IF(AF2225=1,"pe",IF(AF2225&gt;0,"ne",""))</f>
        <v/>
      </c>
      <c r="AH2225" s="2312"/>
      <c r="AI2225" s="271">
        <v>1</v>
      </c>
      <c r="AJ2225" s="271" t="s">
        <v>545</v>
      </c>
      <c r="AK2225" s="271" t="str">
        <f t="shared" si="3107"/>
        <v>??</v>
      </c>
      <c r="AL2225" s="271">
        <v>1</v>
      </c>
      <c r="AM2225" s="354">
        <f>C2225</f>
        <v>0</v>
      </c>
    </row>
    <row r="2226" spans="1:39" ht="14.1" customHeight="1" thickTop="1" thickBot="1" x14ac:dyDescent="0.25">
      <c r="A2226" s="2278"/>
      <c r="B2226" s="2281"/>
      <c r="C2226" s="2283"/>
      <c r="D2226" s="2285"/>
      <c r="E2226" s="2288"/>
      <c r="F2226" s="2281"/>
      <c r="G2226" s="2295"/>
      <c r="H2226" s="2297"/>
      <c r="I2226" s="2291"/>
      <c r="J2226" s="2281"/>
      <c r="K2226" s="2295"/>
      <c r="L2226" s="2281"/>
      <c r="M2226" s="310"/>
      <c r="N2226" s="1678"/>
      <c r="O2226" s="1678"/>
      <c r="P2226" s="309"/>
      <c r="Q2226" s="309"/>
      <c r="R2226" s="308"/>
      <c r="S2226" s="308"/>
      <c r="T2226" s="358"/>
      <c r="U2226" s="357"/>
      <c r="V2226" s="357"/>
      <c r="W2226" s="357"/>
      <c r="X2226" s="357"/>
      <c r="Y2226" s="357"/>
      <c r="Z2226" s="357"/>
      <c r="AA2226" s="357"/>
      <c r="AB2226" s="308"/>
      <c r="AC2226" s="2300"/>
      <c r="AD2226" s="2300"/>
      <c r="AE2226" s="2307"/>
      <c r="AF2226" s="2316"/>
      <c r="AG2226" s="2314"/>
      <c r="AH2226" s="2312"/>
      <c r="AI2226" s="271">
        <f>IF(P2226=P2225,0,1)</f>
        <v>0</v>
      </c>
      <c r="AJ2226" s="271" t="s">
        <v>545</v>
      </c>
      <c r="AK2226" s="271" t="str">
        <f t="shared" si="3107"/>
        <v>??</v>
      </c>
      <c r="AL2226" s="271" t="e">
        <f>IF(#REF!=#REF!,0,1)</f>
        <v>#REF!</v>
      </c>
      <c r="AM2226" s="354">
        <f t="shared" ref="AM2226:AM2234" si="3111">AM2225</f>
        <v>0</v>
      </c>
    </row>
    <row r="2227" spans="1:39" ht="14.1" customHeight="1" thickTop="1" thickBot="1" x14ac:dyDescent="0.25">
      <c r="A2227" s="2278"/>
      <c r="B2227" s="2281"/>
      <c r="C2227" s="2283"/>
      <c r="D2227" s="2285"/>
      <c r="E2227" s="2288"/>
      <c r="F2227" s="2281"/>
      <c r="G2227" s="2295"/>
      <c r="H2227" s="2297"/>
      <c r="I2227" s="2292"/>
      <c r="J2227" s="2281"/>
      <c r="K2227" s="2295"/>
      <c r="L2227" s="2281"/>
      <c r="M2227" s="310"/>
      <c r="N2227" s="1678"/>
      <c r="O2227" s="1678"/>
      <c r="P2227" s="309"/>
      <c r="Q2227" s="309"/>
      <c r="R2227" s="308"/>
      <c r="S2227" s="308"/>
      <c r="T2227" s="358"/>
      <c r="U2227" s="357"/>
      <c r="V2227" s="357"/>
      <c r="W2227" s="357"/>
      <c r="X2227" s="357"/>
      <c r="Y2227" s="357"/>
      <c r="Z2227" s="357"/>
      <c r="AA2227" s="357"/>
      <c r="AB2227" s="308"/>
      <c r="AC2227" s="2300"/>
      <c r="AD2227" s="2300"/>
      <c r="AE2227" s="2307"/>
      <c r="AF2227" s="2316"/>
      <c r="AG2227" s="2314"/>
      <c r="AH2227" s="2312"/>
      <c r="AI2227" s="271">
        <f>IF(P2227=P2226,0,IF(P2227=P2225,0,1))</f>
        <v>0</v>
      </c>
      <c r="AJ2227" s="271" t="s">
        <v>545</v>
      </c>
      <c r="AK2227" s="271" t="str">
        <f t="shared" si="3107"/>
        <v>??</v>
      </c>
      <c r="AL2227" s="271" t="e">
        <f>IF(#REF!=#REF!,0,IF(#REF!=#REF!,0,1))</f>
        <v>#REF!</v>
      </c>
      <c r="AM2227" s="354">
        <f t="shared" si="3111"/>
        <v>0</v>
      </c>
    </row>
    <row r="2228" spans="1:39" ht="14.1" customHeight="1" thickTop="1" thickBot="1" x14ac:dyDescent="0.25">
      <c r="A2228" s="2278"/>
      <c r="B2228" s="2281"/>
      <c r="C2228" s="2283"/>
      <c r="D2228" s="2285"/>
      <c r="E2228" s="2288"/>
      <c r="F2228" s="2281"/>
      <c r="G2228" s="2295"/>
      <c r="H2228" s="2297"/>
      <c r="I2228" s="2293"/>
      <c r="J2228" s="2281"/>
      <c r="K2228" s="2295"/>
      <c r="L2228" s="2281"/>
      <c r="M2228" s="310"/>
      <c r="N2228" s="1678"/>
      <c r="O2228" s="1678"/>
      <c r="P2228" s="309"/>
      <c r="Q2228" s="309"/>
      <c r="R2228" s="308"/>
      <c r="S2228" s="308"/>
      <c r="T2228" s="358"/>
      <c r="U2228" s="357"/>
      <c r="V2228" s="357"/>
      <c r="W2228" s="357"/>
      <c r="X2228" s="357"/>
      <c r="Y2228" s="357"/>
      <c r="Z2228" s="357"/>
      <c r="AA2228" s="357"/>
      <c r="AB2228" s="308"/>
      <c r="AC2228" s="2300"/>
      <c r="AD2228" s="2300"/>
      <c r="AE2228" s="2307"/>
      <c r="AF2228" s="2316"/>
      <c r="AG2228" s="2314"/>
      <c r="AH2228" s="2312"/>
      <c r="AI2228" s="271">
        <f>IF(P2228=P2227,0,IF(P2228=P2226,0,IF(P2228=P2225,0,1)))</f>
        <v>0</v>
      </c>
      <c r="AJ2228" s="271" t="s">
        <v>545</v>
      </c>
      <c r="AK2228" s="271" t="str">
        <f t="shared" si="3107"/>
        <v>??</v>
      </c>
      <c r="AL2228" s="271" t="e">
        <f>IF(#REF!=#REF!,0,IF(#REF!=#REF!,0,IF(#REF!=#REF!,0,1)))</f>
        <v>#REF!</v>
      </c>
      <c r="AM2228" s="354">
        <f t="shared" si="3111"/>
        <v>0</v>
      </c>
    </row>
    <row r="2229" spans="1:39" ht="14.1" customHeight="1" thickTop="1" thickBot="1" x14ac:dyDescent="0.25">
      <c r="A2229" s="2278"/>
      <c r="B2229" s="2281"/>
      <c r="C2229" s="2283"/>
      <c r="D2229" s="2285"/>
      <c r="E2229" s="2288"/>
      <c r="F2229" s="2281"/>
      <c r="G2229" s="2295"/>
      <c r="H2229" s="2297"/>
      <c r="I2229" s="2293"/>
      <c r="J2229" s="2281"/>
      <c r="K2229" s="2295"/>
      <c r="L2229" s="2281"/>
      <c r="M2229" s="310"/>
      <c r="N2229" s="1678"/>
      <c r="O2229" s="1678"/>
      <c r="P2229" s="309"/>
      <c r="Q2229" s="309"/>
      <c r="R2229" s="308"/>
      <c r="S2229" s="308"/>
      <c r="T2229" s="358"/>
      <c r="U2229" s="357"/>
      <c r="V2229" s="357"/>
      <c r="W2229" s="357"/>
      <c r="X2229" s="357"/>
      <c r="Y2229" s="357"/>
      <c r="Z2229" s="357"/>
      <c r="AA2229" s="357"/>
      <c r="AB2229" s="308"/>
      <c r="AC2229" s="2300"/>
      <c r="AD2229" s="2300"/>
      <c r="AE2229" s="2307"/>
      <c r="AF2229" s="2316"/>
      <c r="AG2229" s="2314"/>
      <c r="AH2229" s="2312"/>
      <c r="AI2229" s="271">
        <f>IF(P2229=P2228,0,IF(P2229=P2227,0,IF(P2229=P2226,0,IF(P2229=P2225,0,1))))</f>
        <v>0</v>
      </c>
      <c r="AJ2229" s="271" t="s">
        <v>545</v>
      </c>
      <c r="AK2229" s="271" t="str">
        <f t="shared" si="3107"/>
        <v>??</v>
      </c>
      <c r="AL2229" s="271" t="e">
        <f>IF(#REF!=#REF!,0,IF(#REF!=#REF!,0,IF(#REF!=#REF!,0,IF(#REF!=#REF!,0,1))))</f>
        <v>#REF!</v>
      </c>
      <c r="AM2229" s="354">
        <f t="shared" si="3111"/>
        <v>0</v>
      </c>
    </row>
    <row r="2230" spans="1:39" ht="14.1" customHeight="1" thickTop="1" thickBot="1" x14ac:dyDescent="0.25">
      <c r="A2230" s="2278"/>
      <c r="B2230" s="2281"/>
      <c r="C2230" s="2283"/>
      <c r="D2230" s="2285"/>
      <c r="E2230" s="2288"/>
      <c r="F2230" s="2281"/>
      <c r="G2230" s="2295"/>
      <c r="H2230" s="2297"/>
      <c r="I2230" s="2293"/>
      <c r="J2230" s="2281"/>
      <c r="K2230" s="2295"/>
      <c r="L2230" s="2281"/>
      <c r="M2230" s="310"/>
      <c r="N2230" s="1678"/>
      <c r="O2230" s="1678"/>
      <c r="P2230" s="309"/>
      <c r="Q2230" s="309"/>
      <c r="R2230" s="308"/>
      <c r="S2230" s="308"/>
      <c r="T2230" s="358"/>
      <c r="U2230" s="357"/>
      <c r="V2230" s="357"/>
      <c r="W2230" s="357"/>
      <c r="X2230" s="357"/>
      <c r="Y2230" s="357"/>
      <c r="Z2230" s="357"/>
      <c r="AA2230" s="357"/>
      <c r="AB2230" s="308"/>
      <c r="AC2230" s="2300"/>
      <c r="AD2230" s="2300"/>
      <c r="AE2230" s="2307"/>
      <c r="AF2230" s="2316"/>
      <c r="AG2230" s="2314"/>
      <c r="AH2230" s="2312"/>
      <c r="AI2230" s="271">
        <f>IF(P2230=P2229,0,IF(P2230=P2228,0,IF(P2230=P2227,0,IF(P2230=P2226,0,IF(P2230=P2225,0,1)))))</f>
        <v>0</v>
      </c>
      <c r="AJ2230" s="271" t="s">
        <v>545</v>
      </c>
      <c r="AK2230" s="271" t="str">
        <f t="shared" si="3107"/>
        <v>??</v>
      </c>
      <c r="AL2230" s="271" t="e">
        <f>IF(#REF!=#REF!,0,IF(#REF!=#REF!,0,IF(#REF!=#REF!,0,IF(#REF!=#REF!,0,IF(#REF!=#REF!,0,1)))))</f>
        <v>#REF!</v>
      </c>
      <c r="AM2230" s="354">
        <f t="shared" si="3111"/>
        <v>0</v>
      </c>
    </row>
    <row r="2231" spans="1:39" ht="14.1" customHeight="1" thickTop="1" thickBot="1" x14ac:dyDescent="0.25">
      <c r="A2231" s="2278"/>
      <c r="B2231" s="2281"/>
      <c r="C2231" s="2283"/>
      <c r="D2231" s="2285"/>
      <c r="E2231" s="2288"/>
      <c r="F2231" s="2281"/>
      <c r="G2231" s="2295"/>
      <c r="H2231" s="2297"/>
      <c r="I2231" s="2293"/>
      <c r="J2231" s="2281"/>
      <c r="K2231" s="2295"/>
      <c r="L2231" s="2281"/>
      <c r="M2231" s="310"/>
      <c r="N2231" s="1678"/>
      <c r="O2231" s="1678"/>
      <c r="P2231" s="309"/>
      <c r="Q2231" s="309"/>
      <c r="R2231" s="308"/>
      <c r="S2231" s="308"/>
      <c r="T2231" s="358"/>
      <c r="U2231" s="357"/>
      <c r="V2231" s="357"/>
      <c r="W2231" s="357"/>
      <c r="X2231" s="357"/>
      <c r="Y2231" s="357"/>
      <c r="Z2231" s="357"/>
      <c r="AA2231" s="357"/>
      <c r="AB2231" s="308"/>
      <c r="AC2231" s="2300"/>
      <c r="AD2231" s="2300"/>
      <c r="AE2231" s="2308" t="str">
        <f>IF(AE2225&gt;9,"błąd","")</f>
        <v/>
      </c>
      <c r="AF2231" s="2316"/>
      <c r="AG2231" s="2314"/>
      <c r="AH2231" s="2312"/>
      <c r="AI2231" s="271">
        <f>IF(P2231=P2230,0,IF(P2231=P2229,0,IF(P2231=P2228,0,IF(P2231=P2227,0,IF(P2231=P2226,0,IF(P2231=P2225,0,1))))))</f>
        <v>0</v>
      </c>
      <c r="AJ2231" s="271" t="s">
        <v>545</v>
      </c>
      <c r="AK2231" s="271" t="str">
        <f t="shared" si="3107"/>
        <v>??</v>
      </c>
      <c r="AL2231" s="271" t="e">
        <f>IF(#REF!=#REF!,0,IF(#REF!=#REF!,0,IF(#REF!=#REF!,0,IF(#REF!=#REF!,0,IF(#REF!=#REF!,0,IF(#REF!=#REF!,0,1))))))</f>
        <v>#REF!</v>
      </c>
      <c r="AM2231" s="354">
        <f t="shared" si="3111"/>
        <v>0</v>
      </c>
    </row>
    <row r="2232" spans="1:39" ht="14.1" customHeight="1" thickTop="1" thickBot="1" x14ac:dyDescent="0.25">
      <c r="A2232" s="2278"/>
      <c r="B2232" s="2281"/>
      <c r="C2232" s="2283"/>
      <c r="D2232" s="2285"/>
      <c r="E2232" s="2288"/>
      <c r="F2232" s="2281"/>
      <c r="G2232" s="2295"/>
      <c r="H2232" s="2297"/>
      <c r="I2232" s="2293"/>
      <c r="J2232" s="2281"/>
      <c r="K2232" s="2295"/>
      <c r="L2232" s="2281"/>
      <c r="M2232" s="310"/>
      <c r="N2232" s="1678"/>
      <c r="O2232" s="1678"/>
      <c r="P2232" s="309"/>
      <c r="Q2232" s="309"/>
      <c r="R2232" s="308"/>
      <c r="S2232" s="308"/>
      <c r="T2232" s="358"/>
      <c r="U2232" s="357"/>
      <c r="V2232" s="357"/>
      <c r="W2232" s="357"/>
      <c r="X2232" s="357"/>
      <c r="Y2232" s="357"/>
      <c r="Z2232" s="357"/>
      <c r="AA2232" s="357"/>
      <c r="AB2232" s="308"/>
      <c r="AC2232" s="2300"/>
      <c r="AD2232" s="2300"/>
      <c r="AE2232" s="2308"/>
      <c r="AF2232" s="2316"/>
      <c r="AG2232" s="2314"/>
      <c r="AH2232" s="2312"/>
      <c r="AI2232" s="271">
        <f>IF(P2232=P2231,0,IF(P2232=P2230,0,IF(P2232=P2229,0,IF(P2232=P2228,0,IF(P2232=P2227,0,IF(P2232=P2226,0,IF(P2232=P2225,0,1)))))))</f>
        <v>0</v>
      </c>
      <c r="AJ2232" s="271" t="s">
        <v>545</v>
      </c>
      <c r="AK2232" s="271" t="str">
        <f t="shared" si="3107"/>
        <v>??</v>
      </c>
      <c r="AL2232" s="271" t="e">
        <f>IF(#REF!=#REF!,0,IF(#REF!=#REF!,0,IF(#REF!=#REF!,0,IF(#REF!=#REF!,0,IF(#REF!=#REF!,0,IF(#REF!=#REF!,0,IF(#REF!=#REF!,0,1)))))))</f>
        <v>#REF!</v>
      </c>
      <c r="AM2232" s="354">
        <f t="shared" si="3111"/>
        <v>0</v>
      </c>
    </row>
    <row r="2233" spans="1:39" ht="14.1" customHeight="1" thickTop="1" thickBot="1" x14ac:dyDescent="0.25">
      <c r="A2233" s="2278"/>
      <c r="B2233" s="2281"/>
      <c r="C2233" s="2283"/>
      <c r="D2233" s="2285"/>
      <c r="E2233" s="2288"/>
      <c r="F2233" s="2281"/>
      <c r="G2233" s="2295"/>
      <c r="H2233" s="2297"/>
      <c r="I2233" s="2293"/>
      <c r="J2233" s="2281"/>
      <c r="K2233" s="2295"/>
      <c r="L2233" s="2281"/>
      <c r="M2233" s="310"/>
      <c r="N2233" s="1678"/>
      <c r="O2233" s="1678"/>
      <c r="P2233" s="309"/>
      <c r="Q2233" s="309"/>
      <c r="R2233" s="308"/>
      <c r="S2233" s="308"/>
      <c r="T2233" s="358"/>
      <c r="U2233" s="357"/>
      <c r="V2233" s="357"/>
      <c r="W2233" s="357"/>
      <c r="X2233" s="357"/>
      <c r="Y2233" s="357"/>
      <c r="Z2233" s="357"/>
      <c r="AA2233" s="357"/>
      <c r="AB2233" s="308"/>
      <c r="AC2233" s="2300"/>
      <c r="AD2233" s="2300"/>
      <c r="AE2233" s="2308"/>
      <c r="AF2233" s="2316"/>
      <c r="AG2233" s="2314"/>
      <c r="AH2233" s="2312"/>
      <c r="AI2233" s="271">
        <f>IF(P2233=P2232,0,IF(P2233=P2231,0,IF(P2233=P2230,0,IF(P2233=P2229,0,IF(P2233=P2228,0,IF(P2233=P2227,0,IF(P2233=P2226,0,IF(P2233=P2225,0,1))))))))</f>
        <v>0</v>
      </c>
      <c r="AJ2233" s="271" t="s">
        <v>545</v>
      </c>
      <c r="AK2233" s="271" t="str">
        <f t="shared" si="3107"/>
        <v>??</v>
      </c>
      <c r="AL2233" s="271" t="e">
        <f>IF(#REF!=#REF!,0,IF(#REF!=#REF!,0,IF(#REF!=#REF!,0,IF(#REF!=#REF!,0,IF(#REF!=#REF!,0,IF(#REF!=#REF!,0,IF(#REF!=#REF!,0,IF(#REF!=#REF!,0,1))))))))</f>
        <v>#REF!</v>
      </c>
      <c r="AM2233" s="354">
        <f t="shared" si="3111"/>
        <v>0</v>
      </c>
    </row>
    <row r="2234" spans="1:39" ht="14.1" customHeight="1" thickTop="1" thickBot="1" x14ac:dyDescent="0.25">
      <c r="A2234" s="2279"/>
      <c r="B2234" s="2282"/>
      <c r="C2234" s="2284"/>
      <c r="D2234" s="2286"/>
      <c r="E2234" s="2289"/>
      <c r="F2234" s="2282"/>
      <c r="G2234" s="2296"/>
      <c r="H2234" s="2298"/>
      <c r="I2234" s="2294"/>
      <c r="J2234" s="2282"/>
      <c r="K2234" s="2296"/>
      <c r="L2234" s="2282"/>
      <c r="M2234" s="292"/>
      <c r="N2234" s="290"/>
      <c r="O2234" s="290"/>
      <c r="P2234" s="291"/>
      <c r="Q2234" s="291"/>
      <c r="R2234" s="290"/>
      <c r="S2234" s="290"/>
      <c r="T2234" s="356"/>
      <c r="U2234" s="355"/>
      <c r="V2234" s="355"/>
      <c r="W2234" s="355"/>
      <c r="X2234" s="355"/>
      <c r="Y2234" s="355"/>
      <c r="Z2234" s="355"/>
      <c r="AA2234" s="355"/>
      <c r="AB2234" s="290"/>
      <c r="AC2234" s="2301"/>
      <c r="AD2234" s="2301"/>
      <c r="AE2234" s="2309"/>
      <c r="AF2234" s="2316"/>
      <c r="AG2234" s="2315"/>
      <c r="AH2234" s="2312"/>
      <c r="AI2234" s="271">
        <f>IF(P2234=P2233,0,IF(P2234=P2232,0,IF(P2234=P2231,0,IF(P2234=P2230,0,IF(P2234=P2229,0,IF(P2234=P2228,0,IF(P2234=P2227,0,IF(P2234=P2226,0,IF(P2234=P2225,0,1)))))))))</f>
        <v>0</v>
      </c>
      <c r="AJ2234" s="271" t="s">
        <v>545</v>
      </c>
      <c r="AK2234" s="271" t="str">
        <f t="shared" si="3107"/>
        <v>??</v>
      </c>
      <c r="AL2234" s="271" t="e">
        <f>IF(#REF!=#REF!,0,IF(#REF!=#REF!,0,IF(#REF!=#REF!,0,IF(#REF!=#REF!,0,IF(#REF!=#REF!,0,IF(#REF!=#REF!,0,IF(#REF!=#REF!,0,IF(#REF!=#REF!,0,IF(#REF!=#REF!,0,1)))))))))</f>
        <v>#REF!</v>
      </c>
      <c r="AM2234" s="354">
        <f t="shared" si="3111"/>
        <v>0</v>
      </c>
    </row>
    <row r="2235" spans="1:39" ht="14.1" customHeight="1" thickTop="1" thickBot="1" x14ac:dyDescent="0.25">
      <c r="A2235" s="2278"/>
      <c r="B2235" s="2280"/>
      <c r="C2235" s="2283"/>
      <c r="D2235" s="2285"/>
      <c r="E2235" s="2287"/>
      <c r="F2235" s="2280"/>
      <c r="G2235" s="2280"/>
      <c r="H2235" s="2297"/>
      <c r="I2235" s="2290" t="s">
        <v>140</v>
      </c>
      <c r="J2235" s="2281"/>
      <c r="K2235" s="2280"/>
      <c r="L2235" s="2281"/>
      <c r="M2235" s="310"/>
      <c r="N2235" s="1678"/>
      <c r="O2235" s="1678"/>
      <c r="P2235" s="388"/>
      <c r="Q2235" s="388"/>
      <c r="R2235" s="308"/>
      <c r="S2235" s="308"/>
      <c r="T2235" s="358"/>
      <c r="U2235" s="357"/>
      <c r="V2235" s="357"/>
      <c r="W2235" s="357"/>
      <c r="X2235" s="357"/>
      <c r="Y2235" s="357"/>
      <c r="Z2235" s="357"/>
      <c r="AA2235" s="357"/>
      <c r="AB2235" s="308"/>
      <c r="AC2235" s="2299">
        <f>SUM(T2235:AB2244)</f>
        <v>0</v>
      </c>
      <c r="AD2235" s="2299">
        <f>IF(AC2235&gt;0,18,0)</f>
        <v>0</v>
      </c>
      <c r="AE2235" s="2306">
        <f>IF((AC2235-AD2235)&gt;=0,AC2235-AD2235,0)</f>
        <v>0</v>
      </c>
      <c r="AF2235" s="2316">
        <f>IF(AC2235&lt;AD2235,AC2235,AD2235)/IF(AD2235=0,1,AD2235)</f>
        <v>0</v>
      </c>
      <c r="AG2235" s="2313" t="str">
        <f>IF(AF2235=1,"pe",IF(AF2235&gt;0,"ne",""))</f>
        <v/>
      </c>
      <c r="AH2235" s="2312"/>
      <c r="AI2235" s="271">
        <v>1</v>
      </c>
      <c r="AJ2235" s="271" t="s">
        <v>545</v>
      </c>
      <c r="AK2235" s="271" t="str">
        <f t="shared" si="3107"/>
        <v>??</v>
      </c>
      <c r="AL2235" s="271">
        <v>1</v>
      </c>
      <c r="AM2235" s="354">
        <f>C2235</f>
        <v>0</v>
      </c>
    </row>
    <row r="2236" spans="1:39" ht="14.1" customHeight="1" thickTop="1" thickBot="1" x14ac:dyDescent="0.25">
      <c r="A2236" s="2278"/>
      <c r="B2236" s="2281"/>
      <c r="C2236" s="2283"/>
      <c r="D2236" s="2285"/>
      <c r="E2236" s="2288"/>
      <c r="F2236" s="2281"/>
      <c r="G2236" s="2295"/>
      <c r="H2236" s="2297"/>
      <c r="I2236" s="2291"/>
      <c r="J2236" s="2281"/>
      <c r="K2236" s="2295"/>
      <c r="L2236" s="2281"/>
      <c r="M2236" s="310"/>
      <c r="N2236" s="1678"/>
      <c r="O2236" s="1678"/>
      <c r="P2236" s="309"/>
      <c r="Q2236" s="309"/>
      <c r="R2236" s="308"/>
      <c r="S2236" s="308"/>
      <c r="T2236" s="358"/>
      <c r="U2236" s="357"/>
      <c r="V2236" s="357"/>
      <c r="W2236" s="357"/>
      <c r="X2236" s="357"/>
      <c r="Y2236" s="357"/>
      <c r="Z2236" s="357"/>
      <c r="AA2236" s="357"/>
      <c r="AB2236" s="308"/>
      <c r="AC2236" s="2300"/>
      <c r="AD2236" s="2300"/>
      <c r="AE2236" s="2307"/>
      <c r="AF2236" s="2316"/>
      <c r="AG2236" s="2314"/>
      <c r="AH2236" s="2312"/>
      <c r="AI2236" s="271">
        <f>IF(P2236=P2235,0,1)</f>
        <v>0</v>
      </c>
      <c r="AJ2236" s="271" t="s">
        <v>545</v>
      </c>
      <c r="AK2236" s="271" t="str">
        <f t="shared" si="3107"/>
        <v>??</v>
      </c>
      <c r="AL2236" s="271" t="e">
        <f>IF(#REF!=#REF!,0,1)</f>
        <v>#REF!</v>
      </c>
      <c r="AM2236" s="354">
        <f t="shared" ref="AM2236:AM2244" si="3112">AM2235</f>
        <v>0</v>
      </c>
    </row>
    <row r="2237" spans="1:39" ht="14.1" customHeight="1" thickTop="1" thickBot="1" x14ac:dyDescent="0.25">
      <c r="A2237" s="2278"/>
      <c r="B2237" s="2281"/>
      <c r="C2237" s="2283"/>
      <c r="D2237" s="2285"/>
      <c r="E2237" s="2288"/>
      <c r="F2237" s="2281"/>
      <c r="G2237" s="2295"/>
      <c r="H2237" s="2297"/>
      <c r="I2237" s="2292"/>
      <c r="J2237" s="2281"/>
      <c r="K2237" s="2295"/>
      <c r="L2237" s="2281"/>
      <c r="M2237" s="310"/>
      <c r="N2237" s="1678"/>
      <c r="O2237" s="1678"/>
      <c r="P2237" s="309"/>
      <c r="Q2237" s="309"/>
      <c r="R2237" s="308"/>
      <c r="S2237" s="308"/>
      <c r="T2237" s="358"/>
      <c r="U2237" s="357"/>
      <c r="V2237" s="357"/>
      <c r="W2237" s="357"/>
      <c r="X2237" s="357"/>
      <c r="Y2237" s="357"/>
      <c r="Z2237" s="357"/>
      <c r="AA2237" s="357"/>
      <c r="AB2237" s="308"/>
      <c r="AC2237" s="2300"/>
      <c r="AD2237" s="2300"/>
      <c r="AE2237" s="2307"/>
      <c r="AF2237" s="2316"/>
      <c r="AG2237" s="2314"/>
      <c r="AH2237" s="2312"/>
      <c r="AI2237" s="271">
        <f>IF(P2237=P2236,0,IF(P2237=P2235,0,1))</f>
        <v>0</v>
      </c>
      <c r="AJ2237" s="271" t="s">
        <v>545</v>
      </c>
      <c r="AK2237" s="271" t="str">
        <f t="shared" si="3107"/>
        <v>??</v>
      </c>
      <c r="AL2237" s="271" t="e">
        <f>IF(#REF!=#REF!,0,IF(#REF!=#REF!,0,1))</f>
        <v>#REF!</v>
      </c>
      <c r="AM2237" s="354">
        <f t="shared" si="3112"/>
        <v>0</v>
      </c>
    </row>
    <row r="2238" spans="1:39" ht="14.1" customHeight="1" thickTop="1" thickBot="1" x14ac:dyDescent="0.25">
      <c r="A2238" s="2278"/>
      <c r="B2238" s="2281"/>
      <c r="C2238" s="2283"/>
      <c r="D2238" s="2285"/>
      <c r="E2238" s="2288"/>
      <c r="F2238" s="2281"/>
      <c r="G2238" s="2295"/>
      <c r="H2238" s="2297"/>
      <c r="I2238" s="2293"/>
      <c r="J2238" s="2281"/>
      <c r="K2238" s="2295"/>
      <c r="L2238" s="2281"/>
      <c r="M2238" s="310"/>
      <c r="N2238" s="1678"/>
      <c r="O2238" s="1678"/>
      <c r="P2238" s="309"/>
      <c r="Q2238" s="309"/>
      <c r="R2238" s="308"/>
      <c r="S2238" s="308"/>
      <c r="T2238" s="358"/>
      <c r="U2238" s="357"/>
      <c r="V2238" s="357"/>
      <c r="W2238" s="357"/>
      <c r="X2238" s="357"/>
      <c r="Y2238" s="357"/>
      <c r="Z2238" s="357"/>
      <c r="AA2238" s="357"/>
      <c r="AB2238" s="308"/>
      <c r="AC2238" s="2300"/>
      <c r="AD2238" s="2300"/>
      <c r="AE2238" s="2307"/>
      <c r="AF2238" s="2316"/>
      <c r="AG2238" s="2314"/>
      <c r="AH2238" s="2312"/>
      <c r="AI2238" s="271">
        <f>IF(P2238=P2237,0,IF(P2238=P2236,0,IF(P2238=P2235,0,1)))</f>
        <v>0</v>
      </c>
      <c r="AJ2238" s="271" t="s">
        <v>545</v>
      </c>
      <c r="AK2238" s="271" t="str">
        <f t="shared" si="3107"/>
        <v>??</v>
      </c>
      <c r="AL2238" s="271" t="e">
        <f>IF(#REF!=#REF!,0,IF(#REF!=#REF!,0,IF(#REF!=#REF!,0,1)))</f>
        <v>#REF!</v>
      </c>
      <c r="AM2238" s="354">
        <f t="shared" si="3112"/>
        <v>0</v>
      </c>
    </row>
    <row r="2239" spans="1:39" ht="14.1" customHeight="1" thickTop="1" thickBot="1" x14ac:dyDescent="0.25">
      <c r="A2239" s="2278"/>
      <c r="B2239" s="2281"/>
      <c r="C2239" s="2283"/>
      <c r="D2239" s="2285"/>
      <c r="E2239" s="2288"/>
      <c r="F2239" s="2281"/>
      <c r="G2239" s="2295"/>
      <c r="H2239" s="2297"/>
      <c r="I2239" s="2293"/>
      <c r="J2239" s="2281"/>
      <c r="K2239" s="2295"/>
      <c r="L2239" s="2281"/>
      <c r="M2239" s="310"/>
      <c r="N2239" s="1678"/>
      <c r="O2239" s="1678"/>
      <c r="P2239" s="309"/>
      <c r="Q2239" s="309"/>
      <c r="R2239" s="308"/>
      <c r="S2239" s="308"/>
      <c r="T2239" s="358"/>
      <c r="U2239" s="357"/>
      <c r="V2239" s="357"/>
      <c r="W2239" s="357"/>
      <c r="X2239" s="357"/>
      <c r="Y2239" s="357"/>
      <c r="Z2239" s="357"/>
      <c r="AA2239" s="357"/>
      <c r="AB2239" s="308"/>
      <c r="AC2239" s="2300"/>
      <c r="AD2239" s="2300"/>
      <c r="AE2239" s="2307"/>
      <c r="AF2239" s="2316"/>
      <c r="AG2239" s="2314"/>
      <c r="AH2239" s="2312"/>
      <c r="AI2239" s="271">
        <f>IF(P2239=P2238,0,IF(P2239=P2237,0,IF(P2239=P2236,0,IF(P2239=P2235,0,1))))</f>
        <v>0</v>
      </c>
      <c r="AJ2239" s="271" t="s">
        <v>545</v>
      </c>
      <c r="AK2239" s="271" t="str">
        <f t="shared" si="3107"/>
        <v>??</v>
      </c>
      <c r="AL2239" s="271" t="e">
        <f>IF(#REF!=#REF!,0,IF(#REF!=#REF!,0,IF(#REF!=#REF!,0,IF(#REF!=#REF!,0,1))))</f>
        <v>#REF!</v>
      </c>
      <c r="AM2239" s="354">
        <f t="shared" si="3112"/>
        <v>0</v>
      </c>
    </row>
    <row r="2240" spans="1:39" ht="14.1" customHeight="1" thickTop="1" thickBot="1" x14ac:dyDescent="0.25">
      <c r="A2240" s="2278"/>
      <c r="B2240" s="2281"/>
      <c r="C2240" s="2283"/>
      <c r="D2240" s="2285"/>
      <c r="E2240" s="2288"/>
      <c r="F2240" s="2281"/>
      <c r="G2240" s="2295"/>
      <c r="H2240" s="2297"/>
      <c r="I2240" s="2293"/>
      <c r="J2240" s="2281"/>
      <c r="K2240" s="2295"/>
      <c r="L2240" s="2281"/>
      <c r="M2240" s="310"/>
      <c r="N2240" s="1678"/>
      <c r="O2240" s="1678"/>
      <c r="P2240" s="309"/>
      <c r="Q2240" s="309"/>
      <c r="R2240" s="308"/>
      <c r="S2240" s="308"/>
      <c r="T2240" s="358"/>
      <c r="U2240" s="357"/>
      <c r="V2240" s="357"/>
      <c r="W2240" s="357"/>
      <c r="X2240" s="357"/>
      <c r="Y2240" s="357"/>
      <c r="Z2240" s="357"/>
      <c r="AA2240" s="357"/>
      <c r="AB2240" s="308"/>
      <c r="AC2240" s="2300"/>
      <c r="AD2240" s="2300"/>
      <c r="AE2240" s="2307"/>
      <c r="AF2240" s="2316"/>
      <c r="AG2240" s="2314"/>
      <c r="AH2240" s="2312"/>
      <c r="AI2240" s="271">
        <f>IF(P2240=P2239,0,IF(P2240=P2238,0,IF(P2240=P2237,0,IF(P2240=P2236,0,IF(P2240=P2235,0,1)))))</f>
        <v>0</v>
      </c>
      <c r="AJ2240" s="271" t="s">
        <v>545</v>
      </c>
      <c r="AK2240" s="271" t="str">
        <f t="shared" si="3107"/>
        <v>??</v>
      </c>
      <c r="AL2240" s="271" t="e">
        <f>IF(#REF!=#REF!,0,IF(#REF!=#REF!,0,IF(#REF!=#REF!,0,IF(#REF!=#REF!,0,IF(#REF!=#REF!,0,1)))))</f>
        <v>#REF!</v>
      </c>
      <c r="AM2240" s="354">
        <f t="shared" si="3112"/>
        <v>0</v>
      </c>
    </row>
    <row r="2241" spans="1:39" ht="14.1" customHeight="1" thickTop="1" thickBot="1" x14ac:dyDescent="0.25">
      <c r="A2241" s="2278"/>
      <c r="B2241" s="2281"/>
      <c r="C2241" s="2283"/>
      <c r="D2241" s="2285"/>
      <c r="E2241" s="2288"/>
      <c r="F2241" s="2281"/>
      <c r="G2241" s="2295"/>
      <c r="H2241" s="2297"/>
      <c r="I2241" s="2293"/>
      <c r="J2241" s="2281"/>
      <c r="K2241" s="2295"/>
      <c r="L2241" s="2281"/>
      <c r="M2241" s="310"/>
      <c r="N2241" s="1678"/>
      <c r="O2241" s="1678"/>
      <c r="P2241" s="309"/>
      <c r="Q2241" s="309"/>
      <c r="R2241" s="308"/>
      <c r="S2241" s="308"/>
      <c r="T2241" s="358"/>
      <c r="U2241" s="357"/>
      <c r="V2241" s="357"/>
      <c r="W2241" s="357"/>
      <c r="X2241" s="357"/>
      <c r="Y2241" s="357"/>
      <c r="Z2241" s="357"/>
      <c r="AA2241" s="357"/>
      <c r="AB2241" s="308"/>
      <c r="AC2241" s="2300"/>
      <c r="AD2241" s="2300"/>
      <c r="AE2241" s="2308" t="str">
        <f>IF(AE2235&gt;9,"błąd","")</f>
        <v/>
      </c>
      <c r="AF2241" s="2316"/>
      <c r="AG2241" s="2314"/>
      <c r="AH2241" s="2312"/>
      <c r="AI2241" s="271">
        <f>IF(P2241=P2240,0,IF(P2241=P2239,0,IF(P2241=P2238,0,IF(P2241=P2237,0,IF(P2241=P2236,0,IF(P2241=P2235,0,1))))))</f>
        <v>0</v>
      </c>
      <c r="AJ2241" s="271" t="s">
        <v>545</v>
      </c>
      <c r="AK2241" s="271" t="str">
        <f t="shared" si="3107"/>
        <v>??</v>
      </c>
      <c r="AL2241" s="271" t="e">
        <f>IF(#REF!=#REF!,0,IF(#REF!=#REF!,0,IF(#REF!=#REF!,0,IF(#REF!=#REF!,0,IF(#REF!=#REF!,0,IF(#REF!=#REF!,0,1))))))</f>
        <v>#REF!</v>
      </c>
      <c r="AM2241" s="354">
        <f t="shared" si="3112"/>
        <v>0</v>
      </c>
    </row>
    <row r="2242" spans="1:39" ht="14.1" customHeight="1" thickTop="1" thickBot="1" x14ac:dyDescent="0.25">
      <c r="A2242" s="2278"/>
      <c r="B2242" s="2281"/>
      <c r="C2242" s="2283"/>
      <c r="D2242" s="2285"/>
      <c r="E2242" s="2288"/>
      <c r="F2242" s="2281"/>
      <c r="G2242" s="2295"/>
      <c r="H2242" s="2297"/>
      <c r="I2242" s="2293"/>
      <c r="J2242" s="2281"/>
      <c r="K2242" s="2295"/>
      <c r="L2242" s="2281"/>
      <c r="M2242" s="310"/>
      <c r="N2242" s="1678"/>
      <c r="O2242" s="1678"/>
      <c r="P2242" s="309"/>
      <c r="Q2242" s="309"/>
      <c r="R2242" s="308"/>
      <c r="S2242" s="308"/>
      <c r="T2242" s="358"/>
      <c r="U2242" s="357"/>
      <c r="V2242" s="357"/>
      <c r="W2242" s="357"/>
      <c r="X2242" s="357"/>
      <c r="Y2242" s="357"/>
      <c r="Z2242" s="357"/>
      <c r="AA2242" s="357"/>
      <c r="AB2242" s="308"/>
      <c r="AC2242" s="2300"/>
      <c r="AD2242" s="2300"/>
      <c r="AE2242" s="2308"/>
      <c r="AF2242" s="2316"/>
      <c r="AG2242" s="2314"/>
      <c r="AH2242" s="2312"/>
      <c r="AI2242" s="271">
        <f>IF(P2242=P2241,0,IF(P2242=P2240,0,IF(P2242=P2239,0,IF(P2242=P2238,0,IF(P2242=P2237,0,IF(P2242=P2236,0,IF(P2242=P2235,0,1)))))))</f>
        <v>0</v>
      </c>
      <c r="AJ2242" s="271" t="s">
        <v>545</v>
      </c>
      <c r="AK2242" s="271" t="str">
        <f t="shared" si="3107"/>
        <v>??</v>
      </c>
      <c r="AL2242" s="271" t="e">
        <f>IF(#REF!=#REF!,0,IF(#REF!=#REF!,0,IF(#REF!=#REF!,0,IF(#REF!=#REF!,0,IF(#REF!=#REF!,0,IF(#REF!=#REF!,0,IF(#REF!=#REF!,0,1)))))))</f>
        <v>#REF!</v>
      </c>
      <c r="AM2242" s="354">
        <f t="shared" si="3112"/>
        <v>0</v>
      </c>
    </row>
    <row r="2243" spans="1:39" ht="14.1" customHeight="1" thickTop="1" thickBot="1" x14ac:dyDescent="0.25">
      <c r="A2243" s="2278"/>
      <c r="B2243" s="2281"/>
      <c r="C2243" s="2283"/>
      <c r="D2243" s="2285"/>
      <c r="E2243" s="2288"/>
      <c r="F2243" s="2281"/>
      <c r="G2243" s="2295"/>
      <c r="H2243" s="2297"/>
      <c r="I2243" s="2293"/>
      <c r="J2243" s="2281"/>
      <c r="K2243" s="2295"/>
      <c r="L2243" s="2281"/>
      <c r="M2243" s="310"/>
      <c r="N2243" s="1678"/>
      <c r="O2243" s="1678"/>
      <c r="P2243" s="309"/>
      <c r="Q2243" s="309"/>
      <c r="R2243" s="308"/>
      <c r="S2243" s="308"/>
      <c r="T2243" s="358"/>
      <c r="U2243" s="357"/>
      <c r="V2243" s="357"/>
      <c r="W2243" s="357"/>
      <c r="X2243" s="357"/>
      <c r="Y2243" s="357"/>
      <c r="Z2243" s="357"/>
      <c r="AA2243" s="357"/>
      <c r="AB2243" s="308"/>
      <c r="AC2243" s="2300"/>
      <c r="AD2243" s="2300"/>
      <c r="AE2243" s="2308"/>
      <c r="AF2243" s="2316"/>
      <c r="AG2243" s="2314"/>
      <c r="AH2243" s="2312"/>
      <c r="AI2243" s="271">
        <f>IF(P2243=P2242,0,IF(P2243=P2241,0,IF(P2243=P2240,0,IF(P2243=P2239,0,IF(P2243=P2238,0,IF(P2243=P2237,0,IF(P2243=P2236,0,IF(P2243=P2235,0,1))))))))</f>
        <v>0</v>
      </c>
      <c r="AJ2243" s="271" t="s">
        <v>545</v>
      </c>
      <c r="AK2243" s="271" t="str">
        <f t="shared" si="3107"/>
        <v>??</v>
      </c>
      <c r="AL2243" s="271" t="e">
        <f>IF(#REF!=#REF!,0,IF(#REF!=#REF!,0,IF(#REF!=#REF!,0,IF(#REF!=#REF!,0,IF(#REF!=#REF!,0,IF(#REF!=#REF!,0,IF(#REF!=#REF!,0,IF(#REF!=#REF!,0,1))))))))</f>
        <v>#REF!</v>
      </c>
      <c r="AM2243" s="354">
        <f t="shared" si="3112"/>
        <v>0</v>
      </c>
    </row>
    <row r="2244" spans="1:39" ht="14.1" customHeight="1" thickTop="1" thickBot="1" x14ac:dyDescent="0.25">
      <c r="A2244" s="2279"/>
      <c r="B2244" s="2282"/>
      <c r="C2244" s="2284"/>
      <c r="D2244" s="2286"/>
      <c r="E2244" s="2289"/>
      <c r="F2244" s="2282"/>
      <c r="G2244" s="2296"/>
      <c r="H2244" s="2298"/>
      <c r="I2244" s="2294"/>
      <c r="J2244" s="2282"/>
      <c r="K2244" s="2296"/>
      <c r="L2244" s="2282"/>
      <c r="M2244" s="292"/>
      <c r="N2244" s="290"/>
      <c r="O2244" s="290"/>
      <c r="P2244" s="291"/>
      <c r="Q2244" s="291"/>
      <c r="R2244" s="290"/>
      <c r="S2244" s="290"/>
      <c r="T2244" s="356"/>
      <c r="U2244" s="355"/>
      <c r="V2244" s="355"/>
      <c r="W2244" s="355"/>
      <c r="X2244" s="355"/>
      <c r="Y2244" s="355"/>
      <c r="Z2244" s="355"/>
      <c r="AA2244" s="355"/>
      <c r="AB2244" s="290"/>
      <c r="AC2244" s="2301"/>
      <c r="AD2244" s="2301"/>
      <c r="AE2244" s="2309"/>
      <c r="AF2244" s="2316"/>
      <c r="AG2244" s="2315"/>
      <c r="AH2244" s="2312"/>
      <c r="AI2244" s="271">
        <f>IF(P2244=P2243,0,IF(P2244=P2242,0,IF(P2244=P2241,0,IF(P2244=P2240,0,IF(P2244=P2239,0,IF(P2244=P2238,0,IF(P2244=P2237,0,IF(P2244=P2236,0,IF(P2244=P2235,0,1)))))))))</f>
        <v>0</v>
      </c>
      <c r="AJ2244" s="271" t="s">
        <v>545</v>
      </c>
      <c r="AK2244" s="271" t="str">
        <f t="shared" si="3107"/>
        <v>??</v>
      </c>
      <c r="AL2244" s="271" t="e">
        <f>IF(#REF!=#REF!,0,IF(#REF!=#REF!,0,IF(#REF!=#REF!,0,IF(#REF!=#REF!,0,IF(#REF!=#REF!,0,IF(#REF!=#REF!,0,IF(#REF!=#REF!,0,IF(#REF!=#REF!,0,IF(#REF!=#REF!,0,1)))))))))</f>
        <v>#REF!</v>
      </c>
      <c r="AM2244" s="354">
        <f t="shared" si="3112"/>
        <v>0</v>
      </c>
    </row>
    <row r="2245" spans="1:39" ht="14.1" customHeight="1" thickTop="1" thickBot="1" x14ac:dyDescent="0.25">
      <c r="A2245" s="2278"/>
      <c r="B2245" s="2280"/>
      <c r="C2245" s="2283"/>
      <c r="D2245" s="2285"/>
      <c r="E2245" s="2287"/>
      <c r="F2245" s="2280"/>
      <c r="G2245" s="2280"/>
      <c r="H2245" s="2297"/>
      <c r="I2245" s="2290" t="s">
        <v>140</v>
      </c>
      <c r="J2245" s="2281"/>
      <c r="K2245" s="2280"/>
      <c r="L2245" s="2281"/>
      <c r="M2245" s="310"/>
      <c r="N2245" s="1678"/>
      <c r="O2245" s="1678"/>
      <c r="P2245" s="388"/>
      <c r="Q2245" s="388"/>
      <c r="R2245" s="308"/>
      <c r="S2245" s="308"/>
      <c r="T2245" s="358"/>
      <c r="U2245" s="357"/>
      <c r="V2245" s="357"/>
      <c r="W2245" s="357"/>
      <c r="X2245" s="357"/>
      <c r="Y2245" s="357"/>
      <c r="Z2245" s="357"/>
      <c r="AA2245" s="357"/>
      <c r="AB2245" s="308"/>
      <c r="AC2245" s="2299">
        <f>SUM(T2245:AB2254)</f>
        <v>0</v>
      </c>
      <c r="AD2245" s="2299">
        <f>IF(AC2245&gt;0,18,0)</f>
        <v>0</v>
      </c>
      <c r="AE2245" s="2306">
        <f>IF((AC2245-AD2245)&gt;=0,AC2245-AD2245,0)</f>
        <v>0</v>
      </c>
      <c r="AF2245" s="2316">
        <f>IF(AC2245&lt;AD2245,AC2245,AD2245)/IF(AD2245=0,1,AD2245)</f>
        <v>0</v>
      </c>
      <c r="AG2245" s="2313" t="str">
        <f>IF(AF2245=1,"pe",IF(AF2245&gt;0,"ne",""))</f>
        <v/>
      </c>
      <c r="AH2245" s="2312"/>
      <c r="AI2245" s="271">
        <v>1</v>
      </c>
      <c r="AJ2245" s="271" t="s">
        <v>545</v>
      </c>
      <c r="AK2245" s="271" t="str">
        <f t="shared" si="3107"/>
        <v>??</v>
      </c>
      <c r="AL2245" s="271">
        <v>1</v>
      </c>
      <c r="AM2245" s="354">
        <f>C2245</f>
        <v>0</v>
      </c>
    </row>
    <row r="2246" spans="1:39" ht="14.1" customHeight="1" thickTop="1" thickBot="1" x14ac:dyDescent="0.25">
      <c r="A2246" s="2278"/>
      <c r="B2246" s="2281"/>
      <c r="C2246" s="2283"/>
      <c r="D2246" s="2285"/>
      <c r="E2246" s="2288"/>
      <c r="F2246" s="2281"/>
      <c r="G2246" s="2295"/>
      <c r="H2246" s="2297"/>
      <c r="I2246" s="2291"/>
      <c r="J2246" s="2281"/>
      <c r="K2246" s="2295"/>
      <c r="L2246" s="2281"/>
      <c r="M2246" s="310"/>
      <c r="N2246" s="1678"/>
      <c r="O2246" s="1678"/>
      <c r="P2246" s="309"/>
      <c r="Q2246" s="309"/>
      <c r="R2246" s="308"/>
      <c r="S2246" s="308"/>
      <c r="T2246" s="358"/>
      <c r="U2246" s="357"/>
      <c r="V2246" s="357"/>
      <c r="W2246" s="357"/>
      <c r="X2246" s="357"/>
      <c r="Y2246" s="357"/>
      <c r="Z2246" s="357"/>
      <c r="AA2246" s="357"/>
      <c r="AB2246" s="308"/>
      <c r="AC2246" s="2300"/>
      <c r="AD2246" s="2300"/>
      <c r="AE2246" s="2307"/>
      <c r="AF2246" s="2316"/>
      <c r="AG2246" s="2314"/>
      <c r="AH2246" s="2312"/>
      <c r="AI2246" s="271">
        <f>IF(P2246=P2245,0,1)</f>
        <v>0</v>
      </c>
      <c r="AJ2246" s="271" t="s">
        <v>545</v>
      </c>
      <c r="AK2246" s="271" t="str">
        <f t="shared" si="3107"/>
        <v>??</v>
      </c>
      <c r="AL2246" s="271" t="e">
        <f>IF(#REF!=#REF!,0,1)</f>
        <v>#REF!</v>
      </c>
      <c r="AM2246" s="354">
        <f t="shared" ref="AM2246:AM2254" si="3113">AM2245</f>
        <v>0</v>
      </c>
    </row>
    <row r="2247" spans="1:39" ht="14.1" customHeight="1" thickTop="1" thickBot="1" x14ac:dyDescent="0.25">
      <c r="A2247" s="2278"/>
      <c r="B2247" s="2281"/>
      <c r="C2247" s="2283"/>
      <c r="D2247" s="2285"/>
      <c r="E2247" s="2288"/>
      <c r="F2247" s="2281"/>
      <c r="G2247" s="2295"/>
      <c r="H2247" s="2297"/>
      <c r="I2247" s="2292"/>
      <c r="J2247" s="2281"/>
      <c r="K2247" s="2295"/>
      <c r="L2247" s="2281"/>
      <c r="M2247" s="310"/>
      <c r="N2247" s="1678"/>
      <c r="O2247" s="1678"/>
      <c r="P2247" s="309"/>
      <c r="Q2247" s="309"/>
      <c r="R2247" s="308"/>
      <c r="S2247" s="308"/>
      <c r="T2247" s="358"/>
      <c r="U2247" s="357"/>
      <c r="V2247" s="357"/>
      <c r="W2247" s="357"/>
      <c r="X2247" s="357"/>
      <c r="Y2247" s="357"/>
      <c r="Z2247" s="357"/>
      <c r="AA2247" s="357"/>
      <c r="AB2247" s="308"/>
      <c r="AC2247" s="2300"/>
      <c r="AD2247" s="2300"/>
      <c r="AE2247" s="2307"/>
      <c r="AF2247" s="2316"/>
      <c r="AG2247" s="2314"/>
      <c r="AH2247" s="2312"/>
      <c r="AI2247" s="271">
        <f>IF(P2247=P2246,0,IF(P2247=P2245,0,1))</f>
        <v>0</v>
      </c>
      <c r="AJ2247" s="271" t="s">
        <v>545</v>
      </c>
      <c r="AK2247" s="271" t="str">
        <f t="shared" si="3107"/>
        <v>??</v>
      </c>
      <c r="AL2247" s="271" t="e">
        <f>IF(#REF!=#REF!,0,IF(#REF!=#REF!,0,1))</f>
        <v>#REF!</v>
      </c>
      <c r="AM2247" s="354">
        <f t="shared" si="3113"/>
        <v>0</v>
      </c>
    </row>
    <row r="2248" spans="1:39" ht="14.1" customHeight="1" thickTop="1" thickBot="1" x14ac:dyDescent="0.25">
      <c r="A2248" s="2278"/>
      <c r="B2248" s="2281"/>
      <c r="C2248" s="2283"/>
      <c r="D2248" s="2285"/>
      <c r="E2248" s="2288"/>
      <c r="F2248" s="2281"/>
      <c r="G2248" s="2295"/>
      <c r="H2248" s="2297"/>
      <c r="I2248" s="2293"/>
      <c r="J2248" s="2281"/>
      <c r="K2248" s="2295"/>
      <c r="L2248" s="2281"/>
      <c r="M2248" s="310"/>
      <c r="N2248" s="1678"/>
      <c r="O2248" s="1678"/>
      <c r="P2248" s="309"/>
      <c r="Q2248" s="309"/>
      <c r="R2248" s="308"/>
      <c r="S2248" s="308"/>
      <c r="T2248" s="358"/>
      <c r="U2248" s="357"/>
      <c r="V2248" s="357"/>
      <c r="W2248" s="357"/>
      <c r="X2248" s="357"/>
      <c r="Y2248" s="357"/>
      <c r="Z2248" s="357"/>
      <c r="AA2248" s="357"/>
      <c r="AB2248" s="308"/>
      <c r="AC2248" s="2300"/>
      <c r="AD2248" s="2300"/>
      <c r="AE2248" s="2307"/>
      <c r="AF2248" s="2316"/>
      <c r="AG2248" s="2314"/>
      <c r="AH2248" s="2312"/>
      <c r="AI2248" s="271">
        <f>IF(P2248=P2247,0,IF(P2248=P2246,0,IF(P2248=P2245,0,1)))</f>
        <v>0</v>
      </c>
      <c r="AJ2248" s="271" t="s">
        <v>545</v>
      </c>
      <c r="AK2248" s="271" t="str">
        <f t="shared" si="3107"/>
        <v>??</v>
      </c>
      <c r="AL2248" s="271" t="e">
        <f>IF(#REF!=#REF!,0,IF(#REF!=#REF!,0,IF(#REF!=#REF!,0,1)))</f>
        <v>#REF!</v>
      </c>
      <c r="AM2248" s="354">
        <f t="shared" si="3113"/>
        <v>0</v>
      </c>
    </row>
    <row r="2249" spans="1:39" ht="14.1" customHeight="1" thickTop="1" thickBot="1" x14ac:dyDescent="0.25">
      <c r="A2249" s="2278"/>
      <c r="B2249" s="2281"/>
      <c r="C2249" s="2283"/>
      <c r="D2249" s="2285"/>
      <c r="E2249" s="2288"/>
      <c r="F2249" s="2281"/>
      <c r="G2249" s="2295"/>
      <c r="H2249" s="2297"/>
      <c r="I2249" s="2293"/>
      <c r="J2249" s="2281"/>
      <c r="K2249" s="2295"/>
      <c r="L2249" s="2281"/>
      <c r="M2249" s="310"/>
      <c r="N2249" s="1678"/>
      <c r="O2249" s="1678"/>
      <c r="P2249" s="309"/>
      <c r="Q2249" s="309"/>
      <c r="R2249" s="308"/>
      <c r="S2249" s="308"/>
      <c r="T2249" s="358"/>
      <c r="U2249" s="357"/>
      <c r="V2249" s="357"/>
      <c r="W2249" s="357"/>
      <c r="X2249" s="357"/>
      <c r="Y2249" s="357"/>
      <c r="Z2249" s="357"/>
      <c r="AA2249" s="357"/>
      <c r="AB2249" s="308"/>
      <c r="AC2249" s="2300"/>
      <c r="AD2249" s="2300"/>
      <c r="AE2249" s="2307"/>
      <c r="AF2249" s="2316"/>
      <c r="AG2249" s="2314"/>
      <c r="AH2249" s="2312"/>
      <c r="AI2249" s="271">
        <f>IF(P2249=P2248,0,IF(P2249=P2247,0,IF(P2249=P2246,0,IF(P2249=P2245,0,1))))</f>
        <v>0</v>
      </c>
      <c r="AJ2249" s="271" t="s">
        <v>545</v>
      </c>
      <c r="AK2249" s="271" t="str">
        <f t="shared" si="3107"/>
        <v>??</v>
      </c>
      <c r="AL2249" s="271" t="e">
        <f>IF(#REF!=#REF!,0,IF(#REF!=#REF!,0,IF(#REF!=#REF!,0,IF(#REF!=#REF!,0,1))))</f>
        <v>#REF!</v>
      </c>
      <c r="AM2249" s="354">
        <f t="shared" si="3113"/>
        <v>0</v>
      </c>
    </row>
    <row r="2250" spans="1:39" ht="14.1" customHeight="1" thickTop="1" thickBot="1" x14ac:dyDescent="0.25">
      <c r="A2250" s="2278"/>
      <c r="B2250" s="2281"/>
      <c r="C2250" s="2283"/>
      <c r="D2250" s="2285"/>
      <c r="E2250" s="2288"/>
      <c r="F2250" s="2281"/>
      <c r="G2250" s="2295"/>
      <c r="H2250" s="2297"/>
      <c r="I2250" s="2293"/>
      <c r="J2250" s="2281"/>
      <c r="K2250" s="2295"/>
      <c r="L2250" s="2281"/>
      <c r="M2250" s="310"/>
      <c r="N2250" s="1678"/>
      <c r="O2250" s="1678"/>
      <c r="P2250" s="309"/>
      <c r="Q2250" s="309"/>
      <c r="R2250" s="308"/>
      <c r="S2250" s="308"/>
      <c r="T2250" s="358"/>
      <c r="U2250" s="357"/>
      <c r="V2250" s="357"/>
      <c r="W2250" s="357"/>
      <c r="X2250" s="357"/>
      <c r="Y2250" s="357"/>
      <c r="Z2250" s="357"/>
      <c r="AA2250" s="357"/>
      <c r="AB2250" s="308"/>
      <c r="AC2250" s="2300"/>
      <c r="AD2250" s="2300"/>
      <c r="AE2250" s="2307"/>
      <c r="AF2250" s="2316"/>
      <c r="AG2250" s="2314"/>
      <c r="AH2250" s="2312"/>
      <c r="AI2250" s="271">
        <f>IF(P2250=P2249,0,IF(P2250=P2248,0,IF(P2250=P2247,0,IF(P2250=P2246,0,IF(P2250=P2245,0,1)))))</f>
        <v>0</v>
      </c>
      <c r="AJ2250" s="271" t="s">
        <v>545</v>
      </c>
      <c r="AK2250" s="271" t="str">
        <f t="shared" si="3107"/>
        <v>??</v>
      </c>
      <c r="AL2250" s="271" t="e">
        <f>IF(#REF!=#REF!,0,IF(#REF!=#REF!,0,IF(#REF!=#REF!,0,IF(#REF!=#REF!,0,IF(#REF!=#REF!,0,1)))))</f>
        <v>#REF!</v>
      </c>
      <c r="AM2250" s="354">
        <f t="shared" si="3113"/>
        <v>0</v>
      </c>
    </row>
    <row r="2251" spans="1:39" ht="14.1" customHeight="1" thickTop="1" thickBot="1" x14ac:dyDescent="0.25">
      <c r="A2251" s="2278"/>
      <c r="B2251" s="2281"/>
      <c r="C2251" s="2283"/>
      <c r="D2251" s="2285"/>
      <c r="E2251" s="2288"/>
      <c r="F2251" s="2281"/>
      <c r="G2251" s="2295"/>
      <c r="H2251" s="2297"/>
      <c r="I2251" s="2293"/>
      <c r="J2251" s="2281"/>
      <c r="K2251" s="2295"/>
      <c r="L2251" s="2281"/>
      <c r="M2251" s="310"/>
      <c r="N2251" s="1678"/>
      <c r="O2251" s="1678"/>
      <c r="P2251" s="309"/>
      <c r="Q2251" s="309"/>
      <c r="R2251" s="308"/>
      <c r="S2251" s="308"/>
      <c r="T2251" s="358"/>
      <c r="U2251" s="357"/>
      <c r="V2251" s="357"/>
      <c r="W2251" s="357"/>
      <c r="X2251" s="357"/>
      <c r="Y2251" s="357"/>
      <c r="Z2251" s="357"/>
      <c r="AA2251" s="357"/>
      <c r="AB2251" s="308"/>
      <c r="AC2251" s="2300"/>
      <c r="AD2251" s="2300"/>
      <c r="AE2251" s="2308" t="str">
        <f>IF(AE2245&gt;9,"błąd","")</f>
        <v/>
      </c>
      <c r="AF2251" s="2316"/>
      <c r="AG2251" s="2314"/>
      <c r="AH2251" s="2312"/>
      <c r="AI2251" s="271">
        <f>IF(P2251=P2250,0,IF(P2251=P2249,0,IF(P2251=P2248,0,IF(P2251=P2247,0,IF(P2251=P2246,0,IF(P2251=P2245,0,1))))))</f>
        <v>0</v>
      </c>
      <c r="AJ2251" s="271" t="s">
        <v>545</v>
      </c>
      <c r="AK2251" s="271" t="str">
        <f t="shared" si="3107"/>
        <v>??</v>
      </c>
      <c r="AL2251" s="271" t="e">
        <f>IF(#REF!=#REF!,0,IF(#REF!=#REF!,0,IF(#REF!=#REF!,0,IF(#REF!=#REF!,0,IF(#REF!=#REF!,0,IF(#REF!=#REF!,0,1))))))</f>
        <v>#REF!</v>
      </c>
      <c r="AM2251" s="354">
        <f t="shared" si="3113"/>
        <v>0</v>
      </c>
    </row>
    <row r="2252" spans="1:39" ht="14.1" customHeight="1" thickTop="1" thickBot="1" x14ac:dyDescent="0.25">
      <c r="A2252" s="2278"/>
      <c r="B2252" s="2281"/>
      <c r="C2252" s="2283"/>
      <c r="D2252" s="2285"/>
      <c r="E2252" s="2288"/>
      <c r="F2252" s="2281"/>
      <c r="G2252" s="2295"/>
      <c r="H2252" s="2297"/>
      <c r="I2252" s="2293"/>
      <c r="J2252" s="2281"/>
      <c r="K2252" s="2295"/>
      <c r="L2252" s="2281"/>
      <c r="M2252" s="310"/>
      <c r="N2252" s="1678"/>
      <c r="O2252" s="1678"/>
      <c r="P2252" s="309"/>
      <c r="Q2252" s="309"/>
      <c r="R2252" s="308"/>
      <c r="S2252" s="308"/>
      <c r="T2252" s="358"/>
      <c r="U2252" s="357"/>
      <c r="V2252" s="357"/>
      <c r="W2252" s="357"/>
      <c r="X2252" s="357"/>
      <c r="Y2252" s="357"/>
      <c r="Z2252" s="357"/>
      <c r="AA2252" s="357"/>
      <c r="AB2252" s="308"/>
      <c r="AC2252" s="2300"/>
      <c r="AD2252" s="2300"/>
      <c r="AE2252" s="2308"/>
      <c r="AF2252" s="2316"/>
      <c r="AG2252" s="2314"/>
      <c r="AH2252" s="2312"/>
      <c r="AI2252" s="271">
        <f>IF(P2252=P2251,0,IF(P2252=P2250,0,IF(P2252=P2249,0,IF(P2252=P2248,0,IF(P2252=P2247,0,IF(P2252=P2246,0,IF(P2252=P2245,0,1)))))))</f>
        <v>0</v>
      </c>
      <c r="AJ2252" s="271" t="s">
        <v>545</v>
      </c>
      <c r="AK2252" s="271" t="str">
        <f t="shared" si="3107"/>
        <v>??</v>
      </c>
      <c r="AL2252" s="271" t="e">
        <f>IF(#REF!=#REF!,0,IF(#REF!=#REF!,0,IF(#REF!=#REF!,0,IF(#REF!=#REF!,0,IF(#REF!=#REF!,0,IF(#REF!=#REF!,0,IF(#REF!=#REF!,0,1)))))))</f>
        <v>#REF!</v>
      </c>
      <c r="AM2252" s="354">
        <f t="shared" si="3113"/>
        <v>0</v>
      </c>
    </row>
    <row r="2253" spans="1:39" ht="14.1" customHeight="1" thickTop="1" thickBot="1" x14ac:dyDescent="0.25">
      <c r="A2253" s="2278"/>
      <c r="B2253" s="2281"/>
      <c r="C2253" s="2283"/>
      <c r="D2253" s="2285"/>
      <c r="E2253" s="2288"/>
      <c r="F2253" s="2281"/>
      <c r="G2253" s="2295"/>
      <c r="H2253" s="2297"/>
      <c r="I2253" s="2293"/>
      <c r="J2253" s="2281"/>
      <c r="K2253" s="2295"/>
      <c r="L2253" s="2281"/>
      <c r="M2253" s="310"/>
      <c r="N2253" s="1678"/>
      <c r="O2253" s="1678"/>
      <c r="P2253" s="309"/>
      <c r="Q2253" s="309"/>
      <c r="R2253" s="308"/>
      <c r="S2253" s="308"/>
      <c r="T2253" s="358"/>
      <c r="U2253" s="357"/>
      <c r="V2253" s="357"/>
      <c r="W2253" s="357"/>
      <c r="X2253" s="357"/>
      <c r="Y2253" s="357"/>
      <c r="Z2253" s="357"/>
      <c r="AA2253" s="357"/>
      <c r="AB2253" s="308"/>
      <c r="AC2253" s="2300"/>
      <c r="AD2253" s="2300"/>
      <c r="AE2253" s="2308"/>
      <c r="AF2253" s="2316"/>
      <c r="AG2253" s="2314"/>
      <c r="AH2253" s="2312"/>
      <c r="AI2253" s="271">
        <f>IF(P2253=P2252,0,IF(P2253=P2251,0,IF(P2253=P2250,0,IF(P2253=P2249,0,IF(P2253=P2248,0,IF(P2253=P2247,0,IF(P2253=P2246,0,IF(P2253=P2245,0,1))))))))</f>
        <v>0</v>
      </c>
      <c r="AJ2253" s="271" t="s">
        <v>545</v>
      </c>
      <c r="AK2253" s="271" t="str">
        <f t="shared" si="3107"/>
        <v>??</v>
      </c>
      <c r="AL2253" s="271" t="e">
        <f>IF(#REF!=#REF!,0,IF(#REF!=#REF!,0,IF(#REF!=#REF!,0,IF(#REF!=#REF!,0,IF(#REF!=#REF!,0,IF(#REF!=#REF!,0,IF(#REF!=#REF!,0,IF(#REF!=#REF!,0,1))))))))</f>
        <v>#REF!</v>
      </c>
      <c r="AM2253" s="354">
        <f t="shared" si="3113"/>
        <v>0</v>
      </c>
    </row>
    <row r="2254" spans="1:39" ht="14.1" customHeight="1" thickTop="1" thickBot="1" x14ac:dyDescent="0.25">
      <c r="A2254" s="2279"/>
      <c r="B2254" s="2282"/>
      <c r="C2254" s="2284"/>
      <c r="D2254" s="2286"/>
      <c r="E2254" s="2289"/>
      <c r="F2254" s="2282"/>
      <c r="G2254" s="2296"/>
      <c r="H2254" s="2298"/>
      <c r="I2254" s="2294"/>
      <c r="J2254" s="2282"/>
      <c r="K2254" s="2296"/>
      <c r="L2254" s="2282"/>
      <c r="M2254" s="292"/>
      <c r="N2254" s="290"/>
      <c r="O2254" s="290"/>
      <c r="P2254" s="291"/>
      <c r="Q2254" s="291"/>
      <c r="R2254" s="290"/>
      <c r="S2254" s="290"/>
      <c r="T2254" s="356"/>
      <c r="U2254" s="355"/>
      <c r="V2254" s="355"/>
      <c r="W2254" s="355"/>
      <c r="X2254" s="355"/>
      <c r="Y2254" s="355"/>
      <c r="Z2254" s="355"/>
      <c r="AA2254" s="355"/>
      <c r="AB2254" s="290"/>
      <c r="AC2254" s="2301"/>
      <c r="AD2254" s="2301"/>
      <c r="AE2254" s="2309"/>
      <c r="AF2254" s="2316"/>
      <c r="AG2254" s="2315"/>
      <c r="AH2254" s="2312"/>
      <c r="AI2254" s="271">
        <f>IF(P2254=P2253,0,IF(P2254=P2252,0,IF(P2254=P2251,0,IF(P2254=P2250,0,IF(P2254=P2249,0,IF(P2254=P2248,0,IF(P2254=P2247,0,IF(P2254=P2246,0,IF(P2254=P2245,0,1)))))))))</f>
        <v>0</v>
      </c>
      <c r="AJ2254" s="271" t="s">
        <v>545</v>
      </c>
      <c r="AK2254" s="271" t="str">
        <f t="shared" si="3107"/>
        <v>??</v>
      </c>
      <c r="AL2254" s="271" t="e">
        <f>IF(#REF!=#REF!,0,IF(#REF!=#REF!,0,IF(#REF!=#REF!,0,IF(#REF!=#REF!,0,IF(#REF!=#REF!,0,IF(#REF!=#REF!,0,IF(#REF!=#REF!,0,IF(#REF!=#REF!,0,IF(#REF!=#REF!,0,1)))))))))</f>
        <v>#REF!</v>
      </c>
      <c r="AM2254" s="354">
        <f t="shared" si="3113"/>
        <v>0</v>
      </c>
    </row>
    <row r="2255" spans="1:39" ht="14.1" customHeight="1" thickTop="1" thickBot="1" x14ac:dyDescent="0.25">
      <c r="A2255" s="2278"/>
      <c r="B2255" s="2280"/>
      <c r="C2255" s="2283"/>
      <c r="D2255" s="2285"/>
      <c r="E2255" s="2287"/>
      <c r="F2255" s="2280"/>
      <c r="G2255" s="2280"/>
      <c r="H2255" s="2297"/>
      <c r="I2255" s="2290" t="s">
        <v>140</v>
      </c>
      <c r="J2255" s="2281"/>
      <c r="K2255" s="2280"/>
      <c r="L2255" s="2281"/>
      <c r="M2255" s="310"/>
      <c r="N2255" s="1678"/>
      <c r="O2255" s="1678"/>
      <c r="P2255" s="388"/>
      <c r="Q2255" s="388"/>
      <c r="R2255" s="308"/>
      <c r="S2255" s="308"/>
      <c r="T2255" s="358"/>
      <c r="U2255" s="357"/>
      <c r="V2255" s="357"/>
      <c r="W2255" s="357"/>
      <c r="X2255" s="357"/>
      <c r="Y2255" s="357"/>
      <c r="Z2255" s="357"/>
      <c r="AA2255" s="357"/>
      <c r="AB2255" s="308"/>
      <c r="AC2255" s="2299">
        <f>SUM(T2255:AB2264)</f>
        <v>0</v>
      </c>
      <c r="AD2255" s="2299">
        <f>IF(AC2255&gt;0,18,0)</f>
        <v>0</v>
      </c>
      <c r="AE2255" s="2306">
        <f>IF((AC2255-AD2255)&gt;=0,AC2255-AD2255,0)</f>
        <v>0</v>
      </c>
      <c r="AF2255" s="2316">
        <f>IF(AC2255&lt;AD2255,AC2255,AD2255)/IF(AD2255=0,1,AD2255)</f>
        <v>0</v>
      </c>
      <c r="AG2255" s="2313" t="str">
        <f>IF(AF2255=1,"pe",IF(AF2255&gt;0,"ne",""))</f>
        <v/>
      </c>
      <c r="AH2255" s="2312"/>
      <c r="AI2255" s="271">
        <v>1</v>
      </c>
      <c r="AJ2255" s="271" t="s">
        <v>545</v>
      </c>
      <c r="AK2255" s="271" t="str">
        <f t="shared" si="3107"/>
        <v>??</v>
      </c>
      <c r="AL2255" s="271">
        <v>1</v>
      </c>
      <c r="AM2255" s="354">
        <f>C2255</f>
        <v>0</v>
      </c>
    </row>
    <row r="2256" spans="1:39" ht="14.1" customHeight="1" thickTop="1" thickBot="1" x14ac:dyDescent="0.25">
      <c r="A2256" s="2278"/>
      <c r="B2256" s="2281"/>
      <c r="C2256" s="2283"/>
      <c r="D2256" s="2285"/>
      <c r="E2256" s="2288"/>
      <c r="F2256" s="2281"/>
      <c r="G2256" s="2295"/>
      <c r="H2256" s="2297"/>
      <c r="I2256" s="2291"/>
      <c r="J2256" s="2281"/>
      <c r="K2256" s="2295"/>
      <c r="L2256" s="2281"/>
      <c r="M2256" s="310"/>
      <c r="N2256" s="1678"/>
      <c r="O2256" s="1678"/>
      <c r="P2256" s="309"/>
      <c r="Q2256" s="309"/>
      <c r="R2256" s="308"/>
      <c r="S2256" s="308"/>
      <c r="T2256" s="358"/>
      <c r="U2256" s="357"/>
      <c r="V2256" s="357"/>
      <c r="W2256" s="357"/>
      <c r="X2256" s="357"/>
      <c r="Y2256" s="357"/>
      <c r="Z2256" s="357"/>
      <c r="AA2256" s="357"/>
      <c r="AB2256" s="308"/>
      <c r="AC2256" s="2300"/>
      <c r="AD2256" s="2300"/>
      <c r="AE2256" s="2307"/>
      <c r="AF2256" s="2316"/>
      <c r="AG2256" s="2314"/>
      <c r="AH2256" s="2312"/>
      <c r="AI2256" s="271">
        <f>IF(P2256=P2255,0,1)</f>
        <v>0</v>
      </c>
      <c r="AJ2256" s="271" t="s">
        <v>545</v>
      </c>
      <c r="AK2256" s="271" t="str">
        <f t="shared" ref="AK2256:AK2319" si="3114">$C$2</f>
        <v>??</v>
      </c>
      <c r="AL2256" s="271" t="e">
        <f>IF(#REF!=#REF!,0,1)</f>
        <v>#REF!</v>
      </c>
      <c r="AM2256" s="354">
        <f t="shared" ref="AM2256:AM2264" si="3115">AM2255</f>
        <v>0</v>
      </c>
    </row>
    <row r="2257" spans="1:39" ht="14.1" customHeight="1" thickTop="1" thickBot="1" x14ac:dyDescent="0.25">
      <c r="A2257" s="2278"/>
      <c r="B2257" s="2281"/>
      <c r="C2257" s="2283"/>
      <c r="D2257" s="2285"/>
      <c r="E2257" s="2288"/>
      <c r="F2257" s="2281"/>
      <c r="G2257" s="2295"/>
      <c r="H2257" s="2297"/>
      <c r="I2257" s="2292"/>
      <c r="J2257" s="2281"/>
      <c r="K2257" s="2295"/>
      <c r="L2257" s="2281"/>
      <c r="M2257" s="310"/>
      <c r="N2257" s="1678"/>
      <c r="O2257" s="1678"/>
      <c r="P2257" s="309"/>
      <c r="Q2257" s="309"/>
      <c r="R2257" s="308"/>
      <c r="S2257" s="308"/>
      <c r="T2257" s="358"/>
      <c r="U2257" s="357"/>
      <c r="V2257" s="357"/>
      <c r="W2257" s="357"/>
      <c r="X2257" s="357"/>
      <c r="Y2257" s="357"/>
      <c r="Z2257" s="357"/>
      <c r="AA2257" s="357"/>
      <c r="AB2257" s="308"/>
      <c r="AC2257" s="2300"/>
      <c r="AD2257" s="2300"/>
      <c r="AE2257" s="2307"/>
      <c r="AF2257" s="2316"/>
      <c r="AG2257" s="2314"/>
      <c r="AH2257" s="2312"/>
      <c r="AI2257" s="271">
        <f>IF(P2257=P2256,0,IF(P2257=P2255,0,1))</f>
        <v>0</v>
      </c>
      <c r="AJ2257" s="271" t="s">
        <v>545</v>
      </c>
      <c r="AK2257" s="271" t="str">
        <f t="shared" si="3114"/>
        <v>??</v>
      </c>
      <c r="AL2257" s="271" t="e">
        <f>IF(#REF!=#REF!,0,IF(#REF!=#REF!,0,1))</f>
        <v>#REF!</v>
      </c>
      <c r="AM2257" s="354">
        <f t="shared" si="3115"/>
        <v>0</v>
      </c>
    </row>
    <row r="2258" spans="1:39" ht="14.1" customHeight="1" thickTop="1" thickBot="1" x14ac:dyDescent="0.25">
      <c r="A2258" s="2278"/>
      <c r="B2258" s="2281"/>
      <c r="C2258" s="2283"/>
      <c r="D2258" s="2285"/>
      <c r="E2258" s="2288"/>
      <c r="F2258" s="2281"/>
      <c r="G2258" s="2295"/>
      <c r="H2258" s="2297"/>
      <c r="I2258" s="2293"/>
      <c r="J2258" s="2281"/>
      <c r="K2258" s="2295"/>
      <c r="L2258" s="2281"/>
      <c r="M2258" s="310"/>
      <c r="N2258" s="1678"/>
      <c r="O2258" s="1678"/>
      <c r="P2258" s="309"/>
      <c r="Q2258" s="309"/>
      <c r="R2258" s="308"/>
      <c r="S2258" s="308"/>
      <c r="T2258" s="358"/>
      <c r="U2258" s="357"/>
      <c r="V2258" s="357"/>
      <c r="W2258" s="357"/>
      <c r="X2258" s="357"/>
      <c r="Y2258" s="357"/>
      <c r="Z2258" s="357"/>
      <c r="AA2258" s="357"/>
      <c r="AB2258" s="308"/>
      <c r="AC2258" s="2300"/>
      <c r="AD2258" s="2300"/>
      <c r="AE2258" s="2307"/>
      <c r="AF2258" s="2316"/>
      <c r="AG2258" s="2314"/>
      <c r="AH2258" s="2312"/>
      <c r="AI2258" s="271">
        <f>IF(P2258=P2257,0,IF(P2258=P2256,0,IF(P2258=P2255,0,1)))</f>
        <v>0</v>
      </c>
      <c r="AJ2258" s="271" t="s">
        <v>545</v>
      </c>
      <c r="AK2258" s="271" t="str">
        <f t="shared" si="3114"/>
        <v>??</v>
      </c>
      <c r="AL2258" s="271" t="e">
        <f>IF(#REF!=#REF!,0,IF(#REF!=#REF!,0,IF(#REF!=#REF!,0,1)))</f>
        <v>#REF!</v>
      </c>
      <c r="AM2258" s="354">
        <f t="shared" si="3115"/>
        <v>0</v>
      </c>
    </row>
    <row r="2259" spans="1:39" ht="14.1" customHeight="1" thickTop="1" thickBot="1" x14ac:dyDescent="0.25">
      <c r="A2259" s="2278"/>
      <c r="B2259" s="2281"/>
      <c r="C2259" s="2283"/>
      <c r="D2259" s="2285"/>
      <c r="E2259" s="2288"/>
      <c r="F2259" s="2281"/>
      <c r="G2259" s="2295"/>
      <c r="H2259" s="2297"/>
      <c r="I2259" s="2293"/>
      <c r="J2259" s="2281"/>
      <c r="K2259" s="2295"/>
      <c r="L2259" s="2281"/>
      <c r="M2259" s="310"/>
      <c r="N2259" s="1678"/>
      <c r="O2259" s="1678"/>
      <c r="P2259" s="309"/>
      <c r="Q2259" s="309"/>
      <c r="R2259" s="308"/>
      <c r="S2259" s="308"/>
      <c r="T2259" s="358"/>
      <c r="U2259" s="357"/>
      <c r="V2259" s="357"/>
      <c r="W2259" s="357"/>
      <c r="X2259" s="357"/>
      <c r="Y2259" s="357"/>
      <c r="Z2259" s="357"/>
      <c r="AA2259" s="357"/>
      <c r="AB2259" s="308"/>
      <c r="AC2259" s="2300"/>
      <c r="AD2259" s="2300"/>
      <c r="AE2259" s="2307"/>
      <c r="AF2259" s="2316"/>
      <c r="AG2259" s="2314"/>
      <c r="AH2259" s="2312"/>
      <c r="AI2259" s="271">
        <f>IF(P2259=P2258,0,IF(P2259=P2257,0,IF(P2259=P2256,0,IF(P2259=P2255,0,1))))</f>
        <v>0</v>
      </c>
      <c r="AJ2259" s="271" t="s">
        <v>545</v>
      </c>
      <c r="AK2259" s="271" t="str">
        <f t="shared" si="3114"/>
        <v>??</v>
      </c>
      <c r="AL2259" s="271" t="e">
        <f>IF(#REF!=#REF!,0,IF(#REF!=#REF!,0,IF(#REF!=#REF!,0,IF(#REF!=#REF!,0,1))))</f>
        <v>#REF!</v>
      </c>
      <c r="AM2259" s="354">
        <f t="shared" si="3115"/>
        <v>0</v>
      </c>
    </row>
    <row r="2260" spans="1:39" ht="14.1" customHeight="1" thickTop="1" thickBot="1" x14ac:dyDescent="0.25">
      <c r="A2260" s="2278"/>
      <c r="B2260" s="2281"/>
      <c r="C2260" s="2283"/>
      <c r="D2260" s="2285"/>
      <c r="E2260" s="2288"/>
      <c r="F2260" s="2281"/>
      <c r="G2260" s="2295"/>
      <c r="H2260" s="2297"/>
      <c r="I2260" s="2293"/>
      <c r="J2260" s="2281"/>
      <c r="K2260" s="2295"/>
      <c r="L2260" s="2281"/>
      <c r="M2260" s="310"/>
      <c r="N2260" s="1678"/>
      <c r="O2260" s="1678"/>
      <c r="P2260" s="309"/>
      <c r="Q2260" s="309"/>
      <c r="R2260" s="308"/>
      <c r="S2260" s="308"/>
      <c r="T2260" s="358"/>
      <c r="U2260" s="357"/>
      <c r="V2260" s="357"/>
      <c r="W2260" s="357"/>
      <c r="X2260" s="357"/>
      <c r="Y2260" s="357"/>
      <c r="Z2260" s="357"/>
      <c r="AA2260" s="357"/>
      <c r="AB2260" s="308"/>
      <c r="AC2260" s="2300"/>
      <c r="AD2260" s="2300"/>
      <c r="AE2260" s="2307"/>
      <c r="AF2260" s="2316"/>
      <c r="AG2260" s="2314"/>
      <c r="AH2260" s="2312"/>
      <c r="AI2260" s="271">
        <f>IF(P2260=P2259,0,IF(P2260=P2258,0,IF(P2260=P2257,0,IF(P2260=P2256,0,IF(P2260=P2255,0,1)))))</f>
        <v>0</v>
      </c>
      <c r="AJ2260" s="271" t="s">
        <v>545</v>
      </c>
      <c r="AK2260" s="271" t="str">
        <f t="shared" si="3114"/>
        <v>??</v>
      </c>
      <c r="AL2260" s="271" t="e">
        <f>IF(#REF!=#REF!,0,IF(#REF!=#REF!,0,IF(#REF!=#REF!,0,IF(#REF!=#REF!,0,IF(#REF!=#REF!,0,1)))))</f>
        <v>#REF!</v>
      </c>
      <c r="AM2260" s="354">
        <f t="shared" si="3115"/>
        <v>0</v>
      </c>
    </row>
    <row r="2261" spans="1:39" ht="14.1" customHeight="1" thickTop="1" thickBot="1" x14ac:dyDescent="0.25">
      <c r="A2261" s="2278"/>
      <c r="B2261" s="2281"/>
      <c r="C2261" s="2283"/>
      <c r="D2261" s="2285"/>
      <c r="E2261" s="2288"/>
      <c r="F2261" s="2281"/>
      <c r="G2261" s="2295"/>
      <c r="H2261" s="2297"/>
      <c r="I2261" s="2293"/>
      <c r="J2261" s="2281"/>
      <c r="K2261" s="2295"/>
      <c r="L2261" s="2281"/>
      <c r="M2261" s="310"/>
      <c r="N2261" s="1678"/>
      <c r="O2261" s="1678"/>
      <c r="P2261" s="309"/>
      <c r="Q2261" s="309"/>
      <c r="R2261" s="308"/>
      <c r="S2261" s="308"/>
      <c r="T2261" s="358"/>
      <c r="U2261" s="357"/>
      <c r="V2261" s="357"/>
      <c r="W2261" s="357"/>
      <c r="X2261" s="357"/>
      <c r="Y2261" s="357"/>
      <c r="Z2261" s="357"/>
      <c r="AA2261" s="357"/>
      <c r="AB2261" s="308"/>
      <c r="AC2261" s="2300"/>
      <c r="AD2261" s="2300"/>
      <c r="AE2261" s="2308" t="str">
        <f>IF(AE2255&gt;9,"błąd","")</f>
        <v/>
      </c>
      <c r="AF2261" s="2316"/>
      <c r="AG2261" s="2314"/>
      <c r="AH2261" s="2312"/>
      <c r="AI2261" s="271">
        <f>IF(P2261=P2260,0,IF(P2261=P2259,0,IF(P2261=P2258,0,IF(P2261=P2257,0,IF(P2261=P2256,0,IF(P2261=P2255,0,1))))))</f>
        <v>0</v>
      </c>
      <c r="AJ2261" s="271" t="s">
        <v>545</v>
      </c>
      <c r="AK2261" s="271" t="str">
        <f t="shared" si="3114"/>
        <v>??</v>
      </c>
      <c r="AL2261" s="271" t="e">
        <f>IF(#REF!=#REF!,0,IF(#REF!=#REF!,0,IF(#REF!=#REF!,0,IF(#REF!=#REF!,0,IF(#REF!=#REF!,0,IF(#REF!=#REF!,0,1))))))</f>
        <v>#REF!</v>
      </c>
      <c r="AM2261" s="354">
        <f t="shared" si="3115"/>
        <v>0</v>
      </c>
    </row>
    <row r="2262" spans="1:39" ht="14.1" customHeight="1" thickTop="1" thickBot="1" x14ac:dyDescent="0.25">
      <c r="A2262" s="2278"/>
      <c r="B2262" s="2281"/>
      <c r="C2262" s="2283"/>
      <c r="D2262" s="2285"/>
      <c r="E2262" s="2288"/>
      <c r="F2262" s="2281"/>
      <c r="G2262" s="2295"/>
      <c r="H2262" s="2297"/>
      <c r="I2262" s="2293"/>
      <c r="J2262" s="2281"/>
      <c r="K2262" s="2295"/>
      <c r="L2262" s="2281"/>
      <c r="M2262" s="310"/>
      <c r="N2262" s="1678"/>
      <c r="O2262" s="1678"/>
      <c r="P2262" s="309"/>
      <c r="Q2262" s="309"/>
      <c r="R2262" s="308"/>
      <c r="S2262" s="308"/>
      <c r="T2262" s="358"/>
      <c r="U2262" s="357"/>
      <c r="V2262" s="357"/>
      <c r="W2262" s="357"/>
      <c r="X2262" s="357"/>
      <c r="Y2262" s="357"/>
      <c r="Z2262" s="357"/>
      <c r="AA2262" s="357"/>
      <c r="AB2262" s="308"/>
      <c r="AC2262" s="2300"/>
      <c r="AD2262" s="2300"/>
      <c r="AE2262" s="2308"/>
      <c r="AF2262" s="2316"/>
      <c r="AG2262" s="2314"/>
      <c r="AH2262" s="2312"/>
      <c r="AI2262" s="271">
        <f>IF(P2262=P2261,0,IF(P2262=P2260,0,IF(P2262=P2259,0,IF(P2262=P2258,0,IF(P2262=P2257,0,IF(P2262=P2256,0,IF(P2262=P2255,0,1)))))))</f>
        <v>0</v>
      </c>
      <c r="AJ2262" s="271" t="s">
        <v>545</v>
      </c>
      <c r="AK2262" s="271" t="str">
        <f t="shared" si="3114"/>
        <v>??</v>
      </c>
      <c r="AL2262" s="271" t="e">
        <f>IF(#REF!=#REF!,0,IF(#REF!=#REF!,0,IF(#REF!=#REF!,0,IF(#REF!=#REF!,0,IF(#REF!=#REF!,0,IF(#REF!=#REF!,0,IF(#REF!=#REF!,0,1)))))))</f>
        <v>#REF!</v>
      </c>
      <c r="AM2262" s="354">
        <f t="shared" si="3115"/>
        <v>0</v>
      </c>
    </row>
    <row r="2263" spans="1:39" ht="14.1" customHeight="1" thickTop="1" thickBot="1" x14ac:dyDescent="0.25">
      <c r="A2263" s="2278"/>
      <c r="B2263" s="2281"/>
      <c r="C2263" s="2283"/>
      <c r="D2263" s="2285"/>
      <c r="E2263" s="2288"/>
      <c r="F2263" s="2281"/>
      <c r="G2263" s="2295"/>
      <c r="H2263" s="2297"/>
      <c r="I2263" s="2293"/>
      <c r="J2263" s="2281"/>
      <c r="K2263" s="2295"/>
      <c r="L2263" s="2281"/>
      <c r="M2263" s="310"/>
      <c r="N2263" s="1678"/>
      <c r="O2263" s="1678"/>
      <c r="P2263" s="309"/>
      <c r="Q2263" s="309"/>
      <c r="R2263" s="308"/>
      <c r="S2263" s="308"/>
      <c r="T2263" s="358"/>
      <c r="U2263" s="357"/>
      <c r="V2263" s="357"/>
      <c r="W2263" s="357"/>
      <c r="X2263" s="357"/>
      <c r="Y2263" s="357"/>
      <c r="Z2263" s="357"/>
      <c r="AA2263" s="357"/>
      <c r="AB2263" s="308"/>
      <c r="AC2263" s="2300"/>
      <c r="AD2263" s="2300"/>
      <c r="AE2263" s="2308"/>
      <c r="AF2263" s="2316"/>
      <c r="AG2263" s="2314"/>
      <c r="AH2263" s="2312"/>
      <c r="AI2263" s="271">
        <f>IF(P2263=P2262,0,IF(P2263=P2261,0,IF(P2263=P2260,0,IF(P2263=P2259,0,IF(P2263=P2258,0,IF(P2263=P2257,0,IF(P2263=P2256,0,IF(P2263=P2255,0,1))))))))</f>
        <v>0</v>
      </c>
      <c r="AJ2263" s="271" t="s">
        <v>545</v>
      </c>
      <c r="AK2263" s="271" t="str">
        <f t="shared" si="3114"/>
        <v>??</v>
      </c>
      <c r="AL2263" s="271" t="e">
        <f>IF(#REF!=#REF!,0,IF(#REF!=#REF!,0,IF(#REF!=#REF!,0,IF(#REF!=#REF!,0,IF(#REF!=#REF!,0,IF(#REF!=#REF!,0,IF(#REF!=#REF!,0,IF(#REF!=#REF!,0,1))))))))</f>
        <v>#REF!</v>
      </c>
      <c r="AM2263" s="354">
        <f t="shared" si="3115"/>
        <v>0</v>
      </c>
    </row>
    <row r="2264" spans="1:39" ht="14.1" customHeight="1" thickTop="1" thickBot="1" x14ac:dyDescent="0.25">
      <c r="A2264" s="2279"/>
      <c r="B2264" s="2282"/>
      <c r="C2264" s="2284"/>
      <c r="D2264" s="2286"/>
      <c r="E2264" s="2289"/>
      <c r="F2264" s="2282"/>
      <c r="G2264" s="2296"/>
      <c r="H2264" s="2298"/>
      <c r="I2264" s="2294"/>
      <c r="J2264" s="2282"/>
      <c r="K2264" s="2296"/>
      <c r="L2264" s="2282"/>
      <c r="M2264" s="292"/>
      <c r="N2264" s="290"/>
      <c r="O2264" s="290"/>
      <c r="P2264" s="291"/>
      <c r="Q2264" s="291"/>
      <c r="R2264" s="290"/>
      <c r="S2264" s="290"/>
      <c r="T2264" s="356"/>
      <c r="U2264" s="355"/>
      <c r="V2264" s="355"/>
      <c r="W2264" s="355"/>
      <c r="X2264" s="355"/>
      <c r="Y2264" s="355"/>
      <c r="Z2264" s="355"/>
      <c r="AA2264" s="355"/>
      <c r="AB2264" s="290"/>
      <c r="AC2264" s="2301"/>
      <c r="AD2264" s="2301"/>
      <c r="AE2264" s="2309"/>
      <c r="AF2264" s="2316"/>
      <c r="AG2264" s="2315"/>
      <c r="AH2264" s="2312"/>
      <c r="AI2264" s="271">
        <f>IF(P2264=P2263,0,IF(P2264=P2262,0,IF(P2264=P2261,0,IF(P2264=P2260,0,IF(P2264=P2259,0,IF(P2264=P2258,0,IF(P2264=P2257,0,IF(P2264=P2256,0,IF(P2264=P2255,0,1)))))))))</f>
        <v>0</v>
      </c>
      <c r="AJ2264" s="271" t="s">
        <v>545</v>
      </c>
      <c r="AK2264" s="271" t="str">
        <f t="shared" si="3114"/>
        <v>??</v>
      </c>
      <c r="AL2264" s="271" t="e">
        <f>IF(#REF!=#REF!,0,IF(#REF!=#REF!,0,IF(#REF!=#REF!,0,IF(#REF!=#REF!,0,IF(#REF!=#REF!,0,IF(#REF!=#REF!,0,IF(#REF!=#REF!,0,IF(#REF!=#REF!,0,IF(#REF!=#REF!,0,1)))))))))</f>
        <v>#REF!</v>
      </c>
      <c r="AM2264" s="354">
        <f t="shared" si="3115"/>
        <v>0</v>
      </c>
    </row>
    <row r="2265" spans="1:39" ht="14.1" customHeight="1" thickTop="1" thickBot="1" x14ac:dyDescent="0.25">
      <c r="A2265" s="2278"/>
      <c r="B2265" s="2280"/>
      <c r="C2265" s="2283"/>
      <c r="D2265" s="2285"/>
      <c r="E2265" s="2287"/>
      <c r="F2265" s="2280"/>
      <c r="G2265" s="2280"/>
      <c r="H2265" s="2297"/>
      <c r="I2265" s="2290" t="s">
        <v>140</v>
      </c>
      <c r="J2265" s="2281"/>
      <c r="K2265" s="2280"/>
      <c r="L2265" s="2281"/>
      <c r="M2265" s="310"/>
      <c r="N2265" s="1678"/>
      <c r="O2265" s="1678"/>
      <c r="P2265" s="388"/>
      <c r="Q2265" s="388"/>
      <c r="R2265" s="308"/>
      <c r="S2265" s="308"/>
      <c r="T2265" s="358"/>
      <c r="U2265" s="357"/>
      <c r="V2265" s="357"/>
      <c r="W2265" s="357"/>
      <c r="X2265" s="357"/>
      <c r="Y2265" s="357"/>
      <c r="Z2265" s="357"/>
      <c r="AA2265" s="357"/>
      <c r="AB2265" s="308"/>
      <c r="AC2265" s="2299">
        <f>SUM(T2265:AB2274)</f>
        <v>0</v>
      </c>
      <c r="AD2265" s="2299">
        <f>IF(AC2265&gt;0,18,0)</f>
        <v>0</v>
      </c>
      <c r="AE2265" s="2306">
        <f>IF((AC2265-AD2265)&gt;=0,AC2265-AD2265,0)</f>
        <v>0</v>
      </c>
      <c r="AF2265" s="2316">
        <f>IF(AC2265&lt;AD2265,AC2265,AD2265)/IF(AD2265=0,1,AD2265)</f>
        <v>0</v>
      </c>
      <c r="AG2265" s="2313" t="str">
        <f>IF(AF2265=1,"pe",IF(AF2265&gt;0,"ne",""))</f>
        <v/>
      </c>
      <c r="AH2265" s="2312"/>
      <c r="AI2265" s="271">
        <v>1</v>
      </c>
      <c r="AJ2265" s="271" t="s">
        <v>545</v>
      </c>
      <c r="AK2265" s="271" t="str">
        <f t="shared" si="3114"/>
        <v>??</v>
      </c>
      <c r="AL2265" s="271">
        <v>1</v>
      </c>
      <c r="AM2265" s="354">
        <f>C2265</f>
        <v>0</v>
      </c>
    </row>
    <row r="2266" spans="1:39" ht="14.1" customHeight="1" thickTop="1" thickBot="1" x14ac:dyDescent="0.25">
      <c r="A2266" s="2278"/>
      <c r="B2266" s="2281"/>
      <c r="C2266" s="2283"/>
      <c r="D2266" s="2285"/>
      <c r="E2266" s="2288"/>
      <c r="F2266" s="2281"/>
      <c r="G2266" s="2295"/>
      <c r="H2266" s="2297"/>
      <c r="I2266" s="2291"/>
      <c r="J2266" s="2281"/>
      <c r="K2266" s="2295"/>
      <c r="L2266" s="2281"/>
      <c r="M2266" s="310"/>
      <c r="N2266" s="1678"/>
      <c r="O2266" s="1678"/>
      <c r="P2266" s="309"/>
      <c r="Q2266" s="309"/>
      <c r="R2266" s="308"/>
      <c r="S2266" s="308"/>
      <c r="T2266" s="358"/>
      <c r="U2266" s="357"/>
      <c r="V2266" s="357"/>
      <c r="W2266" s="357"/>
      <c r="X2266" s="357"/>
      <c r="Y2266" s="357"/>
      <c r="Z2266" s="357"/>
      <c r="AA2266" s="357"/>
      <c r="AB2266" s="308"/>
      <c r="AC2266" s="2300"/>
      <c r="AD2266" s="2300"/>
      <c r="AE2266" s="2307"/>
      <c r="AF2266" s="2316"/>
      <c r="AG2266" s="2314"/>
      <c r="AH2266" s="2312"/>
      <c r="AI2266" s="271">
        <f>IF(P2266=P2265,0,1)</f>
        <v>0</v>
      </c>
      <c r="AJ2266" s="271" t="s">
        <v>545</v>
      </c>
      <c r="AK2266" s="271" t="str">
        <f t="shared" si="3114"/>
        <v>??</v>
      </c>
      <c r="AL2266" s="271" t="e">
        <f>IF(#REF!=#REF!,0,1)</f>
        <v>#REF!</v>
      </c>
      <c r="AM2266" s="354">
        <f t="shared" ref="AM2266:AM2274" si="3116">AM2265</f>
        <v>0</v>
      </c>
    </row>
    <row r="2267" spans="1:39" ht="14.1" customHeight="1" thickTop="1" thickBot="1" x14ac:dyDescent="0.25">
      <c r="A2267" s="2278"/>
      <c r="B2267" s="2281"/>
      <c r="C2267" s="2283"/>
      <c r="D2267" s="2285"/>
      <c r="E2267" s="2288"/>
      <c r="F2267" s="2281"/>
      <c r="G2267" s="2295"/>
      <c r="H2267" s="2297"/>
      <c r="I2267" s="2292"/>
      <c r="J2267" s="2281"/>
      <c r="K2267" s="2295"/>
      <c r="L2267" s="2281"/>
      <c r="M2267" s="310"/>
      <c r="N2267" s="1678"/>
      <c r="O2267" s="1678"/>
      <c r="P2267" s="309"/>
      <c r="Q2267" s="309"/>
      <c r="R2267" s="308"/>
      <c r="S2267" s="308"/>
      <c r="T2267" s="358"/>
      <c r="U2267" s="357"/>
      <c r="V2267" s="357"/>
      <c r="W2267" s="357"/>
      <c r="X2267" s="357"/>
      <c r="Y2267" s="357"/>
      <c r="Z2267" s="357"/>
      <c r="AA2267" s="357"/>
      <c r="AB2267" s="308"/>
      <c r="AC2267" s="2300"/>
      <c r="AD2267" s="2300"/>
      <c r="AE2267" s="2307"/>
      <c r="AF2267" s="2316"/>
      <c r="AG2267" s="2314"/>
      <c r="AH2267" s="2312"/>
      <c r="AI2267" s="271">
        <f>IF(P2267=P2266,0,IF(P2267=P2265,0,1))</f>
        <v>0</v>
      </c>
      <c r="AJ2267" s="271" t="s">
        <v>545</v>
      </c>
      <c r="AK2267" s="271" t="str">
        <f t="shared" si="3114"/>
        <v>??</v>
      </c>
      <c r="AL2267" s="271" t="e">
        <f>IF(#REF!=#REF!,0,IF(#REF!=#REF!,0,1))</f>
        <v>#REF!</v>
      </c>
      <c r="AM2267" s="354">
        <f t="shared" si="3116"/>
        <v>0</v>
      </c>
    </row>
    <row r="2268" spans="1:39" ht="14.1" customHeight="1" thickTop="1" thickBot="1" x14ac:dyDescent="0.25">
      <c r="A2268" s="2278"/>
      <c r="B2268" s="2281"/>
      <c r="C2268" s="2283"/>
      <c r="D2268" s="2285"/>
      <c r="E2268" s="2288"/>
      <c r="F2268" s="2281"/>
      <c r="G2268" s="2295"/>
      <c r="H2268" s="2297"/>
      <c r="I2268" s="2293"/>
      <c r="J2268" s="2281"/>
      <c r="K2268" s="2295"/>
      <c r="L2268" s="2281"/>
      <c r="M2268" s="310"/>
      <c r="N2268" s="1678"/>
      <c r="O2268" s="1678"/>
      <c r="P2268" s="309"/>
      <c r="Q2268" s="309"/>
      <c r="R2268" s="308"/>
      <c r="S2268" s="308"/>
      <c r="T2268" s="358"/>
      <c r="U2268" s="357"/>
      <c r="V2268" s="357"/>
      <c r="W2268" s="357"/>
      <c r="X2268" s="357"/>
      <c r="Y2268" s="357"/>
      <c r="Z2268" s="357"/>
      <c r="AA2268" s="357"/>
      <c r="AB2268" s="308"/>
      <c r="AC2268" s="2300"/>
      <c r="AD2268" s="2300"/>
      <c r="AE2268" s="2307"/>
      <c r="AF2268" s="2316"/>
      <c r="AG2268" s="2314"/>
      <c r="AH2268" s="2312"/>
      <c r="AI2268" s="271">
        <f>IF(P2268=P2267,0,IF(P2268=P2266,0,IF(P2268=P2265,0,1)))</f>
        <v>0</v>
      </c>
      <c r="AJ2268" s="271" t="s">
        <v>545</v>
      </c>
      <c r="AK2268" s="271" t="str">
        <f t="shared" si="3114"/>
        <v>??</v>
      </c>
      <c r="AL2268" s="271" t="e">
        <f>IF(#REF!=#REF!,0,IF(#REF!=#REF!,0,IF(#REF!=#REF!,0,1)))</f>
        <v>#REF!</v>
      </c>
      <c r="AM2268" s="354">
        <f t="shared" si="3116"/>
        <v>0</v>
      </c>
    </row>
    <row r="2269" spans="1:39" ht="14.1" customHeight="1" thickTop="1" thickBot="1" x14ac:dyDescent="0.25">
      <c r="A2269" s="2278"/>
      <c r="B2269" s="2281"/>
      <c r="C2269" s="2283"/>
      <c r="D2269" s="2285"/>
      <c r="E2269" s="2288"/>
      <c r="F2269" s="2281"/>
      <c r="G2269" s="2295"/>
      <c r="H2269" s="2297"/>
      <c r="I2269" s="2293"/>
      <c r="J2269" s="2281"/>
      <c r="K2269" s="2295"/>
      <c r="L2269" s="2281"/>
      <c r="M2269" s="310"/>
      <c r="N2269" s="1678"/>
      <c r="O2269" s="1678"/>
      <c r="P2269" s="309"/>
      <c r="Q2269" s="309"/>
      <c r="R2269" s="308"/>
      <c r="S2269" s="308"/>
      <c r="T2269" s="358"/>
      <c r="U2269" s="357"/>
      <c r="V2269" s="357"/>
      <c r="W2269" s="357"/>
      <c r="X2269" s="357"/>
      <c r="Y2269" s="357"/>
      <c r="Z2269" s="357"/>
      <c r="AA2269" s="357"/>
      <c r="AB2269" s="308"/>
      <c r="AC2269" s="2300"/>
      <c r="AD2269" s="2300"/>
      <c r="AE2269" s="2307"/>
      <c r="AF2269" s="2316"/>
      <c r="AG2269" s="2314"/>
      <c r="AH2269" s="2312"/>
      <c r="AI2269" s="271">
        <f>IF(P2269=P2268,0,IF(P2269=P2267,0,IF(P2269=P2266,0,IF(P2269=P2265,0,1))))</f>
        <v>0</v>
      </c>
      <c r="AJ2269" s="271" t="s">
        <v>545</v>
      </c>
      <c r="AK2269" s="271" t="str">
        <f t="shared" si="3114"/>
        <v>??</v>
      </c>
      <c r="AL2269" s="271" t="e">
        <f>IF(#REF!=#REF!,0,IF(#REF!=#REF!,0,IF(#REF!=#REF!,0,IF(#REF!=#REF!,0,1))))</f>
        <v>#REF!</v>
      </c>
      <c r="AM2269" s="354">
        <f t="shared" si="3116"/>
        <v>0</v>
      </c>
    </row>
    <row r="2270" spans="1:39" ht="14.1" customHeight="1" thickTop="1" thickBot="1" x14ac:dyDescent="0.25">
      <c r="A2270" s="2278"/>
      <c r="B2270" s="2281"/>
      <c r="C2270" s="2283"/>
      <c r="D2270" s="2285"/>
      <c r="E2270" s="2288"/>
      <c r="F2270" s="2281"/>
      <c r="G2270" s="2295"/>
      <c r="H2270" s="2297"/>
      <c r="I2270" s="2293"/>
      <c r="J2270" s="2281"/>
      <c r="K2270" s="2295"/>
      <c r="L2270" s="2281"/>
      <c r="M2270" s="310"/>
      <c r="N2270" s="1678"/>
      <c r="O2270" s="1678"/>
      <c r="P2270" s="309"/>
      <c r="Q2270" s="309"/>
      <c r="R2270" s="308"/>
      <c r="S2270" s="308"/>
      <c r="T2270" s="358"/>
      <c r="U2270" s="357"/>
      <c r="V2270" s="357"/>
      <c r="W2270" s="357"/>
      <c r="X2270" s="357"/>
      <c r="Y2270" s="357"/>
      <c r="Z2270" s="357"/>
      <c r="AA2270" s="357"/>
      <c r="AB2270" s="308"/>
      <c r="AC2270" s="2300"/>
      <c r="AD2270" s="2300"/>
      <c r="AE2270" s="2307"/>
      <c r="AF2270" s="2316"/>
      <c r="AG2270" s="2314"/>
      <c r="AH2270" s="2312"/>
      <c r="AI2270" s="271">
        <f>IF(P2270=P2269,0,IF(P2270=P2268,0,IF(P2270=P2267,0,IF(P2270=P2266,0,IF(P2270=P2265,0,1)))))</f>
        <v>0</v>
      </c>
      <c r="AJ2270" s="271" t="s">
        <v>545</v>
      </c>
      <c r="AK2270" s="271" t="str">
        <f t="shared" si="3114"/>
        <v>??</v>
      </c>
      <c r="AL2270" s="271" t="e">
        <f>IF(#REF!=#REF!,0,IF(#REF!=#REF!,0,IF(#REF!=#REF!,0,IF(#REF!=#REF!,0,IF(#REF!=#REF!,0,1)))))</f>
        <v>#REF!</v>
      </c>
      <c r="AM2270" s="354">
        <f t="shared" si="3116"/>
        <v>0</v>
      </c>
    </row>
    <row r="2271" spans="1:39" ht="14.1" customHeight="1" thickTop="1" thickBot="1" x14ac:dyDescent="0.25">
      <c r="A2271" s="2278"/>
      <c r="B2271" s="2281"/>
      <c r="C2271" s="2283"/>
      <c r="D2271" s="2285"/>
      <c r="E2271" s="2288"/>
      <c r="F2271" s="2281"/>
      <c r="G2271" s="2295"/>
      <c r="H2271" s="2297"/>
      <c r="I2271" s="2293"/>
      <c r="J2271" s="2281"/>
      <c r="K2271" s="2295"/>
      <c r="L2271" s="2281"/>
      <c r="M2271" s="310"/>
      <c r="N2271" s="1678"/>
      <c r="O2271" s="1678"/>
      <c r="P2271" s="309"/>
      <c r="Q2271" s="309"/>
      <c r="R2271" s="308"/>
      <c r="S2271" s="308"/>
      <c r="T2271" s="358"/>
      <c r="U2271" s="357"/>
      <c r="V2271" s="357"/>
      <c r="W2271" s="357"/>
      <c r="X2271" s="357"/>
      <c r="Y2271" s="357"/>
      <c r="Z2271" s="357"/>
      <c r="AA2271" s="357"/>
      <c r="AB2271" s="308"/>
      <c r="AC2271" s="2300"/>
      <c r="AD2271" s="2300"/>
      <c r="AE2271" s="2308" t="str">
        <f>IF(AE2265&gt;9,"błąd","")</f>
        <v/>
      </c>
      <c r="AF2271" s="2316"/>
      <c r="AG2271" s="2314"/>
      <c r="AH2271" s="2312"/>
      <c r="AI2271" s="271">
        <f>IF(P2271=P2270,0,IF(P2271=P2269,0,IF(P2271=P2268,0,IF(P2271=P2267,0,IF(P2271=P2266,0,IF(P2271=P2265,0,1))))))</f>
        <v>0</v>
      </c>
      <c r="AJ2271" s="271" t="s">
        <v>545</v>
      </c>
      <c r="AK2271" s="271" t="str">
        <f t="shared" si="3114"/>
        <v>??</v>
      </c>
      <c r="AL2271" s="271" t="e">
        <f>IF(#REF!=#REF!,0,IF(#REF!=#REF!,0,IF(#REF!=#REF!,0,IF(#REF!=#REF!,0,IF(#REF!=#REF!,0,IF(#REF!=#REF!,0,1))))))</f>
        <v>#REF!</v>
      </c>
      <c r="AM2271" s="354">
        <f t="shared" si="3116"/>
        <v>0</v>
      </c>
    </row>
    <row r="2272" spans="1:39" ht="14.1" customHeight="1" thickTop="1" thickBot="1" x14ac:dyDescent="0.25">
      <c r="A2272" s="2278"/>
      <c r="B2272" s="2281"/>
      <c r="C2272" s="2283"/>
      <c r="D2272" s="2285"/>
      <c r="E2272" s="2288"/>
      <c r="F2272" s="2281"/>
      <c r="G2272" s="2295"/>
      <c r="H2272" s="2297"/>
      <c r="I2272" s="2293"/>
      <c r="J2272" s="2281"/>
      <c r="K2272" s="2295"/>
      <c r="L2272" s="2281"/>
      <c r="M2272" s="310"/>
      <c r="N2272" s="1678"/>
      <c r="O2272" s="1678"/>
      <c r="P2272" s="309"/>
      <c r="Q2272" s="309"/>
      <c r="R2272" s="308"/>
      <c r="S2272" s="308"/>
      <c r="T2272" s="358"/>
      <c r="U2272" s="357"/>
      <c r="V2272" s="357"/>
      <c r="W2272" s="357"/>
      <c r="X2272" s="357"/>
      <c r="Y2272" s="357"/>
      <c r="Z2272" s="357"/>
      <c r="AA2272" s="357"/>
      <c r="AB2272" s="308"/>
      <c r="AC2272" s="2300"/>
      <c r="AD2272" s="2300"/>
      <c r="AE2272" s="2308"/>
      <c r="AF2272" s="2316"/>
      <c r="AG2272" s="2314"/>
      <c r="AH2272" s="2312"/>
      <c r="AI2272" s="271">
        <f>IF(P2272=P2271,0,IF(P2272=P2270,0,IF(P2272=P2269,0,IF(P2272=P2268,0,IF(P2272=P2267,0,IF(P2272=P2266,0,IF(P2272=P2265,0,1)))))))</f>
        <v>0</v>
      </c>
      <c r="AJ2272" s="271" t="s">
        <v>545</v>
      </c>
      <c r="AK2272" s="271" t="str">
        <f t="shared" si="3114"/>
        <v>??</v>
      </c>
      <c r="AL2272" s="271" t="e">
        <f>IF(#REF!=#REF!,0,IF(#REF!=#REF!,0,IF(#REF!=#REF!,0,IF(#REF!=#REF!,0,IF(#REF!=#REF!,0,IF(#REF!=#REF!,0,IF(#REF!=#REF!,0,1)))))))</f>
        <v>#REF!</v>
      </c>
      <c r="AM2272" s="354">
        <f t="shared" si="3116"/>
        <v>0</v>
      </c>
    </row>
    <row r="2273" spans="1:39" ht="14.1" customHeight="1" thickTop="1" thickBot="1" x14ac:dyDescent="0.25">
      <c r="A2273" s="2278"/>
      <c r="B2273" s="2281"/>
      <c r="C2273" s="2283"/>
      <c r="D2273" s="2285"/>
      <c r="E2273" s="2288"/>
      <c r="F2273" s="2281"/>
      <c r="G2273" s="2295"/>
      <c r="H2273" s="2297"/>
      <c r="I2273" s="2293"/>
      <c r="J2273" s="2281"/>
      <c r="K2273" s="2295"/>
      <c r="L2273" s="2281"/>
      <c r="M2273" s="310"/>
      <c r="N2273" s="1678"/>
      <c r="O2273" s="1678"/>
      <c r="P2273" s="309"/>
      <c r="Q2273" s="309"/>
      <c r="R2273" s="308"/>
      <c r="S2273" s="308"/>
      <c r="T2273" s="358"/>
      <c r="U2273" s="357"/>
      <c r="V2273" s="357"/>
      <c r="W2273" s="357"/>
      <c r="X2273" s="357"/>
      <c r="Y2273" s="357"/>
      <c r="Z2273" s="357"/>
      <c r="AA2273" s="357"/>
      <c r="AB2273" s="308"/>
      <c r="AC2273" s="2300"/>
      <c r="AD2273" s="2300"/>
      <c r="AE2273" s="2308"/>
      <c r="AF2273" s="2316"/>
      <c r="AG2273" s="2314"/>
      <c r="AH2273" s="2312"/>
      <c r="AI2273" s="271">
        <f>IF(P2273=P2272,0,IF(P2273=P2271,0,IF(P2273=P2270,0,IF(P2273=P2269,0,IF(P2273=P2268,0,IF(P2273=P2267,0,IF(P2273=P2266,0,IF(P2273=P2265,0,1))))))))</f>
        <v>0</v>
      </c>
      <c r="AJ2273" s="271" t="s">
        <v>545</v>
      </c>
      <c r="AK2273" s="271" t="str">
        <f t="shared" si="3114"/>
        <v>??</v>
      </c>
      <c r="AL2273" s="271" t="e">
        <f>IF(#REF!=#REF!,0,IF(#REF!=#REF!,0,IF(#REF!=#REF!,0,IF(#REF!=#REF!,0,IF(#REF!=#REF!,0,IF(#REF!=#REF!,0,IF(#REF!=#REF!,0,IF(#REF!=#REF!,0,1))))))))</f>
        <v>#REF!</v>
      </c>
      <c r="AM2273" s="354">
        <f t="shared" si="3116"/>
        <v>0</v>
      </c>
    </row>
    <row r="2274" spans="1:39" ht="14.1" customHeight="1" thickTop="1" thickBot="1" x14ac:dyDescent="0.25">
      <c r="A2274" s="2279"/>
      <c r="B2274" s="2282"/>
      <c r="C2274" s="2284"/>
      <c r="D2274" s="2286"/>
      <c r="E2274" s="2289"/>
      <c r="F2274" s="2282"/>
      <c r="G2274" s="2296"/>
      <c r="H2274" s="2298"/>
      <c r="I2274" s="2294"/>
      <c r="J2274" s="2282"/>
      <c r="K2274" s="2296"/>
      <c r="L2274" s="2282"/>
      <c r="M2274" s="292"/>
      <c r="N2274" s="290"/>
      <c r="O2274" s="290"/>
      <c r="P2274" s="291"/>
      <c r="Q2274" s="291"/>
      <c r="R2274" s="290"/>
      <c r="S2274" s="290"/>
      <c r="T2274" s="356"/>
      <c r="U2274" s="355"/>
      <c r="V2274" s="355"/>
      <c r="W2274" s="355"/>
      <c r="X2274" s="355"/>
      <c r="Y2274" s="355"/>
      <c r="Z2274" s="355"/>
      <c r="AA2274" s="355"/>
      <c r="AB2274" s="290"/>
      <c r="AC2274" s="2301"/>
      <c r="AD2274" s="2301"/>
      <c r="AE2274" s="2309"/>
      <c r="AF2274" s="2316"/>
      <c r="AG2274" s="2315"/>
      <c r="AH2274" s="2312"/>
      <c r="AI2274" s="271">
        <f>IF(P2274=P2273,0,IF(P2274=P2272,0,IF(P2274=P2271,0,IF(P2274=P2270,0,IF(P2274=P2269,0,IF(P2274=P2268,0,IF(P2274=P2267,0,IF(P2274=P2266,0,IF(P2274=P2265,0,1)))))))))</f>
        <v>0</v>
      </c>
      <c r="AJ2274" s="271" t="s">
        <v>545</v>
      </c>
      <c r="AK2274" s="271" t="str">
        <f t="shared" si="3114"/>
        <v>??</v>
      </c>
      <c r="AL2274" s="271" t="e">
        <f>IF(#REF!=#REF!,0,IF(#REF!=#REF!,0,IF(#REF!=#REF!,0,IF(#REF!=#REF!,0,IF(#REF!=#REF!,0,IF(#REF!=#REF!,0,IF(#REF!=#REF!,0,IF(#REF!=#REF!,0,IF(#REF!=#REF!,0,1)))))))))</f>
        <v>#REF!</v>
      </c>
      <c r="AM2274" s="354">
        <f t="shared" si="3116"/>
        <v>0</v>
      </c>
    </row>
    <row r="2275" spans="1:39" ht="14.1" customHeight="1" thickTop="1" thickBot="1" x14ac:dyDescent="0.25">
      <c r="A2275" s="2278"/>
      <c r="B2275" s="2280"/>
      <c r="C2275" s="2283"/>
      <c r="D2275" s="2285"/>
      <c r="E2275" s="2287"/>
      <c r="F2275" s="2280"/>
      <c r="G2275" s="2280"/>
      <c r="H2275" s="2297"/>
      <c r="I2275" s="2290" t="s">
        <v>140</v>
      </c>
      <c r="J2275" s="2281"/>
      <c r="K2275" s="2280"/>
      <c r="L2275" s="2281"/>
      <c r="M2275" s="310"/>
      <c r="N2275" s="1678"/>
      <c r="O2275" s="1678"/>
      <c r="P2275" s="388"/>
      <c r="Q2275" s="388"/>
      <c r="R2275" s="308"/>
      <c r="S2275" s="308"/>
      <c r="T2275" s="358"/>
      <c r="U2275" s="357"/>
      <c r="V2275" s="357"/>
      <c r="W2275" s="357"/>
      <c r="X2275" s="357"/>
      <c r="Y2275" s="357"/>
      <c r="Z2275" s="357"/>
      <c r="AA2275" s="357"/>
      <c r="AB2275" s="308"/>
      <c r="AC2275" s="2299">
        <f>SUM(T2275:AB2284)</f>
        <v>0</v>
      </c>
      <c r="AD2275" s="2299">
        <f>IF(AC2275&gt;0,18,0)</f>
        <v>0</v>
      </c>
      <c r="AE2275" s="2306">
        <f>IF((AC2275-AD2275)&gt;=0,AC2275-AD2275,0)</f>
        <v>0</v>
      </c>
      <c r="AF2275" s="2316">
        <f>IF(AC2275&lt;AD2275,AC2275,AD2275)/IF(AD2275=0,1,AD2275)</f>
        <v>0</v>
      </c>
      <c r="AG2275" s="2313" t="str">
        <f>IF(AF2275=1,"pe",IF(AF2275&gt;0,"ne",""))</f>
        <v/>
      </c>
      <c r="AH2275" s="2312"/>
      <c r="AI2275" s="271">
        <v>1</v>
      </c>
      <c r="AJ2275" s="271" t="s">
        <v>545</v>
      </c>
      <c r="AK2275" s="271" t="str">
        <f t="shared" si="3114"/>
        <v>??</v>
      </c>
      <c r="AL2275" s="271">
        <v>1</v>
      </c>
      <c r="AM2275" s="354">
        <f>C2275</f>
        <v>0</v>
      </c>
    </row>
    <row r="2276" spans="1:39" ht="14.1" customHeight="1" thickTop="1" thickBot="1" x14ac:dyDescent="0.25">
      <c r="A2276" s="2278"/>
      <c r="B2276" s="2281"/>
      <c r="C2276" s="2283"/>
      <c r="D2276" s="2285"/>
      <c r="E2276" s="2288"/>
      <c r="F2276" s="2281"/>
      <c r="G2276" s="2295"/>
      <c r="H2276" s="2297"/>
      <c r="I2276" s="2291"/>
      <c r="J2276" s="2281"/>
      <c r="K2276" s="2295"/>
      <c r="L2276" s="2281"/>
      <c r="M2276" s="310"/>
      <c r="N2276" s="1678"/>
      <c r="O2276" s="1678"/>
      <c r="P2276" s="309"/>
      <c r="Q2276" s="309"/>
      <c r="R2276" s="308"/>
      <c r="S2276" s="308"/>
      <c r="T2276" s="358"/>
      <c r="U2276" s="357"/>
      <c r="V2276" s="357"/>
      <c r="W2276" s="357"/>
      <c r="X2276" s="357"/>
      <c r="Y2276" s="357"/>
      <c r="Z2276" s="357"/>
      <c r="AA2276" s="357"/>
      <c r="AB2276" s="308"/>
      <c r="AC2276" s="2300"/>
      <c r="AD2276" s="2300"/>
      <c r="AE2276" s="2307"/>
      <c r="AF2276" s="2316"/>
      <c r="AG2276" s="2314"/>
      <c r="AH2276" s="2312"/>
      <c r="AI2276" s="271">
        <f>IF(P2276=P2275,0,1)</f>
        <v>0</v>
      </c>
      <c r="AJ2276" s="271" t="s">
        <v>545</v>
      </c>
      <c r="AK2276" s="271" t="str">
        <f t="shared" si="3114"/>
        <v>??</v>
      </c>
      <c r="AL2276" s="271" t="e">
        <f>IF(#REF!=#REF!,0,1)</f>
        <v>#REF!</v>
      </c>
      <c r="AM2276" s="354">
        <f t="shared" ref="AM2276:AM2284" si="3117">AM2275</f>
        <v>0</v>
      </c>
    </row>
    <row r="2277" spans="1:39" ht="14.1" customHeight="1" thickTop="1" thickBot="1" x14ac:dyDescent="0.25">
      <c r="A2277" s="2278"/>
      <c r="B2277" s="2281"/>
      <c r="C2277" s="2283"/>
      <c r="D2277" s="2285"/>
      <c r="E2277" s="2288"/>
      <c r="F2277" s="2281"/>
      <c r="G2277" s="2295"/>
      <c r="H2277" s="2297"/>
      <c r="I2277" s="2292"/>
      <c r="J2277" s="2281"/>
      <c r="K2277" s="2295"/>
      <c r="L2277" s="2281"/>
      <c r="M2277" s="310"/>
      <c r="N2277" s="1678"/>
      <c r="O2277" s="1678"/>
      <c r="P2277" s="309"/>
      <c r="Q2277" s="309"/>
      <c r="R2277" s="308"/>
      <c r="S2277" s="308"/>
      <c r="T2277" s="358"/>
      <c r="U2277" s="357"/>
      <c r="V2277" s="357"/>
      <c r="W2277" s="357"/>
      <c r="X2277" s="357"/>
      <c r="Y2277" s="357"/>
      <c r="Z2277" s="357"/>
      <c r="AA2277" s="357"/>
      <c r="AB2277" s="308"/>
      <c r="AC2277" s="2300"/>
      <c r="AD2277" s="2300"/>
      <c r="AE2277" s="2307"/>
      <c r="AF2277" s="2316"/>
      <c r="AG2277" s="2314"/>
      <c r="AH2277" s="2312"/>
      <c r="AI2277" s="271">
        <f>IF(P2277=P2276,0,IF(P2277=P2275,0,1))</f>
        <v>0</v>
      </c>
      <c r="AJ2277" s="271" t="s">
        <v>545</v>
      </c>
      <c r="AK2277" s="271" t="str">
        <f t="shared" si="3114"/>
        <v>??</v>
      </c>
      <c r="AL2277" s="271" t="e">
        <f>IF(#REF!=#REF!,0,IF(#REF!=#REF!,0,1))</f>
        <v>#REF!</v>
      </c>
      <c r="AM2277" s="354">
        <f t="shared" si="3117"/>
        <v>0</v>
      </c>
    </row>
    <row r="2278" spans="1:39" ht="14.1" customHeight="1" thickTop="1" thickBot="1" x14ac:dyDescent="0.25">
      <c r="A2278" s="2278"/>
      <c r="B2278" s="2281"/>
      <c r="C2278" s="2283"/>
      <c r="D2278" s="2285"/>
      <c r="E2278" s="2288"/>
      <c r="F2278" s="2281"/>
      <c r="G2278" s="2295"/>
      <c r="H2278" s="2297"/>
      <c r="I2278" s="2293"/>
      <c r="J2278" s="2281"/>
      <c r="K2278" s="2295"/>
      <c r="L2278" s="2281"/>
      <c r="M2278" s="310"/>
      <c r="N2278" s="1678"/>
      <c r="O2278" s="1678"/>
      <c r="P2278" s="309"/>
      <c r="Q2278" s="309"/>
      <c r="R2278" s="308"/>
      <c r="S2278" s="308"/>
      <c r="T2278" s="358"/>
      <c r="U2278" s="357"/>
      <c r="V2278" s="357"/>
      <c r="W2278" s="357"/>
      <c r="X2278" s="357"/>
      <c r="Y2278" s="357"/>
      <c r="Z2278" s="357"/>
      <c r="AA2278" s="357"/>
      <c r="AB2278" s="308"/>
      <c r="AC2278" s="2300"/>
      <c r="AD2278" s="2300"/>
      <c r="AE2278" s="2307"/>
      <c r="AF2278" s="2316"/>
      <c r="AG2278" s="2314"/>
      <c r="AH2278" s="2312"/>
      <c r="AI2278" s="271">
        <f>IF(P2278=P2277,0,IF(P2278=P2276,0,IF(P2278=P2275,0,1)))</f>
        <v>0</v>
      </c>
      <c r="AJ2278" s="271" t="s">
        <v>545</v>
      </c>
      <c r="AK2278" s="271" t="str">
        <f t="shared" si="3114"/>
        <v>??</v>
      </c>
      <c r="AL2278" s="271" t="e">
        <f>IF(#REF!=#REF!,0,IF(#REF!=#REF!,0,IF(#REF!=#REF!,0,1)))</f>
        <v>#REF!</v>
      </c>
      <c r="AM2278" s="354">
        <f t="shared" si="3117"/>
        <v>0</v>
      </c>
    </row>
    <row r="2279" spans="1:39" ht="14.1" customHeight="1" thickTop="1" thickBot="1" x14ac:dyDescent="0.25">
      <c r="A2279" s="2278"/>
      <c r="B2279" s="2281"/>
      <c r="C2279" s="2283"/>
      <c r="D2279" s="2285"/>
      <c r="E2279" s="2288"/>
      <c r="F2279" s="2281"/>
      <c r="G2279" s="2295"/>
      <c r="H2279" s="2297"/>
      <c r="I2279" s="2293"/>
      <c r="J2279" s="2281"/>
      <c r="K2279" s="2295"/>
      <c r="L2279" s="2281"/>
      <c r="M2279" s="310"/>
      <c r="N2279" s="1678"/>
      <c r="O2279" s="1678"/>
      <c r="P2279" s="309"/>
      <c r="Q2279" s="309"/>
      <c r="R2279" s="308"/>
      <c r="S2279" s="308"/>
      <c r="T2279" s="358"/>
      <c r="U2279" s="357"/>
      <c r="V2279" s="357"/>
      <c r="W2279" s="357"/>
      <c r="X2279" s="357"/>
      <c r="Y2279" s="357"/>
      <c r="Z2279" s="357"/>
      <c r="AA2279" s="357"/>
      <c r="AB2279" s="308"/>
      <c r="AC2279" s="2300"/>
      <c r="AD2279" s="2300"/>
      <c r="AE2279" s="2307"/>
      <c r="AF2279" s="2316"/>
      <c r="AG2279" s="2314"/>
      <c r="AH2279" s="2312"/>
      <c r="AI2279" s="271">
        <f>IF(P2279=P2278,0,IF(P2279=P2277,0,IF(P2279=P2276,0,IF(P2279=P2275,0,1))))</f>
        <v>0</v>
      </c>
      <c r="AJ2279" s="271" t="s">
        <v>545</v>
      </c>
      <c r="AK2279" s="271" t="str">
        <f t="shared" si="3114"/>
        <v>??</v>
      </c>
      <c r="AL2279" s="271" t="e">
        <f>IF(#REF!=#REF!,0,IF(#REF!=#REF!,0,IF(#REF!=#REF!,0,IF(#REF!=#REF!,0,1))))</f>
        <v>#REF!</v>
      </c>
      <c r="AM2279" s="354">
        <f t="shared" si="3117"/>
        <v>0</v>
      </c>
    </row>
    <row r="2280" spans="1:39" ht="14.1" customHeight="1" thickTop="1" thickBot="1" x14ac:dyDescent="0.25">
      <c r="A2280" s="2278"/>
      <c r="B2280" s="2281"/>
      <c r="C2280" s="2283"/>
      <c r="D2280" s="2285"/>
      <c r="E2280" s="2288"/>
      <c r="F2280" s="2281"/>
      <c r="G2280" s="2295"/>
      <c r="H2280" s="2297"/>
      <c r="I2280" s="2293"/>
      <c r="J2280" s="2281"/>
      <c r="K2280" s="2295"/>
      <c r="L2280" s="2281"/>
      <c r="M2280" s="310"/>
      <c r="N2280" s="1678"/>
      <c r="O2280" s="1678"/>
      <c r="P2280" s="309"/>
      <c r="Q2280" s="309"/>
      <c r="R2280" s="308"/>
      <c r="S2280" s="308"/>
      <c r="T2280" s="358"/>
      <c r="U2280" s="357"/>
      <c r="V2280" s="357"/>
      <c r="W2280" s="357"/>
      <c r="X2280" s="357"/>
      <c r="Y2280" s="357"/>
      <c r="Z2280" s="357"/>
      <c r="AA2280" s="357"/>
      <c r="AB2280" s="308"/>
      <c r="AC2280" s="2300"/>
      <c r="AD2280" s="2300"/>
      <c r="AE2280" s="2307"/>
      <c r="AF2280" s="2316"/>
      <c r="AG2280" s="2314"/>
      <c r="AH2280" s="2312"/>
      <c r="AI2280" s="271">
        <f>IF(P2280=P2279,0,IF(P2280=P2278,0,IF(P2280=P2277,0,IF(P2280=P2276,0,IF(P2280=P2275,0,1)))))</f>
        <v>0</v>
      </c>
      <c r="AJ2280" s="271" t="s">
        <v>545</v>
      </c>
      <c r="AK2280" s="271" t="str">
        <f t="shared" si="3114"/>
        <v>??</v>
      </c>
      <c r="AL2280" s="271" t="e">
        <f>IF(#REF!=#REF!,0,IF(#REF!=#REF!,0,IF(#REF!=#REF!,0,IF(#REF!=#REF!,0,IF(#REF!=#REF!,0,1)))))</f>
        <v>#REF!</v>
      </c>
      <c r="AM2280" s="354">
        <f t="shared" si="3117"/>
        <v>0</v>
      </c>
    </row>
    <row r="2281" spans="1:39" ht="14.1" customHeight="1" thickTop="1" thickBot="1" x14ac:dyDescent="0.25">
      <c r="A2281" s="2278"/>
      <c r="B2281" s="2281"/>
      <c r="C2281" s="2283"/>
      <c r="D2281" s="2285"/>
      <c r="E2281" s="2288"/>
      <c r="F2281" s="2281"/>
      <c r="G2281" s="2295"/>
      <c r="H2281" s="2297"/>
      <c r="I2281" s="2293"/>
      <c r="J2281" s="2281"/>
      <c r="K2281" s="2295"/>
      <c r="L2281" s="2281"/>
      <c r="M2281" s="310"/>
      <c r="N2281" s="1678"/>
      <c r="O2281" s="1678"/>
      <c r="P2281" s="309"/>
      <c r="Q2281" s="309"/>
      <c r="R2281" s="308"/>
      <c r="S2281" s="308"/>
      <c r="T2281" s="358"/>
      <c r="U2281" s="357"/>
      <c r="V2281" s="357"/>
      <c r="W2281" s="357"/>
      <c r="X2281" s="357"/>
      <c r="Y2281" s="357"/>
      <c r="Z2281" s="357"/>
      <c r="AA2281" s="357"/>
      <c r="AB2281" s="308"/>
      <c r="AC2281" s="2300"/>
      <c r="AD2281" s="2300"/>
      <c r="AE2281" s="2308" t="str">
        <f>IF(AE2275&gt;9,"błąd","")</f>
        <v/>
      </c>
      <c r="AF2281" s="2316"/>
      <c r="AG2281" s="2314"/>
      <c r="AH2281" s="2312"/>
      <c r="AI2281" s="271">
        <f>IF(P2281=P2280,0,IF(P2281=P2279,0,IF(P2281=P2278,0,IF(P2281=P2277,0,IF(P2281=P2276,0,IF(P2281=P2275,0,1))))))</f>
        <v>0</v>
      </c>
      <c r="AJ2281" s="271" t="s">
        <v>545</v>
      </c>
      <c r="AK2281" s="271" t="str">
        <f t="shared" si="3114"/>
        <v>??</v>
      </c>
      <c r="AL2281" s="271" t="e">
        <f>IF(#REF!=#REF!,0,IF(#REF!=#REF!,0,IF(#REF!=#REF!,0,IF(#REF!=#REF!,0,IF(#REF!=#REF!,0,IF(#REF!=#REF!,0,1))))))</f>
        <v>#REF!</v>
      </c>
      <c r="AM2281" s="354">
        <f t="shared" si="3117"/>
        <v>0</v>
      </c>
    </row>
    <row r="2282" spans="1:39" ht="14.1" customHeight="1" thickTop="1" thickBot="1" x14ac:dyDescent="0.25">
      <c r="A2282" s="2278"/>
      <c r="B2282" s="2281"/>
      <c r="C2282" s="2283"/>
      <c r="D2282" s="2285"/>
      <c r="E2282" s="2288"/>
      <c r="F2282" s="2281"/>
      <c r="G2282" s="2295"/>
      <c r="H2282" s="2297"/>
      <c r="I2282" s="2293"/>
      <c r="J2282" s="2281"/>
      <c r="K2282" s="2295"/>
      <c r="L2282" s="2281"/>
      <c r="M2282" s="310"/>
      <c r="N2282" s="1678"/>
      <c r="O2282" s="1678"/>
      <c r="P2282" s="309"/>
      <c r="Q2282" s="309"/>
      <c r="R2282" s="308"/>
      <c r="S2282" s="308"/>
      <c r="T2282" s="358"/>
      <c r="U2282" s="357"/>
      <c r="V2282" s="357"/>
      <c r="W2282" s="357"/>
      <c r="X2282" s="357"/>
      <c r="Y2282" s="357"/>
      <c r="Z2282" s="357"/>
      <c r="AA2282" s="357"/>
      <c r="AB2282" s="308"/>
      <c r="AC2282" s="2300"/>
      <c r="AD2282" s="2300"/>
      <c r="AE2282" s="2308"/>
      <c r="AF2282" s="2316"/>
      <c r="AG2282" s="2314"/>
      <c r="AH2282" s="2312"/>
      <c r="AI2282" s="271">
        <f>IF(P2282=P2281,0,IF(P2282=P2280,0,IF(P2282=P2279,0,IF(P2282=P2278,0,IF(P2282=P2277,0,IF(P2282=P2276,0,IF(P2282=P2275,0,1)))))))</f>
        <v>0</v>
      </c>
      <c r="AJ2282" s="271" t="s">
        <v>545</v>
      </c>
      <c r="AK2282" s="271" t="str">
        <f t="shared" si="3114"/>
        <v>??</v>
      </c>
      <c r="AL2282" s="271" t="e">
        <f>IF(#REF!=#REF!,0,IF(#REF!=#REF!,0,IF(#REF!=#REF!,0,IF(#REF!=#REF!,0,IF(#REF!=#REF!,0,IF(#REF!=#REF!,0,IF(#REF!=#REF!,0,1)))))))</f>
        <v>#REF!</v>
      </c>
      <c r="AM2282" s="354">
        <f t="shared" si="3117"/>
        <v>0</v>
      </c>
    </row>
    <row r="2283" spans="1:39" ht="14.1" customHeight="1" thickTop="1" thickBot="1" x14ac:dyDescent="0.25">
      <c r="A2283" s="2278"/>
      <c r="B2283" s="2281"/>
      <c r="C2283" s="2283"/>
      <c r="D2283" s="2285"/>
      <c r="E2283" s="2288"/>
      <c r="F2283" s="2281"/>
      <c r="G2283" s="2295"/>
      <c r="H2283" s="2297"/>
      <c r="I2283" s="2293"/>
      <c r="J2283" s="2281"/>
      <c r="K2283" s="2295"/>
      <c r="L2283" s="2281"/>
      <c r="M2283" s="310"/>
      <c r="N2283" s="1678"/>
      <c r="O2283" s="1678"/>
      <c r="P2283" s="309"/>
      <c r="Q2283" s="309"/>
      <c r="R2283" s="308"/>
      <c r="S2283" s="308"/>
      <c r="T2283" s="358"/>
      <c r="U2283" s="357"/>
      <c r="V2283" s="357"/>
      <c r="W2283" s="357"/>
      <c r="X2283" s="357"/>
      <c r="Y2283" s="357"/>
      <c r="Z2283" s="357"/>
      <c r="AA2283" s="357"/>
      <c r="AB2283" s="308"/>
      <c r="AC2283" s="2300"/>
      <c r="AD2283" s="2300"/>
      <c r="AE2283" s="2308"/>
      <c r="AF2283" s="2316"/>
      <c r="AG2283" s="2314"/>
      <c r="AH2283" s="2312"/>
      <c r="AI2283" s="271">
        <f>IF(P2283=P2282,0,IF(P2283=P2281,0,IF(P2283=P2280,0,IF(P2283=P2279,0,IF(P2283=P2278,0,IF(P2283=P2277,0,IF(P2283=P2276,0,IF(P2283=P2275,0,1))))))))</f>
        <v>0</v>
      </c>
      <c r="AJ2283" s="271" t="s">
        <v>545</v>
      </c>
      <c r="AK2283" s="271" t="str">
        <f t="shared" si="3114"/>
        <v>??</v>
      </c>
      <c r="AL2283" s="271" t="e">
        <f>IF(#REF!=#REF!,0,IF(#REF!=#REF!,0,IF(#REF!=#REF!,0,IF(#REF!=#REF!,0,IF(#REF!=#REF!,0,IF(#REF!=#REF!,0,IF(#REF!=#REF!,0,IF(#REF!=#REF!,0,1))))))))</f>
        <v>#REF!</v>
      </c>
      <c r="AM2283" s="354">
        <f t="shared" si="3117"/>
        <v>0</v>
      </c>
    </row>
    <row r="2284" spans="1:39" ht="14.1" customHeight="1" thickTop="1" thickBot="1" x14ac:dyDescent="0.25">
      <c r="A2284" s="2279"/>
      <c r="B2284" s="2282"/>
      <c r="C2284" s="2284"/>
      <c r="D2284" s="2286"/>
      <c r="E2284" s="2289"/>
      <c r="F2284" s="2282"/>
      <c r="G2284" s="2296"/>
      <c r="H2284" s="2298"/>
      <c r="I2284" s="2294"/>
      <c r="J2284" s="2282"/>
      <c r="K2284" s="2296"/>
      <c r="L2284" s="2282"/>
      <c r="M2284" s="292"/>
      <c r="N2284" s="290"/>
      <c r="O2284" s="290"/>
      <c r="P2284" s="291"/>
      <c r="Q2284" s="291"/>
      <c r="R2284" s="290"/>
      <c r="S2284" s="290"/>
      <c r="T2284" s="356"/>
      <c r="U2284" s="355"/>
      <c r="V2284" s="355"/>
      <c r="W2284" s="355"/>
      <c r="X2284" s="355"/>
      <c r="Y2284" s="355"/>
      <c r="Z2284" s="355"/>
      <c r="AA2284" s="355"/>
      <c r="AB2284" s="290"/>
      <c r="AC2284" s="2301"/>
      <c r="AD2284" s="2301"/>
      <c r="AE2284" s="2309"/>
      <c r="AF2284" s="2316"/>
      <c r="AG2284" s="2315"/>
      <c r="AH2284" s="2312"/>
      <c r="AI2284" s="271">
        <f>IF(P2284=P2283,0,IF(P2284=P2282,0,IF(P2284=P2281,0,IF(P2284=P2280,0,IF(P2284=P2279,0,IF(P2284=P2278,0,IF(P2284=P2277,0,IF(P2284=P2276,0,IF(P2284=P2275,0,1)))))))))</f>
        <v>0</v>
      </c>
      <c r="AJ2284" s="271" t="s">
        <v>545</v>
      </c>
      <c r="AK2284" s="271" t="str">
        <f t="shared" si="3114"/>
        <v>??</v>
      </c>
      <c r="AL2284" s="271" t="e">
        <f>IF(#REF!=#REF!,0,IF(#REF!=#REF!,0,IF(#REF!=#REF!,0,IF(#REF!=#REF!,0,IF(#REF!=#REF!,0,IF(#REF!=#REF!,0,IF(#REF!=#REF!,0,IF(#REF!=#REF!,0,IF(#REF!=#REF!,0,1)))))))))</f>
        <v>#REF!</v>
      </c>
      <c r="AM2284" s="354">
        <f t="shared" si="3117"/>
        <v>0</v>
      </c>
    </row>
    <row r="2285" spans="1:39" ht="14.1" customHeight="1" thickTop="1" thickBot="1" x14ac:dyDescent="0.25">
      <c r="A2285" s="2278"/>
      <c r="B2285" s="2280"/>
      <c r="C2285" s="2283"/>
      <c r="D2285" s="2285"/>
      <c r="E2285" s="2287"/>
      <c r="F2285" s="2280"/>
      <c r="G2285" s="2280"/>
      <c r="H2285" s="2297"/>
      <c r="I2285" s="2290" t="s">
        <v>140</v>
      </c>
      <c r="J2285" s="2281"/>
      <c r="K2285" s="2280"/>
      <c r="L2285" s="2281"/>
      <c r="M2285" s="310"/>
      <c r="N2285" s="1678"/>
      <c r="O2285" s="1678"/>
      <c r="P2285" s="388"/>
      <c r="Q2285" s="388"/>
      <c r="R2285" s="308"/>
      <c r="S2285" s="308"/>
      <c r="T2285" s="358"/>
      <c r="U2285" s="357"/>
      <c r="V2285" s="357"/>
      <c r="W2285" s="357"/>
      <c r="X2285" s="357"/>
      <c r="Y2285" s="357"/>
      <c r="Z2285" s="357"/>
      <c r="AA2285" s="357"/>
      <c r="AB2285" s="308"/>
      <c r="AC2285" s="2299">
        <f>SUM(T2285:AB2294)</f>
        <v>0</v>
      </c>
      <c r="AD2285" s="2299">
        <f>IF(AC2285&gt;0,18,0)</f>
        <v>0</v>
      </c>
      <c r="AE2285" s="2306">
        <f>IF((AC2285-AD2285)&gt;=0,AC2285-AD2285,0)</f>
        <v>0</v>
      </c>
      <c r="AF2285" s="2316">
        <f>IF(AC2285&lt;AD2285,AC2285,AD2285)/IF(AD2285=0,1,AD2285)</f>
        <v>0</v>
      </c>
      <c r="AG2285" s="2313" t="str">
        <f>IF(AF2285=1,"pe",IF(AF2285&gt;0,"ne",""))</f>
        <v/>
      </c>
      <c r="AH2285" s="2312"/>
      <c r="AI2285" s="271">
        <v>1</v>
      </c>
      <c r="AJ2285" s="271" t="s">
        <v>545</v>
      </c>
      <c r="AK2285" s="271" t="str">
        <f t="shared" si="3114"/>
        <v>??</v>
      </c>
      <c r="AL2285" s="271">
        <v>1</v>
      </c>
      <c r="AM2285" s="354">
        <f>C2285</f>
        <v>0</v>
      </c>
    </row>
    <row r="2286" spans="1:39" ht="14.1" customHeight="1" thickTop="1" thickBot="1" x14ac:dyDescent="0.25">
      <c r="A2286" s="2278"/>
      <c r="B2286" s="2281"/>
      <c r="C2286" s="2283"/>
      <c r="D2286" s="2285"/>
      <c r="E2286" s="2288"/>
      <c r="F2286" s="2281"/>
      <c r="G2286" s="2295"/>
      <c r="H2286" s="2297"/>
      <c r="I2286" s="2291"/>
      <c r="J2286" s="2281"/>
      <c r="K2286" s="2295"/>
      <c r="L2286" s="2281"/>
      <c r="M2286" s="310"/>
      <c r="N2286" s="1678"/>
      <c r="O2286" s="1678"/>
      <c r="P2286" s="309"/>
      <c r="Q2286" s="309"/>
      <c r="R2286" s="308"/>
      <c r="S2286" s="308"/>
      <c r="T2286" s="358"/>
      <c r="U2286" s="357"/>
      <c r="V2286" s="357"/>
      <c r="W2286" s="357"/>
      <c r="X2286" s="357"/>
      <c r="Y2286" s="357"/>
      <c r="Z2286" s="357"/>
      <c r="AA2286" s="357"/>
      <c r="AB2286" s="308"/>
      <c r="AC2286" s="2300"/>
      <c r="AD2286" s="2300"/>
      <c r="AE2286" s="2307"/>
      <c r="AF2286" s="2316"/>
      <c r="AG2286" s="2314"/>
      <c r="AH2286" s="2312"/>
      <c r="AI2286" s="271">
        <f>IF(P2286=P2285,0,1)</f>
        <v>0</v>
      </c>
      <c r="AJ2286" s="271" t="s">
        <v>545</v>
      </c>
      <c r="AK2286" s="271" t="str">
        <f t="shared" si="3114"/>
        <v>??</v>
      </c>
      <c r="AL2286" s="271" t="e">
        <f>IF(#REF!=#REF!,0,1)</f>
        <v>#REF!</v>
      </c>
      <c r="AM2286" s="354">
        <f t="shared" ref="AM2286:AM2294" si="3118">AM2285</f>
        <v>0</v>
      </c>
    </row>
    <row r="2287" spans="1:39" ht="14.1" customHeight="1" thickTop="1" thickBot="1" x14ac:dyDescent="0.25">
      <c r="A2287" s="2278"/>
      <c r="B2287" s="2281"/>
      <c r="C2287" s="2283"/>
      <c r="D2287" s="2285"/>
      <c r="E2287" s="2288"/>
      <c r="F2287" s="2281"/>
      <c r="G2287" s="2295"/>
      <c r="H2287" s="2297"/>
      <c r="I2287" s="2292"/>
      <c r="J2287" s="2281"/>
      <c r="K2287" s="2295"/>
      <c r="L2287" s="2281"/>
      <c r="M2287" s="310"/>
      <c r="N2287" s="1678"/>
      <c r="O2287" s="1678"/>
      <c r="P2287" s="309"/>
      <c r="Q2287" s="309"/>
      <c r="R2287" s="308"/>
      <c r="S2287" s="308"/>
      <c r="T2287" s="358"/>
      <c r="U2287" s="357"/>
      <c r="V2287" s="357"/>
      <c r="W2287" s="357"/>
      <c r="X2287" s="357"/>
      <c r="Y2287" s="357"/>
      <c r="Z2287" s="357"/>
      <c r="AA2287" s="357"/>
      <c r="AB2287" s="308"/>
      <c r="AC2287" s="2300"/>
      <c r="AD2287" s="2300"/>
      <c r="AE2287" s="2307"/>
      <c r="AF2287" s="2316"/>
      <c r="AG2287" s="2314"/>
      <c r="AH2287" s="2312"/>
      <c r="AI2287" s="271">
        <f>IF(P2287=P2286,0,IF(P2287=P2285,0,1))</f>
        <v>0</v>
      </c>
      <c r="AJ2287" s="271" t="s">
        <v>545</v>
      </c>
      <c r="AK2287" s="271" t="str">
        <f t="shared" si="3114"/>
        <v>??</v>
      </c>
      <c r="AL2287" s="271" t="e">
        <f>IF(#REF!=#REF!,0,IF(#REF!=#REF!,0,1))</f>
        <v>#REF!</v>
      </c>
      <c r="AM2287" s="354">
        <f t="shared" si="3118"/>
        <v>0</v>
      </c>
    </row>
    <row r="2288" spans="1:39" ht="14.1" customHeight="1" thickTop="1" thickBot="1" x14ac:dyDescent="0.25">
      <c r="A2288" s="2278"/>
      <c r="B2288" s="2281"/>
      <c r="C2288" s="2283"/>
      <c r="D2288" s="2285"/>
      <c r="E2288" s="2288"/>
      <c r="F2288" s="2281"/>
      <c r="G2288" s="2295"/>
      <c r="H2288" s="2297"/>
      <c r="I2288" s="2293"/>
      <c r="J2288" s="2281"/>
      <c r="K2288" s="2295"/>
      <c r="L2288" s="2281"/>
      <c r="M2288" s="310"/>
      <c r="N2288" s="1678"/>
      <c r="O2288" s="1678"/>
      <c r="P2288" s="309"/>
      <c r="Q2288" s="309"/>
      <c r="R2288" s="308"/>
      <c r="S2288" s="308"/>
      <c r="T2288" s="358"/>
      <c r="U2288" s="357"/>
      <c r="V2288" s="357"/>
      <c r="W2288" s="357"/>
      <c r="X2288" s="357"/>
      <c r="Y2288" s="357"/>
      <c r="Z2288" s="357"/>
      <c r="AA2288" s="357"/>
      <c r="AB2288" s="308"/>
      <c r="AC2288" s="2300"/>
      <c r="AD2288" s="2300"/>
      <c r="AE2288" s="2307"/>
      <c r="AF2288" s="2316"/>
      <c r="AG2288" s="2314"/>
      <c r="AH2288" s="2312"/>
      <c r="AI2288" s="271">
        <f>IF(P2288=P2287,0,IF(P2288=P2286,0,IF(P2288=P2285,0,1)))</f>
        <v>0</v>
      </c>
      <c r="AJ2288" s="271" t="s">
        <v>545</v>
      </c>
      <c r="AK2288" s="271" t="str">
        <f t="shared" si="3114"/>
        <v>??</v>
      </c>
      <c r="AL2288" s="271" t="e">
        <f>IF(#REF!=#REF!,0,IF(#REF!=#REF!,0,IF(#REF!=#REF!,0,1)))</f>
        <v>#REF!</v>
      </c>
      <c r="AM2288" s="354">
        <f t="shared" si="3118"/>
        <v>0</v>
      </c>
    </row>
    <row r="2289" spans="1:39" ht="14.1" customHeight="1" thickTop="1" thickBot="1" x14ac:dyDescent="0.25">
      <c r="A2289" s="2278"/>
      <c r="B2289" s="2281"/>
      <c r="C2289" s="2283"/>
      <c r="D2289" s="2285"/>
      <c r="E2289" s="2288"/>
      <c r="F2289" s="2281"/>
      <c r="G2289" s="2295"/>
      <c r="H2289" s="2297"/>
      <c r="I2289" s="2293"/>
      <c r="J2289" s="2281"/>
      <c r="K2289" s="2295"/>
      <c r="L2289" s="2281"/>
      <c r="M2289" s="310"/>
      <c r="N2289" s="1678"/>
      <c r="O2289" s="1678"/>
      <c r="P2289" s="309"/>
      <c r="Q2289" s="309"/>
      <c r="R2289" s="308"/>
      <c r="S2289" s="308"/>
      <c r="T2289" s="358"/>
      <c r="U2289" s="357"/>
      <c r="V2289" s="357"/>
      <c r="W2289" s="357"/>
      <c r="X2289" s="357"/>
      <c r="Y2289" s="357"/>
      <c r="Z2289" s="357"/>
      <c r="AA2289" s="357"/>
      <c r="AB2289" s="308"/>
      <c r="AC2289" s="2300"/>
      <c r="AD2289" s="2300"/>
      <c r="AE2289" s="2307"/>
      <c r="AF2289" s="2316"/>
      <c r="AG2289" s="2314"/>
      <c r="AH2289" s="2312"/>
      <c r="AI2289" s="271">
        <f>IF(P2289=P2288,0,IF(P2289=P2287,0,IF(P2289=P2286,0,IF(P2289=P2285,0,1))))</f>
        <v>0</v>
      </c>
      <c r="AJ2289" s="271" t="s">
        <v>545</v>
      </c>
      <c r="AK2289" s="271" t="str">
        <f t="shared" si="3114"/>
        <v>??</v>
      </c>
      <c r="AL2289" s="271" t="e">
        <f>IF(#REF!=#REF!,0,IF(#REF!=#REF!,0,IF(#REF!=#REF!,0,IF(#REF!=#REF!,0,1))))</f>
        <v>#REF!</v>
      </c>
      <c r="AM2289" s="354">
        <f t="shared" si="3118"/>
        <v>0</v>
      </c>
    </row>
    <row r="2290" spans="1:39" ht="14.1" customHeight="1" thickTop="1" thickBot="1" x14ac:dyDescent="0.25">
      <c r="A2290" s="2278"/>
      <c r="B2290" s="2281"/>
      <c r="C2290" s="2283"/>
      <c r="D2290" s="2285"/>
      <c r="E2290" s="2288"/>
      <c r="F2290" s="2281"/>
      <c r="G2290" s="2295"/>
      <c r="H2290" s="2297"/>
      <c r="I2290" s="2293"/>
      <c r="J2290" s="2281"/>
      <c r="K2290" s="2295"/>
      <c r="L2290" s="2281"/>
      <c r="M2290" s="310"/>
      <c r="N2290" s="1678"/>
      <c r="O2290" s="1678"/>
      <c r="P2290" s="309"/>
      <c r="Q2290" s="309"/>
      <c r="R2290" s="308"/>
      <c r="S2290" s="308"/>
      <c r="T2290" s="358"/>
      <c r="U2290" s="357"/>
      <c r="V2290" s="357"/>
      <c r="W2290" s="357"/>
      <c r="X2290" s="357"/>
      <c r="Y2290" s="357"/>
      <c r="Z2290" s="357"/>
      <c r="AA2290" s="357"/>
      <c r="AB2290" s="308"/>
      <c r="AC2290" s="2300"/>
      <c r="AD2290" s="2300"/>
      <c r="AE2290" s="2307"/>
      <c r="AF2290" s="2316"/>
      <c r="AG2290" s="2314"/>
      <c r="AH2290" s="2312"/>
      <c r="AI2290" s="271">
        <f>IF(P2290=P2289,0,IF(P2290=P2288,0,IF(P2290=P2287,0,IF(P2290=P2286,0,IF(P2290=P2285,0,1)))))</f>
        <v>0</v>
      </c>
      <c r="AJ2290" s="271" t="s">
        <v>545</v>
      </c>
      <c r="AK2290" s="271" t="str">
        <f t="shared" si="3114"/>
        <v>??</v>
      </c>
      <c r="AL2290" s="271" t="e">
        <f>IF(#REF!=#REF!,0,IF(#REF!=#REF!,0,IF(#REF!=#REF!,0,IF(#REF!=#REF!,0,IF(#REF!=#REF!,0,1)))))</f>
        <v>#REF!</v>
      </c>
      <c r="AM2290" s="354">
        <f t="shared" si="3118"/>
        <v>0</v>
      </c>
    </row>
    <row r="2291" spans="1:39" ht="14.1" customHeight="1" thickTop="1" thickBot="1" x14ac:dyDescent="0.25">
      <c r="A2291" s="2278"/>
      <c r="B2291" s="2281"/>
      <c r="C2291" s="2283"/>
      <c r="D2291" s="2285"/>
      <c r="E2291" s="2288"/>
      <c r="F2291" s="2281"/>
      <c r="G2291" s="2295"/>
      <c r="H2291" s="2297"/>
      <c r="I2291" s="2293"/>
      <c r="J2291" s="2281"/>
      <c r="K2291" s="2295"/>
      <c r="L2291" s="2281"/>
      <c r="M2291" s="310"/>
      <c r="N2291" s="1678"/>
      <c r="O2291" s="1678"/>
      <c r="P2291" s="309"/>
      <c r="Q2291" s="309"/>
      <c r="R2291" s="308"/>
      <c r="S2291" s="308"/>
      <c r="T2291" s="358"/>
      <c r="U2291" s="357"/>
      <c r="V2291" s="357"/>
      <c r="W2291" s="357"/>
      <c r="X2291" s="357"/>
      <c r="Y2291" s="357"/>
      <c r="Z2291" s="357"/>
      <c r="AA2291" s="357"/>
      <c r="AB2291" s="308"/>
      <c r="AC2291" s="2300"/>
      <c r="AD2291" s="2300"/>
      <c r="AE2291" s="2308" t="str">
        <f>IF(AE2285&gt;9,"błąd","")</f>
        <v/>
      </c>
      <c r="AF2291" s="2316"/>
      <c r="AG2291" s="2314"/>
      <c r="AH2291" s="2312"/>
      <c r="AI2291" s="271">
        <f>IF(P2291=P2290,0,IF(P2291=P2289,0,IF(P2291=P2288,0,IF(P2291=P2287,0,IF(P2291=P2286,0,IF(P2291=P2285,0,1))))))</f>
        <v>0</v>
      </c>
      <c r="AJ2291" s="271" t="s">
        <v>545</v>
      </c>
      <c r="AK2291" s="271" t="str">
        <f t="shared" si="3114"/>
        <v>??</v>
      </c>
      <c r="AL2291" s="271" t="e">
        <f>IF(#REF!=#REF!,0,IF(#REF!=#REF!,0,IF(#REF!=#REF!,0,IF(#REF!=#REF!,0,IF(#REF!=#REF!,0,IF(#REF!=#REF!,0,1))))))</f>
        <v>#REF!</v>
      </c>
      <c r="AM2291" s="354">
        <f t="shared" si="3118"/>
        <v>0</v>
      </c>
    </row>
    <row r="2292" spans="1:39" ht="14.1" customHeight="1" thickTop="1" thickBot="1" x14ac:dyDescent="0.25">
      <c r="A2292" s="2278"/>
      <c r="B2292" s="2281"/>
      <c r="C2292" s="2283"/>
      <c r="D2292" s="2285"/>
      <c r="E2292" s="2288"/>
      <c r="F2292" s="2281"/>
      <c r="G2292" s="2295"/>
      <c r="H2292" s="2297"/>
      <c r="I2292" s="2293"/>
      <c r="J2292" s="2281"/>
      <c r="K2292" s="2295"/>
      <c r="L2292" s="2281"/>
      <c r="M2292" s="310"/>
      <c r="N2292" s="1678"/>
      <c r="O2292" s="1678"/>
      <c r="P2292" s="309"/>
      <c r="Q2292" s="309"/>
      <c r="R2292" s="308"/>
      <c r="S2292" s="308"/>
      <c r="T2292" s="358"/>
      <c r="U2292" s="357"/>
      <c r="V2292" s="357"/>
      <c r="W2292" s="357"/>
      <c r="X2292" s="357"/>
      <c r="Y2292" s="357"/>
      <c r="Z2292" s="357"/>
      <c r="AA2292" s="357"/>
      <c r="AB2292" s="308"/>
      <c r="AC2292" s="2300"/>
      <c r="AD2292" s="2300"/>
      <c r="AE2292" s="2308"/>
      <c r="AF2292" s="2316"/>
      <c r="AG2292" s="2314"/>
      <c r="AH2292" s="2312"/>
      <c r="AI2292" s="271">
        <f>IF(P2292=P2291,0,IF(P2292=P2290,0,IF(P2292=P2289,0,IF(P2292=P2288,0,IF(P2292=P2287,0,IF(P2292=P2286,0,IF(P2292=P2285,0,1)))))))</f>
        <v>0</v>
      </c>
      <c r="AJ2292" s="271" t="s">
        <v>545</v>
      </c>
      <c r="AK2292" s="271" t="str">
        <f t="shared" si="3114"/>
        <v>??</v>
      </c>
      <c r="AL2292" s="271" t="e">
        <f>IF(#REF!=#REF!,0,IF(#REF!=#REF!,0,IF(#REF!=#REF!,0,IF(#REF!=#REF!,0,IF(#REF!=#REF!,0,IF(#REF!=#REF!,0,IF(#REF!=#REF!,0,1)))))))</f>
        <v>#REF!</v>
      </c>
      <c r="AM2292" s="354">
        <f t="shared" si="3118"/>
        <v>0</v>
      </c>
    </row>
    <row r="2293" spans="1:39" ht="14.1" customHeight="1" thickTop="1" thickBot="1" x14ac:dyDescent="0.25">
      <c r="A2293" s="2278"/>
      <c r="B2293" s="2281"/>
      <c r="C2293" s="2283"/>
      <c r="D2293" s="2285"/>
      <c r="E2293" s="2288"/>
      <c r="F2293" s="2281"/>
      <c r="G2293" s="2295"/>
      <c r="H2293" s="2297"/>
      <c r="I2293" s="2293"/>
      <c r="J2293" s="2281"/>
      <c r="K2293" s="2295"/>
      <c r="L2293" s="2281"/>
      <c r="M2293" s="310"/>
      <c r="N2293" s="1678"/>
      <c r="O2293" s="1678"/>
      <c r="P2293" s="309"/>
      <c r="Q2293" s="309"/>
      <c r="R2293" s="308"/>
      <c r="S2293" s="308"/>
      <c r="T2293" s="358"/>
      <c r="U2293" s="357"/>
      <c r="V2293" s="357"/>
      <c r="W2293" s="357"/>
      <c r="X2293" s="357"/>
      <c r="Y2293" s="357"/>
      <c r="Z2293" s="357"/>
      <c r="AA2293" s="357"/>
      <c r="AB2293" s="308"/>
      <c r="AC2293" s="2300"/>
      <c r="AD2293" s="2300"/>
      <c r="AE2293" s="2308"/>
      <c r="AF2293" s="2316"/>
      <c r="AG2293" s="2314"/>
      <c r="AH2293" s="2312"/>
      <c r="AI2293" s="271">
        <f>IF(P2293=P2292,0,IF(P2293=P2291,0,IF(P2293=P2290,0,IF(P2293=P2289,0,IF(P2293=P2288,0,IF(P2293=P2287,0,IF(P2293=P2286,0,IF(P2293=P2285,0,1))))))))</f>
        <v>0</v>
      </c>
      <c r="AJ2293" s="271" t="s">
        <v>545</v>
      </c>
      <c r="AK2293" s="271" t="str">
        <f t="shared" si="3114"/>
        <v>??</v>
      </c>
      <c r="AL2293" s="271" t="e">
        <f>IF(#REF!=#REF!,0,IF(#REF!=#REF!,0,IF(#REF!=#REF!,0,IF(#REF!=#REF!,0,IF(#REF!=#REF!,0,IF(#REF!=#REF!,0,IF(#REF!=#REF!,0,IF(#REF!=#REF!,0,1))))))))</f>
        <v>#REF!</v>
      </c>
      <c r="AM2293" s="354">
        <f t="shared" si="3118"/>
        <v>0</v>
      </c>
    </row>
    <row r="2294" spans="1:39" ht="14.1" customHeight="1" thickTop="1" thickBot="1" x14ac:dyDescent="0.25">
      <c r="A2294" s="2279"/>
      <c r="B2294" s="2282"/>
      <c r="C2294" s="2284"/>
      <c r="D2294" s="2286"/>
      <c r="E2294" s="2289"/>
      <c r="F2294" s="2282"/>
      <c r="G2294" s="2296"/>
      <c r="H2294" s="2298"/>
      <c r="I2294" s="2294"/>
      <c r="J2294" s="2282"/>
      <c r="K2294" s="2296"/>
      <c r="L2294" s="2282"/>
      <c r="M2294" s="292"/>
      <c r="N2294" s="290"/>
      <c r="O2294" s="290"/>
      <c r="P2294" s="291"/>
      <c r="Q2294" s="291"/>
      <c r="R2294" s="290"/>
      <c r="S2294" s="290"/>
      <c r="T2294" s="356"/>
      <c r="U2294" s="355"/>
      <c r="V2294" s="355"/>
      <c r="W2294" s="355"/>
      <c r="X2294" s="355"/>
      <c r="Y2294" s="355"/>
      <c r="Z2294" s="355"/>
      <c r="AA2294" s="355"/>
      <c r="AB2294" s="290"/>
      <c r="AC2294" s="2301"/>
      <c r="AD2294" s="2301"/>
      <c r="AE2294" s="2309"/>
      <c r="AF2294" s="2316"/>
      <c r="AG2294" s="2315"/>
      <c r="AH2294" s="2312"/>
      <c r="AI2294" s="271">
        <f>IF(P2294=P2293,0,IF(P2294=P2292,0,IF(P2294=P2291,0,IF(P2294=P2290,0,IF(P2294=P2289,0,IF(P2294=P2288,0,IF(P2294=P2287,0,IF(P2294=P2286,0,IF(P2294=P2285,0,1)))))))))</f>
        <v>0</v>
      </c>
      <c r="AJ2294" s="271" t="s">
        <v>545</v>
      </c>
      <c r="AK2294" s="271" t="str">
        <f t="shared" si="3114"/>
        <v>??</v>
      </c>
      <c r="AL2294" s="271" t="e">
        <f>IF(#REF!=#REF!,0,IF(#REF!=#REF!,0,IF(#REF!=#REF!,0,IF(#REF!=#REF!,0,IF(#REF!=#REF!,0,IF(#REF!=#REF!,0,IF(#REF!=#REF!,0,IF(#REF!=#REF!,0,IF(#REF!=#REF!,0,1)))))))))</f>
        <v>#REF!</v>
      </c>
      <c r="AM2294" s="354">
        <f t="shared" si="3118"/>
        <v>0</v>
      </c>
    </row>
    <row r="2295" spans="1:39" ht="14.1" customHeight="1" thickTop="1" thickBot="1" x14ac:dyDescent="0.25">
      <c r="A2295" s="2278"/>
      <c r="B2295" s="2280"/>
      <c r="C2295" s="2283"/>
      <c r="D2295" s="2285"/>
      <c r="E2295" s="2287"/>
      <c r="F2295" s="2280"/>
      <c r="G2295" s="2280"/>
      <c r="H2295" s="2297"/>
      <c r="I2295" s="2290" t="s">
        <v>140</v>
      </c>
      <c r="J2295" s="2281"/>
      <c r="K2295" s="2280"/>
      <c r="L2295" s="2281"/>
      <c r="M2295" s="310"/>
      <c r="N2295" s="1678"/>
      <c r="O2295" s="1678"/>
      <c r="P2295" s="388"/>
      <c r="Q2295" s="388"/>
      <c r="R2295" s="308"/>
      <c r="S2295" s="308"/>
      <c r="T2295" s="358"/>
      <c r="U2295" s="357"/>
      <c r="V2295" s="357"/>
      <c r="W2295" s="357"/>
      <c r="X2295" s="357"/>
      <c r="Y2295" s="357"/>
      <c r="Z2295" s="357"/>
      <c r="AA2295" s="357"/>
      <c r="AB2295" s="308"/>
      <c r="AC2295" s="2299">
        <f>SUM(T2295:AB2304)</f>
        <v>0</v>
      </c>
      <c r="AD2295" s="2299">
        <f>IF(AC2295&gt;0,18,0)</f>
        <v>0</v>
      </c>
      <c r="AE2295" s="2306">
        <f>IF((AC2295-AD2295)&gt;=0,AC2295-AD2295,0)</f>
        <v>0</v>
      </c>
      <c r="AF2295" s="2316">
        <f>IF(AC2295&lt;AD2295,AC2295,AD2295)/IF(AD2295=0,1,AD2295)</f>
        <v>0</v>
      </c>
      <c r="AG2295" s="2313" t="str">
        <f>IF(AF2295=1,"pe",IF(AF2295&gt;0,"ne",""))</f>
        <v/>
      </c>
      <c r="AH2295" s="2312"/>
      <c r="AI2295" s="271">
        <v>1</v>
      </c>
      <c r="AJ2295" s="271" t="s">
        <v>545</v>
      </c>
      <c r="AK2295" s="271" t="str">
        <f t="shared" si="3114"/>
        <v>??</v>
      </c>
      <c r="AL2295" s="271">
        <v>1</v>
      </c>
      <c r="AM2295" s="354">
        <f>C2295</f>
        <v>0</v>
      </c>
    </row>
    <row r="2296" spans="1:39" ht="14.1" customHeight="1" thickTop="1" thickBot="1" x14ac:dyDescent="0.25">
      <c r="A2296" s="2278"/>
      <c r="B2296" s="2281"/>
      <c r="C2296" s="2283"/>
      <c r="D2296" s="2285"/>
      <c r="E2296" s="2288"/>
      <c r="F2296" s="2281"/>
      <c r="G2296" s="2295"/>
      <c r="H2296" s="2297"/>
      <c r="I2296" s="2291"/>
      <c r="J2296" s="2281"/>
      <c r="K2296" s="2295"/>
      <c r="L2296" s="2281"/>
      <c r="M2296" s="310"/>
      <c r="N2296" s="1678"/>
      <c r="O2296" s="1678"/>
      <c r="P2296" s="309"/>
      <c r="Q2296" s="309"/>
      <c r="R2296" s="308"/>
      <c r="S2296" s="308"/>
      <c r="T2296" s="358"/>
      <c r="U2296" s="357"/>
      <c r="V2296" s="357"/>
      <c r="W2296" s="357"/>
      <c r="X2296" s="357"/>
      <c r="Y2296" s="357"/>
      <c r="Z2296" s="357"/>
      <c r="AA2296" s="357"/>
      <c r="AB2296" s="308"/>
      <c r="AC2296" s="2300"/>
      <c r="AD2296" s="2300"/>
      <c r="AE2296" s="2307"/>
      <c r="AF2296" s="2316"/>
      <c r="AG2296" s="2314"/>
      <c r="AH2296" s="2312"/>
      <c r="AI2296" s="271">
        <f>IF(P2296=P2295,0,1)</f>
        <v>0</v>
      </c>
      <c r="AJ2296" s="271" t="s">
        <v>545</v>
      </c>
      <c r="AK2296" s="271" t="str">
        <f t="shared" si="3114"/>
        <v>??</v>
      </c>
      <c r="AL2296" s="271" t="e">
        <f>IF(#REF!=#REF!,0,1)</f>
        <v>#REF!</v>
      </c>
      <c r="AM2296" s="354">
        <f t="shared" ref="AM2296:AM2304" si="3119">AM2295</f>
        <v>0</v>
      </c>
    </row>
    <row r="2297" spans="1:39" ht="14.1" customHeight="1" thickTop="1" thickBot="1" x14ac:dyDescent="0.25">
      <c r="A2297" s="2278"/>
      <c r="B2297" s="2281"/>
      <c r="C2297" s="2283"/>
      <c r="D2297" s="2285"/>
      <c r="E2297" s="2288"/>
      <c r="F2297" s="2281"/>
      <c r="G2297" s="2295"/>
      <c r="H2297" s="2297"/>
      <c r="I2297" s="2292"/>
      <c r="J2297" s="2281"/>
      <c r="K2297" s="2295"/>
      <c r="L2297" s="2281"/>
      <c r="M2297" s="310"/>
      <c r="N2297" s="1678"/>
      <c r="O2297" s="1678"/>
      <c r="P2297" s="309"/>
      <c r="Q2297" s="309"/>
      <c r="R2297" s="308"/>
      <c r="S2297" s="308"/>
      <c r="T2297" s="358"/>
      <c r="U2297" s="357"/>
      <c r="V2297" s="357"/>
      <c r="W2297" s="357"/>
      <c r="X2297" s="357"/>
      <c r="Y2297" s="357"/>
      <c r="Z2297" s="357"/>
      <c r="AA2297" s="357"/>
      <c r="AB2297" s="308"/>
      <c r="AC2297" s="2300"/>
      <c r="AD2297" s="2300"/>
      <c r="AE2297" s="2307"/>
      <c r="AF2297" s="2316"/>
      <c r="AG2297" s="2314"/>
      <c r="AH2297" s="2312"/>
      <c r="AI2297" s="271">
        <f>IF(P2297=P2296,0,IF(P2297=P2295,0,1))</f>
        <v>0</v>
      </c>
      <c r="AJ2297" s="271" t="s">
        <v>545</v>
      </c>
      <c r="AK2297" s="271" t="str">
        <f t="shared" si="3114"/>
        <v>??</v>
      </c>
      <c r="AL2297" s="271" t="e">
        <f>IF(#REF!=#REF!,0,IF(#REF!=#REF!,0,1))</f>
        <v>#REF!</v>
      </c>
      <c r="AM2297" s="354">
        <f t="shared" si="3119"/>
        <v>0</v>
      </c>
    </row>
    <row r="2298" spans="1:39" ht="14.1" customHeight="1" thickTop="1" thickBot="1" x14ac:dyDescent="0.25">
      <c r="A2298" s="2278"/>
      <c r="B2298" s="2281"/>
      <c r="C2298" s="2283"/>
      <c r="D2298" s="2285"/>
      <c r="E2298" s="2288"/>
      <c r="F2298" s="2281"/>
      <c r="G2298" s="2295"/>
      <c r="H2298" s="2297"/>
      <c r="I2298" s="2293"/>
      <c r="J2298" s="2281"/>
      <c r="K2298" s="2295"/>
      <c r="L2298" s="2281"/>
      <c r="M2298" s="310"/>
      <c r="N2298" s="1678"/>
      <c r="O2298" s="1678"/>
      <c r="P2298" s="309"/>
      <c r="Q2298" s="309"/>
      <c r="R2298" s="308"/>
      <c r="S2298" s="308"/>
      <c r="T2298" s="358"/>
      <c r="U2298" s="357"/>
      <c r="V2298" s="357"/>
      <c r="W2298" s="357"/>
      <c r="X2298" s="357"/>
      <c r="Y2298" s="357"/>
      <c r="Z2298" s="357"/>
      <c r="AA2298" s="357"/>
      <c r="AB2298" s="308"/>
      <c r="AC2298" s="2300"/>
      <c r="AD2298" s="2300"/>
      <c r="AE2298" s="2307"/>
      <c r="AF2298" s="2316"/>
      <c r="AG2298" s="2314"/>
      <c r="AH2298" s="2312"/>
      <c r="AI2298" s="271">
        <f>IF(P2298=P2297,0,IF(P2298=P2296,0,IF(P2298=P2295,0,1)))</f>
        <v>0</v>
      </c>
      <c r="AJ2298" s="271" t="s">
        <v>545</v>
      </c>
      <c r="AK2298" s="271" t="str">
        <f t="shared" si="3114"/>
        <v>??</v>
      </c>
      <c r="AL2298" s="271" t="e">
        <f>IF(#REF!=#REF!,0,IF(#REF!=#REF!,0,IF(#REF!=#REF!,0,1)))</f>
        <v>#REF!</v>
      </c>
      <c r="AM2298" s="354">
        <f t="shared" si="3119"/>
        <v>0</v>
      </c>
    </row>
    <row r="2299" spans="1:39" ht="14.1" customHeight="1" thickTop="1" thickBot="1" x14ac:dyDescent="0.25">
      <c r="A2299" s="2278"/>
      <c r="B2299" s="2281"/>
      <c r="C2299" s="2283"/>
      <c r="D2299" s="2285"/>
      <c r="E2299" s="2288"/>
      <c r="F2299" s="2281"/>
      <c r="G2299" s="2295"/>
      <c r="H2299" s="2297"/>
      <c r="I2299" s="2293"/>
      <c r="J2299" s="2281"/>
      <c r="K2299" s="2295"/>
      <c r="L2299" s="2281"/>
      <c r="M2299" s="310"/>
      <c r="N2299" s="1678"/>
      <c r="O2299" s="1678"/>
      <c r="P2299" s="309"/>
      <c r="Q2299" s="309"/>
      <c r="R2299" s="308"/>
      <c r="S2299" s="308"/>
      <c r="T2299" s="358"/>
      <c r="U2299" s="357"/>
      <c r="V2299" s="357"/>
      <c r="W2299" s="357"/>
      <c r="X2299" s="357"/>
      <c r="Y2299" s="357"/>
      <c r="Z2299" s="357"/>
      <c r="AA2299" s="357"/>
      <c r="AB2299" s="308"/>
      <c r="AC2299" s="2300"/>
      <c r="AD2299" s="2300"/>
      <c r="AE2299" s="2307"/>
      <c r="AF2299" s="2316"/>
      <c r="AG2299" s="2314"/>
      <c r="AH2299" s="2312"/>
      <c r="AI2299" s="271">
        <f>IF(P2299=P2298,0,IF(P2299=P2297,0,IF(P2299=P2296,0,IF(P2299=P2295,0,1))))</f>
        <v>0</v>
      </c>
      <c r="AJ2299" s="271" t="s">
        <v>545</v>
      </c>
      <c r="AK2299" s="271" t="str">
        <f t="shared" si="3114"/>
        <v>??</v>
      </c>
      <c r="AL2299" s="271" t="e">
        <f>IF(#REF!=#REF!,0,IF(#REF!=#REF!,0,IF(#REF!=#REF!,0,IF(#REF!=#REF!,0,1))))</f>
        <v>#REF!</v>
      </c>
      <c r="AM2299" s="354">
        <f t="shared" si="3119"/>
        <v>0</v>
      </c>
    </row>
    <row r="2300" spans="1:39" ht="14.1" customHeight="1" thickTop="1" thickBot="1" x14ac:dyDescent="0.25">
      <c r="A2300" s="2278"/>
      <c r="B2300" s="2281"/>
      <c r="C2300" s="2283"/>
      <c r="D2300" s="2285"/>
      <c r="E2300" s="2288"/>
      <c r="F2300" s="2281"/>
      <c r="G2300" s="2295"/>
      <c r="H2300" s="2297"/>
      <c r="I2300" s="2293"/>
      <c r="J2300" s="2281"/>
      <c r="K2300" s="2295"/>
      <c r="L2300" s="2281"/>
      <c r="M2300" s="310"/>
      <c r="N2300" s="1678"/>
      <c r="O2300" s="1678"/>
      <c r="P2300" s="309"/>
      <c r="Q2300" s="309"/>
      <c r="R2300" s="308"/>
      <c r="S2300" s="308"/>
      <c r="T2300" s="358"/>
      <c r="U2300" s="357"/>
      <c r="V2300" s="357"/>
      <c r="W2300" s="357"/>
      <c r="X2300" s="357"/>
      <c r="Y2300" s="357"/>
      <c r="Z2300" s="357"/>
      <c r="AA2300" s="357"/>
      <c r="AB2300" s="308"/>
      <c r="AC2300" s="2300"/>
      <c r="AD2300" s="2300"/>
      <c r="AE2300" s="2307"/>
      <c r="AF2300" s="2316"/>
      <c r="AG2300" s="2314"/>
      <c r="AH2300" s="2312"/>
      <c r="AI2300" s="271">
        <f>IF(P2300=P2299,0,IF(P2300=P2298,0,IF(P2300=P2297,0,IF(P2300=P2296,0,IF(P2300=P2295,0,1)))))</f>
        <v>0</v>
      </c>
      <c r="AJ2300" s="271" t="s">
        <v>545</v>
      </c>
      <c r="AK2300" s="271" t="str">
        <f t="shared" si="3114"/>
        <v>??</v>
      </c>
      <c r="AL2300" s="271" t="e">
        <f>IF(#REF!=#REF!,0,IF(#REF!=#REF!,0,IF(#REF!=#REF!,0,IF(#REF!=#REF!,0,IF(#REF!=#REF!,0,1)))))</f>
        <v>#REF!</v>
      </c>
      <c r="AM2300" s="354">
        <f t="shared" si="3119"/>
        <v>0</v>
      </c>
    </row>
    <row r="2301" spans="1:39" ht="14.1" customHeight="1" thickTop="1" thickBot="1" x14ac:dyDescent="0.25">
      <c r="A2301" s="2278"/>
      <c r="B2301" s="2281"/>
      <c r="C2301" s="2283"/>
      <c r="D2301" s="2285"/>
      <c r="E2301" s="2288"/>
      <c r="F2301" s="2281"/>
      <c r="G2301" s="2295"/>
      <c r="H2301" s="2297"/>
      <c r="I2301" s="2293"/>
      <c r="J2301" s="2281"/>
      <c r="K2301" s="2295"/>
      <c r="L2301" s="2281"/>
      <c r="M2301" s="310"/>
      <c r="N2301" s="1678"/>
      <c r="O2301" s="1678"/>
      <c r="P2301" s="309"/>
      <c r="Q2301" s="309"/>
      <c r="R2301" s="308"/>
      <c r="S2301" s="308"/>
      <c r="T2301" s="358"/>
      <c r="U2301" s="357"/>
      <c r="V2301" s="357"/>
      <c r="W2301" s="357"/>
      <c r="X2301" s="357"/>
      <c r="Y2301" s="357"/>
      <c r="Z2301" s="357"/>
      <c r="AA2301" s="357"/>
      <c r="AB2301" s="308"/>
      <c r="AC2301" s="2300"/>
      <c r="AD2301" s="2300"/>
      <c r="AE2301" s="2308" t="str">
        <f>IF(AE2295&gt;9,"błąd","")</f>
        <v/>
      </c>
      <c r="AF2301" s="2316"/>
      <c r="AG2301" s="2314"/>
      <c r="AH2301" s="2312"/>
      <c r="AI2301" s="271">
        <f>IF(P2301=P2300,0,IF(P2301=P2299,0,IF(P2301=P2298,0,IF(P2301=P2297,0,IF(P2301=P2296,0,IF(P2301=P2295,0,1))))))</f>
        <v>0</v>
      </c>
      <c r="AJ2301" s="271" t="s">
        <v>545</v>
      </c>
      <c r="AK2301" s="271" t="str">
        <f t="shared" si="3114"/>
        <v>??</v>
      </c>
      <c r="AL2301" s="271" t="e">
        <f>IF(#REF!=#REF!,0,IF(#REF!=#REF!,0,IF(#REF!=#REF!,0,IF(#REF!=#REF!,0,IF(#REF!=#REF!,0,IF(#REF!=#REF!,0,1))))))</f>
        <v>#REF!</v>
      </c>
      <c r="AM2301" s="354">
        <f t="shared" si="3119"/>
        <v>0</v>
      </c>
    </row>
    <row r="2302" spans="1:39" ht="14.1" customHeight="1" thickTop="1" thickBot="1" x14ac:dyDescent="0.25">
      <c r="A2302" s="2278"/>
      <c r="B2302" s="2281"/>
      <c r="C2302" s="2283"/>
      <c r="D2302" s="2285"/>
      <c r="E2302" s="2288"/>
      <c r="F2302" s="2281"/>
      <c r="G2302" s="2295"/>
      <c r="H2302" s="2297"/>
      <c r="I2302" s="2293"/>
      <c r="J2302" s="2281"/>
      <c r="K2302" s="2295"/>
      <c r="L2302" s="2281"/>
      <c r="M2302" s="310"/>
      <c r="N2302" s="1678"/>
      <c r="O2302" s="1678"/>
      <c r="P2302" s="309"/>
      <c r="Q2302" s="309"/>
      <c r="R2302" s="308"/>
      <c r="S2302" s="308"/>
      <c r="T2302" s="358"/>
      <c r="U2302" s="357"/>
      <c r="V2302" s="357"/>
      <c r="W2302" s="357"/>
      <c r="X2302" s="357"/>
      <c r="Y2302" s="357"/>
      <c r="Z2302" s="357"/>
      <c r="AA2302" s="357"/>
      <c r="AB2302" s="308"/>
      <c r="AC2302" s="2300"/>
      <c r="AD2302" s="2300"/>
      <c r="AE2302" s="2308"/>
      <c r="AF2302" s="2316"/>
      <c r="AG2302" s="2314"/>
      <c r="AH2302" s="2312"/>
      <c r="AI2302" s="271">
        <f>IF(P2302=P2301,0,IF(P2302=P2300,0,IF(P2302=P2299,0,IF(P2302=P2298,0,IF(P2302=P2297,0,IF(P2302=P2296,0,IF(P2302=P2295,0,1)))))))</f>
        <v>0</v>
      </c>
      <c r="AJ2302" s="271" t="s">
        <v>545</v>
      </c>
      <c r="AK2302" s="271" t="str">
        <f t="shared" si="3114"/>
        <v>??</v>
      </c>
      <c r="AL2302" s="271" t="e">
        <f>IF(#REF!=#REF!,0,IF(#REF!=#REF!,0,IF(#REF!=#REF!,0,IF(#REF!=#REF!,0,IF(#REF!=#REF!,0,IF(#REF!=#REF!,0,IF(#REF!=#REF!,0,1)))))))</f>
        <v>#REF!</v>
      </c>
      <c r="AM2302" s="354">
        <f t="shared" si="3119"/>
        <v>0</v>
      </c>
    </row>
    <row r="2303" spans="1:39" ht="14.1" customHeight="1" thickTop="1" thickBot="1" x14ac:dyDescent="0.25">
      <c r="A2303" s="2278"/>
      <c r="B2303" s="2281"/>
      <c r="C2303" s="2283"/>
      <c r="D2303" s="2285"/>
      <c r="E2303" s="2288"/>
      <c r="F2303" s="2281"/>
      <c r="G2303" s="2295"/>
      <c r="H2303" s="2297"/>
      <c r="I2303" s="2293"/>
      <c r="J2303" s="2281"/>
      <c r="K2303" s="2295"/>
      <c r="L2303" s="2281"/>
      <c r="M2303" s="310"/>
      <c r="N2303" s="1678"/>
      <c r="O2303" s="1678"/>
      <c r="P2303" s="309"/>
      <c r="Q2303" s="309"/>
      <c r="R2303" s="308"/>
      <c r="S2303" s="308"/>
      <c r="T2303" s="358"/>
      <c r="U2303" s="357"/>
      <c r="V2303" s="357"/>
      <c r="W2303" s="357"/>
      <c r="X2303" s="357"/>
      <c r="Y2303" s="357"/>
      <c r="Z2303" s="357"/>
      <c r="AA2303" s="357"/>
      <c r="AB2303" s="308"/>
      <c r="AC2303" s="2300"/>
      <c r="AD2303" s="2300"/>
      <c r="AE2303" s="2308"/>
      <c r="AF2303" s="2316"/>
      <c r="AG2303" s="2314"/>
      <c r="AH2303" s="2312"/>
      <c r="AI2303" s="271">
        <f>IF(P2303=P2302,0,IF(P2303=P2301,0,IF(P2303=P2300,0,IF(P2303=P2299,0,IF(P2303=P2298,0,IF(P2303=P2297,0,IF(P2303=P2296,0,IF(P2303=P2295,0,1))))))))</f>
        <v>0</v>
      </c>
      <c r="AJ2303" s="271" t="s">
        <v>545</v>
      </c>
      <c r="AK2303" s="271" t="str">
        <f t="shared" si="3114"/>
        <v>??</v>
      </c>
      <c r="AL2303" s="271" t="e">
        <f>IF(#REF!=#REF!,0,IF(#REF!=#REF!,0,IF(#REF!=#REF!,0,IF(#REF!=#REF!,0,IF(#REF!=#REF!,0,IF(#REF!=#REF!,0,IF(#REF!=#REF!,0,IF(#REF!=#REF!,0,1))))))))</f>
        <v>#REF!</v>
      </c>
      <c r="AM2303" s="354">
        <f t="shared" si="3119"/>
        <v>0</v>
      </c>
    </row>
    <row r="2304" spans="1:39" ht="14.1" customHeight="1" thickTop="1" thickBot="1" x14ac:dyDescent="0.25">
      <c r="A2304" s="2279"/>
      <c r="B2304" s="2282"/>
      <c r="C2304" s="2284"/>
      <c r="D2304" s="2286"/>
      <c r="E2304" s="2289"/>
      <c r="F2304" s="2282"/>
      <c r="G2304" s="2296"/>
      <c r="H2304" s="2298"/>
      <c r="I2304" s="2294"/>
      <c r="J2304" s="2282"/>
      <c r="K2304" s="2296"/>
      <c r="L2304" s="2282"/>
      <c r="M2304" s="292"/>
      <c r="N2304" s="290"/>
      <c r="O2304" s="290"/>
      <c r="P2304" s="291"/>
      <c r="Q2304" s="291"/>
      <c r="R2304" s="290"/>
      <c r="S2304" s="290"/>
      <c r="T2304" s="356"/>
      <c r="U2304" s="355"/>
      <c r="V2304" s="355"/>
      <c r="W2304" s="355"/>
      <c r="X2304" s="355"/>
      <c r="Y2304" s="355"/>
      <c r="Z2304" s="355"/>
      <c r="AA2304" s="355"/>
      <c r="AB2304" s="290"/>
      <c r="AC2304" s="2301"/>
      <c r="AD2304" s="2301"/>
      <c r="AE2304" s="2309"/>
      <c r="AF2304" s="2316"/>
      <c r="AG2304" s="2315"/>
      <c r="AH2304" s="2312"/>
      <c r="AI2304" s="271">
        <f>IF(P2304=P2303,0,IF(P2304=P2302,0,IF(P2304=P2301,0,IF(P2304=P2300,0,IF(P2304=P2299,0,IF(P2304=P2298,0,IF(P2304=P2297,0,IF(P2304=P2296,0,IF(P2304=P2295,0,1)))))))))</f>
        <v>0</v>
      </c>
      <c r="AJ2304" s="271" t="s">
        <v>545</v>
      </c>
      <c r="AK2304" s="271" t="str">
        <f t="shared" si="3114"/>
        <v>??</v>
      </c>
      <c r="AL2304" s="271" t="e">
        <f>IF(#REF!=#REF!,0,IF(#REF!=#REF!,0,IF(#REF!=#REF!,0,IF(#REF!=#REF!,0,IF(#REF!=#REF!,0,IF(#REF!=#REF!,0,IF(#REF!=#REF!,0,IF(#REF!=#REF!,0,IF(#REF!=#REF!,0,1)))))))))</f>
        <v>#REF!</v>
      </c>
      <c r="AM2304" s="354">
        <f t="shared" si="3119"/>
        <v>0</v>
      </c>
    </row>
    <row r="2305" spans="1:39" ht="14.1" customHeight="1" thickTop="1" thickBot="1" x14ac:dyDescent="0.25">
      <c r="A2305" s="2278"/>
      <c r="B2305" s="2280"/>
      <c r="C2305" s="2283"/>
      <c r="D2305" s="2285"/>
      <c r="E2305" s="2287"/>
      <c r="F2305" s="2280"/>
      <c r="G2305" s="2280"/>
      <c r="H2305" s="2297"/>
      <c r="I2305" s="2290" t="s">
        <v>140</v>
      </c>
      <c r="J2305" s="2281"/>
      <c r="K2305" s="2280"/>
      <c r="L2305" s="2281"/>
      <c r="M2305" s="310"/>
      <c r="N2305" s="1678"/>
      <c r="O2305" s="1678"/>
      <c r="P2305" s="388"/>
      <c r="Q2305" s="388"/>
      <c r="R2305" s="308"/>
      <c r="S2305" s="308"/>
      <c r="T2305" s="358"/>
      <c r="U2305" s="357"/>
      <c r="V2305" s="357"/>
      <c r="W2305" s="357"/>
      <c r="X2305" s="357"/>
      <c r="Y2305" s="357"/>
      <c r="Z2305" s="357"/>
      <c r="AA2305" s="357"/>
      <c r="AB2305" s="308"/>
      <c r="AC2305" s="2299">
        <f>SUM(T2305:AB2314)</f>
        <v>0</v>
      </c>
      <c r="AD2305" s="2299">
        <f>IF(AC2305&gt;0,18,0)</f>
        <v>0</v>
      </c>
      <c r="AE2305" s="2306">
        <f>IF((AC2305-AD2305)&gt;=0,AC2305-AD2305,0)</f>
        <v>0</v>
      </c>
      <c r="AF2305" s="2316">
        <f>IF(AC2305&lt;AD2305,AC2305,AD2305)/IF(AD2305=0,1,AD2305)</f>
        <v>0</v>
      </c>
      <c r="AG2305" s="2313" t="str">
        <f>IF(AF2305=1,"pe",IF(AF2305&gt;0,"ne",""))</f>
        <v/>
      </c>
      <c r="AH2305" s="2312"/>
      <c r="AI2305" s="271">
        <v>1</v>
      </c>
      <c r="AJ2305" s="271" t="s">
        <v>545</v>
      </c>
      <c r="AK2305" s="271" t="str">
        <f t="shared" si="3114"/>
        <v>??</v>
      </c>
      <c r="AL2305" s="271">
        <v>1</v>
      </c>
      <c r="AM2305" s="354">
        <f>C2305</f>
        <v>0</v>
      </c>
    </row>
    <row r="2306" spans="1:39" ht="14.1" customHeight="1" thickTop="1" thickBot="1" x14ac:dyDescent="0.25">
      <c r="A2306" s="2278"/>
      <c r="B2306" s="2281"/>
      <c r="C2306" s="2283"/>
      <c r="D2306" s="2285"/>
      <c r="E2306" s="2288"/>
      <c r="F2306" s="2281"/>
      <c r="G2306" s="2295"/>
      <c r="H2306" s="2297"/>
      <c r="I2306" s="2291"/>
      <c r="J2306" s="2281"/>
      <c r="K2306" s="2295"/>
      <c r="L2306" s="2281"/>
      <c r="M2306" s="310"/>
      <c r="N2306" s="1678"/>
      <c r="O2306" s="1678"/>
      <c r="P2306" s="309"/>
      <c r="Q2306" s="309"/>
      <c r="R2306" s="308"/>
      <c r="S2306" s="308"/>
      <c r="T2306" s="358"/>
      <c r="U2306" s="357"/>
      <c r="V2306" s="357"/>
      <c r="W2306" s="357"/>
      <c r="X2306" s="357"/>
      <c r="Y2306" s="357"/>
      <c r="Z2306" s="357"/>
      <c r="AA2306" s="357"/>
      <c r="AB2306" s="308"/>
      <c r="AC2306" s="2300"/>
      <c r="AD2306" s="2300"/>
      <c r="AE2306" s="2307"/>
      <c r="AF2306" s="2316"/>
      <c r="AG2306" s="2314"/>
      <c r="AH2306" s="2312"/>
      <c r="AI2306" s="271">
        <f>IF(P2306=P2305,0,1)</f>
        <v>0</v>
      </c>
      <c r="AJ2306" s="271" t="s">
        <v>545</v>
      </c>
      <c r="AK2306" s="271" t="str">
        <f t="shared" si="3114"/>
        <v>??</v>
      </c>
      <c r="AL2306" s="271" t="e">
        <f>IF(#REF!=#REF!,0,1)</f>
        <v>#REF!</v>
      </c>
      <c r="AM2306" s="354">
        <f t="shared" ref="AM2306:AM2314" si="3120">AM2305</f>
        <v>0</v>
      </c>
    </row>
    <row r="2307" spans="1:39" ht="14.1" customHeight="1" thickTop="1" thickBot="1" x14ac:dyDescent="0.25">
      <c r="A2307" s="2278"/>
      <c r="B2307" s="2281"/>
      <c r="C2307" s="2283"/>
      <c r="D2307" s="2285"/>
      <c r="E2307" s="2288"/>
      <c r="F2307" s="2281"/>
      <c r="G2307" s="2295"/>
      <c r="H2307" s="2297"/>
      <c r="I2307" s="2292"/>
      <c r="J2307" s="2281"/>
      <c r="K2307" s="2295"/>
      <c r="L2307" s="2281"/>
      <c r="M2307" s="310"/>
      <c r="N2307" s="1678"/>
      <c r="O2307" s="1678"/>
      <c r="P2307" s="309"/>
      <c r="Q2307" s="309"/>
      <c r="R2307" s="308"/>
      <c r="S2307" s="308"/>
      <c r="T2307" s="358"/>
      <c r="U2307" s="357"/>
      <c r="V2307" s="357"/>
      <c r="W2307" s="357"/>
      <c r="X2307" s="357"/>
      <c r="Y2307" s="357"/>
      <c r="Z2307" s="357"/>
      <c r="AA2307" s="357"/>
      <c r="AB2307" s="308"/>
      <c r="AC2307" s="2300"/>
      <c r="AD2307" s="2300"/>
      <c r="AE2307" s="2307"/>
      <c r="AF2307" s="2316"/>
      <c r="AG2307" s="2314"/>
      <c r="AH2307" s="2312"/>
      <c r="AI2307" s="271">
        <f>IF(P2307=P2306,0,IF(P2307=P2305,0,1))</f>
        <v>0</v>
      </c>
      <c r="AJ2307" s="271" t="s">
        <v>545</v>
      </c>
      <c r="AK2307" s="271" t="str">
        <f t="shared" si="3114"/>
        <v>??</v>
      </c>
      <c r="AL2307" s="271" t="e">
        <f>IF(#REF!=#REF!,0,IF(#REF!=#REF!,0,1))</f>
        <v>#REF!</v>
      </c>
      <c r="AM2307" s="354">
        <f t="shared" si="3120"/>
        <v>0</v>
      </c>
    </row>
    <row r="2308" spans="1:39" ht="14.1" customHeight="1" thickTop="1" thickBot="1" x14ac:dyDescent="0.25">
      <c r="A2308" s="2278"/>
      <c r="B2308" s="2281"/>
      <c r="C2308" s="2283"/>
      <c r="D2308" s="2285"/>
      <c r="E2308" s="2288"/>
      <c r="F2308" s="2281"/>
      <c r="G2308" s="2295"/>
      <c r="H2308" s="2297"/>
      <c r="I2308" s="2293"/>
      <c r="J2308" s="2281"/>
      <c r="K2308" s="2295"/>
      <c r="L2308" s="2281"/>
      <c r="M2308" s="310"/>
      <c r="N2308" s="1678"/>
      <c r="O2308" s="1678"/>
      <c r="P2308" s="309"/>
      <c r="Q2308" s="309"/>
      <c r="R2308" s="308"/>
      <c r="S2308" s="308"/>
      <c r="T2308" s="358"/>
      <c r="U2308" s="357"/>
      <c r="V2308" s="357"/>
      <c r="W2308" s="357"/>
      <c r="X2308" s="357"/>
      <c r="Y2308" s="357"/>
      <c r="Z2308" s="357"/>
      <c r="AA2308" s="357"/>
      <c r="AB2308" s="308"/>
      <c r="AC2308" s="2300"/>
      <c r="AD2308" s="2300"/>
      <c r="AE2308" s="2307"/>
      <c r="AF2308" s="2316"/>
      <c r="AG2308" s="2314"/>
      <c r="AH2308" s="2312"/>
      <c r="AI2308" s="271">
        <f>IF(P2308=P2307,0,IF(P2308=P2306,0,IF(P2308=P2305,0,1)))</f>
        <v>0</v>
      </c>
      <c r="AJ2308" s="271" t="s">
        <v>545</v>
      </c>
      <c r="AK2308" s="271" t="str">
        <f t="shared" si="3114"/>
        <v>??</v>
      </c>
      <c r="AL2308" s="271" t="e">
        <f>IF(#REF!=#REF!,0,IF(#REF!=#REF!,0,IF(#REF!=#REF!,0,1)))</f>
        <v>#REF!</v>
      </c>
      <c r="AM2308" s="354">
        <f t="shared" si="3120"/>
        <v>0</v>
      </c>
    </row>
    <row r="2309" spans="1:39" ht="14.1" customHeight="1" thickTop="1" thickBot="1" x14ac:dyDescent="0.25">
      <c r="A2309" s="2278"/>
      <c r="B2309" s="2281"/>
      <c r="C2309" s="2283"/>
      <c r="D2309" s="2285"/>
      <c r="E2309" s="2288"/>
      <c r="F2309" s="2281"/>
      <c r="G2309" s="2295"/>
      <c r="H2309" s="2297"/>
      <c r="I2309" s="2293"/>
      <c r="J2309" s="2281"/>
      <c r="K2309" s="2295"/>
      <c r="L2309" s="2281"/>
      <c r="M2309" s="310"/>
      <c r="N2309" s="1678"/>
      <c r="O2309" s="1678"/>
      <c r="P2309" s="309"/>
      <c r="Q2309" s="309"/>
      <c r="R2309" s="308"/>
      <c r="S2309" s="308"/>
      <c r="T2309" s="358"/>
      <c r="U2309" s="357"/>
      <c r="V2309" s="357"/>
      <c r="W2309" s="357"/>
      <c r="X2309" s="357"/>
      <c r="Y2309" s="357"/>
      <c r="Z2309" s="357"/>
      <c r="AA2309" s="357"/>
      <c r="AB2309" s="308"/>
      <c r="AC2309" s="2300"/>
      <c r="AD2309" s="2300"/>
      <c r="AE2309" s="2307"/>
      <c r="AF2309" s="2316"/>
      <c r="AG2309" s="2314"/>
      <c r="AH2309" s="2312"/>
      <c r="AI2309" s="271">
        <f>IF(P2309=P2308,0,IF(P2309=P2307,0,IF(P2309=P2306,0,IF(P2309=P2305,0,1))))</f>
        <v>0</v>
      </c>
      <c r="AJ2309" s="271" t="s">
        <v>545</v>
      </c>
      <c r="AK2309" s="271" t="str">
        <f t="shared" si="3114"/>
        <v>??</v>
      </c>
      <c r="AL2309" s="271" t="e">
        <f>IF(#REF!=#REF!,0,IF(#REF!=#REF!,0,IF(#REF!=#REF!,0,IF(#REF!=#REF!,0,1))))</f>
        <v>#REF!</v>
      </c>
      <c r="AM2309" s="354">
        <f t="shared" si="3120"/>
        <v>0</v>
      </c>
    </row>
    <row r="2310" spans="1:39" ht="14.1" customHeight="1" thickTop="1" thickBot="1" x14ac:dyDescent="0.25">
      <c r="A2310" s="2278"/>
      <c r="B2310" s="2281"/>
      <c r="C2310" s="2283"/>
      <c r="D2310" s="2285"/>
      <c r="E2310" s="2288"/>
      <c r="F2310" s="2281"/>
      <c r="G2310" s="2295"/>
      <c r="H2310" s="2297"/>
      <c r="I2310" s="2293"/>
      <c r="J2310" s="2281"/>
      <c r="K2310" s="2295"/>
      <c r="L2310" s="2281"/>
      <c r="M2310" s="310"/>
      <c r="N2310" s="1678"/>
      <c r="O2310" s="1678"/>
      <c r="P2310" s="309"/>
      <c r="Q2310" s="309"/>
      <c r="R2310" s="308"/>
      <c r="S2310" s="308"/>
      <c r="T2310" s="358"/>
      <c r="U2310" s="357"/>
      <c r="V2310" s="357"/>
      <c r="W2310" s="357"/>
      <c r="X2310" s="357"/>
      <c r="Y2310" s="357"/>
      <c r="Z2310" s="357"/>
      <c r="AA2310" s="357"/>
      <c r="AB2310" s="308"/>
      <c r="AC2310" s="2300"/>
      <c r="AD2310" s="2300"/>
      <c r="AE2310" s="2307"/>
      <c r="AF2310" s="2316"/>
      <c r="AG2310" s="2314"/>
      <c r="AH2310" s="2312"/>
      <c r="AI2310" s="271">
        <f>IF(P2310=P2309,0,IF(P2310=P2308,0,IF(P2310=P2307,0,IF(P2310=P2306,0,IF(P2310=P2305,0,1)))))</f>
        <v>0</v>
      </c>
      <c r="AJ2310" s="271" t="s">
        <v>545</v>
      </c>
      <c r="AK2310" s="271" t="str">
        <f t="shared" si="3114"/>
        <v>??</v>
      </c>
      <c r="AL2310" s="271" t="e">
        <f>IF(#REF!=#REF!,0,IF(#REF!=#REF!,0,IF(#REF!=#REF!,0,IF(#REF!=#REF!,0,IF(#REF!=#REF!,0,1)))))</f>
        <v>#REF!</v>
      </c>
      <c r="AM2310" s="354">
        <f t="shared" si="3120"/>
        <v>0</v>
      </c>
    </row>
    <row r="2311" spans="1:39" ht="14.1" customHeight="1" thickTop="1" thickBot="1" x14ac:dyDescent="0.25">
      <c r="A2311" s="2278"/>
      <c r="B2311" s="2281"/>
      <c r="C2311" s="2283"/>
      <c r="D2311" s="2285"/>
      <c r="E2311" s="2288"/>
      <c r="F2311" s="2281"/>
      <c r="G2311" s="2295"/>
      <c r="H2311" s="2297"/>
      <c r="I2311" s="2293"/>
      <c r="J2311" s="2281"/>
      <c r="K2311" s="2295"/>
      <c r="L2311" s="2281"/>
      <c r="M2311" s="310"/>
      <c r="N2311" s="1678"/>
      <c r="O2311" s="1678"/>
      <c r="P2311" s="309"/>
      <c r="Q2311" s="309"/>
      <c r="R2311" s="308"/>
      <c r="S2311" s="308"/>
      <c r="T2311" s="358"/>
      <c r="U2311" s="357"/>
      <c r="V2311" s="357"/>
      <c r="W2311" s="357"/>
      <c r="X2311" s="357"/>
      <c r="Y2311" s="357"/>
      <c r="Z2311" s="357"/>
      <c r="AA2311" s="357"/>
      <c r="AB2311" s="308"/>
      <c r="AC2311" s="2300"/>
      <c r="AD2311" s="2300"/>
      <c r="AE2311" s="2308" t="str">
        <f>IF(AE2305&gt;9,"błąd","")</f>
        <v/>
      </c>
      <c r="AF2311" s="2316"/>
      <c r="AG2311" s="2314"/>
      <c r="AH2311" s="2312"/>
      <c r="AI2311" s="271">
        <f>IF(P2311=P2310,0,IF(P2311=P2309,0,IF(P2311=P2308,0,IF(P2311=P2307,0,IF(P2311=P2306,0,IF(P2311=P2305,0,1))))))</f>
        <v>0</v>
      </c>
      <c r="AJ2311" s="271" t="s">
        <v>545</v>
      </c>
      <c r="AK2311" s="271" t="str">
        <f t="shared" si="3114"/>
        <v>??</v>
      </c>
      <c r="AL2311" s="271" t="e">
        <f>IF(#REF!=#REF!,0,IF(#REF!=#REF!,0,IF(#REF!=#REF!,0,IF(#REF!=#REF!,0,IF(#REF!=#REF!,0,IF(#REF!=#REF!,0,1))))))</f>
        <v>#REF!</v>
      </c>
      <c r="AM2311" s="354">
        <f t="shared" si="3120"/>
        <v>0</v>
      </c>
    </row>
    <row r="2312" spans="1:39" ht="14.1" customHeight="1" thickTop="1" thickBot="1" x14ac:dyDescent="0.25">
      <c r="A2312" s="2278"/>
      <c r="B2312" s="2281"/>
      <c r="C2312" s="2283"/>
      <c r="D2312" s="2285"/>
      <c r="E2312" s="2288"/>
      <c r="F2312" s="2281"/>
      <c r="G2312" s="2295"/>
      <c r="H2312" s="2297"/>
      <c r="I2312" s="2293"/>
      <c r="J2312" s="2281"/>
      <c r="K2312" s="2295"/>
      <c r="L2312" s="2281"/>
      <c r="M2312" s="310"/>
      <c r="N2312" s="1678"/>
      <c r="O2312" s="1678"/>
      <c r="P2312" s="309"/>
      <c r="Q2312" s="309"/>
      <c r="R2312" s="308"/>
      <c r="S2312" s="308"/>
      <c r="T2312" s="358"/>
      <c r="U2312" s="357"/>
      <c r="V2312" s="357"/>
      <c r="W2312" s="357"/>
      <c r="X2312" s="357"/>
      <c r="Y2312" s="357"/>
      <c r="Z2312" s="357"/>
      <c r="AA2312" s="357"/>
      <c r="AB2312" s="308"/>
      <c r="AC2312" s="2300"/>
      <c r="AD2312" s="2300"/>
      <c r="AE2312" s="2308"/>
      <c r="AF2312" s="2316"/>
      <c r="AG2312" s="2314"/>
      <c r="AH2312" s="2312"/>
      <c r="AI2312" s="271">
        <f>IF(P2312=P2311,0,IF(P2312=P2310,0,IF(P2312=P2309,0,IF(P2312=P2308,0,IF(P2312=P2307,0,IF(P2312=P2306,0,IF(P2312=P2305,0,1)))))))</f>
        <v>0</v>
      </c>
      <c r="AJ2312" s="271" t="s">
        <v>545</v>
      </c>
      <c r="AK2312" s="271" t="str">
        <f t="shared" si="3114"/>
        <v>??</v>
      </c>
      <c r="AL2312" s="271" t="e">
        <f>IF(#REF!=#REF!,0,IF(#REF!=#REF!,0,IF(#REF!=#REF!,0,IF(#REF!=#REF!,0,IF(#REF!=#REF!,0,IF(#REF!=#REF!,0,IF(#REF!=#REF!,0,1)))))))</f>
        <v>#REF!</v>
      </c>
      <c r="AM2312" s="354">
        <f t="shared" si="3120"/>
        <v>0</v>
      </c>
    </row>
    <row r="2313" spans="1:39" ht="14.1" customHeight="1" thickTop="1" thickBot="1" x14ac:dyDescent="0.25">
      <c r="A2313" s="2278"/>
      <c r="B2313" s="2281"/>
      <c r="C2313" s="2283"/>
      <c r="D2313" s="2285"/>
      <c r="E2313" s="2288"/>
      <c r="F2313" s="2281"/>
      <c r="G2313" s="2295"/>
      <c r="H2313" s="2297"/>
      <c r="I2313" s="2293"/>
      <c r="J2313" s="2281"/>
      <c r="K2313" s="2295"/>
      <c r="L2313" s="2281"/>
      <c r="M2313" s="310"/>
      <c r="N2313" s="1678"/>
      <c r="O2313" s="1678"/>
      <c r="P2313" s="309"/>
      <c r="Q2313" s="309"/>
      <c r="R2313" s="308"/>
      <c r="S2313" s="308"/>
      <c r="T2313" s="358"/>
      <c r="U2313" s="357"/>
      <c r="V2313" s="357"/>
      <c r="W2313" s="357"/>
      <c r="X2313" s="357"/>
      <c r="Y2313" s="357"/>
      <c r="Z2313" s="357"/>
      <c r="AA2313" s="357"/>
      <c r="AB2313" s="308"/>
      <c r="AC2313" s="2300"/>
      <c r="AD2313" s="2300"/>
      <c r="AE2313" s="2308"/>
      <c r="AF2313" s="2316"/>
      <c r="AG2313" s="2314"/>
      <c r="AH2313" s="2312"/>
      <c r="AI2313" s="271">
        <f>IF(P2313=P2312,0,IF(P2313=P2311,0,IF(P2313=P2310,0,IF(P2313=P2309,0,IF(P2313=P2308,0,IF(P2313=P2307,0,IF(P2313=P2306,0,IF(P2313=P2305,0,1))))))))</f>
        <v>0</v>
      </c>
      <c r="AJ2313" s="271" t="s">
        <v>545</v>
      </c>
      <c r="AK2313" s="271" t="str">
        <f t="shared" si="3114"/>
        <v>??</v>
      </c>
      <c r="AL2313" s="271" t="e">
        <f>IF(#REF!=#REF!,0,IF(#REF!=#REF!,0,IF(#REF!=#REF!,0,IF(#REF!=#REF!,0,IF(#REF!=#REF!,0,IF(#REF!=#REF!,0,IF(#REF!=#REF!,0,IF(#REF!=#REF!,0,1))))))))</f>
        <v>#REF!</v>
      </c>
      <c r="AM2313" s="354">
        <f t="shared" si="3120"/>
        <v>0</v>
      </c>
    </row>
    <row r="2314" spans="1:39" ht="14.1" customHeight="1" thickTop="1" thickBot="1" x14ac:dyDescent="0.25">
      <c r="A2314" s="2279"/>
      <c r="B2314" s="2282"/>
      <c r="C2314" s="2284"/>
      <c r="D2314" s="2286"/>
      <c r="E2314" s="2289"/>
      <c r="F2314" s="2282"/>
      <c r="G2314" s="2296"/>
      <c r="H2314" s="2298"/>
      <c r="I2314" s="2294"/>
      <c r="J2314" s="2282"/>
      <c r="K2314" s="2296"/>
      <c r="L2314" s="2282"/>
      <c r="M2314" s="292"/>
      <c r="N2314" s="290"/>
      <c r="O2314" s="290"/>
      <c r="P2314" s="291"/>
      <c r="Q2314" s="291"/>
      <c r="R2314" s="290"/>
      <c r="S2314" s="290"/>
      <c r="T2314" s="356"/>
      <c r="U2314" s="355"/>
      <c r="V2314" s="355"/>
      <c r="W2314" s="355"/>
      <c r="X2314" s="355"/>
      <c r="Y2314" s="355"/>
      <c r="Z2314" s="355"/>
      <c r="AA2314" s="355"/>
      <c r="AB2314" s="290"/>
      <c r="AC2314" s="2301"/>
      <c r="AD2314" s="2301"/>
      <c r="AE2314" s="2309"/>
      <c r="AF2314" s="2316"/>
      <c r="AG2314" s="2315"/>
      <c r="AH2314" s="2312"/>
      <c r="AI2314" s="271">
        <f>IF(P2314=P2313,0,IF(P2314=P2312,0,IF(P2314=P2311,0,IF(P2314=P2310,0,IF(P2314=P2309,0,IF(P2314=P2308,0,IF(P2314=P2307,0,IF(P2314=P2306,0,IF(P2314=P2305,0,1)))))))))</f>
        <v>0</v>
      </c>
      <c r="AJ2314" s="271" t="s">
        <v>545</v>
      </c>
      <c r="AK2314" s="271" t="str">
        <f t="shared" si="3114"/>
        <v>??</v>
      </c>
      <c r="AL2314" s="271" t="e">
        <f>IF(#REF!=#REF!,0,IF(#REF!=#REF!,0,IF(#REF!=#REF!,0,IF(#REF!=#REF!,0,IF(#REF!=#REF!,0,IF(#REF!=#REF!,0,IF(#REF!=#REF!,0,IF(#REF!=#REF!,0,IF(#REF!=#REF!,0,1)))))))))</f>
        <v>#REF!</v>
      </c>
      <c r="AM2314" s="354">
        <f t="shared" si="3120"/>
        <v>0</v>
      </c>
    </row>
    <row r="2315" spans="1:39" ht="14.1" customHeight="1" thickTop="1" thickBot="1" x14ac:dyDescent="0.25">
      <c r="A2315" s="2278"/>
      <c r="B2315" s="2280"/>
      <c r="C2315" s="2283"/>
      <c r="D2315" s="2285"/>
      <c r="E2315" s="2287"/>
      <c r="F2315" s="2280"/>
      <c r="G2315" s="2280"/>
      <c r="H2315" s="2297"/>
      <c r="I2315" s="2290" t="s">
        <v>140</v>
      </c>
      <c r="J2315" s="2281"/>
      <c r="K2315" s="2280"/>
      <c r="L2315" s="2281"/>
      <c r="M2315" s="310"/>
      <c r="N2315" s="1678"/>
      <c r="O2315" s="1678"/>
      <c r="P2315" s="388"/>
      <c r="Q2315" s="388"/>
      <c r="R2315" s="308"/>
      <c r="S2315" s="308"/>
      <c r="T2315" s="358"/>
      <c r="U2315" s="357"/>
      <c r="V2315" s="357"/>
      <c r="W2315" s="357"/>
      <c r="X2315" s="357"/>
      <c r="Y2315" s="357"/>
      <c r="Z2315" s="357"/>
      <c r="AA2315" s="357"/>
      <c r="AB2315" s="308"/>
      <c r="AC2315" s="2299">
        <f>SUM(T2315:AB2324)</f>
        <v>0</v>
      </c>
      <c r="AD2315" s="2299">
        <f>IF(AC2315&gt;0,18,0)</f>
        <v>0</v>
      </c>
      <c r="AE2315" s="2306">
        <f>IF((AC2315-AD2315)&gt;=0,AC2315-AD2315,0)</f>
        <v>0</v>
      </c>
      <c r="AF2315" s="2316">
        <f>IF(AC2315&lt;AD2315,AC2315,AD2315)/IF(AD2315=0,1,AD2315)</f>
        <v>0</v>
      </c>
      <c r="AG2315" s="2313" t="str">
        <f>IF(AF2315=1,"pe",IF(AF2315&gt;0,"ne",""))</f>
        <v/>
      </c>
      <c r="AH2315" s="2312"/>
      <c r="AI2315" s="271">
        <v>1</v>
      </c>
      <c r="AJ2315" s="271" t="s">
        <v>545</v>
      </c>
      <c r="AK2315" s="271" t="str">
        <f t="shared" si="3114"/>
        <v>??</v>
      </c>
      <c r="AL2315" s="271">
        <v>1</v>
      </c>
      <c r="AM2315" s="354">
        <f>C2315</f>
        <v>0</v>
      </c>
    </row>
    <row r="2316" spans="1:39" ht="14.1" customHeight="1" thickTop="1" thickBot="1" x14ac:dyDescent="0.25">
      <c r="A2316" s="2278"/>
      <c r="B2316" s="2281"/>
      <c r="C2316" s="2283"/>
      <c r="D2316" s="2285"/>
      <c r="E2316" s="2288"/>
      <c r="F2316" s="2281"/>
      <c r="G2316" s="2295"/>
      <c r="H2316" s="2297"/>
      <c r="I2316" s="2291"/>
      <c r="J2316" s="2281"/>
      <c r="K2316" s="2295"/>
      <c r="L2316" s="2281"/>
      <c r="M2316" s="310"/>
      <c r="N2316" s="1678"/>
      <c r="O2316" s="1678"/>
      <c r="P2316" s="309"/>
      <c r="Q2316" s="309"/>
      <c r="R2316" s="308"/>
      <c r="S2316" s="308"/>
      <c r="T2316" s="358"/>
      <c r="U2316" s="357"/>
      <c r="V2316" s="357"/>
      <c r="W2316" s="357"/>
      <c r="X2316" s="357"/>
      <c r="Y2316" s="357"/>
      <c r="Z2316" s="357"/>
      <c r="AA2316" s="357"/>
      <c r="AB2316" s="308"/>
      <c r="AC2316" s="2300"/>
      <c r="AD2316" s="2300"/>
      <c r="AE2316" s="2307"/>
      <c r="AF2316" s="2316"/>
      <c r="AG2316" s="2314"/>
      <c r="AH2316" s="2312"/>
      <c r="AI2316" s="271">
        <f>IF(P2316=P2315,0,1)</f>
        <v>0</v>
      </c>
      <c r="AJ2316" s="271" t="s">
        <v>545</v>
      </c>
      <c r="AK2316" s="271" t="str">
        <f t="shared" si="3114"/>
        <v>??</v>
      </c>
      <c r="AL2316" s="271" t="e">
        <f>IF(#REF!=#REF!,0,1)</f>
        <v>#REF!</v>
      </c>
      <c r="AM2316" s="354">
        <f t="shared" ref="AM2316:AM2324" si="3121">AM2315</f>
        <v>0</v>
      </c>
    </row>
    <row r="2317" spans="1:39" ht="14.1" customHeight="1" thickTop="1" thickBot="1" x14ac:dyDescent="0.25">
      <c r="A2317" s="2278"/>
      <c r="B2317" s="2281"/>
      <c r="C2317" s="2283"/>
      <c r="D2317" s="2285"/>
      <c r="E2317" s="2288"/>
      <c r="F2317" s="2281"/>
      <c r="G2317" s="2295"/>
      <c r="H2317" s="2297"/>
      <c r="I2317" s="2292"/>
      <c r="J2317" s="2281"/>
      <c r="K2317" s="2295"/>
      <c r="L2317" s="2281"/>
      <c r="M2317" s="310"/>
      <c r="N2317" s="1678"/>
      <c r="O2317" s="1678"/>
      <c r="P2317" s="309"/>
      <c r="Q2317" s="309"/>
      <c r="R2317" s="308"/>
      <c r="S2317" s="308"/>
      <c r="T2317" s="358"/>
      <c r="U2317" s="357"/>
      <c r="V2317" s="357"/>
      <c r="W2317" s="357"/>
      <c r="X2317" s="357"/>
      <c r="Y2317" s="357"/>
      <c r="Z2317" s="357"/>
      <c r="AA2317" s="357"/>
      <c r="AB2317" s="308"/>
      <c r="AC2317" s="2300"/>
      <c r="AD2317" s="2300"/>
      <c r="AE2317" s="2307"/>
      <c r="AF2317" s="2316"/>
      <c r="AG2317" s="2314"/>
      <c r="AH2317" s="2312"/>
      <c r="AI2317" s="271">
        <f>IF(P2317=P2316,0,IF(P2317=P2315,0,1))</f>
        <v>0</v>
      </c>
      <c r="AJ2317" s="271" t="s">
        <v>545</v>
      </c>
      <c r="AK2317" s="271" t="str">
        <f t="shared" si="3114"/>
        <v>??</v>
      </c>
      <c r="AL2317" s="271" t="e">
        <f>IF(#REF!=#REF!,0,IF(#REF!=#REF!,0,1))</f>
        <v>#REF!</v>
      </c>
      <c r="AM2317" s="354">
        <f t="shared" si="3121"/>
        <v>0</v>
      </c>
    </row>
    <row r="2318" spans="1:39" ht="14.1" customHeight="1" thickTop="1" thickBot="1" x14ac:dyDescent="0.25">
      <c r="A2318" s="2278"/>
      <c r="B2318" s="2281"/>
      <c r="C2318" s="2283"/>
      <c r="D2318" s="2285"/>
      <c r="E2318" s="2288"/>
      <c r="F2318" s="2281"/>
      <c r="G2318" s="2295"/>
      <c r="H2318" s="2297"/>
      <c r="I2318" s="2293"/>
      <c r="J2318" s="2281"/>
      <c r="K2318" s="2295"/>
      <c r="L2318" s="2281"/>
      <c r="M2318" s="310"/>
      <c r="N2318" s="1678"/>
      <c r="O2318" s="1678"/>
      <c r="P2318" s="309"/>
      <c r="Q2318" s="309"/>
      <c r="R2318" s="308"/>
      <c r="S2318" s="308"/>
      <c r="T2318" s="358"/>
      <c r="U2318" s="357"/>
      <c r="V2318" s="357"/>
      <c r="W2318" s="357"/>
      <c r="X2318" s="357"/>
      <c r="Y2318" s="357"/>
      <c r="Z2318" s="357"/>
      <c r="AA2318" s="357"/>
      <c r="AB2318" s="308"/>
      <c r="AC2318" s="2300"/>
      <c r="AD2318" s="2300"/>
      <c r="AE2318" s="2307"/>
      <c r="AF2318" s="2316"/>
      <c r="AG2318" s="2314"/>
      <c r="AH2318" s="2312"/>
      <c r="AI2318" s="271">
        <f>IF(P2318=P2317,0,IF(P2318=P2316,0,IF(P2318=P2315,0,1)))</f>
        <v>0</v>
      </c>
      <c r="AJ2318" s="271" t="s">
        <v>545</v>
      </c>
      <c r="AK2318" s="271" t="str">
        <f t="shared" si="3114"/>
        <v>??</v>
      </c>
      <c r="AL2318" s="271" t="e">
        <f>IF(#REF!=#REF!,0,IF(#REF!=#REF!,0,IF(#REF!=#REF!,0,1)))</f>
        <v>#REF!</v>
      </c>
      <c r="AM2318" s="354">
        <f t="shared" si="3121"/>
        <v>0</v>
      </c>
    </row>
    <row r="2319" spans="1:39" ht="14.1" customHeight="1" thickTop="1" thickBot="1" x14ac:dyDescent="0.25">
      <c r="A2319" s="2278"/>
      <c r="B2319" s="2281"/>
      <c r="C2319" s="2283"/>
      <c r="D2319" s="2285"/>
      <c r="E2319" s="2288"/>
      <c r="F2319" s="2281"/>
      <c r="G2319" s="2295"/>
      <c r="H2319" s="2297"/>
      <c r="I2319" s="2293"/>
      <c r="J2319" s="2281"/>
      <c r="K2319" s="2295"/>
      <c r="L2319" s="2281"/>
      <c r="M2319" s="310"/>
      <c r="N2319" s="1678"/>
      <c r="O2319" s="1678"/>
      <c r="P2319" s="309"/>
      <c r="Q2319" s="309"/>
      <c r="R2319" s="308"/>
      <c r="S2319" s="308"/>
      <c r="T2319" s="358"/>
      <c r="U2319" s="357"/>
      <c r="V2319" s="357"/>
      <c r="W2319" s="357"/>
      <c r="X2319" s="357"/>
      <c r="Y2319" s="357"/>
      <c r="Z2319" s="357"/>
      <c r="AA2319" s="357"/>
      <c r="AB2319" s="308"/>
      <c r="AC2319" s="2300"/>
      <c r="AD2319" s="2300"/>
      <c r="AE2319" s="2307"/>
      <c r="AF2319" s="2316"/>
      <c r="AG2319" s="2314"/>
      <c r="AH2319" s="2312"/>
      <c r="AI2319" s="271">
        <f>IF(P2319=P2318,0,IF(P2319=P2317,0,IF(P2319=P2316,0,IF(P2319=P2315,0,1))))</f>
        <v>0</v>
      </c>
      <c r="AJ2319" s="271" t="s">
        <v>545</v>
      </c>
      <c r="AK2319" s="271" t="str">
        <f t="shared" si="3114"/>
        <v>??</v>
      </c>
      <c r="AL2319" s="271" t="e">
        <f>IF(#REF!=#REF!,0,IF(#REF!=#REF!,0,IF(#REF!=#REF!,0,IF(#REF!=#REF!,0,1))))</f>
        <v>#REF!</v>
      </c>
      <c r="AM2319" s="354">
        <f t="shared" si="3121"/>
        <v>0</v>
      </c>
    </row>
    <row r="2320" spans="1:39" ht="14.1" customHeight="1" thickTop="1" thickBot="1" x14ac:dyDescent="0.25">
      <c r="A2320" s="2278"/>
      <c r="B2320" s="2281"/>
      <c r="C2320" s="2283"/>
      <c r="D2320" s="2285"/>
      <c r="E2320" s="2288"/>
      <c r="F2320" s="2281"/>
      <c r="G2320" s="2295"/>
      <c r="H2320" s="2297"/>
      <c r="I2320" s="2293"/>
      <c r="J2320" s="2281"/>
      <c r="K2320" s="2295"/>
      <c r="L2320" s="2281"/>
      <c r="M2320" s="310"/>
      <c r="N2320" s="1678"/>
      <c r="O2320" s="1678"/>
      <c r="P2320" s="309"/>
      <c r="Q2320" s="309"/>
      <c r="R2320" s="308"/>
      <c r="S2320" s="308"/>
      <c r="T2320" s="358"/>
      <c r="U2320" s="357"/>
      <c r="V2320" s="357"/>
      <c r="W2320" s="357"/>
      <c r="X2320" s="357"/>
      <c r="Y2320" s="357"/>
      <c r="Z2320" s="357"/>
      <c r="AA2320" s="357"/>
      <c r="AB2320" s="308"/>
      <c r="AC2320" s="2300"/>
      <c r="AD2320" s="2300"/>
      <c r="AE2320" s="2307"/>
      <c r="AF2320" s="2316"/>
      <c r="AG2320" s="2314"/>
      <c r="AH2320" s="2312"/>
      <c r="AI2320" s="271">
        <f>IF(P2320=P2319,0,IF(P2320=P2318,0,IF(P2320=P2317,0,IF(P2320=P2316,0,IF(P2320=P2315,0,1)))))</f>
        <v>0</v>
      </c>
      <c r="AJ2320" s="271" t="s">
        <v>545</v>
      </c>
      <c r="AK2320" s="271" t="str">
        <f t="shared" ref="AK2320:AK2383" si="3122">$C$2</f>
        <v>??</v>
      </c>
      <c r="AL2320" s="271" t="e">
        <f>IF(#REF!=#REF!,0,IF(#REF!=#REF!,0,IF(#REF!=#REF!,0,IF(#REF!=#REF!,0,IF(#REF!=#REF!,0,1)))))</f>
        <v>#REF!</v>
      </c>
      <c r="AM2320" s="354">
        <f t="shared" si="3121"/>
        <v>0</v>
      </c>
    </row>
    <row r="2321" spans="1:39" ht="14.1" customHeight="1" thickTop="1" thickBot="1" x14ac:dyDescent="0.25">
      <c r="A2321" s="2278"/>
      <c r="B2321" s="2281"/>
      <c r="C2321" s="2283"/>
      <c r="D2321" s="2285"/>
      <c r="E2321" s="2288"/>
      <c r="F2321" s="2281"/>
      <c r="G2321" s="2295"/>
      <c r="H2321" s="2297"/>
      <c r="I2321" s="2293"/>
      <c r="J2321" s="2281"/>
      <c r="K2321" s="2295"/>
      <c r="L2321" s="2281"/>
      <c r="M2321" s="310"/>
      <c r="N2321" s="1678"/>
      <c r="O2321" s="1678"/>
      <c r="P2321" s="309"/>
      <c r="Q2321" s="309"/>
      <c r="R2321" s="308"/>
      <c r="S2321" s="308"/>
      <c r="T2321" s="358"/>
      <c r="U2321" s="357"/>
      <c r="V2321" s="357"/>
      <c r="W2321" s="357"/>
      <c r="X2321" s="357"/>
      <c r="Y2321" s="357"/>
      <c r="Z2321" s="357"/>
      <c r="AA2321" s="357"/>
      <c r="AB2321" s="308"/>
      <c r="AC2321" s="2300"/>
      <c r="AD2321" s="2300"/>
      <c r="AE2321" s="2308" t="str">
        <f>IF(AE2315&gt;9,"błąd","")</f>
        <v/>
      </c>
      <c r="AF2321" s="2316"/>
      <c r="AG2321" s="2314"/>
      <c r="AH2321" s="2312"/>
      <c r="AI2321" s="271">
        <f>IF(P2321=P2320,0,IF(P2321=P2319,0,IF(P2321=P2318,0,IF(P2321=P2317,0,IF(P2321=P2316,0,IF(P2321=P2315,0,1))))))</f>
        <v>0</v>
      </c>
      <c r="AJ2321" s="271" t="s">
        <v>545</v>
      </c>
      <c r="AK2321" s="271" t="str">
        <f t="shared" si="3122"/>
        <v>??</v>
      </c>
      <c r="AL2321" s="271" t="e">
        <f>IF(#REF!=#REF!,0,IF(#REF!=#REF!,0,IF(#REF!=#REF!,0,IF(#REF!=#REF!,0,IF(#REF!=#REF!,0,IF(#REF!=#REF!,0,1))))))</f>
        <v>#REF!</v>
      </c>
      <c r="AM2321" s="354">
        <f t="shared" si="3121"/>
        <v>0</v>
      </c>
    </row>
    <row r="2322" spans="1:39" ht="14.1" customHeight="1" thickTop="1" thickBot="1" x14ac:dyDescent="0.25">
      <c r="A2322" s="2278"/>
      <c r="B2322" s="2281"/>
      <c r="C2322" s="2283"/>
      <c r="D2322" s="2285"/>
      <c r="E2322" s="2288"/>
      <c r="F2322" s="2281"/>
      <c r="G2322" s="2295"/>
      <c r="H2322" s="2297"/>
      <c r="I2322" s="2293"/>
      <c r="J2322" s="2281"/>
      <c r="K2322" s="2295"/>
      <c r="L2322" s="2281"/>
      <c r="M2322" s="310"/>
      <c r="N2322" s="1678"/>
      <c r="O2322" s="1678"/>
      <c r="P2322" s="309"/>
      <c r="Q2322" s="309"/>
      <c r="R2322" s="308"/>
      <c r="S2322" s="308"/>
      <c r="T2322" s="358"/>
      <c r="U2322" s="357"/>
      <c r="V2322" s="357"/>
      <c r="W2322" s="357"/>
      <c r="X2322" s="357"/>
      <c r="Y2322" s="357"/>
      <c r="Z2322" s="357"/>
      <c r="AA2322" s="357"/>
      <c r="AB2322" s="308"/>
      <c r="AC2322" s="2300"/>
      <c r="AD2322" s="2300"/>
      <c r="AE2322" s="2308"/>
      <c r="AF2322" s="2316"/>
      <c r="AG2322" s="2314"/>
      <c r="AH2322" s="2312"/>
      <c r="AI2322" s="271">
        <f>IF(P2322=P2321,0,IF(P2322=P2320,0,IF(P2322=P2319,0,IF(P2322=P2318,0,IF(P2322=P2317,0,IF(P2322=P2316,0,IF(P2322=P2315,0,1)))))))</f>
        <v>0</v>
      </c>
      <c r="AJ2322" s="271" t="s">
        <v>545</v>
      </c>
      <c r="AK2322" s="271" t="str">
        <f t="shared" si="3122"/>
        <v>??</v>
      </c>
      <c r="AL2322" s="271" t="e">
        <f>IF(#REF!=#REF!,0,IF(#REF!=#REF!,0,IF(#REF!=#REF!,0,IF(#REF!=#REF!,0,IF(#REF!=#REF!,0,IF(#REF!=#REF!,0,IF(#REF!=#REF!,0,1)))))))</f>
        <v>#REF!</v>
      </c>
      <c r="AM2322" s="354">
        <f t="shared" si="3121"/>
        <v>0</v>
      </c>
    </row>
    <row r="2323" spans="1:39" ht="14.1" customHeight="1" thickTop="1" thickBot="1" x14ac:dyDescent="0.25">
      <c r="A2323" s="2278"/>
      <c r="B2323" s="2281"/>
      <c r="C2323" s="2283"/>
      <c r="D2323" s="2285"/>
      <c r="E2323" s="2288"/>
      <c r="F2323" s="2281"/>
      <c r="G2323" s="2295"/>
      <c r="H2323" s="2297"/>
      <c r="I2323" s="2293"/>
      <c r="J2323" s="2281"/>
      <c r="K2323" s="2295"/>
      <c r="L2323" s="2281"/>
      <c r="M2323" s="310"/>
      <c r="N2323" s="1678"/>
      <c r="O2323" s="1678"/>
      <c r="P2323" s="309"/>
      <c r="Q2323" s="309"/>
      <c r="R2323" s="308"/>
      <c r="S2323" s="308"/>
      <c r="T2323" s="358"/>
      <c r="U2323" s="357"/>
      <c r="V2323" s="357"/>
      <c r="W2323" s="357"/>
      <c r="X2323" s="357"/>
      <c r="Y2323" s="357"/>
      <c r="Z2323" s="357"/>
      <c r="AA2323" s="357"/>
      <c r="AB2323" s="308"/>
      <c r="AC2323" s="2300"/>
      <c r="AD2323" s="2300"/>
      <c r="AE2323" s="2308"/>
      <c r="AF2323" s="2316"/>
      <c r="AG2323" s="2314"/>
      <c r="AH2323" s="2312"/>
      <c r="AI2323" s="271">
        <f>IF(P2323=P2322,0,IF(P2323=P2321,0,IF(P2323=P2320,0,IF(P2323=P2319,0,IF(P2323=P2318,0,IF(P2323=P2317,0,IF(P2323=P2316,0,IF(P2323=P2315,0,1))))))))</f>
        <v>0</v>
      </c>
      <c r="AJ2323" s="271" t="s">
        <v>545</v>
      </c>
      <c r="AK2323" s="271" t="str">
        <f t="shared" si="3122"/>
        <v>??</v>
      </c>
      <c r="AL2323" s="271" t="e">
        <f>IF(#REF!=#REF!,0,IF(#REF!=#REF!,0,IF(#REF!=#REF!,0,IF(#REF!=#REF!,0,IF(#REF!=#REF!,0,IF(#REF!=#REF!,0,IF(#REF!=#REF!,0,IF(#REF!=#REF!,0,1))))))))</f>
        <v>#REF!</v>
      </c>
      <c r="AM2323" s="354">
        <f t="shared" si="3121"/>
        <v>0</v>
      </c>
    </row>
    <row r="2324" spans="1:39" ht="14.1" customHeight="1" thickTop="1" thickBot="1" x14ac:dyDescent="0.25">
      <c r="A2324" s="2279"/>
      <c r="B2324" s="2282"/>
      <c r="C2324" s="2284"/>
      <c r="D2324" s="2286"/>
      <c r="E2324" s="2289"/>
      <c r="F2324" s="2282"/>
      <c r="G2324" s="2296"/>
      <c r="H2324" s="2298"/>
      <c r="I2324" s="2294"/>
      <c r="J2324" s="2282"/>
      <c r="K2324" s="2296"/>
      <c r="L2324" s="2282"/>
      <c r="M2324" s="292"/>
      <c r="N2324" s="290"/>
      <c r="O2324" s="290"/>
      <c r="P2324" s="291"/>
      <c r="Q2324" s="291"/>
      <c r="R2324" s="290"/>
      <c r="S2324" s="290"/>
      <c r="T2324" s="356"/>
      <c r="U2324" s="355"/>
      <c r="V2324" s="355"/>
      <c r="W2324" s="355"/>
      <c r="X2324" s="355"/>
      <c r="Y2324" s="355"/>
      <c r="Z2324" s="355"/>
      <c r="AA2324" s="355"/>
      <c r="AB2324" s="290"/>
      <c r="AC2324" s="2301"/>
      <c r="AD2324" s="2301"/>
      <c r="AE2324" s="2309"/>
      <c r="AF2324" s="2316"/>
      <c r="AG2324" s="2315"/>
      <c r="AH2324" s="2312"/>
      <c r="AI2324" s="271">
        <f>IF(P2324=P2323,0,IF(P2324=P2322,0,IF(P2324=P2321,0,IF(P2324=P2320,0,IF(P2324=P2319,0,IF(P2324=P2318,0,IF(P2324=P2317,0,IF(P2324=P2316,0,IF(P2324=P2315,0,1)))))))))</f>
        <v>0</v>
      </c>
      <c r="AJ2324" s="271" t="s">
        <v>545</v>
      </c>
      <c r="AK2324" s="271" t="str">
        <f t="shared" si="3122"/>
        <v>??</v>
      </c>
      <c r="AL2324" s="271" t="e">
        <f>IF(#REF!=#REF!,0,IF(#REF!=#REF!,0,IF(#REF!=#REF!,0,IF(#REF!=#REF!,0,IF(#REF!=#REF!,0,IF(#REF!=#REF!,0,IF(#REF!=#REF!,0,IF(#REF!=#REF!,0,IF(#REF!=#REF!,0,1)))))))))</f>
        <v>#REF!</v>
      </c>
      <c r="AM2324" s="354">
        <f t="shared" si="3121"/>
        <v>0</v>
      </c>
    </row>
    <row r="2325" spans="1:39" ht="14.1" customHeight="1" thickTop="1" thickBot="1" x14ac:dyDescent="0.25">
      <c r="A2325" s="2278"/>
      <c r="B2325" s="2280"/>
      <c r="C2325" s="2283"/>
      <c r="D2325" s="2285"/>
      <c r="E2325" s="2287"/>
      <c r="F2325" s="2280"/>
      <c r="G2325" s="2280"/>
      <c r="H2325" s="2297"/>
      <c r="I2325" s="2290" t="s">
        <v>140</v>
      </c>
      <c r="J2325" s="2281"/>
      <c r="K2325" s="2280"/>
      <c r="L2325" s="2281"/>
      <c r="M2325" s="310"/>
      <c r="N2325" s="1678"/>
      <c r="O2325" s="1678"/>
      <c r="P2325" s="388"/>
      <c r="Q2325" s="388"/>
      <c r="R2325" s="308"/>
      <c r="S2325" s="308"/>
      <c r="T2325" s="358"/>
      <c r="U2325" s="357"/>
      <c r="V2325" s="357"/>
      <c r="W2325" s="357"/>
      <c r="X2325" s="357"/>
      <c r="Y2325" s="357"/>
      <c r="Z2325" s="357"/>
      <c r="AA2325" s="357"/>
      <c r="AB2325" s="308"/>
      <c r="AC2325" s="2299">
        <f>SUM(T2325:AB2334)</f>
        <v>0</v>
      </c>
      <c r="AD2325" s="2299">
        <f>IF(AC2325&gt;0,18,0)</f>
        <v>0</v>
      </c>
      <c r="AE2325" s="2306">
        <f>IF((AC2325-AD2325)&gt;=0,AC2325-AD2325,0)</f>
        <v>0</v>
      </c>
      <c r="AF2325" s="2316">
        <f>IF(AC2325&lt;AD2325,AC2325,AD2325)/IF(AD2325=0,1,AD2325)</f>
        <v>0</v>
      </c>
      <c r="AG2325" s="2313" t="str">
        <f>IF(AF2325=1,"pe",IF(AF2325&gt;0,"ne",""))</f>
        <v/>
      </c>
      <c r="AH2325" s="2312"/>
      <c r="AI2325" s="271">
        <v>1</v>
      </c>
      <c r="AJ2325" s="271" t="s">
        <v>545</v>
      </c>
      <c r="AK2325" s="271" t="str">
        <f t="shared" si="3122"/>
        <v>??</v>
      </c>
      <c r="AL2325" s="271">
        <v>1</v>
      </c>
      <c r="AM2325" s="354">
        <f>C2325</f>
        <v>0</v>
      </c>
    </row>
    <row r="2326" spans="1:39" ht="14.1" customHeight="1" thickTop="1" thickBot="1" x14ac:dyDescent="0.25">
      <c r="A2326" s="2278"/>
      <c r="B2326" s="2281"/>
      <c r="C2326" s="2283"/>
      <c r="D2326" s="2285"/>
      <c r="E2326" s="2288"/>
      <c r="F2326" s="2281"/>
      <c r="G2326" s="2295"/>
      <c r="H2326" s="2297"/>
      <c r="I2326" s="2291"/>
      <c r="J2326" s="2281"/>
      <c r="K2326" s="2295"/>
      <c r="L2326" s="2281"/>
      <c r="M2326" s="310"/>
      <c r="N2326" s="1678"/>
      <c r="O2326" s="1678"/>
      <c r="P2326" s="309"/>
      <c r="Q2326" s="309"/>
      <c r="R2326" s="308"/>
      <c r="S2326" s="308"/>
      <c r="T2326" s="358"/>
      <c r="U2326" s="357"/>
      <c r="V2326" s="357"/>
      <c r="W2326" s="357"/>
      <c r="X2326" s="357"/>
      <c r="Y2326" s="357"/>
      <c r="Z2326" s="357"/>
      <c r="AA2326" s="357"/>
      <c r="AB2326" s="308"/>
      <c r="AC2326" s="2300"/>
      <c r="AD2326" s="2300"/>
      <c r="AE2326" s="2307"/>
      <c r="AF2326" s="2316"/>
      <c r="AG2326" s="2314"/>
      <c r="AH2326" s="2312"/>
      <c r="AI2326" s="271">
        <f>IF(P2326=P2325,0,1)</f>
        <v>0</v>
      </c>
      <c r="AJ2326" s="271" t="s">
        <v>545</v>
      </c>
      <c r="AK2326" s="271" t="str">
        <f t="shared" si="3122"/>
        <v>??</v>
      </c>
      <c r="AL2326" s="271" t="e">
        <f>IF(#REF!=#REF!,0,1)</f>
        <v>#REF!</v>
      </c>
      <c r="AM2326" s="354">
        <f t="shared" ref="AM2326:AM2334" si="3123">AM2325</f>
        <v>0</v>
      </c>
    </row>
    <row r="2327" spans="1:39" ht="14.1" customHeight="1" thickTop="1" thickBot="1" x14ac:dyDescent="0.25">
      <c r="A2327" s="2278"/>
      <c r="B2327" s="2281"/>
      <c r="C2327" s="2283"/>
      <c r="D2327" s="2285"/>
      <c r="E2327" s="2288"/>
      <c r="F2327" s="2281"/>
      <c r="G2327" s="2295"/>
      <c r="H2327" s="2297"/>
      <c r="I2327" s="2292"/>
      <c r="J2327" s="2281"/>
      <c r="K2327" s="2295"/>
      <c r="L2327" s="2281"/>
      <c r="M2327" s="310"/>
      <c r="N2327" s="1678"/>
      <c r="O2327" s="1678"/>
      <c r="P2327" s="309"/>
      <c r="Q2327" s="309"/>
      <c r="R2327" s="308"/>
      <c r="S2327" s="308"/>
      <c r="T2327" s="358"/>
      <c r="U2327" s="357"/>
      <c r="V2327" s="357"/>
      <c r="W2327" s="357"/>
      <c r="X2327" s="357"/>
      <c r="Y2327" s="357"/>
      <c r="Z2327" s="357"/>
      <c r="AA2327" s="357"/>
      <c r="AB2327" s="308"/>
      <c r="AC2327" s="2300"/>
      <c r="AD2327" s="2300"/>
      <c r="AE2327" s="2307"/>
      <c r="AF2327" s="2316"/>
      <c r="AG2327" s="2314"/>
      <c r="AH2327" s="2312"/>
      <c r="AI2327" s="271">
        <f>IF(P2327=P2326,0,IF(P2327=P2325,0,1))</f>
        <v>0</v>
      </c>
      <c r="AJ2327" s="271" t="s">
        <v>545</v>
      </c>
      <c r="AK2327" s="271" t="str">
        <f t="shared" si="3122"/>
        <v>??</v>
      </c>
      <c r="AL2327" s="271" t="e">
        <f>IF(#REF!=#REF!,0,IF(#REF!=#REF!,0,1))</f>
        <v>#REF!</v>
      </c>
      <c r="AM2327" s="354">
        <f t="shared" si="3123"/>
        <v>0</v>
      </c>
    </row>
    <row r="2328" spans="1:39" ht="14.1" customHeight="1" thickTop="1" thickBot="1" x14ac:dyDescent="0.25">
      <c r="A2328" s="2278"/>
      <c r="B2328" s="2281"/>
      <c r="C2328" s="2283"/>
      <c r="D2328" s="2285"/>
      <c r="E2328" s="2288"/>
      <c r="F2328" s="2281"/>
      <c r="G2328" s="2295"/>
      <c r="H2328" s="2297"/>
      <c r="I2328" s="2293"/>
      <c r="J2328" s="2281"/>
      <c r="K2328" s="2295"/>
      <c r="L2328" s="2281"/>
      <c r="M2328" s="310"/>
      <c r="N2328" s="1678"/>
      <c r="O2328" s="1678"/>
      <c r="P2328" s="309"/>
      <c r="Q2328" s="309"/>
      <c r="R2328" s="308"/>
      <c r="S2328" s="308"/>
      <c r="T2328" s="358"/>
      <c r="U2328" s="357"/>
      <c r="V2328" s="357"/>
      <c r="W2328" s="357"/>
      <c r="X2328" s="357"/>
      <c r="Y2328" s="357"/>
      <c r="Z2328" s="357"/>
      <c r="AA2328" s="357"/>
      <c r="AB2328" s="308"/>
      <c r="AC2328" s="2300"/>
      <c r="AD2328" s="2300"/>
      <c r="AE2328" s="2307"/>
      <c r="AF2328" s="2316"/>
      <c r="AG2328" s="2314"/>
      <c r="AH2328" s="2312"/>
      <c r="AI2328" s="271">
        <f>IF(P2328=P2327,0,IF(P2328=P2326,0,IF(P2328=P2325,0,1)))</f>
        <v>0</v>
      </c>
      <c r="AJ2328" s="271" t="s">
        <v>545</v>
      </c>
      <c r="AK2328" s="271" t="str">
        <f t="shared" si="3122"/>
        <v>??</v>
      </c>
      <c r="AL2328" s="271" t="e">
        <f>IF(#REF!=#REF!,0,IF(#REF!=#REF!,0,IF(#REF!=#REF!,0,1)))</f>
        <v>#REF!</v>
      </c>
      <c r="AM2328" s="354">
        <f t="shared" si="3123"/>
        <v>0</v>
      </c>
    </row>
    <row r="2329" spans="1:39" ht="14.1" customHeight="1" thickTop="1" thickBot="1" x14ac:dyDescent="0.25">
      <c r="A2329" s="2278"/>
      <c r="B2329" s="2281"/>
      <c r="C2329" s="2283"/>
      <c r="D2329" s="2285"/>
      <c r="E2329" s="2288"/>
      <c r="F2329" s="2281"/>
      <c r="G2329" s="2295"/>
      <c r="H2329" s="2297"/>
      <c r="I2329" s="2293"/>
      <c r="J2329" s="2281"/>
      <c r="K2329" s="2295"/>
      <c r="L2329" s="2281"/>
      <c r="M2329" s="310"/>
      <c r="N2329" s="1678"/>
      <c r="O2329" s="1678"/>
      <c r="P2329" s="309"/>
      <c r="Q2329" s="309"/>
      <c r="R2329" s="308"/>
      <c r="S2329" s="308"/>
      <c r="T2329" s="358"/>
      <c r="U2329" s="357"/>
      <c r="V2329" s="357"/>
      <c r="W2329" s="357"/>
      <c r="X2329" s="357"/>
      <c r="Y2329" s="357"/>
      <c r="Z2329" s="357"/>
      <c r="AA2329" s="357"/>
      <c r="AB2329" s="308"/>
      <c r="AC2329" s="2300"/>
      <c r="AD2329" s="2300"/>
      <c r="AE2329" s="2307"/>
      <c r="AF2329" s="2316"/>
      <c r="AG2329" s="2314"/>
      <c r="AH2329" s="2312"/>
      <c r="AI2329" s="271">
        <f>IF(P2329=P2328,0,IF(P2329=P2327,0,IF(P2329=P2326,0,IF(P2329=P2325,0,1))))</f>
        <v>0</v>
      </c>
      <c r="AJ2329" s="271" t="s">
        <v>545</v>
      </c>
      <c r="AK2329" s="271" t="str">
        <f t="shared" si="3122"/>
        <v>??</v>
      </c>
      <c r="AL2329" s="271" t="e">
        <f>IF(#REF!=#REF!,0,IF(#REF!=#REF!,0,IF(#REF!=#REF!,0,IF(#REF!=#REF!,0,1))))</f>
        <v>#REF!</v>
      </c>
      <c r="AM2329" s="354">
        <f t="shared" si="3123"/>
        <v>0</v>
      </c>
    </row>
    <row r="2330" spans="1:39" ht="14.1" customHeight="1" thickTop="1" thickBot="1" x14ac:dyDescent="0.25">
      <c r="A2330" s="2278"/>
      <c r="B2330" s="2281"/>
      <c r="C2330" s="2283"/>
      <c r="D2330" s="2285"/>
      <c r="E2330" s="2288"/>
      <c r="F2330" s="2281"/>
      <c r="G2330" s="2295"/>
      <c r="H2330" s="2297"/>
      <c r="I2330" s="2293"/>
      <c r="J2330" s="2281"/>
      <c r="K2330" s="2295"/>
      <c r="L2330" s="2281"/>
      <c r="M2330" s="310"/>
      <c r="N2330" s="1678"/>
      <c r="O2330" s="1678"/>
      <c r="P2330" s="309"/>
      <c r="Q2330" s="309"/>
      <c r="R2330" s="308"/>
      <c r="S2330" s="308"/>
      <c r="T2330" s="358"/>
      <c r="U2330" s="357"/>
      <c r="V2330" s="357"/>
      <c r="W2330" s="357"/>
      <c r="X2330" s="357"/>
      <c r="Y2330" s="357"/>
      <c r="Z2330" s="357"/>
      <c r="AA2330" s="357"/>
      <c r="AB2330" s="308"/>
      <c r="AC2330" s="2300"/>
      <c r="AD2330" s="2300"/>
      <c r="AE2330" s="2307"/>
      <c r="AF2330" s="2316"/>
      <c r="AG2330" s="2314"/>
      <c r="AH2330" s="2312"/>
      <c r="AI2330" s="271">
        <f>IF(P2330=P2329,0,IF(P2330=P2328,0,IF(P2330=P2327,0,IF(P2330=P2326,0,IF(P2330=P2325,0,1)))))</f>
        <v>0</v>
      </c>
      <c r="AJ2330" s="271" t="s">
        <v>545</v>
      </c>
      <c r="AK2330" s="271" t="str">
        <f t="shared" si="3122"/>
        <v>??</v>
      </c>
      <c r="AL2330" s="271" t="e">
        <f>IF(#REF!=#REF!,0,IF(#REF!=#REF!,0,IF(#REF!=#REF!,0,IF(#REF!=#REF!,0,IF(#REF!=#REF!,0,1)))))</f>
        <v>#REF!</v>
      </c>
      <c r="AM2330" s="354">
        <f t="shared" si="3123"/>
        <v>0</v>
      </c>
    </row>
    <row r="2331" spans="1:39" ht="14.1" customHeight="1" thickTop="1" thickBot="1" x14ac:dyDescent="0.25">
      <c r="A2331" s="2278"/>
      <c r="B2331" s="2281"/>
      <c r="C2331" s="2283"/>
      <c r="D2331" s="2285"/>
      <c r="E2331" s="2288"/>
      <c r="F2331" s="2281"/>
      <c r="G2331" s="2295"/>
      <c r="H2331" s="2297"/>
      <c r="I2331" s="2293"/>
      <c r="J2331" s="2281"/>
      <c r="K2331" s="2295"/>
      <c r="L2331" s="2281"/>
      <c r="M2331" s="310"/>
      <c r="N2331" s="1678"/>
      <c r="O2331" s="1678"/>
      <c r="P2331" s="309"/>
      <c r="Q2331" s="309"/>
      <c r="R2331" s="308"/>
      <c r="S2331" s="308"/>
      <c r="T2331" s="358"/>
      <c r="U2331" s="357"/>
      <c r="V2331" s="357"/>
      <c r="W2331" s="357"/>
      <c r="X2331" s="357"/>
      <c r="Y2331" s="357"/>
      <c r="Z2331" s="357"/>
      <c r="AA2331" s="357"/>
      <c r="AB2331" s="308"/>
      <c r="AC2331" s="2300"/>
      <c r="AD2331" s="2300"/>
      <c r="AE2331" s="2308" t="str">
        <f>IF(AE2325&gt;9,"błąd","")</f>
        <v/>
      </c>
      <c r="AF2331" s="2316"/>
      <c r="AG2331" s="2314"/>
      <c r="AH2331" s="2312"/>
      <c r="AI2331" s="271">
        <f>IF(P2331=P2330,0,IF(P2331=P2329,0,IF(P2331=P2328,0,IF(P2331=P2327,0,IF(P2331=P2326,0,IF(P2331=P2325,0,1))))))</f>
        <v>0</v>
      </c>
      <c r="AJ2331" s="271" t="s">
        <v>545</v>
      </c>
      <c r="AK2331" s="271" t="str">
        <f t="shared" si="3122"/>
        <v>??</v>
      </c>
      <c r="AL2331" s="271" t="e">
        <f>IF(#REF!=#REF!,0,IF(#REF!=#REF!,0,IF(#REF!=#REF!,0,IF(#REF!=#REF!,0,IF(#REF!=#REF!,0,IF(#REF!=#REF!,0,1))))))</f>
        <v>#REF!</v>
      </c>
      <c r="AM2331" s="354">
        <f t="shared" si="3123"/>
        <v>0</v>
      </c>
    </row>
    <row r="2332" spans="1:39" ht="14.1" customHeight="1" thickTop="1" thickBot="1" x14ac:dyDescent="0.25">
      <c r="A2332" s="2278"/>
      <c r="B2332" s="2281"/>
      <c r="C2332" s="2283"/>
      <c r="D2332" s="2285"/>
      <c r="E2332" s="2288"/>
      <c r="F2332" s="2281"/>
      <c r="G2332" s="2295"/>
      <c r="H2332" s="2297"/>
      <c r="I2332" s="2293"/>
      <c r="J2332" s="2281"/>
      <c r="K2332" s="2295"/>
      <c r="L2332" s="2281"/>
      <c r="M2332" s="310"/>
      <c r="N2332" s="1678"/>
      <c r="O2332" s="1678"/>
      <c r="P2332" s="309"/>
      <c r="Q2332" s="309"/>
      <c r="R2332" s="308"/>
      <c r="S2332" s="308"/>
      <c r="T2332" s="358"/>
      <c r="U2332" s="357"/>
      <c r="V2332" s="357"/>
      <c r="W2332" s="357"/>
      <c r="X2332" s="357"/>
      <c r="Y2332" s="357"/>
      <c r="Z2332" s="357"/>
      <c r="AA2332" s="357"/>
      <c r="AB2332" s="308"/>
      <c r="AC2332" s="2300"/>
      <c r="AD2332" s="2300"/>
      <c r="AE2332" s="2308"/>
      <c r="AF2332" s="2316"/>
      <c r="AG2332" s="2314"/>
      <c r="AH2332" s="2312"/>
      <c r="AI2332" s="271">
        <f>IF(P2332=P2331,0,IF(P2332=P2330,0,IF(P2332=P2329,0,IF(P2332=P2328,0,IF(P2332=P2327,0,IF(P2332=P2326,0,IF(P2332=P2325,0,1)))))))</f>
        <v>0</v>
      </c>
      <c r="AJ2332" s="271" t="s">
        <v>545</v>
      </c>
      <c r="AK2332" s="271" t="str">
        <f t="shared" si="3122"/>
        <v>??</v>
      </c>
      <c r="AL2332" s="271" t="e">
        <f>IF(#REF!=#REF!,0,IF(#REF!=#REF!,0,IF(#REF!=#REF!,0,IF(#REF!=#REF!,0,IF(#REF!=#REF!,0,IF(#REF!=#REF!,0,IF(#REF!=#REF!,0,1)))))))</f>
        <v>#REF!</v>
      </c>
      <c r="AM2332" s="354">
        <f t="shared" si="3123"/>
        <v>0</v>
      </c>
    </row>
    <row r="2333" spans="1:39" ht="14.1" customHeight="1" thickTop="1" thickBot="1" x14ac:dyDescent="0.25">
      <c r="A2333" s="2278"/>
      <c r="B2333" s="2281"/>
      <c r="C2333" s="2283"/>
      <c r="D2333" s="2285"/>
      <c r="E2333" s="2288"/>
      <c r="F2333" s="2281"/>
      <c r="G2333" s="2295"/>
      <c r="H2333" s="2297"/>
      <c r="I2333" s="2293"/>
      <c r="J2333" s="2281"/>
      <c r="K2333" s="2295"/>
      <c r="L2333" s="2281"/>
      <c r="M2333" s="310"/>
      <c r="N2333" s="1678"/>
      <c r="O2333" s="1678"/>
      <c r="P2333" s="309"/>
      <c r="Q2333" s="309"/>
      <c r="R2333" s="308"/>
      <c r="S2333" s="308"/>
      <c r="T2333" s="358"/>
      <c r="U2333" s="357"/>
      <c r="V2333" s="357"/>
      <c r="W2333" s="357"/>
      <c r="X2333" s="357"/>
      <c r="Y2333" s="357"/>
      <c r="Z2333" s="357"/>
      <c r="AA2333" s="357"/>
      <c r="AB2333" s="308"/>
      <c r="AC2333" s="2300"/>
      <c r="AD2333" s="2300"/>
      <c r="AE2333" s="2308"/>
      <c r="AF2333" s="2316"/>
      <c r="AG2333" s="2314"/>
      <c r="AH2333" s="2312"/>
      <c r="AI2333" s="271">
        <f>IF(P2333=P2332,0,IF(P2333=P2331,0,IF(P2333=P2330,0,IF(P2333=P2329,0,IF(P2333=P2328,0,IF(P2333=P2327,0,IF(P2333=P2326,0,IF(P2333=P2325,0,1))))))))</f>
        <v>0</v>
      </c>
      <c r="AJ2333" s="271" t="s">
        <v>545</v>
      </c>
      <c r="AK2333" s="271" t="str">
        <f t="shared" si="3122"/>
        <v>??</v>
      </c>
      <c r="AL2333" s="271" t="e">
        <f>IF(#REF!=#REF!,0,IF(#REF!=#REF!,0,IF(#REF!=#REF!,0,IF(#REF!=#REF!,0,IF(#REF!=#REF!,0,IF(#REF!=#REF!,0,IF(#REF!=#REF!,0,IF(#REF!=#REF!,0,1))))))))</f>
        <v>#REF!</v>
      </c>
      <c r="AM2333" s="354">
        <f t="shared" si="3123"/>
        <v>0</v>
      </c>
    </row>
    <row r="2334" spans="1:39" ht="14.1" customHeight="1" thickTop="1" thickBot="1" x14ac:dyDescent="0.25">
      <c r="A2334" s="2279"/>
      <c r="B2334" s="2282"/>
      <c r="C2334" s="2284"/>
      <c r="D2334" s="2286"/>
      <c r="E2334" s="2289"/>
      <c r="F2334" s="2282"/>
      <c r="G2334" s="2296"/>
      <c r="H2334" s="2298"/>
      <c r="I2334" s="2294"/>
      <c r="J2334" s="2282"/>
      <c r="K2334" s="2296"/>
      <c r="L2334" s="2282"/>
      <c r="M2334" s="292"/>
      <c r="N2334" s="290"/>
      <c r="O2334" s="290"/>
      <c r="P2334" s="291"/>
      <c r="Q2334" s="291"/>
      <c r="R2334" s="290"/>
      <c r="S2334" s="290"/>
      <c r="T2334" s="356"/>
      <c r="U2334" s="355"/>
      <c r="V2334" s="355"/>
      <c r="W2334" s="355"/>
      <c r="X2334" s="355"/>
      <c r="Y2334" s="355"/>
      <c r="Z2334" s="355"/>
      <c r="AA2334" s="355"/>
      <c r="AB2334" s="290"/>
      <c r="AC2334" s="2301"/>
      <c r="AD2334" s="2301"/>
      <c r="AE2334" s="2309"/>
      <c r="AF2334" s="2316"/>
      <c r="AG2334" s="2315"/>
      <c r="AH2334" s="2312"/>
      <c r="AI2334" s="271">
        <f>IF(P2334=P2333,0,IF(P2334=P2332,0,IF(P2334=P2331,0,IF(P2334=P2330,0,IF(P2334=P2329,0,IF(P2334=P2328,0,IF(P2334=P2327,0,IF(P2334=P2326,0,IF(P2334=P2325,0,1)))))))))</f>
        <v>0</v>
      </c>
      <c r="AJ2334" s="271" t="s">
        <v>545</v>
      </c>
      <c r="AK2334" s="271" t="str">
        <f t="shared" si="3122"/>
        <v>??</v>
      </c>
      <c r="AL2334" s="271" t="e">
        <f>IF(#REF!=#REF!,0,IF(#REF!=#REF!,0,IF(#REF!=#REF!,0,IF(#REF!=#REF!,0,IF(#REF!=#REF!,0,IF(#REF!=#REF!,0,IF(#REF!=#REF!,0,IF(#REF!=#REF!,0,IF(#REF!=#REF!,0,1)))))))))</f>
        <v>#REF!</v>
      </c>
      <c r="AM2334" s="354">
        <f t="shared" si="3123"/>
        <v>0</v>
      </c>
    </row>
    <row r="2335" spans="1:39" ht="14.1" customHeight="1" thickTop="1" thickBot="1" x14ac:dyDescent="0.25">
      <c r="A2335" s="2278"/>
      <c r="B2335" s="2280"/>
      <c r="C2335" s="2283"/>
      <c r="D2335" s="2285"/>
      <c r="E2335" s="2287"/>
      <c r="F2335" s="2280"/>
      <c r="G2335" s="2280"/>
      <c r="H2335" s="2297"/>
      <c r="I2335" s="2290" t="s">
        <v>140</v>
      </c>
      <c r="J2335" s="2281"/>
      <c r="K2335" s="2280"/>
      <c r="L2335" s="2281"/>
      <c r="M2335" s="310"/>
      <c r="N2335" s="1678"/>
      <c r="O2335" s="1678"/>
      <c r="P2335" s="388"/>
      <c r="Q2335" s="388"/>
      <c r="R2335" s="308"/>
      <c r="S2335" s="308"/>
      <c r="T2335" s="358"/>
      <c r="U2335" s="357"/>
      <c r="V2335" s="357"/>
      <c r="W2335" s="357"/>
      <c r="X2335" s="357"/>
      <c r="Y2335" s="357"/>
      <c r="Z2335" s="357"/>
      <c r="AA2335" s="357"/>
      <c r="AB2335" s="308"/>
      <c r="AC2335" s="2299">
        <f>SUM(T2335:AB2344)</f>
        <v>0</v>
      </c>
      <c r="AD2335" s="2299">
        <f>IF(AC2335&gt;0,18,0)</f>
        <v>0</v>
      </c>
      <c r="AE2335" s="2306">
        <f>IF((AC2335-AD2335)&gt;=0,AC2335-AD2335,0)</f>
        <v>0</v>
      </c>
      <c r="AF2335" s="2316">
        <f>IF(AC2335&lt;AD2335,AC2335,AD2335)/IF(AD2335=0,1,AD2335)</f>
        <v>0</v>
      </c>
      <c r="AG2335" s="2313" t="str">
        <f>IF(AF2335=1,"pe",IF(AF2335&gt;0,"ne",""))</f>
        <v/>
      </c>
      <c r="AH2335" s="2312"/>
      <c r="AI2335" s="271">
        <v>1</v>
      </c>
      <c r="AJ2335" s="271" t="s">
        <v>545</v>
      </c>
      <c r="AK2335" s="271" t="str">
        <f t="shared" si="3122"/>
        <v>??</v>
      </c>
      <c r="AL2335" s="271">
        <v>1</v>
      </c>
      <c r="AM2335" s="354">
        <f>C2335</f>
        <v>0</v>
      </c>
    </row>
    <row r="2336" spans="1:39" ht="14.1" customHeight="1" thickTop="1" thickBot="1" x14ac:dyDescent="0.25">
      <c r="A2336" s="2278"/>
      <c r="B2336" s="2281"/>
      <c r="C2336" s="2283"/>
      <c r="D2336" s="2285"/>
      <c r="E2336" s="2288"/>
      <c r="F2336" s="2281"/>
      <c r="G2336" s="2295"/>
      <c r="H2336" s="2297"/>
      <c r="I2336" s="2291"/>
      <c r="J2336" s="2281"/>
      <c r="K2336" s="2295"/>
      <c r="L2336" s="2281"/>
      <c r="M2336" s="310"/>
      <c r="N2336" s="1678"/>
      <c r="O2336" s="1678"/>
      <c r="P2336" s="309"/>
      <c r="Q2336" s="309"/>
      <c r="R2336" s="308"/>
      <c r="S2336" s="308"/>
      <c r="T2336" s="358"/>
      <c r="U2336" s="357"/>
      <c r="V2336" s="357"/>
      <c r="W2336" s="357"/>
      <c r="X2336" s="357"/>
      <c r="Y2336" s="357"/>
      <c r="Z2336" s="357"/>
      <c r="AA2336" s="357"/>
      <c r="AB2336" s="308"/>
      <c r="AC2336" s="2300"/>
      <c r="AD2336" s="2300"/>
      <c r="AE2336" s="2307"/>
      <c r="AF2336" s="2316"/>
      <c r="AG2336" s="2314"/>
      <c r="AH2336" s="2312"/>
      <c r="AI2336" s="271">
        <f>IF(P2336=P2335,0,1)</f>
        <v>0</v>
      </c>
      <c r="AJ2336" s="271" t="s">
        <v>545</v>
      </c>
      <c r="AK2336" s="271" t="str">
        <f t="shared" si="3122"/>
        <v>??</v>
      </c>
      <c r="AL2336" s="271" t="e">
        <f>IF(#REF!=#REF!,0,1)</f>
        <v>#REF!</v>
      </c>
      <c r="AM2336" s="354">
        <f t="shared" ref="AM2336:AM2344" si="3124">AM2335</f>
        <v>0</v>
      </c>
    </row>
    <row r="2337" spans="1:39" ht="14.1" customHeight="1" thickTop="1" thickBot="1" x14ac:dyDescent="0.25">
      <c r="A2337" s="2278"/>
      <c r="B2337" s="2281"/>
      <c r="C2337" s="2283"/>
      <c r="D2337" s="2285"/>
      <c r="E2337" s="2288"/>
      <c r="F2337" s="2281"/>
      <c r="G2337" s="2295"/>
      <c r="H2337" s="2297"/>
      <c r="I2337" s="2292"/>
      <c r="J2337" s="2281"/>
      <c r="K2337" s="2295"/>
      <c r="L2337" s="2281"/>
      <c r="M2337" s="310"/>
      <c r="N2337" s="1678"/>
      <c r="O2337" s="1678"/>
      <c r="P2337" s="309"/>
      <c r="Q2337" s="309"/>
      <c r="R2337" s="308"/>
      <c r="S2337" s="308"/>
      <c r="T2337" s="358"/>
      <c r="U2337" s="357"/>
      <c r="V2337" s="357"/>
      <c r="W2337" s="357"/>
      <c r="X2337" s="357"/>
      <c r="Y2337" s="357"/>
      <c r="Z2337" s="357"/>
      <c r="AA2337" s="357"/>
      <c r="AB2337" s="308"/>
      <c r="AC2337" s="2300"/>
      <c r="AD2337" s="2300"/>
      <c r="AE2337" s="2307"/>
      <c r="AF2337" s="2316"/>
      <c r="AG2337" s="2314"/>
      <c r="AH2337" s="2312"/>
      <c r="AI2337" s="271">
        <f>IF(P2337=P2336,0,IF(P2337=P2335,0,1))</f>
        <v>0</v>
      </c>
      <c r="AJ2337" s="271" t="s">
        <v>545</v>
      </c>
      <c r="AK2337" s="271" t="str">
        <f t="shared" si="3122"/>
        <v>??</v>
      </c>
      <c r="AL2337" s="271" t="e">
        <f>IF(#REF!=#REF!,0,IF(#REF!=#REF!,0,1))</f>
        <v>#REF!</v>
      </c>
      <c r="AM2337" s="354">
        <f t="shared" si="3124"/>
        <v>0</v>
      </c>
    </row>
    <row r="2338" spans="1:39" ht="14.1" customHeight="1" thickTop="1" thickBot="1" x14ac:dyDescent="0.25">
      <c r="A2338" s="2278"/>
      <c r="B2338" s="2281"/>
      <c r="C2338" s="2283"/>
      <c r="D2338" s="2285"/>
      <c r="E2338" s="2288"/>
      <c r="F2338" s="2281"/>
      <c r="G2338" s="2295"/>
      <c r="H2338" s="2297"/>
      <c r="I2338" s="2293"/>
      <c r="J2338" s="2281"/>
      <c r="K2338" s="2295"/>
      <c r="L2338" s="2281"/>
      <c r="M2338" s="310"/>
      <c r="N2338" s="1678"/>
      <c r="O2338" s="1678"/>
      <c r="P2338" s="309"/>
      <c r="Q2338" s="309"/>
      <c r="R2338" s="308"/>
      <c r="S2338" s="308"/>
      <c r="T2338" s="358"/>
      <c r="U2338" s="357"/>
      <c r="V2338" s="357"/>
      <c r="W2338" s="357"/>
      <c r="X2338" s="357"/>
      <c r="Y2338" s="357"/>
      <c r="Z2338" s="357"/>
      <c r="AA2338" s="357"/>
      <c r="AB2338" s="308"/>
      <c r="AC2338" s="2300"/>
      <c r="AD2338" s="2300"/>
      <c r="AE2338" s="2307"/>
      <c r="AF2338" s="2316"/>
      <c r="AG2338" s="2314"/>
      <c r="AH2338" s="2312"/>
      <c r="AI2338" s="271">
        <f>IF(P2338=P2337,0,IF(P2338=P2336,0,IF(P2338=P2335,0,1)))</f>
        <v>0</v>
      </c>
      <c r="AJ2338" s="271" t="s">
        <v>545</v>
      </c>
      <c r="AK2338" s="271" t="str">
        <f t="shared" si="3122"/>
        <v>??</v>
      </c>
      <c r="AL2338" s="271" t="e">
        <f>IF(#REF!=#REF!,0,IF(#REF!=#REF!,0,IF(#REF!=#REF!,0,1)))</f>
        <v>#REF!</v>
      </c>
      <c r="AM2338" s="354">
        <f t="shared" si="3124"/>
        <v>0</v>
      </c>
    </row>
    <row r="2339" spans="1:39" ht="14.1" customHeight="1" thickTop="1" thickBot="1" x14ac:dyDescent="0.25">
      <c r="A2339" s="2278"/>
      <c r="B2339" s="2281"/>
      <c r="C2339" s="2283"/>
      <c r="D2339" s="2285"/>
      <c r="E2339" s="2288"/>
      <c r="F2339" s="2281"/>
      <c r="G2339" s="2295"/>
      <c r="H2339" s="2297"/>
      <c r="I2339" s="2293"/>
      <c r="J2339" s="2281"/>
      <c r="K2339" s="2295"/>
      <c r="L2339" s="2281"/>
      <c r="M2339" s="310"/>
      <c r="N2339" s="1678"/>
      <c r="O2339" s="1678"/>
      <c r="P2339" s="309"/>
      <c r="Q2339" s="309"/>
      <c r="R2339" s="308"/>
      <c r="S2339" s="308"/>
      <c r="T2339" s="358"/>
      <c r="U2339" s="357"/>
      <c r="V2339" s="357"/>
      <c r="W2339" s="357"/>
      <c r="X2339" s="357"/>
      <c r="Y2339" s="357"/>
      <c r="Z2339" s="357"/>
      <c r="AA2339" s="357"/>
      <c r="AB2339" s="308"/>
      <c r="AC2339" s="2300"/>
      <c r="AD2339" s="2300"/>
      <c r="AE2339" s="2307"/>
      <c r="AF2339" s="2316"/>
      <c r="AG2339" s="2314"/>
      <c r="AH2339" s="2312"/>
      <c r="AI2339" s="271">
        <f>IF(P2339=P2338,0,IF(P2339=P2337,0,IF(P2339=P2336,0,IF(P2339=P2335,0,1))))</f>
        <v>0</v>
      </c>
      <c r="AJ2339" s="271" t="s">
        <v>545</v>
      </c>
      <c r="AK2339" s="271" t="str">
        <f t="shared" si="3122"/>
        <v>??</v>
      </c>
      <c r="AL2339" s="271" t="e">
        <f>IF(#REF!=#REF!,0,IF(#REF!=#REF!,0,IF(#REF!=#REF!,0,IF(#REF!=#REF!,0,1))))</f>
        <v>#REF!</v>
      </c>
      <c r="AM2339" s="354">
        <f t="shared" si="3124"/>
        <v>0</v>
      </c>
    </row>
    <row r="2340" spans="1:39" ht="14.1" customHeight="1" thickTop="1" thickBot="1" x14ac:dyDescent="0.25">
      <c r="A2340" s="2278"/>
      <c r="B2340" s="2281"/>
      <c r="C2340" s="2283"/>
      <c r="D2340" s="2285"/>
      <c r="E2340" s="2288"/>
      <c r="F2340" s="2281"/>
      <c r="G2340" s="2295"/>
      <c r="H2340" s="2297"/>
      <c r="I2340" s="2293"/>
      <c r="J2340" s="2281"/>
      <c r="K2340" s="2295"/>
      <c r="L2340" s="2281"/>
      <c r="M2340" s="310"/>
      <c r="N2340" s="1678"/>
      <c r="O2340" s="1678"/>
      <c r="P2340" s="309"/>
      <c r="Q2340" s="309"/>
      <c r="R2340" s="308"/>
      <c r="S2340" s="308"/>
      <c r="T2340" s="358"/>
      <c r="U2340" s="357"/>
      <c r="V2340" s="357"/>
      <c r="W2340" s="357"/>
      <c r="X2340" s="357"/>
      <c r="Y2340" s="357"/>
      <c r="Z2340" s="357"/>
      <c r="AA2340" s="357"/>
      <c r="AB2340" s="308"/>
      <c r="AC2340" s="2300"/>
      <c r="AD2340" s="2300"/>
      <c r="AE2340" s="2307"/>
      <c r="AF2340" s="2316"/>
      <c r="AG2340" s="2314"/>
      <c r="AH2340" s="2312"/>
      <c r="AI2340" s="271">
        <f>IF(P2340=P2339,0,IF(P2340=P2338,0,IF(P2340=P2337,0,IF(P2340=P2336,0,IF(P2340=P2335,0,1)))))</f>
        <v>0</v>
      </c>
      <c r="AJ2340" s="271" t="s">
        <v>545</v>
      </c>
      <c r="AK2340" s="271" t="str">
        <f t="shared" si="3122"/>
        <v>??</v>
      </c>
      <c r="AL2340" s="271" t="e">
        <f>IF(#REF!=#REF!,0,IF(#REF!=#REF!,0,IF(#REF!=#REF!,0,IF(#REF!=#REF!,0,IF(#REF!=#REF!,0,1)))))</f>
        <v>#REF!</v>
      </c>
      <c r="AM2340" s="354">
        <f t="shared" si="3124"/>
        <v>0</v>
      </c>
    </row>
    <row r="2341" spans="1:39" ht="14.1" customHeight="1" thickTop="1" thickBot="1" x14ac:dyDescent="0.25">
      <c r="A2341" s="2278"/>
      <c r="B2341" s="2281"/>
      <c r="C2341" s="2283"/>
      <c r="D2341" s="2285"/>
      <c r="E2341" s="2288"/>
      <c r="F2341" s="2281"/>
      <c r="G2341" s="2295"/>
      <c r="H2341" s="2297"/>
      <c r="I2341" s="2293"/>
      <c r="J2341" s="2281"/>
      <c r="K2341" s="2295"/>
      <c r="L2341" s="2281"/>
      <c r="M2341" s="310"/>
      <c r="N2341" s="1678"/>
      <c r="O2341" s="1678"/>
      <c r="P2341" s="309"/>
      <c r="Q2341" s="309"/>
      <c r="R2341" s="308"/>
      <c r="S2341" s="308"/>
      <c r="T2341" s="358"/>
      <c r="U2341" s="357"/>
      <c r="V2341" s="357"/>
      <c r="W2341" s="357"/>
      <c r="X2341" s="357"/>
      <c r="Y2341" s="357"/>
      <c r="Z2341" s="357"/>
      <c r="AA2341" s="357"/>
      <c r="AB2341" s="308"/>
      <c r="AC2341" s="2300"/>
      <c r="AD2341" s="2300"/>
      <c r="AE2341" s="2308" t="str">
        <f>IF(AE2335&gt;9,"błąd","")</f>
        <v/>
      </c>
      <c r="AF2341" s="2316"/>
      <c r="AG2341" s="2314"/>
      <c r="AH2341" s="2312"/>
      <c r="AI2341" s="271">
        <f>IF(P2341=P2340,0,IF(P2341=P2339,0,IF(P2341=P2338,0,IF(P2341=P2337,0,IF(P2341=P2336,0,IF(P2341=P2335,0,1))))))</f>
        <v>0</v>
      </c>
      <c r="AJ2341" s="271" t="s">
        <v>545</v>
      </c>
      <c r="AK2341" s="271" t="str">
        <f t="shared" si="3122"/>
        <v>??</v>
      </c>
      <c r="AL2341" s="271" t="e">
        <f>IF(#REF!=#REF!,0,IF(#REF!=#REF!,0,IF(#REF!=#REF!,0,IF(#REF!=#REF!,0,IF(#REF!=#REF!,0,IF(#REF!=#REF!,0,1))))))</f>
        <v>#REF!</v>
      </c>
      <c r="AM2341" s="354">
        <f t="shared" si="3124"/>
        <v>0</v>
      </c>
    </row>
    <row r="2342" spans="1:39" ht="14.1" customHeight="1" thickTop="1" thickBot="1" x14ac:dyDescent="0.25">
      <c r="A2342" s="2278"/>
      <c r="B2342" s="2281"/>
      <c r="C2342" s="2283"/>
      <c r="D2342" s="2285"/>
      <c r="E2342" s="2288"/>
      <c r="F2342" s="2281"/>
      <c r="G2342" s="2295"/>
      <c r="H2342" s="2297"/>
      <c r="I2342" s="2293"/>
      <c r="J2342" s="2281"/>
      <c r="K2342" s="2295"/>
      <c r="L2342" s="2281"/>
      <c r="M2342" s="310"/>
      <c r="N2342" s="1678"/>
      <c r="O2342" s="1678"/>
      <c r="P2342" s="309"/>
      <c r="Q2342" s="309"/>
      <c r="R2342" s="308"/>
      <c r="S2342" s="308"/>
      <c r="T2342" s="358"/>
      <c r="U2342" s="357"/>
      <c r="V2342" s="357"/>
      <c r="W2342" s="357"/>
      <c r="X2342" s="357"/>
      <c r="Y2342" s="357"/>
      <c r="Z2342" s="357"/>
      <c r="AA2342" s="357"/>
      <c r="AB2342" s="308"/>
      <c r="AC2342" s="2300"/>
      <c r="AD2342" s="2300"/>
      <c r="AE2342" s="2308"/>
      <c r="AF2342" s="2316"/>
      <c r="AG2342" s="2314"/>
      <c r="AH2342" s="2312"/>
      <c r="AI2342" s="271">
        <f>IF(P2342=P2341,0,IF(P2342=P2340,0,IF(P2342=P2339,0,IF(P2342=P2338,0,IF(P2342=P2337,0,IF(P2342=P2336,0,IF(P2342=P2335,0,1)))))))</f>
        <v>0</v>
      </c>
      <c r="AJ2342" s="271" t="s">
        <v>545</v>
      </c>
      <c r="AK2342" s="271" t="str">
        <f t="shared" si="3122"/>
        <v>??</v>
      </c>
      <c r="AL2342" s="271" t="e">
        <f>IF(#REF!=#REF!,0,IF(#REF!=#REF!,0,IF(#REF!=#REF!,0,IF(#REF!=#REF!,0,IF(#REF!=#REF!,0,IF(#REF!=#REF!,0,IF(#REF!=#REF!,0,1)))))))</f>
        <v>#REF!</v>
      </c>
      <c r="AM2342" s="354">
        <f t="shared" si="3124"/>
        <v>0</v>
      </c>
    </row>
    <row r="2343" spans="1:39" ht="14.1" customHeight="1" thickTop="1" thickBot="1" x14ac:dyDescent="0.25">
      <c r="A2343" s="2278"/>
      <c r="B2343" s="2281"/>
      <c r="C2343" s="2283"/>
      <c r="D2343" s="2285"/>
      <c r="E2343" s="2288"/>
      <c r="F2343" s="2281"/>
      <c r="G2343" s="2295"/>
      <c r="H2343" s="2297"/>
      <c r="I2343" s="2293"/>
      <c r="J2343" s="2281"/>
      <c r="K2343" s="2295"/>
      <c r="L2343" s="2281"/>
      <c r="M2343" s="310"/>
      <c r="N2343" s="1678"/>
      <c r="O2343" s="1678"/>
      <c r="P2343" s="309"/>
      <c r="Q2343" s="309"/>
      <c r="R2343" s="308"/>
      <c r="S2343" s="308"/>
      <c r="T2343" s="358"/>
      <c r="U2343" s="357"/>
      <c r="V2343" s="357"/>
      <c r="W2343" s="357"/>
      <c r="X2343" s="357"/>
      <c r="Y2343" s="357"/>
      <c r="Z2343" s="357"/>
      <c r="AA2343" s="357"/>
      <c r="AB2343" s="308"/>
      <c r="AC2343" s="2300"/>
      <c r="AD2343" s="2300"/>
      <c r="AE2343" s="2308"/>
      <c r="AF2343" s="2316"/>
      <c r="AG2343" s="2314"/>
      <c r="AH2343" s="2312"/>
      <c r="AI2343" s="271">
        <f>IF(P2343=P2342,0,IF(P2343=P2341,0,IF(P2343=P2340,0,IF(P2343=P2339,0,IF(P2343=P2338,0,IF(P2343=P2337,0,IF(P2343=P2336,0,IF(P2343=P2335,0,1))))))))</f>
        <v>0</v>
      </c>
      <c r="AJ2343" s="271" t="s">
        <v>545</v>
      </c>
      <c r="AK2343" s="271" t="str">
        <f t="shared" si="3122"/>
        <v>??</v>
      </c>
      <c r="AL2343" s="271" t="e">
        <f>IF(#REF!=#REF!,0,IF(#REF!=#REF!,0,IF(#REF!=#REF!,0,IF(#REF!=#REF!,0,IF(#REF!=#REF!,0,IF(#REF!=#REF!,0,IF(#REF!=#REF!,0,IF(#REF!=#REF!,0,1))))))))</f>
        <v>#REF!</v>
      </c>
      <c r="AM2343" s="354">
        <f t="shared" si="3124"/>
        <v>0</v>
      </c>
    </row>
    <row r="2344" spans="1:39" ht="14.1" customHeight="1" thickTop="1" thickBot="1" x14ac:dyDescent="0.25">
      <c r="A2344" s="2279"/>
      <c r="B2344" s="2282"/>
      <c r="C2344" s="2284"/>
      <c r="D2344" s="2286"/>
      <c r="E2344" s="2289"/>
      <c r="F2344" s="2282"/>
      <c r="G2344" s="2296"/>
      <c r="H2344" s="2298"/>
      <c r="I2344" s="2294"/>
      <c r="J2344" s="2282"/>
      <c r="K2344" s="2296"/>
      <c r="L2344" s="2282"/>
      <c r="M2344" s="292"/>
      <c r="N2344" s="290"/>
      <c r="O2344" s="290"/>
      <c r="P2344" s="291"/>
      <c r="Q2344" s="291"/>
      <c r="R2344" s="290"/>
      <c r="S2344" s="290"/>
      <c r="T2344" s="356"/>
      <c r="U2344" s="355"/>
      <c r="V2344" s="355"/>
      <c r="W2344" s="355"/>
      <c r="X2344" s="355"/>
      <c r="Y2344" s="355"/>
      <c r="Z2344" s="355"/>
      <c r="AA2344" s="355"/>
      <c r="AB2344" s="290"/>
      <c r="AC2344" s="2301"/>
      <c r="AD2344" s="2301"/>
      <c r="AE2344" s="2309"/>
      <c r="AF2344" s="2316"/>
      <c r="AG2344" s="2315"/>
      <c r="AH2344" s="2312"/>
      <c r="AI2344" s="271">
        <f>IF(P2344=P2343,0,IF(P2344=P2342,0,IF(P2344=P2341,0,IF(P2344=P2340,0,IF(P2344=P2339,0,IF(P2344=P2338,0,IF(P2344=P2337,0,IF(P2344=P2336,0,IF(P2344=P2335,0,1)))))))))</f>
        <v>0</v>
      </c>
      <c r="AJ2344" s="271" t="s">
        <v>545</v>
      </c>
      <c r="AK2344" s="271" t="str">
        <f t="shared" si="3122"/>
        <v>??</v>
      </c>
      <c r="AL2344" s="271" t="e">
        <f>IF(#REF!=#REF!,0,IF(#REF!=#REF!,0,IF(#REF!=#REF!,0,IF(#REF!=#REF!,0,IF(#REF!=#REF!,0,IF(#REF!=#REF!,0,IF(#REF!=#REF!,0,IF(#REF!=#REF!,0,IF(#REF!=#REF!,0,1)))))))))</f>
        <v>#REF!</v>
      </c>
      <c r="AM2344" s="354">
        <f t="shared" si="3124"/>
        <v>0</v>
      </c>
    </row>
    <row r="2345" spans="1:39" ht="14.1" customHeight="1" thickTop="1" thickBot="1" x14ac:dyDescent="0.25">
      <c r="A2345" s="2278"/>
      <c r="B2345" s="2280"/>
      <c r="C2345" s="2283"/>
      <c r="D2345" s="2285"/>
      <c r="E2345" s="2287"/>
      <c r="F2345" s="2280"/>
      <c r="G2345" s="2280"/>
      <c r="H2345" s="2297"/>
      <c r="I2345" s="2290" t="s">
        <v>140</v>
      </c>
      <c r="J2345" s="2281"/>
      <c r="K2345" s="2280"/>
      <c r="L2345" s="2281"/>
      <c r="M2345" s="310"/>
      <c r="N2345" s="1678"/>
      <c r="O2345" s="1678"/>
      <c r="P2345" s="388"/>
      <c r="Q2345" s="388"/>
      <c r="R2345" s="308"/>
      <c r="S2345" s="308"/>
      <c r="T2345" s="358"/>
      <c r="U2345" s="357"/>
      <c r="V2345" s="357"/>
      <c r="W2345" s="357"/>
      <c r="X2345" s="357"/>
      <c r="Y2345" s="357"/>
      <c r="Z2345" s="357"/>
      <c r="AA2345" s="357"/>
      <c r="AB2345" s="308"/>
      <c r="AC2345" s="2299">
        <f>SUM(T2345:AB2354)</f>
        <v>0</v>
      </c>
      <c r="AD2345" s="2299">
        <f>IF(AC2345&gt;0,18,0)</f>
        <v>0</v>
      </c>
      <c r="AE2345" s="2306">
        <f>IF((AC2345-AD2345)&gt;=0,AC2345-AD2345,0)</f>
        <v>0</v>
      </c>
      <c r="AF2345" s="2316">
        <f>IF(AC2345&lt;AD2345,AC2345,AD2345)/IF(AD2345=0,1,AD2345)</f>
        <v>0</v>
      </c>
      <c r="AG2345" s="2313" t="str">
        <f>IF(AF2345=1,"pe",IF(AF2345&gt;0,"ne",""))</f>
        <v/>
      </c>
      <c r="AH2345" s="2312"/>
      <c r="AI2345" s="271">
        <v>1</v>
      </c>
      <c r="AJ2345" s="271" t="s">
        <v>545</v>
      </c>
      <c r="AK2345" s="271" t="str">
        <f t="shared" si="3122"/>
        <v>??</v>
      </c>
      <c r="AL2345" s="271">
        <v>1</v>
      </c>
      <c r="AM2345" s="354">
        <f>C2345</f>
        <v>0</v>
      </c>
    </row>
    <row r="2346" spans="1:39" ht="14.1" customHeight="1" thickTop="1" thickBot="1" x14ac:dyDescent="0.25">
      <c r="A2346" s="2278"/>
      <c r="B2346" s="2281"/>
      <c r="C2346" s="2283"/>
      <c r="D2346" s="2285"/>
      <c r="E2346" s="2288"/>
      <c r="F2346" s="2281"/>
      <c r="G2346" s="2295"/>
      <c r="H2346" s="2297"/>
      <c r="I2346" s="2291"/>
      <c r="J2346" s="2281"/>
      <c r="K2346" s="2295"/>
      <c r="L2346" s="2281"/>
      <c r="M2346" s="310"/>
      <c r="N2346" s="1678"/>
      <c r="O2346" s="1678"/>
      <c r="P2346" s="309"/>
      <c r="Q2346" s="309"/>
      <c r="R2346" s="308"/>
      <c r="S2346" s="308"/>
      <c r="T2346" s="358"/>
      <c r="U2346" s="357"/>
      <c r="V2346" s="357"/>
      <c r="W2346" s="357"/>
      <c r="X2346" s="357"/>
      <c r="Y2346" s="357"/>
      <c r="Z2346" s="357"/>
      <c r="AA2346" s="357"/>
      <c r="AB2346" s="308"/>
      <c r="AC2346" s="2300"/>
      <c r="AD2346" s="2300"/>
      <c r="AE2346" s="2307"/>
      <c r="AF2346" s="2316"/>
      <c r="AG2346" s="2314"/>
      <c r="AH2346" s="2312"/>
      <c r="AI2346" s="271">
        <f>IF(P2346=P2345,0,1)</f>
        <v>0</v>
      </c>
      <c r="AJ2346" s="271" t="s">
        <v>545</v>
      </c>
      <c r="AK2346" s="271" t="str">
        <f t="shared" si="3122"/>
        <v>??</v>
      </c>
      <c r="AL2346" s="271" t="e">
        <f>IF(#REF!=#REF!,0,1)</f>
        <v>#REF!</v>
      </c>
      <c r="AM2346" s="354">
        <f t="shared" ref="AM2346:AM2354" si="3125">AM2345</f>
        <v>0</v>
      </c>
    </row>
    <row r="2347" spans="1:39" ht="14.1" customHeight="1" thickTop="1" thickBot="1" x14ac:dyDescent="0.25">
      <c r="A2347" s="2278"/>
      <c r="B2347" s="2281"/>
      <c r="C2347" s="2283"/>
      <c r="D2347" s="2285"/>
      <c r="E2347" s="2288"/>
      <c r="F2347" s="2281"/>
      <c r="G2347" s="2295"/>
      <c r="H2347" s="2297"/>
      <c r="I2347" s="2292"/>
      <c r="J2347" s="2281"/>
      <c r="K2347" s="2295"/>
      <c r="L2347" s="2281"/>
      <c r="M2347" s="310"/>
      <c r="N2347" s="1678"/>
      <c r="O2347" s="1678"/>
      <c r="P2347" s="309"/>
      <c r="Q2347" s="309"/>
      <c r="R2347" s="308"/>
      <c r="S2347" s="308"/>
      <c r="T2347" s="358"/>
      <c r="U2347" s="357"/>
      <c r="V2347" s="357"/>
      <c r="W2347" s="357"/>
      <c r="X2347" s="357"/>
      <c r="Y2347" s="357"/>
      <c r="Z2347" s="357"/>
      <c r="AA2347" s="357"/>
      <c r="AB2347" s="308"/>
      <c r="AC2347" s="2300"/>
      <c r="AD2347" s="2300"/>
      <c r="AE2347" s="2307"/>
      <c r="AF2347" s="2316"/>
      <c r="AG2347" s="2314"/>
      <c r="AH2347" s="2312"/>
      <c r="AI2347" s="271">
        <f>IF(P2347=P2346,0,IF(P2347=P2345,0,1))</f>
        <v>0</v>
      </c>
      <c r="AJ2347" s="271" t="s">
        <v>545</v>
      </c>
      <c r="AK2347" s="271" t="str">
        <f t="shared" si="3122"/>
        <v>??</v>
      </c>
      <c r="AL2347" s="271" t="e">
        <f>IF(#REF!=#REF!,0,IF(#REF!=#REF!,0,1))</f>
        <v>#REF!</v>
      </c>
      <c r="AM2347" s="354">
        <f t="shared" si="3125"/>
        <v>0</v>
      </c>
    </row>
    <row r="2348" spans="1:39" ht="14.1" customHeight="1" thickTop="1" thickBot="1" x14ac:dyDescent="0.25">
      <c r="A2348" s="2278"/>
      <c r="B2348" s="2281"/>
      <c r="C2348" s="2283"/>
      <c r="D2348" s="2285"/>
      <c r="E2348" s="2288"/>
      <c r="F2348" s="2281"/>
      <c r="G2348" s="2295"/>
      <c r="H2348" s="2297"/>
      <c r="I2348" s="2293"/>
      <c r="J2348" s="2281"/>
      <c r="K2348" s="2295"/>
      <c r="L2348" s="2281"/>
      <c r="M2348" s="310"/>
      <c r="N2348" s="1678"/>
      <c r="O2348" s="1678"/>
      <c r="P2348" s="309"/>
      <c r="Q2348" s="309"/>
      <c r="R2348" s="308"/>
      <c r="S2348" s="308"/>
      <c r="T2348" s="358"/>
      <c r="U2348" s="357"/>
      <c r="V2348" s="357"/>
      <c r="W2348" s="357"/>
      <c r="X2348" s="357"/>
      <c r="Y2348" s="357"/>
      <c r="Z2348" s="357"/>
      <c r="AA2348" s="357"/>
      <c r="AB2348" s="308"/>
      <c r="AC2348" s="2300"/>
      <c r="AD2348" s="2300"/>
      <c r="AE2348" s="2307"/>
      <c r="AF2348" s="2316"/>
      <c r="AG2348" s="2314"/>
      <c r="AH2348" s="2312"/>
      <c r="AI2348" s="271">
        <f>IF(P2348=P2347,0,IF(P2348=P2346,0,IF(P2348=P2345,0,1)))</f>
        <v>0</v>
      </c>
      <c r="AJ2348" s="271" t="s">
        <v>545</v>
      </c>
      <c r="AK2348" s="271" t="str">
        <f t="shared" si="3122"/>
        <v>??</v>
      </c>
      <c r="AL2348" s="271" t="e">
        <f>IF(#REF!=#REF!,0,IF(#REF!=#REF!,0,IF(#REF!=#REF!,0,1)))</f>
        <v>#REF!</v>
      </c>
      <c r="AM2348" s="354">
        <f t="shared" si="3125"/>
        <v>0</v>
      </c>
    </row>
    <row r="2349" spans="1:39" ht="14.1" customHeight="1" thickTop="1" thickBot="1" x14ac:dyDescent="0.25">
      <c r="A2349" s="2278"/>
      <c r="B2349" s="2281"/>
      <c r="C2349" s="2283"/>
      <c r="D2349" s="2285"/>
      <c r="E2349" s="2288"/>
      <c r="F2349" s="2281"/>
      <c r="G2349" s="2295"/>
      <c r="H2349" s="2297"/>
      <c r="I2349" s="2293"/>
      <c r="J2349" s="2281"/>
      <c r="K2349" s="2295"/>
      <c r="L2349" s="2281"/>
      <c r="M2349" s="310"/>
      <c r="N2349" s="1678"/>
      <c r="O2349" s="1678"/>
      <c r="P2349" s="309"/>
      <c r="Q2349" s="309"/>
      <c r="R2349" s="308"/>
      <c r="S2349" s="308"/>
      <c r="T2349" s="358"/>
      <c r="U2349" s="357"/>
      <c r="V2349" s="357"/>
      <c r="W2349" s="357"/>
      <c r="X2349" s="357"/>
      <c r="Y2349" s="357"/>
      <c r="Z2349" s="357"/>
      <c r="AA2349" s="357"/>
      <c r="AB2349" s="308"/>
      <c r="AC2349" s="2300"/>
      <c r="AD2349" s="2300"/>
      <c r="AE2349" s="2307"/>
      <c r="AF2349" s="2316"/>
      <c r="AG2349" s="2314"/>
      <c r="AH2349" s="2312"/>
      <c r="AI2349" s="271">
        <f>IF(P2349=P2348,0,IF(P2349=P2347,0,IF(P2349=P2346,0,IF(P2349=P2345,0,1))))</f>
        <v>0</v>
      </c>
      <c r="AJ2349" s="271" t="s">
        <v>545</v>
      </c>
      <c r="AK2349" s="271" t="str">
        <f t="shared" si="3122"/>
        <v>??</v>
      </c>
      <c r="AL2349" s="271" t="e">
        <f>IF(#REF!=#REF!,0,IF(#REF!=#REF!,0,IF(#REF!=#REF!,0,IF(#REF!=#REF!,0,1))))</f>
        <v>#REF!</v>
      </c>
      <c r="AM2349" s="354">
        <f t="shared" si="3125"/>
        <v>0</v>
      </c>
    </row>
    <row r="2350" spans="1:39" ht="14.1" customHeight="1" thickTop="1" thickBot="1" x14ac:dyDescent="0.25">
      <c r="A2350" s="2278"/>
      <c r="B2350" s="2281"/>
      <c r="C2350" s="2283"/>
      <c r="D2350" s="2285"/>
      <c r="E2350" s="2288"/>
      <c r="F2350" s="2281"/>
      <c r="G2350" s="2295"/>
      <c r="H2350" s="2297"/>
      <c r="I2350" s="2293"/>
      <c r="J2350" s="2281"/>
      <c r="K2350" s="2295"/>
      <c r="L2350" s="2281"/>
      <c r="M2350" s="310"/>
      <c r="N2350" s="1678"/>
      <c r="O2350" s="1678"/>
      <c r="P2350" s="309"/>
      <c r="Q2350" s="309"/>
      <c r="R2350" s="308"/>
      <c r="S2350" s="308"/>
      <c r="T2350" s="358"/>
      <c r="U2350" s="357"/>
      <c r="V2350" s="357"/>
      <c r="W2350" s="357"/>
      <c r="X2350" s="357"/>
      <c r="Y2350" s="357"/>
      <c r="Z2350" s="357"/>
      <c r="AA2350" s="357"/>
      <c r="AB2350" s="308"/>
      <c r="AC2350" s="2300"/>
      <c r="AD2350" s="2300"/>
      <c r="AE2350" s="2307"/>
      <c r="AF2350" s="2316"/>
      <c r="AG2350" s="2314"/>
      <c r="AH2350" s="2312"/>
      <c r="AI2350" s="271">
        <f>IF(P2350=P2349,0,IF(P2350=P2348,0,IF(P2350=P2347,0,IF(P2350=P2346,0,IF(P2350=P2345,0,1)))))</f>
        <v>0</v>
      </c>
      <c r="AJ2350" s="271" t="s">
        <v>545</v>
      </c>
      <c r="AK2350" s="271" t="str">
        <f t="shared" si="3122"/>
        <v>??</v>
      </c>
      <c r="AL2350" s="271" t="e">
        <f>IF(#REF!=#REF!,0,IF(#REF!=#REF!,0,IF(#REF!=#REF!,0,IF(#REF!=#REF!,0,IF(#REF!=#REF!,0,1)))))</f>
        <v>#REF!</v>
      </c>
      <c r="AM2350" s="354">
        <f t="shared" si="3125"/>
        <v>0</v>
      </c>
    </row>
    <row r="2351" spans="1:39" ht="14.1" customHeight="1" thickTop="1" thickBot="1" x14ac:dyDescent="0.25">
      <c r="A2351" s="2278"/>
      <c r="B2351" s="2281"/>
      <c r="C2351" s="2283"/>
      <c r="D2351" s="2285"/>
      <c r="E2351" s="2288"/>
      <c r="F2351" s="2281"/>
      <c r="G2351" s="2295"/>
      <c r="H2351" s="2297"/>
      <c r="I2351" s="2293"/>
      <c r="J2351" s="2281"/>
      <c r="K2351" s="2295"/>
      <c r="L2351" s="2281"/>
      <c r="M2351" s="310"/>
      <c r="N2351" s="1678"/>
      <c r="O2351" s="1678"/>
      <c r="P2351" s="309"/>
      <c r="Q2351" s="309"/>
      <c r="R2351" s="308"/>
      <c r="S2351" s="308"/>
      <c r="T2351" s="358"/>
      <c r="U2351" s="357"/>
      <c r="V2351" s="357"/>
      <c r="W2351" s="357"/>
      <c r="X2351" s="357"/>
      <c r="Y2351" s="357"/>
      <c r="Z2351" s="357"/>
      <c r="AA2351" s="357"/>
      <c r="AB2351" s="308"/>
      <c r="AC2351" s="2300"/>
      <c r="AD2351" s="2300"/>
      <c r="AE2351" s="2308" t="str">
        <f>IF(AE2345&gt;9,"błąd","")</f>
        <v/>
      </c>
      <c r="AF2351" s="2316"/>
      <c r="AG2351" s="2314"/>
      <c r="AH2351" s="2312"/>
      <c r="AI2351" s="271">
        <f>IF(P2351=P2350,0,IF(P2351=P2349,0,IF(P2351=P2348,0,IF(P2351=P2347,0,IF(P2351=P2346,0,IF(P2351=P2345,0,1))))))</f>
        <v>0</v>
      </c>
      <c r="AJ2351" s="271" t="s">
        <v>545</v>
      </c>
      <c r="AK2351" s="271" t="str">
        <f t="shared" si="3122"/>
        <v>??</v>
      </c>
      <c r="AL2351" s="271" t="e">
        <f>IF(#REF!=#REF!,0,IF(#REF!=#REF!,0,IF(#REF!=#REF!,0,IF(#REF!=#REF!,0,IF(#REF!=#REF!,0,IF(#REF!=#REF!,0,1))))))</f>
        <v>#REF!</v>
      </c>
      <c r="AM2351" s="354">
        <f t="shared" si="3125"/>
        <v>0</v>
      </c>
    </row>
    <row r="2352" spans="1:39" ht="14.1" customHeight="1" thickTop="1" thickBot="1" x14ac:dyDescent="0.25">
      <c r="A2352" s="2278"/>
      <c r="B2352" s="2281"/>
      <c r="C2352" s="2283"/>
      <c r="D2352" s="2285"/>
      <c r="E2352" s="2288"/>
      <c r="F2352" s="2281"/>
      <c r="G2352" s="2295"/>
      <c r="H2352" s="2297"/>
      <c r="I2352" s="2293"/>
      <c r="J2352" s="2281"/>
      <c r="K2352" s="2295"/>
      <c r="L2352" s="2281"/>
      <c r="M2352" s="310"/>
      <c r="N2352" s="1678"/>
      <c r="O2352" s="1678"/>
      <c r="P2352" s="309"/>
      <c r="Q2352" s="309"/>
      <c r="R2352" s="308"/>
      <c r="S2352" s="308"/>
      <c r="T2352" s="358"/>
      <c r="U2352" s="357"/>
      <c r="V2352" s="357"/>
      <c r="W2352" s="357"/>
      <c r="X2352" s="357"/>
      <c r="Y2352" s="357"/>
      <c r="Z2352" s="357"/>
      <c r="AA2352" s="357"/>
      <c r="AB2352" s="308"/>
      <c r="AC2352" s="2300"/>
      <c r="AD2352" s="2300"/>
      <c r="AE2352" s="2308"/>
      <c r="AF2352" s="2316"/>
      <c r="AG2352" s="2314"/>
      <c r="AH2352" s="2312"/>
      <c r="AI2352" s="271">
        <f>IF(P2352=P2351,0,IF(P2352=P2350,0,IF(P2352=P2349,0,IF(P2352=P2348,0,IF(P2352=P2347,0,IF(P2352=P2346,0,IF(P2352=P2345,0,1)))))))</f>
        <v>0</v>
      </c>
      <c r="AJ2352" s="271" t="s">
        <v>545</v>
      </c>
      <c r="AK2352" s="271" t="str">
        <f t="shared" si="3122"/>
        <v>??</v>
      </c>
      <c r="AL2352" s="271" t="e">
        <f>IF(#REF!=#REF!,0,IF(#REF!=#REF!,0,IF(#REF!=#REF!,0,IF(#REF!=#REF!,0,IF(#REF!=#REF!,0,IF(#REF!=#REF!,0,IF(#REF!=#REF!,0,1)))))))</f>
        <v>#REF!</v>
      </c>
      <c r="AM2352" s="354">
        <f t="shared" si="3125"/>
        <v>0</v>
      </c>
    </row>
    <row r="2353" spans="1:39" ht="14.1" customHeight="1" thickTop="1" thickBot="1" x14ac:dyDescent="0.25">
      <c r="A2353" s="2278"/>
      <c r="B2353" s="2281"/>
      <c r="C2353" s="2283"/>
      <c r="D2353" s="2285"/>
      <c r="E2353" s="2288"/>
      <c r="F2353" s="2281"/>
      <c r="G2353" s="2295"/>
      <c r="H2353" s="2297"/>
      <c r="I2353" s="2293"/>
      <c r="J2353" s="2281"/>
      <c r="K2353" s="2295"/>
      <c r="L2353" s="2281"/>
      <c r="M2353" s="310"/>
      <c r="N2353" s="1678"/>
      <c r="O2353" s="1678"/>
      <c r="P2353" s="309"/>
      <c r="Q2353" s="309"/>
      <c r="R2353" s="308"/>
      <c r="S2353" s="308"/>
      <c r="T2353" s="358"/>
      <c r="U2353" s="357"/>
      <c r="V2353" s="357"/>
      <c r="W2353" s="357"/>
      <c r="X2353" s="357"/>
      <c r="Y2353" s="357"/>
      <c r="Z2353" s="357"/>
      <c r="AA2353" s="357"/>
      <c r="AB2353" s="308"/>
      <c r="AC2353" s="2300"/>
      <c r="AD2353" s="2300"/>
      <c r="AE2353" s="2308"/>
      <c r="AF2353" s="2316"/>
      <c r="AG2353" s="2314"/>
      <c r="AH2353" s="2312"/>
      <c r="AI2353" s="271">
        <f>IF(P2353=P2352,0,IF(P2353=P2351,0,IF(P2353=P2350,0,IF(P2353=P2349,0,IF(P2353=P2348,0,IF(P2353=P2347,0,IF(P2353=P2346,0,IF(P2353=P2345,0,1))))))))</f>
        <v>0</v>
      </c>
      <c r="AJ2353" s="271" t="s">
        <v>545</v>
      </c>
      <c r="AK2353" s="271" t="str">
        <f t="shared" si="3122"/>
        <v>??</v>
      </c>
      <c r="AL2353" s="271" t="e">
        <f>IF(#REF!=#REF!,0,IF(#REF!=#REF!,0,IF(#REF!=#REF!,0,IF(#REF!=#REF!,0,IF(#REF!=#REF!,0,IF(#REF!=#REF!,0,IF(#REF!=#REF!,0,IF(#REF!=#REF!,0,1))))))))</f>
        <v>#REF!</v>
      </c>
      <c r="AM2353" s="354">
        <f t="shared" si="3125"/>
        <v>0</v>
      </c>
    </row>
    <row r="2354" spans="1:39" ht="14.1" customHeight="1" thickTop="1" thickBot="1" x14ac:dyDescent="0.25">
      <c r="A2354" s="2279"/>
      <c r="B2354" s="2282"/>
      <c r="C2354" s="2284"/>
      <c r="D2354" s="2286"/>
      <c r="E2354" s="2289"/>
      <c r="F2354" s="2282"/>
      <c r="G2354" s="2296"/>
      <c r="H2354" s="2298"/>
      <c r="I2354" s="2294"/>
      <c r="J2354" s="2282"/>
      <c r="K2354" s="2296"/>
      <c r="L2354" s="2282"/>
      <c r="M2354" s="292"/>
      <c r="N2354" s="290"/>
      <c r="O2354" s="290"/>
      <c r="P2354" s="291"/>
      <c r="Q2354" s="291"/>
      <c r="R2354" s="290"/>
      <c r="S2354" s="290"/>
      <c r="T2354" s="356"/>
      <c r="U2354" s="355"/>
      <c r="V2354" s="355"/>
      <c r="W2354" s="355"/>
      <c r="X2354" s="355"/>
      <c r="Y2354" s="355"/>
      <c r="Z2354" s="355"/>
      <c r="AA2354" s="355"/>
      <c r="AB2354" s="290"/>
      <c r="AC2354" s="2301"/>
      <c r="AD2354" s="2301"/>
      <c r="AE2354" s="2309"/>
      <c r="AF2354" s="2316"/>
      <c r="AG2354" s="2315"/>
      <c r="AH2354" s="2312"/>
      <c r="AI2354" s="271">
        <f>IF(P2354=P2353,0,IF(P2354=P2352,0,IF(P2354=P2351,0,IF(P2354=P2350,0,IF(P2354=P2349,0,IF(P2354=P2348,0,IF(P2354=P2347,0,IF(P2354=P2346,0,IF(P2354=P2345,0,1)))))))))</f>
        <v>0</v>
      </c>
      <c r="AJ2354" s="271" t="s">
        <v>545</v>
      </c>
      <c r="AK2354" s="271" t="str">
        <f t="shared" si="3122"/>
        <v>??</v>
      </c>
      <c r="AL2354" s="271" t="e">
        <f>IF(#REF!=#REF!,0,IF(#REF!=#REF!,0,IF(#REF!=#REF!,0,IF(#REF!=#REF!,0,IF(#REF!=#REF!,0,IF(#REF!=#REF!,0,IF(#REF!=#REF!,0,IF(#REF!=#REF!,0,IF(#REF!=#REF!,0,1)))))))))</f>
        <v>#REF!</v>
      </c>
      <c r="AM2354" s="354">
        <f t="shared" si="3125"/>
        <v>0</v>
      </c>
    </row>
    <row r="2355" spans="1:39" ht="14.1" customHeight="1" thickTop="1" thickBot="1" x14ac:dyDescent="0.25">
      <c r="A2355" s="2278"/>
      <c r="B2355" s="2280"/>
      <c r="C2355" s="2283"/>
      <c r="D2355" s="2285"/>
      <c r="E2355" s="2287"/>
      <c r="F2355" s="2280"/>
      <c r="G2355" s="2280"/>
      <c r="H2355" s="2297"/>
      <c r="I2355" s="2290" t="s">
        <v>140</v>
      </c>
      <c r="J2355" s="2281"/>
      <c r="K2355" s="2280"/>
      <c r="L2355" s="2281"/>
      <c r="M2355" s="310"/>
      <c r="N2355" s="1678"/>
      <c r="O2355" s="1678"/>
      <c r="P2355" s="388"/>
      <c r="Q2355" s="388"/>
      <c r="R2355" s="308"/>
      <c r="S2355" s="308"/>
      <c r="T2355" s="358"/>
      <c r="U2355" s="357"/>
      <c r="V2355" s="357"/>
      <c r="W2355" s="357"/>
      <c r="X2355" s="357"/>
      <c r="Y2355" s="357"/>
      <c r="Z2355" s="357"/>
      <c r="AA2355" s="357"/>
      <c r="AB2355" s="308"/>
      <c r="AC2355" s="2299">
        <f>SUM(T2355:AB2364)</f>
        <v>0</v>
      </c>
      <c r="AD2355" s="2299">
        <f>IF(AC2355&gt;0,18,0)</f>
        <v>0</v>
      </c>
      <c r="AE2355" s="2306">
        <f>IF((AC2355-AD2355)&gt;=0,AC2355-AD2355,0)</f>
        <v>0</v>
      </c>
      <c r="AF2355" s="2316">
        <f>IF(AC2355&lt;AD2355,AC2355,AD2355)/IF(AD2355=0,1,AD2355)</f>
        <v>0</v>
      </c>
      <c r="AG2355" s="2313" t="str">
        <f>IF(AF2355=1,"pe",IF(AF2355&gt;0,"ne",""))</f>
        <v/>
      </c>
      <c r="AH2355" s="2312"/>
      <c r="AI2355" s="271">
        <v>1</v>
      </c>
      <c r="AJ2355" s="271" t="s">
        <v>545</v>
      </c>
      <c r="AK2355" s="271" t="str">
        <f t="shared" si="3122"/>
        <v>??</v>
      </c>
      <c r="AL2355" s="271">
        <v>1</v>
      </c>
      <c r="AM2355" s="354">
        <f>C2355</f>
        <v>0</v>
      </c>
    </row>
    <row r="2356" spans="1:39" ht="14.1" customHeight="1" thickTop="1" thickBot="1" x14ac:dyDescent="0.25">
      <c r="A2356" s="2278"/>
      <c r="B2356" s="2281"/>
      <c r="C2356" s="2283"/>
      <c r="D2356" s="2285"/>
      <c r="E2356" s="2288"/>
      <c r="F2356" s="2281"/>
      <c r="G2356" s="2295"/>
      <c r="H2356" s="2297"/>
      <c r="I2356" s="2291"/>
      <c r="J2356" s="2281"/>
      <c r="K2356" s="2295"/>
      <c r="L2356" s="2281"/>
      <c r="M2356" s="310"/>
      <c r="N2356" s="1678"/>
      <c r="O2356" s="1678"/>
      <c r="P2356" s="309"/>
      <c r="Q2356" s="309"/>
      <c r="R2356" s="308"/>
      <c r="S2356" s="308"/>
      <c r="T2356" s="358"/>
      <c r="U2356" s="357"/>
      <c r="V2356" s="357"/>
      <c r="W2356" s="357"/>
      <c r="X2356" s="357"/>
      <c r="Y2356" s="357"/>
      <c r="Z2356" s="357"/>
      <c r="AA2356" s="357"/>
      <c r="AB2356" s="308"/>
      <c r="AC2356" s="2300"/>
      <c r="AD2356" s="2300"/>
      <c r="AE2356" s="2307"/>
      <c r="AF2356" s="2316"/>
      <c r="AG2356" s="2314"/>
      <c r="AH2356" s="2312"/>
      <c r="AI2356" s="271">
        <f>IF(P2356=P2355,0,1)</f>
        <v>0</v>
      </c>
      <c r="AJ2356" s="271" t="s">
        <v>545</v>
      </c>
      <c r="AK2356" s="271" t="str">
        <f t="shared" si="3122"/>
        <v>??</v>
      </c>
      <c r="AL2356" s="271" t="e">
        <f>IF(#REF!=#REF!,0,1)</f>
        <v>#REF!</v>
      </c>
      <c r="AM2356" s="354">
        <f t="shared" ref="AM2356:AM2364" si="3126">AM2355</f>
        <v>0</v>
      </c>
    </row>
    <row r="2357" spans="1:39" ht="14.1" customHeight="1" thickTop="1" thickBot="1" x14ac:dyDescent="0.25">
      <c r="A2357" s="2278"/>
      <c r="B2357" s="2281"/>
      <c r="C2357" s="2283"/>
      <c r="D2357" s="2285"/>
      <c r="E2357" s="2288"/>
      <c r="F2357" s="2281"/>
      <c r="G2357" s="2295"/>
      <c r="H2357" s="2297"/>
      <c r="I2357" s="2292"/>
      <c r="J2357" s="2281"/>
      <c r="K2357" s="2295"/>
      <c r="L2357" s="2281"/>
      <c r="M2357" s="310"/>
      <c r="N2357" s="1678"/>
      <c r="O2357" s="1678"/>
      <c r="P2357" s="309"/>
      <c r="Q2357" s="309"/>
      <c r="R2357" s="308"/>
      <c r="S2357" s="308"/>
      <c r="T2357" s="358"/>
      <c r="U2357" s="357"/>
      <c r="V2357" s="357"/>
      <c r="W2357" s="357"/>
      <c r="X2357" s="357"/>
      <c r="Y2357" s="357"/>
      <c r="Z2357" s="357"/>
      <c r="AA2357" s="357"/>
      <c r="AB2357" s="308"/>
      <c r="AC2357" s="2300"/>
      <c r="AD2357" s="2300"/>
      <c r="AE2357" s="2307"/>
      <c r="AF2357" s="2316"/>
      <c r="AG2357" s="2314"/>
      <c r="AH2357" s="2312"/>
      <c r="AI2357" s="271">
        <f>IF(P2357=P2356,0,IF(P2357=P2355,0,1))</f>
        <v>0</v>
      </c>
      <c r="AJ2357" s="271" t="s">
        <v>545</v>
      </c>
      <c r="AK2357" s="271" t="str">
        <f t="shared" si="3122"/>
        <v>??</v>
      </c>
      <c r="AL2357" s="271" t="e">
        <f>IF(#REF!=#REF!,0,IF(#REF!=#REF!,0,1))</f>
        <v>#REF!</v>
      </c>
      <c r="AM2357" s="354">
        <f t="shared" si="3126"/>
        <v>0</v>
      </c>
    </row>
    <row r="2358" spans="1:39" ht="14.1" customHeight="1" thickTop="1" thickBot="1" x14ac:dyDescent="0.25">
      <c r="A2358" s="2278"/>
      <c r="B2358" s="2281"/>
      <c r="C2358" s="2283"/>
      <c r="D2358" s="2285"/>
      <c r="E2358" s="2288"/>
      <c r="F2358" s="2281"/>
      <c r="G2358" s="2295"/>
      <c r="H2358" s="2297"/>
      <c r="I2358" s="2293"/>
      <c r="J2358" s="2281"/>
      <c r="K2358" s="2295"/>
      <c r="L2358" s="2281"/>
      <c r="M2358" s="310"/>
      <c r="N2358" s="1678"/>
      <c r="O2358" s="1678"/>
      <c r="P2358" s="309"/>
      <c r="Q2358" s="309"/>
      <c r="R2358" s="308"/>
      <c r="S2358" s="308"/>
      <c r="T2358" s="358"/>
      <c r="U2358" s="357"/>
      <c r="V2358" s="357"/>
      <c r="W2358" s="357"/>
      <c r="X2358" s="357"/>
      <c r="Y2358" s="357"/>
      <c r="Z2358" s="357"/>
      <c r="AA2358" s="357"/>
      <c r="AB2358" s="308"/>
      <c r="AC2358" s="2300"/>
      <c r="AD2358" s="2300"/>
      <c r="AE2358" s="2307"/>
      <c r="AF2358" s="2316"/>
      <c r="AG2358" s="2314"/>
      <c r="AH2358" s="2312"/>
      <c r="AI2358" s="271">
        <f>IF(P2358=P2357,0,IF(P2358=P2356,0,IF(P2358=P2355,0,1)))</f>
        <v>0</v>
      </c>
      <c r="AJ2358" s="271" t="s">
        <v>545</v>
      </c>
      <c r="AK2358" s="271" t="str">
        <f t="shared" si="3122"/>
        <v>??</v>
      </c>
      <c r="AL2358" s="271" t="e">
        <f>IF(#REF!=#REF!,0,IF(#REF!=#REF!,0,IF(#REF!=#REF!,0,1)))</f>
        <v>#REF!</v>
      </c>
      <c r="AM2358" s="354">
        <f t="shared" si="3126"/>
        <v>0</v>
      </c>
    </row>
    <row r="2359" spans="1:39" ht="14.1" customHeight="1" thickTop="1" thickBot="1" x14ac:dyDescent="0.25">
      <c r="A2359" s="2278"/>
      <c r="B2359" s="2281"/>
      <c r="C2359" s="2283"/>
      <c r="D2359" s="2285"/>
      <c r="E2359" s="2288"/>
      <c r="F2359" s="2281"/>
      <c r="G2359" s="2295"/>
      <c r="H2359" s="2297"/>
      <c r="I2359" s="2293"/>
      <c r="J2359" s="2281"/>
      <c r="K2359" s="2295"/>
      <c r="L2359" s="2281"/>
      <c r="M2359" s="310"/>
      <c r="N2359" s="1678"/>
      <c r="O2359" s="1678"/>
      <c r="P2359" s="309"/>
      <c r="Q2359" s="309"/>
      <c r="R2359" s="308"/>
      <c r="S2359" s="308"/>
      <c r="T2359" s="358"/>
      <c r="U2359" s="357"/>
      <c r="V2359" s="357"/>
      <c r="W2359" s="357"/>
      <c r="X2359" s="357"/>
      <c r="Y2359" s="357"/>
      <c r="Z2359" s="357"/>
      <c r="AA2359" s="357"/>
      <c r="AB2359" s="308"/>
      <c r="AC2359" s="2300"/>
      <c r="AD2359" s="2300"/>
      <c r="AE2359" s="2307"/>
      <c r="AF2359" s="2316"/>
      <c r="AG2359" s="2314"/>
      <c r="AH2359" s="2312"/>
      <c r="AI2359" s="271">
        <f>IF(P2359=P2358,0,IF(P2359=P2357,0,IF(P2359=P2356,0,IF(P2359=P2355,0,1))))</f>
        <v>0</v>
      </c>
      <c r="AJ2359" s="271" t="s">
        <v>545</v>
      </c>
      <c r="AK2359" s="271" t="str">
        <f t="shared" si="3122"/>
        <v>??</v>
      </c>
      <c r="AL2359" s="271" t="e">
        <f>IF(#REF!=#REF!,0,IF(#REF!=#REF!,0,IF(#REF!=#REF!,0,IF(#REF!=#REF!,0,1))))</f>
        <v>#REF!</v>
      </c>
      <c r="AM2359" s="354">
        <f t="shared" si="3126"/>
        <v>0</v>
      </c>
    </row>
    <row r="2360" spans="1:39" ht="14.1" customHeight="1" thickTop="1" thickBot="1" x14ac:dyDescent="0.25">
      <c r="A2360" s="2278"/>
      <c r="B2360" s="2281"/>
      <c r="C2360" s="2283"/>
      <c r="D2360" s="2285"/>
      <c r="E2360" s="2288"/>
      <c r="F2360" s="2281"/>
      <c r="G2360" s="2295"/>
      <c r="H2360" s="2297"/>
      <c r="I2360" s="2293"/>
      <c r="J2360" s="2281"/>
      <c r="K2360" s="2295"/>
      <c r="L2360" s="2281"/>
      <c r="M2360" s="310"/>
      <c r="N2360" s="1678"/>
      <c r="O2360" s="1678"/>
      <c r="P2360" s="309"/>
      <c r="Q2360" s="309"/>
      <c r="R2360" s="308"/>
      <c r="S2360" s="308"/>
      <c r="T2360" s="358"/>
      <c r="U2360" s="357"/>
      <c r="V2360" s="357"/>
      <c r="W2360" s="357"/>
      <c r="X2360" s="357"/>
      <c r="Y2360" s="357"/>
      <c r="Z2360" s="357"/>
      <c r="AA2360" s="357"/>
      <c r="AB2360" s="308"/>
      <c r="AC2360" s="2300"/>
      <c r="AD2360" s="2300"/>
      <c r="AE2360" s="2307"/>
      <c r="AF2360" s="2316"/>
      <c r="AG2360" s="2314"/>
      <c r="AH2360" s="2312"/>
      <c r="AI2360" s="271">
        <f>IF(P2360=P2359,0,IF(P2360=P2358,0,IF(P2360=P2357,0,IF(P2360=P2356,0,IF(P2360=P2355,0,1)))))</f>
        <v>0</v>
      </c>
      <c r="AJ2360" s="271" t="s">
        <v>545</v>
      </c>
      <c r="AK2360" s="271" t="str">
        <f t="shared" si="3122"/>
        <v>??</v>
      </c>
      <c r="AL2360" s="271" t="e">
        <f>IF(#REF!=#REF!,0,IF(#REF!=#REF!,0,IF(#REF!=#REF!,0,IF(#REF!=#REF!,0,IF(#REF!=#REF!,0,1)))))</f>
        <v>#REF!</v>
      </c>
      <c r="AM2360" s="354">
        <f t="shared" si="3126"/>
        <v>0</v>
      </c>
    </row>
    <row r="2361" spans="1:39" ht="14.1" customHeight="1" thickTop="1" thickBot="1" x14ac:dyDescent="0.25">
      <c r="A2361" s="2278"/>
      <c r="B2361" s="2281"/>
      <c r="C2361" s="2283"/>
      <c r="D2361" s="2285"/>
      <c r="E2361" s="2288"/>
      <c r="F2361" s="2281"/>
      <c r="G2361" s="2295"/>
      <c r="H2361" s="2297"/>
      <c r="I2361" s="2293"/>
      <c r="J2361" s="2281"/>
      <c r="K2361" s="2295"/>
      <c r="L2361" s="2281"/>
      <c r="M2361" s="310"/>
      <c r="N2361" s="1678"/>
      <c r="O2361" s="1678"/>
      <c r="P2361" s="309"/>
      <c r="Q2361" s="309"/>
      <c r="R2361" s="308"/>
      <c r="S2361" s="308"/>
      <c r="T2361" s="358"/>
      <c r="U2361" s="357"/>
      <c r="V2361" s="357"/>
      <c r="W2361" s="357"/>
      <c r="X2361" s="357"/>
      <c r="Y2361" s="357"/>
      <c r="Z2361" s="357"/>
      <c r="AA2361" s="357"/>
      <c r="AB2361" s="308"/>
      <c r="AC2361" s="2300"/>
      <c r="AD2361" s="2300"/>
      <c r="AE2361" s="2308" t="str">
        <f>IF(AE2355&gt;9,"błąd","")</f>
        <v/>
      </c>
      <c r="AF2361" s="2316"/>
      <c r="AG2361" s="2314"/>
      <c r="AH2361" s="2312"/>
      <c r="AI2361" s="271">
        <f>IF(P2361=P2360,0,IF(P2361=P2359,0,IF(P2361=P2358,0,IF(P2361=P2357,0,IF(P2361=P2356,0,IF(P2361=P2355,0,1))))))</f>
        <v>0</v>
      </c>
      <c r="AJ2361" s="271" t="s">
        <v>545</v>
      </c>
      <c r="AK2361" s="271" t="str">
        <f t="shared" si="3122"/>
        <v>??</v>
      </c>
      <c r="AL2361" s="271" t="e">
        <f>IF(#REF!=#REF!,0,IF(#REF!=#REF!,0,IF(#REF!=#REF!,0,IF(#REF!=#REF!,0,IF(#REF!=#REF!,0,IF(#REF!=#REF!,0,1))))))</f>
        <v>#REF!</v>
      </c>
      <c r="AM2361" s="354">
        <f t="shared" si="3126"/>
        <v>0</v>
      </c>
    </row>
    <row r="2362" spans="1:39" ht="14.1" customHeight="1" thickTop="1" thickBot="1" x14ac:dyDescent="0.25">
      <c r="A2362" s="2278"/>
      <c r="B2362" s="2281"/>
      <c r="C2362" s="2283"/>
      <c r="D2362" s="2285"/>
      <c r="E2362" s="2288"/>
      <c r="F2362" s="2281"/>
      <c r="G2362" s="2295"/>
      <c r="H2362" s="2297"/>
      <c r="I2362" s="2293"/>
      <c r="J2362" s="2281"/>
      <c r="K2362" s="2295"/>
      <c r="L2362" s="2281"/>
      <c r="M2362" s="310"/>
      <c r="N2362" s="1678"/>
      <c r="O2362" s="1678"/>
      <c r="P2362" s="309"/>
      <c r="Q2362" s="309"/>
      <c r="R2362" s="308"/>
      <c r="S2362" s="308"/>
      <c r="T2362" s="358"/>
      <c r="U2362" s="357"/>
      <c r="V2362" s="357"/>
      <c r="W2362" s="357"/>
      <c r="X2362" s="357"/>
      <c r="Y2362" s="357"/>
      <c r="Z2362" s="357"/>
      <c r="AA2362" s="357"/>
      <c r="AB2362" s="308"/>
      <c r="AC2362" s="2300"/>
      <c r="AD2362" s="2300"/>
      <c r="AE2362" s="2308"/>
      <c r="AF2362" s="2316"/>
      <c r="AG2362" s="2314"/>
      <c r="AH2362" s="2312"/>
      <c r="AI2362" s="271">
        <f>IF(P2362=P2361,0,IF(P2362=P2360,0,IF(P2362=P2359,0,IF(P2362=P2358,0,IF(P2362=P2357,0,IF(P2362=P2356,0,IF(P2362=P2355,0,1)))))))</f>
        <v>0</v>
      </c>
      <c r="AJ2362" s="271" t="s">
        <v>545</v>
      </c>
      <c r="AK2362" s="271" t="str">
        <f t="shared" si="3122"/>
        <v>??</v>
      </c>
      <c r="AL2362" s="271" t="e">
        <f>IF(#REF!=#REF!,0,IF(#REF!=#REF!,0,IF(#REF!=#REF!,0,IF(#REF!=#REF!,0,IF(#REF!=#REF!,0,IF(#REF!=#REF!,0,IF(#REF!=#REF!,0,1)))))))</f>
        <v>#REF!</v>
      </c>
      <c r="AM2362" s="354">
        <f t="shared" si="3126"/>
        <v>0</v>
      </c>
    </row>
    <row r="2363" spans="1:39" ht="14.1" customHeight="1" thickTop="1" thickBot="1" x14ac:dyDescent="0.25">
      <c r="A2363" s="2278"/>
      <c r="B2363" s="2281"/>
      <c r="C2363" s="2283"/>
      <c r="D2363" s="2285"/>
      <c r="E2363" s="2288"/>
      <c r="F2363" s="2281"/>
      <c r="G2363" s="2295"/>
      <c r="H2363" s="2297"/>
      <c r="I2363" s="2293"/>
      <c r="J2363" s="2281"/>
      <c r="K2363" s="2295"/>
      <c r="L2363" s="2281"/>
      <c r="M2363" s="310"/>
      <c r="N2363" s="1678"/>
      <c r="O2363" s="1678"/>
      <c r="P2363" s="309"/>
      <c r="Q2363" s="309"/>
      <c r="R2363" s="308"/>
      <c r="S2363" s="308"/>
      <c r="T2363" s="358"/>
      <c r="U2363" s="357"/>
      <c r="V2363" s="357"/>
      <c r="W2363" s="357"/>
      <c r="X2363" s="357"/>
      <c r="Y2363" s="357"/>
      <c r="Z2363" s="357"/>
      <c r="AA2363" s="357"/>
      <c r="AB2363" s="308"/>
      <c r="AC2363" s="2300"/>
      <c r="AD2363" s="2300"/>
      <c r="AE2363" s="2308"/>
      <c r="AF2363" s="2316"/>
      <c r="AG2363" s="2314"/>
      <c r="AH2363" s="2312"/>
      <c r="AI2363" s="271">
        <f>IF(P2363=P2362,0,IF(P2363=P2361,0,IF(P2363=P2360,0,IF(P2363=P2359,0,IF(P2363=P2358,0,IF(P2363=P2357,0,IF(P2363=P2356,0,IF(P2363=P2355,0,1))))))))</f>
        <v>0</v>
      </c>
      <c r="AJ2363" s="271" t="s">
        <v>545</v>
      </c>
      <c r="AK2363" s="271" t="str">
        <f t="shared" si="3122"/>
        <v>??</v>
      </c>
      <c r="AL2363" s="271" t="e">
        <f>IF(#REF!=#REF!,0,IF(#REF!=#REF!,0,IF(#REF!=#REF!,0,IF(#REF!=#REF!,0,IF(#REF!=#REF!,0,IF(#REF!=#REF!,0,IF(#REF!=#REF!,0,IF(#REF!=#REF!,0,1))))))))</f>
        <v>#REF!</v>
      </c>
      <c r="AM2363" s="354">
        <f t="shared" si="3126"/>
        <v>0</v>
      </c>
    </row>
    <row r="2364" spans="1:39" ht="14.1" customHeight="1" thickTop="1" thickBot="1" x14ac:dyDescent="0.25">
      <c r="A2364" s="2279"/>
      <c r="B2364" s="2282"/>
      <c r="C2364" s="2284"/>
      <c r="D2364" s="2286"/>
      <c r="E2364" s="2289"/>
      <c r="F2364" s="2282"/>
      <c r="G2364" s="2296"/>
      <c r="H2364" s="2298"/>
      <c r="I2364" s="2294"/>
      <c r="J2364" s="2282"/>
      <c r="K2364" s="2296"/>
      <c r="L2364" s="2282"/>
      <c r="M2364" s="292"/>
      <c r="N2364" s="290"/>
      <c r="O2364" s="290"/>
      <c r="P2364" s="291"/>
      <c r="Q2364" s="291"/>
      <c r="R2364" s="290"/>
      <c r="S2364" s="290"/>
      <c r="T2364" s="356"/>
      <c r="U2364" s="355"/>
      <c r="V2364" s="355"/>
      <c r="W2364" s="355"/>
      <c r="X2364" s="355"/>
      <c r="Y2364" s="355"/>
      <c r="Z2364" s="355"/>
      <c r="AA2364" s="355"/>
      <c r="AB2364" s="290"/>
      <c r="AC2364" s="2301"/>
      <c r="AD2364" s="2301"/>
      <c r="AE2364" s="2309"/>
      <c r="AF2364" s="2316"/>
      <c r="AG2364" s="2315"/>
      <c r="AH2364" s="2312"/>
      <c r="AI2364" s="271">
        <f>IF(P2364=P2363,0,IF(P2364=P2362,0,IF(P2364=P2361,0,IF(P2364=P2360,0,IF(P2364=P2359,0,IF(P2364=P2358,0,IF(P2364=P2357,0,IF(P2364=P2356,0,IF(P2364=P2355,0,1)))))))))</f>
        <v>0</v>
      </c>
      <c r="AJ2364" s="271" t="s">
        <v>545</v>
      </c>
      <c r="AK2364" s="271" t="str">
        <f t="shared" si="3122"/>
        <v>??</v>
      </c>
      <c r="AL2364" s="271" t="e">
        <f>IF(#REF!=#REF!,0,IF(#REF!=#REF!,0,IF(#REF!=#REF!,0,IF(#REF!=#REF!,0,IF(#REF!=#REF!,0,IF(#REF!=#REF!,0,IF(#REF!=#REF!,0,IF(#REF!=#REF!,0,IF(#REF!=#REF!,0,1)))))))))</f>
        <v>#REF!</v>
      </c>
      <c r="AM2364" s="354">
        <f t="shared" si="3126"/>
        <v>0</v>
      </c>
    </row>
    <row r="2365" spans="1:39" ht="14.1" customHeight="1" thickTop="1" thickBot="1" x14ac:dyDescent="0.25">
      <c r="A2365" s="2278"/>
      <c r="B2365" s="2280"/>
      <c r="C2365" s="2283"/>
      <c r="D2365" s="2285"/>
      <c r="E2365" s="2287"/>
      <c r="F2365" s="2280"/>
      <c r="G2365" s="2280"/>
      <c r="H2365" s="2297"/>
      <c r="I2365" s="2290" t="s">
        <v>140</v>
      </c>
      <c r="J2365" s="2281"/>
      <c r="K2365" s="2280"/>
      <c r="L2365" s="2281"/>
      <c r="M2365" s="310"/>
      <c r="N2365" s="1678"/>
      <c r="O2365" s="1678"/>
      <c r="P2365" s="388"/>
      <c r="Q2365" s="388"/>
      <c r="R2365" s="308"/>
      <c r="S2365" s="308"/>
      <c r="T2365" s="358"/>
      <c r="U2365" s="357"/>
      <c r="V2365" s="357"/>
      <c r="W2365" s="357"/>
      <c r="X2365" s="357"/>
      <c r="Y2365" s="357"/>
      <c r="Z2365" s="357"/>
      <c r="AA2365" s="357"/>
      <c r="AB2365" s="308"/>
      <c r="AC2365" s="2299">
        <f>SUM(T2365:AB2374)</f>
        <v>0</v>
      </c>
      <c r="AD2365" s="2299">
        <f>IF(AC2365&gt;0,18,0)</f>
        <v>0</v>
      </c>
      <c r="AE2365" s="2306">
        <f>IF((AC2365-AD2365)&gt;=0,AC2365-AD2365,0)</f>
        <v>0</v>
      </c>
      <c r="AF2365" s="2316">
        <f>IF(AC2365&lt;AD2365,AC2365,AD2365)/IF(AD2365=0,1,AD2365)</f>
        <v>0</v>
      </c>
      <c r="AG2365" s="2313" t="str">
        <f>IF(AF2365=1,"pe",IF(AF2365&gt;0,"ne",""))</f>
        <v/>
      </c>
      <c r="AH2365" s="2312"/>
      <c r="AI2365" s="271">
        <v>1</v>
      </c>
      <c r="AJ2365" s="271" t="s">
        <v>545</v>
      </c>
      <c r="AK2365" s="271" t="str">
        <f t="shared" si="3122"/>
        <v>??</v>
      </c>
      <c r="AL2365" s="271">
        <v>1</v>
      </c>
      <c r="AM2365" s="354">
        <f>C2365</f>
        <v>0</v>
      </c>
    </row>
    <row r="2366" spans="1:39" ht="14.1" customHeight="1" thickTop="1" thickBot="1" x14ac:dyDescent="0.25">
      <c r="A2366" s="2278"/>
      <c r="B2366" s="2281"/>
      <c r="C2366" s="2283"/>
      <c r="D2366" s="2285"/>
      <c r="E2366" s="2288"/>
      <c r="F2366" s="2281"/>
      <c r="G2366" s="2295"/>
      <c r="H2366" s="2297"/>
      <c r="I2366" s="2291"/>
      <c r="J2366" s="2281"/>
      <c r="K2366" s="2295"/>
      <c r="L2366" s="2281"/>
      <c r="M2366" s="310"/>
      <c r="N2366" s="1678"/>
      <c r="O2366" s="1678"/>
      <c r="P2366" s="309"/>
      <c r="Q2366" s="309"/>
      <c r="R2366" s="308"/>
      <c r="S2366" s="308"/>
      <c r="T2366" s="358"/>
      <c r="U2366" s="357"/>
      <c r="V2366" s="357"/>
      <c r="W2366" s="357"/>
      <c r="X2366" s="357"/>
      <c r="Y2366" s="357"/>
      <c r="Z2366" s="357"/>
      <c r="AA2366" s="357"/>
      <c r="AB2366" s="308"/>
      <c r="AC2366" s="2300"/>
      <c r="AD2366" s="2300"/>
      <c r="AE2366" s="2307"/>
      <c r="AF2366" s="2316"/>
      <c r="AG2366" s="2314"/>
      <c r="AH2366" s="2312"/>
      <c r="AI2366" s="271">
        <f>IF(P2366=P2365,0,1)</f>
        <v>0</v>
      </c>
      <c r="AJ2366" s="271" t="s">
        <v>545</v>
      </c>
      <c r="AK2366" s="271" t="str">
        <f t="shared" si="3122"/>
        <v>??</v>
      </c>
      <c r="AL2366" s="271" t="e">
        <f>IF(#REF!=#REF!,0,1)</f>
        <v>#REF!</v>
      </c>
      <c r="AM2366" s="354">
        <f t="shared" ref="AM2366:AM2374" si="3127">AM2365</f>
        <v>0</v>
      </c>
    </row>
    <row r="2367" spans="1:39" ht="14.1" customHeight="1" thickTop="1" thickBot="1" x14ac:dyDescent="0.25">
      <c r="A2367" s="2278"/>
      <c r="B2367" s="2281"/>
      <c r="C2367" s="2283"/>
      <c r="D2367" s="2285"/>
      <c r="E2367" s="2288"/>
      <c r="F2367" s="2281"/>
      <c r="G2367" s="2295"/>
      <c r="H2367" s="2297"/>
      <c r="I2367" s="2292"/>
      <c r="J2367" s="2281"/>
      <c r="K2367" s="2295"/>
      <c r="L2367" s="2281"/>
      <c r="M2367" s="310"/>
      <c r="N2367" s="1678"/>
      <c r="O2367" s="1678"/>
      <c r="P2367" s="309"/>
      <c r="Q2367" s="309"/>
      <c r="R2367" s="308"/>
      <c r="S2367" s="308"/>
      <c r="T2367" s="358"/>
      <c r="U2367" s="357"/>
      <c r="V2367" s="357"/>
      <c r="W2367" s="357"/>
      <c r="X2367" s="357"/>
      <c r="Y2367" s="357"/>
      <c r="Z2367" s="357"/>
      <c r="AA2367" s="357"/>
      <c r="AB2367" s="308"/>
      <c r="AC2367" s="2300"/>
      <c r="AD2367" s="2300"/>
      <c r="AE2367" s="2307"/>
      <c r="AF2367" s="2316"/>
      <c r="AG2367" s="2314"/>
      <c r="AH2367" s="2312"/>
      <c r="AI2367" s="271">
        <f>IF(P2367=P2366,0,IF(P2367=P2365,0,1))</f>
        <v>0</v>
      </c>
      <c r="AJ2367" s="271" t="s">
        <v>545</v>
      </c>
      <c r="AK2367" s="271" t="str">
        <f t="shared" si="3122"/>
        <v>??</v>
      </c>
      <c r="AL2367" s="271" t="e">
        <f>IF(#REF!=#REF!,0,IF(#REF!=#REF!,0,1))</f>
        <v>#REF!</v>
      </c>
      <c r="AM2367" s="354">
        <f t="shared" si="3127"/>
        <v>0</v>
      </c>
    </row>
    <row r="2368" spans="1:39" ht="14.1" customHeight="1" thickTop="1" thickBot="1" x14ac:dyDescent="0.25">
      <c r="A2368" s="2278"/>
      <c r="B2368" s="2281"/>
      <c r="C2368" s="2283"/>
      <c r="D2368" s="2285"/>
      <c r="E2368" s="2288"/>
      <c r="F2368" s="2281"/>
      <c r="G2368" s="2295"/>
      <c r="H2368" s="2297"/>
      <c r="I2368" s="2293"/>
      <c r="J2368" s="2281"/>
      <c r="K2368" s="2295"/>
      <c r="L2368" s="2281"/>
      <c r="M2368" s="310"/>
      <c r="N2368" s="1678"/>
      <c r="O2368" s="1678"/>
      <c r="P2368" s="309"/>
      <c r="Q2368" s="309"/>
      <c r="R2368" s="308"/>
      <c r="S2368" s="308"/>
      <c r="T2368" s="358"/>
      <c r="U2368" s="357"/>
      <c r="V2368" s="357"/>
      <c r="W2368" s="357"/>
      <c r="X2368" s="357"/>
      <c r="Y2368" s="357"/>
      <c r="Z2368" s="357"/>
      <c r="AA2368" s="357"/>
      <c r="AB2368" s="308"/>
      <c r="AC2368" s="2300"/>
      <c r="AD2368" s="2300"/>
      <c r="AE2368" s="2307"/>
      <c r="AF2368" s="2316"/>
      <c r="AG2368" s="2314"/>
      <c r="AH2368" s="2312"/>
      <c r="AI2368" s="271">
        <f>IF(P2368=P2367,0,IF(P2368=P2366,0,IF(P2368=P2365,0,1)))</f>
        <v>0</v>
      </c>
      <c r="AJ2368" s="271" t="s">
        <v>545</v>
      </c>
      <c r="AK2368" s="271" t="str">
        <f t="shared" si="3122"/>
        <v>??</v>
      </c>
      <c r="AL2368" s="271" t="e">
        <f>IF(#REF!=#REF!,0,IF(#REF!=#REF!,0,IF(#REF!=#REF!,0,1)))</f>
        <v>#REF!</v>
      </c>
      <c r="AM2368" s="354">
        <f t="shared" si="3127"/>
        <v>0</v>
      </c>
    </row>
    <row r="2369" spans="1:39" ht="14.1" customHeight="1" thickTop="1" thickBot="1" x14ac:dyDescent="0.25">
      <c r="A2369" s="2278"/>
      <c r="B2369" s="2281"/>
      <c r="C2369" s="2283"/>
      <c r="D2369" s="2285"/>
      <c r="E2369" s="2288"/>
      <c r="F2369" s="2281"/>
      <c r="G2369" s="2295"/>
      <c r="H2369" s="2297"/>
      <c r="I2369" s="2293"/>
      <c r="J2369" s="2281"/>
      <c r="K2369" s="2295"/>
      <c r="L2369" s="2281"/>
      <c r="M2369" s="310"/>
      <c r="N2369" s="1678"/>
      <c r="O2369" s="1678"/>
      <c r="P2369" s="309"/>
      <c r="Q2369" s="309"/>
      <c r="R2369" s="308"/>
      <c r="S2369" s="308"/>
      <c r="T2369" s="358"/>
      <c r="U2369" s="357"/>
      <c r="V2369" s="357"/>
      <c r="W2369" s="357"/>
      <c r="X2369" s="357"/>
      <c r="Y2369" s="357"/>
      <c r="Z2369" s="357"/>
      <c r="AA2369" s="357"/>
      <c r="AB2369" s="308"/>
      <c r="AC2369" s="2300"/>
      <c r="AD2369" s="2300"/>
      <c r="AE2369" s="2307"/>
      <c r="AF2369" s="2316"/>
      <c r="AG2369" s="2314"/>
      <c r="AH2369" s="2312"/>
      <c r="AI2369" s="271">
        <f>IF(P2369=P2368,0,IF(P2369=P2367,0,IF(P2369=P2366,0,IF(P2369=P2365,0,1))))</f>
        <v>0</v>
      </c>
      <c r="AJ2369" s="271" t="s">
        <v>545</v>
      </c>
      <c r="AK2369" s="271" t="str">
        <f t="shared" si="3122"/>
        <v>??</v>
      </c>
      <c r="AL2369" s="271" t="e">
        <f>IF(#REF!=#REF!,0,IF(#REF!=#REF!,0,IF(#REF!=#REF!,0,IF(#REF!=#REF!,0,1))))</f>
        <v>#REF!</v>
      </c>
      <c r="AM2369" s="354">
        <f t="shared" si="3127"/>
        <v>0</v>
      </c>
    </row>
    <row r="2370" spans="1:39" ht="14.1" customHeight="1" thickTop="1" thickBot="1" x14ac:dyDescent="0.25">
      <c r="A2370" s="2278"/>
      <c r="B2370" s="2281"/>
      <c r="C2370" s="2283"/>
      <c r="D2370" s="2285"/>
      <c r="E2370" s="2288"/>
      <c r="F2370" s="2281"/>
      <c r="G2370" s="2295"/>
      <c r="H2370" s="2297"/>
      <c r="I2370" s="2293"/>
      <c r="J2370" s="2281"/>
      <c r="K2370" s="2295"/>
      <c r="L2370" s="2281"/>
      <c r="M2370" s="310"/>
      <c r="N2370" s="1678"/>
      <c r="O2370" s="1678"/>
      <c r="P2370" s="309"/>
      <c r="Q2370" s="309"/>
      <c r="R2370" s="308"/>
      <c r="S2370" s="308"/>
      <c r="T2370" s="358"/>
      <c r="U2370" s="357"/>
      <c r="V2370" s="357"/>
      <c r="W2370" s="357"/>
      <c r="X2370" s="357"/>
      <c r="Y2370" s="357"/>
      <c r="Z2370" s="357"/>
      <c r="AA2370" s="357"/>
      <c r="AB2370" s="308"/>
      <c r="AC2370" s="2300"/>
      <c r="AD2370" s="2300"/>
      <c r="AE2370" s="2307"/>
      <c r="AF2370" s="2316"/>
      <c r="AG2370" s="2314"/>
      <c r="AH2370" s="2312"/>
      <c r="AI2370" s="271">
        <f>IF(P2370=P2369,0,IF(P2370=P2368,0,IF(P2370=P2367,0,IF(P2370=P2366,0,IF(P2370=P2365,0,1)))))</f>
        <v>0</v>
      </c>
      <c r="AJ2370" s="271" t="s">
        <v>545</v>
      </c>
      <c r="AK2370" s="271" t="str">
        <f t="shared" si="3122"/>
        <v>??</v>
      </c>
      <c r="AL2370" s="271" t="e">
        <f>IF(#REF!=#REF!,0,IF(#REF!=#REF!,0,IF(#REF!=#REF!,0,IF(#REF!=#REF!,0,IF(#REF!=#REF!,0,1)))))</f>
        <v>#REF!</v>
      </c>
      <c r="AM2370" s="354">
        <f t="shared" si="3127"/>
        <v>0</v>
      </c>
    </row>
    <row r="2371" spans="1:39" ht="14.1" customHeight="1" thickTop="1" thickBot="1" x14ac:dyDescent="0.25">
      <c r="A2371" s="2278"/>
      <c r="B2371" s="2281"/>
      <c r="C2371" s="2283"/>
      <c r="D2371" s="2285"/>
      <c r="E2371" s="2288"/>
      <c r="F2371" s="2281"/>
      <c r="G2371" s="2295"/>
      <c r="H2371" s="2297"/>
      <c r="I2371" s="2293"/>
      <c r="J2371" s="2281"/>
      <c r="K2371" s="2295"/>
      <c r="L2371" s="2281"/>
      <c r="M2371" s="310"/>
      <c r="N2371" s="1678"/>
      <c r="O2371" s="1678"/>
      <c r="P2371" s="309"/>
      <c r="Q2371" s="309"/>
      <c r="R2371" s="308"/>
      <c r="S2371" s="308"/>
      <c r="T2371" s="358"/>
      <c r="U2371" s="357"/>
      <c r="V2371" s="357"/>
      <c r="W2371" s="357"/>
      <c r="X2371" s="357"/>
      <c r="Y2371" s="357"/>
      <c r="Z2371" s="357"/>
      <c r="AA2371" s="357"/>
      <c r="AB2371" s="308"/>
      <c r="AC2371" s="2300"/>
      <c r="AD2371" s="2300"/>
      <c r="AE2371" s="2308" t="str">
        <f>IF(AE2365&gt;9,"błąd","")</f>
        <v/>
      </c>
      <c r="AF2371" s="2316"/>
      <c r="AG2371" s="2314"/>
      <c r="AH2371" s="2312"/>
      <c r="AI2371" s="271">
        <f>IF(P2371=P2370,0,IF(P2371=P2369,0,IF(P2371=P2368,0,IF(P2371=P2367,0,IF(P2371=P2366,0,IF(P2371=P2365,0,1))))))</f>
        <v>0</v>
      </c>
      <c r="AJ2371" s="271" t="s">
        <v>545</v>
      </c>
      <c r="AK2371" s="271" t="str">
        <f t="shared" si="3122"/>
        <v>??</v>
      </c>
      <c r="AL2371" s="271" t="e">
        <f>IF(#REF!=#REF!,0,IF(#REF!=#REF!,0,IF(#REF!=#REF!,0,IF(#REF!=#REF!,0,IF(#REF!=#REF!,0,IF(#REF!=#REF!,0,1))))))</f>
        <v>#REF!</v>
      </c>
      <c r="AM2371" s="354">
        <f t="shared" si="3127"/>
        <v>0</v>
      </c>
    </row>
    <row r="2372" spans="1:39" ht="14.1" customHeight="1" thickTop="1" thickBot="1" x14ac:dyDescent="0.25">
      <c r="A2372" s="2278"/>
      <c r="B2372" s="2281"/>
      <c r="C2372" s="2283"/>
      <c r="D2372" s="2285"/>
      <c r="E2372" s="2288"/>
      <c r="F2372" s="2281"/>
      <c r="G2372" s="2295"/>
      <c r="H2372" s="2297"/>
      <c r="I2372" s="2293"/>
      <c r="J2372" s="2281"/>
      <c r="K2372" s="2295"/>
      <c r="L2372" s="2281"/>
      <c r="M2372" s="310"/>
      <c r="N2372" s="1678"/>
      <c r="O2372" s="1678"/>
      <c r="P2372" s="309"/>
      <c r="Q2372" s="309"/>
      <c r="R2372" s="308"/>
      <c r="S2372" s="308"/>
      <c r="T2372" s="358"/>
      <c r="U2372" s="357"/>
      <c r="V2372" s="357"/>
      <c r="W2372" s="357"/>
      <c r="X2372" s="357"/>
      <c r="Y2372" s="357"/>
      <c r="Z2372" s="357"/>
      <c r="AA2372" s="357"/>
      <c r="AB2372" s="308"/>
      <c r="AC2372" s="2300"/>
      <c r="AD2372" s="2300"/>
      <c r="AE2372" s="2308"/>
      <c r="AF2372" s="2316"/>
      <c r="AG2372" s="2314"/>
      <c r="AH2372" s="2312"/>
      <c r="AI2372" s="271">
        <f>IF(P2372=P2371,0,IF(P2372=P2370,0,IF(P2372=P2369,0,IF(P2372=P2368,0,IF(P2372=P2367,0,IF(P2372=P2366,0,IF(P2372=P2365,0,1)))))))</f>
        <v>0</v>
      </c>
      <c r="AJ2372" s="271" t="s">
        <v>545</v>
      </c>
      <c r="AK2372" s="271" t="str">
        <f t="shared" si="3122"/>
        <v>??</v>
      </c>
      <c r="AL2372" s="271" t="e">
        <f>IF(#REF!=#REF!,0,IF(#REF!=#REF!,0,IF(#REF!=#REF!,0,IF(#REF!=#REF!,0,IF(#REF!=#REF!,0,IF(#REF!=#REF!,0,IF(#REF!=#REF!,0,1)))))))</f>
        <v>#REF!</v>
      </c>
      <c r="AM2372" s="354">
        <f t="shared" si="3127"/>
        <v>0</v>
      </c>
    </row>
    <row r="2373" spans="1:39" ht="14.1" customHeight="1" thickTop="1" thickBot="1" x14ac:dyDescent="0.25">
      <c r="A2373" s="2278"/>
      <c r="B2373" s="2281"/>
      <c r="C2373" s="2283"/>
      <c r="D2373" s="2285"/>
      <c r="E2373" s="2288"/>
      <c r="F2373" s="2281"/>
      <c r="G2373" s="2295"/>
      <c r="H2373" s="2297"/>
      <c r="I2373" s="2293"/>
      <c r="J2373" s="2281"/>
      <c r="K2373" s="2295"/>
      <c r="L2373" s="2281"/>
      <c r="M2373" s="310"/>
      <c r="N2373" s="1678"/>
      <c r="O2373" s="1678"/>
      <c r="P2373" s="309"/>
      <c r="Q2373" s="309"/>
      <c r="R2373" s="308"/>
      <c r="S2373" s="308"/>
      <c r="T2373" s="358"/>
      <c r="U2373" s="357"/>
      <c r="V2373" s="357"/>
      <c r="W2373" s="357"/>
      <c r="X2373" s="357"/>
      <c r="Y2373" s="357"/>
      <c r="Z2373" s="357"/>
      <c r="AA2373" s="357"/>
      <c r="AB2373" s="308"/>
      <c r="AC2373" s="2300"/>
      <c r="AD2373" s="2300"/>
      <c r="AE2373" s="2308"/>
      <c r="AF2373" s="2316"/>
      <c r="AG2373" s="2314"/>
      <c r="AH2373" s="2312"/>
      <c r="AI2373" s="271">
        <f>IF(P2373=P2372,0,IF(P2373=P2371,0,IF(P2373=P2370,0,IF(P2373=P2369,0,IF(P2373=P2368,0,IF(P2373=P2367,0,IF(P2373=P2366,0,IF(P2373=P2365,0,1))))))))</f>
        <v>0</v>
      </c>
      <c r="AJ2373" s="271" t="s">
        <v>545</v>
      </c>
      <c r="AK2373" s="271" t="str">
        <f t="shared" si="3122"/>
        <v>??</v>
      </c>
      <c r="AL2373" s="271" t="e">
        <f>IF(#REF!=#REF!,0,IF(#REF!=#REF!,0,IF(#REF!=#REF!,0,IF(#REF!=#REF!,0,IF(#REF!=#REF!,0,IF(#REF!=#REF!,0,IF(#REF!=#REF!,0,IF(#REF!=#REF!,0,1))))))))</f>
        <v>#REF!</v>
      </c>
      <c r="AM2373" s="354">
        <f t="shared" si="3127"/>
        <v>0</v>
      </c>
    </row>
    <row r="2374" spans="1:39" ht="14.1" customHeight="1" thickTop="1" thickBot="1" x14ac:dyDescent="0.25">
      <c r="A2374" s="2279"/>
      <c r="B2374" s="2282"/>
      <c r="C2374" s="2284"/>
      <c r="D2374" s="2286"/>
      <c r="E2374" s="2289"/>
      <c r="F2374" s="2282"/>
      <c r="G2374" s="2296"/>
      <c r="H2374" s="2298"/>
      <c r="I2374" s="2294"/>
      <c r="J2374" s="2282"/>
      <c r="K2374" s="2296"/>
      <c r="L2374" s="2282"/>
      <c r="M2374" s="292"/>
      <c r="N2374" s="290"/>
      <c r="O2374" s="290"/>
      <c r="P2374" s="291"/>
      <c r="Q2374" s="291"/>
      <c r="R2374" s="290"/>
      <c r="S2374" s="290"/>
      <c r="T2374" s="356"/>
      <c r="U2374" s="355"/>
      <c r="V2374" s="355"/>
      <c r="W2374" s="355"/>
      <c r="X2374" s="355"/>
      <c r="Y2374" s="355"/>
      <c r="Z2374" s="355"/>
      <c r="AA2374" s="355"/>
      <c r="AB2374" s="290"/>
      <c r="AC2374" s="2301"/>
      <c r="AD2374" s="2301"/>
      <c r="AE2374" s="2309"/>
      <c r="AF2374" s="2316"/>
      <c r="AG2374" s="2315"/>
      <c r="AH2374" s="2312"/>
      <c r="AI2374" s="271">
        <f>IF(P2374=P2373,0,IF(P2374=P2372,0,IF(P2374=P2371,0,IF(P2374=P2370,0,IF(P2374=P2369,0,IF(P2374=P2368,0,IF(P2374=P2367,0,IF(P2374=P2366,0,IF(P2374=P2365,0,1)))))))))</f>
        <v>0</v>
      </c>
      <c r="AJ2374" s="271" t="s">
        <v>545</v>
      </c>
      <c r="AK2374" s="271" t="str">
        <f t="shared" si="3122"/>
        <v>??</v>
      </c>
      <c r="AL2374" s="271" t="e">
        <f>IF(#REF!=#REF!,0,IF(#REF!=#REF!,0,IF(#REF!=#REF!,0,IF(#REF!=#REF!,0,IF(#REF!=#REF!,0,IF(#REF!=#REF!,0,IF(#REF!=#REF!,0,IF(#REF!=#REF!,0,IF(#REF!=#REF!,0,1)))))))))</f>
        <v>#REF!</v>
      </c>
      <c r="AM2374" s="354">
        <f t="shared" si="3127"/>
        <v>0</v>
      </c>
    </row>
    <row r="2375" spans="1:39" ht="14.1" customHeight="1" thickTop="1" thickBot="1" x14ac:dyDescent="0.25">
      <c r="A2375" s="2278"/>
      <c r="B2375" s="2280"/>
      <c r="C2375" s="2283"/>
      <c r="D2375" s="2285"/>
      <c r="E2375" s="2287"/>
      <c r="F2375" s="2280"/>
      <c r="G2375" s="2280"/>
      <c r="H2375" s="2297"/>
      <c r="I2375" s="2290" t="s">
        <v>140</v>
      </c>
      <c r="J2375" s="2281"/>
      <c r="K2375" s="2280"/>
      <c r="L2375" s="2281"/>
      <c r="M2375" s="310"/>
      <c r="N2375" s="1678"/>
      <c r="O2375" s="1678"/>
      <c r="P2375" s="388"/>
      <c r="Q2375" s="388"/>
      <c r="R2375" s="308"/>
      <c r="S2375" s="308"/>
      <c r="T2375" s="358"/>
      <c r="U2375" s="357"/>
      <c r="V2375" s="357"/>
      <c r="W2375" s="357"/>
      <c r="X2375" s="357"/>
      <c r="Y2375" s="357"/>
      <c r="Z2375" s="357"/>
      <c r="AA2375" s="357"/>
      <c r="AB2375" s="308"/>
      <c r="AC2375" s="2299">
        <f>SUM(T2375:AB2384)</f>
        <v>0</v>
      </c>
      <c r="AD2375" s="2299">
        <f>IF(AC2375&gt;0,18,0)</f>
        <v>0</v>
      </c>
      <c r="AE2375" s="2306">
        <f>IF((AC2375-AD2375)&gt;=0,AC2375-AD2375,0)</f>
        <v>0</v>
      </c>
      <c r="AF2375" s="2316">
        <f>IF(AC2375&lt;AD2375,AC2375,AD2375)/IF(AD2375=0,1,AD2375)</f>
        <v>0</v>
      </c>
      <c r="AG2375" s="2313" t="str">
        <f>IF(AF2375=1,"pe",IF(AF2375&gt;0,"ne",""))</f>
        <v/>
      </c>
      <c r="AH2375" s="2312"/>
      <c r="AI2375" s="271">
        <v>1</v>
      </c>
      <c r="AJ2375" s="271" t="s">
        <v>545</v>
      </c>
      <c r="AK2375" s="271" t="str">
        <f t="shared" si="3122"/>
        <v>??</v>
      </c>
      <c r="AL2375" s="271">
        <v>1</v>
      </c>
      <c r="AM2375" s="354">
        <f>C2375</f>
        <v>0</v>
      </c>
    </row>
    <row r="2376" spans="1:39" ht="14.1" customHeight="1" thickTop="1" thickBot="1" x14ac:dyDescent="0.25">
      <c r="A2376" s="2278"/>
      <c r="B2376" s="2281"/>
      <c r="C2376" s="2283"/>
      <c r="D2376" s="2285"/>
      <c r="E2376" s="2288"/>
      <c r="F2376" s="2281"/>
      <c r="G2376" s="2295"/>
      <c r="H2376" s="2297"/>
      <c r="I2376" s="2291"/>
      <c r="J2376" s="2281"/>
      <c r="K2376" s="2295"/>
      <c r="L2376" s="2281"/>
      <c r="M2376" s="310"/>
      <c r="N2376" s="1678"/>
      <c r="O2376" s="1678"/>
      <c r="P2376" s="309"/>
      <c r="Q2376" s="309"/>
      <c r="R2376" s="308"/>
      <c r="S2376" s="308"/>
      <c r="T2376" s="358"/>
      <c r="U2376" s="357"/>
      <c r="V2376" s="357"/>
      <c r="W2376" s="357"/>
      <c r="X2376" s="357"/>
      <c r="Y2376" s="357"/>
      <c r="Z2376" s="357"/>
      <c r="AA2376" s="357"/>
      <c r="AB2376" s="308"/>
      <c r="AC2376" s="2300"/>
      <c r="AD2376" s="2300"/>
      <c r="AE2376" s="2307"/>
      <c r="AF2376" s="2316"/>
      <c r="AG2376" s="2314"/>
      <c r="AH2376" s="2312"/>
      <c r="AI2376" s="271">
        <f>IF(P2376=P2375,0,1)</f>
        <v>0</v>
      </c>
      <c r="AJ2376" s="271" t="s">
        <v>545</v>
      </c>
      <c r="AK2376" s="271" t="str">
        <f t="shared" si="3122"/>
        <v>??</v>
      </c>
      <c r="AL2376" s="271" t="e">
        <f>IF(#REF!=#REF!,0,1)</f>
        <v>#REF!</v>
      </c>
      <c r="AM2376" s="354">
        <f t="shared" ref="AM2376:AM2384" si="3128">AM2375</f>
        <v>0</v>
      </c>
    </row>
    <row r="2377" spans="1:39" ht="14.1" customHeight="1" thickTop="1" thickBot="1" x14ac:dyDescent="0.25">
      <c r="A2377" s="2278"/>
      <c r="B2377" s="2281"/>
      <c r="C2377" s="2283"/>
      <c r="D2377" s="2285"/>
      <c r="E2377" s="2288"/>
      <c r="F2377" s="2281"/>
      <c r="G2377" s="2295"/>
      <c r="H2377" s="2297"/>
      <c r="I2377" s="2292"/>
      <c r="J2377" s="2281"/>
      <c r="K2377" s="2295"/>
      <c r="L2377" s="2281"/>
      <c r="M2377" s="310"/>
      <c r="N2377" s="1678"/>
      <c r="O2377" s="1678"/>
      <c r="P2377" s="309"/>
      <c r="Q2377" s="309"/>
      <c r="R2377" s="308"/>
      <c r="S2377" s="308"/>
      <c r="T2377" s="358"/>
      <c r="U2377" s="357"/>
      <c r="V2377" s="357"/>
      <c r="W2377" s="357"/>
      <c r="X2377" s="357"/>
      <c r="Y2377" s="357"/>
      <c r="Z2377" s="357"/>
      <c r="AA2377" s="357"/>
      <c r="AB2377" s="308"/>
      <c r="AC2377" s="2300"/>
      <c r="AD2377" s="2300"/>
      <c r="AE2377" s="2307"/>
      <c r="AF2377" s="2316"/>
      <c r="AG2377" s="2314"/>
      <c r="AH2377" s="2312"/>
      <c r="AI2377" s="271">
        <f>IF(P2377=P2376,0,IF(P2377=P2375,0,1))</f>
        <v>0</v>
      </c>
      <c r="AJ2377" s="271" t="s">
        <v>545</v>
      </c>
      <c r="AK2377" s="271" t="str">
        <f t="shared" si="3122"/>
        <v>??</v>
      </c>
      <c r="AL2377" s="271" t="e">
        <f>IF(#REF!=#REF!,0,IF(#REF!=#REF!,0,1))</f>
        <v>#REF!</v>
      </c>
      <c r="AM2377" s="354">
        <f t="shared" si="3128"/>
        <v>0</v>
      </c>
    </row>
    <row r="2378" spans="1:39" ht="14.1" customHeight="1" thickTop="1" thickBot="1" x14ac:dyDescent="0.25">
      <c r="A2378" s="2278"/>
      <c r="B2378" s="2281"/>
      <c r="C2378" s="2283"/>
      <c r="D2378" s="2285"/>
      <c r="E2378" s="2288"/>
      <c r="F2378" s="2281"/>
      <c r="G2378" s="2295"/>
      <c r="H2378" s="2297"/>
      <c r="I2378" s="2293"/>
      <c r="J2378" s="2281"/>
      <c r="K2378" s="2295"/>
      <c r="L2378" s="2281"/>
      <c r="M2378" s="310"/>
      <c r="N2378" s="1678"/>
      <c r="O2378" s="1678"/>
      <c r="P2378" s="309"/>
      <c r="Q2378" s="309"/>
      <c r="R2378" s="308"/>
      <c r="S2378" s="308"/>
      <c r="T2378" s="358"/>
      <c r="U2378" s="357"/>
      <c r="V2378" s="357"/>
      <c r="W2378" s="357"/>
      <c r="X2378" s="357"/>
      <c r="Y2378" s="357"/>
      <c r="Z2378" s="357"/>
      <c r="AA2378" s="357"/>
      <c r="AB2378" s="308"/>
      <c r="AC2378" s="2300"/>
      <c r="AD2378" s="2300"/>
      <c r="AE2378" s="2307"/>
      <c r="AF2378" s="2316"/>
      <c r="AG2378" s="2314"/>
      <c r="AH2378" s="2312"/>
      <c r="AI2378" s="271">
        <f>IF(P2378=P2377,0,IF(P2378=P2376,0,IF(P2378=P2375,0,1)))</f>
        <v>0</v>
      </c>
      <c r="AJ2378" s="271" t="s">
        <v>545</v>
      </c>
      <c r="AK2378" s="271" t="str">
        <f t="shared" si="3122"/>
        <v>??</v>
      </c>
      <c r="AL2378" s="271" t="e">
        <f>IF(#REF!=#REF!,0,IF(#REF!=#REF!,0,IF(#REF!=#REF!,0,1)))</f>
        <v>#REF!</v>
      </c>
      <c r="AM2378" s="354">
        <f t="shared" si="3128"/>
        <v>0</v>
      </c>
    </row>
    <row r="2379" spans="1:39" ht="14.1" customHeight="1" thickTop="1" thickBot="1" x14ac:dyDescent="0.25">
      <c r="A2379" s="2278"/>
      <c r="B2379" s="2281"/>
      <c r="C2379" s="2283"/>
      <c r="D2379" s="2285"/>
      <c r="E2379" s="2288"/>
      <c r="F2379" s="2281"/>
      <c r="G2379" s="2295"/>
      <c r="H2379" s="2297"/>
      <c r="I2379" s="2293"/>
      <c r="J2379" s="2281"/>
      <c r="K2379" s="2295"/>
      <c r="L2379" s="2281"/>
      <c r="M2379" s="310"/>
      <c r="N2379" s="1678"/>
      <c r="O2379" s="1678"/>
      <c r="P2379" s="309"/>
      <c r="Q2379" s="309"/>
      <c r="R2379" s="308"/>
      <c r="S2379" s="308"/>
      <c r="T2379" s="358"/>
      <c r="U2379" s="357"/>
      <c r="V2379" s="357"/>
      <c r="W2379" s="357"/>
      <c r="X2379" s="357"/>
      <c r="Y2379" s="357"/>
      <c r="Z2379" s="357"/>
      <c r="AA2379" s="357"/>
      <c r="AB2379" s="308"/>
      <c r="AC2379" s="2300"/>
      <c r="AD2379" s="2300"/>
      <c r="AE2379" s="2307"/>
      <c r="AF2379" s="2316"/>
      <c r="AG2379" s="2314"/>
      <c r="AH2379" s="2312"/>
      <c r="AI2379" s="271">
        <f>IF(P2379=P2378,0,IF(P2379=P2377,0,IF(P2379=P2376,0,IF(P2379=P2375,0,1))))</f>
        <v>0</v>
      </c>
      <c r="AJ2379" s="271" t="s">
        <v>545</v>
      </c>
      <c r="AK2379" s="271" t="str">
        <f t="shared" si="3122"/>
        <v>??</v>
      </c>
      <c r="AL2379" s="271" t="e">
        <f>IF(#REF!=#REF!,0,IF(#REF!=#REF!,0,IF(#REF!=#REF!,0,IF(#REF!=#REF!,0,1))))</f>
        <v>#REF!</v>
      </c>
      <c r="AM2379" s="354">
        <f t="shared" si="3128"/>
        <v>0</v>
      </c>
    </row>
    <row r="2380" spans="1:39" ht="14.1" customHeight="1" thickTop="1" thickBot="1" x14ac:dyDescent="0.25">
      <c r="A2380" s="2278"/>
      <c r="B2380" s="2281"/>
      <c r="C2380" s="2283"/>
      <c r="D2380" s="2285"/>
      <c r="E2380" s="2288"/>
      <c r="F2380" s="2281"/>
      <c r="G2380" s="2295"/>
      <c r="H2380" s="2297"/>
      <c r="I2380" s="2293"/>
      <c r="J2380" s="2281"/>
      <c r="K2380" s="2295"/>
      <c r="L2380" s="2281"/>
      <c r="M2380" s="310"/>
      <c r="N2380" s="1678"/>
      <c r="O2380" s="1678"/>
      <c r="P2380" s="309"/>
      <c r="Q2380" s="309"/>
      <c r="R2380" s="308"/>
      <c r="S2380" s="308"/>
      <c r="T2380" s="358"/>
      <c r="U2380" s="357"/>
      <c r="V2380" s="357"/>
      <c r="W2380" s="357"/>
      <c r="X2380" s="357"/>
      <c r="Y2380" s="357"/>
      <c r="Z2380" s="357"/>
      <c r="AA2380" s="357"/>
      <c r="AB2380" s="308"/>
      <c r="AC2380" s="2300"/>
      <c r="AD2380" s="2300"/>
      <c r="AE2380" s="2307"/>
      <c r="AF2380" s="2316"/>
      <c r="AG2380" s="2314"/>
      <c r="AH2380" s="2312"/>
      <c r="AI2380" s="271">
        <f>IF(P2380=P2379,0,IF(P2380=P2378,0,IF(P2380=P2377,0,IF(P2380=P2376,0,IF(P2380=P2375,0,1)))))</f>
        <v>0</v>
      </c>
      <c r="AJ2380" s="271" t="s">
        <v>545</v>
      </c>
      <c r="AK2380" s="271" t="str">
        <f t="shared" si="3122"/>
        <v>??</v>
      </c>
      <c r="AL2380" s="271" t="e">
        <f>IF(#REF!=#REF!,0,IF(#REF!=#REF!,0,IF(#REF!=#REF!,0,IF(#REF!=#REF!,0,IF(#REF!=#REF!,0,1)))))</f>
        <v>#REF!</v>
      </c>
      <c r="AM2380" s="354">
        <f t="shared" si="3128"/>
        <v>0</v>
      </c>
    </row>
    <row r="2381" spans="1:39" ht="14.1" customHeight="1" thickTop="1" thickBot="1" x14ac:dyDescent="0.25">
      <c r="A2381" s="2278"/>
      <c r="B2381" s="2281"/>
      <c r="C2381" s="2283"/>
      <c r="D2381" s="2285"/>
      <c r="E2381" s="2288"/>
      <c r="F2381" s="2281"/>
      <c r="G2381" s="2295"/>
      <c r="H2381" s="2297"/>
      <c r="I2381" s="2293"/>
      <c r="J2381" s="2281"/>
      <c r="K2381" s="2295"/>
      <c r="L2381" s="2281"/>
      <c r="M2381" s="310"/>
      <c r="N2381" s="1678"/>
      <c r="O2381" s="1678"/>
      <c r="P2381" s="309"/>
      <c r="Q2381" s="309"/>
      <c r="R2381" s="308"/>
      <c r="S2381" s="308"/>
      <c r="T2381" s="358"/>
      <c r="U2381" s="357"/>
      <c r="V2381" s="357"/>
      <c r="W2381" s="357"/>
      <c r="X2381" s="357"/>
      <c r="Y2381" s="357"/>
      <c r="Z2381" s="357"/>
      <c r="AA2381" s="357"/>
      <c r="AB2381" s="308"/>
      <c r="AC2381" s="2300"/>
      <c r="AD2381" s="2300"/>
      <c r="AE2381" s="2308" t="str">
        <f>IF(AE2375&gt;9,"błąd","")</f>
        <v/>
      </c>
      <c r="AF2381" s="2316"/>
      <c r="AG2381" s="2314"/>
      <c r="AH2381" s="2312"/>
      <c r="AI2381" s="271">
        <f>IF(P2381=P2380,0,IF(P2381=P2379,0,IF(P2381=P2378,0,IF(P2381=P2377,0,IF(P2381=P2376,0,IF(P2381=P2375,0,1))))))</f>
        <v>0</v>
      </c>
      <c r="AJ2381" s="271" t="s">
        <v>545</v>
      </c>
      <c r="AK2381" s="271" t="str">
        <f t="shared" si="3122"/>
        <v>??</v>
      </c>
      <c r="AL2381" s="271" t="e">
        <f>IF(#REF!=#REF!,0,IF(#REF!=#REF!,0,IF(#REF!=#REF!,0,IF(#REF!=#REF!,0,IF(#REF!=#REF!,0,IF(#REF!=#REF!,0,1))))))</f>
        <v>#REF!</v>
      </c>
      <c r="AM2381" s="354">
        <f t="shared" si="3128"/>
        <v>0</v>
      </c>
    </row>
    <row r="2382" spans="1:39" ht="14.1" customHeight="1" thickTop="1" thickBot="1" x14ac:dyDescent="0.25">
      <c r="A2382" s="2278"/>
      <c r="B2382" s="2281"/>
      <c r="C2382" s="2283"/>
      <c r="D2382" s="2285"/>
      <c r="E2382" s="2288"/>
      <c r="F2382" s="2281"/>
      <c r="G2382" s="2295"/>
      <c r="H2382" s="2297"/>
      <c r="I2382" s="2293"/>
      <c r="J2382" s="2281"/>
      <c r="K2382" s="2295"/>
      <c r="L2382" s="2281"/>
      <c r="M2382" s="310"/>
      <c r="N2382" s="1678"/>
      <c r="O2382" s="1678"/>
      <c r="P2382" s="309"/>
      <c r="Q2382" s="309"/>
      <c r="R2382" s="308"/>
      <c r="S2382" s="308"/>
      <c r="T2382" s="358"/>
      <c r="U2382" s="357"/>
      <c r="V2382" s="357"/>
      <c r="W2382" s="357"/>
      <c r="X2382" s="357"/>
      <c r="Y2382" s="357"/>
      <c r="Z2382" s="357"/>
      <c r="AA2382" s="357"/>
      <c r="AB2382" s="308"/>
      <c r="AC2382" s="2300"/>
      <c r="AD2382" s="2300"/>
      <c r="AE2382" s="2308"/>
      <c r="AF2382" s="2316"/>
      <c r="AG2382" s="2314"/>
      <c r="AH2382" s="2312"/>
      <c r="AI2382" s="271">
        <f>IF(P2382=P2381,0,IF(P2382=P2380,0,IF(P2382=P2379,0,IF(P2382=P2378,0,IF(P2382=P2377,0,IF(P2382=P2376,0,IF(P2382=P2375,0,1)))))))</f>
        <v>0</v>
      </c>
      <c r="AJ2382" s="271" t="s">
        <v>545</v>
      </c>
      <c r="AK2382" s="271" t="str">
        <f t="shared" si="3122"/>
        <v>??</v>
      </c>
      <c r="AL2382" s="271" t="e">
        <f>IF(#REF!=#REF!,0,IF(#REF!=#REF!,0,IF(#REF!=#REF!,0,IF(#REF!=#REF!,0,IF(#REF!=#REF!,0,IF(#REF!=#REF!,0,IF(#REF!=#REF!,0,1)))))))</f>
        <v>#REF!</v>
      </c>
      <c r="AM2382" s="354">
        <f t="shared" si="3128"/>
        <v>0</v>
      </c>
    </row>
    <row r="2383" spans="1:39" ht="14.1" customHeight="1" thickTop="1" thickBot="1" x14ac:dyDescent="0.25">
      <c r="A2383" s="2278"/>
      <c r="B2383" s="2281"/>
      <c r="C2383" s="2283"/>
      <c r="D2383" s="2285"/>
      <c r="E2383" s="2288"/>
      <c r="F2383" s="2281"/>
      <c r="G2383" s="2295"/>
      <c r="H2383" s="2297"/>
      <c r="I2383" s="2293"/>
      <c r="J2383" s="2281"/>
      <c r="K2383" s="2295"/>
      <c r="L2383" s="2281"/>
      <c r="M2383" s="310"/>
      <c r="N2383" s="1678"/>
      <c r="O2383" s="1678"/>
      <c r="P2383" s="309"/>
      <c r="Q2383" s="309"/>
      <c r="R2383" s="308"/>
      <c r="S2383" s="308"/>
      <c r="T2383" s="358"/>
      <c r="U2383" s="357"/>
      <c r="V2383" s="357"/>
      <c r="W2383" s="357"/>
      <c r="X2383" s="357"/>
      <c r="Y2383" s="357"/>
      <c r="Z2383" s="357"/>
      <c r="AA2383" s="357"/>
      <c r="AB2383" s="308"/>
      <c r="AC2383" s="2300"/>
      <c r="AD2383" s="2300"/>
      <c r="AE2383" s="2308"/>
      <c r="AF2383" s="2316"/>
      <c r="AG2383" s="2314"/>
      <c r="AH2383" s="2312"/>
      <c r="AI2383" s="271">
        <f>IF(P2383=P2382,0,IF(P2383=P2381,0,IF(P2383=P2380,0,IF(P2383=P2379,0,IF(P2383=P2378,0,IF(P2383=P2377,0,IF(P2383=P2376,0,IF(P2383=P2375,0,1))))))))</f>
        <v>0</v>
      </c>
      <c r="AJ2383" s="271" t="s">
        <v>545</v>
      </c>
      <c r="AK2383" s="271" t="str">
        <f t="shared" si="3122"/>
        <v>??</v>
      </c>
      <c r="AL2383" s="271" t="e">
        <f>IF(#REF!=#REF!,0,IF(#REF!=#REF!,0,IF(#REF!=#REF!,0,IF(#REF!=#REF!,0,IF(#REF!=#REF!,0,IF(#REF!=#REF!,0,IF(#REF!=#REF!,0,IF(#REF!=#REF!,0,1))))))))</f>
        <v>#REF!</v>
      </c>
      <c r="AM2383" s="354">
        <f t="shared" si="3128"/>
        <v>0</v>
      </c>
    </row>
    <row r="2384" spans="1:39" ht="14.1" customHeight="1" thickTop="1" thickBot="1" x14ac:dyDescent="0.25">
      <c r="A2384" s="2279"/>
      <c r="B2384" s="2282"/>
      <c r="C2384" s="2284"/>
      <c r="D2384" s="2286"/>
      <c r="E2384" s="2289"/>
      <c r="F2384" s="2282"/>
      <c r="G2384" s="2296"/>
      <c r="H2384" s="2298"/>
      <c r="I2384" s="2294"/>
      <c r="J2384" s="2282"/>
      <c r="K2384" s="2296"/>
      <c r="L2384" s="2282"/>
      <c r="M2384" s="292"/>
      <c r="N2384" s="290"/>
      <c r="O2384" s="290"/>
      <c r="P2384" s="291"/>
      <c r="Q2384" s="291"/>
      <c r="R2384" s="290"/>
      <c r="S2384" s="290"/>
      <c r="T2384" s="356"/>
      <c r="U2384" s="355"/>
      <c r="V2384" s="355"/>
      <c r="W2384" s="355"/>
      <c r="X2384" s="355"/>
      <c r="Y2384" s="355"/>
      <c r="Z2384" s="355"/>
      <c r="AA2384" s="355"/>
      <c r="AB2384" s="290"/>
      <c r="AC2384" s="2301"/>
      <c r="AD2384" s="2301"/>
      <c r="AE2384" s="2309"/>
      <c r="AF2384" s="2316"/>
      <c r="AG2384" s="2315"/>
      <c r="AH2384" s="2312"/>
      <c r="AI2384" s="271">
        <f>IF(P2384=P2383,0,IF(P2384=P2382,0,IF(P2384=P2381,0,IF(P2384=P2380,0,IF(P2384=P2379,0,IF(P2384=P2378,0,IF(P2384=P2377,0,IF(P2384=P2376,0,IF(P2384=P2375,0,1)))))))))</f>
        <v>0</v>
      </c>
      <c r="AJ2384" s="271" t="s">
        <v>545</v>
      </c>
      <c r="AK2384" s="271" t="str">
        <f t="shared" ref="AK2384:AK2447" si="3129">$C$2</f>
        <v>??</v>
      </c>
      <c r="AL2384" s="271" t="e">
        <f>IF(#REF!=#REF!,0,IF(#REF!=#REF!,0,IF(#REF!=#REF!,0,IF(#REF!=#REF!,0,IF(#REF!=#REF!,0,IF(#REF!=#REF!,0,IF(#REF!=#REF!,0,IF(#REF!=#REF!,0,IF(#REF!=#REF!,0,1)))))))))</f>
        <v>#REF!</v>
      </c>
      <c r="AM2384" s="354">
        <f t="shared" si="3128"/>
        <v>0</v>
      </c>
    </row>
    <row r="2385" spans="1:39" ht="14.1" customHeight="1" thickTop="1" thickBot="1" x14ac:dyDescent="0.25">
      <c r="A2385" s="2278"/>
      <c r="B2385" s="2280"/>
      <c r="C2385" s="2283"/>
      <c r="D2385" s="2285"/>
      <c r="E2385" s="2287"/>
      <c r="F2385" s="2280"/>
      <c r="G2385" s="2280"/>
      <c r="H2385" s="2297"/>
      <c r="I2385" s="2290" t="s">
        <v>140</v>
      </c>
      <c r="J2385" s="2281"/>
      <c r="K2385" s="2280"/>
      <c r="L2385" s="2281"/>
      <c r="M2385" s="310"/>
      <c r="N2385" s="1678"/>
      <c r="O2385" s="1678"/>
      <c r="P2385" s="388"/>
      <c r="Q2385" s="388"/>
      <c r="R2385" s="308"/>
      <c r="S2385" s="308"/>
      <c r="T2385" s="358"/>
      <c r="U2385" s="357"/>
      <c r="V2385" s="357"/>
      <c r="W2385" s="357"/>
      <c r="X2385" s="357"/>
      <c r="Y2385" s="357"/>
      <c r="Z2385" s="357"/>
      <c r="AA2385" s="357"/>
      <c r="AB2385" s="308"/>
      <c r="AC2385" s="2299">
        <f>SUM(T2385:AB2394)</f>
        <v>0</v>
      </c>
      <c r="AD2385" s="2299">
        <f>IF(AC2385&gt;0,18,0)</f>
        <v>0</v>
      </c>
      <c r="AE2385" s="2306">
        <f>IF((AC2385-AD2385)&gt;=0,AC2385-AD2385,0)</f>
        <v>0</v>
      </c>
      <c r="AF2385" s="2316">
        <f>IF(AC2385&lt;AD2385,AC2385,AD2385)/IF(AD2385=0,1,AD2385)</f>
        <v>0</v>
      </c>
      <c r="AG2385" s="2313" t="str">
        <f>IF(AF2385=1,"pe",IF(AF2385&gt;0,"ne",""))</f>
        <v/>
      </c>
      <c r="AH2385" s="2312"/>
      <c r="AI2385" s="271">
        <v>1</v>
      </c>
      <c r="AJ2385" s="271" t="s">
        <v>545</v>
      </c>
      <c r="AK2385" s="271" t="str">
        <f t="shared" si="3129"/>
        <v>??</v>
      </c>
      <c r="AL2385" s="271">
        <v>1</v>
      </c>
      <c r="AM2385" s="354">
        <f>C2385</f>
        <v>0</v>
      </c>
    </row>
    <row r="2386" spans="1:39" ht="14.1" customHeight="1" thickTop="1" thickBot="1" x14ac:dyDescent="0.25">
      <c r="A2386" s="2278"/>
      <c r="B2386" s="2281"/>
      <c r="C2386" s="2283"/>
      <c r="D2386" s="2285"/>
      <c r="E2386" s="2288"/>
      <c r="F2386" s="2281"/>
      <c r="G2386" s="2295"/>
      <c r="H2386" s="2297"/>
      <c r="I2386" s="2291"/>
      <c r="J2386" s="2281"/>
      <c r="K2386" s="2295"/>
      <c r="L2386" s="2281"/>
      <c r="M2386" s="310"/>
      <c r="N2386" s="1678"/>
      <c r="O2386" s="1678"/>
      <c r="P2386" s="309"/>
      <c r="Q2386" s="309"/>
      <c r="R2386" s="308"/>
      <c r="S2386" s="308"/>
      <c r="T2386" s="358"/>
      <c r="U2386" s="357"/>
      <c r="V2386" s="357"/>
      <c r="W2386" s="357"/>
      <c r="X2386" s="357"/>
      <c r="Y2386" s="357"/>
      <c r="Z2386" s="357"/>
      <c r="AA2386" s="357"/>
      <c r="AB2386" s="308"/>
      <c r="AC2386" s="2300"/>
      <c r="AD2386" s="2300"/>
      <c r="AE2386" s="2307"/>
      <c r="AF2386" s="2316"/>
      <c r="AG2386" s="2314"/>
      <c r="AH2386" s="2312"/>
      <c r="AI2386" s="271">
        <f>IF(P2386=P2385,0,1)</f>
        <v>0</v>
      </c>
      <c r="AJ2386" s="271" t="s">
        <v>545</v>
      </c>
      <c r="AK2386" s="271" t="str">
        <f t="shared" si="3129"/>
        <v>??</v>
      </c>
      <c r="AL2386" s="271" t="e">
        <f>IF(#REF!=#REF!,0,1)</f>
        <v>#REF!</v>
      </c>
      <c r="AM2386" s="354">
        <f t="shared" ref="AM2386:AM2394" si="3130">AM2385</f>
        <v>0</v>
      </c>
    </row>
    <row r="2387" spans="1:39" ht="14.1" customHeight="1" thickTop="1" thickBot="1" x14ac:dyDescent="0.25">
      <c r="A2387" s="2278"/>
      <c r="B2387" s="2281"/>
      <c r="C2387" s="2283"/>
      <c r="D2387" s="2285"/>
      <c r="E2387" s="2288"/>
      <c r="F2387" s="2281"/>
      <c r="G2387" s="2295"/>
      <c r="H2387" s="2297"/>
      <c r="I2387" s="2292"/>
      <c r="J2387" s="2281"/>
      <c r="K2387" s="2295"/>
      <c r="L2387" s="2281"/>
      <c r="M2387" s="310"/>
      <c r="N2387" s="1678"/>
      <c r="O2387" s="1678"/>
      <c r="P2387" s="309"/>
      <c r="Q2387" s="309"/>
      <c r="R2387" s="308"/>
      <c r="S2387" s="308"/>
      <c r="T2387" s="358"/>
      <c r="U2387" s="357"/>
      <c r="V2387" s="357"/>
      <c r="W2387" s="357"/>
      <c r="X2387" s="357"/>
      <c r="Y2387" s="357"/>
      <c r="Z2387" s="357"/>
      <c r="AA2387" s="357"/>
      <c r="AB2387" s="308"/>
      <c r="AC2387" s="2300"/>
      <c r="AD2387" s="2300"/>
      <c r="AE2387" s="2307"/>
      <c r="AF2387" s="2316"/>
      <c r="AG2387" s="2314"/>
      <c r="AH2387" s="2312"/>
      <c r="AI2387" s="271">
        <f>IF(P2387=P2386,0,IF(P2387=P2385,0,1))</f>
        <v>0</v>
      </c>
      <c r="AJ2387" s="271" t="s">
        <v>545</v>
      </c>
      <c r="AK2387" s="271" t="str">
        <f t="shared" si="3129"/>
        <v>??</v>
      </c>
      <c r="AL2387" s="271" t="e">
        <f>IF(#REF!=#REF!,0,IF(#REF!=#REF!,0,1))</f>
        <v>#REF!</v>
      </c>
      <c r="AM2387" s="354">
        <f t="shared" si="3130"/>
        <v>0</v>
      </c>
    </row>
    <row r="2388" spans="1:39" ht="14.1" customHeight="1" thickTop="1" thickBot="1" x14ac:dyDescent="0.25">
      <c r="A2388" s="2278"/>
      <c r="B2388" s="2281"/>
      <c r="C2388" s="2283"/>
      <c r="D2388" s="2285"/>
      <c r="E2388" s="2288"/>
      <c r="F2388" s="2281"/>
      <c r="G2388" s="2295"/>
      <c r="H2388" s="2297"/>
      <c r="I2388" s="2293"/>
      <c r="J2388" s="2281"/>
      <c r="K2388" s="2295"/>
      <c r="L2388" s="2281"/>
      <c r="M2388" s="310"/>
      <c r="N2388" s="1678"/>
      <c r="O2388" s="1678"/>
      <c r="P2388" s="309"/>
      <c r="Q2388" s="309"/>
      <c r="R2388" s="308"/>
      <c r="S2388" s="308"/>
      <c r="T2388" s="358"/>
      <c r="U2388" s="357"/>
      <c r="V2388" s="357"/>
      <c r="W2388" s="357"/>
      <c r="X2388" s="357"/>
      <c r="Y2388" s="357"/>
      <c r="Z2388" s="357"/>
      <c r="AA2388" s="357"/>
      <c r="AB2388" s="308"/>
      <c r="AC2388" s="2300"/>
      <c r="AD2388" s="2300"/>
      <c r="AE2388" s="2307"/>
      <c r="AF2388" s="2316"/>
      <c r="AG2388" s="2314"/>
      <c r="AH2388" s="2312"/>
      <c r="AI2388" s="271">
        <f>IF(P2388=P2387,0,IF(P2388=P2386,0,IF(P2388=P2385,0,1)))</f>
        <v>0</v>
      </c>
      <c r="AJ2388" s="271" t="s">
        <v>545</v>
      </c>
      <c r="AK2388" s="271" t="str">
        <f t="shared" si="3129"/>
        <v>??</v>
      </c>
      <c r="AL2388" s="271" t="e">
        <f>IF(#REF!=#REF!,0,IF(#REF!=#REF!,0,IF(#REF!=#REF!,0,1)))</f>
        <v>#REF!</v>
      </c>
      <c r="AM2388" s="354">
        <f t="shared" si="3130"/>
        <v>0</v>
      </c>
    </row>
    <row r="2389" spans="1:39" ht="14.1" customHeight="1" thickTop="1" thickBot="1" x14ac:dyDescent="0.25">
      <c r="A2389" s="2278"/>
      <c r="B2389" s="2281"/>
      <c r="C2389" s="2283"/>
      <c r="D2389" s="2285"/>
      <c r="E2389" s="2288"/>
      <c r="F2389" s="2281"/>
      <c r="G2389" s="2295"/>
      <c r="H2389" s="2297"/>
      <c r="I2389" s="2293"/>
      <c r="J2389" s="2281"/>
      <c r="K2389" s="2295"/>
      <c r="L2389" s="2281"/>
      <c r="M2389" s="310"/>
      <c r="N2389" s="1678"/>
      <c r="O2389" s="1678"/>
      <c r="P2389" s="309"/>
      <c r="Q2389" s="309"/>
      <c r="R2389" s="308"/>
      <c r="S2389" s="308"/>
      <c r="T2389" s="358"/>
      <c r="U2389" s="357"/>
      <c r="V2389" s="357"/>
      <c r="W2389" s="357"/>
      <c r="X2389" s="357"/>
      <c r="Y2389" s="357"/>
      <c r="Z2389" s="357"/>
      <c r="AA2389" s="357"/>
      <c r="AB2389" s="308"/>
      <c r="AC2389" s="2300"/>
      <c r="AD2389" s="2300"/>
      <c r="AE2389" s="2307"/>
      <c r="AF2389" s="2316"/>
      <c r="AG2389" s="2314"/>
      <c r="AH2389" s="2312"/>
      <c r="AI2389" s="271">
        <f>IF(P2389=P2388,0,IF(P2389=P2387,0,IF(P2389=P2386,0,IF(P2389=P2385,0,1))))</f>
        <v>0</v>
      </c>
      <c r="AJ2389" s="271" t="s">
        <v>545</v>
      </c>
      <c r="AK2389" s="271" t="str">
        <f t="shared" si="3129"/>
        <v>??</v>
      </c>
      <c r="AL2389" s="271" t="e">
        <f>IF(#REF!=#REF!,0,IF(#REF!=#REF!,0,IF(#REF!=#REF!,0,IF(#REF!=#REF!,0,1))))</f>
        <v>#REF!</v>
      </c>
      <c r="AM2389" s="354">
        <f t="shared" si="3130"/>
        <v>0</v>
      </c>
    </row>
    <row r="2390" spans="1:39" ht="14.1" customHeight="1" thickTop="1" thickBot="1" x14ac:dyDescent="0.25">
      <c r="A2390" s="2278"/>
      <c r="B2390" s="2281"/>
      <c r="C2390" s="2283"/>
      <c r="D2390" s="2285"/>
      <c r="E2390" s="2288"/>
      <c r="F2390" s="2281"/>
      <c r="G2390" s="2295"/>
      <c r="H2390" s="2297"/>
      <c r="I2390" s="2293"/>
      <c r="J2390" s="2281"/>
      <c r="K2390" s="2295"/>
      <c r="L2390" s="2281"/>
      <c r="M2390" s="310"/>
      <c r="N2390" s="1678"/>
      <c r="O2390" s="1678"/>
      <c r="P2390" s="309"/>
      <c r="Q2390" s="309"/>
      <c r="R2390" s="308"/>
      <c r="S2390" s="308"/>
      <c r="T2390" s="358"/>
      <c r="U2390" s="357"/>
      <c r="V2390" s="357"/>
      <c r="W2390" s="357"/>
      <c r="X2390" s="357"/>
      <c r="Y2390" s="357"/>
      <c r="Z2390" s="357"/>
      <c r="AA2390" s="357"/>
      <c r="AB2390" s="308"/>
      <c r="AC2390" s="2300"/>
      <c r="AD2390" s="2300"/>
      <c r="AE2390" s="2307"/>
      <c r="AF2390" s="2316"/>
      <c r="AG2390" s="2314"/>
      <c r="AH2390" s="2312"/>
      <c r="AI2390" s="271">
        <f>IF(P2390=P2389,0,IF(P2390=P2388,0,IF(P2390=P2387,0,IF(P2390=P2386,0,IF(P2390=P2385,0,1)))))</f>
        <v>0</v>
      </c>
      <c r="AJ2390" s="271" t="s">
        <v>545</v>
      </c>
      <c r="AK2390" s="271" t="str">
        <f t="shared" si="3129"/>
        <v>??</v>
      </c>
      <c r="AL2390" s="271" t="e">
        <f>IF(#REF!=#REF!,0,IF(#REF!=#REF!,0,IF(#REF!=#REF!,0,IF(#REF!=#REF!,0,IF(#REF!=#REF!,0,1)))))</f>
        <v>#REF!</v>
      </c>
      <c r="AM2390" s="354">
        <f t="shared" si="3130"/>
        <v>0</v>
      </c>
    </row>
    <row r="2391" spans="1:39" ht="14.1" customHeight="1" thickTop="1" thickBot="1" x14ac:dyDescent="0.25">
      <c r="A2391" s="2278"/>
      <c r="B2391" s="2281"/>
      <c r="C2391" s="2283"/>
      <c r="D2391" s="2285"/>
      <c r="E2391" s="2288"/>
      <c r="F2391" s="2281"/>
      <c r="G2391" s="2295"/>
      <c r="H2391" s="2297"/>
      <c r="I2391" s="2293"/>
      <c r="J2391" s="2281"/>
      <c r="K2391" s="2295"/>
      <c r="L2391" s="2281"/>
      <c r="M2391" s="310"/>
      <c r="N2391" s="1678"/>
      <c r="O2391" s="1678"/>
      <c r="P2391" s="309"/>
      <c r="Q2391" s="309"/>
      <c r="R2391" s="308"/>
      <c r="S2391" s="308"/>
      <c r="T2391" s="358"/>
      <c r="U2391" s="357"/>
      <c r="V2391" s="357"/>
      <c r="W2391" s="357"/>
      <c r="X2391" s="357"/>
      <c r="Y2391" s="357"/>
      <c r="Z2391" s="357"/>
      <c r="AA2391" s="357"/>
      <c r="AB2391" s="308"/>
      <c r="AC2391" s="2300"/>
      <c r="AD2391" s="2300"/>
      <c r="AE2391" s="2308" t="str">
        <f>IF(AE2385&gt;9,"błąd","")</f>
        <v/>
      </c>
      <c r="AF2391" s="2316"/>
      <c r="AG2391" s="2314"/>
      <c r="AH2391" s="2312"/>
      <c r="AI2391" s="271">
        <f>IF(P2391=P2390,0,IF(P2391=P2389,0,IF(P2391=P2388,0,IF(P2391=P2387,0,IF(P2391=P2386,0,IF(P2391=P2385,0,1))))))</f>
        <v>0</v>
      </c>
      <c r="AJ2391" s="271" t="s">
        <v>545</v>
      </c>
      <c r="AK2391" s="271" t="str">
        <f t="shared" si="3129"/>
        <v>??</v>
      </c>
      <c r="AL2391" s="271" t="e">
        <f>IF(#REF!=#REF!,0,IF(#REF!=#REF!,0,IF(#REF!=#REF!,0,IF(#REF!=#REF!,0,IF(#REF!=#REF!,0,IF(#REF!=#REF!,0,1))))))</f>
        <v>#REF!</v>
      </c>
      <c r="AM2391" s="354">
        <f t="shared" si="3130"/>
        <v>0</v>
      </c>
    </row>
    <row r="2392" spans="1:39" ht="14.1" customHeight="1" thickTop="1" thickBot="1" x14ac:dyDescent="0.25">
      <c r="A2392" s="2278"/>
      <c r="B2392" s="2281"/>
      <c r="C2392" s="2283"/>
      <c r="D2392" s="2285"/>
      <c r="E2392" s="2288"/>
      <c r="F2392" s="2281"/>
      <c r="G2392" s="2295"/>
      <c r="H2392" s="2297"/>
      <c r="I2392" s="2293"/>
      <c r="J2392" s="2281"/>
      <c r="K2392" s="2295"/>
      <c r="L2392" s="2281"/>
      <c r="M2392" s="310"/>
      <c r="N2392" s="1678"/>
      <c r="O2392" s="1678"/>
      <c r="P2392" s="309"/>
      <c r="Q2392" s="309"/>
      <c r="R2392" s="308"/>
      <c r="S2392" s="308"/>
      <c r="T2392" s="358"/>
      <c r="U2392" s="357"/>
      <c r="V2392" s="357"/>
      <c r="W2392" s="357"/>
      <c r="X2392" s="357"/>
      <c r="Y2392" s="357"/>
      <c r="Z2392" s="357"/>
      <c r="AA2392" s="357"/>
      <c r="AB2392" s="308"/>
      <c r="AC2392" s="2300"/>
      <c r="AD2392" s="2300"/>
      <c r="AE2392" s="2308"/>
      <c r="AF2392" s="2316"/>
      <c r="AG2392" s="2314"/>
      <c r="AH2392" s="2312"/>
      <c r="AI2392" s="271">
        <f>IF(P2392=P2391,0,IF(P2392=P2390,0,IF(P2392=P2389,0,IF(P2392=P2388,0,IF(P2392=P2387,0,IF(P2392=P2386,0,IF(P2392=P2385,0,1)))))))</f>
        <v>0</v>
      </c>
      <c r="AJ2392" s="271" t="s">
        <v>545</v>
      </c>
      <c r="AK2392" s="271" t="str">
        <f t="shared" si="3129"/>
        <v>??</v>
      </c>
      <c r="AL2392" s="271" t="e">
        <f>IF(#REF!=#REF!,0,IF(#REF!=#REF!,0,IF(#REF!=#REF!,0,IF(#REF!=#REF!,0,IF(#REF!=#REF!,0,IF(#REF!=#REF!,0,IF(#REF!=#REF!,0,1)))))))</f>
        <v>#REF!</v>
      </c>
      <c r="AM2392" s="354">
        <f t="shared" si="3130"/>
        <v>0</v>
      </c>
    </row>
    <row r="2393" spans="1:39" ht="14.1" customHeight="1" thickTop="1" thickBot="1" x14ac:dyDescent="0.25">
      <c r="A2393" s="2278"/>
      <c r="B2393" s="2281"/>
      <c r="C2393" s="2283"/>
      <c r="D2393" s="2285"/>
      <c r="E2393" s="2288"/>
      <c r="F2393" s="2281"/>
      <c r="G2393" s="2295"/>
      <c r="H2393" s="2297"/>
      <c r="I2393" s="2293"/>
      <c r="J2393" s="2281"/>
      <c r="K2393" s="2295"/>
      <c r="L2393" s="2281"/>
      <c r="M2393" s="310"/>
      <c r="N2393" s="1678"/>
      <c r="O2393" s="1678"/>
      <c r="P2393" s="309"/>
      <c r="Q2393" s="309"/>
      <c r="R2393" s="308"/>
      <c r="S2393" s="308"/>
      <c r="T2393" s="358"/>
      <c r="U2393" s="357"/>
      <c r="V2393" s="357"/>
      <c r="W2393" s="357"/>
      <c r="X2393" s="357"/>
      <c r="Y2393" s="357"/>
      <c r="Z2393" s="357"/>
      <c r="AA2393" s="357"/>
      <c r="AB2393" s="308"/>
      <c r="AC2393" s="2300"/>
      <c r="AD2393" s="2300"/>
      <c r="AE2393" s="2308"/>
      <c r="AF2393" s="2316"/>
      <c r="AG2393" s="2314"/>
      <c r="AH2393" s="2312"/>
      <c r="AI2393" s="271">
        <f>IF(P2393=P2392,0,IF(P2393=P2391,0,IF(P2393=P2390,0,IF(P2393=P2389,0,IF(P2393=P2388,0,IF(P2393=P2387,0,IF(P2393=P2386,0,IF(P2393=P2385,0,1))))))))</f>
        <v>0</v>
      </c>
      <c r="AJ2393" s="271" t="s">
        <v>545</v>
      </c>
      <c r="AK2393" s="271" t="str">
        <f t="shared" si="3129"/>
        <v>??</v>
      </c>
      <c r="AL2393" s="271" t="e">
        <f>IF(#REF!=#REF!,0,IF(#REF!=#REF!,0,IF(#REF!=#REF!,0,IF(#REF!=#REF!,0,IF(#REF!=#REF!,0,IF(#REF!=#REF!,0,IF(#REF!=#REF!,0,IF(#REF!=#REF!,0,1))))))))</f>
        <v>#REF!</v>
      </c>
      <c r="AM2393" s="354">
        <f t="shared" si="3130"/>
        <v>0</v>
      </c>
    </row>
    <row r="2394" spans="1:39" ht="14.1" customHeight="1" thickTop="1" thickBot="1" x14ac:dyDescent="0.25">
      <c r="A2394" s="2279"/>
      <c r="B2394" s="2282"/>
      <c r="C2394" s="2284"/>
      <c r="D2394" s="2286"/>
      <c r="E2394" s="2289"/>
      <c r="F2394" s="2282"/>
      <c r="G2394" s="2296"/>
      <c r="H2394" s="2298"/>
      <c r="I2394" s="2294"/>
      <c r="J2394" s="2282"/>
      <c r="K2394" s="2296"/>
      <c r="L2394" s="2282"/>
      <c r="M2394" s="292"/>
      <c r="N2394" s="290"/>
      <c r="O2394" s="290"/>
      <c r="P2394" s="291"/>
      <c r="Q2394" s="291"/>
      <c r="R2394" s="290"/>
      <c r="S2394" s="290"/>
      <c r="T2394" s="356"/>
      <c r="U2394" s="355"/>
      <c r="V2394" s="355"/>
      <c r="W2394" s="355"/>
      <c r="X2394" s="355"/>
      <c r="Y2394" s="355"/>
      <c r="Z2394" s="355"/>
      <c r="AA2394" s="355"/>
      <c r="AB2394" s="290"/>
      <c r="AC2394" s="2301"/>
      <c r="AD2394" s="2301"/>
      <c r="AE2394" s="2309"/>
      <c r="AF2394" s="2316"/>
      <c r="AG2394" s="2315"/>
      <c r="AH2394" s="2312"/>
      <c r="AI2394" s="271">
        <f>IF(P2394=P2393,0,IF(P2394=P2392,0,IF(P2394=P2391,0,IF(P2394=P2390,0,IF(P2394=P2389,0,IF(P2394=P2388,0,IF(P2394=P2387,0,IF(P2394=P2386,0,IF(P2394=P2385,0,1)))))))))</f>
        <v>0</v>
      </c>
      <c r="AJ2394" s="271" t="s">
        <v>545</v>
      </c>
      <c r="AK2394" s="271" t="str">
        <f t="shared" si="3129"/>
        <v>??</v>
      </c>
      <c r="AL2394" s="271" t="e">
        <f>IF(#REF!=#REF!,0,IF(#REF!=#REF!,0,IF(#REF!=#REF!,0,IF(#REF!=#REF!,0,IF(#REF!=#REF!,0,IF(#REF!=#REF!,0,IF(#REF!=#REF!,0,IF(#REF!=#REF!,0,IF(#REF!=#REF!,0,1)))))))))</f>
        <v>#REF!</v>
      </c>
      <c r="AM2394" s="354">
        <f t="shared" si="3130"/>
        <v>0</v>
      </c>
    </row>
    <row r="2395" spans="1:39" ht="14.1" customHeight="1" thickTop="1" thickBot="1" x14ac:dyDescent="0.25">
      <c r="A2395" s="2278"/>
      <c r="B2395" s="2280"/>
      <c r="C2395" s="2283"/>
      <c r="D2395" s="2285"/>
      <c r="E2395" s="2287"/>
      <c r="F2395" s="2280"/>
      <c r="G2395" s="2280"/>
      <c r="H2395" s="2297"/>
      <c r="I2395" s="2290" t="s">
        <v>140</v>
      </c>
      <c r="J2395" s="2281"/>
      <c r="K2395" s="2280"/>
      <c r="L2395" s="2281"/>
      <c r="M2395" s="310"/>
      <c r="N2395" s="1678"/>
      <c r="O2395" s="1678"/>
      <c r="P2395" s="388"/>
      <c r="Q2395" s="388"/>
      <c r="R2395" s="308"/>
      <c r="S2395" s="308"/>
      <c r="T2395" s="358"/>
      <c r="U2395" s="357"/>
      <c r="V2395" s="357"/>
      <c r="W2395" s="357"/>
      <c r="X2395" s="357"/>
      <c r="Y2395" s="357"/>
      <c r="Z2395" s="357"/>
      <c r="AA2395" s="357"/>
      <c r="AB2395" s="308"/>
      <c r="AC2395" s="2299">
        <f>SUM(T2395:AB2404)</f>
        <v>0</v>
      </c>
      <c r="AD2395" s="2299">
        <f>IF(AC2395&gt;0,18,0)</f>
        <v>0</v>
      </c>
      <c r="AE2395" s="2306">
        <f>IF((AC2395-AD2395)&gt;=0,AC2395-AD2395,0)</f>
        <v>0</v>
      </c>
      <c r="AF2395" s="2316">
        <f>IF(AC2395&lt;AD2395,AC2395,AD2395)/IF(AD2395=0,1,AD2395)</f>
        <v>0</v>
      </c>
      <c r="AG2395" s="2313" t="str">
        <f>IF(AF2395=1,"pe",IF(AF2395&gt;0,"ne",""))</f>
        <v/>
      </c>
      <c r="AH2395" s="2312"/>
      <c r="AI2395" s="271">
        <v>1</v>
      </c>
      <c r="AJ2395" s="271" t="s">
        <v>545</v>
      </c>
      <c r="AK2395" s="271" t="str">
        <f t="shared" si="3129"/>
        <v>??</v>
      </c>
      <c r="AL2395" s="271">
        <v>1</v>
      </c>
      <c r="AM2395" s="354">
        <f>C2395</f>
        <v>0</v>
      </c>
    </row>
    <row r="2396" spans="1:39" ht="14.1" customHeight="1" thickTop="1" thickBot="1" x14ac:dyDescent="0.25">
      <c r="A2396" s="2278"/>
      <c r="B2396" s="2281"/>
      <c r="C2396" s="2283"/>
      <c r="D2396" s="2285"/>
      <c r="E2396" s="2288"/>
      <c r="F2396" s="2281"/>
      <c r="G2396" s="2295"/>
      <c r="H2396" s="2297"/>
      <c r="I2396" s="2291"/>
      <c r="J2396" s="2281"/>
      <c r="K2396" s="2295"/>
      <c r="L2396" s="2281"/>
      <c r="M2396" s="310"/>
      <c r="N2396" s="1678"/>
      <c r="O2396" s="1678"/>
      <c r="P2396" s="309"/>
      <c r="Q2396" s="309"/>
      <c r="R2396" s="308"/>
      <c r="S2396" s="308"/>
      <c r="T2396" s="358"/>
      <c r="U2396" s="357"/>
      <c r="V2396" s="357"/>
      <c r="W2396" s="357"/>
      <c r="X2396" s="357"/>
      <c r="Y2396" s="357"/>
      <c r="Z2396" s="357"/>
      <c r="AA2396" s="357"/>
      <c r="AB2396" s="308"/>
      <c r="AC2396" s="2300"/>
      <c r="AD2396" s="2300"/>
      <c r="AE2396" s="2307"/>
      <c r="AF2396" s="2316"/>
      <c r="AG2396" s="2314"/>
      <c r="AH2396" s="2312"/>
      <c r="AI2396" s="271">
        <f>IF(P2396=P2395,0,1)</f>
        <v>0</v>
      </c>
      <c r="AJ2396" s="271" t="s">
        <v>545</v>
      </c>
      <c r="AK2396" s="271" t="str">
        <f t="shared" si="3129"/>
        <v>??</v>
      </c>
      <c r="AL2396" s="271" t="e">
        <f>IF(#REF!=#REF!,0,1)</f>
        <v>#REF!</v>
      </c>
      <c r="AM2396" s="354">
        <f t="shared" ref="AM2396:AM2404" si="3131">AM2395</f>
        <v>0</v>
      </c>
    </row>
    <row r="2397" spans="1:39" ht="14.1" customHeight="1" thickTop="1" thickBot="1" x14ac:dyDescent="0.25">
      <c r="A2397" s="2278"/>
      <c r="B2397" s="2281"/>
      <c r="C2397" s="2283"/>
      <c r="D2397" s="2285"/>
      <c r="E2397" s="2288"/>
      <c r="F2397" s="2281"/>
      <c r="G2397" s="2295"/>
      <c r="H2397" s="2297"/>
      <c r="I2397" s="2292"/>
      <c r="J2397" s="2281"/>
      <c r="K2397" s="2295"/>
      <c r="L2397" s="2281"/>
      <c r="M2397" s="310"/>
      <c r="N2397" s="1678"/>
      <c r="O2397" s="1678"/>
      <c r="P2397" s="309"/>
      <c r="Q2397" s="309"/>
      <c r="R2397" s="308"/>
      <c r="S2397" s="308"/>
      <c r="T2397" s="358"/>
      <c r="U2397" s="357"/>
      <c r="V2397" s="357"/>
      <c r="W2397" s="357"/>
      <c r="X2397" s="357"/>
      <c r="Y2397" s="357"/>
      <c r="Z2397" s="357"/>
      <c r="AA2397" s="357"/>
      <c r="AB2397" s="308"/>
      <c r="AC2397" s="2300"/>
      <c r="AD2397" s="2300"/>
      <c r="AE2397" s="2307"/>
      <c r="AF2397" s="2316"/>
      <c r="AG2397" s="2314"/>
      <c r="AH2397" s="2312"/>
      <c r="AI2397" s="271">
        <f>IF(P2397=P2396,0,IF(P2397=P2395,0,1))</f>
        <v>0</v>
      </c>
      <c r="AJ2397" s="271" t="s">
        <v>545</v>
      </c>
      <c r="AK2397" s="271" t="str">
        <f t="shared" si="3129"/>
        <v>??</v>
      </c>
      <c r="AL2397" s="271" t="e">
        <f>IF(#REF!=#REF!,0,IF(#REF!=#REF!,0,1))</f>
        <v>#REF!</v>
      </c>
      <c r="AM2397" s="354">
        <f t="shared" si="3131"/>
        <v>0</v>
      </c>
    </row>
    <row r="2398" spans="1:39" ht="14.1" customHeight="1" thickTop="1" thickBot="1" x14ac:dyDescent="0.25">
      <c r="A2398" s="2278"/>
      <c r="B2398" s="2281"/>
      <c r="C2398" s="2283"/>
      <c r="D2398" s="2285"/>
      <c r="E2398" s="2288"/>
      <c r="F2398" s="2281"/>
      <c r="G2398" s="2295"/>
      <c r="H2398" s="2297"/>
      <c r="I2398" s="2293"/>
      <c r="J2398" s="2281"/>
      <c r="K2398" s="2295"/>
      <c r="L2398" s="2281"/>
      <c r="M2398" s="310"/>
      <c r="N2398" s="1678"/>
      <c r="O2398" s="1678"/>
      <c r="P2398" s="309"/>
      <c r="Q2398" s="309"/>
      <c r="R2398" s="308"/>
      <c r="S2398" s="308"/>
      <c r="T2398" s="358"/>
      <c r="U2398" s="357"/>
      <c r="V2398" s="357"/>
      <c r="W2398" s="357"/>
      <c r="X2398" s="357"/>
      <c r="Y2398" s="357"/>
      <c r="Z2398" s="357"/>
      <c r="AA2398" s="357"/>
      <c r="AB2398" s="308"/>
      <c r="AC2398" s="2300"/>
      <c r="AD2398" s="2300"/>
      <c r="AE2398" s="2307"/>
      <c r="AF2398" s="2316"/>
      <c r="AG2398" s="2314"/>
      <c r="AH2398" s="2312"/>
      <c r="AI2398" s="271">
        <f>IF(P2398=P2397,0,IF(P2398=P2396,0,IF(P2398=P2395,0,1)))</f>
        <v>0</v>
      </c>
      <c r="AJ2398" s="271" t="s">
        <v>545</v>
      </c>
      <c r="AK2398" s="271" t="str">
        <f t="shared" si="3129"/>
        <v>??</v>
      </c>
      <c r="AL2398" s="271" t="e">
        <f>IF(#REF!=#REF!,0,IF(#REF!=#REF!,0,IF(#REF!=#REF!,0,1)))</f>
        <v>#REF!</v>
      </c>
      <c r="AM2398" s="354">
        <f t="shared" si="3131"/>
        <v>0</v>
      </c>
    </row>
    <row r="2399" spans="1:39" ht="14.1" customHeight="1" thickTop="1" thickBot="1" x14ac:dyDescent="0.25">
      <c r="A2399" s="2278"/>
      <c r="B2399" s="2281"/>
      <c r="C2399" s="2283"/>
      <c r="D2399" s="2285"/>
      <c r="E2399" s="2288"/>
      <c r="F2399" s="2281"/>
      <c r="G2399" s="2295"/>
      <c r="H2399" s="2297"/>
      <c r="I2399" s="2293"/>
      <c r="J2399" s="2281"/>
      <c r="K2399" s="2295"/>
      <c r="L2399" s="2281"/>
      <c r="M2399" s="310"/>
      <c r="N2399" s="1678"/>
      <c r="O2399" s="1678"/>
      <c r="P2399" s="309"/>
      <c r="Q2399" s="309"/>
      <c r="R2399" s="308"/>
      <c r="S2399" s="308"/>
      <c r="T2399" s="358"/>
      <c r="U2399" s="357"/>
      <c r="V2399" s="357"/>
      <c r="W2399" s="357"/>
      <c r="X2399" s="357"/>
      <c r="Y2399" s="357"/>
      <c r="Z2399" s="357"/>
      <c r="AA2399" s="357"/>
      <c r="AB2399" s="308"/>
      <c r="AC2399" s="2300"/>
      <c r="AD2399" s="2300"/>
      <c r="AE2399" s="2307"/>
      <c r="AF2399" s="2316"/>
      <c r="AG2399" s="2314"/>
      <c r="AH2399" s="2312"/>
      <c r="AI2399" s="271">
        <f>IF(P2399=P2398,0,IF(P2399=P2397,0,IF(P2399=P2396,0,IF(P2399=P2395,0,1))))</f>
        <v>0</v>
      </c>
      <c r="AJ2399" s="271" t="s">
        <v>545</v>
      </c>
      <c r="AK2399" s="271" t="str">
        <f t="shared" si="3129"/>
        <v>??</v>
      </c>
      <c r="AL2399" s="271" t="e">
        <f>IF(#REF!=#REF!,0,IF(#REF!=#REF!,0,IF(#REF!=#REF!,0,IF(#REF!=#REF!,0,1))))</f>
        <v>#REF!</v>
      </c>
      <c r="AM2399" s="354">
        <f t="shared" si="3131"/>
        <v>0</v>
      </c>
    </row>
    <row r="2400" spans="1:39" ht="14.1" customHeight="1" thickTop="1" thickBot="1" x14ac:dyDescent="0.25">
      <c r="A2400" s="2278"/>
      <c r="B2400" s="2281"/>
      <c r="C2400" s="2283"/>
      <c r="D2400" s="2285"/>
      <c r="E2400" s="2288"/>
      <c r="F2400" s="2281"/>
      <c r="G2400" s="2295"/>
      <c r="H2400" s="2297"/>
      <c r="I2400" s="2293"/>
      <c r="J2400" s="2281"/>
      <c r="K2400" s="2295"/>
      <c r="L2400" s="2281"/>
      <c r="M2400" s="310"/>
      <c r="N2400" s="1678"/>
      <c r="O2400" s="1678"/>
      <c r="P2400" s="309"/>
      <c r="Q2400" s="309"/>
      <c r="R2400" s="308"/>
      <c r="S2400" s="308"/>
      <c r="T2400" s="358"/>
      <c r="U2400" s="357"/>
      <c r="V2400" s="357"/>
      <c r="W2400" s="357"/>
      <c r="X2400" s="357"/>
      <c r="Y2400" s="357"/>
      <c r="Z2400" s="357"/>
      <c r="AA2400" s="357"/>
      <c r="AB2400" s="308"/>
      <c r="AC2400" s="2300"/>
      <c r="AD2400" s="2300"/>
      <c r="AE2400" s="2307"/>
      <c r="AF2400" s="2316"/>
      <c r="AG2400" s="2314"/>
      <c r="AH2400" s="2312"/>
      <c r="AI2400" s="271">
        <f>IF(P2400=P2399,0,IF(P2400=P2398,0,IF(P2400=P2397,0,IF(P2400=P2396,0,IF(P2400=P2395,0,1)))))</f>
        <v>0</v>
      </c>
      <c r="AJ2400" s="271" t="s">
        <v>545</v>
      </c>
      <c r="AK2400" s="271" t="str">
        <f t="shared" si="3129"/>
        <v>??</v>
      </c>
      <c r="AL2400" s="271" t="e">
        <f>IF(#REF!=#REF!,0,IF(#REF!=#REF!,0,IF(#REF!=#REF!,0,IF(#REF!=#REF!,0,IF(#REF!=#REF!,0,1)))))</f>
        <v>#REF!</v>
      </c>
      <c r="AM2400" s="354">
        <f t="shared" si="3131"/>
        <v>0</v>
      </c>
    </row>
    <row r="2401" spans="1:39" ht="14.1" customHeight="1" thickTop="1" thickBot="1" x14ac:dyDescent="0.25">
      <c r="A2401" s="2278"/>
      <c r="B2401" s="2281"/>
      <c r="C2401" s="2283"/>
      <c r="D2401" s="2285"/>
      <c r="E2401" s="2288"/>
      <c r="F2401" s="2281"/>
      <c r="G2401" s="2295"/>
      <c r="H2401" s="2297"/>
      <c r="I2401" s="2293"/>
      <c r="J2401" s="2281"/>
      <c r="K2401" s="2295"/>
      <c r="L2401" s="2281"/>
      <c r="M2401" s="310"/>
      <c r="N2401" s="1678"/>
      <c r="O2401" s="1678"/>
      <c r="P2401" s="309"/>
      <c r="Q2401" s="309"/>
      <c r="R2401" s="308"/>
      <c r="S2401" s="308"/>
      <c r="T2401" s="358"/>
      <c r="U2401" s="357"/>
      <c r="V2401" s="357"/>
      <c r="W2401" s="357"/>
      <c r="X2401" s="357"/>
      <c r="Y2401" s="357"/>
      <c r="Z2401" s="357"/>
      <c r="AA2401" s="357"/>
      <c r="AB2401" s="308"/>
      <c r="AC2401" s="2300"/>
      <c r="AD2401" s="2300"/>
      <c r="AE2401" s="2308" t="str">
        <f>IF(AE2395&gt;9,"błąd","")</f>
        <v/>
      </c>
      <c r="AF2401" s="2316"/>
      <c r="AG2401" s="2314"/>
      <c r="AH2401" s="2312"/>
      <c r="AI2401" s="271">
        <f>IF(P2401=P2400,0,IF(P2401=P2399,0,IF(P2401=P2398,0,IF(P2401=P2397,0,IF(P2401=P2396,0,IF(P2401=P2395,0,1))))))</f>
        <v>0</v>
      </c>
      <c r="AJ2401" s="271" t="s">
        <v>545</v>
      </c>
      <c r="AK2401" s="271" t="str">
        <f t="shared" si="3129"/>
        <v>??</v>
      </c>
      <c r="AL2401" s="271" t="e">
        <f>IF(#REF!=#REF!,0,IF(#REF!=#REF!,0,IF(#REF!=#REF!,0,IF(#REF!=#REF!,0,IF(#REF!=#REF!,0,IF(#REF!=#REF!,0,1))))))</f>
        <v>#REF!</v>
      </c>
      <c r="AM2401" s="354">
        <f t="shared" si="3131"/>
        <v>0</v>
      </c>
    </row>
    <row r="2402" spans="1:39" ht="14.1" customHeight="1" thickTop="1" thickBot="1" x14ac:dyDescent="0.25">
      <c r="A2402" s="2278"/>
      <c r="B2402" s="2281"/>
      <c r="C2402" s="2283"/>
      <c r="D2402" s="2285"/>
      <c r="E2402" s="2288"/>
      <c r="F2402" s="2281"/>
      <c r="G2402" s="2295"/>
      <c r="H2402" s="2297"/>
      <c r="I2402" s="2293"/>
      <c r="J2402" s="2281"/>
      <c r="K2402" s="2295"/>
      <c r="L2402" s="2281"/>
      <c r="M2402" s="310"/>
      <c r="N2402" s="1678"/>
      <c r="O2402" s="1678"/>
      <c r="P2402" s="309"/>
      <c r="Q2402" s="309"/>
      <c r="R2402" s="308"/>
      <c r="S2402" s="308"/>
      <c r="T2402" s="358"/>
      <c r="U2402" s="357"/>
      <c r="V2402" s="357"/>
      <c r="W2402" s="357"/>
      <c r="X2402" s="357"/>
      <c r="Y2402" s="357"/>
      <c r="Z2402" s="357"/>
      <c r="AA2402" s="357"/>
      <c r="AB2402" s="308"/>
      <c r="AC2402" s="2300"/>
      <c r="AD2402" s="2300"/>
      <c r="AE2402" s="2308"/>
      <c r="AF2402" s="2316"/>
      <c r="AG2402" s="2314"/>
      <c r="AH2402" s="2312"/>
      <c r="AI2402" s="271">
        <f>IF(P2402=P2401,0,IF(P2402=P2400,0,IF(P2402=P2399,0,IF(P2402=P2398,0,IF(P2402=P2397,0,IF(P2402=P2396,0,IF(P2402=P2395,0,1)))))))</f>
        <v>0</v>
      </c>
      <c r="AJ2402" s="271" t="s">
        <v>545</v>
      </c>
      <c r="AK2402" s="271" t="str">
        <f t="shared" si="3129"/>
        <v>??</v>
      </c>
      <c r="AL2402" s="271" t="e">
        <f>IF(#REF!=#REF!,0,IF(#REF!=#REF!,0,IF(#REF!=#REF!,0,IF(#REF!=#REF!,0,IF(#REF!=#REF!,0,IF(#REF!=#REF!,0,IF(#REF!=#REF!,0,1)))))))</f>
        <v>#REF!</v>
      </c>
      <c r="AM2402" s="354">
        <f t="shared" si="3131"/>
        <v>0</v>
      </c>
    </row>
    <row r="2403" spans="1:39" ht="14.1" customHeight="1" thickTop="1" thickBot="1" x14ac:dyDescent="0.25">
      <c r="A2403" s="2278"/>
      <c r="B2403" s="2281"/>
      <c r="C2403" s="2283"/>
      <c r="D2403" s="2285"/>
      <c r="E2403" s="2288"/>
      <c r="F2403" s="2281"/>
      <c r="G2403" s="2295"/>
      <c r="H2403" s="2297"/>
      <c r="I2403" s="2293"/>
      <c r="J2403" s="2281"/>
      <c r="K2403" s="2295"/>
      <c r="L2403" s="2281"/>
      <c r="M2403" s="310"/>
      <c r="N2403" s="1678"/>
      <c r="O2403" s="1678"/>
      <c r="P2403" s="309"/>
      <c r="Q2403" s="309"/>
      <c r="R2403" s="308"/>
      <c r="S2403" s="308"/>
      <c r="T2403" s="358"/>
      <c r="U2403" s="357"/>
      <c r="V2403" s="357"/>
      <c r="W2403" s="357"/>
      <c r="X2403" s="357"/>
      <c r="Y2403" s="357"/>
      <c r="Z2403" s="357"/>
      <c r="AA2403" s="357"/>
      <c r="AB2403" s="308"/>
      <c r="AC2403" s="2300"/>
      <c r="AD2403" s="2300"/>
      <c r="AE2403" s="2308"/>
      <c r="AF2403" s="2316"/>
      <c r="AG2403" s="2314"/>
      <c r="AH2403" s="2312"/>
      <c r="AI2403" s="271">
        <f>IF(P2403=P2402,0,IF(P2403=P2401,0,IF(P2403=P2400,0,IF(P2403=P2399,0,IF(P2403=P2398,0,IF(P2403=P2397,0,IF(P2403=P2396,0,IF(P2403=P2395,0,1))))))))</f>
        <v>0</v>
      </c>
      <c r="AJ2403" s="271" t="s">
        <v>545</v>
      </c>
      <c r="AK2403" s="271" t="str">
        <f t="shared" si="3129"/>
        <v>??</v>
      </c>
      <c r="AL2403" s="271" t="e">
        <f>IF(#REF!=#REF!,0,IF(#REF!=#REF!,0,IF(#REF!=#REF!,0,IF(#REF!=#REF!,0,IF(#REF!=#REF!,0,IF(#REF!=#REF!,0,IF(#REF!=#REF!,0,IF(#REF!=#REF!,0,1))))))))</f>
        <v>#REF!</v>
      </c>
      <c r="AM2403" s="354">
        <f t="shared" si="3131"/>
        <v>0</v>
      </c>
    </row>
    <row r="2404" spans="1:39" ht="14.1" customHeight="1" thickTop="1" thickBot="1" x14ac:dyDescent="0.25">
      <c r="A2404" s="2279"/>
      <c r="B2404" s="2282"/>
      <c r="C2404" s="2284"/>
      <c r="D2404" s="2286"/>
      <c r="E2404" s="2289"/>
      <c r="F2404" s="2282"/>
      <c r="G2404" s="2296"/>
      <c r="H2404" s="2298"/>
      <c r="I2404" s="2294"/>
      <c r="J2404" s="2282"/>
      <c r="K2404" s="2296"/>
      <c r="L2404" s="2282"/>
      <c r="M2404" s="292"/>
      <c r="N2404" s="290"/>
      <c r="O2404" s="290"/>
      <c r="P2404" s="291"/>
      <c r="Q2404" s="291"/>
      <c r="R2404" s="290"/>
      <c r="S2404" s="290"/>
      <c r="T2404" s="356"/>
      <c r="U2404" s="355"/>
      <c r="V2404" s="355"/>
      <c r="W2404" s="355"/>
      <c r="X2404" s="355"/>
      <c r="Y2404" s="355"/>
      <c r="Z2404" s="355"/>
      <c r="AA2404" s="355"/>
      <c r="AB2404" s="290"/>
      <c r="AC2404" s="2301"/>
      <c r="AD2404" s="2301"/>
      <c r="AE2404" s="2309"/>
      <c r="AF2404" s="2316"/>
      <c r="AG2404" s="2315"/>
      <c r="AH2404" s="2312"/>
      <c r="AI2404" s="271">
        <f>IF(P2404=P2403,0,IF(P2404=P2402,0,IF(P2404=P2401,0,IF(P2404=P2400,0,IF(P2404=P2399,0,IF(P2404=P2398,0,IF(P2404=P2397,0,IF(P2404=P2396,0,IF(P2404=P2395,0,1)))))))))</f>
        <v>0</v>
      </c>
      <c r="AJ2404" s="271" t="s">
        <v>545</v>
      </c>
      <c r="AK2404" s="271" t="str">
        <f t="shared" si="3129"/>
        <v>??</v>
      </c>
      <c r="AL2404" s="271" t="e">
        <f>IF(#REF!=#REF!,0,IF(#REF!=#REF!,0,IF(#REF!=#REF!,0,IF(#REF!=#REF!,0,IF(#REF!=#REF!,0,IF(#REF!=#REF!,0,IF(#REF!=#REF!,0,IF(#REF!=#REF!,0,IF(#REF!=#REF!,0,1)))))))))</f>
        <v>#REF!</v>
      </c>
      <c r="AM2404" s="354">
        <f t="shared" si="3131"/>
        <v>0</v>
      </c>
    </row>
    <row r="2405" spans="1:39" ht="14.1" customHeight="1" thickTop="1" thickBot="1" x14ac:dyDescent="0.25">
      <c r="A2405" s="2278"/>
      <c r="B2405" s="2280"/>
      <c r="C2405" s="2283"/>
      <c r="D2405" s="2285"/>
      <c r="E2405" s="2287"/>
      <c r="F2405" s="2280"/>
      <c r="G2405" s="2280"/>
      <c r="H2405" s="2297"/>
      <c r="I2405" s="2290" t="s">
        <v>140</v>
      </c>
      <c r="J2405" s="2281"/>
      <c r="K2405" s="2280"/>
      <c r="L2405" s="2281"/>
      <c r="M2405" s="310"/>
      <c r="N2405" s="1678"/>
      <c r="O2405" s="1678"/>
      <c r="P2405" s="388"/>
      <c r="Q2405" s="388"/>
      <c r="R2405" s="308"/>
      <c r="S2405" s="308"/>
      <c r="T2405" s="358"/>
      <c r="U2405" s="357"/>
      <c r="V2405" s="357"/>
      <c r="W2405" s="357"/>
      <c r="X2405" s="357"/>
      <c r="Y2405" s="357"/>
      <c r="Z2405" s="357"/>
      <c r="AA2405" s="357"/>
      <c r="AB2405" s="308"/>
      <c r="AC2405" s="2299">
        <f>SUM(T2405:AB2414)</f>
        <v>0</v>
      </c>
      <c r="AD2405" s="2299">
        <f>IF(AC2405&gt;0,18,0)</f>
        <v>0</v>
      </c>
      <c r="AE2405" s="2306">
        <f>IF((AC2405-AD2405)&gt;=0,AC2405-AD2405,0)</f>
        <v>0</v>
      </c>
      <c r="AF2405" s="2316">
        <f>IF(AC2405&lt;AD2405,AC2405,AD2405)/IF(AD2405=0,1,AD2405)</f>
        <v>0</v>
      </c>
      <c r="AG2405" s="2313" t="str">
        <f>IF(AF2405=1,"pe",IF(AF2405&gt;0,"ne",""))</f>
        <v/>
      </c>
      <c r="AH2405" s="2312"/>
      <c r="AI2405" s="271">
        <v>1</v>
      </c>
      <c r="AJ2405" s="271" t="s">
        <v>545</v>
      </c>
      <c r="AK2405" s="271" t="str">
        <f t="shared" si="3129"/>
        <v>??</v>
      </c>
      <c r="AL2405" s="271">
        <v>1</v>
      </c>
      <c r="AM2405" s="354">
        <f>C2405</f>
        <v>0</v>
      </c>
    </row>
    <row r="2406" spans="1:39" ht="14.1" customHeight="1" thickTop="1" thickBot="1" x14ac:dyDescent="0.25">
      <c r="A2406" s="2278"/>
      <c r="B2406" s="2281"/>
      <c r="C2406" s="2283"/>
      <c r="D2406" s="2285"/>
      <c r="E2406" s="2288"/>
      <c r="F2406" s="2281"/>
      <c r="G2406" s="2295"/>
      <c r="H2406" s="2297"/>
      <c r="I2406" s="2291"/>
      <c r="J2406" s="2281"/>
      <c r="K2406" s="2295"/>
      <c r="L2406" s="2281"/>
      <c r="M2406" s="310"/>
      <c r="N2406" s="1678"/>
      <c r="O2406" s="1678"/>
      <c r="P2406" s="309"/>
      <c r="Q2406" s="309"/>
      <c r="R2406" s="308"/>
      <c r="S2406" s="308"/>
      <c r="T2406" s="358"/>
      <c r="U2406" s="357"/>
      <c r="V2406" s="357"/>
      <c r="W2406" s="357"/>
      <c r="X2406" s="357"/>
      <c r="Y2406" s="357"/>
      <c r="Z2406" s="357"/>
      <c r="AA2406" s="357"/>
      <c r="AB2406" s="308"/>
      <c r="AC2406" s="2300"/>
      <c r="AD2406" s="2300"/>
      <c r="AE2406" s="2307"/>
      <c r="AF2406" s="2316"/>
      <c r="AG2406" s="2314"/>
      <c r="AH2406" s="2312"/>
      <c r="AI2406" s="271">
        <f>IF(P2406=P2405,0,1)</f>
        <v>0</v>
      </c>
      <c r="AJ2406" s="271" t="s">
        <v>545</v>
      </c>
      <c r="AK2406" s="271" t="str">
        <f t="shared" si="3129"/>
        <v>??</v>
      </c>
      <c r="AL2406" s="271" t="e">
        <f>IF(#REF!=#REF!,0,1)</f>
        <v>#REF!</v>
      </c>
      <c r="AM2406" s="354">
        <f t="shared" ref="AM2406:AM2414" si="3132">AM2405</f>
        <v>0</v>
      </c>
    </row>
    <row r="2407" spans="1:39" ht="14.1" customHeight="1" thickTop="1" thickBot="1" x14ac:dyDescent="0.25">
      <c r="A2407" s="2278"/>
      <c r="B2407" s="2281"/>
      <c r="C2407" s="2283"/>
      <c r="D2407" s="2285"/>
      <c r="E2407" s="2288"/>
      <c r="F2407" s="2281"/>
      <c r="G2407" s="2295"/>
      <c r="H2407" s="2297"/>
      <c r="I2407" s="2292"/>
      <c r="J2407" s="2281"/>
      <c r="K2407" s="2295"/>
      <c r="L2407" s="2281"/>
      <c r="M2407" s="310"/>
      <c r="N2407" s="1678"/>
      <c r="O2407" s="1678"/>
      <c r="P2407" s="309"/>
      <c r="Q2407" s="309"/>
      <c r="R2407" s="308"/>
      <c r="S2407" s="308"/>
      <c r="T2407" s="358"/>
      <c r="U2407" s="357"/>
      <c r="V2407" s="357"/>
      <c r="W2407" s="357"/>
      <c r="X2407" s="357"/>
      <c r="Y2407" s="357"/>
      <c r="Z2407" s="357"/>
      <c r="AA2407" s="357"/>
      <c r="AB2407" s="308"/>
      <c r="AC2407" s="2300"/>
      <c r="AD2407" s="2300"/>
      <c r="AE2407" s="2307"/>
      <c r="AF2407" s="2316"/>
      <c r="AG2407" s="2314"/>
      <c r="AH2407" s="2312"/>
      <c r="AI2407" s="271">
        <f>IF(P2407=P2406,0,IF(P2407=P2405,0,1))</f>
        <v>0</v>
      </c>
      <c r="AJ2407" s="271" t="s">
        <v>545</v>
      </c>
      <c r="AK2407" s="271" t="str">
        <f t="shared" si="3129"/>
        <v>??</v>
      </c>
      <c r="AL2407" s="271" t="e">
        <f>IF(#REF!=#REF!,0,IF(#REF!=#REF!,0,1))</f>
        <v>#REF!</v>
      </c>
      <c r="AM2407" s="354">
        <f t="shared" si="3132"/>
        <v>0</v>
      </c>
    </row>
    <row r="2408" spans="1:39" ht="14.1" customHeight="1" thickTop="1" thickBot="1" x14ac:dyDescent="0.25">
      <c r="A2408" s="2278"/>
      <c r="B2408" s="2281"/>
      <c r="C2408" s="2283"/>
      <c r="D2408" s="2285"/>
      <c r="E2408" s="2288"/>
      <c r="F2408" s="2281"/>
      <c r="G2408" s="2295"/>
      <c r="H2408" s="2297"/>
      <c r="I2408" s="2293"/>
      <c r="J2408" s="2281"/>
      <c r="K2408" s="2295"/>
      <c r="L2408" s="2281"/>
      <c r="M2408" s="310"/>
      <c r="N2408" s="1678"/>
      <c r="O2408" s="1678"/>
      <c r="P2408" s="309"/>
      <c r="Q2408" s="309"/>
      <c r="R2408" s="308"/>
      <c r="S2408" s="308"/>
      <c r="T2408" s="358"/>
      <c r="U2408" s="357"/>
      <c r="V2408" s="357"/>
      <c r="W2408" s="357"/>
      <c r="X2408" s="357"/>
      <c r="Y2408" s="357"/>
      <c r="Z2408" s="357"/>
      <c r="AA2408" s="357"/>
      <c r="AB2408" s="308"/>
      <c r="AC2408" s="2300"/>
      <c r="AD2408" s="2300"/>
      <c r="AE2408" s="2307"/>
      <c r="AF2408" s="2316"/>
      <c r="AG2408" s="2314"/>
      <c r="AH2408" s="2312"/>
      <c r="AI2408" s="271">
        <f>IF(P2408=P2407,0,IF(P2408=P2406,0,IF(P2408=P2405,0,1)))</f>
        <v>0</v>
      </c>
      <c r="AJ2408" s="271" t="s">
        <v>545</v>
      </c>
      <c r="AK2408" s="271" t="str">
        <f t="shared" si="3129"/>
        <v>??</v>
      </c>
      <c r="AL2408" s="271" t="e">
        <f>IF(#REF!=#REF!,0,IF(#REF!=#REF!,0,IF(#REF!=#REF!,0,1)))</f>
        <v>#REF!</v>
      </c>
      <c r="AM2408" s="354">
        <f t="shared" si="3132"/>
        <v>0</v>
      </c>
    </row>
    <row r="2409" spans="1:39" ht="14.1" customHeight="1" thickTop="1" thickBot="1" x14ac:dyDescent="0.25">
      <c r="A2409" s="2278"/>
      <c r="B2409" s="2281"/>
      <c r="C2409" s="2283"/>
      <c r="D2409" s="2285"/>
      <c r="E2409" s="2288"/>
      <c r="F2409" s="2281"/>
      <c r="G2409" s="2295"/>
      <c r="H2409" s="2297"/>
      <c r="I2409" s="2293"/>
      <c r="J2409" s="2281"/>
      <c r="K2409" s="2295"/>
      <c r="L2409" s="2281"/>
      <c r="M2409" s="310"/>
      <c r="N2409" s="1678"/>
      <c r="O2409" s="1678"/>
      <c r="P2409" s="309"/>
      <c r="Q2409" s="309"/>
      <c r="R2409" s="308"/>
      <c r="S2409" s="308"/>
      <c r="T2409" s="358"/>
      <c r="U2409" s="357"/>
      <c r="V2409" s="357"/>
      <c r="W2409" s="357"/>
      <c r="X2409" s="357"/>
      <c r="Y2409" s="357"/>
      <c r="Z2409" s="357"/>
      <c r="AA2409" s="357"/>
      <c r="AB2409" s="308"/>
      <c r="AC2409" s="2300"/>
      <c r="AD2409" s="2300"/>
      <c r="AE2409" s="2307"/>
      <c r="AF2409" s="2316"/>
      <c r="AG2409" s="2314"/>
      <c r="AH2409" s="2312"/>
      <c r="AI2409" s="271">
        <f>IF(P2409=P2408,0,IF(P2409=P2407,0,IF(P2409=P2406,0,IF(P2409=P2405,0,1))))</f>
        <v>0</v>
      </c>
      <c r="AJ2409" s="271" t="s">
        <v>545</v>
      </c>
      <c r="AK2409" s="271" t="str">
        <f t="shared" si="3129"/>
        <v>??</v>
      </c>
      <c r="AL2409" s="271" t="e">
        <f>IF(#REF!=#REF!,0,IF(#REF!=#REF!,0,IF(#REF!=#REF!,0,IF(#REF!=#REF!,0,1))))</f>
        <v>#REF!</v>
      </c>
      <c r="AM2409" s="354">
        <f t="shared" si="3132"/>
        <v>0</v>
      </c>
    </row>
    <row r="2410" spans="1:39" ht="14.1" customHeight="1" thickTop="1" thickBot="1" x14ac:dyDescent="0.25">
      <c r="A2410" s="2278"/>
      <c r="B2410" s="2281"/>
      <c r="C2410" s="2283"/>
      <c r="D2410" s="2285"/>
      <c r="E2410" s="2288"/>
      <c r="F2410" s="2281"/>
      <c r="G2410" s="2295"/>
      <c r="H2410" s="2297"/>
      <c r="I2410" s="2293"/>
      <c r="J2410" s="2281"/>
      <c r="K2410" s="2295"/>
      <c r="L2410" s="2281"/>
      <c r="M2410" s="310"/>
      <c r="N2410" s="1678"/>
      <c r="O2410" s="1678"/>
      <c r="P2410" s="309"/>
      <c r="Q2410" s="309"/>
      <c r="R2410" s="308"/>
      <c r="S2410" s="308"/>
      <c r="T2410" s="358"/>
      <c r="U2410" s="357"/>
      <c r="V2410" s="357"/>
      <c r="W2410" s="357"/>
      <c r="X2410" s="357"/>
      <c r="Y2410" s="357"/>
      <c r="Z2410" s="357"/>
      <c r="AA2410" s="357"/>
      <c r="AB2410" s="308"/>
      <c r="AC2410" s="2300"/>
      <c r="AD2410" s="2300"/>
      <c r="AE2410" s="2307"/>
      <c r="AF2410" s="2316"/>
      <c r="AG2410" s="2314"/>
      <c r="AH2410" s="2312"/>
      <c r="AI2410" s="271">
        <f>IF(P2410=P2409,0,IF(P2410=P2408,0,IF(P2410=P2407,0,IF(P2410=P2406,0,IF(P2410=P2405,0,1)))))</f>
        <v>0</v>
      </c>
      <c r="AJ2410" s="271" t="s">
        <v>545</v>
      </c>
      <c r="AK2410" s="271" t="str">
        <f t="shared" si="3129"/>
        <v>??</v>
      </c>
      <c r="AL2410" s="271" t="e">
        <f>IF(#REF!=#REF!,0,IF(#REF!=#REF!,0,IF(#REF!=#REF!,0,IF(#REF!=#REF!,0,IF(#REF!=#REF!,0,1)))))</f>
        <v>#REF!</v>
      </c>
      <c r="AM2410" s="354">
        <f t="shared" si="3132"/>
        <v>0</v>
      </c>
    </row>
    <row r="2411" spans="1:39" ht="14.1" customHeight="1" thickTop="1" thickBot="1" x14ac:dyDescent="0.25">
      <c r="A2411" s="2278"/>
      <c r="B2411" s="2281"/>
      <c r="C2411" s="2283"/>
      <c r="D2411" s="2285"/>
      <c r="E2411" s="2288"/>
      <c r="F2411" s="2281"/>
      <c r="G2411" s="2295"/>
      <c r="H2411" s="2297"/>
      <c r="I2411" s="2293"/>
      <c r="J2411" s="2281"/>
      <c r="K2411" s="2295"/>
      <c r="L2411" s="2281"/>
      <c r="M2411" s="310"/>
      <c r="N2411" s="1678"/>
      <c r="O2411" s="1678"/>
      <c r="P2411" s="309"/>
      <c r="Q2411" s="309"/>
      <c r="R2411" s="308"/>
      <c r="S2411" s="308"/>
      <c r="T2411" s="358"/>
      <c r="U2411" s="357"/>
      <c r="V2411" s="357"/>
      <c r="W2411" s="357"/>
      <c r="X2411" s="357"/>
      <c r="Y2411" s="357"/>
      <c r="Z2411" s="357"/>
      <c r="AA2411" s="357"/>
      <c r="AB2411" s="308"/>
      <c r="AC2411" s="2300"/>
      <c r="AD2411" s="2300"/>
      <c r="AE2411" s="2308" t="str">
        <f>IF(AE2405&gt;9,"błąd","")</f>
        <v/>
      </c>
      <c r="AF2411" s="2316"/>
      <c r="AG2411" s="2314"/>
      <c r="AH2411" s="2312"/>
      <c r="AI2411" s="271">
        <f>IF(P2411=P2410,0,IF(P2411=P2409,0,IF(P2411=P2408,0,IF(P2411=P2407,0,IF(P2411=P2406,0,IF(P2411=P2405,0,1))))))</f>
        <v>0</v>
      </c>
      <c r="AJ2411" s="271" t="s">
        <v>545</v>
      </c>
      <c r="AK2411" s="271" t="str">
        <f t="shared" si="3129"/>
        <v>??</v>
      </c>
      <c r="AL2411" s="271" t="e">
        <f>IF(#REF!=#REF!,0,IF(#REF!=#REF!,0,IF(#REF!=#REF!,0,IF(#REF!=#REF!,0,IF(#REF!=#REF!,0,IF(#REF!=#REF!,0,1))))))</f>
        <v>#REF!</v>
      </c>
      <c r="AM2411" s="354">
        <f t="shared" si="3132"/>
        <v>0</v>
      </c>
    </row>
    <row r="2412" spans="1:39" ht="14.1" customHeight="1" thickTop="1" thickBot="1" x14ac:dyDescent="0.25">
      <c r="A2412" s="2278"/>
      <c r="B2412" s="2281"/>
      <c r="C2412" s="2283"/>
      <c r="D2412" s="2285"/>
      <c r="E2412" s="2288"/>
      <c r="F2412" s="2281"/>
      <c r="G2412" s="2295"/>
      <c r="H2412" s="2297"/>
      <c r="I2412" s="2293"/>
      <c r="J2412" s="2281"/>
      <c r="K2412" s="2295"/>
      <c r="L2412" s="2281"/>
      <c r="M2412" s="310"/>
      <c r="N2412" s="1678"/>
      <c r="O2412" s="1678"/>
      <c r="P2412" s="309"/>
      <c r="Q2412" s="309"/>
      <c r="R2412" s="308"/>
      <c r="S2412" s="308"/>
      <c r="T2412" s="358"/>
      <c r="U2412" s="357"/>
      <c r="V2412" s="357"/>
      <c r="W2412" s="357"/>
      <c r="X2412" s="357"/>
      <c r="Y2412" s="357"/>
      <c r="Z2412" s="357"/>
      <c r="AA2412" s="357"/>
      <c r="AB2412" s="308"/>
      <c r="AC2412" s="2300"/>
      <c r="AD2412" s="2300"/>
      <c r="AE2412" s="2308"/>
      <c r="AF2412" s="2316"/>
      <c r="AG2412" s="2314"/>
      <c r="AH2412" s="2312"/>
      <c r="AI2412" s="271">
        <f>IF(P2412=P2411,0,IF(P2412=P2410,0,IF(P2412=P2409,0,IF(P2412=P2408,0,IF(P2412=P2407,0,IF(P2412=P2406,0,IF(P2412=P2405,0,1)))))))</f>
        <v>0</v>
      </c>
      <c r="AJ2412" s="271" t="s">
        <v>545</v>
      </c>
      <c r="AK2412" s="271" t="str">
        <f t="shared" si="3129"/>
        <v>??</v>
      </c>
      <c r="AL2412" s="271" t="e">
        <f>IF(#REF!=#REF!,0,IF(#REF!=#REF!,0,IF(#REF!=#REF!,0,IF(#REF!=#REF!,0,IF(#REF!=#REF!,0,IF(#REF!=#REF!,0,IF(#REF!=#REF!,0,1)))))))</f>
        <v>#REF!</v>
      </c>
      <c r="AM2412" s="354">
        <f t="shared" si="3132"/>
        <v>0</v>
      </c>
    </row>
    <row r="2413" spans="1:39" ht="14.1" customHeight="1" thickTop="1" thickBot="1" x14ac:dyDescent="0.25">
      <c r="A2413" s="2278"/>
      <c r="B2413" s="2281"/>
      <c r="C2413" s="2283"/>
      <c r="D2413" s="2285"/>
      <c r="E2413" s="2288"/>
      <c r="F2413" s="2281"/>
      <c r="G2413" s="2295"/>
      <c r="H2413" s="2297"/>
      <c r="I2413" s="2293"/>
      <c r="J2413" s="2281"/>
      <c r="K2413" s="2295"/>
      <c r="L2413" s="2281"/>
      <c r="M2413" s="310"/>
      <c r="N2413" s="1678"/>
      <c r="O2413" s="1678"/>
      <c r="P2413" s="309"/>
      <c r="Q2413" s="309"/>
      <c r="R2413" s="308"/>
      <c r="S2413" s="308"/>
      <c r="T2413" s="358"/>
      <c r="U2413" s="357"/>
      <c r="V2413" s="357"/>
      <c r="W2413" s="357"/>
      <c r="X2413" s="357"/>
      <c r="Y2413" s="357"/>
      <c r="Z2413" s="357"/>
      <c r="AA2413" s="357"/>
      <c r="AB2413" s="308"/>
      <c r="AC2413" s="2300"/>
      <c r="AD2413" s="2300"/>
      <c r="AE2413" s="2308"/>
      <c r="AF2413" s="2316"/>
      <c r="AG2413" s="2314"/>
      <c r="AH2413" s="2312"/>
      <c r="AI2413" s="271">
        <f>IF(P2413=P2412,0,IF(P2413=P2411,0,IF(P2413=P2410,0,IF(P2413=P2409,0,IF(P2413=P2408,0,IF(P2413=P2407,0,IF(P2413=P2406,0,IF(P2413=P2405,0,1))))))))</f>
        <v>0</v>
      </c>
      <c r="AJ2413" s="271" t="s">
        <v>545</v>
      </c>
      <c r="AK2413" s="271" t="str">
        <f t="shared" si="3129"/>
        <v>??</v>
      </c>
      <c r="AL2413" s="271" t="e">
        <f>IF(#REF!=#REF!,0,IF(#REF!=#REF!,0,IF(#REF!=#REF!,0,IF(#REF!=#REF!,0,IF(#REF!=#REF!,0,IF(#REF!=#REF!,0,IF(#REF!=#REF!,0,IF(#REF!=#REF!,0,1))))))))</f>
        <v>#REF!</v>
      </c>
      <c r="AM2413" s="354">
        <f t="shared" si="3132"/>
        <v>0</v>
      </c>
    </row>
    <row r="2414" spans="1:39" ht="14.1" customHeight="1" thickTop="1" thickBot="1" x14ac:dyDescent="0.25">
      <c r="A2414" s="2279"/>
      <c r="B2414" s="2282"/>
      <c r="C2414" s="2284"/>
      <c r="D2414" s="2286"/>
      <c r="E2414" s="2289"/>
      <c r="F2414" s="2282"/>
      <c r="G2414" s="2296"/>
      <c r="H2414" s="2298"/>
      <c r="I2414" s="2294"/>
      <c r="J2414" s="2282"/>
      <c r="K2414" s="2296"/>
      <c r="L2414" s="2282"/>
      <c r="M2414" s="292"/>
      <c r="N2414" s="290"/>
      <c r="O2414" s="290"/>
      <c r="P2414" s="291"/>
      <c r="Q2414" s="291"/>
      <c r="R2414" s="290"/>
      <c r="S2414" s="290"/>
      <c r="T2414" s="356"/>
      <c r="U2414" s="355"/>
      <c r="V2414" s="355"/>
      <c r="W2414" s="355"/>
      <c r="X2414" s="355"/>
      <c r="Y2414" s="355"/>
      <c r="Z2414" s="355"/>
      <c r="AA2414" s="355"/>
      <c r="AB2414" s="290"/>
      <c r="AC2414" s="2301"/>
      <c r="AD2414" s="2301"/>
      <c r="AE2414" s="2309"/>
      <c r="AF2414" s="2316"/>
      <c r="AG2414" s="2315"/>
      <c r="AH2414" s="2312"/>
      <c r="AI2414" s="271">
        <f>IF(P2414=P2413,0,IF(P2414=P2412,0,IF(P2414=P2411,0,IF(P2414=P2410,0,IF(P2414=P2409,0,IF(P2414=P2408,0,IF(P2414=P2407,0,IF(P2414=P2406,0,IF(P2414=P2405,0,1)))))))))</f>
        <v>0</v>
      </c>
      <c r="AJ2414" s="271" t="s">
        <v>545</v>
      </c>
      <c r="AK2414" s="271" t="str">
        <f t="shared" si="3129"/>
        <v>??</v>
      </c>
      <c r="AL2414" s="271" t="e">
        <f>IF(#REF!=#REF!,0,IF(#REF!=#REF!,0,IF(#REF!=#REF!,0,IF(#REF!=#REF!,0,IF(#REF!=#REF!,0,IF(#REF!=#REF!,0,IF(#REF!=#REF!,0,IF(#REF!=#REF!,0,IF(#REF!=#REF!,0,1)))))))))</f>
        <v>#REF!</v>
      </c>
      <c r="AM2414" s="354">
        <f t="shared" si="3132"/>
        <v>0</v>
      </c>
    </row>
    <row r="2415" spans="1:39" ht="14.1" customHeight="1" thickTop="1" thickBot="1" x14ac:dyDescent="0.25">
      <c r="A2415" s="2278"/>
      <c r="B2415" s="2280"/>
      <c r="C2415" s="2283"/>
      <c r="D2415" s="2285"/>
      <c r="E2415" s="2287"/>
      <c r="F2415" s="2280"/>
      <c r="G2415" s="2280"/>
      <c r="H2415" s="2297"/>
      <c r="I2415" s="2290" t="s">
        <v>140</v>
      </c>
      <c r="J2415" s="2281"/>
      <c r="K2415" s="2280"/>
      <c r="L2415" s="2281"/>
      <c r="M2415" s="310"/>
      <c r="N2415" s="1678"/>
      <c r="O2415" s="1678"/>
      <c r="P2415" s="388"/>
      <c r="Q2415" s="388"/>
      <c r="R2415" s="308"/>
      <c r="S2415" s="308"/>
      <c r="T2415" s="358"/>
      <c r="U2415" s="357"/>
      <c r="V2415" s="357"/>
      <c r="W2415" s="357"/>
      <c r="X2415" s="357"/>
      <c r="Y2415" s="357"/>
      <c r="Z2415" s="357"/>
      <c r="AA2415" s="357"/>
      <c r="AB2415" s="308"/>
      <c r="AC2415" s="2299">
        <f>SUM(T2415:AB2424)</f>
        <v>0</v>
      </c>
      <c r="AD2415" s="2299">
        <f>IF(AC2415&gt;0,18,0)</f>
        <v>0</v>
      </c>
      <c r="AE2415" s="2306">
        <f>IF((AC2415-AD2415)&gt;=0,AC2415-AD2415,0)</f>
        <v>0</v>
      </c>
      <c r="AF2415" s="2316">
        <f>IF(AC2415&lt;AD2415,AC2415,AD2415)/IF(AD2415=0,1,AD2415)</f>
        <v>0</v>
      </c>
      <c r="AG2415" s="2313" t="str">
        <f>IF(AF2415=1,"pe",IF(AF2415&gt;0,"ne",""))</f>
        <v/>
      </c>
      <c r="AH2415" s="2312"/>
      <c r="AI2415" s="271">
        <v>1</v>
      </c>
      <c r="AJ2415" s="271" t="s">
        <v>545</v>
      </c>
      <c r="AK2415" s="271" t="str">
        <f t="shared" si="3129"/>
        <v>??</v>
      </c>
      <c r="AL2415" s="271">
        <v>1</v>
      </c>
      <c r="AM2415" s="354">
        <f>C2415</f>
        <v>0</v>
      </c>
    </row>
    <row r="2416" spans="1:39" ht="14.1" customHeight="1" thickTop="1" thickBot="1" x14ac:dyDescent="0.25">
      <c r="A2416" s="2278"/>
      <c r="B2416" s="2281"/>
      <c r="C2416" s="2283"/>
      <c r="D2416" s="2285"/>
      <c r="E2416" s="2288"/>
      <c r="F2416" s="2281"/>
      <c r="G2416" s="2295"/>
      <c r="H2416" s="2297"/>
      <c r="I2416" s="2291"/>
      <c r="J2416" s="2281"/>
      <c r="K2416" s="2295"/>
      <c r="L2416" s="2281"/>
      <c r="M2416" s="310"/>
      <c r="N2416" s="1678"/>
      <c r="O2416" s="1678"/>
      <c r="P2416" s="309"/>
      <c r="Q2416" s="309"/>
      <c r="R2416" s="308"/>
      <c r="S2416" s="308"/>
      <c r="T2416" s="358"/>
      <c r="U2416" s="357"/>
      <c r="V2416" s="357"/>
      <c r="W2416" s="357"/>
      <c r="X2416" s="357"/>
      <c r="Y2416" s="357"/>
      <c r="Z2416" s="357"/>
      <c r="AA2416" s="357"/>
      <c r="AB2416" s="308"/>
      <c r="AC2416" s="2300"/>
      <c r="AD2416" s="2300"/>
      <c r="AE2416" s="2307"/>
      <c r="AF2416" s="2316"/>
      <c r="AG2416" s="2314"/>
      <c r="AH2416" s="2312"/>
      <c r="AI2416" s="271">
        <f>IF(P2416=P2415,0,1)</f>
        <v>0</v>
      </c>
      <c r="AJ2416" s="271" t="s">
        <v>545</v>
      </c>
      <c r="AK2416" s="271" t="str">
        <f t="shared" si="3129"/>
        <v>??</v>
      </c>
      <c r="AL2416" s="271" t="e">
        <f>IF(#REF!=#REF!,0,1)</f>
        <v>#REF!</v>
      </c>
      <c r="AM2416" s="354">
        <f t="shared" ref="AM2416:AM2424" si="3133">AM2415</f>
        <v>0</v>
      </c>
    </row>
    <row r="2417" spans="1:39" ht="14.1" customHeight="1" thickTop="1" thickBot="1" x14ac:dyDescent="0.25">
      <c r="A2417" s="2278"/>
      <c r="B2417" s="2281"/>
      <c r="C2417" s="2283"/>
      <c r="D2417" s="2285"/>
      <c r="E2417" s="2288"/>
      <c r="F2417" s="2281"/>
      <c r="G2417" s="2295"/>
      <c r="H2417" s="2297"/>
      <c r="I2417" s="2292"/>
      <c r="J2417" s="2281"/>
      <c r="K2417" s="2295"/>
      <c r="L2417" s="2281"/>
      <c r="M2417" s="310"/>
      <c r="N2417" s="1678"/>
      <c r="O2417" s="1678"/>
      <c r="P2417" s="309"/>
      <c r="Q2417" s="309"/>
      <c r="R2417" s="308"/>
      <c r="S2417" s="308"/>
      <c r="T2417" s="358"/>
      <c r="U2417" s="357"/>
      <c r="V2417" s="357"/>
      <c r="W2417" s="357"/>
      <c r="X2417" s="357"/>
      <c r="Y2417" s="357"/>
      <c r="Z2417" s="357"/>
      <c r="AA2417" s="357"/>
      <c r="AB2417" s="308"/>
      <c r="AC2417" s="2300"/>
      <c r="AD2417" s="2300"/>
      <c r="AE2417" s="2307"/>
      <c r="AF2417" s="2316"/>
      <c r="AG2417" s="2314"/>
      <c r="AH2417" s="2312"/>
      <c r="AI2417" s="271">
        <f>IF(P2417=P2416,0,IF(P2417=P2415,0,1))</f>
        <v>0</v>
      </c>
      <c r="AJ2417" s="271" t="s">
        <v>545</v>
      </c>
      <c r="AK2417" s="271" t="str">
        <f t="shared" si="3129"/>
        <v>??</v>
      </c>
      <c r="AL2417" s="271" t="e">
        <f>IF(#REF!=#REF!,0,IF(#REF!=#REF!,0,1))</f>
        <v>#REF!</v>
      </c>
      <c r="AM2417" s="354">
        <f t="shared" si="3133"/>
        <v>0</v>
      </c>
    </row>
    <row r="2418" spans="1:39" ht="14.1" customHeight="1" thickTop="1" thickBot="1" x14ac:dyDescent="0.25">
      <c r="A2418" s="2278"/>
      <c r="B2418" s="2281"/>
      <c r="C2418" s="2283"/>
      <c r="D2418" s="2285"/>
      <c r="E2418" s="2288"/>
      <c r="F2418" s="2281"/>
      <c r="G2418" s="2295"/>
      <c r="H2418" s="2297"/>
      <c r="I2418" s="2293"/>
      <c r="J2418" s="2281"/>
      <c r="K2418" s="2295"/>
      <c r="L2418" s="2281"/>
      <c r="M2418" s="310"/>
      <c r="N2418" s="1678"/>
      <c r="O2418" s="1678"/>
      <c r="P2418" s="309"/>
      <c r="Q2418" s="309"/>
      <c r="R2418" s="308"/>
      <c r="S2418" s="308"/>
      <c r="T2418" s="358"/>
      <c r="U2418" s="357"/>
      <c r="V2418" s="357"/>
      <c r="W2418" s="357"/>
      <c r="X2418" s="357"/>
      <c r="Y2418" s="357"/>
      <c r="Z2418" s="357"/>
      <c r="AA2418" s="357"/>
      <c r="AB2418" s="308"/>
      <c r="AC2418" s="2300"/>
      <c r="AD2418" s="2300"/>
      <c r="AE2418" s="2307"/>
      <c r="AF2418" s="2316"/>
      <c r="AG2418" s="2314"/>
      <c r="AH2418" s="2312"/>
      <c r="AI2418" s="271">
        <f>IF(P2418=P2417,0,IF(P2418=P2416,0,IF(P2418=P2415,0,1)))</f>
        <v>0</v>
      </c>
      <c r="AJ2418" s="271" t="s">
        <v>545</v>
      </c>
      <c r="AK2418" s="271" t="str">
        <f t="shared" si="3129"/>
        <v>??</v>
      </c>
      <c r="AL2418" s="271" t="e">
        <f>IF(#REF!=#REF!,0,IF(#REF!=#REF!,0,IF(#REF!=#REF!,0,1)))</f>
        <v>#REF!</v>
      </c>
      <c r="AM2418" s="354">
        <f t="shared" si="3133"/>
        <v>0</v>
      </c>
    </row>
    <row r="2419" spans="1:39" ht="14.1" customHeight="1" thickTop="1" thickBot="1" x14ac:dyDescent="0.25">
      <c r="A2419" s="2278"/>
      <c r="B2419" s="2281"/>
      <c r="C2419" s="2283"/>
      <c r="D2419" s="2285"/>
      <c r="E2419" s="2288"/>
      <c r="F2419" s="2281"/>
      <c r="G2419" s="2295"/>
      <c r="H2419" s="2297"/>
      <c r="I2419" s="2293"/>
      <c r="J2419" s="2281"/>
      <c r="K2419" s="2295"/>
      <c r="L2419" s="2281"/>
      <c r="M2419" s="310"/>
      <c r="N2419" s="1678"/>
      <c r="O2419" s="1678"/>
      <c r="P2419" s="309"/>
      <c r="Q2419" s="309"/>
      <c r="R2419" s="308"/>
      <c r="S2419" s="308"/>
      <c r="T2419" s="358"/>
      <c r="U2419" s="357"/>
      <c r="V2419" s="357"/>
      <c r="W2419" s="357"/>
      <c r="X2419" s="357"/>
      <c r="Y2419" s="357"/>
      <c r="Z2419" s="357"/>
      <c r="AA2419" s="357"/>
      <c r="AB2419" s="308"/>
      <c r="AC2419" s="2300"/>
      <c r="AD2419" s="2300"/>
      <c r="AE2419" s="2307"/>
      <c r="AF2419" s="2316"/>
      <c r="AG2419" s="2314"/>
      <c r="AH2419" s="2312"/>
      <c r="AI2419" s="271">
        <f>IF(P2419=P2418,0,IF(P2419=P2417,0,IF(P2419=P2416,0,IF(P2419=P2415,0,1))))</f>
        <v>0</v>
      </c>
      <c r="AJ2419" s="271" t="s">
        <v>545</v>
      </c>
      <c r="AK2419" s="271" t="str">
        <f t="shared" si="3129"/>
        <v>??</v>
      </c>
      <c r="AL2419" s="271" t="e">
        <f>IF(#REF!=#REF!,0,IF(#REF!=#REF!,0,IF(#REF!=#REF!,0,IF(#REF!=#REF!,0,1))))</f>
        <v>#REF!</v>
      </c>
      <c r="AM2419" s="354">
        <f t="shared" si="3133"/>
        <v>0</v>
      </c>
    </row>
    <row r="2420" spans="1:39" ht="14.1" customHeight="1" thickTop="1" thickBot="1" x14ac:dyDescent="0.25">
      <c r="A2420" s="2278"/>
      <c r="B2420" s="2281"/>
      <c r="C2420" s="2283"/>
      <c r="D2420" s="2285"/>
      <c r="E2420" s="2288"/>
      <c r="F2420" s="2281"/>
      <c r="G2420" s="2295"/>
      <c r="H2420" s="2297"/>
      <c r="I2420" s="2293"/>
      <c r="J2420" s="2281"/>
      <c r="K2420" s="2295"/>
      <c r="L2420" s="2281"/>
      <c r="M2420" s="310"/>
      <c r="N2420" s="1678"/>
      <c r="O2420" s="1678"/>
      <c r="P2420" s="309"/>
      <c r="Q2420" s="309"/>
      <c r="R2420" s="308"/>
      <c r="S2420" s="308"/>
      <c r="T2420" s="358"/>
      <c r="U2420" s="357"/>
      <c r="V2420" s="357"/>
      <c r="W2420" s="357"/>
      <c r="X2420" s="357"/>
      <c r="Y2420" s="357"/>
      <c r="Z2420" s="357"/>
      <c r="AA2420" s="357"/>
      <c r="AB2420" s="308"/>
      <c r="AC2420" s="2300"/>
      <c r="AD2420" s="2300"/>
      <c r="AE2420" s="2307"/>
      <c r="AF2420" s="2316"/>
      <c r="AG2420" s="2314"/>
      <c r="AH2420" s="2312"/>
      <c r="AI2420" s="271">
        <f>IF(P2420=P2419,0,IF(P2420=P2418,0,IF(P2420=P2417,0,IF(P2420=P2416,0,IF(P2420=P2415,0,1)))))</f>
        <v>0</v>
      </c>
      <c r="AJ2420" s="271" t="s">
        <v>545</v>
      </c>
      <c r="AK2420" s="271" t="str">
        <f t="shared" si="3129"/>
        <v>??</v>
      </c>
      <c r="AL2420" s="271" t="e">
        <f>IF(#REF!=#REF!,0,IF(#REF!=#REF!,0,IF(#REF!=#REF!,0,IF(#REF!=#REF!,0,IF(#REF!=#REF!,0,1)))))</f>
        <v>#REF!</v>
      </c>
      <c r="AM2420" s="354">
        <f t="shared" si="3133"/>
        <v>0</v>
      </c>
    </row>
    <row r="2421" spans="1:39" ht="14.1" customHeight="1" thickTop="1" thickBot="1" x14ac:dyDescent="0.25">
      <c r="A2421" s="2278"/>
      <c r="B2421" s="2281"/>
      <c r="C2421" s="2283"/>
      <c r="D2421" s="2285"/>
      <c r="E2421" s="2288"/>
      <c r="F2421" s="2281"/>
      <c r="G2421" s="2295"/>
      <c r="H2421" s="2297"/>
      <c r="I2421" s="2293"/>
      <c r="J2421" s="2281"/>
      <c r="K2421" s="2295"/>
      <c r="L2421" s="2281"/>
      <c r="M2421" s="310"/>
      <c r="N2421" s="1678"/>
      <c r="O2421" s="1678"/>
      <c r="P2421" s="309"/>
      <c r="Q2421" s="309"/>
      <c r="R2421" s="308"/>
      <c r="S2421" s="308"/>
      <c r="T2421" s="358"/>
      <c r="U2421" s="357"/>
      <c r="V2421" s="357"/>
      <c r="W2421" s="357"/>
      <c r="X2421" s="357"/>
      <c r="Y2421" s="357"/>
      <c r="Z2421" s="357"/>
      <c r="AA2421" s="357"/>
      <c r="AB2421" s="308"/>
      <c r="AC2421" s="2300"/>
      <c r="AD2421" s="2300"/>
      <c r="AE2421" s="2308" t="str">
        <f>IF(AE2415&gt;9,"błąd","")</f>
        <v/>
      </c>
      <c r="AF2421" s="2316"/>
      <c r="AG2421" s="2314"/>
      <c r="AH2421" s="2312"/>
      <c r="AI2421" s="271">
        <f>IF(P2421=P2420,0,IF(P2421=P2419,0,IF(P2421=P2418,0,IF(P2421=P2417,0,IF(P2421=P2416,0,IF(P2421=P2415,0,1))))))</f>
        <v>0</v>
      </c>
      <c r="AJ2421" s="271" t="s">
        <v>545</v>
      </c>
      <c r="AK2421" s="271" t="str">
        <f t="shared" si="3129"/>
        <v>??</v>
      </c>
      <c r="AL2421" s="271" t="e">
        <f>IF(#REF!=#REF!,0,IF(#REF!=#REF!,0,IF(#REF!=#REF!,0,IF(#REF!=#REF!,0,IF(#REF!=#REF!,0,IF(#REF!=#REF!,0,1))))))</f>
        <v>#REF!</v>
      </c>
      <c r="AM2421" s="354">
        <f t="shared" si="3133"/>
        <v>0</v>
      </c>
    </row>
    <row r="2422" spans="1:39" ht="14.1" customHeight="1" thickTop="1" thickBot="1" x14ac:dyDescent="0.25">
      <c r="A2422" s="2278"/>
      <c r="B2422" s="2281"/>
      <c r="C2422" s="2283"/>
      <c r="D2422" s="2285"/>
      <c r="E2422" s="2288"/>
      <c r="F2422" s="2281"/>
      <c r="G2422" s="2295"/>
      <c r="H2422" s="2297"/>
      <c r="I2422" s="2293"/>
      <c r="J2422" s="2281"/>
      <c r="K2422" s="2295"/>
      <c r="L2422" s="2281"/>
      <c r="M2422" s="310"/>
      <c r="N2422" s="1678"/>
      <c r="O2422" s="1678"/>
      <c r="P2422" s="309"/>
      <c r="Q2422" s="309"/>
      <c r="R2422" s="308"/>
      <c r="S2422" s="308"/>
      <c r="T2422" s="358"/>
      <c r="U2422" s="357"/>
      <c r="V2422" s="357"/>
      <c r="W2422" s="357"/>
      <c r="X2422" s="357"/>
      <c r="Y2422" s="357"/>
      <c r="Z2422" s="357"/>
      <c r="AA2422" s="357"/>
      <c r="AB2422" s="308"/>
      <c r="AC2422" s="2300"/>
      <c r="AD2422" s="2300"/>
      <c r="AE2422" s="2308"/>
      <c r="AF2422" s="2316"/>
      <c r="AG2422" s="2314"/>
      <c r="AH2422" s="2312"/>
      <c r="AI2422" s="271">
        <f>IF(P2422=P2421,0,IF(P2422=P2420,0,IF(P2422=P2419,0,IF(P2422=P2418,0,IF(P2422=P2417,0,IF(P2422=P2416,0,IF(P2422=P2415,0,1)))))))</f>
        <v>0</v>
      </c>
      <c r="AJ2422" s="271" t="s">
        <v>545</v>
      </c>
      <c r="AK2422" s="271" t="str">
        <f t="shared" si="3129"/>
        <v>??</v>
      </c>
      <c r="AL2422" s="271" t="e">
        <f>IF(#REF!=#REF!,0,IF(#REF!=#REF!,0,IF(#REF!=#REF!,0,IF(#REF!=#REF!,0,IF(#REF!=#REF!,0,IF(#REF!=#REF!,0,IF(#REF!=#REF!,0,1)))))))</f>
        <v>#REF!</v>
      </c>
      <c r="AM2422" s="354">
        <f t="shared" si="3133"/>
        <v>0</v>
      </c>
    </row>
    <row r="2423" spans="1:39" ht="14.1" customHeight="1" thickTop="1" thickBot="1" x14ac:dyDescent="0.25">
      <c r="A2423" s="2278"/>
      <c r="B2423" s="2281"/>
      <c r="C2423" s="2283"/>
      <c r="D2423" s="2285"/>
      <c r="E2423" s="2288"/>
      <c r="F2423" s="2281"/>
      <c r="G2423" s="2295"/>
      <c r="H2423" s="2297"/>
      <c r="I2423" s="2293"/>
      <c r="J2423" s="2281"/>
      <c r="K2423" s="2295"/>
      <c r="L2423" s="2281"/>
      <c r="M2423" s="310"/>
      <c r="N2423" s="1678"/>
      <c r="O2423" s="1678"/>
      <c r="P2423" s="309"/>
      <c r="Q2423" s="309"/>
      <c r="R2423" s="308"/>
      <c r="S2423" s="308"/>
      <c r="T2423" s="358"/>
      <c r="U2423" s="357"/>
      <c r="V2423" s="357"/>
      <c r="W2423" s="357"/>
      <c r="X2423" s="357"/>
      <c r="Y2423" s="357"/>
      <c r="Z2423" s="357"/>
      <c r="AA2423" s="357"/>
      <c r="AB2423" s="308"/>
      <c r="AC2423" s="2300"/>
      <c r="AD2423" s="2300"/>
      <c r="AE2423" s="2308"/>
      <c r="AF2423" s="2316"/>
      <c r="AG2423" s="2314"/>
      <c r="AH2423" s="2312"/>
      <c r="AI2423" s="271">
        <f>IF(P2423=P2422,0,IF(P2423=P2421,0,IF(P2423=P2420,0,IF(P2423=P2419,0,IF(P2423=P2418,0,IF(P2423=P2417,0,IF(P2423=P2416,0,IF(P2423=P2415,0,1))))))))</f>
        <v>0</v>
      </c>
      <c r="AJ2423" s="271" t="s">
        <v>545</v>
      </c>
      <c r="AK2423" s="271" t="str">
        <f t="shared" si="3129"/>
        <v>??</v>
      </c>
      <c r="AL2423" s="271" t="e">
        <f>IF(#REF!=#REF!,0,IF(#REF!=#REF!,0,IF(#REF!=#REF!,0,IF(#REF!=#REF!,0,IF(#REF!=#REF!,0,IF(#REF!=#REF!,0,IF(#REF!=#REF!,0,IF(#REF!=#REF!,0,1))))))))</f>
        <v>#REF!</v>
      </c>
      <c r="AM2423" s="354">
        <f t="shared" si="3133"/>
        <v>0</v>
      </c>
    </row>
    <row r="2424" spans="1:39" ht="14.1" customHeight="1" thickTop="1" thickBot="1" x14ac:dyDescent="0.25">
      <c r="A2424" s="2279"/>
      <c r="B2424" s="2282"/>
      <c r="C2424" s="2284"/>
      <c r="D2424" s="2286"/>
      <c r="E2424" s="2289"/>
      <c r="F2424" s="2282"/>
      <c r="G2424" s="2296"/>
      <c r="H2424" s="2298"/>
      <c r="I2424" s="2294"/>
      <c r="J2424" s="2282"/>
      <c r="K2424" s="2296"/>
      <c r="L2424" s="2282"/>
      <c r="M2424" s="292"/>
      <c r="N2424" s="290"/>
      <c r="O2424" s="290"/>
      <c r="P2424" s="291"/>
      <c r="Q2424" s="291"/>
      <c r="R2424" s="290"/>
      <c r="S2424" s="290"/>
      <c r="T2424" s="356"/>
      <c r="U2424" s="355"/>
      <c r="V2424" s="355"/>
      <c r="W2424" s="355"/>
      <c r="X2424" s="355"/>
      <c r="Y2424" s="355"/>
      <c r="Z2424" s="355"/>
      <c r="AA2424" s="355"/>
      <c r="AB2424" s="290"/>
      <c r="AC2424" s="2301"/>
      <c r="AD2424" s="2301"/>
      <c r="AE2424" s="2309"/>
      <c r="AF2424" s="2316"/>
      <c r="AG2424" s="2315"/>
      <c r="AH2424" s="2312"/>
      <c r="AI2424" s="271">
        <f>IF(P2424=P2423,0,IF(P2424=P2422,0,IF(P2424=P2421,0,IF(P2424=P2420,0,IF(P2424=P2419,0,IF(P2424=P2418,0,IF(P2424=P2417,0,IF(P2424=P2416,0,IF(P2424=P2415,0,1)))))))))</f>
        <v>0</v>
      </c>
      <c r="AJ2424" s="271" t="s">
        <v>545</v>
      </c>
      <c r="AK2424" s="271" t="str">
        <f t="shared" si="3129"/>
        <v>??</v>
      </c>
      <c r="AL2424" s="271" t="e">
        <f>IF(#REF!=#REF!,0,IF(#REF!=#REF!,0,IF(#REF!=#REF!,0,IF(#REF!=#REF!,0,IF(#REF!=#REF!,0,IF(#REF!=#REF!,0,IF(#REF!=#REF!,0,IF(#REF!=#REF!,0,IF(#REF!=#REF!,0,1)))))))))</f>
        <v>#REF!</v>
      </c>
      <c r="AM2424" s="354">
        <f t="shared" si="3133"/>
        <v>0</v>
      </c>
    </row>
    <row r="2425" spans="1:39" ht="14.1" customHeight="1" thickTop="1" thickBot="1" x14ac:dyDescent="0.25">
      <c r="A2425" s="2278"/>
      <c r="B2425" s="2280"/>
      <c r="C2425" s="2283"/>
      <c r="D2425" s="2285"/>
      <c r="E2425" s="2287"/>
      <c r="F2425" s="2280"/>
      <c r="G2425" s="2280"/>
      <c r="H2425" s="2297"/>
      <c r="I2425" s="2290" t="s">
        <v>140</v>
      </c>
      <c r="J2425" s="2281"/>
      <c r="K2425" s="2280"/>
      <c r="L2425" s="2281"/>
      <c r="M2425" s="310"/>
      <c r="N2425" s="1678"/>
      <c r="O2425" s="1678"/>
      <c r="P2425" s="388"/>
      <c r="Q2425" s="388"/>
      <c r="R2425" s="308"/>
      <c r="S2425" s="308"/>
      <c r="T2425" s="358"/>
      <c r="U2425" s="357"/>
      <c r="V2425" s="357"/>
      <c r="W2425" s="357"/>
      <c r="X2425" s="357"/>
      <c r="Y2425" s="357"/>
      <c r="Z2425" s="357"/>
      <c r="AA2425" s="357"/>
      <c r="AB2425" s="308"/>
      <c r="AC2425" s="2299">
        <f>SUM(T2425:AB2434)</f>
        <v>0</v>
      </c>
      <c r="AD2425" s="2299">
        <f>IF(AC2425&gt;0,18,0)</f>
        <v>0</v>
      </c>
      <c r="AE2425" s="2306">
        <f>IF((AC2425-AD2425)&gt;=0,AC2425-AD2425,0)</f>
        <v>0</v>
      </c>
      <c r="AF2425" s="2316">
        <f>IF(AC2425&lt;AD2425,AC2425,AD2425)/IF(AD2425=0,1,AD2425)</f>
        <v>0</v>
      </c>
      <c r="AG2425" s="2313" t="str">
        <f>IF(AF2425=1,"pe",IF(AF2425&gt;0,"ne",""))</f>
        <v/>
      </c>
      <c r="AH2425" s="2312"/>
      <c r="AI2425" s="271">
        <v>1</v>
      </c>
      <c r="AJ2425" s="271" t="s">
        <v>545</v>
      </c>
      <c r="AK2425" s="271" t="str">
        <f t="shared" si="3129"/>
        <v>??</v>
      </c>
      <c r="AL2425" s="271">
        <v>1</v>
      </c>
      <c r="AM2425" s="354">
        <f>C2425</f>
        <v>0</v>
      </c>
    </row>
    <row r="2426" spans="1:39" ht="14.1" customHeight="1" thickTop="1" thickBot="1" x14ac:dyDescent="0.25">
      <c r="A2426" s="2278"/>
      <c r="B2426" s="2281"/>
      <c r="C2426" s="2283"/>
      <c r="D2426" s="2285"/>
      <c r="E2426" s="2288"/>
      <c r="F2426" s="2281"/>
      <c r="G2426" s="2295"/>
      <c r="H2426" s="2297"/>
      <c r="I2426" s="2291"/>
      <c r="J2426" s="2281"/>
      <c r="K2426" s="2295"/>
      <c r="L2426" s="2281"/>
      <c r="M2426" s="310"/>
      <c r="N2426" s="1678"/>
      <c r="O2426" s="1678"/>
      <c r="P2426" s="309"/>
      <c r="Q2426" s="309"/>
      <c r="R2426" s="308"/>
      <c r="S2426" s="308"/>
      <c r="T2426" s="358"/>
      <c r="U2426" s="357"/>
      <c r="V2426" s="357"/>
      <c r="W2426" s="357"/>
      <c r="X2426" s="357"/>
      <c r="Y2426" s="357"/>
      <c r="Z2426" s="357"/>
      <c r="AA2426" s="357"/>
      <c r="AB2426" s="308"/>
      <c r="AC2426" s="2300"/>
      <c r="AD2426" s="2300"/>
      <c r="AE2426" s="2307"/>
      <c r="AF2426" s="2316"/>
      <c r="AG2426" s="2314"/>
      <c r="AH2426" s="2312"/>
      <c r="AI2426" s="271">
        <f>IF(P2426=P2425,0,1)</f>
        <v>0</v>
      </c>
      <c r="AJ2426" s="271" t="s">
        <v>545</v>
      </c>
      <c r="AK2426" s="271" t="str">
        <f t="shared" si="3129"/>
        <v>??</v>
      </c>
      <c r="AL2426" s="271" t="e">
        <f>IF(#REF!=#REF!,0,1)</f>
        <v>#REF!</v>
      </c>
      <c r="AM2426" s="354">
        <f t="shared" ref="AM2426:AM2434" si="3134">AM2425</f>
        <v>0</v>
      </c>
    </row>
    <row r="2427" spans="1:39" ht="14.1" customHeight="1" thickTop="1" thickBot="1" x14ac:dyDescent="0.25">
      <c r="A2427" s="2278"/>
      <c r="B2427" s="2281"/>
      <c r="C2427" s="2283"/>
      <c r="D2427" s="2285"/>
      <c r="E2427" s="2288"/>
      <c r="F2427" s="2281"/>
      <c r="G2427" s="2295"/>
      <c r="H2427" s="2297"/>
      <c r="I2427" s="2292"/>
      <c r="J2427" s="2281"/>
      <c r="K2427" s="2295"/>
      <c r="L2427" s="2281"/>
      <c r="M2427" s="310"/>
      <c r="N2427" s="1678"/>
      <c r="O2427" s="1678"/>
      <c r="P2427" s="309"/>
      <c r="Q2427" s="309"/>
      <c r="R2427" s="308"/>
      <c r="S2427" s="308"/>
      <c r="T2427" s="358"/>
      <c r="U2427" s="357"/>
      <c r="V2427" s="357"/>
      <c r="W2427" s="357"/>
      <c r="X2427" s="357"/>
      <c r="Y2427" s="357"/>
      <c r="Z2427" s="357"/>
      <c r="AA2427" s="357"/>
      <c r="AB2427" s="308"/>
      <c r="AC2427" s="2300"/>
      <c r="AD2427" s="2300"/>
      <c r="AE2427" s="2307"/>
      <c r="AF2427" s="2316"/>
      <c r="AG2427" s="2314"/>
      <c r="AH2427" s="2312"/>
      <c r="AI2427" s="271">
        <f>IF(P2427=P2426,0,IF(P2427=P2425,0,1))</f>
        <v>0</v>
      </c>
      <c r="AJ2427" s="271" t="s">
        <v>545</v>
      </c>
      <c r="AK2427" s="271" t="str">
        <f t="shared" si="3129"/>
        <v>??</v>
      </c>
      <c r="AL2427" s="271" t="e">
        <f>IF(#REF!=#REF!,0,IF(#REF!=#REF!,0,1))</f>
        <v>#REF!</v>
      </c>
      <c r="AM2427" s="354">
        <f t="shared" si="3134"/>
        <v>0</v>
      </c>
    </row>
    <row r="2428" spans="1:39" ht="14.1" customHeight="1" thickTop="1" thickBot="1" x14ac:dyDescent="0.25">
      <c r="A2428" s="2278"/>
      <c r="B2428" s="2281"/>
      <c r="C2428" s="2283"/>
      <c r="D2428" s="2285"/>
      <c r="E2428" s="2288"/>
      <c r="F2428" s="2281"/>
      <c r="G2428" s="2295"/>
      <c r="H2428" s="2297"/>
      <c r="I2428" s="2293"/>
      <c r="J2428" s="2281"/>
      <c r="K2428" s="2295"/>
      <c r="L2428" s="2281"/>
      <c r="M2428" s="310"/>
      <c r="N2428" s="1678"/>
      <c r="O2428" s="1678"/>
      <c r="P2428" s="309"/>
      <c r="Q2428" s="309"/>
      <c r="R2428" s="308"/>
      <c r="S2428" s="308"/>
      <c r="T2428" s="358"/>
      <c r="U2428" s="357"/>
      <c r="V2428" s="357"/>
      <c r="W2428" s="357"/>
      <c r="X2428" s="357"/>
      <c r="Y2428" s="357"/>
      <c r="Z2428" s="357"/>
      <c r="AA2428" s="357"/>
      <c r="AB2428" s="308"/>
      <c r="AC2428" s="2300"/>
      <c r="AD2428" s="2300"/>
      <c r="AE2428" s="2307"/>
      <c r="AF2428" s="2316"/>
      <c r="AG2428" s="2314"/>
      <c r="AH2428" s="2312"/>
      <c r="AI2428" s="271">
        <f>IF(P2428=P2427,0,IF(P2428=P2426,0,IF(P2428=P2425,0,1)))</f>
        <v>0</v>
      </c>
      <c r="AJ2428" s="271" t="s">
        <v>545</v>
      </c>
      <c r="AK2428" s="271" t="str">
        <f t="shared" si="3129"/>
        <v>??</v>
      </c>
      <c r="AL2428" s="271" t="e">
        <f>IF(#REF!=#REF!,0,IF(#REF!=#REF!,0,IF(#REF!=#REF!,0,1)))</f>
        <v>#REF!</v>
      </c>
      <c r="AM2428" s="354">
        <f t="shared" si="3134"/>
        <v>0</v>
      </c>
    </row>
    <row r="2429" spans="1:39" ht="14.1" customHeight="1" thickTop="1" thickBot="1" x14ac:dyDescent="0.25">
      <c r="A2429" s="2278"/>
      <c r="B2429" s="2281"/>
      <c r="C2429" s="2283"/>
      <c r="D2429" s="2285"/>
      <c r="E2429" s="2288"/>
      <c r="F2429" s="2281"/>
      <c r="G2429" s="2295"/>
      <c r="H2429" s="2297"/>
      <c r="I2429" s="2293"/>
      <c r="J2429" s="2281"/>
      <c r="K2429" s="2295"/>
      <c r="L2429" s="2281"/>
      <c r="M2429" s="310"/>
      <c r="N2429" s="1678"/>
      <c r="O2429" s="1678"/>
      <c r="P2429" s="309"/>
      <c r="Q2429" s="309"/>
      <c r="R2429" s="308"/>
      <c r="S2429" s="308"/>
      <c r="T2429" s="358"/>
      <c r="U2429" s="357"/>
      <c r="V2429" s="357"/>
      <c r="W2429" s="357"/>
      <c r="X2429" s="357"/>
      <c r="Y2429" s="357"/>
      <c r="Z2429" s="357"/>
      <c r="AA2429" s="357"/>
      <c r="AB2429" s="308"/>
      <c r="AC2429" s="2300"/>
      <c r="AD2429" s="2300"/>
      <c r="AE2429" s="2307"/>
      <c r="AF2429" s="2316"/>
      <c r="AG2429" s="2314"/>
      <c r="AH2429" s="2312"/>
      <c r="AI2429" s="271">
        <f>IF(P2429=P2428,0,IF(P2429=P2427,0,IF(P2429=P2426,0,IF(P2429=P2425,0,1))))</f>
        <v>0</v>
      </c>
      <c r="AJ2429" s="271" t="s">
        <v>545</v>
      </c>
      <c r="AK2429" s="271" t="str">
        <f t="shared" si="3129"/>
        <v>??</v>
      </c>
      <c r="AL2429" s="271" t="e">
        <f>IF(#REF!=#REF!,0,IF(#REF!=#REF!,0,IF(#REF!=#REF!,0,IF(#REF!=#REF!,0,1))))</f>
        <v>#REF!</v>
      </c>
      <c r="AM2429" s="354">
        <f t="shared" si="3134"/>
        <v>0</v>
      </c>
    </row>
    <row r="2430" spans="1:39" ht="14.1" customHeight="1" thickTop="1" thickBot="1" x14ac:dyDescent="0.25">
      <c r="A2430" s="2278"/>
      <c r="B2430" s="2281"/>
      <c r="C2430" s="2283"/>
      <c r="D2430" s="2285"/>
      <c r="E2430" s="2288"/>
      <c r="F2430" s="2281"/>
      <c r="G2430" s="2295"/>
      <c r="H2430" s="2297"/>
      <c r="I2430" s="2293"/>
      <c r="J2430" s="2281"/>
      <c r="K2430" s="2295"/>
      <c r="L2430" s="2281"/>
      <c r="M2430" s="310"/>
      <c r="N2430" s="1678"/>
      <c r="O2430" s="1678"/>
      <c r="P2430" s="309"/>
      <c r="Q2430" s="309"/>
      <c r="R2430" s="308"/>
      <c r="S2430" s="308"/>
      <c r="T2430" s="358"/>
      <c r="U2430" s="357"/>
      <c r="V2430" s="357"/>
      <c r="W2430" s="357"/>
      <c r="X2430" s="357"/>
      <c r="Y2430" s="357"/>
      <c r="Z2430" s="357"/>
      <c r="AA2430" s="357"/>
      <c r="AB2430" s="308"/>
      <c r="AC2430" s="2300"/>
      <c r="AD2430" s="2300"/>
      <c r="AE2430" s="2307"/>
      <c r="AF2430" s="2316"/>
      <c r="AG2430" s="2314"/>
      <c r="AH2430" s="2312"/>
      <c r="AI2430" s="271">
        <f>IF(P2430=P2429,0,IF(P2430=P2428,0,IF(P2430=P2427,0,IF(P2430=P2426,0,IF(P2430=P2425,0,1)))))</f>
        <v>0</v>
      </c>
      <c r="AJ2430" s="271" t="s">
        <v>545</v>
      </c>
      <c r="AK2430" s="271" t="str">
        <f t="shared" si="3129"/>
        <v>??</v>
      </c>
      <c r="AL2430" s="271" t="e">
        <f>IF(#REF!=#REF!,0,IF(#REF!=#REF!,0,IF(#REF!=#REF!,0,IF(#REF!=#REF!,0,IF(#REF!=#REF!,0,1)))))</f>
        <v>#REF!</v>
      </c>
      <c r="AM2430" s="354">
        <f t="shared" si="3134"/>
        <v>0</v>
      </c>
    </row>
    <row r="2431" spans="1:39" ht="14.1" customHeight="1" thickTop="1" thickBot="1" x14ac:dyDescent="0.25">
      <c r="A2431" s="2278"/>
      <c r="B2431" s="2281"/>
      <c r="C2431" s="2283"/>
      <c r="D2431" s="2285"/>
      <c r="E2431" s="2288"/>
      <c r="F2431" s="2281"/>
      <c r="G2431" s="2295"/>
      <c r="H2431" s="2297"/>
      <c r="I2431" s="2293"/>
      <c r="J2431" s="2281"/>
      <c r="K2431" s="2295"/>
      <c r="L2431" s="2281"/>
      <c r="M2431" s="310"/>
      <c r="N2431" s="1678"/>
      <c r="O2431" s="1678"/>
      <c r="P2431" s="309"/>
      <c r="Q2431" s="309"/>
      <c r="R2431" s="308"/>
      <c r="S2431" s="308"/>
      <c r="T2431" s="358"/>
      <c r="U2431" s="357"/>
      <c r="V2431" s="357"/>
      <c r="W2431" s="357"/>
      <c r="X2431" s="357"/>
      <c r="Y2431" s="357"/>
      <c r="Z2431" s="357"/>
      <c r="AA2431" s="357"/>
      <c r="AB2431" s="308"/>
      <c r="AC2431" s="2300"/>
      <c r="AD2431" s="2300"/>
      <c r="AE2431" s="2308" t="str">
        <f>IF(AE2425&gt;9,"błąd","")</f>
        <v/>
      </c>
      <c r="AF2431" s="2316"/>
      <c r="AG2431" s="2314"/>
      <c r="AH2431" s="2312"/>
      <c r="AI2431" s="271">
        <f>IF(P2431=P2430,0,IF(P2431=P2429,0,IF(P2431=P2428,0,IF(P2431=P2427,0,IF(P2431=P2426,0,IF(P2431=P2425,0,1))))))</f>
        <v>0</v>
      </c>
      <c r="AJ2431" s="271" t="s">
        <v>545</v>
      </c>
      <c r="AK2431" s="271" t="str">
        <f t="shared" si="3129"/>
        <v>??</v>
      </c>
      <c r="AL2431" s="271" t="e">
        <f>IF(#REF!=#REF!,0,IF(#REF!=#REF!,0,IF(#REF!=#REF!,0,IF(#REF!=#REF!,0,IF(#REF!=#REF!,0,IF(#REF!=#REF!,0,1))))))</f>
        <v>#REF!</v>
      </c>
      <c r="AM2431" s="354">
        <f t="shared" si="3134"/>
        <v>0</v>
      </c>
    </row>
    <row r="2432" spans="1:39" ht="14.1" customHeight="1" thickTop="1" thickBot="1" x14ac:dyDescent="0.25">
      <c r="A2432" s="2278"/>
      <c r="B2432" s="2281"/>
      <c r="C2432" s="2283"/>
      <c r="D2432" s="2285"/>
      <c r="E2432" s="2288"/>
      <c r="F2432" s="2281"/>
      <c r="G2432" s="2295"/>
      <c r="H2432" s="2297"/>
      <c r="I2432" s="2293"/>
      <c r="J2432" s="2281"/>
      <c r="K2432" s="2295"/>
      <c r="L2432" s="2281"/>
      <c r="M2432" s="310"/>
      <c r="N2432" s="1678"/>
      <c r="O2432" s="1678"/>
      <c r="P2432" s="309"/>
      <c r="Q2432" s="309"/>
      <c r="R2432" s="308"/>
      <c r="S2432" s="308"/>
      <c r="T2432" s="358"/>
      <c r="U2432" s="357"/>
      <c r="V2432" s="357"/>
      <c r="W2432" s="357"/>
      <c r="X2432" s="357"/>
      <c r="Y2432" s="357"/>
      <c r="Z2432" s="357"/>
      <c r="AA2432" s="357"/>
      <c r="AB2432" s="308"/>
      <c r="AC2432" s="2300"/>
      <c r="AD2432" s="2300"/>
      <c r="AE2432" s="2308"/>
      <c r="AF2432" s="2316"/>
      <c r="AG2432" s="2314"/>
      <c r="AH2432" s="2312"/>
      <c r="AI2432" s="271">
        <f>IF(P2432=P2431,0,IF(P2432=P2430,0,IF(P2432=P2429,0,IF(P2432=P2428,0,IF(P2432=P2427,0,IF(P2432=P2426,0,IF(P2432=P2425,0,1)))))))</f>
        <v>0</v>
      </c>
      <c r="AJ2432" s="271" t="s">
        <v>545</v>
      </c>
      <c r="AK2432" s="271" t="str">
        <f t="shared" si="3129"/>
        <v>??</v>
      </c>
      <c r="AL2432" s="271" t="e">
        <f>IF(#REF!=#REF!,0,IF(#REF!=#REF!,0,IF(#REF!=#REF!,0,IF(#REF!=#REF!,0,IF(#REF!=#REF!,0,IF(#REF!=#REF!,0,IF(#REF!=#REF!,0,1)))))))</f>
        <v>#REF!</v>
      </c>
      <c r="AM2432" s="354">
        <f t="shared" si="3134"/>
        <v>0</v>
      </c>
    </row>
    <row r="2433" spans="1:39" ht="14.1" customHeight="1" thickTop="1" thickBot="1" x14ac:dyDescent="0.25">
      <c r="A2433" s="2278"/>
      <c r="B2433" s="2281"/>
      <c r="C2433" s="2283"/>
      <c r="D2433" s="2285"/>
      <c r="E2433" s="2288"/>
      <c r="F2433" s="2281"/>
      <c r="G2433" s="2295"/>
      <c r="H2433" s="2297"/>
      <c r="I2433" s="2293"/>
      <c r="J2433" s="2281"/>
      <c r="K2433" s="2295"/>
      <c r="L2433" s="2281"/>
      <c r="M2433" s="310"/>
      <c r="N2433" s="1678"/>
      <c r="O2433" s="1678"/>
      <c r="P2433" s="309"/>
      <c r="Q2433" s="309"/>
      <c r="R2433" s="308"/>
      <c r="S2433" s="308"/>
      <c r="T2433" s="358"/>
      <c r="U2433" s="357"/>
      <c r="V2433" s="357"/>
      <c r="W2433" s="357"/>
      <c r="X2433" s="357"/>
      <c r="Y2433" s="357"/>
      <c r="Z2433" s="357"/>
      <c r="AA2433" s="357"/>
      <c r="AB2433" s="308"/>
      <c r="AC2433" s="2300"/>
      <c r="AD2433" s="2300"/>
      <c r="AE2433" s="2308"/>
      <c r="AF2433" s="2316"/>
      <c r="AG2433" s="2314"/>
      <c r="AH2433" s="2312"/>
      <c r="AI2433" s="271">
        <f>IF(P2433=P2432,0,IF(P2433=P2431,0,IF(P2433=P2430,0,IF(P2433=P2429,0,IF(P2433=P2428,0,IF(P2433=P2427,0,IF(P2433=P2426,0,IF(P2433=P2425,0,1))))))))</f>
        <v>0</v>
      </c>
      <c r="AJ2433" s="271" t="s">
        <v>545</v>
      </c>
      <c r="AK2433" s="271" t="str">
        <f t="shared" si="3129"/>
        <v>??</v>
      </c>
      <c r="AL2433" s="271" t="e">
        <f>IF(#REF!=#REF!,0,IF(#REF!=#REF!,0,IF(#REF!=#REF!,0,IF(#REF!=#REF!,0,IF(#REF!=#REF!,0,IF(#REF!=#REF!,0,IF(#REF!=#REF!,0,IF(#REF!=#REF!,0,1))))))))</f>
        <v>#REF!</v>
      </c>
      <c r="AM2433" s="354">
        <f t="shared" si="3134"/>
        <v>0</v>
      </c>
    </row>
    <row r="2434" spans="1:39" ht="14.1" customHeight="1" thickTop="1" thickBot="1" x14ac:dyDescent="0.25">
      <c r="A2434" s="2279"/>
      <c r="B2434" s="2282"/>
      <c r="C2434" s="2284"/>
      <c r="D2434" s="2286"/>
      <c r="E2434" s="2289"/>
      <c r="F2434" s="2282"/>
      <c r="G2434" s="2296"/>
      <c r="H2434" s="2298"/>
      <c r="I2434" s="2294"/>
      <c r="J2434" s="2282"/>
      <c r="K2434" s="2296"/>
      <c r="L2434" s="2282"/>
      <c r="M2434" s="292"/>
      <c r="N2434" s="290"/>
      <c r="O2434" s="290"/>
      <c r="P2434" s="291"/>
      <c r="Q2434" s="291"/>
      <c r="R2434" s="290"/>
      <c r="S2434" s="290"/>
      <c r="T2434" s="356"/>
      <c r="U2434" s="355"/>
      <c r="V2434" s="355"/>
      <c r="W2434" s="355"/>
      <c r="X2434" s="355"/>
      <c r="Y2434" s="355"/>
      <c r="Z2434" s="355"/>
      <c r="AA2434" s="355"/>
      <c r="AB2434" s="290"/>
      <c r="AC2434" s="2301"/>
      <c r="AD2434" s="2301"/>
      <c r="AE2434" s="2309"/>
      <c r="AF2434" s="2316"/>
      <c r="AG2434" s="2315"/>
      <c r="AH2434" s="2312"/>
      <c r="AI2434" s="271">
        <f>IF(P2434=P2433,0,IF(P2434=P2432,0,IF(P2434=P2431,0,IF(P2434=P2430,0,IF(P2434=P2429,0,IF(P2434=P2428,0,IF(P2434=P2427,0,IF(P2434=P2426,0,IF(P2434=P2425,0,1)))))))))</f>
        <v>0</v>
      </c>
      <c r="AJ2434" s="271" t="s">
        <v>545</v>
      </c>
      <c r="AK2434" s="271" t="str">
        <f t="shared" si="3129"/>
        <v>??</v>
      </c>
      <c r="AL2434" s="271" t="e">
        <f>IF(#REF!=#REF!,0,IF(#REF!=#REF!,0,IF(#REF!=#REF!,0,IF(#REF!=#REF!,0,IF(#REF!=#REF!,0,IF(#REF!=#REF!,0,IF(#REF!=#REF!,0,IF(#REF!=#REF!,0,IF(#REF!=#REF!,0,1)))))))))</f>
        <v>#REF!</v>
      </c>
      <c r="AM2434" s="354">
        <f t="shared" si="3134"/>
        <v>0</v>
      </c>
    </row>
    <row r="2435" spans="1:39" ht="14.1" customHeight="1" thickTop="1" thickBot="1" x14ac:dyDescent="0.25">
      <c r="A2435" s="2278"/>
      <c r="B2435" s="2280"/>
      <c r="C2435" s="2283"/>
      <c r="D2435" s="2285"/>
      <c r="E2435" s="2287"/>
      <c r="F2435" s="2280"/>
      <c r="G2435" s="2280"/>
      <c r="H2435" s="2297"/>
      <c r="I2435" s="2290" t="s">
        <v>140</v>
      </c>
      <c r="J2435" s="2281"/>
      <c r="K2435" s="2280"/>
      <c r="L2435" s="2281"/>
      <c r="M2435" s="310"/>
      <c r="N2435" s="1678"/>
      <c r="O2435" s="1678"/>
      <c r="P2435" s="388"/>
      <c r="Q2435" s="388"/>
      <c r="R2435" s="308"/>
      <c r="S2435" s="308"/>
      <c r="T2435" s="358"/>
      <c r="U2435" s="357"/>
      <c r="V2435" s="357"/>
      <c r="W2435" s="357"/>
      <c r="X2435" s="357"/>
      <c r="Y2435" s="357"/>
      <c r="Z2435" s="357"/>
      <c r="AA2435" s="357"/>
      <c r="AB2435" s="308"/>
      <c r="AC2435" s="2299">
        <f>SUM(T2435:AB2444)</f>
        <v>0</v>
      </c>
      <c r="AD2435" s="2299">
        <f>IF(AC2435&gt;0,18,0)</f>
        <v>0</v>
      </c>
      <c r="AE2435" s="2306">
        <f>IF((AC2435-AD2435)&gt;=0,AC2435-AD2435,0)</f>
        <v>0</v>
      </c>
      <c r="AF2435" s="2316">
        <f>IF(AC2435&lt;AD2435,AC2435,AD2435)/IF(AD2435=0,1,AD2435)</f>
        <v>0</v>
      </c>
      <c r="AG2435" s="2313" t="str">
        <f>IF(AF2435=1,"pe",IF(AF2435&gt;0,"ne",""))</f>
        <v/>
      </c>
      <c r="AH2435" s="2312"/>
      <c r="AI2435" s="271">
        <v>1</v>
      </c>
      <c r="AJ2435" s="271" t="s">
        <v>545</v>
      </c>
      <c r="AK2435" s="271" t="str">
        <f t="shared" si="3129"/>
        <v>??</v>
      </c>
      <c r="AL2435" s="271">
        <v>1</v>
      </c>
      <c r="AM2435" s="354">
        <f>C2435</f>
        <v>0</v>
      </c>
    </row>
    <row r="2436" spans="1:39" ht="14.1" customHeight="1" thickTop="1" thickBot="1" x14ac:dyDescent="0.25">
      <c r="A2436" s="2278"/>
      <c r="B2436" s="2281"/>
      <c r="C2436" s="2283"/>
      <c r="D2436" s="2285"/>
      <c r="E2436" s="2288"/>
      <c r="F2436" s="2281"/>
      <c r="G2436" s="2295"/>
      <c r="H2436" s="2297"/>
      <c r="I2436" s="2291"/>
      <c r="J2436" s="2281"/>
      <c r="K2436" s="2295"/>
      <c r="L2436" s="2281"/>
      <c r="M2436" s="310"/>
      <c r="N2436" s="1678"/>
      <c r="O2436" s="1678"/>
      <c r="P2436" s="309"/>
      <c r="Q2436" s="309"/>
      <c r="R2436" s="308"/>
      <c r="S2436" s="308"/>
      <c r="T2436" s="358"/>
      <c r="U2436" s="357"/>
      <c r="V2436" s="357"/>
      <c r="W2436" s="357"/>
      <c r="X2436" s="357"/>
      <c r="Y2436" s="357"/>
      <c r="Z2436" s="357"/>
      <c r="AA2436" s="357"/>
      <c r="AB2436" s="308"/>
      <c r="AC2436" s="2300"/>
      <c r="AD2436" s="2300"/>
      <c r="AE2436" s="2307"/>
      <c r="AF2436" s="2316"/>
      <c r="AG2436" s="2314"/>
      <c r="AH2436" s="2312"/>
      <c r="AI2436" s="271">
        <f>IF(P2436=P2435,0,1)</f>
        <v>0</v>
      </c>
      <c r="AJ2436" s="271" t="s">
        <v>545</v>
      </c>
      <c r="AK2436" s="271" t="str">
        <f t="shared" si="3129"/>
        <v>??</v>
      </c>
      <c r="AL2436" s="271" t="e">
        <f>IF(#REF!=#REF!,0,1)</f>
        <v>#REF!</v>
      </c>
      <c r="AM2436" s="354">
        <f t="shared" ref="AM2436:AM2444" si="3135">AM2435</f>
        <v>0</v>
      </c>
    </row>
    <row r="2437" spans="1:39" ht="14.1" customHeight="1" thickTop="1" thickBot="1" x14ac:dyDescent="0.25">
      <c r="A2437" s="2278"/>
      <c r="B2437" s="2281"/>
      <c r="C2437" s="2283"/>
      <c r="D2437" s="2285"/>
      <c r="E2437" s="2288"/>
      <c r="F2437" s="2281"/>
      <c r="G2437" s="2295"/>
      <c r="H2437" s="2297"/>
      <c r="I2437" s="2292"/>
      <c r="J2437" s="2281"/>
      <c r="K2437" s="2295"/>
      <c r="L2437" s="2281"/>
      <c r="M2437" s="310"/>
      <c r="N2437" s="1678"/>
      <c r="O2437" s="1678"/>
      <c r="P2437" s="309"/>
      <c r="Q2437" s="309"/>
      <c r="R2437" s="308"/>
      <c r="S2437" s="308"/>
      <c r="T2437" s="358"/>
      <c r="U2437" s="357"/>
      <c r="V2437" s="357"/>
      <c r="W2437" s="357"/>
      <c r="X2437" s="357"/>
      <c r="Y2437" s="357"/>
      <c r="Z2437" s="357"/>
      <c r="AA2437" s="357"/>
      <c r="AB2437" s="308"/>
      <c r="AC2437" s="2300"/>
      <c r="AD2437" s="2300"/>
      <c r="AE2437" s="2307"/>
      <c r="AF2437" s="2316"/>
      <c r="AG2437" s="2314"/>
      <c r="AH2437" s="2312"/>
      <c r="AI2437" s="271">
        <f>IF(P2437=P2436,0,IF(P2437=P2435,0,1))</f>
        <v>0</v>
      </c>
      <c r="AJ2437" s="271" t="s">
        <v>545</v>
      </c>
      <c r="AK2437" s="271" t="str">
        <f t="shared" si="3129"/>
        <v>??</v>
      </c>
      <c r="AL2437" s="271" t="e">
        <f>IF(#REF!=#REF!,0,IF(#REF!=#REF!,0,1))</f>
        <v>#REF!</v>
      </c>
      <c r="AM2437" s="354">
        <f t="shared" si="3135"/>
        <v>0</v>
      </c>
    </row>
    <row r="2438" spans="1:39" ht="14.1" customHeight="1" thickTop="1" thickBot="1" x14ac:dyDescent="0.25">
      <c r="A2438" s="2278"/>
      <c r="B2438" s="2281"/>
      <c r="C2438" s="2283"/>
      <c r="D2438" s="2285"/>
      <c r="E2438" s="2288"/>
      <c r="F2438" s="2281"/>
      <c r="G2438" s="2295"/>
      <c r="H2438" s="2297"/>
      <c r="I2438" s="2293"/>
      <c r="J2438" s="2281"/>
      <c r="K2438" s="2295"/>
      <c r="L2438" s="2281"/>
      <c r="M2438" s="310"/>
      <c r="N2438" s="1678"/>
      <c r="O2438" s="1678"/>
      <c r="P2438" s="309"/>
      <c r="Q2438" s="309"/>
      <c r="R2438" s="308"/>
      <c r="S2438" s="308"/>
      <c r="T2438" s="358"/>
      <c r="U2438" s="357"/>
      <c r="V2438" s="357"/>
      <c r="W2438" s="357"/>
      <c r="X2438" s="357"/>
      <c r="Y2438" s="357"/>
      <c r="Z2438" s="357"/>
      <c r="AA2438" s="357"/>
      <c r="AB2438" s="308"/>
      <c r="AC2438" s="2300"/>
      <c r="AD2438" s="2300"/>
      <c r="AE2438" s="2307"/>
      <c r="AF2438" s="2316"/>
      <c r="AG2438" s="2314"/>
      <c r="AH2438" s="2312"/>
      <c r="AI2438" s="271">
        <f>IF(P2438=P2437,0,IF(P2438=P2436,0,IF(P2438=P2435,0,1)))</f>
        <v>0</v>
      </c>
      <c r="AJ2438" s="271" t="s">
        <v>545</v>
      </c>
      <c r="AK2438" s="271" t="str">
        <f t="shared" si="3129"/>
        <v>??</v>
      </c>
      <c r="AL2438" s="271" t="e">
        <f>IF(#REF!=#REF!,0,IF(#REF!=#REF!,0,IF(#REF!=#REF!,0,1)))</f>
        <v>#REF!</v>
      </c>
      <c r="AM2438" s="354">
        <f t="shared" si="3135"/>
        <v>0</v>
      </c>
    </row>
    <row r="2439" spans="1:39" ht="14.1" customHeight="1" thickTop="1" thickBot="1" x14ac:dyDescent="0.25">
      <c r="A2439" s="2278"/>
      <c r="B2439" s="2281"/>
      <c r="C2439" s="2283"/>
      <c r="D2439" s="2285"/>
      <c r="E2439" s="2288"/>
      <c r="F2439" s="2281"/>
      <c r="G2439" s="2295"/>
      <c r="H2439" s="2297"/>
      <c r="I2439" s="2293"/>
      <c r="J2439" s="2281"/>
      <c r="K2439" s="2295"/>
      <c r="L2439" s="2281"/>
      <c r="M2439" s="310"/>
      <c r="N2439" s="1678"/>
      <c r="O2439" s="1678"/>
      <c r="P2439" s="309"/>
      <c r="Q2439" s="309"/>
      <c r="R2439" s="308"/>
      <c r="S2439" s="308"/>
      <c r="T2439" s="358"/>
      <c r="U2439" s="357"/>
      <c r="V2439" s="357"/>
      <c r="W2439" s="357"/>
      <c r="X2439" s="357"/>
      <c r="Y2439" s="357"/>
      <c r="Z2439" s="357"/>
      <c r="AA2439" s="357"/>
      <c r="AB2439" s="308"/>
      <c r="AC2439" s="2300"/>
      <c r="AD2439" s="2300"/>
      <c r="AE2439" s="2307"/>
      <c r="AF2439" s="2316"/>
      <c r="AG2439" s="2314"/>
      <c r="AH2439" s="2312"/>
      <c r="AI2439" s="271">
        <f>IF(P2439=P2438,0,IF(P2439=P2437,0,IF(P2439=P2436,0,IF(P2439=P2435,0,1))))</f>
        <v>0</v>
      </c>
      <c r="AJ2439" s="271" t="s">
        <v>545</v>
      </c>
      <c r="AK2439" s="271" t="str">
        <f t="shared" si="3129"/>
        <v>??</v>
      </c>
      <c r="AL2439" s="271" t="e">
        <f>IF(#REF!=#REF!,0,IF(#REF!=#REF!,0,IF(#REF!=#REF!,0,IF(#REF!=#REF!,0,1))))</f>
        <v>#REF!</v>
      </c>
      <c r="AM2439" s="354">
        <f t="shared" si="3135"/>
        <v>0</v>
      </c>
    </row>
    <row r="2440" spans="1:39" ht="14.1" customHeight="1" thickTop="1" thickBot="1" x14ac:dyDescent="0.25">
      <c r="A2440" s="2278"/>
      <c r="B2440" s="2281"/>
      <c r="C2440" s="2283"/>
      <c r="D2440" s="2285"/>
      <c r="E2440" s="2288"/>
      <c r="F2440" s="2281"/>
      <c r="G2440" s="2295"/>
      <c r="H2440" s="2297"/>
      <c r="I2440" s="2293"/>
      <c r="J2440" s="2281"/>
      <c r="K2440" s="2295"/>
      <c r="L2440" s="2281"/>
      <c r="M2440" s="310"/>
      <c r="N2440" s="1678"/>
      <c r="O2440" s="1678"/>
      <c r="P2440" s="309"/>
      <c r="Q2440" s="309"/>
      <c r="R2440" s="308"/>
      <c r="S2440" s="308"/>
      <c r="T2440" s="358"/>
      <c r="U2440" s="357"/>
      <c r="V2440" s="357"/>
      <c r="W2440" s="357"/>
      <c r="X2440" s="357"/>
      <c r="Y2440" s="357"/>
      <c r="Z2440" s="357"/>
      <c r="AA2440" s="357"/>
      <c r="AB2440" s="308"/>
      <c r="AC2440" s="2300"/>
      <c r="AD2440" s="2300"/>
      <c r="AE2440" s="2307"/>
      <c r="AF2440" s="2316"/>
      <c r="AG2440" s="2314"/>
      <c r="AH2440" s="2312"/>
      <c r="AI2440" s="271">
        <f>IF(P2440=P2439,0,IF(P2440=P2438,0,IF(P2440=P2437,0,IF(P2440=P2436,0,IF(P2440=P2435,0,1)))))</f>
        <v>0</v>
      </c>
      <c r="AJ2440" s="271" t="s">
        <v>545</v>
      </c>
      <c r="AK2440" s="271" t="str">
        <f t="shared" si="3129"/>
        <v>??</v>
      </c>
      <c r="AL2440" s="271" t="e">
        <f>IF(#REF!=#REF!,0,IF(#REF!=#REF!,0,IF(#REF!=#REF!,0,IF(#REF!=#REF!,0,IF(#REF!=#REF!,0,1)))))</f>
        <v>#REF!</v>
      </c>
      <c r="AM2440" s="354">
        <f t="shared" si="3135"/>
        <v>0</v>
      </c>
    </row>
    <row r="2441" spans="1:39" ht="14.1" customHeight="1" thickTop="1" thickBot="1" x14ac:dyDescent="0.25">
      <c r="A2441" s="2278"/>
      <c r="B2441" s="2281"/>
      <c r="C2441" s="2283"/>
      <c r="D2441" s="2285"/>
      <c r="E2441" s="2288"/>
      <c r="F2441" s="2281"/>
      <c r="G2441" s="2295"/>
      <c r="H2441" s="2297"/>
      <c r="I2441" s="2293"/>
      <c r="J2441" s="2281"/>
      <c r="K2441" s="2295"/>
      <c r="L2441" s="2281"/>
      <c r="M2441" s="310"/>
      <c r="N2441" s="1678"/>
      <c r="O2441" s="1678"/>
      <c r="P2441" s="309"/>
      <c r="Q2441" s="309"/>
      <c r="R2441" s="308"/>
      <c r="S2441" s="308"/>
      <c r="T2441" s="358"/>
      <c r="U2441" s="357"/>
      <c r="V2441" s="357"/>
      <c r="W2441" s="357"/>
      <c r="X2441" s="357"/>
      <c r="Y2441" s="357"/>
      <c r="Z2441" s="357"/>
      <c r="AA2441" s="357"/>
      <c r="AB2441" s="308"/>
      <c r="AC2441" s="2300"/>
      <c r="AD2441" s="2300"/>
      <c r="AE2441" s="2308" t="str">
        <f>IF(AE2435&gt;9,"błąd","")</f>
        <v/>
      </c>
      <c r="AF2441" s="2316"/>
      <c r="AG2441" s="2314"/>
      <c r="AH2441" s="2312"/>
      <c r="AI2441" s="271">
        <f>IF(P2441=P2440,0,IF(P2441=P2439,0,IF(P2441=P2438,0,IF(P2441=P2437,0,IF(P2441=P2436,0,IF(P2441=P2435,0,1))))))</f>
        <v>0</v>
      </c>
      <c r="AJ2441" s="271" t="s">
        <v>545</v>
      </c>
      <c r="AK2441" s="271" t="str">
        <f t="shared" si="3129"/>
        <v>??</v>
      </c>
      <c r="AL2441" s="271" t="e">
        <f>IF(#REF!=#REF!,0,IF(#REF!=#REF!,0,IF(#REF!=#REF!,0,IF(#REF!=#REF!,0,IF(#REF!=#REF!,0,IF(#REF!=#REF!,0,1))))))</f>
        <v>#REF!</v>
      </c>
      <c r="AM2441" s="354">
        <f t="shared" si="3135"/>
        <v>0</v>
      </c>
    </row>
    <row r="2442" spans="1:39" ht="14.1" customHeight="1" thickTop="1" thickBot="1" x14ac:dyDescent="0.25">
      <c r="A2442" s="2278"/>
      <c r="B2442" s="2281"/>
      <c r="C2442" s="2283"/>
      <c r="D2442" s="2285"/>
      <c r="E2442" s="2288"/>
      <c r="F2442" s="2281"/>
      <c r="G2442" s="2295"/>
      <c r="H2442" s="2297"/>
      <c r="I2442" s="2293"/>
      <c r="J2442" s="2281"/>
      <c r="K2442" s="2295"/>
      <c r="L2442" s="2281"/>
      <c r="M2442" s="310"/>
      <c r="N2442" s="1678"/>
      <c r="O2442" s="1678"/>
      <c r="P2442" s="309"/>
      <c r="Q2442" s="309"/>
      <c r="R2442" s="308"/>
      <c r="S2442" s="308"/>
      <c r="T2442" s="358"/>
      <c r="U2442" s="357"/>
      <c r="V2442" s="357"/>
      <c r="W2442" s="357"/>
      <c r="X2442" s="357"/>
      <c r="Y2442" s="357"/>
      <c r="Z2442" s="357"/>
      <c r="AA2442" s="357"/>
      <c r="AB2442" s="308"/>
      <c r="AC2442" s="2300"/>
      <c r="AD2442" s="2300"/>
      <c r="AE2442" s="2308"/>
      <c r="AF2442" s="2316"/>
      <c r="AG2442" s="2314"/>
      <c r="AH2442" s="2312"/>
      <c r="AI2442" s="271">
        <f>IF(P2442=P2441,0,IF(P2442=P2440,0,IF(P2442=P2439,0,IF(P2442=P2438,0,IF(P2442=P2437,0,IF(P2442=P2436,0,IF(P2442=P2435,0,1)))))))</f>
        <v>0</v>
      </c>
      <c r="AJ2442" s="271" t="s">
        <v>545</v>
      </c>
      <c r="AK2442" s="271" t="str">
        <f t="shared" si="3129"/>
        <v>??</v>
      </c>
      <c r="AL2442" s="271" t="e">
        <f>IF(#REF!=#REF!,0,IF(#REF!=#REF!,0,IF(#REF!=#REF!,0,IF(#REF!=#REF!,0,IF(#REF!=#REF!,0,IF(#REF!=#REF!,0,IF(#REF!=#REF!,0,1)))))))</f>
        <v>#REF!</v>
      </c>
      <c r="AM2442" s="354">
        <f t="shared" si="3135"/>
        <v>0</v>
      </c>
    </row>
    <row r="2443" spans="1:39" ht="14.1" customHeight="1" thickTop="1" thickBot="1" x14ac:dyDescent="0.25">
      <c r="A2443" s="2278"/>
      <c r="B2443" s="2281"/>
      <c r="C2443" s="2283"/>
      <c r="D2443" s="2285"/>
      <c r="E2443" s="2288"/>
      <c r="F2443" s="2281"/>
      <c r="G2443" s="2295"/>
      <c r="H2443" s="2297"/>
      <c r="I2443" s="2293"/>
      <c r="J2443" s="2281"/>
      <c r="K2443" s="2295"/>
      <c r="L2443" s="2281"/>
      <c r="M2443" s="310"/>
      <c r="N2443" s="1678"/>
      <c r="O2443" s="1678"/>
      <c r="P2443" s="309"/>
      <c r="Q2443" s="309"/>
      <c r="R2443" s="308"/>
      <c r="S2443" s="308"/>
      <c r="T2443" s="358"/>
      <c r="U2443" s="357"/>
      <c r="V2443" s="357"/>
      <c r="W2443" s="357"/>
      <c r="X2443" s="357"/>
      <c r="Y2443" s="357"/>
      <c r="Z2443" s="357"/>
      <c r="AA2443" s="357"/>
      <c r="AB2443" s="308"/>
      <c r="AC2443" s="2300"/>
      <c r="AD2443" s="2300"/>
      <c r="AE2443" s="2308"/>
      <c r="AF2443" s="2316"/>
      <c r="AG2443" s="2314"/>
      <c r="AH2443" s="2312"/>
      <c r="AI2443" s="271">
        <f>IF(P2443=P2442,0,IF(P2443=P2441,0,IF(P2443=P2440,0,IF(P2443=P2439,0,IF(P2443=P2438,0,IF(P2443=P2437,0,IF(P2443=P2436,0,IF(P2443=P2435,0,1))))))))</f>
        <v>0</v>
      </c>
      <c r="AJ2443" s="271" t="s">
        <v>545</v>
      </c>
      <c r="AK2443" s="271" t="str">
        <f t="shared" si="3129"/>
        <v>??</v>
      </c>
      <c r="AL2443" s="271" t="e">
        <f>IF(#REF!=#REF!,0,IF(#REF!=#REF!,0,IF(#REF!=#REF!,0,IF(#REF!=#REF!,0,IF(#REF!=#REF!,0,IF(#REF!=#REF!,0,IF(#REF!=#REF!,0,IF(#REF!=#REF!,0,1))))))))</f>
        <v>#REF!</v>
      </c>
      <c r="AM2443" s="354">
        <f t="shared" si="3135"/>
        <v>0</v>
      </c>
    </row>
    <row r="2444" spans="1:39" ht="14.1" customHeight="1" thickTop="1" thickBot="1" x14ac:dyDescent="0.25">
      <c r="A2444" s="2279"/>
      <c r="B2444" s="2282"/>
      <c r="C2444" s="2284"/>
      <c r="D2444" s="2286"/>
      <c r="E2444" s="2289"/>
      <c r="F2444" s="2282"/>
      <c r="G2444" s="2296"/>
      <c r="H2444" s="2298"/>
      <c r="I2444" s="2294"/>
      <c r="J2444" s="2282"/>
      <c r="K2444" s="2296"/>
      <c r="L2444" s="2282"/>
      <c r="M2444" s="292"/>
      <c r="N2444" s="290"/>
      <c r="O2444" s="290"/>
      <c r="P2444" s="291"/>
      <c r="Q2444" s="291"/>
      <c r="R2444" s="290"/>
      <c r="S2444" s="290"/>
      <c r="T2444" s="356"/>
      <c r="U2444" s="355"/>
      <c r="V2444" s="355"/>
      <c r="W2444" s="355"/>
      <c r="X2444" s="355"/>
      <c r="Y2444" s="355"/>
      <c r="Z2444" s="355"/>
      <c r="AA2444" s="355"/>
      <c r="AB2444" s="290"/>
      <c r="AC2444" s="2301"/>
      <c r="AD2444" s="2301"/>
      <c r="AE2444" s="2309"/>
      <c r="AF2444" s="2316"/>
      <c r="AG2444" s="2315"/>
      <c r="AH2444" s="2312"/>
      <c r="AI2444" s="271">
        <f>IF(P2444=P2443,0,IF(P2444=P2442,0,IF(P2444=P2441,0,IF(P2444=P2440,0,IF(P2444=P2439,0,IF(P2444=P2438,0,IF(P2444=P2437,0,IF(P2444=P2436,0,IF(P2444=P2435,0,1)))))))))</f>
        <v>0</v>
      </c>
      <c r="AJ2444" s="271" t="s">
        <v>545</v>
      </c>
      <c r="AK2444" s="271" t="str">
        <f t="shared" si="3129"/>
        <v>??</v>
      </c>
      <c r="AL2444" s="271" t="e">
        <f>IF(#REF!=#REF!,0,IF(#REF!=#REF!,0,IF(#REF!=#REF!,0,IF(#REF!=#REF!,0,IF(#REF!=#REF!,0,IF(#REF!=#REF!,0,IF(#REF!=#REF!,0,IF(#REF!=#REF!,0,IF(#REF!=#REF!,0,1)))))))))</f>
        <v>#REF!</v>
      </c>
      <c r="AM2444" s="354">
        <f t="shared" si="3135"/>
        <v>0</v>
      </c>
    </row>
    <row r="2445" spans="1:39" ht="14.1" customHeight="1" thickTop="1" thickBot="1" x14ac:dyDescent="0.25">
      <c r="A2445" s="2278"/>
      <c r="B2445" s="2280"/>
      <c r="C2445" s="2283"/>
      <c r="D2445" s="2285"/>
      <c r="E2445" s="2287"/>
      <c r="F2445" s="2280"/>
      <c r="G2445" s="2280"/>
      <c r="H2445" s="2297"/>
      <c r="I2445" s="2290" t="s">
        <v>140</v>
      </c>
      <c r="J2445" s="2281"/>
      <c r="K2445" s="2280"/>
      <c r="L2445" s="2281"/>
      <c r="M2445" s="310"/>
      <c r="N2445" s="1678"/>
      <c r="O2445" s="1678"/>
      <c r="P2445" s="388"/>
      <c r="Q2445" s="388"/>
      <c r="R2445" s="308"/>
      <c r="S2445" s="308"/>
      <c r="T2445" s="358"/>
      <c r="U2445" s="357"/>
      <c r="V2445" s="357"/>
      <c r="W2445" s="357"/>
      <c r="X2445" s="357"/>
      <c r="Y2445" s="357"/>
      <c r="Z2445" s="357"/>
      <c r="AA2445" s="357"/>
      <c r="AB2445" s="308"/>
      <c r="AC2445" s="2299">
        <f>SUM(T2445:AB2454)</f>
        <v>0</v>
      </c>
      <c r="AD2445" s="2299">
        <f>IF(AC2445&gt;0,18,0)</f>
        <v>0</v>
      </c>
      <c r="AE2445" s="2306">
        <f>IF((AC2445-AD2445)&gt;=0,AC2445-AD2445,0)</f>
        <v>0</v>
      </c>
      <c r="AF2445" s="2316">
        <f>IF(AC2445&lt;AD2445,AC2445,AD2445)/IF(AD2445=0,1,AD2445)</f>
        <v>0</v>
      </c>
      <c r="AG2445" s="2313" t="str">
        <f>IF(AF2445=1,"pe",IF(AF2445&gt;0,"ne",""))</f>
        <v/>
      </c>
      <c r="AH2445" s="2312"/>
      <c r="AI2445" s="271">
        <v>1</v>
      </c>
      <c r="AJ2445" s="271" t="s">
        <v>545</v>
      </c>
      <c r="AK2445" s="271" t="str">
        <f t="shared" si="3129"/>
        <v>??</v>
      </c>
      <c r="AL2445" s="271">
        <v>1</v>
      </c>
      <c r="AM2445" s="354">
        <f>C2445</f>
        <v>0</v>
      </c>
    </row>
    <row r="2446" spans="1:39" ht="14.1" customHeight="1" thickTop="1" thickBot="1" x14ac:dyDescent="0.25">
      <c r="A2446" s="2278"/>
      <c r="B2446" s="2281"/>
      <c r="C2446" s="2283"/>
      <c r="D2446" s="2285"/>
      <c r="E2446" s="2288"/>
      <c r="F2446" s="2281"/>
      <c r="G2446" s="2295"/>
      <c r="H2446" s="2297"/>
      <c r="I2446" s="2291"/>
      <c r="J2446" s="2281"/>
      <c r="K2446" s="2295"/>
      <c r="L2446" s="2281"/>
      <c r="M2446" s="310"/>
      <c r="N2446" s="1678"/>
      <c r="O2446" s="1678"/>
      <c r="P2446" s="309"/>
      <c r="Q2446" s="309"/>
      <c r="R2446" s="308"/>
      <c r="S2446" s="308"/>
      <c r="T2446" s="358"/>
      <c r="U2446" s="357"/>
      <c r="V2446" s="357"/>
      <c r="W2446" s="357"/>
      <c r="X2446" s="357"/>
      <c r="Y2446" s="357"/>
      <c r="Z2446" s="357"/>
      <c r="AA2446" s="357"/>
      <c r="AB2446" s="308"/>
      <c r="AC2446" s="2300"/>
      <c r="AD2446" s="2300"/>
      <c r="AE2446" s="2307"/>
      <c r="AF2446" s="2316"/>
      <c r="AG2446" s="2314"/>
      <c r="AH2446" s="2312"/>
      <c r="AI2446" s="271">
        <f>IF(P2446=P2445,0,1)</f>
        <v>0</v>
      </c>
      <c r="AJ2446" s="271" t="s">
        <v>545</v>
      </c>
      <c r="AK2446" s="271" t="str">
        <f t="shared" si="3129"/>
        <v>??</v>
      </c>
      <c r="AL2446" s="271" t="e">
        <f>IF(#REF!=#REF!,0,1)</f>
        <v>#REF!</v>
      </c>
      <c r="AM2446" s="354">
        <f t="shared" ref="AM2446:AM2454" si="3136">AM2445</f>
        <v>0</v>
      </c>
    </row>
    <row r="2447" spans="1:39" ht="14.1" customHeight="1" thickTop="1" thickBot="1" x14ac:dyDescent="0.25">
      <c r="A2447" s="2278"/>
      <c r="B2447" s="2281"/>
      <c r="C2447" s="2283"/>
      <c r="D2447" s="2285"/>
      <c r="E2447" s="2288"/>
      <c r="F2447" s="2281"/>
      <c r="G2447" s="2295"/>
      <c r="H2447" s="2297"/>
      <c r="I2447" s="2292"/>
      <c r="J2447" s="2281"/>
      <c r="K2447" s="2295"/>
      <c r="L2447" s="2281"/>
      <c r="M2447" s="310"/>
      <c r="N2447" s="1678"/>
      <c r="O2447" s="1678"/>
      <c r="P2447" s="309"/>
      <c r="Q2447" s="309"/>
      <c r="R2447" s="308"/>
      <c r="S2447" s="308"/>
      <c r="T2447" s="358"/>
      <c r="U2447" s="357"/>
      <c r="V2447" s="357"/>
      <c r="W2447" s="357"/>
      <c r="X2447" s="357"/>
      <c r="Y2447" s="357"/>
      <c r="Z2447" s="357"/>
      <c r="AA2447" s="357"/>
      <c r="AB2447" s="308"/>
      <c r="AC2447" s="2300"/>
      <c r="AD2447" s="2300"/>
      <c r="AE2447" s="2307"/>
      <c r="AF2447" s="2316"/>
      <c r="AG2447" s="2314"/>
      <c r="AH2447" s="2312"/>
      <c r="AI2447" s="271">
        <f>IF(P2447=P2446,0,IF(P2447=P2445,0,1))</f>
        <v>0</v>
      </c>
      <c r="AJ2447" s="271" t="s">
        <v>545</v>
      </c>
      <c r="AK2447" s="271" t="str">
        <f t="shared" si="3129"/>
        <v>??</v>
      </c>
      <c r="AL2447" s="271" t="e">
        <f>IF(#REF!=#REF!,0,IF(#REF!=#REF!,0,1))</f>
        <v>#REF!</v>
      </c>
      <c r="AM2447" s="354">
        <f t="shared" si="3136"/>
        <v>0</v>
      </c>
    </row>
    <row r="2448" spans="1:39" ht="14.1" customHeight="1" thickTop="1" thickBot="1" x14ac:dyDescent="0.25">
      <c r="A2448" s="2278"/>
      <c r="B2448" s="2281"/>
      <c r="C2448" s="2283"/>
      <c r="D2448" s="2285"/>
      <c r="E2448" s="2288"/>
      <c r="F2448" s="2281"/>
      <c r="G2448" s="2295"/>
      <c r="H2448" s="2297"/>
      <c r="I2448" s="2293"/>
      <c r="J2448" s="2281"/>
      <c r="K2448" s="2295"/>
      <c r="L2448" s="2281"/>
      <c r="M2448" s="310"/>
      <c r="N2448" s="1678"/>
      <c r="O2448" s="1678"/>
      <c r="P2448" s="309"/>
      <c r="Q2448" s="309"/>
      <c r="R2448" s="308"/>
      <c r="S2448" s="308"/>
      <c r="T2448" s="358"/>
      <c r="U2448" s="357"/>
      <c r="V2448" s="357"/>
      <c r="W2448" s="357"/>
      <c r="X2448" s="357"/>
      <c r="Y2448" s="357"/>
      <c r="Z2448" s="357"/>
      <c r="AA2448" s="357"/>
      <c r="AB2448" s="308"/>
      <c r="AC2448" s="2300"/>
      <c r="AD2448" s="2300"/>
      <c r="AE2448" s="2307"/>
      <c r="AF2448" s="2316"/>
      <c r="AG2448" s="2314"/>
      <c r="AH2448" s="2312"/>
      <c r="AI2448" s="271">
        <f>IF(P2448=P2447,0,IF(P2448=P2446,0,IF(P2448=P2445,0,1)))</f>
        <v>0</v>
      </c>
      <c r="AJ2448" s="271" t="s">
        <v>545</v>
      </c>
      <c r="AK2448" s="271" t="str">
        <f t="shared" ref="AK2448:AK2511" si="3137">$C$2</f>
        <v>??</v>
      </c>
      <c r="AL2448" s="271" t="e">
        <f>IF(#REF!=#REF!,0,IF(#REF!=#REF!,0,IF(#REF!=#REF!,0,1)))</f>
        <v>#REF!</v>
      </c>
      <c r="AM2448" s="354">
        <f t="shared" si="3136"/>
        <v>0</v>
      </c>
    </row>
    <row r="2449" spans="1:39" ht="14.1" customHeight="1" thickTop="1" thickBot="1" x14ac:dyDescent="0.25">
      <c r="A2449" s="2278"/>
      <c r="B2449" s="2281"/>
      <c r="C2449" s="2283"/>
      <c r="D2449" s="2285"/>
      <c r="E2449" s="2288"/>
      <c r="F2449" s="2281"/>
      <c r="G2449" s="2295"/>
      <c r="H2449" s="2297"/>
      <c r="I2449" s="2293"/>
      <c r="J2449" s="2281"/>
      <c r="K2449" s="2295"/>
      <c r="L2449" s="2281"/>
      <c r="M2449" s="310"/>
      <c r="N2449" s="1678"/>
      <c r="O2449" s="1678"/>
      <c r="P2449" s="309"/>
      <c r="Q2449" s="309"/>
      <c r="R2449" s="308"/>
      <c r="S2449" s="308"/>
      <c r="T2449" s="358"/>
      <c r="U2449" s="357"/>
      <c r="V2449" s="357"/>
      <c r="W2449" s="357"/>
      <c r="X2449" s="357"/>
      <c r="Y2449" s="357"/>
      <c r="Z2449" s="357"/>
      <c r="AA2449" s="357"/>
      <c r="AB2449" s="308"/>
      <c r="AC2449" s="2300"/>
      <c r="AD2449" s="2300"/>
      <c r="AE2449" s="2307"/>
      <c r="AF2449" s="2316"/>
      <c r="AG2449" s="2314"/>
      <c r="AH2449" s="2312"/>
      <c r="AI2449" s="271">
        <f>IF(P2449=P2448,0,IF(P2449=P2447,0,IF(P2449=P2446,0,IF(P2449=P2445,0,1))))</f>
        <v>0</v>
      </c>
      <c r="AJ2449" s="271" t="s">
        <v>545</v>
      </c>
      <c r="AK2449" s="271" t="str">
        <f t="shared" si="3137"/>
        <v>??</v>
      </c>
      <c r="AL2449" s="271" t="e">
        <f>IF(#REF!=#REF!,0,IF(#REF!=#REF!,0,IF(#REF!=#REF!,0,IF(#REF!=#REF!,0,1))))</f>
        <v>#REF!</v>
      </c>
      <c r="AM2449" s="354">
        <f t="shared" si="3136"/>
        <v>0</v>
      </c>
    </row>
    <row r="2450" spans="1:39" ht="14.1" customHeight="1" thickTop="1" thickBot="1" x14ac:dyDescent="0.25">
      <c r="A2450" s="2278"/>
      <c r="B2450" s="2281"/>
      <c r="C2450" s="2283"/>
      <c r="D2450" s="2285"/>
      <c r="E2450" s="2288"/>
      <c r="F2450" s="2281"/>
      <c r="G2450" s="2295"/>
      <c r="H2450" s="2297"/>
      <c r="I2450" s="2293"/>
      <c r="J2450" s="2281"/>
      <c r="K2450" s="2295"/>
      <c r="L2450" s="2281"/>
      <c r="M2450" s="310"/>
      <c r="N2450" s="1678"/>
      <c r="O2450" s="1678"/>
      <c r="P2450" s="309"/>
      <c r="Q2450" s="309"/>
      <c r="R2450" s="308"/>
      <c r="S2450" s="308"/>
      <c r="T2450" s="358"/>
      <c r="U2450" s="357"/>
      <c r="V2450" s="357"/>
      <c r="W2450" s="357"/>
      <c r="X2450" s="357"/>
      <c r="Y2450" s="357"/>
      <c r="Z2450" s="357"/>
      <c r="AA2450" s="357"/>
      <c r="AB2450" s="308"/>
      <c r="AC2450" s="2300"/>
      <c r="AD2450" s="2300"/>
      <c r="AE2450" s="2307"/>
      <c r="AF2450" s="2316"/>
      <c r="AG2450" s="2314"/>
      <c r="AH2450" s="2312"/>
      <c r="AI2450" s="271">
        <f>IF(P2450=P2449,0,IF(P2450=P2448,0,IF(P2450=P2447,0,IF(P2450=P2446,0,IF(P2450=P2445,0,1)))))</f>
        <v>0</v>
      </c>
      <c r="AJ2450" s="271" t="s">
        <v>545</v>
      </c>
      <c r="AK2450" s="271" t="str">
        <f t="shared" si="3137"/>
        <v>??</v>
      </c>
      <c r="AL2450" s="271" t="e">
        <f>IF(#REF!=#REF!,0,IF(#REF!=#REF!,0,IF(#REF!=#REF!,0,IF(#REF!=#REF!,0,IF(#REF!=#REF!,0,1)))))</f>
        <v>#REF!</v>
      </c>
      <c r="AM2450" s="354">
        <f t="shared" si="3136"/>
        <v>0</v>
      </c>
    </row>
    <row r="2451" spans="1:39" ht="14.1" customHeight="1" thickTop="1" thickBot="1" x14ac:dyDescent="0.25">
      <c r="A2451" s="2278"/>
      <c r="B2451" s="2281"/>
      <c r="C2451" s="2283"/>
      <c r="D2451" s="2285"/>
      <c r="E2451" s="2288"/>
      <c r="F2451" s="2281"/>
      <c r="G2451" s="2295"/>
      <c r="H2451" s="2297"/>
      <c r="I2451" s="2293"/>
      <c r="J2451" s="2281"/>
      <c r="K2451" s="2295"/>
      <c r="L2451" s="2281"/>
      <c r="M2451" s="310"/>
      <c r="N2451" s="1678"/>
      <c r="O2451" s="1678"/>
      <c r="P2451" s="309"/>
      <c r="Q2451" s="309"/>
      <c r="R2451" s="308"/>
      <c r="S2451" s="308"/>
      <c r="T2451" s="358"/>
      <c r="U2451" s="357"/>
      <c r="V2451" s="357"/>
      <c r="W2451" s="357"/>
      <c r="X2451" s="357"/>
      <c r="Y2451" s="357"/>
      <c r="Z2451" s="357"/>
      <c r="AA2451" s="357"/>
      <c r="AB2451" s="308"/>
      <c r="AC2451" s="2300"/>
      <c r="AD2451" s="2300"/>
      <c r="AE2451" s="2308" t="str">
        <f>IF(AE2445&gt;9,"błąd","")</f>
        <v/>
      </c>
      <c r="AF2451" s="2316"/>
      <c r="AG2451" s="2314"/>
      <c r="AH2451" s="2312"/>
      <c r="AI2451" s="271">
        <f>IF(P2451=P2450,0,IF(P2451=P2449,0,IF(P2451=P2448,0,IF(P2451=P2447,0,IF(P2451=P2446,0,IF(P2451=P2445,0,1))))))</f>
        <v>0</v>
      </c>
      <c r="AJ2451" s="271" t="s">
        <v>545</v>
      </c>
      <c r="AK2451" s="271" t="str">
        <f t="shared" si="3137"/>
        <v>??</v>
      </c>
      <c r="AL2451" s="271" t="e">
        <f>IF(#REF!=#REF!,0,IF(#REF!=#REF!,0,IF(#REF!=#REF!,0,IF(#REF!=#REF!,0,IF(#REF!=#REF!,0,IF(#REF!=#REF!,0,1))))))</f>
        <v>#REF!</v>
      </c>
      <c r="AM2451" s="354">
        <f t="shared" si="3136"/>
        <v>0</v>
      </c>
    </row>
    <row r="2452" spans="1:39" ht="14.1" customHeight="1" thickTop="1" thickBot="1" x14ac:dyDescent="0.25">
      <c r="A2452" s="2278"/>
      <c r="B2452" s="2281"/>
      <c r="C2452" s="2283"/>
      <c r="D2452" s="2285"/>
      <c r="E2452" s="2288"/>
      <c r="F2452" s="2281"/>
      <c r="G2452" s="2295"/>
      <c r="H2452" s="2297"/>
      <c r="I2452" s="2293"/>
      <c r="J2452" s="2281"/>
      <c r="K2452" s="2295"/>
      <c r="L2452" s="2281"/>
      <c r="M2452" s="310"/>
      <c r="N2452" s="1678"/>
      <c r="O2452" s="1678"/>
      <c r="P2452" s="309"/>
      <c r="Q2452" s="309"/>
      <c r="R2452" s="308"/>
      <c r="S2452" s="308"/>
      <c r="T2452" s="358"/>
      <c r="U2452" s="357"/>
      <c r="V2452" s="357"/>
      <c r="W2452" s="357"/>
      <c r="X2452" s="357"/>
      <c r="Y2452" s="357"/>
      <c r="Z2452" s="357"/>
      <c r="AA2452" s="357"/>
      <c r="AB2452" s="308"/>
      <c r="AC2452" s="2300"/>
      <c r="AD2452" s="2300"/>
      <c r="AE2452" s="2308"/>
      <c r="AF2452" s="2316"/>
      <c r="AG2452" s="2314"/>
      <c r="AH2452" s="2312"/>
      <c r="AI2452" s="271">
        <f>IF(P2452=P2451,0,IF(P2452=P2450,0,IF(P2452=P2449,0,IF(P2452=P2448,0,IF(P2452=P2447,0,IF(P2452=P2446,0,IF(P2452=P2445,0,1)))))))</f>
        <v>0</v>
      </c>
      <c r="AJ2452" s="271" t="s">
        <v>545</v>
      </c>
      <c r="AK2452" s="271" t="str">
        <f t="shared" si="3137"/>
        <v>??</v>
      </c>
      <c r="AL2452" s="271" t="e">
        <f>IF(#REF!=#REF!,0,IF(#REF!=#REF!,0,IF(#REF!=#REF!,0,IF(#REF!=#REF!,0,IF(#REF!=#REF!,0,IF(#REF!=#REF!,0,IF(#REF!=#REF!,0,1)))))))</f>
        <v>#REF!</v>
      </c>
      <c r="AM2452" s="354">
        <f t="shared" si="3136"/>
        <v>0</v>
      </c>
    </row>
    <row r="2453" spans="1:39" ht="14.1" customHeight="1" thickTop="1" thickBot="1" x14ac:dyDescent="0.25">
      <c r="A2453" s="2278"/>
      <c r="B2453" s="2281"/>
      <c r="C2453" s="2283"/>
      <c r="D2453" s="2285"/>
      <c r="E2453" s="2288"/>
      <c r="F2453" s="2281"/>
      <c r="G2453" s="2295"/>
      <c r="H2453" s="2297"/>
      <c r="I2453" s="2293"/>
      <c r="J2453" s="2281"/>
      <c r="K2453" s="2295"/>
      <c r="L2453" s="2281"/>
      <c r="M2453" s="310"/>
      <c r="N2453" s="1678"/>
      <c r="O2453" s="1678"/>
      <c r="P2453" s="309"/>
      <c r="Q2453" s="309"/>
      <c r="R2453" s="308"/>
      <c r="S2453" s="308"/>
      <c r="T2453" s="358"/>
      <c r="U2453" s="357"/>
      <c r="V2453" s="357"/>
      <c r="W2453" s="357"/>
      <c r="X2453" s="357"/>
      <c r="Y2453" s="357"/>
      <c r="Z2453" s="357"/>
      <c r="AA2453" s="357"/>
      <c r="AB2453" s="308"/>
      <c r="AC2453" s="2300"/>
      <c r="AD2453" s="2300"/>
      <c r="AE2453" s="2308"/>
      <c r="AF2453" s="2316"/>
      <c r="AG2453" s="2314"/>
      <c r="AH2453" s="2312"/>
      <c r="AI2453" s="271">
        <f>IF(P2453=P2452,0,IF(P2453=P2451,0,IF(P2453=P2450,0,IF(P2453=P2449,0,IF(P2453=P2448,0,IF(P2453=P2447,0,IF(P2453=P2446,0,IF(P2453=P2445,0,1))))))))</f>
        <v>0</v>
      </c>
      <c r="AJ2453" s="271" t="s">
        <v>545</v>
      </c>
      <c r="AK2453" s="271" t="str">
        <f t="shared" si="3137"/>
        <v>??</v>
      </c>
      <c r="AL2453" s="271" t="e">
        <f>IF(#REF!=#REF!,0,IF(#REF!=#REF!,0,IF(#REF!=#REF!,0,IF(#REF!=#REF!,0,IF(#REF!=#REF!,0,IF(#REF!=#REF!,0,IF(#REF!=#REF!,0,IF(#REF!=#REF!,0,1))))))))</f>
        <v>#REF!</v>
      </c>
      <c r="AM2453" s="354">
        <f t="shared" si="3136"/>
        <v>0</v>
      </c>
    </row>
    <row r="2454" spans="1:39" ht="14.1" customHeight="1" thickTop="1" thickBot="1" x14ac:dyDescent="0.25">
      <c r="A2454" s="2279"/>
      <c r="B2454" s="2282"/>
      <c r="C2454" s="2284"/>
      <c r="D2454" s="2286"/>
      <c r="E2454" s="2289"/>
      <c r="F2454" s="2282"/>
      <c r="G2454" s="2296"/>
      <c r="H2454" s="2298"/>
      <c r="I2454" s="2294"/>
      <c r="J2454" s="2282"/>
      <c r="K2454" s="2296"/>
      <c r="L2454" s="2282"/>
      <c r="M2454" s="292"/>
      <c r="N2454" s="290"/>
      <c r="O2454" s="290"/>
      <c r="P2454" s="291"/>
      <c r="Q2454" s="291"/>
      <c r="R2454" s="290"/>
      <c r="S2454" s="290"/>
      <c r="T2454" s="356"/>
      <c r="U2454" s="355"/>
      <c r="V2454" s="355"/>
      <c r="W2454" s="355"/>
      <c r="X2454" s="355"/>
      <c r="Y2454" s="355"/>
      <c r="Z2454" s="355"/>
      <c r="AA2454" s="355"/>
      <c r="AB2454" s="290"/>
      <c r="AC2454" s="2301"/>
      <c r="AD2454" s="2301"/>
      <c r="AE2454" s="2309"/>
      <c r="AF2454" s="2316"/>
      <c r="AG2454" s="2315"/>
      <c r="AH2454" s="2312"/>
      <c r="AI2454" s="271">
        <f>IF(P2454=P2453,0,IF(P2454=P2452,0,IF(P2454=P2451,0,IF(P2454=P2450,0,IF(P2454=P2449,0,IF(P2454=P2448,0,IF(P2454=P2447,0,IF(P2454=P2446,0,IF(P2454=P2445,0,1)))))))))</f>
        <v>0</v>
      </c>
      <c r="AJ2454" s="271" t="s">
        <v>545</v>
      </c>
      <c r="AK2454" s="271" t="str">
        <f t="shared" si="3137"/>
        <v>??</v>
      </c>
      <c r="AL2454" s="271" t="e">
        <f>IF(#REF!=#REF!,0,IF(#REF!=#REF!,0,IF(#REF!=#REF!,0,IF(#REF!=#REF!,0,IF(#REF!=#REF!,0,IF(#REF!=#REF!,0,IF(#REF!=#REF!,0,IF(#REF!=#REF!,0,IF(#REF!=#REF!,0,1)))))))))</f>
        <v>#REF!</v>
      </c>
      <c r="AM2454" s="354">
        <f t="shared" si="3136"/>
        <v>0</v>
      </c>
    </row>
    <row r="2455" spans="1:39" ht="14.1" customHeight="1" thickTop="1" thickBot="1" x14ac:dyDescent="0.25">
      <c r="A2455" s="2278"/>
      <c r="B2455" s="2280"/>
      <c r="C2455" s="2283"/>
      <c r="D2455" s="2285"/>
      <c r="E2455" s="2287"/>
      <c r="F2455" s="2280"/>
      <c r="G2455" s="2280"/>
      <c r="H2455" s="2297"/>
      <c r="I2455" s="2290" t="s">
        <v>140</v>
      </c>
      <c r="J2455" s="2281"/>
      <c r="K2455" s="2280"/>
      <c r="L2455" s="2281"/>
      <c r="M2455" s="310"/>
      <c r="N2455" s="1678"/>
      <c r="O2455" s="1678"/>
      <c r="P2455" s="388"/>
      <c r="Q2455" s="388"/>
      <c r="R2455" s="308"/>
      <c r="S2455" s="308"/>
      <c r="T2455" s="358"/>
      <c r="U2455" s="357"/>
      <c r="V2455" s="357"/>
      <c r="W2455" s="357"/>
      <c r="X2455" s="357"/>
      <c r="Y2455" s="357"/>
      <c r="Z2455" s="357"/>
      <c r="AA2455" s="357"/>
      <c r="AB2455" s="308"/>
      <c r="AC2455" s="2299">
        <f>SUM(T2455:AB2464)</f>
        <v>0</v>
      </c>
      <c r="AD2455" s="2299">
        <f>IF(AC2455&gt;0,18,0)</f>
        <v>0</v>
      </c>
      <c r="AE2455" s="2306">
        <f>IF((AC2455-AD2455)&gt;=0,AC2455-AD2455,0)</f>
        <v>0</v>
      </c>
      <c r="AF2455" s="2316">
        <f>IF(AC2455&lt;AD2455,AC2455,AD2455)/IF(AD2455=0,1,AD2455)</f>
        <v>0</v>
      </c>
      <c r="AG2455" s="2313" t="str">
        <f>IF(AF2455=1,"pe",IF(AF2455&gt;0,"ne",""))</f>
        <v/>
      </c>
      <c r="AH2455" s="2312"/>
      <c r="AI2455" s="271">
        <v>1</v>
      </c>
      <c r="AJ2455" s="271" t="s">
        <v>545</v>
      </c>
      <c r="AK2455" s="271" t="str">
        <f t="shared" si="3137"/>
        <v>??</v>
      </c>
      <c r="AL2455" s="271">
        <v>1</v>
      </c>
      <c r="AM2455" s="354">
        <f>C2455</f>
        <v>0</v>
      </c>
    </row>
    <row r="2456" spans="1:39" ht="14.1" customHeight="1" thickTop="1" thickBot="1" x14ac:dyDescent="0.25">
      <c r="A2456" s="2278"/>
      <c r="B2456" s="2281"/>
      <c r="C2456" s="2283"/>
      <c r="D2456" s="2285"/>
      <c r="E2456" s="2288"/>
      <c r="F2456" s="2281"/>
      <c r="G2456" s="2295"/>
      <c r="H2456" s="2297"/>
      <c r="I2456" s="2291"/>
      <c r="J2456" s="2281"/>
      <c r="K2456" s="2295"/>
      <c r="L2456" s="2281"/>
      <c r="M2456" s="310"/>
      <c r="N2456" s="1678"/>
      <c r="O2456" s="1678"/>
      <c r="P2456" s="309"/>
      <c r="Q2456" s="309"/>
      <c r="R2456" s="308"/>
      <c r="S2456" s="308"/>
      <c r="T2456" s="358"/>
      <c r="U2456" s="357"/>
      <c r="V2456" s="357"/>
      <c r="W2456" s="357"/>
      <c r="X2456" s="357"/>
      <c r="Y2456" s="357"/>
      <c r="Z2456" s="357"/>
      <c r="AA2456" s="357"/>
      <c r="AB2456" s="308"/>
      <c r="AC2456" s="2300"/>
      <c r="AD2456" s="2300"/>
      <c r="AE2456" s="2307"/>
      <c r="AF2456" s="2316"/>
      <c r="AG2456" s="2314"/>
      <c r="AH2456" s="2312"/>
      <c r="AI2456" s="271">
        <f>IF(P2456=P2455,0,1)</f>
        <v>0</v>
      </c>
      <c r="AJ2456" s="271" t="s">
        <v>545</v>
      </c>
      <c r="AK2456" s="271" t="str">
        <f t="shared" si="3137"/>
        <v>??</v>
      </c>
      <c r="AL2456" s="271" t="e">
        <f>IF(#REF!=#REF!,0,1)</f>
        <v>#REF!</v>
      </c>
      <c r="AM2456" s="354">
        <f t="shared" ref="AM2456:AM2464" si="3138">AM2455</f>
        <v>0</v>
      </c>
    </row>
    <row r="2457" spans="1:39" ht="14.1" customHeight="1" thickTop="1" thickBot="1" x14ac:dyDescent="0.25">
      <c r="A2457" s="2278"/>
      <c r="B2457" s="2281"/>
      <c r="C2457" s="2283"/>
      <c r="D2457" s="2285"/>
      <c r="E2457" s="2288"/>
      <c r="F2457" s="2281"/>
      <c r="G2457" s="2295"/>
      <c r="H2457" s="2297"/>
      <c r="I2457" s="2292"/>
      <c r="J2457" s="2281"/>
      <c r="K2457" s="2295"/>
      <c r="L2457" s="2281"/>
      <c r="M2457" s="310"/>
      <c r="N2457" s="1678"/>
      <c r="O2457" s="1678"/>
      <c r="P2457" s="309"/>
      <c r="Q2457" s="309"/>
      <c r="R2457" s="308"/>
      <c r="S2457" s="308"/>
      <c r="T2457" s="358"/>
      <c r="U2457" s="357"/>
      <c r="V2457" s="357"/>
      <c r="W2457" s="357"/>
      <c r="X2457" s="357"/>
      <c r="Y2457" s="357"/>
      <c r="Z2457" s="357"/>
      <c r="AA2457" s="357"/>
      <c r="AB2457" s="308"/>
      <c r="AC2457" s="2300"/>
      <c r="AD2457" s="2300"/>
      <c r="AE2457" s="2307"/>
      <c r="AF2457" s="2316"/>
      <c r="AG2457" s="2314"/>
      <c r="AH2457" s="2312"/>
      <c r="AI2457" s="271">
        <f>IF(P2457=P2456,0,IF(P2457=P2455,0,1))</f>
        <v>0</v>
      </c>
      <c r="AJ2457" s="271" t="s">
        <v>545</v>
      </c>
      <c r="AK2457" s="271" t="str">
        <f t="shared" si="3137"/>
        <v>??</v>
      </c>
      <c r="AL2457" s="271" t="e">
        <f>IF(#REF!=#REF!,0,IF(#REF!=#REF!,0,1))</f>
        <v>#REF!</v>
      </c>
      <c r="AM2457" s="354">
        <f t="shared" si="3138"/>
        <v>0</v>
      </c>
    </row>
    <row r="2458" spans="1:39" ht="14.1" customHeight="1" thickTop="1" thickBot="1" x14ac:dyDescent="0.25">
      <c r="A2458" s="2278"/>
      <c r="B2458" s="2281"/>
      <c r="C2458" s="2283"/>
      <c r="D2458" s="2285"/>
      <c r="E2458" s="2288"/>
      <c r="F2458" s="2281"/>
      <c r="G2458" s="2295"/>
      <c r="H2458" s="2297"/>
      <c r="I2458" s="2293"/>
      <c r="J2458" s="2281"/>
      <c r="K2458" s="2295"/>
      <c r="L2458" s="2281"/>
      <c r="M2458" s="310"/>
      <c r="N2458" s="1678"/>
      <c r="O2458" s="1678"/>
      <c r="P2458" s="309"/>
      <c r="Q2458" s="309"/>
      <c r="R2458" s="308"/>
      <c r="S2458" s="308"/>
      <c r="T2458" s="358"/>
      <c r="U2458" s="357"/>
      <c r="V2458" s="357"/>
      <c r="W2458" s="357"/>
      <c r="X2458" s="357"/>
      <c r="Y2458" s="357"/>
      <c r="Z2458" s="357"/>
      <c r="AA2458" s="357"/>
      <c r="AB2458" s="308"/>
      <c r="AC2458" s="2300"/>
      <c r="AD2458" s="2300"/>
      <c r="AE2458" s="2307"/>
      <c r="AF2458" s="2316"/>
      <c r="AG2458" s="2314"/>
      <c r="AH2458" s="2312"/>
      <c r="AI2458" s="271">
        <f>IF(P2458=P2457,0,IF(P2458=P2456,0,IF(P2458=P2455,0,1)))</f>
        <v>0</v>
      </c>
      <c r="AJ2458" s="271" t="s">
        <v>545</v>
      </c>
      <c r="AK2458" s="271" t="str">
        <f t="shared" si="3137"/>
        <v>??</v>
      </c>
      <c r="AL2458" s="271" t="e">
        <f>IF(#REF!=#REF!,0,IF(#REF!=#REF!,0,IF(#REF!=#REF!,0,1)))</f>
        <v>#REF!</v>
      </c>
      <c r="AM2458" s="354">
        <f t="shared" si="3138"/>
        <v>0</v>
      </c>
    </row>
    <row r="2459" spans="1:39" ht="14.1" customHeight="1" thickTop="1" thickBot="1" x14ac:dyDescent="0.25">
      <c r="A2459" s="2278"/>
      <c r="B2459" s="2281"/>
      <c r="C2459" s="2283"/>
      <c r="D2459" s="2285"/>
      <c r="E2459" s="2288"/>
      <c r="F2459" s="2281"/>
      <c r="G2459" s="2295"/>
      <c r="H2459" s="2297"/>
      <c r="I2459" s="2293"/>
      <c r="J2459" s="2281"/>
      <c r="K2459" s="2295"/>
      <c r="L2459" s="2281"/>
      <c r="M2459" s="310"/>
      <c r="N2459" s="1678"/>
      <c r="O2459" s="1678"/>
      <c r="P2459" s="309"/>
      <c r="Q2459" s="309"/>
      <c r="R2459" s="308"/>
      <c r="S2459" s="308"/>
      <c r="T2459" s="358"/>
      <c r="U2459" s="357"/>
      <c r="V2459" s="357"/>
      <c r="W2459" s="357"/>
      <c r="X2459" s="357"/>
      <c r="Y2459" s="357"/>
      <c r="Z2459" s="357"/>
      <c r="AA2459" s="357"/>
      <c r="AB2459" s="308"/>
      <c r="AC2459" s="2300"/>
      <c r="AD2459" s="2300"/>
      <c r="AE2459" s="2307"/>
      <c r="AF2459" s="2316"/>
      <c r="AG2459" s="2314"/>
      <c r="AH2459" s="2312"/>
      <c r="AI2459" s="271">
        <f>IF(P2459=P2458,0,IF(P2459=P2457,0,IF(P2459=P2456,0,IF(P2459=P2455,0,1))))</f>
        <v>0</v>
      </c>
      <c r="AJ2459" s="271" t="s">
        <v>545</v>
      </c>
      <c r="AK2459" s="271" t="str">
        <f t="shared" si="3137"/>
        <v>??</v>
      </c>
      <c r="AL2459" s="271" t="e">
        <f>IF(#REF!=#REF!,0,IF(#REF!=#REF!,0,IF(#REF!=#REF!,0,IF(#REF!=#REF!,0,1))))</f>
        <v>#REF!</v>
      </c>
      <c r="AM2459" s="354">
        <f t="shared" si="3138"/>
        <v>0</v>
      </c>
    </row>
    <row r="2460" spans="1:39" ht="14.1" customHeight="1" thickTop="1" thickBot="1" x14ac:dyDescent="0.25">
      <c r="A2460" s="2278"/>
      <c r="B2460" s="2281"/>
      <c r="C2460" s="2283"/>
      <c r="D2460" s="2285"/>
      <c r="E2460" s="2288"/>
      <c r="F2460" s="2281"/>
      <c r="G2460" s="2295"/>
      <c r="H2460" s="2297"/>
      <c r="I2460" s="2293"/>
      <c r="J2460" s="2281"/>
      <c r="K2460" s="2295"/>
      <c r="L2460" s="2281"/>
      <c r="M2460" s="310"/>
      <c r="N2460" s="1678"/>
      <c r="O2460" s="1678"/>
      <c r="P2460" s="309"/>
      <c r="Q2460" s="309"/>
      <c r="R2460" s="308"/>
      <c r="S2460" s="308"/>
      <c r="T2460" s="358"/>
      <c r="U2460" s="357"/>
      <c r="V2460" s="357"/>
      <c r="W2460" s="357"/>
      <c r="X2460" s="357"/>
      <c r="Y2460" s="357"/>
      <c r="Z2460" s="357"/>
      <c r="AA2460" s="357"/>
      <c r="AB2460" s="308"/>
      <c r="AC2460" s="2300"/>
      <c r="AD2460" s="2300"/>
      <c r="AE2460" s="2307"/>
      <c r="AF2460" s="2316"/>
      <c r="AG2460" s="2314"/>
      <c r="AH2460" s="2312"/>
      <c r="AI2460" s="271">
        <f>IF(P2460=P2459,0,IF(P2460=P2458,0,IF(P2460=P2457,0,IF(P2460=P2456,0,IF(P2460=P2455,0,1)))))</f>
        <v>0</v>
      </c>
      <c r="AJ2460" s="271" t="s">
        <v>545</v>
      </c>
      <c r="AK2460" s="271" t="str">
        <f t="shared" si="3137"/>
        <v>??</v>
      </c>
      <c r="AL2460" s="271" t="e">
        <f>IF(#REF!=#REF!,0,IF(#REF!=#REF!,0,IF(#REF!=#REF!,0,IF(#REF!=#REF!,0,IF(#REF!=#REF!,0,1)))))</f>
        <v>#REF!</v>
      </c>
      <c r="AM2460" s="354">
        <f t="shared" si="3138"/>
        <v>0</v>
      </c>
    </row>
    <row r="2461" spans="1:39" ht="14.1" customHeight="1" thickTop="1" thickBot="1" x14ac:dyDescent="0.25">
      <c r="A2461" s="2278"/>
      <c r="B2461" s="2281"/>
      <c r="C2461" s="2283"/>
      <c r="D2461" s="2285"/>
      <c r="E2461" s="2288"/>
      <c r="F2461" s="2281"/>
      <c r="G2461" s="2295"/>
      <c r="H2461" s="2297"/>
      <c r="I2461" s="2293"/>
      <c r="J2461" s="2281"/>
      <c r="K2461" s="2295"/>
      <c r="L2461" s="2281"/>
      <c r="M2461" s="310"/>
      <c r="N2461" s="1678"/>
      <c r="O2461" s="1678"/>
      <c r="P2461" s="309"/>
      <c r="Q2461" s="309"/>
      <c r="R2461" s="308"/>
      <c r="S2461" s="308"/>
      <c r="T2461" s="358"/>
      <c r="U2461" s="357"/>
      <c r="V2461" s="357"/>
      <c r="W2461" s="357"/>
      <c r="X2461" s="357"/>
      <c r="Y2461" s="357"/>
      <c r="Z2461" s="357"/>
      <c r="AA2461" s="357"/>
      <c r="AB2461" s="308"/>
      <c r="AC2461" s="2300"/>
      <c r="AD2461" s="2300"/>
      <c r="AE2461" s="2308" t="str">
        <f>IF(AE2455&gt;9,"błąd","")</f>
        <v/>
      </c>
      <c r="AF2461" s="2316"/>
      <c r="AG2461" s="2314"/>
      <c r="AH2461" s="2312"/>
      <c r="AI2461" s="271">
        <f>IF(P2461=P2460,0,IF(P2461=P2459,0,IF(P2461=P2458,0,IF(P2461=P2457,0,IF(P2461=P2456,0,IF(P2461=P2455,0,1))))))</f>
        <v>0</v>
      </c>
      <c r="AJ2461" s="271" t="s">
        <v>545</v>
      </c>
      <c r="AK2461" s="271" t="str">
        <f t="shared" si="3137"/>
        <v>??</v>
      </c>
      <c r="AL2461" s="271" t="e">
        <f>IF(#REF!=#REF!,0,IF(#REF!=#REF!,0,IF(#REF!=#REF!,0,IF(#REF!=#REF!,0,IF(#REF!=#REF!,0,IF(#REF!=#REF!,0,1))))))</f>
        <v>#REF!</v>
      </c>
      <c r="AM2461" s="354">
        <f t="shared" si="3138"/>
        <v>0</v>
      </c>
    </row>
    <row r="2462" spans="1:39" ht="14.1" customHeight="1" thickTop="1" thickBot="1" x14ac:dyDescent="0.25">
      <c r="A2462" s="2278"/>
      <c r="B2462" s="2281"/>
      <c r="C2462" s="2283"/>
      <c r="D2462" s="2285"/>
      <c r="E2462" s="2288"/>
      <c r="F2462" s="2281"/>
      <c r="G2462" s="2295"/>
      <c r="H2462" s="2297"/>
      <c r="I2462" s="2293"/>
      <c r="J2462" s="2281"/>
      <c r="K2462" s="2295"/>
      <c r="L2462" s="2281"/>
      <c r="M2462" s="310"/>
      <c r="N2462" s="1678"/>
      <c r="O2462" s="1678"/>
      <c r="P2462" s="309"/>
      <c r="Q2462" s="309"/>
      <c r="R2462" s="308"/>
      <c r="S2462" s="308"/>
      <c r="T2462" s="358"/>
      <c r="U2462" s="357"/>
      <c r="V2462" s="357"/>
      <c r="W2462" s="357"/>
      <c r="X2462" s="357"/>
      <c r="Y2462" s="357"/>
      <c r="Z2462" s="357"/>
      <c r="AA2462" s="357"/>
      <c r="AB2462" s="308"/>
      <c r="AC2462" s="2300"/>
      <c r="AD2462" s="2300"/>
      <c r="AE2462" s="2308"/>
      <c r="AF2462" s="2316"/>
      <c r="AG2462" s="2314"/>
      <c r="AH2462" s="2312"/>
      <c r="AI2462" s="271">
        <f>IF(P2462=P2461,0,IF(P2462=P2460,0,IF(P2462=P2459,0,IF(P2462=P2458,0,IF(P2462=P2457,0,IF(P2462=P2456,0,IF(P2462=P2455,0,1)))))))</f>
        <v>0</v>
      </c>
      <c r="AJ2462" s="271" t="s">
        <v>545</v>
      </c>
      <c r="AK2462" s="271" t="str">
        <f t="shared" si="3137"/>
        <v>??</v>
      </c>
      <c r="AL2462" s="271" t="e">
        <f>IF(#REF!=#REF!,0,IF(#REF!=#REF!,0,IF(#REF!=#REF!,0,IF(#REF!=#REF!,0,IF(#REF!=#REF!,0,IF(#REF!=#REF!,0,IF(#REF!=#REF!,0,1)))))))</f>
        <v>#REF!</v>
      </c>
      <c r="AM2462" s="354">
        <f t="shared" si="3138"/>
        <v>0</v>
      </c>
    </row>
    <row r="2463" spans="1:39" ht="14.1" customHeight="1" thickTop="1" thickBot="1" x14ac:dyDescent="0.25">
      <c r="A2463" s="2278"/>
      <c r="B2463" s="2281"/>
      <c r="C2463" s="2283"/>
      <c r="D2463" s="2285"/>
      <c r="E2463" s="2288"/>
      <c r="F2463" s="2281"/>
      <c r="G2463" s="2295"/>
      <c r="H2463" s="2297"/>
      <c r="I2463" s="2293"/>
      <c r="J2463" s="2281"/>
      <c r="K2463" s="2295"/>
      <c r="L2463" s="2281"/>
      <c r="M2463" s="310"/>
      <c r="N2463" s="1678"/>
      <c r="O2463" s="1678"/>
      <c r="P2463" s="309"/>
      <c r="Q2463" s="309"/>
      <c r="R2463" s="308"/>
      <c r="S2463" s="308"/>
      <c r="T2463" s="358"/>
      <c r="U2463" s="357"/>
      <c r="V2463" s="357"/>
      <c r="W2463" s="357"/>
      <c r="X2463" s="357"/>
      <c r="Y2463" s="357"/>
      <c r="Z2463" s="357"/>
      <c r="AA2463" s="357"/>
      <c r="AB2463" s="308"/>
      <c r="AC2463" s="2300"/>
      <c r="AD2463" s="2300"/>
      <c r="AE2463" s="2308"/>
      <c r="AF2463" s="2316"/>
      <c r="AG2463" s="2314"/>
      <c r="AH2463" s="2312"/>
      <c r="AI2463" s="271">
        <f>IF(P2463=P2462,0,IF(P2463=P2461,0,IF(P2463=P2460,0,IF(P2463=P2459,0,IF(P2463=P2458,0,IF(P2463=P2457,0,IF(P2463=P2456,0,IF(P2463=P2455,0,1))))))))</f>
        <v>0</v>
      </c>
      <c r="AJ2463" s="271" t="s">
        <v>545</v>
      </c>
      <c r="AK2463" s="271" t="str">
        <f t="shared" si="3137"/>
        <v>??</v>
      </c>
      <c r="AL2463" s="271" t="e">
        <f>IF(#REF!=#REF!,0,IF(#REF!=#REF!,0,IF(#REF!=#REF!,0,IF(#REF!=#REF!,0,IF(#REF!=#REF!,0,IF(#REF!=#REF!,0,IF(#REF!=#REF!,0,IF(#REF!=#REF!,0,1))))))))</f>
        <v>#REF!</v>
      </c>
      <c r="AM2463" s="354">
        <f t="shared" si="3138"/>
        <v>0</v>
      </c>
    </row>
    <row r="2464" spans="1:39" ht="14.1" customHeight="1" thickTop="1" thickBot="1" x14ac:dyDescent="0.25">
      <c r="A2464" s="2279"/>
      <c r="B2464" s="2282"/>
      <c r="C2464" s="2284"/>
      <c r="D2464" s="2286"/>
      <c r="E2464" s="2289"/>
      <c r="F2464" s="2282"/>
      <c r="G2464" s="2296"/>
      <c r="H2464" s="2298"/>
      <c r="I2464" s="2294"/>
      <c r="J2464" s="2282"/>
      <c r="K2464" s="2296"/>
      <c r="L2464" s="2282"/>
      <c r="M2464" s="292"/>
      <c r="N2464" s="290"/>
      <c r="O2464" s="290"/>
      <c r="P2464" s="291"/>
      <c r="Q2464" s="291"/>
      <c r="R2464" s="290"/>
      <c r="S2464" s="290"/>
      <c r="T2464" s="356"/>
      <c r="U2464" s="355"/>
      <c r="V2464" s="355"/>
      <c r="W2464" s="355"/>
      <c r="X2464" s="355"/>
      <c r="Y2464" s="355"/>
      <c r="Z2464" s="355"/>
      <c r="AA2464" s="355"/>
      <c r="AB2464" s="290"/>
      <c r="AC2464" s="2301"/>
      <c r="AD2464" s="2301"/>
      <c r="AE2464" s="2309"/>
      <c r="AF2464" s="2316"/>
      <c r="AG2464" s="2315"/>
      <c r="AH2464" s="2312"/>
      <c r="AI2464" s="271">
        <f>IF(P2464=P2463,0,IF(P2464=P2462,0,IF(P2464=P2461,0,IF(P2464=P2460,0,IF(P2464=P2459,0,IF(P2464=P2458,0,IF(P2464=P2457,0,IF(P2464=P2456,0,IF(P2464=P2455,0,1)))))))))</f>
        <v>0</v>
      </c>
      <c r="AJ2464" s="271" t="s">
        <v>545</v>
      </c>
      <c r="AK2464" s="271" t="str">
        <f t="shared" si="3137"/>
        <v>??</v>
      </c>
      <c r="AL2464" s="271" t="e">
        <f>IF(#REF!=#REF!,0,IF(#REF!=#REF!,0,IF(#REF!=#REF!,0,IF(#REF!=#REF!,0,IF(#REF!=#REF!,0,IF(#REF!=#REF!,0,IF(#REF!=#REF!,0,IF(#REF!=#REF!,0,IF(#REF!=#REF!,0,1)))))))))</f>
        <v>#REF!</v>
      </c>
      <c r="AM2464" s="354">
        <f t="shared" si="3138"/>
        <v>0</v>
      </c>
    </row>
    <row r="2465" spans="1:39" ht="14.1" customHeight="1" thickTop="1" thickBot="1" x14ac:dyDescent="0.25">
      <c r="A2465" s="2278"/>
      <c r="B2465" s="2280"/>
      <c r="C2465" s="2283"/>
      <c r="D2465" s="2285"/>
      <c r="E2465" s="2287"/>
      <c r="F2465" s="2280"/>
      <c r="G2465" s="2280"/>
      <c r="H2465" s="2297"/>
      <c r="I2465" s="2290" t="s">
        <v>140</v>
      </c>
      <c r="J2465" s="2281"/>
      <c r="K2465" s="2280"/>
      <c r="L2465" s="2281"/>
      <c r="M2465" s="310"/>
      <c r="N2465" s="1678"/>
      <c r="O2465" s="1678"/>
      <c r="P2465" s="388"/>
      <c r="Q2465" s="388"/>
      <c r="R2465" s="308"/>
      <c r="S2465" s="308"/>
      <c r="T2465" s="358"/>
      <c r="U2465" s="357"/>
      <c r="V2465" s="357"/>
      <c r="W2465" s="357"/>
      <c r="X2465" s="357"/>
      <c r="Y2465" s="357"/>
      <c r="Z2465" s="357"/>
      <c r="AA2465" s="357"/>
      <c r="AB2465" s="308"/>
      <c r="AC2465" s="2299">
        <f>SUM(T2465:AB2474)</f>
        <v>0</v>
      </c>
      <c r="AD2465" s="2299">
        <f>IF(AC2465&gt;0,18,0)</f>
        <v>0</v>
      </c>
      <c r="AE2465" s="2306">
        <f>IF((AC2465-AD2465)&gt;=0,AC2465-AD2465,0)</f>
        <v>0</v>
      </c>
      <c r="AF2465" s="2316">
        <f>IF(AC2465&lt;AD2465,AC2465,AD2465)/IF(AD2465=0,1,AD2465)</f>
        <v>0</v>
      </c>
      <c r="AG2465" s="2313" t="str">
        <f>IF(AF2465=1,"pe",IF(AF2465&gt;0,"ne",""))</f>
        <v/>
      </c>
      <c r="AH2465" s="2312"/>
      <c r="AI2465" s="271">
        <v>1</v>
      </c>
      <c r="AJ2465" s="271" t="s">
        <v>545</v>
      </c>
      <c r="AK2465" s="271" t="str">
        <f t="shared" si="3137"/>
        <v>??</v>
      </c>
      <c r="AL2465" s="271">
        <v>1</v>
      </c>
      <c r="AM2465" s="354">
        <f>C2465</f>
        <v>0</v>
      </c>
    </row>
    <row r="2466" spans="1:39" ht="14.1" customHeight="1" thickTop="1" thickBot="1" x14ac:dyDescent="0.25">
      <c r="A2466" s="2278"/>
      <c r="B2466" s="2281"/>
      <c r="C2466" s="2283"/>
      <c r="D2466" s="2285"/>
      <c r="E2466" s="2288"/>
      <c r="F2466" s="2281"/>
      <c r="G2466" s="2295"/>
      <c r="H2466" s="2297"/>
      <c r="I2466" s="2291"/>
      <c r="J2466" s="2281"/>
      <c r="K2466" s="2295"/>
      <c r="L2466" s="2281"/>
      <c r="M2466" s="310"/>
      <c r="N2466" s="1678"/>
      <c r="O2466" s="1678"/>
      <c r="P2466" s="309"/>
      <c r="Q2466" s="309"/>
      <c r="R2466" s="308"/>
      <c r="S2466" s="308"/>
      <c r="T2466" s="358"/>
      <c r="U2466" s="357"/>
      <c r="V2466" s="357"/>
      <c r="W2466" s="357"/>
      <c r="X2466" s="357"/>
      <c r="Y2466" s="357"/>
      <c r="Z2466" s="357"/>
      <c r="AA2466" s="357"/>
      <c r="AB2466" s="308"/>
      <c r="AC2466" s="2300"/>
      <c r="AD2466" s="2300"/>
      <c r="AE2466" s="2307"/>
      <c r="AF2466" s="2316"/>
      <c r="AG2466" s="2314"/>
      <c r="AH2466" s="2312"/>
      <c r="AI2466" s="271">
        <f>IF(P2466=P2465,0,1)</f>
        <v>0</v>
      </c>
      <c r="AJ2466" s="271" t="s">
        <v>545</v>
      </c>
      <c r="AK2466" s="271" t="str">
        <f t="shared" si="3137"/>
        <v>??</v>
      </c>
      <c r="AL2466" s="271" t="e">
        <f>IF(#REF!=#REF!,0,1)</f>
        <v>#REF!</v>
      </c>
      <c r="AM2466" s="354">
        <f t="shared" ref="AM2466:AM2474" si="3139">AM2465</f>
        <v>0</v>
      </c>
    </row>
    <row r="2467" spans="1:39" ht="14.1" customHeight="1" thickTop="1" thickBot="1" x14ac:dyDescent="0.25">
      <c r="A2467" s="2278"/>
      <c r="B2467" s="2281"/>
      <c r="C2467" s="2283"/>
      <c r="D2467" s="2285"/>
      <c r="E2467" s="2288"/>
      <c r="F2467" s="2281"/>
      <c r="G2467" s="2295"/>
      <c r="H2467" s="2297"/>
      <c r="I2467" s="2292"/>
      <c r="J2467" s="2281"/>
      <c r="K2467" s="2295"/>
      <c r="L2467" s="2281"/>
      <c r="M2467" s="310"/>
      <c r="N2467" s="1678"/>
      <c r="O2467" s="1678"/>
      <c r="P2467" s="309"/>
      <c r="Q2467" s="309"/>
      <c r="R2467" s="308"/>
      <c r="S2467" s="308"/>
      <c r="T2467" s="358"/>
      <c r="U2467" s="357"/>
      <c r="V2467" s="357"/>
      <c r="W2467" s="357"/>
      <c r="X2467" s="357"/>
      <c r="Y2467" s="357"/>
      <c r="Z2467" s="357"/>
      <c r="AA2467" s="357"/>
      <c r="AB2467" s="308"/>
      <c r="AC2467" s="2300"/>
      <c r="AD2467" s="2300"/>
      <c r="AE2467" s="2307"/>
      <c r="AF2467" s="2316"/>
      <c r="AG2467" s="2314"/>
      <c r="AH2467" s="2312"/>
      <c r="AI2467" s="271">
        <f>IF(P2467=P2466,0,IF(P2467=P2465,0,1))</f>
        <v>0</v>
      </c>
      <c r="AJ2467" s="271" t="s">
        <v>545</v>
      </c>
      <c r="AK2467" s="271" t="str">
        <f t="shared" si="3137"/>
        <v>??</v>
      </c>
      <c r="AL2467" s="271" t="e">
        <f>IF(#REF!=#REF!,0,IF(#REF!=#REF!,0,1))</f>
        <v>#REF!</v>
      </c>
      <c r="AM2467" s="354">
        <f t="shared" si="3139"/>
        <v>0</v>
      </c>
    </row>
    <row r="2468" spans="1:39" ht="14.1" customHeight="1" thickTop="1" thickBot="1" x14ac:dyDescent="0.25">
      <c r="A2468" s="2278"/>
      <c r="B2468" s="2281"/>
      <c r="C2468" s="2283"/>
      <c r="D2468" s="2285"/>
      <c r="E2468" s="2288"/>
      <c r="F2468" s="2281"/>
      <c r="G2468" s="2295"/>
      <c r="H2468" s="2297"/>
      <c r="I2468" s="2293"/>
      <c r="J2468" s="2281"/>
      <c r="K2468" s="2295"/>
      <c r="L2468" s="2281"/>
      <c r="M2468" s="310"/>
      <c r="N2468" s="1678"/>
      <c r="O2468" s="1678"/>
      <c r="P2468" s="309"/>
      <c r="Q2468" s="309"/>
      <c r="R2468" s="308"/>
      <c r="S2468" s="308"/>
      <c r="T2468" s="358"/>
      <c r="U2468" s="357"/>
      <c r="V2468" s="357"/>
      <c r="W2468" s="357"/>
      <c r="X2468" s="357"/>
      <c r="Y2468" s="357"/>
      <c r="Z2468" s="357"/>
      <c r="AA2468" s="357"/>
      <c r="AB2468" s="308"/>
      <c r="AC2468" s="2300"/>
      <c r="AD2468" s="2300"/>
      <c r="AE2468" s="2307"/>
      <c r="AF2468" s="2316"/>
      <c r="AG2468" s="2314"/>
      <c r="AH2468" s="2312"/>
      <c r="AI2468" s="271">
        <f>IF(P2468=P2467,0,IF(P2468=P2466,0,IF(P2468=P2465,0,1)))</f>
        <v>0</v>
      </c>
      <c r="AJ2468" s="271" t="s">
        <v>545</v>
      </c>
      <c r="AK2468" s="271" t="str">
        <f t="shared" si="3137"/>
        <v>??</v>
      </c>
      <c r="AL2468" s="271" t="e">
        <f>IF(#REF!=#REF!,0,IF(#REF!=#REF!,0,IF(#REF!=#REF!,0,1)))</f>
        <v>#REF!</v>
      </c>
      <c r="AM2468" s="354">
        <f t="shared" si="3139"/>
        <v>0</v>
      </c>
    </row>
    <row r="2469" spans="1:39" ht="14.1" customHeight="1" thickTop="1" thickBot="1" x14ac:dyDescent="0.25">
      <c r="A2469" s="2278"/>
      <c r="B2469" s="2281"/>
      <c r="C2469" s="2283"/>
      <c r="D2469" s="2285"/>
      <c r="E2469" s="2288"/>
      <c r="F2469" s="2281"/>
      <c r="G2469" s="2295"/>
      <c r="H2469" s="2297"/>
      <c r="I2469" s="2293"/>
      <c r="J2469" s="2281"/>
      <c r="K2469" s="2295"/>
      <c r="L2469" s="2281"/>
      <c r="M2469" s="310"/>
      <c r="N2469" s="1678"/>
      <c r="O2469" s="1678"/>
      <c r="P2469" s="309"/>
      <c r="Q2469" s="309"/>
      <c r="R2469" s="308"/>
      <c r="S2469" s="308"/>
      <c r="T2469" s="358"/>
      <c r="U2469" s="357"/>
      <c r="V2469" s="357"/>
      <c r="W2469" s="357"/>
      <c r="X2469" s="357"/>
      <c r="Y2469" s="357"/>
      <c r="Z2469" s="357"/>
      <c r="AA2469" s="357"/>
      <c r="AB2469" s="308"/>
      <c r="AC2469" s="2300"/>
      <c r="AD2469" s="2300"/>
      <c r="AE2469" s="2307"/>
      <c r="AF2469" s="2316"/>
      <c r="AG2469" s="2314"/>
      <c r="AH2469" s="2312"/>
      <c r="AI2469" s="271">
        <f>IF(P2469=P2468,0,IF(P2469=P2467,0,IF(P2469=P2466,0,IF(P2469=P2465,0,1))))</f>
        <v>0</v>
      </c>
      <c r="AJ2469" s="271" t="s">
        <v>545</v>
      </c>
      <c r="AK2469" s="271" t="str">
        <f t="shared" si="3137"/>
        <v>??</v>
      </c>
      <c r="AL2469" s="271" t="e">
        <f>IF(#REF!=#REF!,0,IF(#REF!=#REF!,0,IF(#REF!=#REF!,0,IF(#REF!=#REF!,0,1))))</f>
        <v>#REF!</v>
      </c>
      <c r="AM2469" s="354">
        <f t="shared" si="3139"/>
        <v>0</v>
      </c>
    </row>
    <row r="2470" spans="1:39" ht="14.1" customHeight="1" thickTop="1" thickBot="1" x14ac:dyDescent="0.25">
      <c r="A2470" s="2278"/>
      <c r="B2470" s="2281"/>
      <c r="C2470" s="2283"/>
      <c r="D2470" s="2285"/>
      <c r="E2470" s="2288"/>
      <c r="F2470" s="2281"/>
      <c r="G2470" s="2295"/>
      <c r="H2470" s="2297"/>
      <c r="I2470" s="2293"/>
      <c r="J2470" s="2281"/>
      <c r="K2470" s="2295"/>
      <c r="L2470" s="2281"/>
      <c r="M2470" s="310"/>
      <c r="N2470" s="1678"/>
      <c r="O2470" s="1678"/>
      <c r="P2470" s="309"/>
      <c r="Q2470" s="309"/>
      <c r="R2470" s="308"/>
      <c r="S2470" s="308"/>
      <c r="T2470" s="358"/>
      <c r="U2470" s="357"/>
      <c r="V2470" s="357"/>
      <c r="W2470" s="357"/>
      <c r="X2470" s="357"/>
      <c r="Y2470" s="357"/>
      <c r="Z2470" s="357"/>
      <c r="AA2470" s="357"/>
      <c r="AB2470" s="308"/>
      <c r="AC2470" s="2300"/>
      <c r="AD2470" s="2300"/>
      <c r="AE2470" s="2307"/>
      <c r="AF2470" s="2316"/>
      <c r="AG2470" s="2314"/>
      <c r="AH2470" s="2312"/>
      <c r="AI2470" s="271">
        <f>IF(P2470=P2469,0,IF(P2470=P2468,0,IF(P2470=P2467,0,IF(P2470=P2466,0,IF(P2470=P2465,0,1)))))</f>
        <v>0</v>
      </c>
      <c r="AJ2470" s="271" t="s">
        <v>545</v>
      </c>
      <c r="AK2470" s="271" t="str">
        <f t="shared" si="3137"/>
        <v>??</v>
      </c>
      <c r="AL2470" s="271" t="e">
        <f>IF(#REF!=#REF!,0,IF(#REF!=#REF!,0,IF(#REF!=#REF!,0,IF(#REF!=#REF!,0,IF(#REF!=#REF!,0,1)))))</f>
        <v>#REF!</v>
      </c>
      <c r="AM2470" s="354">
        <f t="shared" si="3139"/>
        <v>0</v>
      </c>
    </row>
    <row r="2471" spans="1:39" ht="14.1" customHeight="1" thickTop="1" thickBot="1" x14ac:dyDescent="0.25">
      <c r="A2471" s="2278"/>
      <c r="B2471" s="2281"/>
      <c r="C2471" s="2283"/>
      <c r="D2471" s="2285"/>
      <c r="E2471" s="2288"/>
      <c r="F2471" s="2281"/>
      <c r="G2471" s="2295"/>
      <c r="H2471" s="2297"/>
      <c r="I2471" s="2293"/>
      <c r="J2471" s="2281"/>
      <c r="K2471" s="2295"/>
      <c r="L2471" s="2281"/>
      <c r="M2471" s="310"/>
      <c r="N2471" s="1678"/>
      <c r="O2471" s="1678"/>
      <c r="P2471" s="309"/>
      <c r="Q2471" s="309"/>
      <c r="R2471" s="308"/>
      <c r="S2471" s="308"/>
      <c r="T2471" s="358"/>
      <c r="U2471" s="357"/>
      <c r="V2471" s="357"/>
      <c r="W2471" s="357"/>
      <c r="X2471" s="357"/>
      <c r="Y2471" s="357"/>
      <c r="Z2471" s="357"/>
      <c r="AA2471" s="357"/>
      <c r="AB2471" s="308"/>
      <c r="AC2471" s="2300"/>
      <c r="AD2471" s="2300"/>
      <c r="AE2471" s="2308" t="str">
        <f>IF(AE2465&gt;9,"błąd","")</f>
        <v/>
      </c>
      <c r="AF2471" s="2316"/>
      <c r="AG2471" s="2314"/>
      <c r="AH2471" s="2312"/>
      <c r="AI2471" s="271">
        <f>IF(P2471=P2470,0,IF(P2471=P2469,0,IF(P2471=P2468,0,IF(P2471=P2467,0,IF(P2471=P2466,0,IF(P2471=P2465,0,1))))))</f>
        <v>0</v>
      </c>
      <c r="AJ2471" s="271" t="s">
        <v>545</v>
      </c>
      <c r="AK2471" s="271" t="str">
        <f t="shared" si="3137"/>
        <v>??</v>
      </c>
      <c r="AL2471" s="271" t="e">
        <f>IF(#REF!=#REF!,0,IF(#REF!=#REF!,0,IF(#REF!=#REF!,0,IF(#REF!=#REF!,0,IF(#REF!=#REF!,0,IF(#REF!=#REF!,0,1))))))</f>
        <v>#REF!</v>
      </c>
      <c r="AM2471" s="354">
        <f t="shared" si="3139"/>
        <v>0</v>
      </c>
    </row>
    <row r="2472" spans="1:39" ht="14.1" customHeight="1" thickTop="1" thickBot="1" x14ac:dyDescent="0.25">
      <c r="A2472" s="2278"/>
      <c r="B2472" s="2281"/>
      <c r="C2472" s="2283"/>
      <c r="D2472" s="2285"/>
      <c r="E2472" s="2288"/>
      <c r="F2472" s="2281"/>
      <c r="G2472" s="2295"/>
      <c r="H2472" s="2297"/>
      <c r="I2472" s="2293"/>
      <c r="J2472" s="2281"/>
      <c r="K2472" s="2295"/>
      <c r="L2472" s="2281"/>
      <c r="M2472" s="310"/>
      <c r="N2472" s="1678"/>
      <c r="O2472" s="1678"/>
      <c r="P2472" s="309"/>
      <c r="Q2472" s="309"/>
      <c r="R2472" s="308"/>
      <c r="S2472" s="308"/>
      <c r="T2472" s="358"/>
      <c r="U2472" s="357"/>
      <c r="V2472" s="357"/>
      <c r="W2472" s="357"/>
      <c r="X2472" s="357"/>
      <c r="Y2472" s="357"/>
      <c r="Z2472" s="357"/>
      <c r="AA2472" s="357"/>
      <c r="AB2472" s="308"/>
      <c r="AC2472" s="2300"/>
      <c r="AD2472" s="2300"/>
      <c r="AE2472" s="2308"/>
      <c r="AF2472" s="2316"/>
      <c r="AG2472" s="2314"/>
      <c r="AH2472" s="2312"/>
      <c r="AI2472" s="271">
        <f>IF(P2472=P2471,0,IF(P2472=P2470,0,IF(P2472=P2469,0,IF(P2472=P2468,0,IF(P2472=P2467,0,IF(P2472=P2466,0,IF(P2472=P2465,0,1)))))))</f>
        <v>0</v>
      </c>
      <c r="AJ2472" s="271" t="s">
        <v>545</v>
      </c>
      <c r="AK2472" s="271" t="str">
        <f t="shared" si="3137"/>
        <v>??</v>
      </c>
      <c r="AL2472" s="271" t="e">
        <f>IF(#REF!=#REF!,0,IF(#REF!=#REF!,0,IF(#REF!=#REF!,0,IF(#REF!=#REF!,0,IF(#REF!=#REF!,0,IF(#REF!=#REF!,0,IF(#REF!=#REF!,0,1)))))))</f>
        <v>#REF!</v>
      </c>
      <c r="AM2472" s="354">
        <f t="shared" si="3139"/>
        <v>0</v>
      </c>
    </row>
    <row r="2473" spans="1:39" ht="14.1" customHeight="1" thickTop="1" thickBot="1" x14ac:dyDescent="0.25">
      <c r="A2473" s="2278"/>
      <c r="B2473" s="2281"/>
      <c r="C2473" s="2283"/>
      <c r="D2473" s="2285"/>
      <c r="E2473" s="2288"/>
      <c r="F2473" s="2281"/>
      <c r="G2473" s="2295"/>
      <c r="H2473" s="2297"/>
      <c r="I2473" s="2293"/>
      <c r="J2473" s="2281"/>
      <c r="K2473" s="2295"/>
      <c r="L2473" s="2281"/>
      <c r="M2473" s="310"/>
      <c r="N2473" s="1678"/>
      <c r="O2473" s="1678"/>
      <c r="P2473" s="309"/>
      <c r="Q2473" s="309"/>
      <c r="R2473" s="308"/>
      <c r="S2473" s="308"/>
      <c r="T2473" s="358"/>
      <c r="U2473" s="357"/>
      <c r="V2473" s="357"/>
      <c r="W2473" s="357"/>
      <c r="X2473" s="357"/>
      <c r="Y2473" s="357"/>
      <c r="Z2473" s="357"/>
      <c r="AA2473" s="357"/>
      <c r="AB2473" s="308"/>
      <c r="AC2473" s="2300"/>
      <c r="AD2473" s="2300"/>
      <c r="AE2473" s="2308"/>
      <c r="AF2473" s="2316"/>
      <c r="AG2473" s="2314"/>
      <c r="AH2473" s="2312"/>
      <c r="AI2473" s="271">
        <f>IF(P2473=P2472,0,IF(P2473=P2471,0,IF(P2473=P2470,0,IF(P2473=P2469,0,IF(P2473=P2468,0,IF(P2473=P2467,0,IF(P2473=P2466,0,IF(P2473=P2465,0,1))))))))</f>
        <v>0</v>
      </c>
      <c r="AJ2473" s="271" t="s">
        <v>545</v>
      </c>
      <c r="AK2473" s="271" t="str">
        <f t="shared" si="3137"/>
        <v>??</v>
      </c>
      <c r="AL2473" s="271" t="e">
        <f>IF(#REF!=#REF!,0,IF(#REF!=#REF!,0,IF(#REF!=#REF!,0,IF(#REF!=#REF!,0,IF(#REF!=#REF!,0,IF(#REF!=#REF!,0,IF(#REF!=#REF!,0,IF(#REF!=#REF!,0,1))))))))</f>
        <v>#REF!</v>
      </c>
      <c r="AM2473" s="354">
        <f t="shared" si="3139"/>
        <v>0</v>
      </c>
    </row>
    <row r="2474" spans="1:39" ht="14.1" customHeight="1" thickTop="1" thickBot="1" x14ac:dyDescent="0.25">
      <c r="A2474" s="2279"/>
      <c r="B2474" s="2282"/>
      <c r="C2474" s="2284"/>
      <c r="D2474" s="2286"/>
      <c r="E2474" s="2289"/>
      <c r="F2474" s="2282"/>
      <c r="G2474" s="2296"/>
      <c r="H2474" s="2298"/>
      <c r="I2474" s="2294"/>
      <c r="J2474" s="2282"/>
      <c r="K2474" s="2296"/>
      <c r="L2474" s="2282"/>
      <c r="M2474" s="292"/>
      <c r="N2474" s="290"/>
      <c r="O2474" s="290"/>
      <c r="P2474" s="291"/>
      <c r="Q2474" s="291"/>
      <c r="R2474" s="290"/>
      <c r="S2474" s="290"/>
      <c r="T2474" s="356"/>
      <c r="U2474" s="355"/>
      <c r="V2474" s="355"/>
      <c r="W2474" s="355"/>
      <c r="X2474" s="355"/>
      <c r="Y2474" s="355"/>
      <c r="Z2474" s="355"/>
      <c r="AA2474" s="355"/>
      <c r="AB2474" s="290"/>
      <c r="AC2474" s="2301"/>
      <c r="AD2474" s="2301"/>
      <c r="AE2474" s="2309"/>
      <c r="AF2474" s="2316"/>
      <c r="AG2474" s="2315"/>
      <c r="AH2474" s="2312"/>
      <c r="AI2474" s="271">
        <f>IF(P2474=P2473,0,IF(P2474=P2472,0,IF(P2474=P2471,0,IF(P2474=P2470,0,IF(P2474=P2469,0,IF(P2474=P2468,0,IF(P2474=P2467,0,IF(P2474=P2466,0,IF(P2474=P2465,0,1)))))))))</f>
        <v>0</v>
      </c>
      <c r="AJ2474" s="271" t="s">
        <v>545</v>
      </c>
      <c r="AK2474" s="271" t="str">
        <f t="shared" si="3137"/>
        <v>??</v>
      </c>
      <c r="AL2474" s="271" t="e">
        <f>IF(#REF!=#REF!,0,IF(#REF!=#REF!,0,IF(#REF!=#REF!,0,IF(#REF!=#REF!,0,IF(#REF!=#REF!,0,IF(#REF!=#REF!,0,IF(#REF!=#REF!,0,IF(#REF!=#REF!,0,IF(#REF!=#REF!,0,1)))))))))</f>
        <v>#REF!</v>
      </c>
      <c r="AM2474" s="354">
        <f t="shared" si="3139"/>
        <v>0</v>
      </c>
    </row>
    <row r="2475" spans="1:39" ht="14.1" customHeight="1" thickTop="1" thickBot="1" x14ac:dyDescent="0.25">
      <c r="A2475" s="2278"/>
      <c r="B2475" s="2280"/>
      <c r="C2475" s="2283"/>
      <c r="D2475" s="2285"/>
      <c r="E2475" s="2287"/>
      <c r="F2475" s="2280"/>
      <c r="G2475" s="2280"/>
      <c r="H2475" s="2297"/>
      <c r="I2475" s="2290" t="s">
        <v>140</v>
      </c>
      <c r="J2475" s="2281"/>
      <c r="K2475" s="2280"/>
      <c r="L2475" s="2281"/>
      <c r="M2475" s="310"/>
      <c r="N2475" s="1678"/>
      <c r="O2475" s="1678"/>
      <c r="P2475" s="388"/>
      <c r="Q2475" s="388"/>
      <c r="R2475" s="308"/>
      <c r="S2475" s="308"/>
      <c r="T2475" s="358"/>
      <c r="U2475" s="357"/>
      <c r="V2475" s="357"/>
      <c r="W2475" s="357"/>
      <c r="X2475" s="357"/>
      <c r="Y2475" s="357"/>
      <c r="Z2475" s="357"/>
      <c r="AA2475" s="357"/>
      <c r="AB2475" s="308"/>
      <c r="AC2475" s="2299">
        <f>SUM(T2475:AB2484)</f>
        <v>0</v>
      </c>
      <c r="AD2475" s="2299">
        <f>IF(AC2475&gt;0,18,0)</f>
        <v>0</v>
      </c>
      <c r="AE2475" s="2306">
        <f>IF((AC2475-AD2475)&gt;=0,AC2475-AD2475,0)</f>
        <v>0</v>
      </c>
      <c r="AF2475" s="2316">
        <f>IF(AC2475&lt;AD2475,AC2475,AD2475)/IF(AD2475=0,1,AD2475)</f>
        <v>0</v>
      </c>
      <c r="AG2475" s="2313" t="str">
        <f>IF(AF2475=1,"pe",IF(AF2475&gt;0,"ne",""))</f>
        <v/>
      </c>
      <c r="AH2475" s="2312"/>
      <c r="AI2475" s="271">
        <v>1</v>
      </c>
      <c r="AJ2475" s="271" t="s">
        <v>545</v>
      </c>
      <c r="AK2475" s="271" t="str">
        <f t="shared" si="3137"/>
        <v>??</v>
      </c>
      <c r="AL2475" s="271">
        <v>1</v>
      </c>
      <c r="AM2475" s="354">
        <f>C2475</f>
        <v>0</v>
      </c>
    </row>
    <row r="2476" spans="1:39" ht="14.1" customHeight="1" thickTop="1" thickBot="1" x14ac:dyDescent="0.25">
      <c r="A2476" s="2278"/>
      <c r="B2476" s="2281"/>
      <c r="C2476" s="2283"/>
      <c r="D2476" s="2285"/>
      <c r="E2476" s="2288"/>
      <c r="F2476" s="2281"/>
      <c r="G2476" s="2295"/>
      <c r="H2476" s="2297"/>
      <c r="I2476" s="2291"/>
      <c r="J2476" s="2281"/>
      <c r="K2476" s="2295"/>
      <c r="L2476" s="2281"/>
      <c r="M2476" s="310"/>
      <c r="N2476" s="1678"/>
      <c r="O2476" s="1678"/>
      <c r="P2476" s="309"/>
      <c r="Q2476" s="309"/>
      <c r="R2476" s="308"/>
      <c r="S2476" s="308"/>
      <c r="T2476" s="358"/>
      <c r="U2476" s="357"/>
      <c r="V2476" s="357"/>
      <c r="W2476" s="357"/>
      <c r="X2476" s="357"/>
      <c r="Y2476" s="357"/>
      <c r="Z2476" s="357"/>
      <c r="AA2476" s="357"/>
      <c r="AB2476" s="308"/>
      <c r="AC2476" s="2300"/>
      <c r="AD2476" s="2300"/>
      <c r="AE2476" s="2307"/>
      <c r="AF2476" s="2316"/>
      <c r="AG2476" s="2314"/>
      <c r="AH2476" s="2312"/>
      <c r="AI2476" s="271">
        <f>IF(P2476=P2475,0,1)</f>
        <v>0</v>
      </c>
      <c r="AJ2476" s="271" t="s">
        <v>545</v>
      </c>
      <c r="AK2476" s="271" t="str">
        <f t="shared" si="3137"/>
        <v>??</v>
      </c>
      <c r="AL2476" s="271" t="e">
        <f>IF(#REF!=#REF!,0,1)</f>
        <v>#REF!</v>
      </c>
      <c r="AM2476" s="354">
        <f t="shared" ref="AM2476:AM2484" si="3140">AM2475</f>
        <v>0</v>
      </c>
    </row>
    <row r="2477" spans="1:39" ht="14.1" customHeight="1" thickTop="1" thickBot="1" x14ac:dyDescent="0.25">
      <c r="A2477" s="2278"/>
      <c r="B2477" s="2281"/>
      <c r="C2477" s="2283"/>
      <c r="D2477" s="2285"/>
      <c r="E2477" s="2288"/>
      <c r="F2477" s="2281"/>
      <c r="G2477" s="2295"/>
      <c r="H2477" s="2297"/>
      <c r="I2477" s="2292"/>
      <c r="J2477" s="2281"/>
      <c r="K2477" s="2295"/>
      <c r="L2477" s="2281"/>
      <c r="M2477" s="310"/>
      <c r="N2477" s="1678"/>
      <c r="O2477" s="1678"/>
      <c r="P2477" s="309"/>
      <c r="Q2477" s="309"/>
      <c r="R2477" s="308"/>
      <c r="S2477" s="308"/>
      <c r="T2477" s="358"/>
      <c r="U2477" s="357"/>
      <c r="V2477" s="357"/>
      <c r="W2477" s="357"/>
      <c r="X2477" s="357"/>
      <c r="Y2477" s="357"/>
      <c r="Z2477" s="357"/>
      <c r="AA2477" s="357"/>
      <c r="AB2477" s="308"/>
      <c r="AC2477" s="2300"/>
      <c r="AD2477" s="2300"/>
      <c r="AE2477" s="2307"/>
      <c r="AF2477" s="2316"/>
      <c r="AG2477" s="2314"/>
      <c r="AH2477" s="2312"/>
      <c r="AI2477" s="271">
        <f>IF(P2477=P2476,0,IF(P2477=P2475,0,1))</f>
        <v>0</v>
      </c>
      <c r="AJ2477" s="271" t="s">
        <v>545</v>
      </c>
      <c r="AK2477" s="271" t="str">
        <f t="shared" si="3137"/>
        <v>??</v>
      </c>
      <c r="AL2477" s="271" t="e">
        <f>IF(#REF!=#REF!,0,IF(#REF!=#REF!,0,1))</f>
        <v>#REF!</v>
      </c>
      <c r="AM2477" s="354">
        <f t="shared" si="3140"/>
        <v>0</v>
      </c>
    </row>
    <row r="2478" spans="1:39" ht="14.1" customHeight="1" thickTop="1" thickBot="1" x14ac:dyDescent="0.25">
      <c r="A2478" s="2278"/>
      <c r="B2478" s="2281"/>
      <c r="C2478" s="2283"/>
      <c r="D2478" s="2285"/>
      <c r="E2478" s="2288"/>
      <c r="F2478" s="2281"/>
      <c r="G2478" s="2295"/>
      <c r="H2478" s="2297"/>
      <c r="I2478" s="2293"/>
      <c r="J2478" s="2281"/>
      <c r="K2478" s="2295"/>
      <c r="L2478" s="2281"/>
      <c r="M2478" s="310"/>
      <c r="N2478" s="1678"/>
      <c r="O2478" s="1678"/>
      <c r="P2478" s="309"/>
      <c r="Q2478" s="309"/>
      <c r="R2478" s="308"/>
      <c r="S2478" s="308"/>
      <c r="T2478" s="358"/>
      <c r="U2478" s="357"/>
      <c r="V2478" s="357"/>
      <c r="W2478" s="357"/>
      <c r="X2478" s="357"/>
      <c r="Y2478" s="357"/>
      <c r="Z2478" s="357"/>
      <c r="AA2478" s="357"/>
      <c r="AB2478" s="308"/>
      <c r="AC2478" s="2300"/>
      <c r="AD2478" s="2300"/>
      <c r="AE2478" s="2307"/>
      <c r="AF2478" s="2316"/>
      <c r="AG2478" s="2314"/>
      <c r="AH2478" s="2312"/>
      <c r="AI2478" s="271">
        <f>IF(P2478=P2477,0,IF(P2478=P2476,0,IF(P2478=P2475,0,1)))</f>
        <v>0</v>
      </c>
      <c r="AJ2478" s="271" t="s">
        <v>545</v>
      </c>
      <c r="AK2478" s="271" t="str">
        <f t="shared" si="3137"/>
        <v>??</v>
      </c>
      <c r="AL2478" s="271" t="e">
        <f>IF(#REF!=#REF!,0,IF(#REF!=#REF!,0,IF(#REF!=#REF!,0,1)))</f>
        <v>#REF!</v>
      </c>
      <c r="AM2478" s="354">
        <f t="shared" si="3140"/>
        <v>0</v>
      </c>
    </row>
    <row r="2479" spans="1:39" ht="14.1" customHeight="1" thickTop="1" thickBot="1" x14ac:dyDescent="0.25">
      <c r="A2479" s="2278"/>
      <c r="B2479" s="2281"/>
      <c r="C2479" s="2283"/>
      <c r="D2479" s="2285"/>
      <c r="E2479" s="2288"/>
      <c r="F2479" s="2281"/>
      <c r="G2479" s="2295"/>
      <c r="H2479" s="2297"/>
      <c r="I2479" s="2293"/>
      <c r="J2479" s="2281"/>
      <c r="K2479" s="2295"/>
      <c r="L2479" s="2281"/>
      <c r="M2479" s="310"/>
      <c r="N2479" s="1678"/>
      <c r="O2479" s="1678"/>
      <c r="P2479" s="309"/>
      <c r="Q2479" s="309"/>
      <c r="R2479" s="308"/>
      <c r="S2479" s="308"/>
      <c r="T2479" s="358"/>
      <c r="U2479" s="357"/>
      <c r="V2479" s="357"/>
      <c r="W2479" s="357"/>
      <c r="X2479" s="357"/>
      <c r="Y2479" s="357"/>
      <c r="Z2479" s="357"/>
      <c r="AA2479" s="357"/>
      <c r="AB2479" s="308"/>
      <c r="AC2479" s="2300"/>
      <c r="AD2479" s="2300"/>
      <c r="AE2479" s="2307"/>
      <c r="AF2479" s="2316"/>
      <c r="AG2479" s="2314"/>
      <c r="AH2479" s="2312"/>
      <c r="AI2479" s="271">
        <f>IF(P2479=P2478,0,IF(P2479=P2477,0,IF(P2479=P2476,0,IF(P2479=P2475,0,1))))</f>
        <v>0</v>
      </c>
      <c r="AJ2479" s="271" t="s">
        <v>545</v>
      </c>
      <c r="AK2479" s="271" t="str">
        <f t="shared" si="3137"/>
        <v>??</v>
      </c>
      <c r="AL2479" s="271" t="e">
        <f>IF(#REF!=#REF!,0,IF(#REF!=#REF!,0,IF(#REF!=#REF!,0,IF(#REF!=#REF!,0,1))))</f>
        <v>#REF!</v>
      </c>
      <c r="AM2479" s="354">
        <f t="shared" si="3140"/>
        <v>0</v>
      </c>
    </row>
    <row r="2480" spans="1:39" ht="14.1" customHeight="1" thickTop="1" thickBot="1" x14ac:dyDescent="0.25">
      <c r="A2480" s="2278"/>
      <c r="B2480" s="2281"/>
      <c r="C2480" s="2283"/>
      <c r="D2480" s="2285"/>
      <c r="E2480" s="2288"/>
      <c r="F2480" s="2281"/>
      <c r="G2480" s="2295"/>
      <c r="H2480" s="2297"/>
      <c r="I2480" s="2293"/>
      <c r="J2480" s="2281"/>
      <c r="K2480" s="2295"/>
      <c r="L2480" s="2281"/>
      <c r="M2480" s="310"/>
      <c r="N2480" s="1678"/>
      <c r="O2480" s="1678"/>
      <c r="P2480" s="309"/>
      <c r="Q2480" s="309"/>
      <c r="R2480" s="308"/>
      <c r="S2480" s="308"/>
      <c r="T2480" s="358"/>
      <c r="U2480" s="357"/>
      <c r="V2480" s="357"/>
      <c r="W2480" s="357"/>
      <c r="X2480" s="357"/>
      <c r="Y2480" s="357"/>
      <c r="Z2480" s="357"/>
      <c r="AA2480" s="357"/>
      <c r="AB2480" s="308"/>
      <c r="AC2480" s="2300"/>
      <c r="AD2480" s="2300"/>
      <c r="AE2480" s="2307"/>
      <c r="AF2480" s="2316"/>
      <c r="AG2480" s="2314"/>
      <c r="AH2480" s="2312"/>
      <c r="AI2480" s="271">
        <f>IF(P2480=P2479,0,IF(P2480=P2478,0,IF(P2480=P2477,0,IF(P2480=P2476,0,IF(P2480=P2475,0,1)))))</f>
        <v>0</v>
      </c>
      <c r="AJ2480" s="271" t="s">
        <v>545</v>
      </c>
      <c r="AK2480" s="271" t="str">
        <f t="shared" si="3137"/>
        <v>??</v>
      </c>
      <c r="AL2480" s="271" t="e">
        <f>IF(#REF!=#REF!,0,IF(#REF!=#REF!,0,IF(#REF!=#REF!,0,IF(#REF!=#REF!,0,IF(#REF!=#REF!,0,1)))))</f>
        <v>#REF!</v>
      </c>
      <c r="AM2480" s="354">
        <f t="shared" si="3140"/>
        <v>0</v>
      </c>
    </row>
    <row r="2481" spans="1:39" ht="14.1" customHeight="1" thickTop="1" thickBot="1" x14ac:dyDescent="0.25">
      <c r="A2481" s="2278"/>
      <c r="B2481" s="2281"/>
      <c r="C2481" s="2283"/>
      <c r="D2481" s="2285"/>
      <c r="E2481" s="2288"/>
      <c r="F2481" s="2281"/>
      <c r="G2481" s="2295"/>
      <c r="H2481" s="2297"/>
      <c r="I2481" s="2293"/>
      <c r="J2481" s="2281"/>
      <c r="K2481" s="2295"/>
      <c r="L2481" s="2281"/>
      <c r="M2481" s="310"/>
      <c r="N2481" s="1678"/>
      <c r="O2481" s="1678"/>
      <c r="P2481" s="309"/>
      <c r="Q2481" s="309"/>
      <c r="R2481" s="308"/>
      <c r="S2481" s="308"/>
      <c r="T2481" s="358"/>
      <c r="U2481" s="357"/>
      <c r="V2481" s="357"/>
      <c r="W2481" s="357"/>
      <c r="X2481" s="357"/>
      <c r="Y2481" s="357"/>
      <c r="Z2481" s="357"/>
      <c r="AA2481" s="357"/>
      <c r="AB2481" s="308"/>
      <c r="AC2481" s="2300"/>
      <c r="AD2481" s="2300"/>
      <c r="AE2481" s="2308" t="str">
        <f>IF(AE2475&gt;9,"błąd","")</f>
        <v/>
      </c>
      <c r="AF2481" s="2316"/>
      <c r="AG2481" s="2314"/>
      <c r="AH2481" s="2312"/>
      <c r="AI2481" s="271">
        <f>IF(P2481=P2480,0,IF(P2481=P2479,0,IF(P2481=P2478,0,IF(P2481=P2477,0,IF(P2481=P2476,0,IF(P2481=P2475,0,1))))))</f>
        <v>0</v>
      </c>
      <c r="AJ2481" s="271" t="s">
        <v>545</v>
      </c>
      <c r="AK2481" s="271" t="str">
        <f t="shared" si="3137"/>
        <v>??</v>
      </c>
      <c r="AL2481" s="271" t="e">
        <f>IF(#REF!=#REF!,0,IF(#REF!=#REF!,0,IF(#REF!=#REF!,0,IF(#REF!=#REF!,0,IF(#REF!=#REF!,0,IF(#REF!=#REF!,0,1))))))</f>
        <v>#REF!</v>
      </c>
      <c r="AM2481" s="354">
        <f t="shared" si="3140"/>
        <v>0</v>
      </c>
    </row>
    <row r="2482" spans="1:39" ht="14.1" customHeight="1" thickTop="1" thickBot="1" x14ac:dyDescent="0.25">
      <c r="A2482" s="2278"/>
      <c r="B2482" s="2281"/>
      <c r="C2482" s="2283"/>
      <c r="D2482" s="2285"/>
      <c r="E2482" s="2288"/>
      <c r="F2482" s="2281"/>
      <c r="G2482" s="2295"/>
      <c r="H2482" s="2297"/>
      <c r="I2482" s="2293"/>
      <c r="J2482" s="2281"/>
      <c r="K2482" s="2295"/>
      <c r="L2482" s="2281"/>
      <c r="M2482" s="310"/>
      <c r="N2482" s="1678"/>
      <c r="O2482" s="1678"/>
      <c r="P2482" s="309"/>
      <c r="Q2482" s="309"/>
      <c r="R2482" s="308"/>
      <c r="S2482" s="308"/>
      <c r="T2482" s="358"/>
      <c r="U2482" s="357"/>
      <c r="V2482" s="357"/>
      <c r="W2482" s="357"/>
      <c r="X2482" s="357"/>
      <c r="Y2482" s="357"/>
      <c r="Z2482" s="357"/>
      <c r="AA2482" s="357"/>
      <c r="AB2482" s="308"/>
      <c r="AC2482" s="2300"/>
      <c r="AD2482" s="2300"/>
      <c r="AE2482" s="2308"/>
      <c r="AF2482" s="2316"/>
      <c r="AG2482" s="2314"/>
      <c r="AH2482" s="2312"/>
      <c r="AI2482" s="271">
        <f>IF(P2482=P2481,0,IF(P2482=P2480,0,IF(P2482=P2479,0,IF(P2482=P2478,0,IF(P2482=P2477,0,IF(P2482=P2476,0,IF(P2482=P2475,0,1)))))))</f>
        <v>0</v>
      </c>
      <c r="AJ2482" s="271" t="s">
        <v>545</v>
      </c>
      <c r="AK2482" s="271" t="str">
        <f t="shared" si="3137"/>
        <v>??</v>
      </c>
      <c r="AL2482" s="271" t="e">
        <f>IF(#REF!=#REF!,0,IF(#REF!=#REF!,0,IF(#REF!=#REF!,0,IF(#REF!=#REF!,0,IF(#REF!=#REF!,0,IF(#REF!=#REF!,0,IF(#REF!=#REF!,0,1)))))))</f>
        <v>#REF!</v>
      </c>
      <c r="AM2482" s="354">
        <f t="shared" si="3140"/>
        <v>0</v>
      </c>
    </row>
    <row r="2483" spans="1:39" ht="14.1" customHeight="1" thickTop="1" thickBot="1" x14ac:dyDescent="0.25">
      <c r="A2483" s="2278"/>
      <c r="B2483" s="2281"/>
      <c r="C2483" s="2283"/>
      <c r="D2483" s="2285"/>
      <c r="E2483" s="2288"/>
      <c r="F2483" s="2281"/>
      <c r="G2483" s="2295"/>
      <c r="H2483" s="2297"/>
      <c r="I2483" s="2293"/>
      <c r="J2483" s="2281"/>
      <c r="K2483" s="2295"/>
      <c r="L2483" s="2281"/>
      <c r="M2483" s="310"/>
      <c r="N2483" s="1678"/>
      <c r="O2483" s="1678"/>
      <c r="P2483" s="309"/>
      <c r="Q2483" s="309"/>
      <c r="R2483" s="308"/>
      <c r="S2483" s="308"/>
      <c r="T2483" s="358"/>
      <c r="U2483" s="357"/>
      <c r="V2483" s="357"/>
      <c r="W2483" s="357"/>
      <c r="X2483" s="357"/>
      <c r="Y2483" s="357"/>
      <c r="Z2483" s="357"/>
      <c r="AA2483" s="357"/>
      <c r="AB2483" s="308"/>
      <c r="AC2483" s="2300"/>
      <c r="AD2483" s="2300"/>
      <c r="AE2483" s="2308"/>
      <c r="AF2483" s="2316"/>
      <c r="AG2483" s="2314"/>
      <c r="AH2483" s="2312"/>
      <c r="AI2483" s="271">
        <f>IF(P2483=P2482,0,IF(P2483=P2481,0,IF(P2483=P2480,0,IF(P2483=P2479,0,IF(P2483=P2478,0,IF(P2483=P2477,0,IF(P2483=P2476,0,IF(P2483=P2475,0,1))))))))</f>
        <v>0</v>
      </c>
      <c r="AJ2483" s="271" t="s">
        <v>545</v>
      </c>
      <c r="AK2483" s="271" t="str">
        <f t="shared" si="3137"/>
        <v>??</v>
      </c>
      <c r="AL2483" s="271" t="e">
        <f>IF(#REF!=#REF!,0,IF(#REF!=#REF!,0,IF(#REF!=#REF!,0,IF(#REF!=#REF!,0,IF(#REF!=#REF!,0,IF(#REF!=#REF!,0,IF(#REF!=#REF!,0,IF(#REF!=#REF!,0,1))))))))</f>
        <v>#REF!</v>
      </c>
      <c r="AM2483" s="354">
        <f t="shared" si="3140"/>
        <v>0</v>
      </c>
    </row>
    <row r="2484" spans="1:39" ht="14.1" customHeight="1" thickTop="1" thickBot="1" x14ac:dyDescent="0.25">
      <c r="A2484" s="2279"/>
      <c r="B2484" s="2282"/>
      <c r="C2484" s="2284"/>
      <c r="D2484" s="2286"/>
      <c r="E2484" s="2289"/>
      <c r="F2484" s="2282"/>
      <c r="G2484" s="2296"/>
      <c r="H2484" s="2298"/>
      <c r="I2484" s="2294"/>
      <c r="J2484" s="2282"/>
      <c r="K2484" s="2296"/>
      <c r="L2484" s="2282"/>
      <c r="M2484" s="292"/>
      <c r="N2484" s="290"/>
      <c r="O2484" s="290"/>
      <c r="P2484" s="291"/>
      <c r="Q2484" s="291"/>
      <c r="R2484" s="290"/>
      <c r="S2484" s="290"/>
      <c r="T2484" s="356"/>
      <c r="U2484" s="355"/>
      <c r="V2484" s="355"/>
      <c r="W2484" s="355"/>
      <c r="X2484" s="355"/>
      <c r="Y2484" s="355"/>
      <c r="Z2484" s="355"/>
      <c r="AA2484" s="355"/>
      <c r="AB2484" s="290"/>
      <c r="AC2484" s="2301"/>
      <c r="AD2484" s="2301"/>
      <c r="AE2484" s="2309"/>
      <c r="AF2484" s="2316"/>
      <c r="AG2484" s="2315"/>
      <c r="AH2484" s="2312"/>
      <c r="AI2484" s="271">
        <f>IF(P2484=P2483,0,IF(P2484=P2482,0,IF(P2484=P2481,0,IF(P2484=P2480,0,IF(P2484=P2479,0,IF(P2484=P2478,0,IF(P2484=P2477,0,IF(P2484=P2476,0,IF(P2484=P2475,0,1)))))))))</f>
        <v>0</v>
      </c>
      <c r="AJ2484" s="271" t="s">
        <v>545</v>
      </c>
      <c r="AK2484" s="271" t="str">
        <f t="shared" si="3137"/>
        <v>??</v>
      </c>
      <c r="AL2484" s="271" t="e">
        <f>IF(#REF!=#REF!,0,IF(#REF!=#REF!,0,IF(#REF!=#REF!,0,IF(#REF!=#REF!,0,IF(#REF!=#REF!,0,IF(#REF!=#REF!,0,IF(#REF!=#REF!,0,IF(#REF!=#REF!,0,IF(#REF!=#REF!,0,1)))))))))</f>
        <v>#REF!</v>
      </c>
      <c r="AM2484" s="354">
        <f t="shared" si="3140"/>
        <v>0</v>
      </c>
    </row>
    <row r="2485" spans="1:39" ht="14.1" customHeight="1" thickTop="1" thickBot="1" x14ac:dyDescent="0.25">
      <c r="A2485" s="2278"/>
      <c r="B2485" s="2280"/>
      <c r="C2485" s="2283"/>
      <c r="D2485" s="2285"/>
      <c r="E2485" s="2287"/>
      <c r="F2485" s="2280"/>
      <c r="G2485" s="2280"/>
      <c r="H2485" s="2297"/>
      <c r="I2485" s="2290" t="s">
        <v>140</v>
      </c>
      <c r="J2485" s="2281"/>
      <c r="K2485" s="2280"/>
      <c r="L2485" s="2281"/>
      <c r="M2485" s="310"/>
      <c r="N2485" s="1678"/>
      <c r="O2485" s="1678"/>
      <c r="P2485" s="388"/>
      <c r="Q2485" s="388"/>
      <c r="R2485" s="308"/>
      <c r="S2485" s="308"/>
      <c r="T2485" s="358"/>
      <c r="U2485" s="357"/>
      <c r="V2485" s="357"/>
      <c r="W2485" s="357"/>
      <c r="X2485" s="357"/>
      <c r="Y2485" s="357"/>
      <c r="Z2485" s="357"/>
      <c r="AA2485" s="357"/>
      <c r="AB2485" s="308"/>
      <c r="AC2485" s="2299">
        <f>SUM(T2485:AB2494)</f>
        <v>0</v>
      </c>
      <c r="AD2485" s="2299">
        <f>IF(AC2485&gt;0,18,0)</f>
        <v>0</v>
      </c>
      <c r="AE2485" s="2306">
        <f>IF((AC2485-AD2485)&gt;=0,AC2485-AD2485,0)</f>
        <v>0</v>
      </c>
      <c r="AF2485" s="2316">
        <f>IF(AC2485&lt;AD2485,AC2485,AD2485)/IF(AD2485=0,1,AD2485)</f>
        <v>0</v>
      </c>
      <c r="AG2485" s="2313" t="str">
        <f>IF(AF2485=1,"pe",IF(AF2485&gt;0,"ne",""))</f>
        <v/>
      </c>
      <c r="AH2485" s="2312"/>
      <c r="AI2485" s="271">
        <v>1</v>
      </c>
      <c r="AJ2485" s="271" t="s">
        <v>545</v>
      </c>
      <c r="AK2485" s="271" t="str">
        <f t="shared" si="3137"/>
        <v>??</v>
      </c>
      <c r="AL2485" s="271">
        <v>1</v>
      </c>
      <c r="AM2485" s="354">
        <f>C2485</f>
        <v>0</v>
      </c>
    </row>
    <row r="2486" spans="1:39" ht="14.1" customHeight="1" thickTop="1" thickBot="1" x14ac:dyDescent="0.25">
      <c r="A2486" s="2278"/>
      <c r="B2486" s="2281"/>
      <c r="C2486" s="2283"/>
      <c r="D2486" s="2285"/>
      <c r="E2486" s="2288"/>
      <c r="F2486" s="2281"/>
      <c r="G2486" s="2295"/>
      <c r="H2486" s="2297"/>
      <c r="I2486" s="2291"/>
      <c r="J2486" s="2281"/>
      <c r="K2486" s="2295"/>
      <c r="L2486" s="2281"/>
      <c r="M2486" s="310"/>
      <c r="N2486" s="1678"/>
      <c r="O2486" s="1678"/>
      <c r="P2486" s="309"/>
      <c r="Q2486" s="309"/>
      <c r="R2486" s="308"/>
      <c r="S2486" s="308"/>
      <c r="T2486" s="358"/>
      <c r="U2486" s="357"/>
      <c r="V2486" s="357"/>
      <c r="W2486" s="357"/>
      <c r="X2486" s="357"/>
      <c r="Y2486" s="357"/>
      <c r="Z2486" s="357"/>
      <c r="AA2486" s="357"/>
      <c r="AB2486" s="308"/>
      <c r="AC2486" s="2300"/>
      <c r="AD2486" s="2300"/>
      <c r="AE2486" s="2307"/>
      <c r="AF2486" s="2316"/>
      <c r="AG2486" s="2314"/>
      <c r="AH2486" s="2312"/>
      <c r="AI2486" s="271">
        <f>IF(P2486=P2485,0,1)</f>
        <v>0</v>
      </c>
      <c r="AJ2486" s="271" t="s">
        <v>545</v>
      </c>
      <c r="AK2486" s="271" t="str">
        <f t="shared" si="3137"/>
        <v>??</v>
      </c>
      <c r="AL2486" s="271" t="e">
        <f>IF(#REF!=#REF!,0,1)</f>
        <v>#REF!</v>
      </c>
      <c r="AM2486" s="354">
        <f t="shared" ref="AM2486:AM2494" si="3141">AM2485</f>
        <v>0</v>
      </c>
    </row>
    <row r="2487" spans="1:39" ht="14.1" customHeight="1" thickTop="1" thickBot="1" x14ac:dyDescent="0.25">
      <c r="A2487" s="2278"/>
      <c r="B2487" s="2281"/>
      <c r="C2487" s="2283"/>
      <c r="D2487" s="2285"/>
      <c r="E2487" s="2288"/>
      <c r="F2487" s="2281"/>
      <c r="G2487" s="2295"/>
      <c r="H2487" s="2297"/>
      <c r="I2487" s="2292"/>
      <c r="J2487" s="2281"/>
      <c r="K2487" s="2295"/>
      <c r="L2487" s="2281"/>
      <c r="M2487" s="310"/>
      <c r="N2487" s="1678"/>
      <c r="O2487" s="1678"/>
      <c r="P2487" s="309"/>
      <c r="Q2487" s="309"/>
      <c r="R2487" s="308"/>
      <c r="S2487" s="308"/>
      <c r="T2487" s="358"/>
      <c r="U2487" s="357"/>
      <c r="V2487" s="357"/>
      <c r="W2487" s="357"/>
      <c r="X2487" s="357"/>
      <c r="Y2487" s="357"/>
      <c r="Z2487" s="357"/>
      <c r="AA2487" s="357"/>
      <c r="AB2487" s="308"/>
      <c r="AC2487" s="2300"/>
      <c r="AD2487" s="2300"/>
      <c r="AE2487" s="2307"/>
      <c r="AF2487" s="2316"/>
      <c r="AG2487" s="2314"/>
      <c r="AH2487" s="2312"/>
      <c r="AI2487" s="271">
        <f>IF(P2487=P2486,0,IF(P2487=P2485,0,1))</f>
        <v>0</v>
      </c>
      <c r="AJ2487" s="271" t="s">
        <v>545</v>
      </c>
      <c r="AK2487" s="271" t="str">
        <f t="shared" si="3137"/>
        <v>??</v>
      </c>
      <c r="AL2487" s="271" t="e">
        <f>IF(#REF!=#REF!,0,IF(#REF!=#REF!,0,1))</f>
        <v>#REF!</v>
      </c>
      <c r="AM2487" s="354">
        <f t="shared" si="3141"/>
        <v>0</v>
      </c>
    </row>
    <row r="2488" spans="1:39" ht="14.1" customHeight="1" thickTop="1" thickBot="1" x14ac:dyDescent="0.25">
      <c r="A2488" s="2278"/>
      <c r="B2488" s="2281"/>
      <c r="C2488" s="2283"/>
      <c r="D2488" s="2285"/>
      <c r="E2488" s="2288"/>
      <c r="F2488" s="2281"/>
      <c r="G2488" s="2295"/>
      <c r="H2488" s="2297"/>
      <c r="I2488" s="2293"/>
      <c r="J2488" s="2281"/>
      <c r="K2488" s="2295"/>
      <c r="L2488" s="2281"/>
      <c r="M2488" s="310"/>
      <c r="N2488" s="1678"/>
      <c r="O2488" s="1678"/>
      <c r="P2488" s="309"/>
      <c r="Q2488" s="309"/>
      <c r="R2488" s="308"/>
      <c r="S2488" s="308"/>
      <c r="T2488" s="358"/>
      <c r="U2488" s="357"/>
      <c r="V2488" s="357"/>
      <c r="W2488" s="357"/>
      <c r="X2488" s="357"/>
      <c r="Y2488" s="357"/>
      <c r="Z2488" s="357"/>
      <c r="AA2488" s="357"/>
      <c r="AB2488" s="308"/>
      <c r="AC2488" s="2300"/>
      <c r="AD2488" s="2300"/>
      <c r="AE2488" s="2307"/>
      <c r="AF2488" s="2316"/>
      <c r="AG2488" s="2314"/>
      <c r="AH2488" s="2312"/>
      <c r="AI2488" s="271">
        <f>IF(P2488=P2487,0,IF(P2488=P2486,0,IF(P2488=P2485,0,1)))</f>
        <v>0</v>
      </c>
      <c r="AJ2488" s="271" t="s">
        <v>545</v>
      </c>
      <c r="AK2488" s="271" t="str">
        <f t="shared" si="3137"/>
        <v>??</v>
      </c>
      <c r="AL2488" s="271" t="e">
        <f>IF(#REF!=#REF!,0,IF(#REF!=#REF!,0,IF(#REF!=#REF!,0,1)))</f>
        <v>#REF!</v>
      </c>
      <c r="AM2488" s="354">
        <f t="shared" si="3141"/>
        <v>0</v>
      </c>
    </row>
    <row r="2489" spans="1:39" ht="14.1" customHeight="1" thickTop="1" thickBot="1" x14ac:dyDescent="0.25">
      <c r="A2489" s="2278"/>
      <c r="B2489" s="2281"/>
      <c r="C2489" s="2283"/>
      <c r="D2489" s="2285"/>
      <c r="E2489" s="2288"/>
      <c r="F2489" s="2281"/>
      <c r="G2489" s="2295"/>
      <c r="H2489" s="2297"/>
      <c r="I2489" s="2293"/>
      <c r="J2489" s="2281"/>
      <c r="K2489" s="2295"/>
      <c r="L2489" s="2281"/>
      <c r="M2489" s="310"/>
      <c r="N2489" s="1678"/>
      <c r="O2489" s="1678"/>
      <c r="P2489" s="309"/>
      <c r="Q2489" s="309"/>
      <c r="R2489" s="308"/>
      <c r="S2489" s="308"/>
      <c r="T2489" s="358"/>
      <c r="U2489" s="357"/>
      <c r="V2489" s="357"/>
      <c r="W2489" s="357"/>
      <c r="X2489" s="357"/>
      <c r="Y2489" s="357"/>
      <c r="Z2489" s="357"/>
      <c r="AA2489" s="357"/>
      <c r="AB2489" s="308"/>
      <c r="AC2489" s="2300"/>
      <c r="AD2489" s="2300"/>
      <c r="AE2489" s="2307"/>
      <c r="AF2489" s="2316"/>
      <c r="AG2489" s="2314"/>
      <c r="AH2489" s="2312"/>
      <c r="AI2489" s="271">
        <f>IF(P2489=P2488,0,IF(P2489=P2487,0,IF(P2489=P2486,0,IF(P2489=P2485,0,1))))</f>
        <v>0</v>
      </c>
      <c r="AJ2489" s="271" t="s">
        <v>545</v>
      </c>
      <c r="AK2489" s="271" t="str">
        <f t="shared" si="3137"/>
        <v>??</v>
      </c>
      <c r="AL2489" s="271" t="e">
        <f>IF(#REF!=#REF!,0,IF(#REF!=#REF!,0,IF(#REF!=#REF!,0,IF(#REF!=#REF!,0,1))))</f>
        <v>#REF!</v>
      </c>
      <c r="AM2489" s="354">
        <f t="shared" si="3141"/>
        <v>0</v>
      </c>
    </row>
    <row r="2490" spans="1:39" ht="14.1" customHeight="1" thickTop="1" thickBot="1" x14ac:dyDescent="0.25">
      <c r="A2490" s="2278"/>
      <c r="B2490" s="2281"/>
      <c r="C2490" s="2283"/>
      <c r="D2490" s="2285"/>
      <c r="E2490" s="2288"/>
      <c r="F2490" s="2281"/>
      <c r="G2490" s="2295"/>
      <c r="H2490" s="2297"/>
      <c r="I2490" s="2293"/>
      <c r="J2490" s="2281"/>
      <c r="K2490" s="2295"/>
      <c r="L2490" s="2281"/>
      <c r="M2490" s="310"/>
      <c r="N2490" s="1678"/>
      <c r="O2490" s="1678"/>
      <c r="P2490" s="309"/>
      <c r="Q2490" s="309"/>
      <c r="R2490" s="308"/>
      <c r="S2490" s="308"/>
      <c r="T2490" s="358"/>
      <c r="U2490" s="357"/>
      <c r="V2490" s="357"/>
      <c r="W2490" s="357"/>
      <c r="X2490" s="357"/>
      <c r="Y2490" s="357"/>
      <c r="Z2490" s="357"/>
      <c r="AA2490" s="357"/>
      <c r="AB2490" s="308"/>
      <c r="AC2490" s="2300"/>
      <c r="AD2490" s="2300"/>
      <c r="AE2490" s="2307"/>
      <c r="AF2490" s="2316"/>
      <c r="AG2490" s="2314"/>
      <c r="AH2490" s="2312"/>
      <c r="AI2490" s="271">
        <f>IF(P2490=P2489,0,IF(P2490=P2488,0,IF(P2490=P2487,0,IF(P2490=P2486,0,IF(P2490=P2485,0,1)))))</f>
        <v>0</v>
      </c>
      <c r="AJ2490" s="271" t="s">
        <v>545</v>
      </c>
      <c r="AK2490" s="271" t="str">
        <f t="shared" si="3137"/>
        <v>??</v>
      </c>
      <c r="AL2490" s="271" t="e">
        <f>IF(#REF!=#REF!,0,IF(#REF!=#REF!,0,IF(#REF!=#REF!,0,IF(#REF!=#REF!,0,IF(#REF!=#REF!,0,1)))))</f>
        <v>#REF!</v>
      </c>
      <c r="AM2490" s="354">
        <f t="shared" si="3141"/>
        <v>0</v>
      </c>
    </row>
    <row r="2491" spans="1:39" ht="14.1" customHeight="1" thickTop="1" thickBot="1" x14ac:dyDescent="0.25">
      <c r="A2491" s="2278"/>
      <c r="B2491" s="2281"/>
      <c r="C2491" s="2283"/>
      <c r="D2491" s="2285"/>
      <c r="E2491" s="2288"/>
      <c r="F2491" s="2281"/>
      <c r="G2491" s="2295"/>
      <c r="H2491" s="2297"/>
      <c r="I2491" s="2293"/>
      <c r="J2491" s="2281"/>
      <c r="K2491" s="2295"/>
      <c r="L2491" s="2281"/>
      <c r="M2491" s="310"/>
      <c r="N2491" s="1678"/>
      <c r="O2491" s="1678"/>
      <c r="P2491" s="309"/>
      <c r="Q2491" s="309"/>
      <c r="R2491" s="308"/>
      <c r="S2491" s="308"/>
      <c r="T2491" s="358"/>
      <c r="U2491" s="357"/>
      <c r="V2491" s="357"/>
      <c r="W2491" s="357"/>
      <c r="X2491" s="357"/>
      <c r="Y2491" s="357"/>
      <c r="Z2491" s="357"/>
      <c r="AA2491" s="357"/>
      <c r="AB2491" s="308"/>
      <c r="AC2491" s="2300"/>
      <c r="AD2491" s="2300"/>
      <c r="AE2491" s="2308" t="str">
        <f>IF(AE2485&gt;9,"błąd","")</f>
        <v/>
      </c>
      <c r="AF2491" s="2316"/>
      <c r="AG2491" s="2314"/>
      <c r="AH2491" s="2312"/>
      <c r="AI2491" s="271">
        <f>IF(P2491=P2490,0,IF(P2491=P2489,0,IF(P2491=P2488,0,IF(P2491=P2487,0,IF(P2491=P2486,0,IF(P2491=P2485,0,1))))))</f>
        <v>0</v>
      </c>
      <c r="AJ2491" s="271" t="s">
        <v>545</v>
      </c>
      <c r="AK2491" s="271" t="str">
        <f t="shared" si="3137"/>
        <v>??</v>
      </c>
      <c r="AL2491" s="271" t="e">
        <f>IF(#REF!=#REF!,0,IF(#REF!=#REF!,0,IF(#REF!=#REF!,0,IF(#REF!=#REF!,0,IF(#REF!=#REF!,0,IF(#REF!=#REF!,0,1))))))</f>
        <v>#REF!</v>
      </c>
      <c r="AM2491" s="354">
        <f t="shared" si="3141"/>
        <v>0</v>
      </c>
    </row>
    <row r="2492" spans="1:39" ht="14.1" customHeight="1" thickTop="1" thickBot="1" x14ac:dyDescent="0.25">
      <c r="A2492" s="2278"/>
      <c r="B2492" s="2281"/>
      <c r="C2492" s="2283"/>
      <c r="D2492" s="2285"/>
      <c r="E2492" s="2288"/>
      <c r="F2492" s="2281"/>
      <c r="G2492" s="2295"/>
      <c r="H2492" s="2297"/>
      <c r="I2492" s="2293"/>
      <c r="J2492" s="2281"/>
      <c r="K2492" s="2295"/>
      <c r="L2492" s="2281"/>
      <c r="M2492" s="310"/>
      <c r="N2492" s="1678"/>
      <c r="O2492" s="1678"/>
      <c r="P2492" s="309"/>
      <c r="Q2492" s="309"/>
      <c r="R2492" s="308"/>
      <c r="S2492" s="308"/>
      <c r="T2492" s="358"/>
      <c r="U2492" s="357"/>
      <c r="V2492" s="357"/>
      <c r="W2492" s="357"/>
      <c r="X2492" s="357"/>
      <c r="Y2492" s="357"/>
      <c r="Z2492" s="357"/>
      <c r="AA2492" s="357"/>
      <c r="AB2492" s="308"/>
      <c r="AC2492" s="2300"/>
      <c r="AD2492" s="2300"/>
      <c r="AE2492" s="2308"/>
      <c r="AF2492" s="2316"/>
      <c r="AG2492" s="2314"/>
      <c r="AH2492" s="2312"/>
      <c r="AI2492" s="271">
        <f>IF(P2492=P2491,0,IF(P2492=P2490,0,IF(P2492=P2489,0,IF(P2492=P2488,0,IF(P2492=P2487,0,IF(P2492=P2486,0,IF(P2492=P2485,0,1)))))))</f>
        <v>0</v>
      </c>
      <c r="AJ2492" s="271" t="s">
        <v>545</v>
      </c>
      <c r="AK2492" s="271" t="str">
        <f t="shared" si="3137"/>
        <v>??</v>
      </c>
      <c r="AL2492" s="271" t="e">
        <f>IF(#REF!=#REF!,0,IF(#REF!=#REF!,0,IF(#REF!=#REF!,0,IF(#REF!=#REF!,0,IF(#REF!=#REF!,0,IF(#REF!=#REF!,0,IF(#REF!=#REF!,0,1)))))))</f>
        <v>#REF!</v>
      </c>
      <c r="AM2492" s="354">
        <f t="shared" si="3141"/>
        <v>0</v>
      </c>
    </row>
    <row r="2493" spans="1:39" ht="14.1" customHeight="1" thickTop="1" thickBot="1" x14ac:dyDescent="0.25">
      <c r="A2493" s="2278"/>
      <c r="B2493" s="2281"/>
      <c r="C2493" s="2283"/>
      <c r="D2493" s="2285"/>
      <c r="E2493" s="2288"/>
      <c r="F2493" s="2281"/>
      <c r="G2493" s="2295"/>
      <c r="H2493" s="2297"/>
      <c r="I2493" s="2293"/>
      <c r="J2493" s="2281"/>
      <c r="K2493" s="2295"/>
      <c r="L2493" s="2281"/>
      <c r="M2493" s="310"/>
      <c r="N2493" s="1678"/>
      <c r="O2493" s="1678"/>
      <c r="P2493" s="309"/>
      <c r="Q2493" s="309"/>
      <c r="R2493" s="308"/>
      <c r="S2493" s="308"/>
      <c r="T2493" s="358"/>
      <c r="U2493" s="357"/>
      <c r="V2493" s="357"/>
      <c r="W2493" s="357"/>
      <c r="X2493" s="357"/>
      <c r="Y2493" s="357"/>
      <c r="Z2493" s="357"/>
      <c r="AA2493" s="357"/>
      <c r="AB2493" s="308"/>
      <c r="AC2493" s="2300"/>
      <c r="AD2493" s="2300"/>
      <c r="AE2493" s="2308"/>
      <c r="AF2493" s="2316"/>
      <c r="AG2493" s="2314"/>
      <c r="AH2493" s="2312"/>
      <c r="AI2493" s="271">
        <f>IF(P2493=P2492,0,IF(P2493=P2491,0,IF(P2493=P2490,0,IF(P2493=P2489,0,IF(P2493=P2488,0,IF(P2493=P2487,0,IF(P2493=P2486,0,IF(P2493=P2485,0,1))))))))</f>
        <v>0</v>
      </c>
      <c r="AJ2493" s="271" t="s">
        <v>545</v>
      </c>
      <c r="AK2493" s="271" t="str">
        <f t="shared" si="3137"/>
        <v>??</v>
      </c>
      <c r="AL2493" s="271" t="e">
        <f>IF(#REF!=#REF!,0,IF(#REF!=#REF!,0,IF(#REF!=#REF!,0,IF(#REF!=#REF!,0,IF(#REF!=#REF!,0,IF(#REF!=#REF!,0,IF(#REF!=#REF!,0,IF(#REF!=#REF!,0,1))))))))</f>
        <v>#REF!</v>
      </c>
      <c r="AM2493" s="354">
        <f t="shared" si="3141"/>
        <v>0</v>
      </c>
    </row>
    <row r="2494" spans="1:39" ht="14.1" customHeight="1" thickTop="1" thickBot="1" x14ac:dyDescent="0.25">
      <c r="A2494" s="2279"/>
      <c r="B2494" s="2282"/>
      <c r="C2494" s="2284"/>
      <c r="D2494" s="2286"/>
      <c r="E2494" s="2289"/>
      <c r="F2494" s="2282"/>
      <c r="G2494" s="2296"/>
      <c r="H2494" s="2298"/>
      <c r="I2494" s="2294"/>
      <c r="J2494" s="2282"/>
      <c r="K2494" s="2296"/>
      <c r="L2494" s="2282"/>
      <c r="M2494" s="292"/>
      <c r="N2494" s="290"/>
      <c r="O2494" s="290"/>
      <c r="P2494" s="291"/>
      <c r="Q2494" s="291"/>
      <c r="R2494" s="290"/>
      <c r="S2494" s="290"/>
      <c r="T2494" s="356"/>
      <c r="U2494" s="355"/>
      <c r="V2494" s="355"/>
      <c r="W2494" s="355"/>
      <c r="X2494" s="355"/>
      <c r="Y2494" s="355"/>
      <c r="Z2494" s="355"/>
      <c r="AA2494" s="355"/>
      <c r="AB2494" s="290"/>
      <c r="AC2494" s="2301"/>
      <c r="AD2494" s="2301"/>
      <c r="AE2494" s="2309"/>
      <c r="AF2494" s="2316"/>
      <c r="AG2494" s="2315"/>
      <c r="AH2494" s="2312"/>
      <c r="AI2494" s="271">
        <f>IF(P2494=P2493,0,IF(P2494=P2492,0,IF(P2494=P2491,0,IF(P2494=P2490,0,IF(P2494=P2489,0,IF(P2494=P2488,0,IF(P2494=P2487,0,IF(P2494=P2486,0,IF(P2494=P2485,0,1)))))))))</f>
        <v>0</v>
      </c>
      <c r="AJ2494" s="271" t="s">
        <v>545</v>
      </c>
      <c r="AK2494" s="271" t="str">
        <f t="shared" si="3137"/>
        <v>??</v>
      </c>
      <c r="AL2494" s="271" t="e">
        <f>IF(#REF!=#REF!,0,IF(#REF!=#REF!,0,IF(#REF!=#REF!,0,IF(#REF!=#REF!,0,IF(#REF!=#REF!,0,IF(#REF!=#REF!,0,IF(#REF!=#REF!,0,IF(#REF!=#REF!,0,IF(#REF!=#REF!,0,1)))))))))</f>
        <v>#REF!</v>
      </c>
      <c r="AM2494" s="354">
        <f t="shared" si="3141"/>
        <v>0</v>
      </c>
    </row>
    <row r="2495" spans="1:39" ht="14.1" customHeight="1" thickTop="1" thickBot="1" x14ac:dyDescent="0.25">
      <c r="A2495" s="2278"/>
      <c r="B2495" s="2280"/>
      <c r="C2495" s="2283"/>
      <c r="D2495" s="2285"/>
      <c r="E2495" s="2287"/>
      <c r="F2495" s="2280"/>
      <c r="G2495" s="2280"/>
      <c r="H2495" s="2297"/>
      <c r="I2495" s="2290" t="s">
        <v>140</v>
      </c>
      <c r="J2495" s="2281"/>
      <c r="K2495" s="2280"/>
      <c r="L2495" s="2281"/>
      <c r="M2495" s="310"/>
      <c r="N2495" s="1678"/>
      <c r="O2495" s="1678"/>
      <c r="P2495" s="388"/>
      <c r="Q2495" s="388"/>
      <c r="R2495" s="308"/>
      <c r="S2495" s="308"/>
      <c r="T2495" s="358"/>
      <c r="U2495" s="357"/>
      <c r="V2495" s="357"/>
      <c r="W2495" s="357"/>
      <c r="X2495" s="357"/>
      <c r="Y2495" s="357"/>
      <c r="Z2495" s="357"/>
      <c r="AA2495" s="357"/>
      <c r="AB2495" s="308"/>
      <c r="AC2495" s="2299">
        <f>SUM(T2495:AB2504)</f>
        <v>0</v>
      </c>
      <c r="AD2495" s="2299">
        <f>IF(AC2495&gt;0,18,0)</f>
        <v>0</v>
      </c>
      <c r="AE2495" s="2306">
        <f>IF((AC2495-AD2495)&gt;=0,AC2495-AD2495,0)</f>
        <v>0</v>
      </c>
      <c r="AF2495" s="2316">
        <f>IF(AC2495&lt;AD2495,AC2495,AD2495)/IF(AD2495=0,1,AD2495)</f>
        <v>0</v>
      </c>
      <c r="AG2495" s="2313" t="str">
        <f>IF(AF2495=1,"pe",IF(AF2495&gt;0,"ne",""))</f>
        <v/>
      </c>
      <c r="AH2495" s="2312"/>
      <c r="AI2495" s="271">
        <v>1</v>
      </c>
      <c r="AJ2495" s="271" t="s">
        <v>545</v>
      </c>
      <c r="AK2495" s="271" t="str">
        <f t="shared" si="3137"/>
        <v>??</v>
      </c>
      <c r="AL2495" s="271">
        <v>1</v>
      </c>
      <c r="AM2495" s="354">
        <f>C2495</f>
        <v>0</v>
      </c>
    </row>
    <row r="2496" spans="1:39" ht="14.1" customHeight="1" thickTop="1" thickBot="1" x14ac:dyDescent="0.25">
      <c r="A2496" s="2278"/>
      <c r="B2496" s="2281"/>
      <c r="C2496" s="2283"/>
      <c r="D2496" s="2285"/>
      <c r="E2496" s="2288"/>
      <c r="F2496" s="2281"/>
      <c r="G2496" s="2295"/>
      <c r="H2496" s="2297"/>
      <c r="I2496" s="2291"/>
      <c r="J2496" s="2281"/>
      <c r="K2496" s="2295"/>
      <c r="L2496" s="2281"/>
      <c r="M2496" s="310"/>
      <c r="N2496" s="1678"/>
      <c r="O2496" s="1678"/>
      <c r="P2496" s="309"/>
      <c r="Q2496" s="309"/>
      <c r="R2496" s="308"/>
      <c r="S2496" s="308"/>
      <c r="T2496" s="358"/>
      <c r="U2496" s="357"/>
      <c r="V2496" s="357"/>
      <c r="W2496" s="357"/>
      <c r="X2496" s="357"/>
      <c r="Y2496" s="357"/>
      <c r="Z2496" s="357"/>
      <c r="AA2496" s="357"/>
      <c r="AB2496" s="308"/>
      <c r="AC2496" s="2300"/>
      <c r="AD2496" s="2300"/>
      <c r="AE2496" s="2307"/>
      <c r="AF2496" s="2316"/>
      <c r="AG2496" s="2314"/>
      <c r="AH2496" s="2312"/>
      <c r="AI2496" s="271">
        <f>IF(P2496=P2495,0,1)</f>
        <v>0</v>
      </c>
      <c r="AJ2496" s="271" t="s">
        <v>545</v>
      </c>
      <c r="AK2496" s="271" t="str">
        <f t="shared" si="3137"/>
        <v>??</v>
      </c>
      <c r="AL2496" s="271" t="e">
        <f>IF(#REF!=#REF!,0,1)</f>
        <v>#REF!</v>
      </c>
      <c r="AM2496" s="354">
        <f t="shared" ref="AM2496:AM2504" si="3142">AM2495</f>
        <v>0</v>
      </c>
    </row>
    <row r="2497" spans="1:39" ht="14.1" customHeight="1" thickTop="1" thickBot="1" x14ac:dyDescent="0.25">
      <c r="A2497" s="2278"/>
      <c r="B2497" s="2281"/>
      <c r="C2497" s="2283"/>
      <c r="D2497" s="2285"/>
      <c r="E2497" s="2288"/>
      <c r="F2497" s="2281"/>
      <c r="G2497" s="2295"/>
      <c r="H2497" s="2297"/>
      <c r="I2497" s="2292"/>
      <c r="J2497" s="2281"/>
      <c r="K2497" s="2295"/>
      <c r="L2497" s="2281"/>
      <c r="M2497" s="310"/>
      <c r="N2497" s="1678"/>
      <c r="O2497" s="1678"/>
      <c r="P2497" s="309"/>
      <c r="Q2497" s="309"/>
      <c r="R2497" s="308"/>
      <c r="S2497" s="308"/>
      <c r="T2497" s="358"/>
      <c r="U2497" s="357"/>
      <c r="V2497" s="357"/>
      <c r="W2497" s="357"/>
      <c r="X2497" s="357"/>
      <c r="Y2497" s="357"/>
      <c r="Z2497" s="357"/>
      <c r="AA2497" s="357"/>
      <c r="AB2497" s="308"/>
      <c r="AC2497" s="2300"/>
      <c r="AD2497" s="2300"/>
      <c r="AE2497" s="2307"/>
      <c r="AF2497" s="2316"/>
      <c r="AG2497" s="2314"/>
      <c r="AH2497" s="2312"/>
      <c r="AI2497" s="271">
        <f>IF(P2497=P2496,0,IF(P2497=P2495,0,1))</f>
        <v>0</v>
      </c>
      <c r="AJ2497" s="271" t="s">
        <v>545</v>
      </c>
      <c r="AK2497" s="271" t="str">
        <f t="shared" si="3137"/>
        <v>??</v>
      </c>
      <c r="AL2497" s="271" t="e">
        <f>IF(#REF!=#REF!,0,IF(#REF!=#REF!,0,1))</f>
        <v>#REF!</v>
      </c>
      <c r="AM2497" s="354">
        <f t="shared" si="3142"/>
        <v>0</v>
      </c>
    </row>
    <row r="2498" spans="1:39" ht="14.1" customHeight="1" thickTop="1" thickBot="1" x14ac:dyDescent="0.25">
      <c r="A2498" s="2278"/>
      <c r="B2498" s="2281"/>
      <c r="C2498" s="2283"/>
      <c r="D2498" s="2285"/>
      <c r="E2498" s="2288"/>
      <c r="F2498" s="2281"/>
      <c r="G2498" s="2295"/>
      <c r="H2498" s="2297"/>
      <c r="I2498" s="2293"/>
      <c r="J2498" s="2281"/>
      <c r="K2498" s="2295"/>
      <c r="L2498" s="2281"/>
      <c r="M2498" s="310"/>
      <c r="N2498" s="1678"/>
      <c r="O2498" s="1678"/>
      <c r="P2498" s="309"/>
      <c r="Q2498" s="309"/>
      <c r="R2498" s="308"/>
      <c r="S2498" s="308"/>
      <c r="T2498" s="358"/>
      <c r="U2498" s="357"/>
      <c r="V2498" s="357"/>
      <c r="W2498" s="357"/>
      <c r="X2498" s="357"/>
      <c r="Y2498" s="357"/>
      <c r="Z2498" s="357"/>
      <c r="AA2498" s="357"/>
      <c r="AB2498" s="308"/>
      <c r="AC2498" s="2300"/>
      <c r="AD2498" s="2300"/>
      <c r="AE2498" s="2307"/>
      <c r="AF2498" s="2316"/>
      <c r="AG2498" s="2314"/>
      <c r="AH2498" s="2312"/>
      <c r="AI2498" s="271">
        <f>IF(P2498=P2497,0,IF(P2498=P2496,0,IF(P2498=P2495,0,1)))</f>
        <v>0</v>
      </c>
      <c r="AJ2498" s="271" t="s">
        <v>545</v>
      </c>
      <c r="AK2498" s="271" t="str">
        <f t="shared" si="3137"/>
        <v>??</v>
      </c>
      <c r="AL2498" s="271" t="e">
        <f>IF(#REF!=#REF!,0,IF(#REF!=#REF!,0,IF(#REF!=#REF!,0,1)))</f>
        <v>#REF!</v>
      </c>
      <c r="AM2498" s="354">
        <f t="shared" si="3142"/>
        <v>0</v>
      </c>
    </row>
    <row r="2499" spans="1:39" ht="14.1" customHeight="1" thickTop="1" thickBot="1" x14ac:dyDescent="0.25">
      <c r="A2499" s="2278"/>
      <c r="B2499" s="2281"/>
      <c r="C2499" s="2283"/>
      <c r="D2499" s="2285"/>
      <c r="E2499" s="2288"/>
      <c r="F2499" s="2281"/>
      <c r="G2499" s="2295"/>
      <c r="H2499" s="2297"/>
      <c r="I2499" s="2293"/>
      <c r="J2499" s="2281"/>
      <c r="K2499" s="2295"/>
      <c r="L2499" s="2281"/>
      <c r="M2499" s="310"/>
      <c r="N2499" s="1678"/>
      <c r="O2499" s="1678"/>
      <c r="P2499" s="309"/>
      <c r="Q2499" s="309"/>
      <c r="R2499" s="308"/>
      <c r="S2499" s="308"/>
      <c r="T2499" s="358"/>
      <c r="U2499" s="357"/>
      <c r="V2499" s="357"/>
      <c r="W2499" s="357"/>
      <c r="X2499" s="357"/>
      <c r="Y2499" s="357"/>
      <c r="Z2499" s="357"/>
      <c r="AA2499" s="357"/>
      <c r="AB2499" s="308"/>
      <c r="AC2499" s="2300"/>
      <c r="AD2499" s="2300"/>
      <c r="AE2499" s="2307"/>
      <c r="AF2499" s="2316"/>
      <c r="AG2499" s="2314"/>
      <c r="AH2499" s="2312"/>
      <c r="AI2499" s="271">
        <f>IF(P2499=P2498,0,IF(P2499=P2497,0,IF(P2499=P2496,0,IF(P2499=P2495,0,1))))</f>
        <v>0</v>
      </c>
      <c r="AJ2499" s="271" t="s">
        <v>545</v>
      </c>
      <c r="AK2499" s="271" t="str">
        <f t="shared" si="3137"/>
        <v>??</v>
      </c>
      <c r="AL2499" s="271" t="e">
        <f>IF(#REF!=#REF!,0,IF(#REF!=#REF!,0,IF(#REF!=#REF!,0,IF(#REF!=#REF!,0,1))))</f>
        <v>#REF!</v>
      </c>
      <c r="AM2499" s="354">
        <f t="shared" si="3142"/>
        <v>0</v>
      </c>
    </row>
    <row r="2500" spans="1:39" ht="14.1" customHeight="1" thickTop="1" thickBot="1" x14ac:dyDescent="0.25">
      <c r="A2500" s="2278"/>
      <c r="B2500" s="2281"/>
      <c r="C2500" s="2283"/>
      <c r="D2500" s="2285"/>
      <c r="E2500" s="2288"/>
      <c r="F2500" s="2281"/>
      <c r="G2500" s="2295"/>
      <c r="H2500" s="2297"/>
      <c r="I2500" s="2293"/>
      <c r="J2500" s="2281"/>
      <c r="K2500" s="2295"/>
      <c r="L2500" s="2281"/>
      <c r="M2500" s="310"/>
      <c r="N2500" s="1678"/>
      <c r="O2500" s="1678"/>
      <c r="P2500" s="309"/>
      <c r="Q2500" s="309"/>
      <c r="R2500" s="308"/>
      <c r="S2500" s="308"/>
      <c r="T2500" s="358"/>
      <c r="U2500" s="357"/>
      <c r="V2500" s="357"/>
      <c r="W2500" s="357"/>
      <c r="X2500" s="357"/>
      <c r="Y2500" s="357"/>
      <c r="Z2500" s="357"/>
      <c r="AA2500" s="357"/>
      <c r="AB2500" s="308"/>
      <c r="AC2500" s="2300"/>
      <c r="AD2500" s="2300"/>
      <c r="AE2500" s="2307"/>
      <c r="AF2500" s="2316"/>
      <c r="AG2500" s="2314"/>
      <c r="AH2500" s="2312"/>
      <c r="AI2500" s="271">
        <f>IF(P2500=P2499,0,IF(P2500=P2498,0,IF(P2500=P2497,0,IF(P2500=P2496,0,IF(P2500=P2495,0,1)))))</f>
        <v>0</v>
      </c>
      <c r="AJ2500" s="271" t="s">
        <v>545</v>
      </c>
      <c r="AK2500" s="271" t="str">
        <f t="shared" si="3137"/>
        <v>??</v>
      </c>
      <c r="AL2500" s="271" t="e">
        <f>IF(#REF!=#REF!,0,IF(#REF!=#REF!,0,IF(#REF!=#REF!,0,IF(#REF!=#REF!,0,IF(#REF!=#REF!,0,1)))))</f>
        <v>#REF!</v>
      </c>
      <c r="AM2500" s="354">
        <f t="shared" si="3142"/>
        <v>0</v>
      </c>
    </row>
    <row r="2501" spans="1:39" ht="14.1" customHeight="1" thickTop="1" thickBot="1" x14ac:dyDescent="0.25">
      <c r="A2501" s="2278"/>
      <c r="B2501" s="2281"/>
      <c r="C2501" s="2283"/>
      <c r="D2501" s="2285"/>
      <c r="E2501" s="2288"/>
      <c r="F2501" s="2281"/>
      <c r="G2501" s="2295"/>
      <c r="H2501" s="2297"/>
      <c r="I2501" s="2293"/>
      <c r="J2501" s="2281"/>
      <c r="K2501" s="2295"/>
      <c r="L2501" s="2281"/>
      <c r="M2501" s="310"/>
      <c r="N2501" s="1678"/>
      <c r="O2501" s="1678"/>
      <c r="P2501" s="309"/>
      <c r="Q2501" s="309"/>
      <c r="R2501" s="308"/>
      <c r="S2501" s="308"/>
      <c r="T2501" s="358"/>
      <c r="U2501" s="357"/>
      <c r="V2501" s="357"/>
      <c r="W2501" s="357"/>
      <c r="X2501" s="357"/>
      <c r="Y2501" s="357"/>
      <c r="Z2501" s="357"/>
      <c r="AA2501" s="357"/>
      <c r="AB2501" s="308"/>
      <c r="AC2501" s="2300"/>
      <c r="AD2501" s="2300"/>
      <c r="AE2501" s="2308" t="str">
        <f>IF(AE2495&gt;9,"błąd","")</f>
        <v/>
      </c>
      <c r="AF2501" s="2316"/>
      <c r="AG2501" s="2314"/>
      <c r="AH2501" s="2312"/>
      <c r="AI2501" s="271">
        <f>IF(P2501=P2500,0,IF(P2501=P2499,0,IF(P2501=P2498,0,IF(P2501=P2497,0,IF(P2501=P2496,0,IF(P2501=P2495,0,1))))))</f>
        <v>0</v>
      </c>
      <c r="AJ2501" s="271" t="s">
        <v>545</v>
      </c>
      <c r="AK2501" s="271" t="str">
        <f t="shared" si="3137"/>
        <v>??</v>
      </c>
      <c r="AL2501" s="271" t="e">
        <f>IF(#REF!=#REF!,0,IF(#REF!=#REF!,0,IF(#REF!=#REF!,0,IF(#REF!=#REF!,0,IF(#REF!=#REF!,0,IF(#REF!=#REF!,0,1))))))</f>
        <v>#REF!</v>
      </c>
      <c r="AM2501" s="354">
        <f t="shared" si="3142"/>
        <v>0</v>
      </c>
    </row>
    <row r="2502" spans="1:39" ht="14.1" customHeight="1" thickTop="1" thickBot="1" x14ac:dyDescent="0.25">
      <c r="A2502" s="2278"/>
      <c r="B2502" s="2281"/>
      <c r="C2502" s="2283"/>
      <c r="D2502" s="2285"/>
      <c r="E2502" s="2288"/>
      <c r="F2502" s="2281"/>
      <c r="G2502" s="2295"/>
      <c r="H2502" s="2297"/>
      <c r="I2502" s="2293"/>
      <c r="J2502" s="2281"/>
      <c r="K2502" s="2295"/>
      <c r="L2502" s="2281"/>
      <c r="M2502" s="310"/>
      <c r="N2502" s="1678"/>
      <c r="O2502" s="1678"/>
      <c r="P2502" s="309"/>
      <c r="Q2502" s="309"/>
      <c r="R2502" s="308"/>
      <c r="S2502" s="308"/>
      <c r="T2502" s="358"/>
      <c r="U2502" s="357"/>
      <c r="V2502" s="357"/>
      <c r="W2502" s="357"/>
      <c r="X2502" s="357"/>
      <c r="Y2502" s="357"/>
      <c r="Z2502" s="357"/>
      <c r="AA2502" s="357"/>
      <c r="AB2502" s="308"/>
      <c r="AC2502" s="2300"/>
      <c r="AD2502" s="2300"/>
      <c r="AE2502" s="2308"/>
      <c r="AF2502" s="2316"/>
      <c r="AG2502" s="2314"/>
      <c r="AH2502" s="2312"/>
      <c r="AI2502" s="271">
        <f>IF(P2502=P2501,0,IF(P2502=P2500,0,IF(P2502=P2499,0,IF(P2502=P2498,0,IF(P2502=P2497,0,IF(P2502=P2496,0,IF(P2502=P2495,0,1)))))))</f>
        <v>0</v>
      </c>
      <c r="AJ2502" s="271" t="s">
        <v>545</v>
      </c>
      <c r="AK2502" s="271" t="str">
        <f t="shared" si="3137"/>
        <v>??</v>
      </c>
      <c r="AL2502" s="271" t="e">
        <f>IF(#REF!=#REF!,0,IF(#REF!=#REF!,0,IF(#REF!=#REF!,0,IF(#REF!=#REF!,0,IF(#REF!=#REF!,0,IF(#REF!=#REF!,0,IF(#REF!=#REF!,0,1)))))))</f>
        <v>#REF!</v>
      </c>
      <c r="AM2502" s="354">
        <f t="shared" si="3142"/>
        <v>0</v>
      </c>
    </row>
    <row r="2503" spans="1:39" ht="14.1" customHeight="1" thickTop="1" thickBot="1" x14ac:dyDescent="0.25">
      <c r="A2503" s="2278"/>
      <c r="B2503" s="2281"/>
      <c r="C2503" s="2283"/>
      <c r="D2503" s="2285"/>
      <c r="E2503" s="2288"/>
      <c r="F2503" s="2281"/>
      <c r="G2503" s="2295"/>
      <c r="H2503" s="2297"/>
      <c r="I2503" s="2293"/>
      <c r="J2503" s="2281"/>
      <c r="K2503" s="2295"/>
      <c r="L2503" s="2281"/>
      <c r="M2503" s="310"/>
      <c r="N2503" s="1678"/>
      <c r="O2503" s="1678"/>
      <c r="P2503" s="309"/>
      <c r="Q2503" s="309"/>
      <c r="R2503" s="308"/>
      <c r="S2503" s="308"/>
      <c r="T2503" s="358"/>
      <c r="U2503" s="357"/>
      <c r="V2503" s="357"/>
      <c r="W2503" s="357"/>
      <c r="X2503" s="357"/>
      <c r="Y2503" s="357"/>
      <c r="Z2503" s="357"/>
      <c r="AA2503" s="357"/>
      <c r="AB2503" s="308"/>
      <c r="AC2503" s="2300"/>
      <c r="AD2503" s="2300"/>
      <c r="AE2503" s="2308"/>
      <c r="AF2503" s="2316"/>
      <c r="AG2503" s="2314"/>
      <c r="AH2503" s="2312"/>
      <c r="AI2503" s="271">
        <f>IF(P2503=P2502,0,IF(P2503=P2501,0,IF(P2503=P2500,0,IF(P2503=P2499,0,IF(P2503=P2498,0,IF(P2503=P2497,0,IF(P2503=P2496,0,IF(P2503=P2495,0,1))))))))</f>
        <v>0</v>
      </c>
      <c r="AJ2503" s="271" t="s">
        <v>545</v>
      </c>
      <c r="AK2503" s="271" t="str">
        <f t="shared" si="3137"/>
        <v>??</v>
      </c>
      <c r="AL2503" s="271" t="e">
        <f>IF(#REF!=#REF!,0,IF(#REF!=#REF!,0,IF(#REF!=#REF!,0,IF(#REF!=#REF!,0,IF(#REF!=#REF!,0,IF(#REF!=#REF!,0,IF(#REF!=#REF!,0,IF(#REF!=#REF!,0,1))))))))</f>
        <v>#REF!</v>
      </c>
      <c r="AM2503" s="354">
        <f t="shared" si="3142"/>
        <v>0</v>
      </c>
    </row>
    <row r="2504" spans="1:39" ht="14.1" customHeight="1" thickTop="1" thickBot="1" x14ac:dyDescent="0.25">
      <c r="A2504" s="2279"/>
      <c r="B2504" s="2282"/>
      <c r="C2504" s="2284"/>
      <c r="D2504" s="2286"/>
      <c r="E2504" s="2289"/>
      <c r="F2504" s="2282"/>
      <c r="G2504" s="2296"/>
      <c r="H2504" s="2298"/>
      <c r="I2504" s="2294"/>
      <c r="J2504" s="2282"/>
      <c r="K2504" s="2296"/>
      <c r="L2504" s="2282"/>
      <c r="M2504" s="292"/>
      <c r="N2504" s="290"/>
      <c r="O2504" s="290"/>
      <c r="P2504" s="291"/>
      <c r="Q2504" s="291"/>
      <c r="R2504" s="290"/>
      <c r="S2504" s="290"/>
      <c r="T2504" s="356"/>
      <c r="U2504" s="355"/>
      <c r="V2504" s="355"/>
      <c r="W2504" s="355"/>
      <c r="X2504" s="355"/>
      <c r="Y2504" s="355"/>
      <c r="Z2504" s="355"/>
      <c r="AA2504" s="355"/>
      <c r="AB2504" s="290"/>
      <c r="AC2504" s="2301"/>
      <c r="AD2504" s="2301"/>
      <c r="AE2504" s="2309"/>
      <c r="AF2504" s="2316"/>
      <c r="AG2504" s="2315"/>
      <c r="AH2504" s="2312"/>
      <c r="AI2504" s="271">
        <f>IF(P2504=P2503,0,IF(P2504=P2502,0,IF(P2504=P2501,0,IF(P2504=P2500,0,IF(P2504=P2499,0,IF(P2504=P2498,0,IF(P2504=P2497,0,IF(P2504=P2496,0,IF(P2504=P2495,0,1)))))))))</f>
        <v>0</v>
      </c>
      <c r="AJ2504" s="271" t="s">
        <v>545</v>
      </c>
      <c r="AK2504" s="271" t="str">
        <f t="shared" si="3137"/>
        <v>??</v>
      </c>
      <c r="AL2504" s="271" t="e">
        <f>IF(#REF!=#REF!,0,IF(#REF!=#REF!,0,IF(#REF!=#REF!,0,IF(#REF!=#REF!,0,IF(#REF!=#REF!,0,IF(#REF!=#REF!,0,IF(#REF!=#REF!,0,IF(#REF!=#REF!,0,IF(#REF!=#REF!,0,1)))))))))</f>
        <v>#REF!</v>
      </c>
      <c r="AM2504" s="354">
        <f t="shared" si="3142"/>
        <v>0</v>
      </c>
    </row>
    <row r="2505" spans="1:39" ht="14.1" customHeight="1" thickTop="1" thickBot="1" x14ac:dyDescent="0.25">
      <c r="A2505" s="2278"/>
      <c r="B2505" s="2280"/>
      <c r="C2505" s="2283"/>
      <c r="D2505" s="2285"/>
      <c r="E2505" s="2287"/>
      <c r="F2505" s="2280"/>
      <c r="G2505" s="2280"/>
      <c r="H2505" s="2297"/>
      <c r="I2505" s="2290" t="s">
        <v>140</v>
      </c>
      <c r="J2505" s="2281"/>
      <c r="K2505" s="2280"/>
      <c r="L2505" s="2281"/>
      <c r="M2505" s="310"/>
      <c r="N2505" s="1678"/>
      <c r="O2505" s="1678"/>
      <c r="P2505" s="388"/>
      <c r="Q2505" s="388"/>
      <c r="R2505" s="308"/>
      <c r="S2505" s="308"/>
      <c r="T2505" s="358"/>
      <c r="U2505" s="357"/>
      <c r="V2505" s="357"/>
      <c r="W2505" s="357"/>
      <c r="X2505" s="357"/>
      <c r="Y2505" s="357"/>
      <c r="Z2505" s="357"/>
      <c r="AA2505" s="357"/>
      <c r="AB2505" s="308"/>
      <c r="AC2505" s="2299">
        <f>SUM(T2505:AB2514)</f>
        <v>0</v>
      </c>
      <c r="AD2505" s="2299">
        <f>IF(AC2505&gt;0,18,0)</f>
        <v>0</v>
      </c>
      <c r="AE2505" s="2306">
        <f>IF((AC2505-AD2505)&gt;=0,AC2505-AD2505,0)</f>
        <v>0</v>
      </c>
      <c r="AF2505" s="2316">
        <f>IF(AC2505&lt;AD2505,AC2505,AD2505)/IF(AD2505=0,1,AD2505)</f>
        <v>0</v>
      </c>
      <c r="AG2505" s="2313" t="str">
        <f>IF(AF2505=1,"pe",IF(AF2505&gt;0,"ne",""))</f>
        <v/>
      </c>
      <c r="AH2505" s="2312"/>
      <c r="AI2505" s="271">
        <v>1</v>
      </c>
      <c r="AJ2505" s="271" t="s">
        <v>545</v>
      </c>
      <c r="AK2505" s="271" t="str">
        <f t="shared" si="3137"/>
        <v>??</v>
      </c>
      <c r="AL2505" s="271">
        <v>1</v>
      </c>
      <c r="AM2505" s="354">
        <f>C2505</f>
        <v>0</v>
      </c>
    </row>
    <row r="2506" spans="1:39" ht="14.1" customHeight="1" thickTop="1" thickBot="1" x14ac:dyDescent="0.25">
      <c r="A2506" s="2278"/>
      <c r="B2506" s="2281"/>
      <c r="C2506" s="2283"/>
      <c r="D2506" s="2285"/>
      <c r="E2506" s="2288"/>
      <c r="F2506" s="2281"/>
      <c r="G2506" s="2295"/>
      <c r="H2506" s="2297"/>
      <c r="I2506" s="2291"/>
      <c r="J2506" s="2281"/>
      <c r="K2506" s="2295"/>
      <c r="L2506" s="2281"/>
      <c r="M2506" s="310"/>
      <c r="N2506" s="1678"/>
      <c r="O2506" s="1678"/>
      <c r="P2506" s="309"/>
      <c r="Q2506" s="309"/>
      <c r="R2506" s="308"/>
      <c r="S2506" s="308"/>
      <c r="T2506" s="358"/>
      <c r="U2506" s="357"/>
      <c r="V2506" s="357"/>
      <c r="W2506" s="357"/>
      <c r="X2506" s="357"/>
      <c r="Y2506" s="357"/>
      <c r="Z2506" s="357"/>
      <c r="AA2506" s="357"/>
      <c r="AB2506" s="308"/>
      <c r="AC2506" s="2300"/>
      <c r="AD2506" s="2300"/>
      <c r="AE2506" s="2307"/>
      <c r="AF2506" s="2316"/>
      <c r="AG2506" s="2314"/>
      <c r="AH2506" s="2312"/>
      <c r="AI2506" s="271">
        <f>IF(P2506=P2505,0,1)</f>
        <v>0</v>
      </c>
      <c r="AJ2506" s="271" t="s">
        <v>545</v>
      </c>
      <c r="AK2506" s="271" t="str">
        <f t="shared" si="3137"/>
        <v>??</v>
      </c>
      <c r="AL2506" s="271" t="e">
        <f>IF(#REF!=#REF!,0,1)</f>
        <v>#REF!</v>
      </c>
      <c r="AM2506" s="354">
        <f t="shared" ref="AM2506:AM2514" si="3143">AM2505</f>
        <v>0</v>
      </c>
    </row>
    <row r="2507" spans="1:39" ht="14.1" customHeight="1" thickTop="1" thickBot="1" x14ac:dyDescent="0.25">
      <c r="A2507" s="2278"/>
      <c r="B2507" s="2281"/>
      <c r="C2507" s="2283"/>
      <c r="D2507" s="2285"/>
      <c r="E2507" s="2288"/>
      <c r="F2507" s="2281"/>
      <c r="G2507" s="2295"/>
      <c r="H2507" s="2297"/>
      <c r="I2507" s="2292"/>
      <c r="J2507" s="2281"/>
      <c r="K2507" s="2295"/>
      <c r="L2507" s="2281"/>
      <c r="M2507" s="310"/>
      <c r="N2507" s="1678"/>
      <c r="O2507" s="1678"/>
      <c r="P2507" s="309"/>
      <c r="Q2507" s="309"/>
      <c r="R2507" s="308"/>
      <c r="S2507" s="308"/>
      <c r="T2507" s="358"/>
      <c r="U2507" s="357"/>
      <c r="V2507" s="357"/>
      <c r="W2507" s="357"/>
      <c r="X2507" s="357"/>
      <c r="Y2507" s="357"/>
      <c r="Z2507" s="357"/>
      <c r="AA2507" s="357"/>
      <c r="AB2507" s="308"/>
      <c r="AC2507" s="2300"/>
      <c r="AD2507" s="2300"/>
      <c r="AE2507" s="2307"/>
      <c r="AF2507" s="2316"/>
      <c r="AG2507" s="2314"/>
      <c r="AH2507" s="2312"/>
      <c r="AI2507" s="271">
        <f>IF(P2507=P2506,0,IF(P2507=P2505,0,1))</f>
        <v>0</v>
      </c>
      <c r="AJ2507" s="271" t="s">
        <v>545</v>
      </c>
      <c r="AK2507" s="271" t="str">
        <f t="shared" si="3137"/>
        <v>??</v>
      </c>
      <c r="AL2507" s="271" t="e">
        <f>IF(#REF!=#REF!,0,IF(#REF!=#REF!,0,1))</f>
        <v>#REF!</v>
      </c>
      <c r="AM2507" s="354">
        <f t="shared" si="3143"/>
        <v>0</v>
      </c>
    </row>
    <row r="2508" spans="1:39" ht="14.1" customHeight="1" thickTop="1" thickBot="1" x14ac:dyDescent="0.25">
      <c r="A2508" s="2278"/>
      <c r="B2508" s="2281"/>
      <c r="C2508" s="2283"/>
      <c r="D2508" s="2285"/>
      <c r="E2508" s="2288"/>
      <c r="F2508" s="2281"/>
      <c r="G2508" s="2295"/>
      <c r="H2508" s="2297"/>
      <c r="I2508" s="2293"/>
      <c r="J2508" s="2281"/>
      <c r="K2508" s="2295"/>
      <c r="L2508" s="2281"/>
      <c r="M2508" s="310"/>
      <c r="N2508" s="1678"/>
      <c r="O2508" s="1678"/>
      <c r="P2508" s="309"/>
      <c r="Q2508" s="309"/>
      <c r="R2508" s="308"/>
      <c r="S2508" s="308"/>
      <c r="T2508" s="358"/>
      <c r="U2508" s="357"/>
      <c r="V2508" s="357"/>
      <c r="W2508" s="357"/>
      <c r="X2508" s="357"/>
      <c r="Y2508" s="357"/>
      <c r="Z2508" s="357"/>
      <c r="AA2508" s="357"/>
      <c r="AB2508" s="308"/>
      <c r="AC2508" s="2300"/>
      <c r="AD2508" s="2300"/>
      <c r="AE2508" s="2307"/>
      <c r="AF2508" s="2316"/>
      <c r="AG2508" s="2314"/>
      <c r="AH2508" s="2312"/>
      <c r="AI2508" s="271">
        <f>IF(P2508=P2507,0,IF(P2508=P2506,0,IF(P2508=P2505,0,1)))</f>
        <v>0</v>
      </c>
      <c r="AJ2508" s="271" t="s">
        <v>545</v>
      </c>
      <c r="AK2508" s="271" t="str">
        <f t="shared" si="3137"/>
        <v>??</v>
      </c>
      <c r="AL2508" s="271" t="e">
        <f>IF(#REF!=#REF!,0,IF(#REF!=#REF!,0,IF(#REF!=#REF!,0,1)))</f>
        <v>#REF!</v>
      </c>
      <c r="AM2508" s="354">
        <f t="shared" si="3143"/>
        <v>0</v>
      </c>
    </row>
    <row r="2509" spans="1:39" ht="14.1" customHeight="1" thickTop="1" thickBot="1" x14ac:dyDescent="0.25">
      <c r="A2509" s="2278"/>
      <c r="B2509" s="2281"/>
      <c r="C2509" s="2283"/>
      <c r="D2509" s="2285"/>
      <c r="E2509" s="2288"/>
      <c r="F2509" s="2281"/>
      <c r="G2509" s="2295"/>
      <c r="H2509" s="2297"/>
      <c r="I2509" s="2293"/>
      <c r="J2509" s="2281"/>
      <c r="K2509" s="2295"/>
      <c r="L2509" s="2281"/>
      <c r="M2509" s="310"/>
      <c r="N2509" s="1678"/>
      <c r="O2509" s="1678"/>
      <c r="P2509" s="309"/>
      <c r="Q2509" s="309"/>
      <c r="R2509" s="308"/>
      <c r="S2509" s="308"/>
      <c r="T2509" s="358"/>
      <c r="U2509" s="357"/>
      <c r="V2509" s="357"/>
      <c r="W2509" s="357"/>
      <c r="X2509" s="357"/>
      <c r="Y2509" s="357"/>
      <c r="Z2509" s="357"/>
      <c r="AA2509" s="357"/>
      <c r="AB2509" s="308"/>
      <c r="AC2509" s="2300"/>
      <c r="AD2509" s="2300"/>
      <c r="AE2509" s="2307"/>
      <c r="AF2509" s="2316"/>
      <c r="AG2509" s="2314"/>
      <c r="AH2509" s="2312"/>
      <c r="AI2509" s="271">
        <f>IF(P2509=P2508,0,IF(P2509=P2507,0,IF(P2509=P2506,0,IF(P2509=P2505,0,1))))</f>
        <v>0</v>
      </c>
      <c r="AJ2509" s="271" t="s">
        <v>545</v>
      </c>
      <c r="AK2509" s="271" t="str">
        <f t="shared" si="3137"/>
        <v>??</v>
      </c>
      <c r="AL2509" s="271" t="e">
        <f>IF(#REF!=#REF!,0,IF(#REF!=#REF!,0,IF(#REF!=#REF!,0,IF(#REF!=#REF!,0,1))))</f>
        <v>#REF!</v>
      </c>
      <c r="AM2509" s="354">
        <f t="shared" si="3143"/>
        <v>0</v>
      </c>
    </row>
    <row r="2510" spans="1:39" ht="14.1" customHeight="1" thickTop="1" thickBot="1" x14ac:dyDescent="0.25">
      <c r="A2510" s="2278"/>
      <c r="B2510" s="2281"/>
      <c r="C2510" s="2283"/>
      <c r="D2510" s="2285"/>
      <c r="E2510" s="2288"/>
      <c r="F2510" s="2281"/>
      <c r="G2510" s="2295"/>
      <c r="H2510" s="2297"/>
      <c r="I2510" s="2293"/>
      <c r="J2510" s="2281"/>
      <c r="K2510" s="2295"/>
      <c r="L2510" s="2281"/>
      <c r="M2510" s="310"/>
      <c r="N2510" s="1678"/>
      <c r="O2510" s="1678"/>
      <c r="P2510" s="309"/>
      <c r="Q2510" s="309"/>
      <c r="R2510" s="308"/>
      <c r="S2510" s="308"/>
      <c r="T2510" s="358"/>
      <c r="U2510" s="357"/>
      <c r="V2510" s="357"/>
      <c r="W2510" s="357"/>
      <c r="X2510" s="357"/>
      <c r="Y2510" s="357"/>
      <c r="Z2510" s="357"/>
      <c r="AA2510" s="357"/>
      <c r="AB2510" s="308"/>
      <c r="AC2510" s="2300"/>
      <c r="AD2510" s="2300"/>
      <c r="AE2510" s="2307"/>
      <c r="AF2510" s="2316"/>
      <c r="AG2510" s="2314"/>
      <c r="AH2510" s="2312"/>
      <c r="AI2510" s="271">
        <f>IF(P2510=P2509,0,IF(P2510=P2508,0,IF(P2510=P2507,0,IF(P2510=P2506,0,IF(P2510=P2505,0,1)))))</f>
        <v>0</v>
      </c>
      <c r="AJ2510" s="271" t="s">
        <v>545</v>
      </c>
      <c r="AK2510" s="271" t="str">
        <f t="shared" si="3137"/>
        <v>??</v>
      </c>
      <c r="AL2510" s="271" t="e">
        <f>IF(#REF!=#REF!,0,IF(#REF!=#REF!,0,IF(#REF!=#REF!,0,IF(#REF!=#REF!,0,IF(#REF!=#REF!,0,1)))))</f>
        <v>#REF!</v>
      </c>
      <c r="AM2510" s="354">
        <f t="shared" si="3143"/>
        <v>0</v>
      </c>
    </row>
    <row r="2511" spans="1:39" ht="14.1" customHeight="1" thickTop="1" thickBot="1" x14ac:dyDescent="0.25">
      <c r="A2511" s="2278"/>
      <c r="B2511" s="2281"/>
      <c r="C2511" s="2283"/>
      <c r="D2511" s="2285"/>
      <c r="E2511" s="2288"/>
      <c r="F2511" s="2281"/>
      <c r="G2511" s="2295"/>
      <c r="H2511" s="2297"/>
      <c r="I2511" s="2293"/>
      <c r="J2511" s="2281"/>
      <c r="K2511" s="2295"/>
      <c r="L2511" s="2281"/>
      <c r="M2511" s="310"/>
      <c r="N2511" s="1678"/>
      <c r="O2511" s="1678"/>
      <c r="P2511" s="309"/>
      <c r="Q2511" s="309"/>
      <c r="R2511" s="308"/>
      <c r="S2511" s="308"/>
      <c r="T2511" s="358"/>
      <c r="U2511" s="357"/>
      <c r="V2511" s="357"/>
      <c r="W2511" s="357"/>
      <c r="X2511" s="357"/>
      <c r="Y2511" s="357"/>
      <c r="Z2511" s="357"/>
      <c r="AA2511" s="357"/>
      <c r="AB2511" s="308"/>
      <c r="AC2511" s="2300"/>
      <c r="AD2511" s="2300"/>
      <c r="AE2511" s="2308" t="str">
        <f>IF(AE2505&gt;9,"błąd","")</f>
        <v/>
      </c>
      <c r="AF2511" s="2316"/>
      <c r="AG2511" s="2314"/>
      <c r="AH2511" s="2312"/>
      <c r="AI2511" s="271">
        <f>IF(P2511=P2510,0,IF(P2511=P2509,0,IF(P2511=P2508,0,IF(P2511=P2507,0,IF(P2511=P2506,0,IF(P2511=P2505,0,1))))))</f>
        <v>0</v>
      </c>
      <c r="AJ2511" s="271" t="s">
        <v>545</v>
      </c>
      <c r="AK2511" s="271" t="str">
        <f t="shared" si="3137"/>
        <v>??</v>
      </c>
      <c r="AL2511" s="271" t="e">
        <f>IF(#REF!=#REF!,0,IF(#REF!=#REF!,0,IF(#REF!=#REF!,0,IF(#REF!=#REF!,0,IF(#REF!=#REF!,0,IF(#REF!=#REF!,0,1))))))</f>
        <v>#REF!</v>
      </c>
      <c r="AM2511" s="354">
        <f t="shared" si="3143"/>
        <v>0</v>
      </c>
    </row>
    <row r="2512" spans="1:39" ht="14.1" customHeight="1" thickTop="1" thickBot="1" x14ac:dyDescent="0.25">
      <c r="A2512" s="2278"/>
      <c r="B2512" s="2281"/>
      <c r="C2512" s="2283"/>
      <c r="D2512" s="2285"/>
      <c r="E2512" s="2288"/>
      <c r="F2512" s="2281"/>
      <c r="G2512" s="2295"/>
      <c r="H2512" s="2297"/>
      <c r="I2512" s="2293"/>
      <c r="J2512" s="2281"/>
      <c r="K2512" s="2295"/>
      <c r="L2512" s="2281"/>
      <c r="M2512" s="310"/>
      <c r="N2512" s="1678"/>
      <c r="O2512" s="1678"/>
      <c r="P2512" s="309"/>
      <c r="Q2512" s="309"/>
      <c r="R2512" s="308"/>
      <c r="S2512" s="308"/>
      <c r="T2512" s="358"/>
      <c r="U2512" s="357"/>
      <c r="V2512" s="357"/>
      <c r="W2512" s="357"/>
      <c r="X2512" s="357"/>
      <c r="Y2512" s="357"/>
      <c r="Z2512" s="357"/>
      <c r="AA2512" s="357"/>
      <c r="AB2512" s="308"/>
      <c r="AC2512" s="2300"/>
      <c r="AD2512" s="2300"/>
      <c r="AE2512" s="2308"/>
      <c r="AF2512" s="2316"/>
      <c r="AG2512" s="2314"/>
      <c r="AH2512" s="2312"/>
      <c r="AI2512" s="271">
        <f>IF(P2512=P2511,0,IF(P2512=P2510,0,IF(P2512=P2509,0,IF(P2512=P2508,0,IF(P2512=P2507,0,IF(P2512=P2506,0,IF(P2512=P2505,0,1)))))))</f>
        <v>0</v>
      </c>
      <c r="AJ2512" s="271" t="s">
        <v>545</v>
      </c>
      <c r="AK2512" s="271" t="str">
        <f t="shared" ref="AK2512:AK2575" si="3144">$C$2</f>
        <v>??</v>
      </c>
      <c r="AL2512" s="271" t="e">
        <f>IF(#REF!=#REF!,0,IF(#REF!=#REF!,0,IF(#REF!=#REF!,0,IF(#REF!=#REF!,0,IF(#REF!=#REF!,0,IF(#REF!=#REF!,0,IF(#REF!=#REF!,0,1)))))))</f>
        <v>#REF!</v>
      </c>
      <c r="AM2512" s="354">
        <f t="shared" si="3143"/>
        <v>0</v>
      </c>
    </row>
    <row r="2513" spans="1:39" ht="14.1" customHeight="1" thickTop="1" thickBot="1" x14ac:dyDescent="0.25">
      <c r="A2513" s="2278"/>
      <c r="B2513" s="2281"/>
      <c r="C2513" s="2283"/>
      <c r="D2513" s="2285"/>
      <c r="E2513" s="2288"/>
      <c r="F2513" s="2281"/>
      <c r="G2513" s="2295"/>
      <c r="H2513" s="2297"/>
      <c r="I2513" s="2293"/>
      <c r="J2513" s="2281"/>
      <c r="K2513" s="2295"/>
      <c r="L2513" s="2281"/>
      <c r="M2513" s="310"/>
      <c r="N2513" s="1678"/>
      <c r="O2513" s="1678"/>
      <c r="P2513" s="309"/>
      <c r="Q2513" s="309"/>
      <c r="R2513" s="308"/>
      <c r="S2513" s="308"/>
      <c r="T2513" s="358"/>
      <c r="U2513" s="357"/>
      <c r="V2513" s="357"/>
      <c r="W2513" s="357"/>
      <c r="X2513" s="357"/>
      <c r="Y2513" s="357"/>
      <c r="Z2513" s="357"/>
      <c r="AA2513" s="357"/>
      <c r="AB2513" s="308"/>
      <c r="AC2513" s="2300"/>
      <c r="AD2513" s="2300"/>
      <c r="AE2513" s="2308"/>
      <c r="AF2513" s="2316"/>
      <c r="AG2513" s="2314"/>
      <c r="AH2513" s="2312"/>
      <c r="AI2513" s="271">
        <f>IF(P2513=P2512,0,IF(P2513=P2511,0,IF(P2513=P2510,0,IF(P2513=P2509,0,IF(P2513=P2508,0,IF(P2513=P2507,0,IF(P2513=P2506,0,IF(P2513=P2505,0,1))))))))</f>
        <v>0</v>
      </c>
      <c r="AJ2513" s="271" t="s">
        <v>545</v>
      </c>
      <c r="AK2513" s="271" t="str">
        <f t="shared" si="3144"/>
        <v>??</v>
      </c>
      <c r="AL2513" s="271" t="e">
        <f>IF(#REF!=#REF!,0,IF(#REF!=#REF!,0,IF(#REF!=#REF!,0,IF(#REF!=#REF!,0,IF(#REF!=#REF!,0,IF(#REF!=#REF!,0,IF(#REF!=#REF!,0,IF(#REF!=#REF!,0,1))))))))</f>
        <v>#REF!</v>
      </c>
      <c r="AM2513" s="354">
        <f t="shared" si="3143"/>
        <v>0</v>
      </c>
    </row>
    <row r="2514" spans="1:39" ht="14.1" customHeight="1" thickTop="1" thickBot="1" x14ac:dyDescent="0.25">
      <c r="A2514" s="2279"/>
      <c r="B2514" s="2282"/>
      <c r="C2514" s="2284"/>
      <c r="D2514" s="2286"/>
      <c r="E2514" s="2289"/>
      <c r="F2514" s="2282"/>
      <c r="G2514" s="2296"/>
      <c r="H2514" s="2298"/>
      <c r="I2514" s="2294"/>
      <c r="J2514" s="2282"/>
      <c r="K2514" s="2296"/>
      <c r="L2514" s="2282"/>
      <c r="M2514" s="292"/>
      <c r="N2514" s="290"/>
      <c r="O2514" s="290"/>
      <c r="P2514" s="291"/>
      <c r="Q2514" s="291"/>
      <c r="R2514" s="290"/>
      <c r="S2514" s="290"/>
      <c r="T2514" s="356"/>
      <c r="U2514" s="355"/>
      <c r="V2514" s="355"/>
      <c r="W2514" s="355"/>
      <c r="X2514" s="355"/>
      <c r="Y2514" s="355"/>
      <c r="Z2514" s="355"/>
      <c r="AA2514" s="355"/>
      <c r="AB2514" s="290"/>
      <c r="AC2514" s="2301"/>
      <c r="AD2514" s="2301"/>
      <c r="AE2514" s="2309"/>
      <c r="AF2514" s="2316"/>
      <c r="AG2514" s="2315"/>
      <c r="AH2514" s="2312"/>
      <c r="AI2514" s="271">
        <f>IF(P2514=P2513,0,IF(P2514=P2512,0,IF(P2514=P2511,0,IF(P2514=P2510,0,IF(P2514=P2509,0,IF(P2514=P2508,0,IF(P2514=P2507,0,IF(P2514=P2506,0,IF(P2514=P2505,0,1)))))))))</f>
        <v>0</v>
      </c>
      <c r="AJ2514" s="271" t="s">
        <v>545</v>
      </c>
      <c r="AK2514" s="271" t="str">
        <f t="shared" si="3144"/>
        <v>??</v>
      </c>
      <c r="AL2514" s="271" t="e">
        <f>IF(#REF!=#REF!,0,IF(#REF!=#REF!,0,IF(#REF!=#REF!,0,IF(#REF!=#REF!,0,IF(#REF!=#REF!,0,IF(#REF!=#REF!,0,IF(#REF!=#REF!,0,IF(#REF!=#REF!,0,IF(#REF!=#REF!,0,1)))))))))</f>
        <v>#REF!</v>
      </c>
      <c r="AM2514" s="354">
        <f t="shared" si="3143"/>
        <v>0</v>
      </c>
    </row>
    <row r="2515" spans="1:39" ht="14.1" customHeight="1" thickTop="1" thickBot="1" x14ac:dyDescent="0.25">
      <c r="A2515" s="2278"/>
      <c r="B2515" s="2280"/>
      <c r="C2515" s="2283"/>
      <c r="D2515" s="2285"/>
      <c r="E2515" s="2287"/>
      <c r="F2515" s="2280"/>
      <c r="G2515" s="2280"/>
      <c r="H2515" s="2297"/>
      <c r="I2515" s="2290" t="s">
        <v>140</v>
      </c>
      <c r="J2515" s="2281"/>
      <c r="K2515" s="2280"/>
      <c r="L2515" s="2281"/>
      <c r="M2515" s="310"/>
      <c r="N2515" s="1678"/>
      <c r="O2515" s="1678"/>
      <c r="P2515" s="388"/>
      <c r="Q2515" s="388"/>
      <c r="R2515" s="308"/>
      <c r="S2515" s="308"/>
      <c r="T2515" s="358"/>
      <c r="U2515" s="357"/>
      <c r="V2515" s="357"/>
      <c r="W2515" s="357"/>
      <c r="X2515" s="357"/>
      <c r="Y2515" s="357"/>
      <c r="Z2515" s="357"/>
      <c r="AA2515" s="357"/>
      <c r="AB2515" s="308"/>
      <c r="AC2515" s="2299">
        <f>SUM(T2515:AB2524)</f>
        <v>0</v>
      </c>
      <c r="AD2515" s="2299">
        <f>IF(AC2515&gt;0,18,0)</f>
        <v>0</v>
      </c>
      <c r="AE2515" s="2306">
        <f>IF((AC2515-AD2515)&gt;=0,AC2515-AD2515,0)</f>
        <v>0</v>
      </c>
      <c r="AF2515" s="2316">
        <f>IF(AC2515&lt;AD2515,AC2515,AD2515)/IF(AD2515=0,1,AD2515)</f>
        <v>0</v>
      </c>
      <c r="AG2515" s="2313" t="str">
        <f>IF(AF2515=1,"pe",IF(AF2515&gt;0,"ne",""))</f>
        <v/>
      </c>
      <c r="AH2515" s="2312"/>
      <c r="AI2515" s="271">
        <v>1</v>
      </c>
      <c r="AJ2515" s="271" t="s">
        <v>545</v>
      </c>
      <c r="AK2515" s="271" t="str">
        <f t="shared" si="3144"/>
        <v>??</v>
      </c>
      <c r="AL2515" s="271">
        <v>1</v>
      </c>
      <c r="AM2515" s="354">
        <f>C2515</f>
        <v>0</v>
      </c>
    </row>
    <row r="2516" spans="1:39" ht="14.1" customHeight="1" thickTop="1" thickBot="1" x14ac:dyDescent="0.25">
      <c r="A2516" s="2278"/>
      <c r="B2516" s="2281"/>
      <c r="C2516" s="2283"/>
      <c r="D2516" s="2285"/>
      <c r="E2516" s="2288"/>
      <c r="F2516" s="2281"/>
      <c r="G2516" s="2295"/>
      <c r="H2516" s="2297"/>
      <c r="I2516" s="2291"/>
      <c r="J2516" s="2281"/>
      <c r="K2516" s="2295"/>
      <c r="L2516" s="2281"/>
      <c r="M2516" s="310"/>
      <c r="N2516" s="1678"/>
      <c r="O2516" s="1678"/>
      <c r="P2516" s="309"/>
      <c r="Q2516" s="309"/>
      <c r="R2516" s="308"/>
      <c r="S2516" s="308"/>
      <c r="T2516" s="358"/>
      <c r="U2516" s="357"/>
      <c r="V2516" s="357"/>
      <c r="W2516" s="357"/>
      <c r="X2516" s="357"/>
      <c r="Y2516" s="357"/>
      <c r="Z2516" s="357"/>
      <c r="AA2516" s="357"/>
      <c r="AB2516" s="308"/>
      <c r="AC2516" s="2300"/>
      <c r="AD2516" s="2300"/>
      <c r="AE2516" s="2307"/>
      <c r="AF2516" s="2316"/>
      <c r="AG2516" s="2314"/>
      <c r="AH2516" s="2312"/>
      <c r="AI2516" s="271">
        <f>IF(P2516=P2515,0,1)</f>
        <v>0</v>
      </c>
      <c r="AJ2516" s="271" t="s">
        <v>545</v>
      </c>
      <c r="AK2516" s="271" t="str">
        <f t="shared" si="3144"/>
        <v>??</v>
      </c>
      <c r="AL2516" s="271" t="e">
        <f>IF(#REF!=#REF!,0,1)</f>
        <v>#REF!</v>
      </c>
      <c r="AM2516" s="354">
        <f t="shared" ref="AM2516:AM2524" si="3145">AM2515</f>
        <v>0</v>
      </c>
    </row>
    <row r="2517" spans="1:39" ht="14.1" customHeight="1" thickTop="1" thickBot="1" x14ac:dyDescent="0.25">
      <c r="A2517" s="2278"/>
      <c r="B2517" s="2281"/>
      <c r="C2517" s="2283"/>
      <c r="D2517" s="2285"/>
      <c r="E2517" s="2288"/>
      <c r="F2517" s="2281"/>
      <c r="G2517" s="2295"/>
      <c r="H2517" s="2297"/>
      <c r="I2517" s="2292"/>
      <c r="J2517" s="2281"/>
      <c r="K2517" s="2295"/>
      <c r="L2517" s="2281"/>
      <c r="M2517" s="310"/>
      <c r="N2517" s="1678"/>
      <c r="O2517" s="1678"/>
      <c r="P2517" s="309"/>
      <c r="Q2517" s="309"/>
      <c r="R2517" s="308"/>
      <c r="S2517" s="308"/>
      <c r="T2517" s="358"/>
      <c r="U2517" s="357"/>
      <c r="V2517" s="357"/>
      <c r="W2517" s="357"/>
      <c r="X2517" s="357"/>
      <c r="Y2517" s="357"/>
      <c r="Z2517" s="357"/>
      <c r="AA2517" s="357"/>
      <c r="AB2517" s="308"/>
      <c r="AC2517" s="2300"/>
      <c r="AD2517" s="2300"/>
      <c r="AE2517" s="2307"/>
      <c r="AF2517" s="2316"/>
      <c r="AG2517" s="2314"/>
      <c r="AH2517" s="2312"/>
      <c r="AI2517" s="271">
        <f>IF(P2517=P2516,0,IF(P2517=P2515,0,1))</f>
        <v>0</v>
      </c>
      <c r="AJ2517" s="271" t="s">
        <v>545</v>
      </c>
      <c r="AK2517" s="271" t="str">
        <f t="shared" si="3144"/>
        <v>??</v>
      </c>
      <c r="AL2517" s="271" t="e">
        <f>IF(#REF!=#REF!,0,IF(#REF!=#REF!,0,1))</f>
        <v>#REF!</v>
      </c>
      <c r="AM2517" s="354">
        <f t="shared" si="3145"/>
        <v>0</v>
      </c>
    </row>
    <row r="2518" spans="1:39" ht="14.1" customHeight="1" thickTop="1" thickBot="1" x14ac:dyDescent="0.25">
      <c r="A2518" s="2278"/>
      <c r="B2518" s="2281"/>
      <c r="C2518" s="2283"/>
      <c r="D2518" s="2285"/>
      <c r="E2518" s="2288"/>
      <c r="F2518" s="2281"/>
      <c r="G2518" s="2295"/>
      <c r="H2518" s="2297"/>
      <c r="I2518" s="2293"/>
      <c r="J2518" s="2281"/>
      <c r="K2518" s="2295"/>
      <c r="L2518" s="2281"/>
      <c r="M2518" s="310"/>
      <c r="N2518" s="1678"/>
      <c r="O2518" s="1678"/>
      <c r="P2518" s="309"/>
      <c r="Q2518" s="309"/>
      <c r="R2518" s="308"/>
      <c r="S2518" s="308"/>
      <c r="T2518" s="358"/>
      <c r="U2518" s="357"/>
      <c r="V2518" s="357"/>
      <c r="W2518" s="357"/>
      <c r="X2518" s="357"/>
      <c r="Y2518" s="357"/>
      <c r="Z2518" s="357"/>
      <c r="AA2518" s="357"/>
      <c r="AB2518" s="308"/>
      <c r="AC2518" s="2300"/>
      <c r="AD2518" s="2300"/>
      <c r="AE2518" s="2307"/>
      <c r="AF2518" s="2316"/>
      <c r="AG2518" s="2314"/>
      <c r="AH2518" s="2312"/>
      <c r="AI2518" s="271">
        <f>IF(P2518=P2517,0,IF(P2518=P2516,0,IF(P2518=P2515,0,1)))</f>
        <v>0</v>
      </c>
      <c r="AJ2518" s="271" t="s">
        <v>545</v>
      </c>
      <c r="AK2518" s="271" t="str">
        <f t="shared" si="3144"/>
        <v>??</v>
      </c>
      <c r="AL2518" s="271" t="e">
        <f>IF(#REF!=#REF!,0,IF(#REF!=#REF!,0,IF(#REF!=#REF!,0,1)))</f>
        <v>#REF!</v>
      </c>
      <c r="AM2518" s="354">
        <f t="shared" si="3145"/>
        <v>0</v>
      </c>
    </row>
    <row r="2519" spans="1:39" ht="14.1" customHeight="1" thickTop="1" thickBot="1" x14ac:dyDescent="0.25">
      <c r="A2519" s="2278"/>
      <c r="B2519" s="2281"/>
      <c r="C2519" s="2283"/>
      <c r="D2519" s="2285"/>
      <c r="E2519" s="2288"/>
      <c r="F2519" s="2281"/>
      <c r="G2519" s="2295"/>
      <c r="H2519" s="2297"/>
      <c r="I2519" s="2293"/>
      <c r="J2519" s="2281"/>
      <c r="K2519" s="2295"/>
      <c r="L2519" s="2281"/>
      <c r="M2519" s="310"/>
      <c r="N2519" s="1678"/>
      <c r="O2519" s="1678"/>
      <c r="P2519" s="309"/>
      <c r="Q2519" s="309"/>
      <c r="R2519" s="308"/>
      <c r="S2519" s="308"/>
      <c r="T2519" s="358"/>
      <c r="U2519" s="357"/>
      <c r="V2519" s="357"/>
      <c r="W2519" s="357"/>
      <c r="X2519" s="357"/>
      <c r="Y2519" s="357"/>
      <c r="Z2519" s="357"/>
      <c r="AA2519" s="357"/>
      <c r="AB2519" s="308"/>
      <c r="AC2519" s="2300"/>
      <c r="AD2519" s="2300"/>
      <c r="AE2519" s="2307"/>
      <c r="AF2519" s="2316"/>
      <c r="AG2519" s="2314"/>
      <c r="AH2519" s="2312"/>
      <c r="AI2519" s="271">
        <f>IF(P2519=P2518,0,IF(P2519=P2517,0,IF(P2519=P2516,0,IF(P2519=P2515,0,1))))</f>
        <v>0</v>
      </c>
      <c r="AJ2519" s="271" t="s">
        <v>545</v>
      </c>
      <c r="AK2519" s="271" t="str">
        <f t="shared" si="3144"/>
        <v>??</v>
      </c>
      <c r="AL2519" s="271" t="e">
        <f>IF(#REF!=#REF!,0,IF(#REF!=#REF!,0,IF(#REF!=#REF!,0,IF(#REF!=#REF!,0,1))))</f>
        <v>#REF!</v>
      </c>
      <c r="AM2519" s="354">
        <f t="shared" si="3145"/>
        <v>0</v>
      </c>
    </row>
    <row r="2520" spans="1:39" ht="14.1" customHeight="1" thickTop="1" thickBot="1" x14ac:dyDescent="0.25">
      <c r="A2520" s="2278"/>
      <c r="B2520" s="2281"/>
      <c r="C2520" s="2283"/>
      <c r="D2520" s="2285"/>
      <c r="E2520" s="2288"/>
      <c r="F2520" s="2281"/>
      <c r="G2520" s="2295"/>
      <c r="H2520" s="2297"/>
      <c r="I2520" s="2293"/>
      <c r="J2520" s="2281"/>
      <c r="K2520" s="2295"/>
      <c r="L2520" s="2281"/>
      <c r="M2520" s="310"/>
      <c r="N2520" s="1678"/>
      <c r="O2520" s="1678"/>
      <c r="P2520" s="309"/>
      <c r="Q2520" s="309"/>
      <c r="R2520" s="308"/>
      <c r="S2520" s="308"/>
      <c r="T2520" s="358"/>
      <c r="U2520" s="357"/>
      <c r="V2520" s="357"/>
      <c r="W2520" s="357"/>
      <c r="X2520" s="357"/>
      <c r="Y2520" s="357"/>
      <c r="Z2520" s="357"/>
      <c r="AA2520" s="357"/>
      <c r="AB2520" s="308"/>
      <c r="AC2520" s="2300"/>
      <c r="AD2520" s="2300"/>
      <c r="AE2520" s="2307"/>
      <c r="AF2520" s="2316"/>
      <c r="AG2520" s="2314"/>
      <c r="AH2520" s="2312"/>
      <c r="AI2520" s="271">
        <f>IF(P2520=P2519,0,IF(P2520=P2518,0,IF(P2520=P2517,0,IF(P2520=P2516,0,IF(P2520=P2515,0,1)))))</f>
        <v>0</v>
      </c>
      <c r="AJ2520" s="271" t="s">
        <v>545</v>
      </c>
      <c r="AK2520" s="271" t="str">
        <f t="shared" si="3144"/>
        <v>??</v>
      </c>
      <c r="AL2520" s="271" t="e">
        <f>IF(#REF!=#REF!,0,IF(#REF!=#REF!,0,IF(#REF!=#REF!,0,IF(#REF!=#REF!,0,IF(#REF!=#REF!,0,1)))))</f>
        <v>#REF!</v>
      </c>
      <c r="AM2520" s="354">
        <f t="shared" si="3145"/>
        <v>0</v>
      </c>
    </row>
    <row r="2521" spans="1:39" ht="14.1" customHeight="1" thickTop="1" thickBot="1" x14ac:dyDescent="0.25">
      <c r="A2521" s="2278"/>
      <c r="B2521" s="2281"/>
      <c r="C2521" s="2283"/>
      <c r="D2521" s="2285"/>
      <c r="E2521" s="2288"/>
      <c r="F2521" s="2281"/>
      <c r="G2521" s="2295"/>
      <c r="H2521" s="2297"/>
      <c r="I2521" s="2293"/>
      <c r="J2521" s="2281"/>
      <c r="K2521" s="2295"/>
      <c r="L2521" s="2281"/>
      <c r="M2521" s="310"/>
      <c r="N2521" s="1678"/>
      <c r="O2521" s="1678"/>
      <c r="P2521" s="309"/>
      <c r="Q2521" s="309"/>
      <c r="R2521" s="308"/>
      <c r="S2521" s="308"/>
      <c r="T2521" s="358"/>
      <c r="U2521" s="357"/>
      <c r="V2521" s="357"/>
      <c r="W2521" s="357"/>
      <c r="X2521" s="357"/>
      <c r="Y2521" s="357"/>
      <c r="Z2521" s="357"/>
      <c r="AA2521" s="357"/>
      <c r="AB2521" s="308"/>
      <c r="AC2521" s="2300"/>
      <c r="AD2521" s="2300"/>
      <c r="AE2521" s="2308" t="str">
        <f>IF(AE2515&gt;9,"błąd","")</f>
        <v/>
      </c>
      <c r="AF2521" s="2316"/>
      <c r="AG2521" s="2314"/>
      <c r="AH2521" s="2312"/>
      <c r="AI2521" s="271">
        <f>IF(P2521=P2520,0,IF(P2521=P2519,0,IF(P2521=P2518,0,IF(P2521=P2517,0,IF(P2521=P2516,0,IF(P2521=P2515,0,1))))))</f>
        <v>0</v>
      </c>
      <c r="AJ2521" s="271" t="s">
        <v>545</v>
      </c>
      <c r="AK2521" s="271" t="str">
        <f t="shared" si="3144"/>
        <v>??</v>
      </c>
      <c r="AL2521" s="271" t="e">
        <f>IF(#REF!=#REF!,0,IF(#REF!=#REF!,0,IF(#REF!=#REF!,0,IF(#REF!=#REF!,0,IF(#REF!=#REF!,0,IF(#REF!=#REF!,0,1))))))</f>
        <v>#REF!</v>
      </c>
      <c r="AM2521" s="354">
        <f t="shared" si="3145"/>
        <v>0</v>
      </c>
    </row>
    <row r="2522" spans="1:39" ht="14.1" customHeight="1" thickTop="1" thickBot="1" x14ac:dyDescent="0.25">
      <c r="A2522" s="2278"/>
      <c r="B2522" s="2281"/>
      <c r="C2522" s="2283"/>
      <c r="D2522" s="2285"/>
      <c r="E2522" s="2288"/>
      <c r="F2522" s="2281"/>
      <c r="G2522" s="2295"/>
      <c r="H2522" s="2297"/>
      <c r="I2522" s="2293"/>
      <c r="J2522" s="2281"/>
      <c r="K2522" s="2295"/>
      <c r="L2522" s="2281"/>
      <c r="M2522" s="310"/>
      <c r="N2522" s="1678"/>
      <c r="O2522" s="1678"/>
      <c r="P2522" s="309"/>
      <c r="Q2522" s="309"/>
      <c r="R2522" s="308"/>
      <c r="S2522" s="308"/>
      <c r="T2522" s="358"/>
      <c r="U2522" s="357"/>
      <c r="V2522" s="357"/>
      <c r="W2522" s="357"/>
      <c r="X2522" s="357"/>
      <c r="Y2522" s="357"/>
      <c r="Z2522" s="357"/>
      <c r="AA2522" s="357"/>
      <c r="AB2522" s="308"/>
      <c r="AC2522" s="2300"/>
      <c r="AD2522" s="2300"/>
      <c r="AE2522" s="2308"/>
      <c r="AF2522" s="2316"/>
      <c r="AG2522" s="2314"/>
      <c r="AH2522" s="2312"/>
      <c r="AI2522" s="271">
        <f>IF(P2522=P2521,0,IF(P2522=P2520,0,IF(P2522=P2519,0,IF(P2522=P2518,0,IF(P2522=P2517,0,IF(P2522=P2516,0,IF(P2522=P2515,0,1)))))))</f>
        <v>0</v>
      </c>
      <c r="AJ2522" s="271" t="s">
        <v>545</v>
      </c>
      <c r="AK2522" s="271" t="str">
        <f t="shared" si="3144"/>
        <v>??</v>
      </c>
      <c r="AL2522" s="271" t="e">
        <f>IF(#REF!=#REF!,0,IF(#REF!=#REF!,0,IF(#REF!=#REF!,0,IF(#REF!=#REF!,0,IF(#REF!=#REF!,0,IF(#REF!=#REF!,0,IF(#REF!=#REF!,0,1)))))))</f>
        <v>#REF!</v>
      </c>
      <c r="AM2522" s="354">
        <f t="shared" si="3145"/>
        <v>0</v>
      </c>
    </row>
    <row r="2523" spans="1:39" ht="14.1" customHeight="1" thickTop="1" thickBot="1" x14ac:dyDescent="0.25">
      <c r="A2523" s="2278"/>
      <c r="B2523" s="2281"/>
      <c r="C2523" s="2283"/>
      <c r="D2523" s="2285"/>
      <c r="E2523" s="2288"/>
      <c r="F2523" s="2281"/>
      <c r="G2523" s="2295"/>
      <c r="H2523" s="2297"/>
      <c r="I2523" s="2293"/>
      <c r="J2523" s="2281"/>
      <c r="K2523" s="2295"/>
      <c r="L2523" s="2281"/>
      <c r="M2523" s="310"/>
      <c r="N2523" s="1678"/>
      <c r="O2523" s="1678"/>
      <c r="P2523" s="309"/>
      <c r="Q2523" s="309"/>
      <c r="R2523" s="308"/>
      <c r="S2523" s="308"/>
      <c r="T2523" s="358"/>
      <c r="U2523" s="357"/>
      <c r="V2523" s="357"/>
      <c r="W2523" s="357"/>
      <c r="X2523" s="357"/>
      <c r="Y2523" s="357"/>
      <c r="Z2523" s="357"/>
      <c r="AA2523" s="357"/>
      <c r="AB2523" s="308"/>
      <c r="AC2523" s="2300"/>
      <c r="AD2523" s="2300"/>
      <c r="AE2523" s="2308"/>
      <c r="AF2523" s="2316"/>
      <c r="AG2523" s="2314"/>
      <c r="AH2523" s="2312"/>
      <c r="AI2523" s="271">
        <f>IF(P2523=P2522,0,IF(P2523=P2521,0,IF(P2523=P2520,0,IF(P2523=P2519,0,IF(P2523=P2518,0,IF(P2523=P2517,0,IF(P2523=P2516,0,IF(P2523=P2515,0,1))))))))</f>
        <v>0</v>
      </c>
      <c r="AJ2523" s="271" t="s">
        <v>545</v>
      </c>
      <c r="AK2523" s="271" t="str">
        <f t="shared" si="3144"/>
        <v>??</v>
      </c>
      <c r="AL2523" s="271" t="e">
        <f>IF(#REF!=#REF!,0,IF(#REF!=#REF!,0,IF(#REF!=#REF!,0,IF(#REF!=#REF!,0,IF(#REF!=#REF!,0,IF(#REF!=#REF!,0,IF(#REF!=#REF!,0,IF(#REF!=#REF!,0,1))))))))</f>
        <v>#REF!</v>
      </c>
      <c r="AM2523" s="354">
        <f t="shared" si="3145"/>
        <v>0</v>
      </c>
    </row>
    <row r="2524" spans="1:39" ht="14.1" customHeight="1" thickTop="1" thickBot="1" x14ac:dyDescent="0.25">
      <c r="A2524" s="2279"/>
      <c r="B2524" s="2282"/>
      <c r="C2524" s="2284"/>
      <c r="D2524" s="2286"/>
      <c r="E2524" s="2289"/>
      <c r="F2524" s="2282"/>
      <c r="G2524" s="2296"/>
      <c r="H2524" s="2298"/>
      <c r="I2524" s="2294"/>
      <c r="J2524" s="2282"/>
      <c r="K2524" s="2296"/>
      <c r="L2524" s="2282"/>
      <c r="M2524" s="292"/>
      <c r="N2524" s="290"/>
      <c r="O2524" s="290"/>
      <c r="P2524" s="291"/>
      <c r="Q2524" s="291"/>
      <c r="R2524" s="290"/>
      <c r="S2524" s="290"/>
      <c r="T2524" s="356"/>
      <c r="U2524" s="355"/>
      <c r="V2524" s="355"/>
      <c r="W2524" s="355"/>
      <c r="X2524" s="355"/>
      <c r="Y2524" s="355"/>
      <c r="Z2524" s="355"/>
      <c r="AA2524" s="355"/>
      <c r="AB2524" s="290"/>
      <c r="AC2524" s="2301"/>
      <c r="AD2524" s="2301"/>
      <c r="AE2524" s="2309"/>
      <c r="AF2524" s="2316"/>
      <c r="AG2524" s="2315"/>
      <c r="AH2524" s="2312"/>
      <c r="AI2524" s="271">
        <f>IF(P2524=P2523,0,IF(P2524=P2522,0,IF(P2524=P2521,0,IF(P2524=P2520,0,IF(P2524=P2519,0,IF(P2524=P2518,0,IF(P2524=P2517,0,IF(P2524=P2516,0,IF(P2524=P2515,0,1)))))))))</f>
        <v>0</v>
      </c>
      <c r="AJ2524" s="271" t="s">
        <v>545</v>
      </c>
      <c r="AK2524" s="271" t="str">
        <f t="shared" si="3144"/>
        <v>??</v>
      </c>
      <c r="AL2524" s="271" t="e">
        <f>IF(#REF!=#REF!,0,IF(#REF!=#REF!,0,IF(#REF!=#REF!,0,IF(#REF!=#REF!,0,IF(#REF!=#REF!,0,IF(#REF!=#REF!,0,IF(#REF!=#REF!,0,IF(#REF!=#REF!,0,IF(#REF!=#REF!,0,1)))))))))</f>
        <v>#REF!</v>
      </c>
      <c r="AM2524" s="354">
        <f t="shared" si="3145"/>
        <v>0</v>
      </c>
    </row>
    <row r="2525" spans="1:39" ht="14.1" customHeight="1" thickTop="1" thickBot="1" x14ac:dyDescent="0.25">
      <c r="A2525" s="2278"/>
      <c r="B2525" s="2280"/>
      <c r="C2525" s="2283"/>
      <c r="D2525" s="2285"/>
      <c r="E2525" s="2287"/>
      <c r="F2525" s="2280"/>
      <c r="G2525" s="2280"/>
      <c r="H2525" s="2297"/>
      <c r="I2525" s="2290" t="s">
        <v>140</v>
      </c>
      <c r="J2525" s="2281"/>
      <c r="K2525" s="2280"/>
      <c r="L2525" s="2281"/>
      <c r="M2525" s="310"/>
      <c r="N2525" s="1678"/>
      <c r="O2525" s="1678"/>
      <c r="P2525" s="388"/>
      <c r="Q2525" s="388"/>
      <c r="R2525" s="308"/>
      <c r="S2525" s="308"/>
      <c r="T2525" s="358"/>
      <c r="U2525" s="357"/>
      <c r="V2525" s="357"/>
      <c r="W2525" s="357"/>
      <c r="X2525" s="357"/>
      <c r="Y2525" s="357"/>
      <c r="Z2525" s="357"/>
      <c r="AA2525" s="357"/>
      <c r="AB2525" s="308"/>
      <c r="AC2525" s="2299">
        <f>SUM(T2525:AB2534)</f>
        <v>0</v>
      </c>
      <c r="AD2525" s="2299">
        <f>IF(AC2525&gt;0,18,0)</f>
        <v>0</v>
      </c>
      <c r="AE2525" s="2306">
        <f>IF((AC2525-AD2525)&gt;=0,AC2525-AD2525,0)</f>
        <v>0</v>
      </c>
      <c r="AF2525" s="2316">
        <f>IF(AC2525&lt;AD2525,AC2525,AD2525)/IF(AD2525=0,1,AD2525)</f>
        <v>0</v>
      </c>
      <c r="AG2525" s="2313" t="str">
        <f>IF(AF2525=1,"pe",IF(AF2525&gt;0,"ne",""))</f>
        <v/>
      </c>
      <c r="AH2525" s="2312"/>
      <c r="AI2525" s="271">
        <v>1</v>
      </c>
      <c r="AJ2525" s="271" t="s">
        <v>545</v>
      </c>
      <c r="AK2525" s="271" t="str">
        <f t="shared" si="3144"/>
        <v>??</v>
      </c>
      <c r="AL2525" s="271">
        <v>1</v>
      </c>
      <c r="AM2525" s="354">
        <f>C2525</f>
        <v>0</v>
      </c>
    </row>
    <row r="2526" spans="1:39" ht="14.1" customHeight="1" thickTop="1" thickBot="1" x14ac:dyDescent="0.25">
      <c r="A2526" s="2278"/>
      <c r="B2526" s="2281"/>
      <c r="C2526" s="2283"/>
      <c r="D2526" s="2285"/>
      <c r="E2526" s="2288"/>
      <c r="F2526" s="2281"/>
      <c r="G2526" s="2295"/>
      <c r="H2526" s="2297"/>
      <c r="I2526" s="2291"/>
      <c r="J2526" s="2281"/>
      <c r="K2526" s="2295"/>
      <c r="L2526" s="2281"/>
      <c r="M2526" s="310"/>
      <c r="N2526" s="1678"/>
      <c r="O2526" s="1678"/>
      <c r="P2526" s="309"/>
      <c r="Q2526" s="309"/>
      <c r="R2526" s="308"/>
      <c r="S2526" s="308"/>
      <c r="T2526" s="358"/>
      <c r="U2526" s="357"/>
      <c r="V2526" s="357"/>
      <c r="W2526" s="357"/>
      <c r="X2526" s="357"/>
      <c r="Y2526" s="357"/>
      <c r="Z2526" s="357"/>
      <c r="AA2526" s="357"/>
      <c r="AB2526" s="308"/>
      <c r="AC2526" s="2300"/>
      <c r="AD2526" s="2300"/>
      <c r="AE2526" s="2307"/>
      <c r="AF2526" s="2316"/>
      <c r="AG2526" s="2314"/>
      <c r="AH2526" s="2312"/>
      <c r="AI2526" s="271">
        <f>IF(P2526=P2525,0,1)</f>
        <v>0</v>
      </c>
      <c r="AJ2526" s="271" t="s">
        <v>545</v>
      </c>
      <c r="AK2526" s="271" t="str">
        <f t="shared" si="3144"/>
        <v>??</v>
      </c>
      <c r="AL2526" s="271" t="e">
        <f>IF(#REF!=#REF!,0,1)</f>
        <v>#REF!</v>
      </c>
      <c r="AM2526" s="354">
        <f t="shared" ref="AM2526:AM2534" si="3146">AM2525</f>
        <v>0</v>
      </c>
    </row>
    <row r="2527" spans="1:39" ht="14.1" customHeight="1" thickTop="1" thickBot="1" x14ac:dyDescent="0.25">
      <c r="A2527" s="2278"/>
      <c r="B2527" s="2281"/>
      <c r="C2527" s="2283"/>
      <c r="D2527" s="2285"/>
      <c r="E2527" s="2288"/>
      <c r="F2527" s="2281"/>
      <c r="G2527" s="2295"/>
      <c r="H2527" s="2297"/>
      <c r="I2527" s="2292"/>
      <c r="J2527" s="2281"/>
      <c r="K2527" s="2295"/>
      <c r="L2527" s="2281"/>
      <c r="M2527" s="310"/>
      <c r="N2527" s="1678"/>
      <c r="O2527" s="1678"/>
      <c r="P2527" s="309"/>
      <c r="Q2527" s="309"/>
      <c r="R2527" s="308"/>
      <c r="S2527" s="308"/>
      <c r="T2527" s="358"/>
      <c r="U2527" s="357"/>
      <c r="V2527" s="357"/>
      <c r="W2527" s="357"/>
      <c r="X2527" s="357"/>
      <c r="Y2527" s="357"/>
      <c r="Z2527" s="357"/>
      <c r="AA2527" s="357"/>
      <c r="AB2527" s="308"/>
      <c r="AC2527" s="2300"/>
      <c r="AD2527" s="2300"/>
      <c r="AE2527" s="2307"/>
      <c r="AF2527" s="2316"/>
      <c r="AG2527" s="2314"/>
      <c r="AH2527" s="2312"/>
      <c r="AI2527" s="271">
        <f>IF(P2527=P2526,0,IF(P2527=P2525,0,1))</f>
        <v>0</v>
      </c>
      <c r="AJ2527" s="271" t="s">
        <v>545</v>
      </c>
      <c r="AK2527" s="271" t="str">
        <f t="shared" si="3144"/>
        <v>??</v>
      </c>
      <c r="AL2527" s="271" t="e">
        <f>IF(#REF!=#REF!,0,IF(#REF!=#REF!,0,1))</f>
        <v>#REF!</v>
      </c>
      <c r="AM2527" s="354">
        <f t="shared" si="3146"/>
        <v>0</v>
      </c>
    </row>
    <row r="2528" spans="1:39" ht="14.1" customHeight="1" thickTop="1" thickBot="1" x14ac:dyDescent="0.25">
      <c r="A2528" s="2278"/>
      <c r="B2528" s="2281"/>
      <c r="C2528" s="2283"/>
      <c r="D2528" s="2285"/>
      <c r="E2528" s="2288"/>
      <c r="F2528" s="2281"/>
      <c r="G2528" s="2295"/>
      <c r="H2528" s="2297"/>
      <c r="I2528" s="2293"/>
      <c r="J2528" s="2281"/>
      <c r="K2528" s="2295"/>
      <c r="L2528" s="2281"/>
      <c r="M2528" s="310"/>
      <c r="N2528" s="1678"/>
      <c r="O2528" s="1678"/>
      <c r="P2528" s="309"/>
      <c r="Q2528" s="309"/>
      <c r="R2528" s="308"/>
      <c r="S2528" s="308"/>
      <c r="T2528" s="358"/>
      <c r="U2528" s="357"/>
      <c r="V2528" s="357"/>
      <c r="W2528" s="357"/>
      <c r="X2528" s="357"/>
      <c r="Y2528" s="357"/>
      <c r="Z2528" s="357"/>
      <c r="AA2528" s="357"/>
      <c r="AB2528" s="308"/>
      <c r="AC2528" s="2300"/>
      <c r="AD2528" s="2300"/>
      <c r="AE2528" s="2307"/>
      <c r="AF2528" s="2316"/>
      <c r="AG2528" s="2314"/>
      <c r="AH2528" s="2312"/>
      <c r="AI2528" s="271">
        <f>IF(P2528=P2527,0,IF(P2528=P2526,0,IF(P2528=P2525,0,1)))</f>
        <v>0</v>
      </c>
      <c r="AJ2528" s="271" t="s">
        <v>545</v>
      </c>
      <c r="AK2528" s="271" t="str">
        <f t="shared" si="3144"/>
        <v>??</v>
      </c>
      <c r="AL2528" s="271" t="e">
        <f>IF(#REF!=#REF!,0,IF(#REF!=#REF!,0,IF(#REF!=#REF!,0,1)))</f>
        <v>#REF!</v>
      </c>
      <c r="AM2528" s="354">
        <f t="shared" si="3146"/>
        <v>0</v>
      </c>
    </row>
    <row r="2529" spans="1:39" ht="14.1" customHeight="1" thickTop="1" thickBot="1" x14ac:dyDescent="0.25">
      <c r="A2529" s="2278"/>
      <c r="B2529" s="2281"/>
      <c r="C2529" s="2283"/>
      <c r="D2529" s="2285"/>
      <c r="E2529" s="2288"/>
      <c r="F2529" s="2281"/>
      <c r="G2529" s="2295"/>
      <c r="H2529" s="2297"/>
      <c r="I2529" s="2293"/>
      <c r="J2529" s="2281"/>
      <c r="K2529" s="2295"/>
      <c r="L2529" s="2281"/>
      <c r="M2529" s="310"/>
      <c r="N2529" s="1678"/>
      <c r="O2529" s="1678"/>
      <c r="P2529" s="309"/>
      <c r="Q2529" s="309"/>
      <c r="R2529" s="308"/>
      <c r="S2529" s="308"/>
      <c r="T2529" s="358"/>
      <c r="U2529" s="357"/>
      <c r="V2529" s="357"/>
      <c r="W2529" s="357"/>
      <c r="X2529" s="357"/>
      <c r="Y2529" s="357"/>
      <c r="Z2529" s="357"/>
      <c r="AA2529" s="357"/>
      <c r="AB2529" s="308"/>
      <c r="AC2529" s="2300"/>
      <c r="AD2529" s="2300"/>
      <c r="AE2529" s="2307"/>
      <c r="AF2529" s="2316"/>
      <c r="AG2529" s="2314"/>
      <c r="AH2529" s="2312"/>
      <c r="AI2529" s="271">
        <f>IF(P2529=P2528,0,IF(P2529=P2527,0,IF(P2529=P2526,0,IF(P2529=P2525,0,1))))</f>
        <v>0</v>
      </c>
      <c r="AJ2529" s="271" t="s">
        <v>545</v>
      </c>
      <c r="AK2529" s="271" t="str">
        <f t="shared" si="3144"/>
        <v>??</v>
      </c>
      <c r="AL2529" s="271" t="e">
        <f>IF(#REF!=#REF!,0,IF(#REF!=#REF!,0,IF(#REF!=#REF!,0,IF(#REF!=#REF!,0,1))))</f>
        <v>#REF!</v>
      </c>
      <c r="AM2529" s="354">
        <f t="shared" si="3146"/>
        <v>0</v>
      </c>
    </row>
    <row r="2530" spans="1:39" ht="14.1" customHeight="1" thickTop="1" thickBot="1" x14ac:dyDescent="0.25">
      <c r="A2530" s="2278"/>
      <c r="B2530" s="2281"/>
      <c r="C2530" s="2283"/>
      <c r="D2530" s="2285"/>
      <c r="E2530" s="2288"/>
      <c r="F2530" s="2281"/>
      <c r="G2530" s="2295"/>
      <c r="H2530" s="2297"/>
      <c r="I2530" s="2293"/>
      <c r="J2530" s="2281"/>
      <c r="K2530" s="2295"/>
      <c r="L2530" s="2281"/>
      <c r="M2530" s="310"/>
      <c r="N2530" s="1678"/>
      <c r="O2530" s="1678"/>
      <c r="P2530" s="309"/>
      <c r="Q2530" s="309"/>
      <c r="R2530" s="308"/>
      <c r="S2530" s="308"/>
      <c r="T2530" s="358"/>
      <c r="U2530" s="357"/>
      <c r="V2530" s="357"/>
      <c r="W2530" s="357"/>
      <c r="X2530" s="357"/>
      <c r="Y2530" s="357"/>
      <c r="Z2530" s="357"/>
      <c r="AA2530" s="357"/>
      <c r="AB2530" s="308"/>
      <c r="AC2530" s="2300"/>
      <c r="AD2530" s="2300"/>
      <c r="AE2530" s="2307"/>
      <c r="AF2530" s="2316"/>
      <c r="AG2530" s="2314"/>
      <c r="AH2530" s="2312"/>
      <c r="AI2530" s="271">
        <f>IF(P2530=P2529,0,IF(P2530=P2528,0,IF(P2530=P2527,0,IF(P2530=P2526,0,IF(P2530=P2525,0,1)))))</f>
        <v>0</v>
      </c>
      <c r="AJ2530" s="271" t="s">
        <v>545</v>
      </c>
      <c r="AK2530" s="271" t="str">
        <f t="shared" si="3144"/>
        <v>??</v>
      </c>
      <c r="AL2530" s="271" t="e">
        <f>IF(#REF!=#REF!,0,IF(#REF!=#REF!,0,IF(#REF!=#REF!,0,IF(#REF!=#REF!,0,IF(#REF!=#REF!,0,1)))))</f>
        <v>#REF!</v>
      </c>
      <c r="AM2530" s="354">
        <f t="shared" si="3146"/>
        <v>0</v>
      </c>
    </row>
    <row r="2531" spans="1:39" ht="14.1" customHeight="1" thickTop="1" thickBot="1" x14ac:dyDescent="0.25">
      <c r="A2531" s="2278"/>
      <c r="B2531" s="2281"/>
      <c r="C2531" s="2283"/>
      <c r="D2531" s="2285"/>
      <c r="E2531" s="2288"/>
      <c r="F2531" s="2281"/>
      <c r="G2531" s="2295"/>
      <c r="H2531" s="2297"/>
      <c r="I2531" s="2293"/>
      <c r="J2531" s="2281"/>
      <c r="K2531" s="2295"/>
      <c r="L2531" s="2281"/>
      <c r="M2531" s="310"/>
      <c r="N2531" s="1678"/>
      <c r="O2531" s="1678"/>
      <c r="P2531" s="309"/>
      <c r="Q2531" s="309"/>
      <c r="R2531" s="308"/>
      <c r="S2531" s="308"/>
      <c r="T2531" s="358"/>
      <c r="U2531" s="357"/>
      <c r="V2531" s="357"/>
      <c r="W2531" s="357"/>
      <c r="X2531" s="357"/>
      <c r="Y2531" s="357"/>
      <c r="Z2531" s="357"/>
      <c r="AA2531" s="357"/>
      <c r="AB2531" s="308"/>
      <c r="AC2531" s="2300"/>
      <c r="AD2531" s="2300"/>
      <c r="AE2531" s="2308" t="str">
        <f>IF(AE2525&gt;9,"błąd","")</f>
        <v/>
      </c>
      <c r="AF2531" s="2316"/>
      <c r="AG2531" s="2314"/>
      <c r="AH2531" s="2312"/>
      <c r="AI2531" s="271">
        <f>IF(P2531=P2530,0,IF(P2531=P2529,0,IF(P2531=P2528,0,IF(P2531=P2527,0,IF(P2531=P2526,0,IF(P2531=P2525,0,1))))))</f>
        <v>0</v>
      </c>
      <c r="AJ2531" s="271" t="s">
        <v>545</v>
      </c>
      <c r="AK2531" s="271" t="str">
        <f t="shared" si="3144"/>
        <v>??</v>
      </c>
      <c r="AL2531" s="271" t="e">
        <f>IF(#REF!=#REF!,0,IF(#REF!=#REF!,0,IF(#REF!=#REF!,0,IF(#REF!=#REF!,0,IF(#REF!=#REF!,0,IF(#REF!=#REF!,0,1))))))</f>
        <v>#REF!</v>
      </c>
      <c r="AM2531" s="354">
        <f t="shared" si="3146"/>
        <v>0</v>
      </c>
    </row>
    <row r="2532" spans="1:39" ht="14.1" customHeight="1" thickTop="1" thickBot="1" x14ac:dyDescent="0.25">
      <c r="A2532" s="2278"/>
      <c r="B2532" s="2281"/>
      <c r="C2532" s="2283"/>
      <c r="D2532" s="2285"/>
      <c r="E2532" s="2288"/>
      <c r="F2532" s="2281"/>
      <c r="G2532" s="2295"/>
      <c r="H2532" s="2297"/>
      <c r="I2532" s="2293"/>
      <c r="J2532" s="2281"/>
      <c r="K2532" s="2295"/>
      <c r="L2532" s="2281"/>
      <c r="M2532" s="310"/>
      <c r="N2532" s="1678"/>
      <c r="O2532" s="1678"/>
      <c r="P2532" s="309"/>
      <c r="Q2532" s="309"/>
      <c r="R2532" s="308"/>
      <c r="S2532" s="308"/>
      <c r="T2532" s="358"/>
      <c r="U2532" s="357"/>
      <c r="V2532" s="357"/>
      <c r="W2532" s="357"/>
      <c r="X2532" s="357"/>
      <c r="Y2532" s="357"/>
      <c r="Z2532" s="357"/>
      <c r="AA2532" s="357"/>
      <c r="AB2532" s="308"/>
      <c r="AC2532" s="2300"/>
      <c r="AD2532" s="2300"/>
      <c r="AE2532" s="2308"/>
      <c r="AF2532" s="2316"/>
      <c r="AG2532" s="2314"/>
      <c r="AH2532" s="2312"/>
      <c r="AI2532" s="271">
        <f>IF(P2532=P2531,0,IF(P2532=P2530,0,IF(P2532=P2529,0,IF(P2532=P2528,0,IF(P2532=P2527,0,IF(P2532=P2526,0,IF(P2532=P2525,0,1)))))))</f>
        <v>0</v>
      </c>
      <c r="AJ2532" s="271" t="s">
        <v>545</v>
      </c>
      <c r="AK2532" s="271" t="str">
        <f t="shared" si="3144"/>
        <v>??</v>
      </c>
      <c r="AL2532" s="271" t="e">
        <f>IF(#REF!=#REF!,0,IF(#REF!=#REF!,0,IF(#REF!=#REF!,0,IF(#REF!=#REF!,0,IF(#REF!=#REF!,0,IF(#REF!=#REF!,0,IF(#REF!=#REF!,0,1)))))))</f>
        <v>#REF!</v>
      </c>
      <c r="AM2532" s="354">
        <f t="shared" si="3146"/>
        <v>0</v>
      </c>
    </row>
    <row r="2533" spans="1:39" ht="14.1" customHeight="1" thickTop="1" thickBot="1" x14ac:dyDescent="0.25">
      <c r="A2533" s="2278"/>
      <c r="B2533" s="2281"/>
      <c r="C2533" s="2283"/>
      <c r="D2533" s="2285"/>
      <c r="E2533" s="2288"/>
      <c r="F2533" s="2281"/>
      <c r="G2533" s="2295"/>
      <c r="H2533" s="2297"/>
      <c r="I2533" s="2293"/>
      <c r="J2533" s="2281"/>
      <c r="K2533" s="2295"/>
      <c r="L2533" s="2281"/>
      <c r="M2533" s="310"/>
      <c r="N2533" s="1678"/>
      <c r="O2533" s="1678"/>
      <c r="P2533" s="309"/>
      <c r="Q2533" s="309"/>
      <c r="R2533" s="308"/>
      <c r="S2533" s="308"/>
      <c r="T2533" s="358"/>
      <c r="U2533" s="357"/>
      <c r="V2533" s="357"/>
      <c r="W2533" s="357"/>
      <c r="X2533" s="357"/>
      <c r="Y2533" s="357"/>
      <c r="Z2533" s="357"/>
      <c r="AA2533" s="357"/>
      <c r="AB2533" s="308"/>
      <c r="AC2533" s="2300"/>
      <c r="AD2533" s="2300"/>
      <c r="AE2533" s="2308"/>
      <c r="AF2533" s="2316"/>
      <c r="AG2533" s="2314"/>
      <c r="AH2533" s="2312"/>
      <c r="AI2533" s="271">
        <f>IF(P2533=P2532,0,IF(P2533=P2531,0,IF(P2533=P2530,0,IF(P2533=P2529,0,IF(P2533=P2528,0,IF(P2533=P2527,0,IF(P2533=P2526,0,IF(P2533=P2525,0,1))))))))</f>
        <v>0</v>
      </c>
      <c r="AJ2533" s="271" t="s">
        <v>545</v>
      </c>
      <c r="AK2533" s="271" t="str">
        <f t="shared" si="3144"/>
        <v>??</v>
      </c>
      <c r="AL2533" s="271" t="e">
        <f>IF(#REF!=#REF!,0,IF(#REF!=#REF!,0,IF(#REF!=#REF!,0,IF(#REF!=#REF!,0,IF(#REF!=#REF!,0,IF(#REF!=#REF!,0,IF(#REF!=#REF!,0,IF(#REF!=#REF!,0,1))))))))</f>
        <v>#REF!</v>
      </c>
      <c r="AM2533" s="354">
        <f t="shared" si="3146"/>
        <v>0</v>
      </c>
    </row>
    <row r="2534" spans="1:39" ht="14.1" customHeight="1" thickTop="1" thickBot="1" x14ac:dyDescent="0.25">
      <c r="A2534" s="2279"/>
      <c r="B2534" s="2282"/>
      <c r="C2534" s="2284"/>
      <c r="D2534" s="2286"/>
      <c r="E2534" s="2289"/>
      <c r="F2534" s="2282"/>
      <c r="G2534" s="2296"/>
      <c r="H2534" s="2298"/>
      <c r="I2534" s="2294"/>
      <c r="J2534" s="2282"/>
      <c r="K2534" s="2296"/>
      <c r="L2534" s="2282"/>
      <c r="M2534" s="292"/>
      <c r="N2534" s="290"/>
      <c r="O2534" s="290"/>
      <c r="P2534" s="291"/>
      <c r="Q2534" s="291"/>
      <c r="R2534" s="290"/>
      <c r="S2534" s="290"/>
      <c r="T2534" s="356"/>
      <c r="U2534" s="355"/>
      <c r="V2534" s="355"/>
      <c r="W2534" s="355"/>
      <c r="X2534" s="355"/>
      <c r="Y2534" s="355"/>
      <c r="Z2534" s="355"/>
      <c r="AA2534" s="355"/>
      <c r="AB2534" s="290"/>
      <c r="AC2534" s="2301"/>
      <c r="AD2534" s="2301"/>
      <c r="AE2534" s="2309"/>
      <c r="AF2534" s="2316"/>
      <c r="AG2534" s="2315"/>
      <c r="AH2534" s="2312"/>
      <c r="AI2534" s="271">
        <f>IF(P2534=P2533,0,IF(P2534=P2532,0,IF(P2534=P2531,0,IF(P2534=P2530,0,IF(P2534=P2529,0,IF(P2534=P2528,0,IF(P2534=P2527,0,IF(P2534=P2526,0,IF(P2534=P2525,0,1)))))))))</f>
        <v>0</v>
      </c>
      <c r="AJ2534" s="271" t="s">
        <v>545</v>
      </c>
      <c r="AK2534" s="271" t="str">
        <f t="shared" si="3144"/>
        <v>??</v>
      </c>
      <c r="AL2534" s="271" t="e">
        <f>IF(#REF!=#REF!,0,IF(#REF!=#REF!,0,IF(#REF!=#REF!,0,IF(#REF!=#REF!,0,IF(#REF!=#REF!,0,IF(#REF!=#REF!,0,IF(#REF!=#REF!,0,IF(#REF!=#REF!,0,IF(#REF!=#REF!,0,1)))))))))</f>
        <v>#REF!</v>
      </c>
      <c r="AM2534" s="354">
        <f t="shared" si="3146"/>
        <v>0</v>
      </c>
    </row>
    <row r="2535" spans="1:39" ht="14.1" customHeight="1" thickTop="1" thickBot="1" x14ac:dyDescent="0.25">
      <c r="A2535" s="2278"/>
      <c r="B2535" s="2280"/>
      <c r="C2535" s="2283"/>
      <c r="D2535" s="2285"/>
      <c r="E2535" s="2287"/>
      <c r="F2535" s="2280"/>
      <c r="G2535" s="2280"/>
      <c r="H2535" s="2297"/>
      <c r="I2535" s="2290" t="s">
        <v>140</v>
      </c>
      <c r="J2535" s="2281"/>
      <c r="K2535" s="2280"/>
      <c r="L2535" s="2281"/>
      <c r="M2535" s="310"/>
      <c r="N2535" s="1678"/>
      <c r="O2535" s="1678"/>
      <c r="P2535" s="388"/>
      <c r="Q2535" s="388"/>
      <c r="R2535" s="308"/>
      <c r="S2535" s="308"/>
      <c r="T2535" s="358"/>
      <c r="U2535" s="357"/>
      <c r="V2535" s="357"/>
      <c r="W2535" s="357"/>
      <c r="X2535" s="357"/>
      <c r="Y2535" s="357"/>
      <c r="Z2535" s="357"/>
      <c r="AA2535" s="357"/>
      <c r="AB2535" s="308"/>
      <c r="AC2535" s="2299">
        <f>SUM(T2535:AB2544)</f>
        <v>0</v>
      </c>
      <c r="AD2535" s="2299">
        <f>IF(AC2535&gt;0,18,0)</f>
        <v>0</v>
      </c>
      <c r="AE2535" s="2306">
        <f>IF((AC2535-AD2535)&gt;=0,AC2535-AD2535,0)</f>
        <v>0</v>
      </c>
      <c r="AF2535" s="2316">
        <f>IF(AC2535&lt;AD2535,AC2535,AD2535)/IF(AD2535=0,1,AD2535)</f>
        <v>0</v>
      </c>
      <c r="AG2535" s="2313" t="str">
        <f>IF(AF2535=1,"pe",IF(AF2535&gt;0,"ne",""))</f>
        <v/>
      </c>
      <c r="AH2535" s="2312"/>
      <c r="AI2535" s="271">
        <v>1</v>
      </c>
      <c r="AJ2535" s="271" t="s">
        <v>545</v>
      </c>
      <c r="AK2535" s="271" t="str">
        <f t="shared" si="3144"/>
        <v>??</v>
      </c>
      <c r="AL2535" s="271">
        <v>1</v>
      </c>
      <c r="AM2535" s="354">
        <f>C2535</f>
        <v>0</v>
      </c>
    </row>
    <row r="2536" spans="1:39" ht="14.1" customHeight="1" thickTop="1" thickBot="1" x14ac:dyDescent="0.25">
      <c r="A2536" s="2278"/>
      <c r="B2536" s="2281"/>
      <c r="C2536" s="2283"/>
      <c r="D2536" s="2285"/>
      <c r="E2536" s="2288"/>
      <c r="F2536" s="2281"/>
      <c r="G2536" s="2295"/>
      <c r="H2536" s="2297"/>
      <c r="I2536" s="2291"/>
      <c r="J2536" s="2281"/>
      <c r="K2536" s="2295"/>
      <c r="L2536" s="2281"/>
      <c r="M2536" s="310"/>
      <c r="N2536" s="1678"/>
      <c r="O2536" s="1678"/>
      <c r="P2536" s="309"/>
      <c r="Q2536" s="309"/>
      <c r="R2536" s="308"/>
      <c r="S2536" s="308"/>
      <c r="T2536" s="358"/>
      <c r="U2536" s="357"/>
      <c r="V2536" s="357"/>
      <c r="W2536" s="357"/>
      <c r="X2536" s="357"/>
      <c r="Y2536" s="357"/>
      <c r="Z2536" s="357"/>
      <c r="AA2536" s="357"/>
      <c r="AB2536" s="308"/>
      <c r="AC2536" s="2300"/>
      <c r="AD2536" s="2300"/>
      <c r="AE2536" s="2307"/>
      <c r="AF2536" s="2316"/>
      <c r="AG2536" s="2314"/>
      <c r="AH2536" s="2312"/>
      <c r="AI2536" s="271">
        <f>IF(P2536=P2535,0,1)</f>
        <v>0</v>
      </c>
      <c r="AJ2536" s="271" t="s">
        <v>545</v>
      </c>
      <c r="AK2536" s="271" t="str">
        <f t="shared" si="3144"/>
        <v>??</v>
      </c>
      <c r="AL2536" s="271" t="e">
        <f>IF(#REF!=#REF!,0,1)</f>
        <v>#REF!</v>
      </c>
      <c r="AM2536" s="354">
        <f t="shared" ref="AM2536:AM2544" si="3147">AM2535</f>
        <v>0</v>
      </c>
    </row>
    <row r="2537" spans="1:39" ht="14.1" customHeight="1" thickTop="1" thickBot="1" x14ac:dyDescent="0.25">
      <c r="A2537" s="2278"/>
      <c r="B2537" s="2281"/>
      <c r="C2537" s="2283"/>
      <c r="D2537" s="2285"/>
      <c r="E2537" s="2288"/>
      <c r="F2537" s="2281"/>
      <c r="G2537" s="2295"/>
      <c r="H2537" s="2297"/>
      <c r="I2537" s="2292"/>
      <c r="J2537" s="2281"/>
      <c r="K2537" s="2295"/>
      <c r="L2537" s="2281"/>
      <c r="M2537" s="310"/>
      <c r="N2537" s="1678"/>
      <c r="O2537" s="1678"/>
      <c r="P2537" s="309"/>
      <c r="Q2537" s="309"/>
      <c r="R2537" s="308"/>
      <c r="S2537" s="308"/>
      <c r="T2537" s="358"/>
      <c r="U2537" s="357"/>
      <c r="V2537" s="357"/>
      <c r="W2537" s="357"/>
      <c r="X2537" s="357"/>
      <c r="Y2537" s="357"/>
      <c r="Z2537" s="357"/>
      <c r="AA2537" s="357"/>
      <c r="AB2537" s="308"/>
      <c r="AC2537" s="2300"/>
      <c r="AD2537" s="2300"/>
      <c r="AE2537" s="2307"/>
      <c r="AF2537" s="2316"/>
      <c r="AG2537" s="2314"/>
      <c r="AH2537" s="2312"/>
      <c r="AI2537" s="271">
        <f>IF(P2537=P2536,0,IF(P2537=P2535,0,1))</f>
        <v>0</v>
      </c>
      <c r="AJ2537" s="271" t="s">
        <v>545</v>
      </c>
      <c r="AK2537" s="271" t="str">
        <f t="shared" si="3144"/>
        <v>??</v>
      </c>
      <c r="AL2537" s="271" t="e">
        <f>IF(#REF!=#REF!,0,IF(#REF!=#REF!,0,1))</f>
        <v>#REF!</v>
      </c>
      <c r="AM2537" s="354">
        <f t="shared" si="3147"/>
        <v>0</v>
      </c>
    </row>
    <row r="2538" spans="1:39" ht="14.1" customHeight="1" thickTop="1" thickBot="1" x14ac:dyDescent="0.25">
      <c r="A2538" s="2278"/>
      <c r="B2538" s="2281"/>
      <c r="C2538" s="2283"/>
      <c r="D2538" s="2285"/>
      <c r="E2538" s="2288"/>
      <c r="F2538" s="2281"/>
      <c r="G2538" s="2295"/>
      <c r="H2538" s="2297"/>
      <c r="I2538" s="2293"/>
      <c r="J2538" s="2281"/>
      <c r="K2538" s="2295"/>
      <c r="L2538" s="2281"/>
      <c r="M2538" s="310"/>
      <c r="N2538" s="1678"/>
      <c r="O2538" s="1678"/>
      <c r="P2538" s="309"/>
      <c r="Q2538" s="309"/>
      <c r="R2538" s="308"/>
      <c r="S2538" s="308"/>
      <c r="T2538" s="358"/>
      <c r="U2538" s="357"/>
      <c r="V2538" s="357"/>
      <c r="W2538" s="357"/>
      <c r="X2538" s="357"/>
      <c r="Y2538" s="357"/>
      <c r="Z2538" s="357"/>
      <c r="AA2538" s="357"/>
      <c r="AB2538" s="308"/>
      <c r="AC2538" s="2300"/>
      <c r="AD2538" s="2300"/>
      <c r="AE2538" s="2307"/>
      <c r="AF2538" s="2316"/>
      <c r="AG2538" s="2314"/>
      <c r="AH2538" s="2312"/>
      <c r="AI2538" s="271">
        <f>IF(P2538=P2537,0,IF(P2538=P2536,0,IF(P2538=P2535,0,1)))</f>
        <v>0</v>
      </c>
      <c r="AJ2538" s="271" t="s">
        <v>545</v>
      </c>
      <c r="AK2538" s="271" t="str">
        <f t="shared" si="3144"/>
        <v>??</v>
      </c>
      <c r="AL2538" s="271" t="e">
        <f>IF(#REF!=#REF!,0,IF(#REF!=#REF!,0,IF(#REF!=#REF!,0,1)))</f>
        <v>#REF!</v>
      </c>
      <c r="AM2538" s="354">
        <f t="shared" si="3147"/>
        <v>0</v>
      </c>
    </row>
    <row r="2539" spans="1:39" ht="14.1" customHeight="1" thickTop="1" thickBot="1" x14ac:dyDescent="0.25">
      <c r="A2539" s="2278"/>
      <c r="B2539" s="2281"/>
      <c r="C2539" s="2283"/>
      <c r="D2539" s="2285"/>
      <c r="E2539" s="2288"/>
      <c r="F2539" s="2281"/>
      <c r="G2539" s="2295"/>
      <c r="H2539" s="2297"/>
      <c r="I2539" s="2293"/>
      <c r="J2539" s="2281"/>
      <c r="K2539" s="2295"/>
      <c r="L2539" s="2281"/>
      <c r="M2539" s="310"/>
      <c r="N2539" s="1678"/>
      <c r="O2539" s="1678"/>
      <c r="P2539" s="309"/>
      <c r="Q2539" s="309"/>
      <c r="R2539" s="308"/>
      <c r="S2539" s="308"/>
      <c r="T2539" s="358"/>
      <c r="U2539" s="357"/>
      <c r="V2539" s="357"/>
      <c r="W2539" s="357"/>
      <c r="X2539" s="357"/>
      <c r="Y2539" s="357"/>
      <c r="Z2539" s="357"/>
      <c r="AA2539" s="357"/>
      <c r="AB2539" s="308"/>
      <c r="AC2539" s="2300"/>
      <c r="AD2539" s="2300"/>
      <c r="AE2539" s="2307"/>
      <c r="AF2539" s="2316"/>
      <c r="AG2539" s="2314"/>
      <c r="AH2539" s="2312"/>
      <c r="AI2539" s="271">
        <f>IF(P2539=P2538,0,IF(P2539=P2537,0,IF(P2539=P2536,0,IF(P2539=P2535,0,1))))</f>
        <v>0</v>
      </c>
      <c r="AJ2539" s="271" t="s">
        <v>545</v>
      </c>
      <c r="AK2539" s="271" t="str">
        <f t="shared" si="3144"/>
        <v>??</v>
      </c>
      <c r="AL2539" s="271" t="e">
        <f>IF(#REF!=#REF!,0,IF(#REF!=#REF!,0,IF(#REF!=#REF!,0,IF(#REF!=#REF!,0,1))))</f>
        <v>#REF!</v>
      </c>
      <c r="AM2539" s="354">
        <f t="shared" si="3147"/>
        <v>0</v>
      </c>
    </row>
    <row r="2540" spans="1:39" ht="14.1" customHeight="1" thickTop="1" thickBot="1" x14ac:dyDescent="0.25">
      <c r="A2540" s="2278"/>
      <c r="B2540" s="2281"/>
      <c r="C2540" s="2283"/>
      <c r="D2540" s="2285"/>
      <c r="E2540" s="2288"/>
      <c r="F2540" s="2281"/>
      <c r="G2540" s="2295"/>
      <c r="H2540" s="2297"/>
      <c r="I2540" s="2293"/>
      <c r="J2540" s="2281"/>
      <c r="K2540" s="2295"/>
      <c r="L2540" s="2281"/>
      <c r="M2540" s="310"/>
      <c r="N2540" s="1678"/>
      <c r="O2540" s="1678"/>
      <c r="P2540" s="309"/>
      <c r="Q2540" s="309"/>
      <c r="R2540" s="308"/>
      <c r="S2540" s="308"/>
      <c r="T2540" s="358"/>
      <c r="U2540" s="357"/>
      <c r="V2540" s="357"/>
      <c r="W2540" s="357"/>
      <c r="X2540" s="357"/>
      <c r="Y2540" s="357"/>
      <c r="Z2540" s="357"/>
      <c r="AA2540" s="357"/>
      <c r="AB2540" s="308"/>
      <c r="AC2540" s="2300"/>
      <c r="AD2540" s="2300"/>
      <c r="AE2540" s="2307"/>
      <c r="AF2540" s="2316"/>
      <c r="AG2540" s="2314"/>
      <c r="AH2540" s="2312"/>
      <c r="AI2540" s="271">
        <f>IF(P2540=P2539,0,IF(P2540=P2538,0,IF(P2540=P2537,0,IF(P2540=P2536,0,IF(P2540=P2535,0,1)))))</f>
        <v>0</v>
      </c>
      <c r="AJ2540" s="271" t="s">
        <v>545</v>
      </c>
      <c r="AK2540" s="271" t="str">
        <f t="shared" si="3144"/>
        <v>??</v>
      </c>
      <c r="AL2540" s="271" t="e">
        <f>IF(#REF!=#REF!,0,IF(#REF!=#REF!,0,IF(#REF!=#REF!,0,IF(#REF!=#REF!,0,IF(#REF!=#REF!,0,1)))))</f>
        <v>#REF!</v>
      </c>
      <c r="AM2540" s="354">
        <f t="shared" si="3147"/>
        <v>0</v>
      </c>
    </row>
    <row r="2541" spans="1:39" ht="14.1" customHeight="1" thickTop="1" thickBot="1" x14ac:dyDescent="0.25">
      <c r="A2541" s="2278"/>
      <c r="B2541" s="2281"/>
      <c r="C2541" s="2283"/>
      <c r="D2541" s="2285"/>
      <c r="E2541" s="2288"/>
      <c r="F2541" s="2281"/>
      <c r="G2541" s="2295"/>
      <c r="H2541" s="2297"/>
      <c r="I2541" s="2293"/>
      <c r="J2541" s="2281"/>
      <c r="K2541" s="2295"/>
      <c r="L2541" s="2281"/>
      <c r="M2541" s="310"/>
      <c r="N2541" s="1678"/>
      <c r="O2541" s="1678"/>
      <c r="P2541" s="309"/>
      <c r="Q2541" s="309"/>
      <c r="R2541" s="308"/>
      <c r="S2541" s="308"/>
      <c r="T2541" s="358"/>
      <c r="U2541" s="357"/>
      <c r="V2541" s="357"/>
      <c r="W2541" s="357"/>
      <c r="X2541" s="357"/>
      <c r="Y2541" s="357"/>
      <c r="Z2541" s="357"/>
      <c r="AA2541" s="357"/>
      <c r="AB2541" s="308"/>
      <c r="AC2541" s="2300"/>
      <c r="AD2541" s="2300"/>
      <c r="AE2541" s="2308" t="str">
        <f>IF(AE2535&gt;9,"błąd","")</f>
        <v/>
      </c>
      <c r="AF2541" s="2316"/>
      <c r="AG2541" s="2314"/>
      <c r="AH2541" s="2312"/>
      <c r="AI2541" s="271">
        <f>IF(P2541=P2540,0,IF(P2541=P2539,0,IF(P2541=P2538,0,IF(P2541=P2537,0,IF(P2541=P2536,0,IF(P2541=P2535,0,1))))))</f>
        <v>0</v>
      </c>
      <c r="AJ2541" s="271" t="s">
        <v>545</v>
      </c>
      <c r="AK2541" s="271" t="str">
        <f t="shared" si="3144"/>
        <v>??</v>
      </c>
      <c r="AL2541" s="271" t="e">
        <f>IF(#REF!=#REF!,0,IF(#REF!=#REF!,0,IF(#REF!=#REF!,0,IF(#REF!=#REF!,0,IF(#REF!=#REF!,0,IF(#REF!=#REF!,0,1))))))</f>
        <v>#REF!</v>
      </c>
      <c r="AM2541" s="354">
        <f t="shared" si="3147"/>
        <v>0</v>
      </c>
    </row>
    <row r="2542" spans="1:39" ht="14.1" customHeight="1" thickTop="1" thickBot="1" x14ac:dyDescent="0.25">
      <c r="A2542" s="2278"/>
      <c r="B2542" s="2281"/>
      <c r="C2542" s="2283"/>
      <c r="D2542" s="2285"/>
      <c r="E2542" s="2288"/>
      <c r="F2542" s="2281"/>
      <c r="G2542" s="2295"/>
      <c r="H2542" s="2297"/>
      <c r="I2542" s="2293"/>
      <c r="J2542" s="2281"/>
      <c r="K2542" s="2295"/>
      <c r="L2542" s="2281"/>
      <c r="M2542" s="310"/>
      <c r="N2542" s="1678"/>
      <c r="O2542" s="1678"/>
      <c r="P2542" s="309"/>
      <c r="Q2542" s="309"/>
      <c r="R2542" s="308"/>
      <c r="S2542" s="308"/>
      <c r="T2542" s="358"/>
      <c r="U2542" s="357"/>
      <c r="V2542" s="357"/>
      <c r="W2542" s="357"/>
      <c r="X2542" s="357"/>
      <c r="Y2542" s="357"/>
      <c r="Z2542" s="357"/>
      <c r="AA2542" s="357"/>
      <c r="AB2542" s="308"/>
      <c r="AC2542" s="2300"/>
      <c r="AD2542" s="2300"/>
      <c r="AE2542" s="2308"/>
      <c r="AF2542" s="2316"/>
      <c r="AG2542" s="2314"/>
      <c r="AH2542" s="2312"/>
      <c r="AI2542" s="271">
        <f>IF(P2542=P2541,0,IF(P2542=P2540,0,IF(P2542=P2539,0,IF(P2542=P2538,0,IF(P2542=P2537,0,IF(P2542=P2536,0,IF(P2542=P2535,0,1)))))))</f>
        <v>0</v>
      </c>
      <c r="AJ2542" s="271" t="s">
        <v>545</v>
      </c>
      <c r="AK2542" s="271" t="str">
        <f t="shared" si="3144"/>
        <v>??</v>
      </c>
      <c r="AL2542" s="271" t="e">
        <f>IF(#REF!=#REF!,0,IF(#REF!=#REF!,0,IF(#REF!=#REF!,0,IF(#REF!=#REF!,0,IF(#REF!=#REF!,0,IF(#REF!=#REF!,0,IF(#REF!=#REF!,0,1)))))))</f>
        <v>#REF!</v>
      </c>
      <c r="AM2542" s="354">
        <f t="shared" si="3147"/>
        <v>0</v>
      </c>
    </row>
    <row r="2543" spans="1:39" ht="14.1" customHeight="1" thickTop="1" thickBot="1" x14ac:dyDescent="0.25">
      <c r="A2543" s="2278"/>
      <c r="B2543" s="2281"/>
      <c r="C2543" s="2283"/>
      <c r="D2543" s="2285"/>
      <c r="E2543" s="2288"/>
      <c r="F2543" s="2281"/>
      <c r="G2543" s="2295"/>
      <c r="H2543" s="2297"/>
      <c r="I2543" s="2293"/>
      <c r="J2543" s="2281"/>
      <c r="K2543" s="2295"/>
      <c r="L2543" s="2281"/>
      <c r="M2543" s="310"/>
      <c r="N2543" s="1678"/>
      <c r="O2543" s="1678"/>
      <c r="P2543" s="309"/>
      <c r="Q2543" s="309"/>
      <c r="R2543" s="308"/>
      <c r="S2543" s="308"/>
      <c r="T2543" s="358"/>
      <c r="U2543" s="357"/>
      <c r="V2543" s="357"/>
      <c r="W2543" s="357"/>
      <c r="X2543" s="357"/>
      <c r="Y2543" s="357"/>
      <c r="Z2543" s="357"/>
      <c r="AA2543" s="357"/>
      <c r="AB2543" s="308"/>
      <c r="AC2543" s="2300"/>
      <c r="AD2543" s="2300"/>
      <c r="AE2543" s="2308"/>
      <c r="AF2543" s="2316"/>
      <c r="AG2543" s="2314"/>
      <c r="AH2543" s="2312"/>
      <c r="AI2543" s="271">
        <f>IF(P2543=P2542,0,IF(P2543=P2541,0,IF(P2543=P2540,0,IF(P2543=P2539,0,IF(P2543=P2538,0,IF(P2543=P2537,0,IF(P2543=P2536,0,IF(P2543=P2535,0,1))))))))</f>
        <v>0</v>
      </c>
      <c r="AJ2543" s="271" t="s">
        <v>545</v>
      </c>
      <c r="AK2543" s="271" t="str">
        <f t="shared" si="3144"/>
        <v>??</v>
      </c>
      <c r="AL2543" s="271" t="e">
        <f>IF(#REF!=#REF!,0,IF(#REF!=#REF!,0,IF(#REF!=#REF!,0,IF(#REF!=#REF!,0,IF(#REF!=#REF!,0,IF(#REF!=#REF!,0,IF(#REF!=#REF!,0,IF(#REF!=#REF!,0,1))))))))</f>
        <v>#REF!</v>
      </c>
      <c r="AM2543" s="354">
        <f t="shared" si="3147"/>
        <v>0</v>
      </c>
    </row>
    <row r="2544" spans="1:39" ht="14.1" customHeight="1" thickTop="1" thickBot="1" x14ac:dyDescent="0.25">
      <c r="A2544" s="2279"/>
      <c r="B2544" s="2282"/>
      <c r="C2544" s="2284"/>
      <c r="D2544" s="2286"/>
      <c r="E2544" s="2289"/>
      <c r="F2544" s="2282"/>
      <c r="G2544" s="2296"/>
      <c r="H2544" s="2298"/>
      <c r="I2544" s="2294"/>
      <c r="J2544" s="2282"/>
      <c r="K2544" s="2296"/>
      <c r="L2544" s="2282"/>
      <c r="M2544" s="292"/>
      <c r="N2544" s="290"/>
      <c r="O2544" s="290"/>
      <c r="P2544" s="291"/>
      <c r="Q2544" s="291"/>
      <c r="R2544" s="290"/>
      <c r="S2544" s="290"/>
      <c r="T2544" s="356"/>
      <c r="U2544" s="355"/>
      <c r="V2544" s="355"/>
      <c r="W2544" s="355"/>
      <c r="X2544" s="355"/>
      <c r="Y2544" s="355"/>
      <c r="Z2544" s="355"/>
      <c r="AA2544" s="355"/>
      <c r="AB2544" s="290"/>
      <c r="AC2544" s="2301"/>
      <c r="AD2544" s="2301"/>
      <c r="AE2544" s="2309"/>
      <c r="AF2544" s="2316"/>
      <c r="AG2544" s="2315"/>
      <c r="AH2544" s="2312"/>
      <c r="AI2544" s="271">
        <f>IF(P2544=P2543,0,IF(P2544=P2542,0,IF(P2544=P2541,0,IF(P2544=P2540,0,IF(P2544=P2539,0,IF(P2544=P2538,0,IF(P2544=P2537,0,IF(P2544=P2536,0,IF(P2544=P2535,0,1)))))))))</f>
        <v>0</v>
      </c>
      <c r="AJ2544" s="271" t="s">
        <v>545</v>
      </c>
      <c r="AK2544" s="271" t="str">
        <f t="shared" si="3144"/>
        <v>??</v>
      </c>
      <c r="AL2544" s="271" t="e">
        <f>IF(#REF!=#REF!,0,IF(#REF!=#REF!,0,IF(#REF!=#REF!,0,IF(#REF!=#REF!,0,IF(#REF!=#REF!,0,IF(#REF!=#REF!,0,IF(#REF!=#REF!,0,IF(#REF!=#REF!,0,IF(#REF!=#REF!,0,1)))))))))</f>
        <v>#REF!</v>
      </c>
      <c r="AM2544" s="354">
        <f t="shared" si="3147"/>
        <v>0</v>
      </c>
    </row>
    <row r="2545" spans="1:39" ht="14.1" customHeight="1" thickTop="1" thickBot="1" x14ac:dyDescent="0.25">
      <c r="A2545" s="2278"/>
      <c r="B2545" s="2280"/>
      <c r="C2545" s="2283"/>
      <c r="D2545" s="2285"/>
      <c r="E2545" s="2287"/>
      <c r="F2545" s="2280"/>
      <c r="G2545" s="2280"/>
      <c r="H2545" s="2297"/>
      <c r="I2545" s="2290" t="s">
        <v>140</v>
      </c>
      <c r="J2545" s="2281"/>
      <c r="K2545" s="2280"/>
      <c r="L2545" s="2281"/>
      <c r="M2545" s="310"/>
      <c r="N2545" s="1678"/>
      <c r="O2545" s="1678"/>
      <c r="P2545" s="388"/>
      <c r="Q2545" s="388"/>
      <c r="R2545" s="308"/>
      <c r="S2545" s="308"/>
      <c r="T2545" s="358"/>
      <c r="U2545" s="357"/>
      <c r="V2545" s="357"/>
      <c r="W2545" s="357"/>
      <c r="X2545" s="357"/>
      <c r="Y2545" s="357"/>
      <c r="Z2545" s="357"/>
      <c r="AA2545" s="357"/>
      <c r="AB2545" s="308"/>
      <c r="AC2545" s="2299">
        <f>SUM(T2545:AB2554)</f>
        <v>0</v>
      </c>
      <c r="AD2545" s="2299">
        <f>IF(AC2545&gt;0,18,0)</f>
        <v>0</v>
      </c>
      <c r="AE2545" s="2306">
        <f>IF((AC2545-AD2545)&gt;=0,AC2545-AD2545,0)</f>
        <v>0</v>
      </c>
      <c r="AF2545" s="2316">
        <f>IF(AC2545&lt;AD2545,AC2545,AD2545)/IF(AD2545=0,1,AD2545)</f>
        <v>0</v>
      </c>
      <c r="AG2545" s="2313" t="str">
        <f>IF(AF2545=1,"pe",IF(AF2545&gt;0,"ne",""))</f>
        <v/>
      </c>
      <c r="AH2545" s="2312"/>
      <c r="AI2545" s="271">
        <v>1</v>
      </c>
      <c r="AJ2545" s="271" t="s">
        <v>545</v>
      </c>
      <c r="AK2545" s="271" t="str">
        <f t="shared" si="3144"/>
        <v>??</v>
      </c>
      <c r="AL2545" s="271">
        <v>1</v>
      </c>
      <c r="AM2545" s="354">
        <f>C2545</f>
        <v>0</v>
      </c>
    </row>
    <row r="2546" spans="1:39" ht="14.1" customHeight="1" thickTop="1" thickBot="1" x14ac:dyDescent="0.25">
      <c r="A2546" s="2278"/>
      <c r="B2546" s="2281"/>
      <c r="C2546" s="2283"/>
      <c r="D2546" s="2285"/>
      <c r="E2546" s="2288"/>
      <c r="F2546" s="2281"/>
      <c r="G2546" s="2295"/>
      <c r="H2546" s="2297"/>
      <c r="I2546" s="2291"/>
      <c r="J2546" s="2281"/>
      <c r="K2546" s="2295"/>
      <c r="L2546" s="2281"/>
      <c r="M2546" s="310"/>
      <c r="N2546" s="1678"/>
      <c r="O2546" s="1678"/>
      <c r="P2546" s="309"/>
      <c r="Q2546" s="309"/>
      <c r="R2546" s="308"/>
      <c r="S2546" s="308"/>
      <c r="T2546" s="358"/>
      <c r="U2546" s="357"/>
      <c r="V2546" s="357"/>
      <c r="W2546" s="357"/>
      <c r="X2546" s="357"/>
      <c r="Y2546" s="357"/>
      <c r="Z2546" s="357"/>
      <c r="AA2546" s="357"/>
      <c r="AB2546" s="308"/>
      <c r="AC2546" s="2300"/>
      <c r="AD2546" s="2300"/>
      <c r="AE2546" s="2307"/>
      <c r="AF2546" s="2316"/>
      <c r="AG2546" s="2314"/>
      <c r="AH2546" s="2312"/>
      <c r="AI2546" s="271">
        <f>IF(P2546=P2545,0,1)</f>
        <v>0</v>
      </c>
      <c r="AJ2546" s="271" t="s">
        <v>545</v>
      </c>
      <c r="AK2546" s="271" t="str">
        <f t="shared" si="3144"/>
        <v>??</v>
      </c>
      <c r="AL2546" s="271" t="e">
        <f>IF(#REF!=#REF!,0,1)</f>
        <v>#REF!</v>
      </c>
      <c r="AM2546" s="354">
        <f t="shared" ref="AM2546:AM2554" si="3148">AM2545</f>
        <v>0</v>
      </c>
    </row>
    <row r="2547" spans="1:39" ht="14.1" customHeight="1" thickTop="1" thickBot="1" x14ac:dyDescent="0.25">
      <c r="A2547" s="2278"/>
      <c r="B2547" s="2281"/>
      <c r="C2547" s="2283"/>
      <c r="D2547" s="2285"/>
      <c r="E2547" s="2288"/>
      <c r="F2547" s="2281"/>
      <c r="G2547" s="2295"/>
      <c r="H2547" s="2297"/>
      <c r="I2547" s="2292"/>
      <c r="J2547" s="2281"/>
      <c r="K2547" s="2295"/>
      <c r="L2547" s="2281"/>
      <c r="M2547" s="310"/>
      <c r="N2547" s="1678"/>
      <c r="O2547" s="1678"/>
      <c r="P2547" s="309"/>
      <c r="Q2547" s="309"/>
      <c r="R2547" s="308"/>
      <c r="S2547" s="308"/>
      <c r="T2547" s="358"/>
      <c r="U2547" s="357"/>
      <c r="V2547" s="357"/>
      <c r="W2547" s="357"/>
      <c r="X2547" s="357"/>
      <c r="Y2547" s="357"/>
      <c r="Z2547" s="357"/>
      <c r="AA2547" s="357"/>
      <c r="AB2547" s="308"/>
      <c r="AC2547" s="2300"/>
      <c r="AD2547" s="2300"/>
      <c r="AE2547" s="2307"/>
      <c r="AF2547" s="2316"/>
      <c r="AG2547" s="2314"/>
      <c r="AH2547" s="2312"/>
      <c r="AI2547" s="271">
        <f>IF(P2547=P2546,0,IF(P2547=P2545,0,1))</f>
        <v>0</v>
      </c>
      <c r="AJ2547" s="271" t="s">
        <v>545</v>
      </c>
      <c r="AK2547" s="271" t="str">
        <f t="shared" si="3144"/>
        <v>??</v>
      </c>
      <c r="AL2547" s="271" t="e">
        <f>IF(#REF!=#REF!,0,IF(#REF!=#REF!,0,1))</f>
        <v>#REF!</v>
      </c>
      <c r="AM2547" s="354">
        <f t="shared" si="3148"/>
        <v>0</v>
      </c>
    </row>
    <row r="2548" spans="1:39" ht="14.1" customHeight="1" thickTop="1" thickBot="1" x14ac:dyDescent="0.25">
      <c r="A2548" s="2278"/>
      <c r="B2548" s="2281"/>
      <c r="C2548" s="2283"/>
      <c r="D2548" s="2285"/>
      <c r="E2548" s="2288"/>
      <c r="F2548" s="2281"/>
      <c r="G2548" s="2295"/>
      <c r="H2548" s="2297"/>
      <c r="I2548" s="2293"/>
      <c r="J2548" s="2281"/>
      <c r="K2548" s="2295"/>
      <c r="L2548" s="2281"/>
      <c r="M2548" s="310"/>
      <c r="N2548" s="1678"/>
      <c r="O2548" s="1678"/>
      <c r="P2548" s="309"/>
      <c r="Q2548" s="309"/>
      <c r="R2548" s="308"/>
      <c r="S2548" s="308"/>
      <c r="T2548" s="358"/>
      <c r="U2548" s="357"/>
      <c r="V2548" s="357"/>
      <c r="W2548" s="357"/>
      <c r="X2548" s="357"/>
      <c r="Y2548" s="357"/>
      <c r="Z2548" s="357"/>
      <c r="AA2548" s="357"/>
      <c r="AB2548" s="308"/>
      <c r="AC2548" s="2300"/>
      <c r="AD2548" s="2300"/>
      <c r="AE2548" s="2307"/>
      <c r="AF2548" s="2316"/>
      <c r="AG2548" s="2314"/>
      <c r="AH2548" s="2312"/>
      <c r="AI2548" s="271">
        <f>IF(P2548=P2547,0,IF(P2548=P2546,0,IF(P2548=P2545,0,1)))</f>
        <v>0</v>
      </c>
      <c r="AJ2548" s="271" t="s">
        <v>545</v>
      </c>
      <c r="AK2548" s="271" t="str">
        <f t="shared" si="3144"/>
        <v>??</v>
      </c>
      <c r="AL2548" s="271" t="e">
        <f>IF(#REF!=#REF!,0,IF(#REF!=#REF!,0,IF(#REF!=#REF!,0,1)))</f>
        <v>#REF!</v>
      </c>
      <c r="AM2548" s="354">
        <f t="shared" si="3148"/>
        <v>0</v>
      </c>
    </row>
    <row r="2549" spans="1:39" ht="14.1" customHeight="1" thickTop="1" thickBot="1" x14ac:dyDescent="0.25">
      <c r="A2549" s="2278"/>
      <c r="B2549" s="2281"/>
      <c r="C2549" s="2283"/>
      <c r="D2549" s="2285"/>
      <c r="E2549" s="2288"/>
      <c r="F2549" s="2281"/>
      <c r="G2549" s="2295"/>
      <c r="H2549" s="2297"/>
      <c r="I2549" s="2293"/>
      <c r="J2549" s="2281"/>
      <c r="K2549" s="2295"/>
      <c r="L2549" s="2281"/>
      <c r="M2549" s="310"/>
      <c r="N2549" s="1678"/>
      <c r="O2549" s="1678"/>
      <c r="P2549" s="309"/>
      <c r="Q2549" s="309"/>
      <c r="R2549" s="308"/>
      <c r="S2549" s="308"/>
      <c r="T2549" s="358"/>
      <c r="U2549" s="357"/>
      <c r="V2549" s="357"/>
      <c r="W2549" s="357"/>
      <c r="X2549" s="357"/>
      <c r="Y2549" s="357"/>
      <c r="Z2549" s="357"/>
      <c r="AA2549" s="357"/>
      <c r="AB2549" s="308"/>
      <c r="AC2549" s="2300"/>
      <c r="AD2549" s="2300"/>
      <c r="AE2549" s="2307"/>
      <c r="AF2549" s="2316"/>
      <c r="AG2549" s="2314"/>
      <c r="AH2549" s="2312"/>
      <c r="AI2549" s="271">
        <f>IF(P2549=P2548,0,IF(P2549=P2547,0,IF(P2549=P2546,0,IF(P2549=P2545,0,1))))</f>
        <v>0</v>
      </c>
      <c r="AJ2549" s="271" t="s">
        <v>545</v>
      </c>
      <c r="AK2549" s="271" t="str">
        <f t="shared" si="3144"/>
        <v>??</v>
      </c>
      <c r="AL2549" s="271" t="e">
        <f>IF(#REF!=#REF!,0,IF(#REF!=#REF!,0,IF(#REF!=#REF!,0,IF(#REF!=#REF!,0,1))))</f>
        <v>#REF!</v>
      </c>
      <c r="AM2549" s="354">
        <f t="shared" si="3148"/>
        <v>0</v>
      </c>
    </row>
    <row r="2550" spans="1:39" ht="14.1" customHeight="1" thickTop="1" thickBot="1" x14ac:dyDescent="0.25">
      <c r="A2550" s="2278"/>
      <c r="B2550" s="2281"/>
      <c r="C2550" s="2283"/>
      <c r="D2550" s="2285"/>
      <c r="E2550" s="2288"/>
      <c r="F2550" s="2281"/>
      <c r="G2550" s="2295"/>
      <c r="H2550" s="2297"/>
      <c r="I2550" s="2293"/>
      <c r="J2550" s="2281"/>
      <c r="K2550" s="2295"/>
      <c r="L2550" s="2281"/>
      <c r="M2550" s="310"/>
      <c r="N2550" s="1678"/>
      <c r="O2550" s="1678"/>
      <c r="P2550" s="309"/>
      <c r="Q2550" s="309"/>
      <c r="R2550" s="308"/>
      <c r="S2550" s="308"/>
      <c r="T2550" s="358"/>
      <c r="U2550" s="357"/>
      <c r="V2550" s="357"/>
      <c r="W2550" s="357"/>
      <c r="X2550" s="357"/>
      <c r="Y2550" s="357"/>
      <c r="Z2550" s="357"/>
      <c r="AA2550" s="357"/>
      <c r="AB2550" s="308"/>
      <c r="AC2550" s="2300"/>
      <c r="AD2550" s="2300"/>
      <c r="AE2550" s="2307"/>
      <c r="AF2550" s="2316"/>
      <c r="AG2550" s="2314"/>
      <c r="AH2550" s="2312"/>
      <c r="AI2550" s="271">
        <f>IF(P2550=P2549,0,IF(P2550=P2548,0,IF(P2550=P2547,0,IF(P2550=P2546,0,IF(P2550=P2545,0,1)))))</f>
        <v>0</v>
      </c>
      <c r="AJ2550" s="271" t="s">
        <v>545</v>
      </c>
      <c r="AK2550" s="271" t="str">
        <f t="shared" si="3144"/>
        <v>??</v>
      </c>
      <c r="AL2550" s="271" t="e">
        <f>IF(#REF!=#REF!,0,IF(#REF!=#REF!,0,IF(#REF!=#REF!,0,IF(#REF!=#REF!,0,IF(#REF!=#REF!,0,1)))))</f>
        <v>#REF!</v>
      </c>
      <c r="AM2550" s="354">
        <f t="shared" si="3148"/>
        <v>0</v>
      </c>
    </row>
    <row r="2551" spans="1:39" ht="14.1" customHeight="1" thickTop="1" thickBot="1" x14ac:dyDescent="0.25">
      <c r="A2551" s="2278"/>
      <c r="B2551" s="2281"/>
      <c r="C2551" s="2283"/>
      <c r="D2551" s="2285"/>
      <c r="E2551" s="2288"/>
      <c r="F2551" s="2281"/>
      <c r="G2551" s="2295"/>
      <c r="H2551" s="2297"/>
      <c r="I2551" s="2293"/>
      <c r="J2551" s="2281"/>
      <c r="K2551" s="2295"/>
      <c r="L2551" s="2281"/>
      <c r="M2551" s="310"/>
      <c r="N2551" s="1678"/>
      <c r="O2551" s="1678"/>
      <c r="P2551" s="309"/>
      <c r="Q2551" s="309"/>
      <c r="R2551" s="308"/>
      <c r="S2551" s="308"/>
      <c r="T2551" s="358"/>
      <c r="U2551" s="357"/>
      <c r="V2551" s="357"/>
      <c r="W2551" s="357"/>
      <c r="X2551" s="357"/>
      <c r="Y2551" s="357"/>
      <c r="Z2551" s="357"/>
      <c r="AA2551" s="357"/>
      <c r="AB2551" s="308"/>
      <c r="AC2551" s="2300"/>
      <c r="AD2551" s="2300"/>
      <c r="AE2551" s="2308" t="str">
        <f>IF(AE2545&gt;9,"błąd","")</f>
        <v/>
      </c>
      <c r="AF2551" s="2316"/>
      <c r="AG2551" s="2314"/>
      <c r="AH2551" s="2312"/>
      <c r="AI2551" s="271">
        <f>IF(P2551=P2550,0,IF(P2551=P2549,0,IF(P2551=P2548,0,IF(P2551=P2547,0,IF(P2551=P2546,0,IF(P2551=P2545,0,1))))))</f>
        <v>0</v>
      </c>
      <c r="AJ2551" s="271" t="s">
        <v>545</v>
      </c>
      <c r="AK2551" s="271" t="str">
        <f t="shared" si="3144"/>
        <v>??</v>
      </c>
      <c r="AL2551" s="271" t="e">
        <f>IF(#REF!=#REF!,0,IF(#REF!=#REF!,0,IF(#REF!=#REF!,0,IF(#REF!=#REF!,0,IF(#REF!=#REF!,0,IF(#REF!=#REF!,0,1))))))</f>
        <v>#REF!</v>
      </c>
      <c r="AM2551" s="354">
        <f t="shared" si="3148"/>
        <v>0</v>
      </c>
    </row>
    <row r="2552" spans="1:39" ht="14.1" customHeight="1" thickTop="1" thickBot="1" x14ac:dyDescent="0.25">
      <c r="A2552" s="2278"/>
      <c r="B2552" s="2281"/>
      <c r="C2552" s="2283"/>
      <c r="D2552" s="2285"/>
      <c r="E2552" s="2288"/>
      <c r="F2552" s="2281"/>
      <c r="G2552" s="2295"/>
      <c r="H2552" s="2297"/>
      <c r="I2552" s="2293"/>
      <c r="J2552" s="2281"/>
      <c r="K2552" s="2295"/>
      <c r="L2552" s="2281"/>
      <c r="M2552" s="310"/>
      <c r="N2552" s="1678"/>
      <c r="O2552" s="1678"/>
      <c r="P2552" s="309"/>
      <c r="Q2552" s="309"/>
      <c r="R2552" s="308"/>
      <c r="S2552" s="308"/>
      <c r="T2552" s="358"/>
      <c r="U2552" s="357"/>
      <c r="V2552" s="357"/>
      <c r="W2552" s="357"/>
      <c r="X2552" s="357"/>
      <c r="Y2552" s="357"/>
      <c r="Z2552" s="357"/>
      <c r="AA2552" s="357"/>
      <c r="AB2552" s="308"/>
      <c r="AC2552" s="2300"/>
      <c r="AD2552" s="2300"/>
      <c r="AE2552" s="2308"/>
      <c r="AF2552" s="2316"/>
      <c r="AG2552" s="2314"/>
      <c r="AH2552" s="2312"/>
      <c r="AI2552" s="271">
        <f>IF(P2552=P2551,0,IF(P2552=P2550,0,IF(P2552=P2549,0,IF(P2552=P2548,0,IF(P2552=P2547,0,IF(P2552=P2546,0,IF(P2552=P2545,0,1)))))))</f>
        <v>0</v>
      </c>
      <c r="AJ2552" s="271" t="s">
        <v>545</v>
      </c>
      <c r="AK2552" s="271" t="str">
        <f t="shared" si="3144"/>
        <v>??</v>
      </c>
      <c r="AL2552" s="271" t="e">
        <f>IF(#REF!=#REF!,0,IF(#REF!=#REF!,0,IF(#REF!=#REF!,0,IF(#REF!=#REF!,0,IF(#REF!=#REF!,0,IF(#REF!=#REF!,0,IF(#REF!=#REF!,0,1)))))))</f>
        <v>#REF!</v>
      </c>
      <c r="AM2552" s="354">
        <f t="shared" si="3148"/>
        <v>0</v>
      </c>
    </row>
    <row r="2553" spans="1:39" ht="14.1" customHeight="1" thickTop="1" thickBot="1" x14ac:dyDescent="0.25">
      <c r="A2553" s="2278"/>
      <c r="B2553" s="2281"/>
      <c r="C2553" s="2283"/>
      <c r="D2553" s="2285"/>
      <c r="E2553" s="2288"/>
      <c r="F2553" s="2281"/>
      <c r="G2553" s="2295"/>
      <c r="H2553" s="2297"/>
      <c r="I2553" s="2293"/>
      <c r="J2553" s="2281"/>
      <c r="K2553" s="2295"/>
      <c r="L2553" s="2281"/>
      <c r="M2553" s="310"/>
      <c r="N2553" s="1678"/>
      <c r="O2553" s="1678"/>
      <c r="P2553" s="309"/>
      <c r="Q2553" s="309"/>
      <c r="R2553" s="308"/>
      <c r="S2553" s="308"/>
      <c r="T2553" s="358"/>
      <c r="U2553" s="357"/>
      <c r="V2553" s="357"/>
      <c r="W2553" s="357"/>
      <c r="X2553" s="357"/>
      <c r="Y2553" s="357"/>
      <c r="Z2553" s="357"/>
      <c r="AA2553" s="357"/>
      <c r="AB2553" s="308"/>
      <c r="AC2553" s="2300"/>
      <c r="AD2553" s="2300"/>
      <c r="AE2553" s="2308"/>
      <c r="AF2553" s="2316"/>
      <c r="AG2553" s="2314"/>
      <c r="AH2553" s="2312"/>
      <c r="AI2553" s="271">
        <f>IF(P2553=P2552,0,IF(P2553=P2551,0,IF(P2553=P2550,0,IF(P2553=P2549,0,IF(P2553=P2548,0,IF(P2553=P2547,0,IF(P2553=P2546,0,IF(P2553=P2545,0,1))))))))</f>
        <v>0</v>
      </c>
      <c r="AJ2553" s="271" t="s">
        <v>545</v>
      </c>
      <c r="AK2553" s="271" t="str">
        <f t="shared" si="3144"/>
        <v>??</v>
      </c>
      <c r="AL2553" s="271" t="e">
        <f>IF(#REF!=#REF!,0,IF(#REF!=#REF!,0,IF(#REF!=#REF!,0,IF(#REF!=#REF!,0,IF(#REF!=#REF!,0,IF(#REF!=#REF!,0,IF(#REF!=#REF!,0,IF(#REF!=#REF!,0,1))))))))</f>
        <v>#REF!</v>
      </c>
      <c r="AM2553" s="354">
        <f t="shared" si="3148"/>
        <v>0</v>
      </c>
    </row>
    <row r="2554" spans="1:39" ht="14.1" customHeight="1" thickTop="1" thickBot="1" x14ac:dyDescent="0.25">
      <c r="A2554" s="2279"/>
      <c r="B2554" s="2282"/>
      <c r="C2554" s="2284"/>
      <c r="D2554" s="2286"/>
      <c r="E2554" s="2289"/>
      <c r="F2554" s="2282"/>
      <c r="G2554" s="2296"/>
      <c r="H2554" s="2298"/>
      <c r="I2554" s="2294"/>
      <c r="J2554" s="2282"/>
      <c r="K2554" s="2296"/>
      <c r="L2554" s="2282"/>
      <c r="M2554" s="292"/>
      <c r="N2554" s="290"/>
      <c r="O2554" s="290"/>
      <c r="P2554" s="291"/>
      <c r="Q2554" s="291"/>
      <c r="R2554" s="290"/>
      <c r="S2554" s="290"/>
      <c r="T2554" s="356"/>
      <c r="U2554" s="355"/>
      <c r="V2554" s="355"/>
      <c r="W2554" s="355"/>
      <c r="X2554" s="355"/>
      <c r="Y2554" s="355"/>
      <c r="Z2554" s="355"/>
      <c r="AA2554" s="355"/>
      <c r="AB2554" s="290"/>
      <c r="AC2554" s="2301"/>
      <c r="AD2554" s="2301"/>
      <c r="AE2554" s="2309"/>
      <c r="AF2554" s="2316"/>
      <c r="AG2554" s="2315"/>
      <c r="AH2554" s="2312"/>
      <c r="AI2554" s="271">
        <f>IF(P2554=P2553,0,IF(P2554=P2552,0,IF(P2554=P2551,0,IF(P2554=P2550,0,IF(P2554=P2549,0,IF(P2554=P2548,0,IF(P2554=P2547,0,IF(P2554=P2546,0,IF(P2554=P2545,0,1)))))))))</f>
        <v>0</v>
      </c>
      <c r="AJ2554" s="271" t="s">
        <v>545</v>
      </c>
      <c r="AK2554" s="271" t="str">
        <f t="shared" si="3144"/>
        <v>??</v>
      </c>
      <c r="AL2554" s="271" t="e">
        <f>IF(#REF!=#REF!,0,IF(#REF!=#REF!,0,IF(#REF!=#REF!,0,IF(#REF!=#REF!,0,IF(#REF!=#REF!,0,IF(#REF!=#REF!,0,IF(#REF!=#REF!,0,IF(#REF!=#REF!,0,IF(#REF!=#REF!,0,1)))))))))</f>
        <v>#REF!</v>
      </c>
      <c r="AM2554" s="354">
        <f t="shared" si="3148"/>
        <v>0</v>
      </c>
    </row>
    <row r="2555" spans="1:39" ht="14.1" customHeight="1" thickTop="1" thickBot="1" x14ac:dyDescent="0.25">
      <c r="A2555" s="2278"/>
      <c r="B2555" s="2280"/>
      <c r="C2555" s="2283"/>
      <c r="D2555" s="2285"/>
      <c r="E2555" s="2287"/>
      <c r="F2555" s="2280"/>
      <c r="G2555" s="2280"/>
      <c r="H2555" s="2297"/>
      <c r="I2555" s="2290" t="s">
        <v>140</v>
      </c>
      <c r="J2555" s="2281"/>
      <c r="K2555" s="2280"/>
      <c r="L2555" s="2281"/>
      <c r="M2555" s="310"/>
      <c r="N2555" s="1678"/>
      <c r="O2555" s="1678"/>
      <c r="P2555" s="388"/>
      <c r="Q2555" s="388"/>
      <c r="R2555" s="308"/>
      <c r="S2555" s="308"/>
      <c r="T2555" s="358"/>
      <c r="U2555" s="357"/>
      <c r="V2555" s="357"/>
      <c r="W2555" s="357"/>
      <c r="X2555" s="357"/>
      <c r="Y2555" s="357"/>
      <c r="Z2555" s="357"/>
      <c r="AA2555" s="357"/>
      <c r="AB2555" s="308"/>
      <c r="AC2555" s="2299">
        <f>SUM(T2555:AB2564)</f>
        <v>0</v>
      </c>
      <c r="AD2555" s="2299">
        <f>IF(AC2555&gt;0,18,0)</f>
        <v>0</v>
      </c>
      <c r="AE2555" s="2306">
        <f>IF((AC2555-AD2555)&gt;=0,AC2555-AD2555,0)</f>
        <v>0</v>
      </c>
      <c r="AF2555" s="2316">
        <f>IF(AC2555&lt;AD2555,AC2555,AD2555)/IF(AD2555=0,1,AD2555)</f>
        <v>0</v>
      </c>
      <c r="AG2555" s="2313" t="str">
        <f>IF(AF2555=1,"pe",IF(AF2555&gt;0,"ne",""))</f>
        <v/>
      </c>
      <c r="AH2555" s="2312"/>
      <c r="AI2555" s="271">
        <v>1</v>
      </c>
      <c r="AJ2555" s="271" t="s">
        <v>545</v>
      </c>
      <c r="AK2555" s="271" t="str">
        <f t="shared" si="3144"/>
        <v>??</v>
      </c>
      <c r="AL2555" s="271">
        <v>1</v>
      </c>
      <c r="AM2555" s="354">
        <f>C2555</f>
        <v>0</v>
      </c>
    </row>
    <row r="2556" spans="1:39" ht="14.1" customHeight="1" thickTop="1" thickBot="1" x14ac:dyDescent="0.25">
      <c r="A2556" s="2278"/>
      <c r="B2556" s="2281"/>
      <c r="C2556" s="2283"/>
      <c r="D2556" s="2285"/>
      <c r="E2556" s="2288"/>
      <c r="F2556" s="2281"/>
      <c r="G2556" s="2295"/>
      <c r="H2556" s="2297"/>
      <c r="I2556" s="2291"/>
      <c r="J2556" s="2281"/>
      <c r="K2556" s="2295"/>
      <c r="L2556" s="2281"/>
      <c r="M2556" s="310"/>
      <c r="N2556" s="1678"/>
      <c r="O2556" s="1678"/>
      <c r="P2556" s="309"/>
      <c r="Q2556" s="309"/>
      <c r="R2556" s="308"/>
      <c r="S2556" s="308"/>
      <c r="T2556" s="358"/>
      <c r="U2556" s="357"/>
      <c r="V2556" s="357"/>
      <c r="W2556" s="357"/>
      <c r="X2556" s="357"/>
      <c r="Y2556" s="357"/>
      <c r="Z2556" s="357"/>
      <c r="AA2556" s="357"/>
      <c r="AB2556" s="308"/>
      <c r="AC2556" s="2300"/>
      <c r="AD2556" s="2300"/>
      <c r="AE2556" s="2307"/>
      <c r="AF2556" s="2316"/>
      <c r="AG2556" s="2314"/>
      <c r="AH2556" s="2312"/>
      <c r="AI2556" s="271">
        <f>IF(P2556=P2555,0,1)</f>
        <v>0</v>
      </c>
      <c r="AJ2556" s="271" t="s">
        <v>545</v>
      </c>
      <c r="AK2556" s="271" t="str">
        <f t="shared" si="3144"/>
        <v>??</v>
      </c>
      <c r="AL2556" s="271" t="e">
        <f>IF(#REF!=#REF!,0,1)</f>
        <v>#REF!</v>
      </c>
      <c r="AM2556" s="354">
        <f t="shared" ref="AM2556:AM2564" si="3149">AM2555</f>
        <v>0</v>
      </c>
    </row>
    <row r="2557" spans="1:39" ht="14.1" customHeight="1" thickTop="1" thickBot="1" x14ac:dyDescent="0.25">
      <c r="A2557" s="2278"/>
      <c r="B2557" s="2281"/>
      <c r="C2557" s="2283"/>
      <c r="D2557" s="2285"/>
      <c r="E2557" s="2288"/>
      <c r="F2557" s="2281"/>
      <c r="G2557" s="2295"/>
      <c r="H2557" s="2297"/>
      <c r="I2557" s="2292"/>
      <c r="J2557" s="2281"/>
      <c r="K2557" s="2295"/>
      <c r="L2557" s="2281"/>
      <c r="M2557" s="310"/>
      <c r="N2557" s="1678"/>
      <c r="O2557" s="1678"/>
      <c r="P2557" s="309"/>
      <c r="Q2557" s="309"/>
      <c r="R2557" s="308"/>
      <c r="S2557" s="308"/>
      <c r="T2557" s="358"/>
      <c r="U2557" s="357"/>
      <c r="V2557" s="357"/>
      <c r="W2557" s="357"/>
      <c r="X2557" s="357"/>
      <c r="Y2557" s="357"/>
      <c r="Z2557" s="357"/>
      <c r="AA2557" s="357"/>
      <c r="AB2557" s="308"/>
      <c r="AC2557" s="2300"/>
      <c r="AD2557" s="2300"/>
      <c r="AE2557" s="2307"/>
      <c r="AF2557" s="2316"/>
      <c r="AG2557" s="2314"/>
      <c r="AH2557" s="2312"/>
      <c r="AI2557" s="271">
        <f>IF(P2557=P2556,0,IF(P2557=P2555,0,1))</f>
        <v>0</v>
      </c>
      <c r="AJ2557" s="271" t="s">
        <v>545</v>
      </c>
      <c r="AK2557" s="271" t="str">
        <f t="shared" si="3144"/>
        <v>??</v>
      </c>
      <c r="AL2557" s="271" t="e">
        <f>IF(#REF!=#REF!,0,IF(#REF!=#REF!,0,1))</f>
        <v>#REF!</v>
      </c>
      <c r="AM2557" s="354">
        <f t="shared" si="3149"/>
        <v>0</v>
      </c>
    </row>
    <row r="2558" spans="1:39" ht="14.1" customHeight="1" thickTop="1" thickBot="1" x14ac:dyDescent="0.25">
      <c r="A2558" s="2278"/>
      <c r="B2558" s="2281"/>
      <c r="C2558" s="2283"/>
      <c r="D2558" s="2285"/>
      <c r="E2558" s="2288"/>
      <c r="F2558" s="2281"/>
      <c r="G2558" s="2295"/>
      <c r="H2558" s="2297"/>
      <c r="I2558" s="2293"/>
      <c r="J2558" s="2281"/>
      <c r="K2558" s="2295"/>
      <c r="L2558" s="2281"/>
      <c r="M2558" s="310"/>
      <c r="N2558" s="1678"/>
      <c r="O2558" s="1678"/>
      <c r="P2558" s="309"/>
      <c r="Q2558" s="309"/>
      <c r="R2558" s="308"/>
      <c r="S2558" s="308"/>
      <c r="T2558" s="358"/>
      <c r="U2558" s="357"/>
      <c r="V2558" s="357"/>
      <c r="W2558" s="357"/>
      <c r="X2558" s="357"/>
      <c r="Y2558" s="357"/>
      <c r="Z2558" s="357"/>
      <c r="AA2558" s="357"/>
      <c r="AB2558" s="308"/>
      <c r="AC2558" s="2300"/>
      <c r="AD2558" s="2300"/>
      <c r="AE2558" s="2307"/>
      <c r="AF2558" s="2316"/>
      <c r="AG2558" s="2314"/>
      <c r="AH2558" s="2312"/>
      <c r="AI2558" s="271">
        <f>IF(P2558=P2557,0,IF(P2558=P2556,0,IF(P2558=P2555,0,1)))</f>
        <v>0</v>
      </c>
      <c r="AJ2558" s="271" t="s">
        <v>545</v>
      </c>
      <c r="AK2558" s="271" t="str">
        <f t="shared" si="3144"/>
        <v>??</v>
      </c>
      <c r="AL2558" s="271" t="e">
        <f>IF(#REF!=#REF!,0,IF(#REF!=#REF!,0,IF(#REF!=#REF!,0,1)))</f>
        <v>#REF!</v>
      </c>
      <c r="AM2558" s="354">
        <f t="shared" si="3149"/>
        <v>0</v>
      </c>
    </row>
    <row r="2559" spans="1:39" ht="14.1" customHeight="1" thickTop="1" thickBot="1" x14ac:dyDescent="0.25">
      <c r="A2559" s="2278"/>
      <c r="B2559" s="2281"/>
      <c r="C2559" s="2283"/>
      <c r="D2559" s="2285"/>
      <c r="E2559" s="2288"/>
      <c r="F2559" s="2281"/>
      <c r="G2559" s="2295"/>
      <c r="H2559" s="2297"/>
      <c r="I2559" s="2293"/>
      <c r="J2559" s="2281"/>
      <c r="K2559" s="2295"/>
      <c r="L2559" s="2281"/>
      <c r="M2559" s="310"/>
      <c r="N2559" s="1678"/>
      <c r="O2559" s="1678"/>
      <c r="P2559" s="309"/>
      <c r="Q2559" s="309"/>
      <c r="R2559" s="308"/>
      <c r="S2559" s="308"/>
      <c r="T2559" s="358"/>
      <c r="U2559" s="357"/>
      <c r="V2559" s="357"/>
      <c r="W2559" s="357"/>
      <c r="X2559" s="357"/>
      <c r="Y2559" s="357"/>
      <c r="Z2559" s="357"/>
      <c r="AA2559" s="357"/>
      <c r="AB2559" s="308"/>
      <c r="AC2559" s="2300"/>
      <c r="AD2559" s="2300"/>
      <c r="AE2559" s="2307"/>
      <c r="AF2559" s="2316"/>
      <c r="AG2559" s="2314"/>
      <c r="AH2559" s="2312"/>
      <c r="AI2559" s="271">
        <f>IF(P2559=P2558,0,IF(P2559=P2557,0,IF(P2559=P2556,0,IF(P2559=P2555,0,1))))</f>
        <v>0</v>
      </c>
      <c r="AJ2559" s="271" t="s">
        <v>545</v>
      </c>
      <c r="AK2559" s="271" t="str">
        <f t="shared" si="3144"/>
        <v>??</v>
      </c>
      <c r="AL2559" s="271" t="e">
        <f>IF(#REF!=#REF!,0,IF(#REF!=#REF!,0,IF(#REF!=#REF!,0,IF(#REF!=#REF!,0,1))))</f>
        <v>#REF!</v>
      </c>
      <c r="AM2559" s="354">
        <f t="shared" si="3149"/>
        <v>0</v>
      </c>
    </row>
    <row r="2560" spans="1:39" ht="14.1" customHeight="1" thickTop="1" thickBot="1" x14ac:dyDescent="0.25">
      <c r="A2560" s="2278"/>
      <c r="B2560" s="2281"/>
      <c r="C2560" s="2283"/>
      <c r="D2560" s="2285"/>
      <c r="E2560" s="2288"/>
      <c r="F2560" s="2281"/>
      <c r="G2560" s="2295"/>
      <c r="H2560" s="2297"/>
      <c r="I2560" s="2293"/>
      <c r="J2560" s="2281"/>
      <c r="K2560" s="2295"/>
      <c r="L2560" s="2281"/>
      <c r="M2560" s="310"/>
      <c r="N2560" s="1678"/>
      <c r="O2560" s="1678"/>
      <c r="P2560" s="309"/>
      <c r="Q2560" s="309"/>
      <c r="R2560" s="308"/>
      <c r="S2560" s="308"/>
      <c r="T2560" s="358"/>
      <c r="U2560" s="357"/>
      <c r="V2560" s="357"/>
      <c r="W2560" s="357"/>
      <c r="X2560" s="357"/>
      <c r="Y2560" s="357"/>
      <c r="Z2560" s="357"/>
      <c r="AA2560" s="357"/>
      <c r="AB2560" s="308"/>
      <c r="AC2560" s="2300"/>
      <c r="AD2560" s="2300"/>
      <c r="AE2560" s="2307"/>
      <c r="AF2560" s="2316"/>
      <c r="AG2560" s="2314"/>
      <c r="AH2560" s="2312"/>
      <c r="AI2560" s="271">
        <f>IF(P2560=P2559,0,IF(P2560=P2558,0,IF(P2560=P2557,0,IF(P2560=P2556,0,IF(P2560=P2555,0,1)))))</f>
        <v>0</v>
      </c>
      <c r="AJ2560" s="271" t="s">
        <v>545</v>
      </c>
      <c r="AK2560" s="271" t="str">
        <f t="shared" si="3144"/>
        <v>??</v>
      </c>
      <c r="AL2560" s="271" t="e">
        <f>IF(#REF!=#REF!,0,IF(#REF!=#REF!,0,IF(#REF!=#REF!,0,IF(#REF!=#REF!,0,IF(#REF!=#REF!,0,1)))))</f>
        <v>#REF!</v>
      </c>
      <c r="AM2560" s="354">
        <f t="shared" si="3149"/>
        <v>0</v>
      </c>
    </row>
    <row r="2561" spans="1:39" ht="14.1" customHeight="1" thickTop="1" thickBot="1" x14ac:dyDescent="0.25">
      <c r="A2561" s="2278"/>
      <c r="B2561" s="2281"/>
      <c r="C2561" s="2283"/>
      <c r="D2561" s="2285"/>
      <c r="E2561" s="2288"/>
      <c r="F2561" s="2281"/>
      <c r="G2561" s="2295"/>
      <c r="H2561" s="2297"/>
      <c r="I2561" s="2293"/>
      <c r="J2561" s="2281"/>
      <c r="K2561" s="2295"/>
      <c r="L2561" s="2281"/>
      <c r="M2561" s="310"/>
      <c r="N2561" s="1678"/>
      <c r="O2561" s="1678"/>
      <c r="P2561" s="309"/>
      <c r="Q2561" s="309"/>
      <c r="R2561" s="308"/>
      <c r="S2561" s="308"/>
      <c r="T2561" s="358"/>
      <c r="U2561" s="357"/>
      <c r="V2561" s="357"/>
      <c r="W2561" s="357"/>
      <c r="X2561" s="357"/>
      <c r="Y2561" s="357"/>
      <c r="Z2561" s="357"/>
      <c r="AA2561" s="357"/>
      <c r="AB2561" s="308"/>
      <c r="AC2561" s="2300"/>
      <c r="AD2561" s="2300"/>
      <c r="AE2561" s="2308" t="str">
        <f>IF(AE2555&gt;9,"błąd","")</f>
        <v/>
      </c>
      <c r="AF2561" s="2316"/>
      <c r="AG2561" s="2314"/>
      <c r="AH2561" s="2312"/>
      <c r="AI2561" s="271">
        <f>IF(P2561=P2560,0,IF(P2561=P2559,0,IF(P2561=P2558,0,IF(P2561=P2557,0,IF(P2561=P2556,0,IF(P2561=P2555,0,1))))))</f>
        <v>0</v>
      </c>
      <c r="AJ2561" s="271" t="s">
        <v>545</v>
      </c>
      <c r="AK2561" s="271" t="str">
        <f t="shared" si="3144"/>
        <v>??</v>
      </c>
      <c r="AL2561" s="271" t="e">
        <f>IF(#REF!=#REF!,0,IF(#REF!=#REF!,0,IF(#REF!=#REF!,0,IF(#REF!=#REF!,0,IF(#REF!=#REF!,0,IF(#REF!=#REF!,0,1))))))</f>
        <v>#REF!</v>
      </c>
      <c r="AM2561" s="354">
        <f t="shared" si="3149"/>
        <v>0</v>
      </c>
    </row>
    <row r="2562" spans="1:39" ht="14.1" customHeight="1" thickTop="1" thickBot="1" x14ac:dyDescent="0.25">
      <c r="A2562" s="2278"/>
      <c r="B2562" s="2281"/>
      <c r="C2562" s="2283"/>
      <c r="D2562" s="2285"/>
      <c r="E2562" s="2288"/>
      <c r="F2562" s="2281"/>
      <c r="G2562" s="2295"/>
      <c r="H2562" s="2297"/>
      <c r="I2562" s="2293"/>
      <c r="J2562" s="2281"/>
      <c r="K2562" s="2295"/>
      <c r="L2562" s="2281"/>
      <c r="M2562" s="310"/>
      <c r="N2562" s="1678"/>
      <c r="O2562" s="1678"/>
      <c r="P2562" s="309"/>
      <c r="Q2562" s="309"/>
      <c r="R2562" s="308"/>
      <c r="S2562" s="308"/>
      <c r="T2562" s="358"/>
      <c r="U2562" s="357"/>
      <c r="V2562" s="357"/>
      <c r="W2562" s="357"/>
      <c r="X2562" s="357"/>
      <c r="Y2562" s="357"/>
      <c r="Z2562" s="357"/>
      <c r="AA2562" s="357"/>
      <c r="AB2562" s="308"/>
      <c r="AC2562" s="2300"/>
      <c r="AD2562" s="2300"/>
      <c r="AE2562" s="2308"/>
      <c r="AF2562" s="2316"/>
      <c r="AG2562" s="2314"/>
      <c r="AH2562" s="2312"/>
      <c r="AI2562" s="271">
        <f>IF(P2562=P2561,0,IF(P2562=P2560,0,IF(P2562=P2559,0,IF(P2562=P2558,0,IF(P2562=P2557,0,IF(P2562=P2556,0,IF(P2562=P2555,0,1)))))))</f>
        <v>0</v>
      </c>
      <c r="AJ2562" s="271" t="s">
        <v>545</v>
      </c>
      <c r="AK2562" s="271" t="str">
        <f t="shared" si="3144"/>
        <v>??</v>
      </c>
      <c r="AL2562" s="271" t="e">
        <f>IF(#REF!=#REF!,0,IF(#REF!=#REF!,0,IF(#REF!=#REF!,0,IF(#REF!=#REF!,0,IF(#REF!=#REF!,0,IF(#REF!=#REF!,0,IF(#REF!=#REF!,0,1)))))))</f>
        <v>#REF!</v>
      </c>
      <c r="AM2562" s="354">
        <f t="shared" si="3149"/>
        <v>0</v>
      </c>
    </row>
    <row r="2563" spans="1:39" ht="14.1" customHeight="1" thickTop="1" thickBot="1" x14ac:dyDescent="0.25">
      <c r="A2563" s="2278"/>
      <c r="B2563" s="2281"/>
      <c r="C2563" s="2283"/>
      <c r="D2563" s="2285"/>
      <c r="E2563" s="2288"/>
      <c r="F2563" s="2281"/>
      <c r="G2563" s="2295"/>
      <c r="H2563" s="2297"/>
      <c r="I2563" s="2293"/>
      <c r="J2563" s="2281"/>
      <c r="K2563" s="2295"/>
      <c r="L2563" s="2281"/>
      <c r="M2563" s="310"/>
      <c r="N2563" s="1678"/>
      <c r="O2563" s="1678"/>
      <c r="P2563" s="309"/>
      <c r="Q2563" s="309"/>
      <c r="R2563" s="308"/>
      <c r="S2563" s="308"/>
      <c r="T2563" s="358"/>
      <c r="U2563" s="357"/>
      <c r="V2563" s="357"/>
      <c r="W2563" s="357"/>
      <c r="X2563" s="357"/>
      <c r="Y2563" s="357"/>
      <c r="Z2563" s="357"/>
      <c r="AA2563" s="357"/>
      <c r="AB2563" s="308"/>
      <c r="AC2563" s="2300"/>
      <c r="AD2563" s="2300"/>
      <c r="AE2563" s="2308"/>
      <c r="AF2563" s="2316"/>
      <c r="AG2563" s="2314"/>
      <c r="AH2563" s="2312"/>
      <c r="AI2563" s="271">
        <f>IF(P2563=P2562,0,IF(P2563=P2561,0,IF(P2563=P2560,0,IF(P2563=P2559,0,IF(P2563=P2558,0,IF(P2563=P2557,0,IF(P2563=P2556,0,IF(P2563=P2555,0,1))))))))</f>
        <v>0</v>
      </c>
      <c r="AJ2563" s="271" t="s">
        <v>545</v>
      </c>
      <c r="AK2563" s="271" t="str">
        <f t="shared" si="3144"/>
        <v>??</v>
      </c>
      <c r="AL2563" s="271" t="e">
        <f>IF(#REF!=#REF!,0,IF(#REF!=#REF!,0,IF(#REF!=#REF!,0,IF(#REF!=#REF!,0,IF(#REF!=#REF!,0,IF(#REF!=#REF!,0,IF(#REF!=#REF!,0,IF(#REF!=#REF!,0,1))))))))</f>
        <v>#REF!</v>
      </c>
      <c r="AM2563" s="354">
        <f t="shared" si="3149"/>
        <v>0</v>
      </c>
    </row>
    <row r="2564" spans="1:39" ht="14.1" customHeight="1" thickTop="1" thickBot="1" x14ac:dyDescent="0.25">
      <c r="A2564" s="2279"/>
      <c r="B2564" s="2282"/>
      <c r="C2564" s="2284"/>
      <c r="D2564" s="2286"/>
      <c r="E2564" s="2289"/>
      <c r="F2564" s="2282"/>
      <c r="G2564" s="2296"/>
      <c r="H2564" s="2298"/>
      <c r="I2564" s="2294"/>
      <c r="J2564" s="2282"/>
      <c r="K2564" s="2296"/>
      <c r="L2564" s="2282"/>
      <c r="M2564" s="292"/>
      <c r="N2564" s="290"/>
      <c r="O2564" s="290"/>
      <c r="P2564" s="291"/>
      <c r="Q2564" s="291"/>
      <c r="R2564" s="290"/>
      <c r="S2564" s="290"/>
      <c r="T2564" s="356"/>
      <c r="U2564" s="355"/>
      <c r="V2564" s="355"/>
      <c r="W2564" s="355"/>
      <c r="X2564" s="355"/>
      <c r="Y2564" s="355"/>
      <c r="Z2564" s="355"/>
      <c r="AA2564" s="355"/>
      <c r="AB2564" s="290"/>
      <c r="AC2564" s="2301"/>
      <c r="AD2564" s="2301"/>
      <c r="AE2564" s="2309"/>
      <c r="AF2564" s="2316"/>
      <c r="AG2564" s="2315"/>
      <c r="AH2564" s="2312"/>
      <c r="AI2564" s="271">
        <f>IF(P2564=P2563,0,IF(P2564=P2562,0,IF(P2564=P2561,0,IF(P2564=P2560,0,IF(P2564=P2559,0,IF(P2564=P2558,0,IF(P2564=P2557,0,IF(P2564=P2556,0,IF(P2564=P2555,0,1)))))))))</f>
        <v>0</v>
      </c>
      <c r="AJ2564" s="271" t="s">
        <v>545</v>
      </c>
      <c r="AK2564" s="271" t="str">
        <f t="shared" si="3144"/>
        <v>??</v>
      </c>
      <c r="AL2564" s="271" t="e">
        <f>IF(#REF!=#REF!,0,IF(#REF!=#REF!,0,IF(#REF!=#REF!,0,IF(#REF!=#REF!,0,IF(#REF!=#REF!,0,IF(#REF!=#REF!,0,IF(#REF!=#REF!,0,IF(#REF!=#REF!,0,IF(#REF!=#REF!,0,1)))))))))</f>
        <v>#REF!</v>
      </c>
      <c r="AM2564" s="354">
        <f t="shared" si="3149"/>
        <v>0</v>
      </c>
    </row>
    <row r="2565" spans="1:39" ht="14.1" customHeight="1" thickTop="1" thickBot="1" x14ac:dyDescent="0.25">
      <c r="A2565" s="2278"/>
      <c r="B2565" s="2280"/>
      <c r="C2565" s="2283"/>
      <c r="D2565" s="2285"/>
      <c r="E2565" s="2287"/>
      <c r="F2565" s="2280"/>
      <c r="G2565" s="2280"/>
      <c r="H2565" s="2297"/>
      <c r="I2565" s="2290" t="s">
        <v>140</v>
      </c>
      <c r="J2565" s="2281"/>
      <c r="K2565" s="2280"/>
      <c r="L2565" s="2281"/>
      <c r="M2565" s="310"/>
      <c r="N2565" s="1678"/>
      <c r="O2565" s="1678"/>
      <c r="P2565" s="388"/>
      <c r="Q2565" s="388"/>
      <c r="R2565" s="308"/>
      <c r="S2565" s="308"/>
      <c r="T2565" s="358"/>
      <c r="U2565" s="357"/>
      <c r="V2565" s="357"/>
      <c r="W2565" s="357"/>
      <c r="X2565" s="357"/>
      <c r="Y2565" s="357"/>
      <c r="Z2565" s="357"/>
      <c r="AA2565" s="357"/>
      <c r="AB2565" s="308"/>
      <c r="AC2565" s="2299">
        <f>SUM(T2565:AB2574)</f>
        <v>0</v>
      </c>
      <c r="AD2565" s="2299">
        <f>IF(AC2565&gt;0,18,0)</f>
        <v>0</v>
      </c>
      <c r="AE2565" s="2306">
        <f>IF((AC2565-AD2565)&gt;=0,AC2565-AD2565,0)</f>
        <v>0</v>
      </c>
      <c r="AF2565" s="2316">
        <f>IF(AC2565&lt;AD2565,AC2565,AD2565)/IF(AD2565=0,1,AD2565)</f>
        <v>0</v>
      </c>
      <c r="AG2565" s="2313" t="str">
        <f>IF(AF2565=1,"pe",IF(AF2565&gt;0,"ne",""))</f>
        <v/>
      </c>
      <c r="AH2565" s="2312"/>
      <c r="AI2565" s="271">
        <v>1</v>
      </c>
      <c r="AJ2565" s="271" t="s">
        <v>545</v>
      </c>
      <c r="AK2565" s="271" t="str">
        <f t="shared" si="3144"/>
        <v>??</v>
      </c>
      <c r="AL2565" s="271">
        <v>1</v>
      </c>
      <c r="AM2565" s="354">
        <f>C2565</f>
        <v>0</v>
      </c>
    </row>
    <row r="2566" spans="1:39" ht="14.1" customHeight="1" thickTop="1" thickBot="1" x14ac:dyDescent="0.25">
      <c r="A2566" s="2278"/>
      <c r="B2566" s="2281"/>
      <c r="C2566" s="2283"/>
      <c r="D2566" s="2285"/>
      <c r="E2566" s="2288"/>
      <c r="F2566" s="2281"/>
      <c r="G2566" s="2295"/>
      <c r="H2566" s="2297"/>
      <c r="I2566" s="2291"/>
      <c r="J2566" s="2281"/>
      <c r="K2566" s="2295"/>
      <c r="L2566" s="2281"/>
      <c r="M2566" s="310"/>
      <c r="N2566" s="1678"/>
      <c r="O2566" s="1678"/>
      <c r="P2566" s="309"/>
      <c r="Q2566" s="309"/>
      <c r="R2566" s="308"/>
      <c r="S2566" s="308"/>
      <c r="T2566" s="358"/>
      <c r="U2566" s="357"/>
      <c r="V2566" s="357"/>
      <c r="W2566" s="357"/>
      <c r="X2566" s="357"/>
      <c r="Y2566" s="357"/>
      <c r="Z2566" s="357"/>
      <c r="AA2566" s="357"/>
      <c r="AB2566" s="308"/>
      <c r="AC2566" s="2300"/>
      <c r="AD2566" s="2300"/>
      <c r="AE2566" s="2307"/>
      <c r="AF2566" s="2316"/>
      <c r="AG2566" s="2314"/>
      <c r="AH2566" s="2312"/>
      <c r="AI2566" s="271">
        <f>IF(P2566=P2565,0,1)</f>
        <v>0</v>
      </c>
      <c r="AJ2566" s="271" t="s">
        <v>545</v>
      </c>
      <c r="AK2566" s="271" t="str">
        <f t="shared" si="3144"/>
        <v>??</v>
      </c>
      <c r="AL2566" s="271" t="e">
        <f>IF(#REF!=#REF!,0,1)</f>
        <v>#REF!</v>
      </c>
      <c r="AM2566" s="354">
        <f t="shared" ref="AM2566:AM2574" si="3150">AM2565</f>
        <v>0</v>
      </c>
    </row>
    <row r="2567" spans="1:39" ht="14.1" customHeight="1" thickTop="1" thickBot="1" x14ac:dyDescent="0.25">
      <c r="A2567" s="2278"/>
      <c r="B2567" s="2281"/>
      <c r="C2567" s="2283"/>
      <c r="D2567" s="2285"/>
      <c r="E2567" s="2288"/>
      <c r="F2567" s="2281"/>
      <c r="G2567" s="2295"/>
      <c r="H2567" s="2297"/>
      <c r="I2567" s="2292"/>
      <c r="J2567" s="2281"/>
      <c r="K2567" s="2295"/>
      <c r="L2567" s="2281"/>
      <c r="M2567" s="310"/>
      <c r="N2567" s="1678"/>
      <c r="O2567" s="1678"/>
      <c r="P2567" s="309"/>
      <c r="Q2567" s="309"/>
      <c r="R2567" s="308"/>
      <c r="S2567" s="308"/>
      <c r="T2567" s="358"/>
      <c r="U2567" s="357"/>
      <c r="V2567" s="357"/>
      <c r="W2567" s="357"/>
      <c r="X2567" s="357"/>
      <c r="Y2567" s="357"/>
      <c r="Z2567" s="357"/>
      <c r="AA2567" s="357"/>
      <c r="AB2567" s="308"/>
      <c r="AC2567" s="2300"/>
      <c r="AD2567" s="2300"/>
      <c r="AE2567" s="2307"/>
      <c r="AF2567" s="2316"/>
      <c r="AG2567" s="2314"/>
      <c r="AH2567" s="2312"/>
      <c r="AI2567" s="271">
        <f>IF(P2567=P2566,0,IF(P2567=P2565,0,1))</f>
        <v>0</v>
      </c>
      <c r="AJ2567" s="271" t="s">
        <v>545</v>
      </c>
      <c r="AK2567" s="271" t="str">
        <f t="shared" si="3144"/>
        <v>??</v>
      </c>
      <c r="AL2567" s="271" t="e">
        <f>IF(#REF!=#REF!,0,IF(#REF!=#REF!,0,1))</f>
        <v>#REF!</v>
      </c>
      <c r="AM2567" s="354">
        <f t="shared" si="3150"/>
        <v>0</v>
      </c>
    </row>
    <row r="2568" spans="1:39" ht="14.1" customHeight="1" thickTop="1" thickBot="1" x14ac:dyDescent="0.25">
      <c r="A2568" s="2278"/>
      <c r="B2568" s="2281"/>
      <c r="C2568" s="2283"/>
      <c r="D2568" s="2285"/>
      <c r="E2568" s="2288"/>
      <c r="F2568" s="2281"/>
      <c r="G2568" s="2295"/>
      <c r="H2568" s="2297"/>
      <c r="I2568" s="2293"/>
      <c r="J2568" s="2281"/>
      <c r="K2568" s="2295"/>
      <c r="L2568" s="2281"/>
      <c r="M2568" s="310"/>
      <c r="N2568" s="1678"/>
      <c r="O2568" s="1678"/>
      <c r="P2568" s="309"/>
      <c r="Q2568" s="309"/>
      <c r="R2568" s="308"/>
      <c r="S2568" s="308"/>
      <c r="T2568" s="358"/>
      <c r="U2568" s="357"/>
      <c r="V2568" s="357"/>
      <c r="W2568" s="357"/>
      <c r="X2568" s="357"/>
      <c r="Y2568" s="357"/>
      <c r="Z2568" s="357"/>
      <c r="AA2568" s="357"/>
      <c r="AB2568" s="308"/>
      <c r="AC2568" s="2300"/>
      <c r="AD2568" s="2300"/>
      <c r="AE2568" s="2307"/>
      <c r="AF2568" s="2316"/>
      <c r="AG2568" s="2314"/>
      <c r="AH2568" s="2312"/>
      <c r="AI2568" s="271">
        <f>IF(P2568=P2567,0,IF(P2568=P2566,0,IF(P2568=P2565,0,1)))</f>
        <v>0</v>
      </c>
      <c r="AJ2568" s="271" t="s">
        <v>545</v>
      </c>
      <c r="AK2568" s="271" t="str">
        <f t="shared" si="3144"/>
        <v>??</v>
      </c>
      <c r="AL2568" s="271" t="e">
        <f>IF(#REF!=#REF!,0,IF(#REF!=#REF!,0,IF(#REF!=#REF!,0,1)))</f>
        <v>#REF!</v>
      </c>
      <c r="AM2568" s="354">
        <f t="shared" si="3150"/>
        <v>0</v>
      </c>
    </row>
    <row r="2569" spans="1:39" ht="14.1" customHeight="1" thickTop="1" thickBot="1" x14ac:dyDescent="0.25">
      <c r="A2569" s="2278"/>
      <c r="B2569" s="2281"/>
      <c r="C2569" s="2283"/>
      <c r="D2569" s="2285"/>
      <c r="E2569" s="2288"/>
      <c r="F2569" s="2281"/>
      <c r="G2569" s="2295"/>
      <c r="H2569" s="2297"/>
      <c r="I2569" s="2293"/>
      <c r="J2569" s="2281"/>
      <c r="K2569" s="2295"/>
      <c r="L2569" s="2281"/>
      <c r="M2569" s="310"/>
      <c r="N2569" s="1678"/>
      <c r="O2569" s="1678"/>
      <c r="P2569" s="309"/>
      <c r="Q2569" s="309"/>
      <c r="R2569" s="308"/>
      <c r="S2569" s="308"/>
      <c r="T2569" s="358"/>
      <c r="U2569" s="357"/>
      <c r="V2569" s="357"/>
      <c r="W2569" s="357"/>
      <c r="X2569" s="357"/>
      <c r="Y2569" s="357"/>
      <c r="Z2569" s="357"/>
      <c r="AA2569" s="357"/>
      <c r="AB2569" s="308"/>
      <c r="AC2569" s="2300"/>
      <c r="AD2569" s="2300"/>
      <c r="AE2569" s="2307"/>
      <c r="AF2569" s="2316"/>
      <c r="AG2569" s="2314"/>
      <c r="AH2569" s="2312"/>
      <c r="AI2569" s="271">
        <f>IF(P2569=P2568,0,IF(P2569=P2567,0,IF(P2569=P2566,0,IF(P2569=P2565,0,1))))</f>
        <v>0</v>
      </c>
      <c r="AJ2569" s="271" t="s">
        <v>545</v>
      </c>
      <c r="AK2569" s="271" t="str">
        <f t="shared" si="3144"/>
        <v>??</v>
      </c>
      <c r="AL2569" s="271" t="e">
        <f>IF(#REF!=#REF!,0,IF(#REF!=#REF!,0,IF(#REF!=#REF!,0,IF(#REF!=#REF!,0,1))))</f>
        <v>#REF!</v>
      </c>
      <c r="AM2569" s="354">
        <f t="shared" si="3150"/>
        <v>0</v>
      </c>
    </row>
    <row r="2570" spans="1:39" ht="14.1" customHeight="1" thickTop="1" thickBot="1" x14ac:dyDescent="0.25">
      <c r="A2570" s="2278"/>
      <c r="B2570" s="2281"/>
      <c r="C2570" s="2283"/>
      <c r="D2570" s="2285"/>
      <c r="E2570" s="2288"/>
      <c r="F2570" s="2281"/>
      <c r="G2570" s="2295"/>
      <c r="H2570" s="2297"/>
      <c r="I2570" s="2293"/>
      <c r="J2570" s="2281"/>
      <c r="K2570" s="2295"/>
      <c r="L2570" s="2281"/>
      <c r="M2570" s="310"/>
      <c r="N2570" s="1678"/>
      <c r="O2570" s="1678"/>
      <c r="P2570" s="309"/>
      <c r="Q2570" s="309"/>
      <c r="R2570" s="308"/>
      <c r="S2570" s="308"/>
      <c r="T2570" s="358"/>
      <c r="U2570" s="357"/>
      <c r="V2570" s="357"/>
      <c r="W2570" s="357"/>
      <c r="X2570" s="357"/>
      <c r="Y2570" s="357"/>
      <c r="Z2570" s="357"/>
      <c r="AA2570" s="357"/>
      <c r="AB2570" s="308"/>
      <c r="AC2570" s="2300"/>
      <c r="AD2570" s="2300"/>
      <c r="AE2570" s="2307"/>
      <c r="AF2570" s="2316"/>
      <c r="AG2570" s="2314"/>
      <c r="AH2570" s="2312"/>
      <c r="AI2570" s="271">
        <f>IF(P2570=P2569,0,IF(P2570=P2568,0,IF(P2570=P2567,0,IF(P2570=P2566,0,IF(P2570=P2565,0,1)))))</f>
        <v>0</v>
      </c>
      <c r="AJ2570" s="271" t="s">
        <v>545</v>
      </c>
      <c r="AK2570" s="271" t="str">
        <f t="shared" si="3144"/>
        <v>??</v>
      </c>
      <c r="AL2570" s="271" t="e">
        <f>IF(#REF!=#REF!,0,IF(#REF!=#REF!,0,IF(#REF!=#REF!,0,IF(#REF!=#REF!,0,IF(#REF!=#REF!,0,1)))))</f>
        <v>#REF!</v>
      </c>
      <c r="AM2570" s="354">
        <f t="shared" si="3150"/>
        <v>0</v>
      </c>
    </row>
    <row r="2571" spans="1:39" ht="14.1" customHeight="1" thickTop="1" thickBot="1" x14ac:dyDescent="0.25">
      <c r="A2571" s="2278"/>
      <c r="B2571" s="2281"/>
      <c r="C2571" s="2283"/>
      <c r="D2571" s="2285"/>
      <c r="E2571" s="2288"/>
      <c r="F2571" s="2281"/>
      <c r="G2571" s="2295"/>
      <c r="H2571" s="2297"/>
      <c r="I2571" s="2293"/>
      <c r="J2571" s="2281"/>
      <c r="K2571" s="2295"/>
      <c r="L2571" s="2281"/>
      <c r="M2571" s="310"/>
      <c r="N2571" s="1678"/>
      <c r="O2571" s="1678"/>
      <c r="P2571" s="309"/>
      <c r="Q2571" s="309"/>
      <c r="R2571" s="308"/>
      <c r="S2571" s="308"/>
      <c r="T2571" s="358"/>
      <c r="U2571" s="357"/>
      <c r="V2571" s="357"/>
      <c r="W2571" s="357"/>
      <c r="X2571" s="357"/>
      <c r="Y2571" s="357"/>
      <c r="Z2571" s="357"/>
      <c r="AA2571" s="357"/>
      <c r="AB2571" s="308"/>
      <c r="AC2571" s="2300"/>
      <c r="AD2571" s="2300"/>
      <c r="AE2571" s="2308" t="str">
        <f>IF(AE2565&gt;9,"błąd","")</f>
        <v/>
      </c>
      <c r="AF2571" s="2316"/>
      <c r="AG2571" s="2314"/>
      <c r="AH2571" s="2312"/>
      <c r="AI2571" s="271">
        <f>IF(P2571=P2570,0,IF(P2571=P2569,0,IF(P2571=P2568,0,IF(P2571=P2567,0,IF(P2571=P2566,0,IF(P2571=P2565,0,1))))))</f>
        <v>0</v>
      </c>
      <c r="AJ2571" s="271" t="s">
        <v>545</v>
      </c>
      <c r="AK2571" s="271" t="str">
        <f t="shared" si="3144"/>
        <v>??</v>
      </c>
      <c r="AL2571" s="271" t="e">
        <f>IF(#REF!=#REF!,0,IF(#REF!=#REF!,0,IF(#REF!=#REF!,0,IF(#REF!=#REF!,0,IF(#REF!=#REF!,0,IF(#REF!=#REF!,0,1))))))</f>
        <v>#REF!</v>
      </c>
      <c r="AM2571" s="354">
        <f t="shared" si="3150"/>
        <v>0</v>
      </c>
    </row>
    <row r="2572" spans="1:39" ht="14.1" customHeight="1" thickTop="1" thickBot="1" x14ac:dyDescent="0.25">
      <c r="A2572" s="2278"/>
      <c r="B2572" s="2281"/>
      <c r="C2572" s="2283"/>
      <c r="D2572" s="2285"/>
      <c r="E2572" s="2288"/>
      <c r="F2572" s="2281"/>
      <c r="G2572" s="2295"/>
      <c r="H2572" s="2297"/>
      <c r="I2572" s="2293"/>
      <c r="J2572" s="2281"/>
      <c r="K2572" s="2295"/>
      <c r="L2572" s="2281"/>
      <c r="M2572" s="310"/>
      <c r="N2572" s="1678"/>
      <c r="O2572" s="1678"/>
      <c r="P2572" s="309"/>
      <c r="Q2572" s="309"/>
      <c r="R2572" s="308"/>
      <c r="S2572" s="308"/>
      <c r="T2572" s="358"/>
      <c r="U2572" s="357"/>
      <c r="V2572" s="357"/>
      <c r="W2572" s="357"/>
      <c r="X2572" s="357"/>
      <c r="Y2572" s="357"/>
      <c r="Z2572" s="357"/>
      <c r="AA2572" s="357"/>
      <c r="AB2572" s="308"/>
      <c r="AC2572" s="2300"/>
      <c r="AD2572" s="2300"/>
      <c r="AE2572" s="2308"/>
      <c r="AF2572" s="2316"/>
      <c r="AG2572" s="2314"/>
      <c r="AH2572" s="2312"/>
      <c r="AI2572" s="271">
        <f>IF(P2572=P2571,0,IF(P2572=P2570,0,IF(P2572=P2569,0,IF(P2572=P2568,0,IF(P2572=P2567,0,IF(P2572=P2566,0,IF(P2572=P2565,0,1)))))))</f>
        <v>0</v>
      </c>
      <c r="AJ2572" s="271" t="s">
        <v>545</v>
      </c>
      <c r="AK2572" s="271" t="str">
        <f t="shared" si="3144"/>
        <v>??</v>
      </c>
      <c r="AL2572" s="271" t="e">
        <f>IF(#REF!=#REF!,0,IF(#REF!=#REF!,0,IF(#REF!=#REF!,0,IF(#REF!=#REF!,0,IF(#REF!=#REF!,0,IF(#REF!=#REF!,0,IF(#REF!=#REF!,0,1)))))))</f>
        <v>#REF!</v>
      </c>
      <c r="AM2572" s="354">
        <f t="shared" si="3150"/>
        <v>0</v>
      </c>
    </row>
    <row r="2573" spans="1:39" ht="14.1" customHeight="1" thickTop="1" thickBot="1" x14ac:dyDescent="0.25">
      <c r="A2573" s="2278"/>
      <c r="B2573" s="2281"/>
      <c r="C2573" s="2283"/>
      <c r="D2573" s="2285"/>
      <c r="E2573" s="2288"/>
      <c r="F2573" s="2281"/>
      <c r="G2573" s="2295"/>
      <c r="H2573" s="2297"/>
      <c r="I2573" s="2293"/>
      <c r="J2573" s="2281"/>
      <c r="K2573" s="2295"/>
      <c r="L2573" s="2281"/>
      <c r="M2573" s="310"/>
      <c r="N2573" s="1678"/>
      <c r="O2573" s="1678"/>
      <c r="P2573" s="309"/>
      <c r="Q2573" s="309"/>
      <c r="R2573" s="308"/>
      <c r="S2573" s="308"/>
      <c r="T2573" s="358"/>
      <c r="U2573" s="357"/>
      <c r="V2573" s="357"/>
      <c r="W2573" s="357"/>
      <c r="X2573" s="357"/>
      <c r="Y2573" s="357"/>
      <c r="Z2573" s="357"/>
      <c r="AA2573" s="357"/>
      <c r="AB2573" s="308"/>
      <c r="AC2573" s="2300"/>
      <c r="AD2573" s="2300"/>
      <c r="AE2573" s="2308"/>
      <c r="AF2573" s="2316"/>
      <c r="AG2573" s="2314"/>
      <c r="AH2573" s="2312"/>
      <c r="AI2573" s="271">
        <f>IF(P2573=P2572,0,IF(P2573=P2571,0,IF(P2573=P2570,0,IF(P2573=P2569,0,IF(P2573=P2568,0,IF(P2573=P2567,0,IF(P2573=P2566,0,IF(P2573=P2565,0,1))))))))</f>
        <v>0</v>
      </c>
      <c r="AJ2573" s="271" t="s">
        <v>545</v>
      </c>
      <c r="AK2573" s="271" t="str">
        <f t="shared" si="3144"/>
        <v>??</v>
      </c>
      <c r="AL2573" s="271" t="e">
        <f>IF(#REF!=#REF!,0,IF(#REF!=#REF!,0,IF(#REF!=#REF!,0,IF(#REF!=#REF!,0,IF(#REF!=#REF!,0,IF(#REF!=#REF!,0,IF(#REF!=#REF!,0,IF(#REF!=#REF!,0,1))))))))</f>
        <v>#REF!</v>
      </c>
      <c r="AM2573" s="354">
        <f t="shared" si="3150"/>
        <v>0</v>
      </c>
    </row>
    <row r="2574" spans="1:39" ht="14.1" customHeight="1" thickTop="1" thickBot="1" x14ac:dyDescent="0.25">
      <c r="A2574" s="2279"/>
      <c r="B2574" s="2282"/>
      <c r="C2574" s="2284"/>
      <c r="D2574" s="2286"/>
      <c r="E2574" s="2289"/>
      <c r="F2574" s="2282"/>
      <c r="G2574" s="2296"/>
      <c r="H2574" s="2298"/>
      <c r="I2574" s="2294"/>
      <c r="J2574" s="2282"/>
      <c r="K2574" s="2296"/>
      <c r="L2574" s="2282"/>
      <c r="M2574" s="292"/>
      <c r="N2574" s="290"/>
      <c r="O2574" s="290"/>
      <c r="P2574" s="291"/>
      <c r="Q2574" s="291"/>
      <c r="R2574" s="290"/>
      <c r="S2574" s="290"/>
      <c r="T2574" s="356"/>
      <c r="U2574" s="355"/>
      <c r="V2574" s="355"/>
      <c r="W2574" s="355"/>
      <c r="X2574" s="355"/>
      <c r="Y2574" s="355"/>
      <c r="Z2574" s="355"/>
      <c r="AA2574" s="355"/>
      <c r="AB2574" s="290"/>
      <c r="AC2574" s="2301"/>
      <c r="AD2574" s="2301"/>
      <c r="AE2574" s="2309"/>
      <c r="AF2574" s="2316"/>
      <c r="AG2574" s="2315"/>
      <c r="AH2574" s="2312"/>
      <c r="AI2574" s="271">
        <f>IF(P2574=P2573,0,IF(P2574=P2572,0,IF(P2574=P2571,0,IF(P2574=P2570,0,IF(P2574=P2569,0,IF(P2574=P2568,0,IF(P2574=P2567,0,IF(P2574=P2566,0,IF(P2574=P2565,0,1)))))))))</f>
        <v>0</v>
      </c>
      <c r="AJ2574" s="271" t="s">
        <v>545</v>
      </c>
      <c r="AK2574" s="271" t="str">
        <f t="shared" si="3144"/>
        <v>??</v>
      </c>
      <c r="AL2574" s="271" t="e">
        <f>IF(#REF!=#REF!,0,IF(#REF!=#REF!,0,IF(#REF!=#REF!,0,IF(#REF!=#REF!,0,IF(#REF!=#REF!,0,IF(#REF!=#REF!,0,IF(#REF!=#REF!,0,IF(#REF!=#REF!,0,IF(#REF!=#REF!,0,1)))))))))</f>
        <v>#REF!</v>
      </c>
      <c r="AM2574" s="354">
        <f t="shared" si="3150"/>
        <v>0</v>
      </c>
    </row>
    <row r="2575" spans="1:39" ht="14.1" customHeight="1" thickTop="1" thickBot="1" x14ac:dyDescent="0.25">
      <c r="A2575" s="2278"/>
      <c r="B2575" s="2280"/>
      <c r="C2575" s="2283"/>
      <c r="D2575" s="2285"/>
      <c r="E2575" s="2287"/>
      <c r="F2575" s="2280"/>
      <c r="G2575" s="2280"/>
      <c r="H2575" s="2297"/>
      <c r="I2575" s="2290" t="s">
        <v>140</v>
      </c>
      <c r="J2575" s="2281"/>
      <c r="K2575" s="2280"/>
      <c r="L2575" s="2281"/>
      <c r="M2575" s="310"/>
      <c r="N2575" s="1678"/>
      <c r="O2575" s="1678"/>
      <c r="P2575" s="388"/>
      <c r="Q2575" s="388"/>
      <c r="R2575" s="308"/>
      <c r="S2575" s="308"/>
      <c r="T2575" s="358"/>
      <c r="U2575" s="357"/>
      <c r="V2575" s="357"/>
      <c r="W2575" s="357"/>
      <c r="X2575" s="357"/>
      <c r="Y2575" s="357"/>
      <c r="Z2575" s="357"/>
      <c r="AA2575" s="357"/>
      <c r="AB2575" s="308"/>
      <c r="AC2575" s="2299">
        <f>SUM(T2575:AB2584)</f>
        <v>0</v>
      </c>
      <c r="AD2575" s="2299">
        <f>IF(AC2575&gt;0,18,0)</f>
        <v>0</v>
      </c>
      <c r="AE2575" s="2306">
        <f>IF((AC2575-AD2575)&gt;=0,AC2575-AD2575,0)</f>
        <v>0</v>
      </c>
      <c r="AF2575" s="2316">
        <f>IF(AC2575&lt;AD2575,AC2575,AD2575)/IF(AD2575=0,1,AD2575)</f>
        <v>0</v>
      </c>
      <c r="AG2575" s="2313" t="str">
        <f>IF(AF2575=1,"pe",IF(AF2575&gt;0,"ne",""))</f>
        <v/>
      </c>
      <c r="AH2575" s="2312"/>
      <c r="AI2575" s="271">
        <v>1</v>
      </c>
      <c r="AJ2575" s="271" t="s">
        <v>545</v>
      </c>
      <c r="AK2575" s="271" t="str">
        <f t="shared" si="3144"/>
        <v>??</v>
      </c>
      <c r="AL2575" s="271">
        <v>1</v>
      </c>
      <c r="AM2575" s="354">
        <f>C2575</f>
        <v>0</v>
      </c>
    </row>
    <row r="2576" spans="1:39" ht="14.1" customHeight="1" thickTop="1" thickBot="1" x14ac:dyDescent="0.25">
      <c r="A2576" s="2278"/>
      <c r="B2576" s="2281"/>
      <c r="C2576" s="2283"/>
      <c r="D2576" s="2285"/>
      <c r="E2576" s="2288"/>
      <c r="F2576" s="2281"/>
      <c r="G2576" s="2295"/>
      <c r="H2576" s="2297"/>
      <c r="I2576" s="2291"/>
      <c r="J2576" s="2281"/>
      <c r="K2576" s="2295"/>
      <c r="L2576" s="2281"/>
      <c r="M2576" s="310"/>
      <c r="N2576" s="1678"/>
      <c r="O2576" s="1678"/>
      <c r="P2576" s="309"/>
      <c r="Q2576" s="309"/>
      <c r="R2576" s="308"/>
      <c r="S2576" s="308"/>
      <c r="T2576" s="358"/>
      <c r="U2576" s="357"/>
      <c r="V2576" s="357"/>
      <c r="W2576" s="357"/>
      <c r="X2576" s="357"/>
      <c r="Y2576" s="357"/>
      <c r="Z2576" s="357"/>
      <c r="AA2576" s="357"/>
      <c r="AB2576" s="308"/>
      <c r="AC2576" s="2300"/>
      <c r="AD2576" s="2300"/>
      <c r="AE2576" s="2307"/>
      <c r="AF2576" s="2316"/>
      <c r="AG2576" s="2314"/>
      <c r="AH2576" s="2312"/>
      <c r="AI2576" s="271">
        <f>IF(P2576=P2575,0,1)</f>
        <v>0</v>
      </c>
      <c r="AJ2576" s="271" t="s">
        <v>545</v>
      </c>
      <c r="AK2576" s="271" t="str">
        <f t="shared" ref="AK2576:AK2639" si="3151">$C$2</f>
        <v>??</v>
      </c>
      <c r="AL2576" s="271" t="e">
        <f>IF(#REF!=#REF!,0,1)</f>
        <v>#REF!</v>
      </c>
      <c r="AM2576" s="354">
        <f t="shared" ref="AM2576:AM2584" si="3152">AM2575</f>
        <v>0</v>
      </c>
    </row>
    <row r="2577" spans="1:39" ht="14.1" customHeight="1" thickTop="1" thickBot="1" x14ac:dyDescent="0.25">
      <c r="A2577" s="2278"/>
      <c r="B2577" s="2281"/>
      <c r="C2577" s="2283"/>
      <c r="D2577" s="2285"/>
      <c r="E2577" s="2288"/>
      <c r="F2577" s="2281"/>
      <c r="G2577" s="2295"/>
      <c r="H2577" s="2297"/>
      <c r="I2577" s="2292"/>
      <c r="J2577" s="2281"/>
      <c r="K2577" s="2295"/>
      <c r="L2577" s="2281"/>
      <c r="M2577" s="310"/>
      <c r="N2577" s="1678"/>
      <c r="O2577" s="1678"/>
      <c r="P2577" s="309"/>
      <c r="Q2577" s="309"/>
      <c r="R2577" s="308"/>
      <c r="S2577" s="308"/>
      <c r="T2577" s="358"/>
      <c r="U2577" s="357"/>
      <c r="V2577" s="357"/>
      <c r="W2577" s="357"/>
      <c r="X2577" s="357"/>
      <c r="Y2577" s="357"/>
      <c r="Z2577" s="357"/>
      <c r="AA2577" s="357"/>
      <c r="AB2577" s="308"/>
      <c r="AC2577" s="2300"/>
      <c r="AD2577" s="2300"/>
      <c r="AE2577" s="2307"/>
      <c r="AF2577" s="2316"/>
      <c r="AG2577" s="2314"/>
      <c r="AH2577" s="2312"/>
      <c r="AI2577" s="271">
        <f>IF(P2577=P2576,0,IF(P2577=P2575,0,1))</f>
        <v>0</v>
      </c>
      <c r="AJ2577" s="271" t="s">
        <v>545</v>
      </c>
      <c r="AK2577" s="271" t="str">
        <f t="shared" si="3151"/>
        <v>??</v>
      </c>
      <c r="AL2577" s="271" t="e">
        <f>IF(#REF!=#REF!,0,IF(#REF!=#REF!,0,1))</f>
        <v>#REF!</v>
      </c>
      <c r="AM2577" s="354">
        <f t="shared" si="3152"/>
        <v>0</v>
      </c>
    </row>
    <row r="2578" spans="1:39" ht="14.1" customHeight="1" thickTop="1" thickBot="1" x14ac:dyDescent="0.25">
      <c r="A2578" s="2278"/>
      <c r="B2578" s="2281"/>
      <c r="C2578" s="2283"/>
      <c r="D2578" s="2285"/>
      <c r="E2578" s="2288"/>
      <c r="F2578" s="2281"/>
      <c r="G2578" s="2295"/>
      <c r="H2578" s="2297"/>
      <c r="I2578" s="2293"/>
      <c r="J2578" s="2281"/>
      <c r="K2578" s="2295"/>
      <c r="L2578" s="2281"/>
      <c r="M2578" s="310"/>
      <c r="N2578" s="1678"/>
      <c r="O2578" s="1678"/>
      <c r="P2578" s="309"/>
      <c r="Q2578" s="309"/>
      <c r="R2578" s="308"/>
      <c r="S2578" s="308"/>
      <c r="T2578" s="358"/>
      <c r="U2578" s="357"/>
      <c r="V2578" s="357"/>
      <c r="W2578" s="357"/>
      <c r="X2578" s="357"/>
      <c r="Y2578" s="357"/>
      <c r="Z2578" s="357"/>
      <c r="AA2578" s="357"/>
      <c r="AB2578" s="308"/>
      <c r="AC2578" s="2300"/>
      <c r="AD2578" s="2300"/>
      <c r="AE2578" s="2307"/>
      <c r="AF2578" s="2316"/>
      <c r="AG2578" s="2314"/>
      <c r="AH2578" s="2312"/>
      <c r="AI2578" s="271">
        <f>IF(P2578=P2577,0,IF(P2578=P2576,0,IF(P2578=P2575,0,1)))</f>
        <v>0</v>
      </c>
      <c r="AJ2578" s="271" t="s">
        <v>545</v>
      </c>
      <c r="AK2578" s="271" t="str">
        <f t="shared" si="3151"/>
        <v>??</v>
      </c>
      <c r="AL2578" s="271" t="e">
        <f>IF(#REF!=#REF!,0,IF(#REF!=#REF!,0,IF(#REF!=#REF!,0,1)))</f>
        <v>#REF!</v>
      </c>
      <c r="AM2578" s="354">
        <f t="shared" si="3152"/>
        <v>0</v>
      </c>
    </row>
    <row r="2579" spans="1:39" ht="14.1" customHeight="1" thickTop="1" thickBot="1" x14ac:dyDescent="0.25">
      <c r="A2579" s="2278"/>
      <c r="B2579" s="2281"/>
      <c r="C2579" s="2283"/>
      <c r="D2579" s="2285"/>
      <c r="E2579" s="2288"/>
      <c r="F2579" s="2281"/>
      <c r="G2579" s="2295"/>
      <c r="H2579" s="2297"/>
      <c r="I2579" s="2293"/>
      <c r="J2579" s="2281"/>
      <c r="K2579" s="2295"/>
      <c r="L2579" s="2281"/>
      <c r="M2579" s="310"/>
      <c r="N2579" s="1678"/>
      <c r="O2579" s="1678"/>
      <c r="P2579" s="309"/>
      <c r="Q2579" s="309"/>
      <c r="R2579" s="308"/>
      <c r="S2579" s="308"/>
      <c r="T2579" s="358"/>
      <c r="U2579" s="357"/>
      <c r="V2579" s="357"/>
      <c r="W2579" s="357"/>
      <c r="X2579" s="357"/>
      <c r="Y2579" s="357"/>
      <c r="Z2579" s="357"/>
      <c r="AA2579" s="357"/>
      <c r="AB2579" s="308"/>
      <c r="AC2579" s="2300"/>
      <c r="AD2579" s="2300"/>
      <c r="AE2579" s="2307"/>
      <c r="AF2579" s="2316"/>
      <c r="AG2579" s="2314"/>
      <c r="AH2579" s="2312"/>
      <c r="AI2579" s="271">
        <f>IF(P2579=P2578,0,IF(P2579=P2577,0,IF(P2579=P2576,0,IF(P2579=P2575,0,1))))</f>
        <v>0</v>
      </c>
      <c r="AJ2579" s="271" t="s">
        <v>545</v>
      </c>
      <c r="AK2579" s="271" t="str">
        <f t="shared" si="3151"/>
        <v>??</v>
      </c>
      <c r="AL2579" s="271" t="e">
        <f>IF(#REF!=#REF!,0,IF(#REF!=#REF!,0,IF(#REF!=#REF!,0,IF(#REF!=#REF!,0,1))))</f>
        <v>#REF!</v>
      </c>
      <c r="AM2579" s="354">
        <f t="shared" si="3152"/>
        <v>0</v>
      </c>
    </row>
    <row r="2580" spans="1:39" ht="14.1" customHeight="1" thickTop="1" thickBot="1" x14ac:dyDescent="0.25">
      <c r="A2580" s="2278"/>
      <c r="B2580" s="2281"/>
      <c r="C2580" s="2283"/>
      <c r="D2580" s="2285"/>
      <c r="E2580" s="2288"/>
      <c r="F2580" s="2281"/>
      <c r="G2580" s="2295"/>
      <c r="H2580" s="2297"/>
      <c r="I2580" s="2293"/>
      <c r="J2580" s="2281"/>
      <c r="K2580" s="2295"/>
      <c r="L2580" s="2281"/>
      <c r="M2580" s="310"/>
      <c r="N2580" s="1678"/>
      <c r="O2580" s="1678"/>
      <c r="P2580" s="309"/>
      <c r="Q2580" s="309"/>
      <c r="R2580" s="308"/>
      <c r="S2580" s="308"/>
      <c r="T2580" s="358"/>
      <c r="U2580" s="357"/>
      <c r="V2580" s="357"/>
      <c r="W2580" s="357"/>
      <c r="X2580" s="357"/>
      <c r="Y2580" s="357"/>
      <c r="Z2580" s="357"/>
      <c r="AA2580" s="357"/>
      <c r="AB2580" s="308"/>
      <c r="AC2580" s="2300"/>
      <c r="AD2580" s="2300"/>
      <c r="AE2580" s="2307"/>
      <c r="AF2580" s="2316"/>
      <c r="AG2580" s="2314"/>
      <c r="AH2580" s="2312"/>
      <c r="AI2580" s="271">
        <f>IF(P2580=P2579,0,IF(P2580=P2578,0,IF(P2580=P2577,0,IF(P2580=P2576,0,IF(P2580=P2575,0,1)))))</f>
        <v>0</v>
      </c>
      <c r="AJ2580" s="271" t="s">
        <v>545</v>
      </c>
      <c r="AK2580" s="271" t="str">
        <f t="shared" si="3151"/>
        <v>??</v>
      </c>
      <c r="AL2580" s="271" t="e">
        <f>IF(#REF!=#REF!,0,IF(#REF!=#REF!,0,IF(#REF!=#REF!,0,IF(#REF!=#REF!,0,IF(#REF!=#REF!,0,1)))))</f>
        <v>#REF!</v>
      </c>
      <c r="AM2580" s="354">
        <f t="shared" si="3152"/>
        <v>0</v>
      </c>
    </row>
    <row r="2581" spans="1:39" ht="14.1" customHeight="1" thickTop="1" thickBot="1" x14ac:dyDescent="0.25">
      <c r="A2581" s="2278"/>
      <c r="B2581" s="2281"/>
      <c r="C2581" s="2283"/>
      <c r="D2581" s="2285"/>
      <c r="E2581" s="2288"/>
      <c r="F2581" s="2281"/>
      <c r="G2581" s="2295"/>
      <c r="H2581" s="2297"/>
      <c r="I2581" s="2293"/>
      <c r="J2581" s="2281"/>
      <c r="K2581" s="2295"/>
      <c r="L2581" s="2281"/>
      <c r="M2581" s="310"/>
      <c r="N2581" s="1678"/>
      <c r="O2581" s="1678"/>
      <c r="P2581" s="309"/>
      <c r="Q2581" s="309"/>
      <c r="R2581" s="308"/>
      <c r="S2581" s="308"/>
      <c r="T2581" s="358"/>
      <c r="U2581" s="357"/>
      <c r="V2581" s="357"/>
      <c r="W2581" s="357"/>
      <c r="X2581" s="357"/>
      <c r="Y2581" s="357"/>
      <c r="Z2581" s="357"/>
      <c r="AA2581" s="357"/>
      <c r="AB2581" s="308"/>
      <c r="AC2581" s="2300"/>
      <c r="AD2581" s="2300"/>
      <c r="AE2581" s="2308" t="str">
        <f>IF(AE2575&gt;9,"błąd","")</f>
        <v/>
      </c>
      <c r="AF2581" s="2316"/>
      <c r="AG2581" s="2314"/>
      <c r="AH2581" s="2312"/>
      <c r="AI2581" s="271">
        <f>IF(P2581=P2580,0,IF(P2581=P2579,0,IF(P2581=P2578,0,IF(P2581=P2577,0,IF(P2581=P2576,0,IF(P2581=P2575,0,1))))))</f>
        <v>0</v>
      </c>
      <c r="AJ2581" s="271" t="s">
        <v>545</v>
      </c>
      <c r="AK2581" s="271" t="str">
        <f t="shared" si="3151"/>
        <v>??</v>
      </c>
      <c r="AL2581" s="271" t="e">
        <f>IF(#REF!=#REF!,0,IF(#REF!=#REF!,0,IF(#REF!=#REF!,0,IF(#REF!=#REF!,0,IF(#REF!=#REF!,0,IF(#REF!=#REF!,0,1))))))</f>
        <v>#REF!</v>
      </c>
      <c r="AM2581" s="354">
        <f t="shared" si="3152"/>
        <v>0</v>
      </c>
    </row>
    <row r="2582" spans="1:39" ht="14.1" customHeight="1" thickTop="1" thickBot="1" x14ac:dyDescent="0.25">
      <c r="A2582" s="2278"/>
      <c r="B2582" s="2281"/>
      <c r="C2582" s="2283"/>
      <c r="D2582" s="2285"/>
      <c r="E2582" s="2288"/>
      <c r="F2582" s="2281"/>
      <c r="G2582" s="2295"/>
      <c r="H2582" s="2297"/>
      <c r="I2582" s="2293"/>
      <c r="J2582" s="2281"/>
      <c r="K2582" s="2295"/>
      <c r="L2582" s="2281"/>
      <c r="M2582" s="310"/>
      <c r="N2582" s="1678"/>
      <c r="O2582" s="1678"/>
      <c r="P2582" s="309"/>
      <c r="Q2582" s="309"/>
      <c r="R2582" s="308"/>
      <c r="S2582" s="308"/>
      <c r="T2582" s="358"/>
      <c r="U2582" s="357"/>
      <c r="V2582" s="357"/>
      <c r="W2582" s="357"/>
      <c r="X2582" s="357"/>
      <c r="Y2582" s="357"/>
      <c r="Z2582" s="357"/>
      <c r="AA2582" s="357"/>
      <c r="AB2582" s="308"/>
      <c r="AC2582" s="2300"/>
      <c r="AD2582" s="2300"/>
      <c r="AE2582" s="2308"/>
      <c r="AF2582" s="2316"/>
      <c r="AG2582" s="2314"/>
      <c r="AH2582" s="2312"/>
      <c r="AI2582" s="271">
        <f>IF(P2582=P2581,0,IF(P2582=P2580,0,IF(P2582=P2579,0,IF(P2582=P2578,0,IF(P2582=P2577,0,IF(P2582=P2576,0,IF(P2582=P2575,0,1)))))))</f>
        <v>0</v>
      </c>
      <c r="AJ2582" s="271" t="s">
        <v>545</v>
      </c>
      <c r="AK2582" s="271" t="str">
        <f t="shared" si="3151"/>
        <v>??</v>
      </c>
      <c r="AL2582" s="271" t="e">
        <f>IF(#REF!=#REF!,0,IF(#REF!=#REF!,0,IF(#REF!=#REF!,0,IF(#REF!=#REF!,0,IF(#REF!=#REF!,0,IF(#REF!=#REF!,0,IF(#REF!=#REF!,0,1)))))))</f>
        <v>#REF!</v>
      </c>
      <c r="AM2582" s="354">
        <f t="shared" si="3152"/>
        <v>0</v>
      </c>
    </row>
    <row r="2583" spans="1:39" ht="14.1" customHeight="1" thickTop="1" thickBot="1" x14ac:dyDescent="0.25">
      <c r="A2583" s="2278"/>
      <c r="B2583" s="2281"/>
      <c r="C2583" s="2283"/>
      <c r="D2583" s="2285"/>
      <c r="E2583" s="2288"/>
      <c r="F2583" s="2281"/>
      <c r="G2583" s="2295"/>
      <c r="H2583" s="2297"/>
      <c r="I2583" s="2293"/>
      <c r="J2583" s="2281"/>
      <c r="K2583" s="2295"/>
      <c r="L2583" s="2281"/>
      <c r="M2583" s="310"/>
      <c r="N2583" s="1678"/>
      <c r="O2583" s="1678"/>
      <c r="P2583" s="309"/>
      <c r="Q2583" s="309"/>
      <c r="R2583" s="308"/>
      <c r="S2583" s="308"/>
      <c r="T2583" s="358"/>
      <c r="U2583" s="357"/>
      <c r="V2583" s="357"/>
      <c r="W2583" s="357"/>
      <c r="X2583" s="357"/>
      <c r="Y2583" s="357"/>
      <c r="Z2583" s="357"/>
      <c r="AA2583" s="357"/>
      <c r="AB2583" s="308"/>
      <c r="AC2583" s="2300"/>
      <c r="AD2583" s="2300"/>
      <c r="AE2583" s="2308"/>
      <c r="AF2583" s="2316"/>
      <c r="AG2583" s="2314"/>
      <c r="AH2583" s="2312"/>
      <c r="AI2583" s="271">
        <f>IF(P2583=P2582,0,IF(P2583=P2581,0,IF(P2583=P2580,0,IF(P2583=P2579,0,IF(P2583=P2578,0,IF(P2583=P2577,0,IF(P2583=P2576,0,IF(P2583=P2575,0,1))))))))</f>
        <v>0</v>
      </c>
      <c r="AJ2583" s="271" t="s">
        <v>545</v>
      </c>
      <c r="AK2583" s="271" t="str">
        <f t="shared" si="3151"/>
        <v>??</v>
      </c>
      <c r="AL2583" s="271" t="e">
        <f>IF(#REF!=#REF!,0,IF(#REF!=#REF!,0,IF(#REF!=#REF!,0,IF(#REF!=#REF!,0,IF(#REF!=#REF!,0,IF(#REF!=#REF!,0,IF(#REF!=#REF!,0,IF(#REF!=#REF!,0,1))))))))</f>
        <v>#REF!</v>
      </c>
      <c r="AM2583" s="354">
        <f t="shared" si="3152"/>
        <v>0</v>
      </c>
    </row>
    <row r="2584" spans="1:39" ht="14.1" customHeight="1" thickTop="1" thickBot="1" x14ac:dyDescent="0.25">
      <c r="A2584" s="2279"/>
      <c r="B2584" s="2282"/>
      <c r="C2584" s="2284"/>
      <c r="D2584" s="2286"/>
      <c r="E2584" s="2289"/>
      <c r="F2584" s="2282"/>
      <c r="G2584" s="2296"/>
      <c r="H2584" s="2298"/>
      <c r="I2584" s="2294"/>
      <c r="J2584" s="2282"/>
      <c r="K2584" s="2296"/>
      <c r="L2584" s="2282"/>
      <c r="M2584" s="292"/>
      <c r="N2584" s="290"/>
      <c r="O2584" s="290"/>
      <c r="P2584" s="291"/>
      <c r="Q2584" s="291"/>
      <c r="R2584" s="290"/>
      <c r="S2584" s="290"/>
      <c r="T2584" s="356"/>
      <c r="U2584" s="355"/>
      <c r="V2584" s="355"/>
      <c r="W2584" s="355"/>
      <c r="X2584" s="355"/>
      <c r="Y2584" s="355"/>
      <c r="Z2584" s="355"/>
      <c r="AA2584" s="355"/>
      <c r="AB2584" s="290"/>
      <c r="AC2584" s="2301"/>
      <c r="AD2584" s="2301"/>
      <c r="AE2584" s="2309"/>
      <c r="AF2584" s="2316"/>
      <c r="AG2584" s="2315"/>
      <c r="AH2584" s="2312"/>
      <c r="AI2584" s="271">
        <f>IF(P2584=P2583,0,IF(P2584=P2582,0,IF(P2584=P2581,0,IF(P2584=P2580,0,IF(P2584=P2579,0,IF(P2584=P2578,0,IF(P2584=P2577,0,IF(P2584=P2576,0,IF(P2584=P2575,0,1)))))))))</f>
        <v>0</v>
      </c>
      <c r="AJ2584" s="271" t="s">
        <v>545</v>
      </c>
      <c r="AK2584" s="271" t="str">
        <f t="shared" si="3151"/>
        <v>??</v>
      </c>
      <c r="AL2584" s="271" t="e">
        <f>IF(#REF!=#REF!,0,IF(#REF!=#REF!,0,IF(#REF!=#REF!,0,IF(#REF!=#REF!,0,IF(#REF!=#REF!,0,IF(#REF!=#REF!,0,IF(#REF!=#REF!,0,IF(#REF!=#REF!,0,IF(#REF!=#REF!,0,1)))))))))</f>
        <v>#REF!</v>
      </c>
      <c r="AM2584" s="354">
        <f t="shared" si="3152"/>
        <v>0</v>
      </c>
    </row>
    <row r="2585" spans="1:39" ht="14.1" customHeight="1" thickTop="1" thickBot="1" x14ac:dyDescent="0.25">
      <c r="A2585" s="2278"/>
      <c r="B2585" s="2280"/>
      <c r="C2585" s="2283"/>
      <c r="D2585" s="2285"/>
      <c r="E2585" s="2287"/>
      <c r="F2585" s="2280"/>
      <c r="G2585" s="2280"/>
      <c r="H2585" s="2297"/>
      <c r="I2585" s="2290" t="s">
        <v>140</v>
      </c>
      <c r="J2585" s="2281"/>
      <c r="K2585" s="2280"/>
      <c r="L2585" s="2281"/>
      <c r="M2585" s="310"/>
      <c r="N2585" s="1678"/>
      <c r="O2585" s="1678"/>
      <c r="P2585" s="388"/>
      <c r="Q2585" s="388"/>
      <c r="R2585" s="308"/>
      <c r="S2585" s="308"/>
      <c r="T2585" s="358"/>
      <c r="U2585" s="357"/>
      <c r="V2585" s="357"/>
      <c r="W2585" s="357"/>
      <c r="X2585" s="357"/>
      <c r="Y2585" s="357"/>
      <c r="Z2585" s="357"/>
      <c r="AA2585" s="357"/>
      <c r="AB2585" s="308"/>
      <c r="AC2585" s="2299">
        <f>SUM(T2585:AB2594)</f>
        <v>0</v>
      </c>
      <c r="AD2585" s="2299">
        <f>IF(AC2585&gt;0,18,0)</f>
        <v>0</v>
      </c>
      <c r="AE2585" s="2306">
        <f>IF((AC2585-AD2585)&gt;=0,AC2585-AD2585,0)</f>
        <v>0</v>
      </c>
      <c r="AF2585" s="2316">
        <f>IF(AC2585&lt;AD2585,AC2585,AD2585)/IF(AD2585=0,1,AD2585)</f>
        <v>0</v>
      </c>
      <c r="AG2585" s="2313" t="str">
        <f>IF(AF2585=1,"pe",IF(AF2585&gt;0,"ne",""))</f>
        <v/>
      </c>
      <c r="AH2585" s="2312"/>
      <c r="AI2585" s="271">
        <v>1</v>
      </c>
      <c r="AJ2585" s="271" t="s">
        <v>545</v>
      </c>
      <c r="AK2585" s="271" t="str">
        <f t="shared" si="3151"/>
        <v>??</v>
      </c>
      <c r="AL2585" s="271">
        <v>1</v>
      </c>
      <c r="AM2585" s="354">
        <f>C2585</f>
        <v>0</v>
      </c>
    </row>
    <row r="2586" spans="1:39" ht="14.1" customHeight="1" thickTop="1" thickBot="1" x14ac:dyDescent="0.25">
      <c r="A2586" s="2278"/>
      <c r="B2586" s="2281"/>
      <c r="C2586" s="2283"/>
      <c r="D2586" s="2285"/>
      <c r="E2586" s="2288"/>
      <c r="F2586" s="2281"/>
      <c r="G2586" s="2295"/>
      <c r="H2586" s="2297"/>
      <c r="I2586" s="2291"/>
      <c r="J2586" s="2281"/>
      <c r="K2586" s="2295"/>
      <c r="L2586" s="2281"/>
      <c r="M2586" s="310"/>
      <c r="N2586" s="1678"/>
      <c r="O2586" s="1678"/>
      <c r="P2586" s="309"/>
      <c r="Q2586" s="309"/>
      <c r="R2586" s="308"/>
      <c r="S2586" s="308"/>
      <c r="T2586" s="358"/>
      <c r="U2586" s="357"/>
      <c r="V2586" s="357"/>
      <c r="W2586" s="357"/>
      <c r="X2586" s="357"/>
      <c r="Y2586" s="357"/>
      <c r="Z2586" s="357"/>
      <c r="AA2586" s="357"/>
      <c r="AB2586" s="308"/>
      <c r="AC2586" s="2300"/>
      <c r="AD2586" s="2300"/>
      <c r="AE2586" s="2307"/>
      <c r="AF2586" s="2316"/>
      <c r="AG2586" s="2314"/>
      <c r="AH2586" s="2312"/>
      <c r="AI2586" s="271">
        <f>IF(P2586=P2585,0,1)</f>
        <v>0</v>
      </c>
      <c r="AJ2586" s="271" t="s">
        <v>545</v>
      </c>
      <c r="AK2586" s="271" t="str">
        <f t="shared" si="3151"/>
        <v>??</v>
      </c>
      <c r="AL2586" s="271" t="e">
        <f>IF(#REF!=#REF!,0,1)</f>
        <v>#REF!</v>
      </c>
      <c r="AM2586" s="354">
        <f t="shared" ref="AM2586:AM2594" si="3153">AM2585</f>
        <v>0</v>
      </c>
    </row>
    <row r="2587" spans="1:39" ht="14.1" customHeight="1" thickTop="1" thickBot="1" x14ac:dyDescent="0.25">
      <c r="A2587" s="2278"/>
      <c r="B2587" s="2281"/>
      <c r="C2587" s="2283"/>
      <c r="D2587" s="2285"/>
      <c r="E2587" s="2288"/>
      <c r="F2587" s="2281"/>
      <c r="G2587" s="2295"/>
      <c r="H2587" s="2297"/>
      <c r="I2587" s="2292"/>
      <c r="J2587" s="2281"/>
      <c r="K2587" s="2295"/>
      <c r="L2587" s="2281"/>
      <c r="M2587" s="310"/>
      <c r="N2587" s="1678"/>
      <c r="O2587" s="1678"/>
      <c r="P2587" s="309"/>
      <c r="Q2587" s="309"/>
      <c r="R2587" s="308"/>
      <c r="S2587" s="308"/>
      <c r="T2587" s="358"/>
      <c r="U2587" s="357"/>
      <c r="V2587" s="357"/>
      <c r="W2587" s="357"/>
      <c r="X2587" s="357"/>
      <c r="Y2587" s="357"/>
      <c r="Z2587" s="357"/>
      <c r="AA2587" s="357"/>
      <c r="AB2587" s="308"/>
      <c r="AC2587" s="2300"/>
      <c r="AD2587" s="2300"/>
      <c r="AE2587" s="2307"/>
      <c r="AF2587" s="2316"/>
      <c r="AG2587" s="2314"/>
      <c r="AH2587" s="2312"/>
      <c r="AI2587" s="271">
        <f>IF(P2587=P2586,0,IF(P2587=P2585,0,1))</f>
        <v>0</v>
      </c>
      <c r="AJ2587" s="271" t="s">
        <v>545</v>
      </c>
      <c r="AK2587" s="271" t="str">
        <f t="shared" si="3151"/>
        <v>??</v>
      </c>
      <c r="AL2587" s="271" t="e">
        <f>IF(#REF!=#REF!,0,IF(#REF!=#REF!,0,1))</f>
        <v>#REF!</v>
      </c>
      <c r="AM2587" s="354">
        <f t="shared" si="3153"/>
        <v>0</v>
      </c>
    </row>
    <row r="2588" spans="1:39" ht="14.1" customHeight="1" thickTop="1" thickBot="1" x14ac:dyDescent="0.25">
      <c r="A2588" s="2278"/>
      <c r="B2588" s="2281"/>
      <c r="C2588" s="2283"/>
      <c r="D2588" s="2285"/>
      <c r="E2588" s="2288"/>
      <c r="F2588" s="2281"/>
      <c r="G2588" s="2295"/>
      <c r="H2588" s="2297"/>
      <c r="I2588" s="2293"/>
      <c r="J2588" s="2281"/>
      <c r="K2588" s="2295"/>
      <c r="L2588" s="2281"/>
      <c r="M2588" s="310"/>
      <c r="N2588" s="1678"/>
      <c r="O2588" s="1678"/>
      <c r="P2588" s="309"/>
      <c r="Q2588" s="309"/>
      <c r="R2588" s="308"/>
      <c r="S2588" s="308"/>
      <c r="T2588" s="358"/>
      <c r="U2588" s="357"/>
      <c r="V2588" s="357"/>
      <c r="W2588" s="357"/>
      <c r="X2588" s="357"/>
      <c r="Y2588" s="357"/>
      <c r="Z2588" s="357"/>
      <c r="AA2588" s="357"/>
      <c r="AB2588" s="308"/>
      <c r="AC2588" s="2300"/>
      <c r="AD2588" s="2300"/>
      <c r="AE2588" s="2307"/>
      <c r="AF2588" s="2316"/>
      <c r="AG2588" s="2314"/>
      <c r="AH2588" s="2312"/>
      <c r="AI2588" s="271">
        <f>IF(P2588=P2587,0,IF(P2588=P2586,0,IF(P2588=P2585,0,1)))</f>
        <v>0</v>
      </c>
      <c r="AJ2588" s="271" t="s">
        <v>545</v>
      </c>
      <c r="AK2588" s="271" t="str">
        <f t="shared" si="3151"/>
        <v>??</v>
      </c>
      <c r="AL2588" s="271" t="e">
        <f>IF(#REF!=#REF!,0,IF(#REF!=#REF!,0,IF(#REF!=#REF!,0,1)))</f>
        <v>#REF!</v>
      </c>
      <c r="AM2588" s="354">
        <f t="shared" si="3153"/>
        <v>0</v>
      </c>
    </row>
    <row r="2589" spans="1:39" ht="14.1" customHeight="1" thickTop="1" thickBot="1" x14ac:dyDescent="0.25">
      <c r="A2589" s="2278"/>
      <c r="B2589" s="2281"/>
      <c r="C2589" s="2283"/>
      <c r="D2589" s="2285"/>
      <c r="E2589" s="2288"/>
      <c r="F2589" s="2281"/>
      <c r="G2589" s="2295"/>
      <c r="H2589" s="2297"/>
      <c r="I2589" s="2293"/>
      <c r="J2589" s="2281"/>
      <c r="K2589" s="2295"/>
      <c r="L2589" s="2281"/>
      <c r="M2589" s="310"/>
      <c r="N2589" s="1678"/>
      <c r="O2589" s="1678"/>
      <c r="P2589" s="309"/>
      <c r="Q2589" s="309"/>
      <c r="R2589" s="308"/>
      <c r="S2589" s="308"/>
      <c r="T2589" s="358"/>
      <c r="U2589" s="357"/>
      <c r="V2589" s="357"/>
      <c r="W2589" s="357"/>
      <c r="X2589" s="357"/>
      <c r="Y2589" s="357"/>
      <c r="Z2589" s="357"/>
      <c r="AA2589" s="357"/>
      <c r="AB2589" s="308"/>
      <c r="AC2589" s="2300"/>
      <c r="AD2589" s="2300"/>
      <c r="AE2589" s="2307"/>
      <c r="AF2589" s="2316"/>
      <c r="AG2589" s="2314"/>
      <c r="AH2589" s="2312"/>
      <c r="AI2589" s="271">
        <f>IF(P2589=P2588,0,IF(P2589=P2587,0,IF(P2589=P2586,0,IF(P2589=P2585,0,1))))</f>
        <v>0</v>
      </c>
      <c r="AJ2589" s="271" t="s">
        <v>545</v>
      </c>
      <c r="AK2589" s="271" t="str">
        <f t="shared" si="3151"/>
        <v>??</v>
      </c>
      <c r="AL2589" s="271" t="e">
        <f>IF(#REF!=#REF!,0,IF(#REF!=#REF!,0,IF(#REF!=#REF!,0,IF(#REF!=#REF!,0,1))))</f>
        <v>#REF!</v>
      </c>
      <c r="AM2589" s="354">
        <f t="shared" si="3153"/>
        <v>0</v>
      </c>
    </row>
    <row r="2590" spans="1:39" ht="14.1" customHeight="1" thickTop="1" thickBot="1" x14ac:dyDescent="0.25">
      <c r="A2590" s="2278"/>
      <c r="B2590" s="2281"/>
      <c r="C2590" s="2283"/>
      <c r="D2590" s="2285"/>
      <c r="E2590" s="2288"/>
      <c r="F2590" s="2281"/>
      <c r="G2590" s="2295"/>
      <c r="H2590" s="2297"/>
      <c r="I2590" s="2293"/>
      <c r="J2590" s="2281"/>
      <c r="K2590" s="2295"/>
      <c r="L2590" s="2281"/>
      <c r="M2590" s="310"/>
      <c r="N2590" s="1678"/>
      <c r="O2590" s="1678"/>
      <c r="P2590" s="309"/>
      <c r="Q2590" s="309"/>
      <c r="R2590" s="308"/>
      <c r="S2590" s="308"/>
      <c r="T2590" s="358"/>
      <c r="U2590" s="357"/>
      <c r="V2590" s="357"/>
      <c r="W2590" s="357"/>
      <c r="X2590" s="357"/>
      <c r="Y2590" s="357"/>
      <c r="Z2590" s="357"/>
      <c r="AA2590" s="357"/>
      <c r="AB2590" s="308"/>
      <c r="AC2590" s="2300"/>
      <c r="AD2590" s="2300"/>
      <c r="AE2590" s="2307"/>
      <c r="AF2590" s="2316"/>
      <c r="AG2590" s="2314"/>
      <c r="AH2590" s="2312"/>
      <c r="AI2590" s="271">
        <f>IF(P2590=P2589,0,IF(P2590=P2588,0,IF(P2590=P2587,0,IF(P2590=P2586,0,IF(P2590=P2585,0,1)))))</f>
        <v>0</v>
      </c>
      <c r="AJ2590" s="271" t="s">
        <v>545</v>
      </c>
      <c r="AK2590" s="271" t="str">
        <f t="shared" si="3151"/>
        <v>??</v>
      </c>
      <c r="AL2590" s="271" t="e">
        <f>IF(#REF!=#REF!,0,IF(#REF!=#REF!,0,IF(#REF!=#REF!,0,IF(#REF!=#REF!,0,IF(#REF!=#REF!,0,1)))))</f>
        <v>#REF!</v>
      </c>
      <c r="AM2590" s="354">
        <f t="shared" si="3153"/>
        <v>0</v>
      </c>
    </row>
    <row r="2591" spans="1:39" ht="14.1" customHeight="1" thickTop="1" thickBot="1" x14ac:dyDescent="0.25">
      <c r="A2591" s="2278"/>
      <c r="B2591" s="2281"/>
      <c r="C2591" s="2283"/>
      <c r="D2591" s="2285"/>
      <c r="E2591" s="2288"/>
      <c r="F2591" s="2281"/>
      <c r="G2591" s="2295"/>
      <c r="H2591" s="2297"/>
      <c r="I2591" s="2293"/>
      <c r="J2591" s="2281"/>
      <c r="K2591" s="2295"/>
      <c r="L2591" s="2281"/>
      <c r="M2591" s="310"/>
      <c r="N2591" s="1678"/>
      <c r="O2591" s="1678"/>
      <c r="P2591" s="309"/>
      <c r="Q2591" s="309"/>
      <c r="R2591" s="308"/>
      <c r="S2591" s="308"/>
      <c r="T2591" s="358"/>
      <c r="U2591" s="357"/>
      <c r="V2591" s="357"/>
      <c r="W2591" s="357"/>
      <c r="X2591" s="357"/>
      <c r="Y2591" s="357"/>
      <c r="Z2591" s="357"/>
      <c r="AA2591" s="357"/>
      <c r="AB2591" s="308"/>
      <c r="AC2591" s="2300"/>
      <c r="AD2591" s="2300"/>
      <c r="AE2591" s="2308" t="str">
        <f>IF(AE2585&gt;9,"błąd","")</f>
        <v/>
      </c>
      <c r="AF2591" s="2316"/>
      <c r="AG2591" s="2314"/>
      <c r="AH2591" s="2312"/>
      <c r="AI2591" s="271">
        <f>IF(P2591=P2590,0,IF(P2591=P2589,0,IF(P2591=P2588,0,IF(P2591=P2587,0,IF(P2591=P2586,0,IF(P2591=P2585,0,1))))))</f>
        <v>0</v>
      </c>
      <c r="AJ2591" s="271" t="s">
        <v>545</v>
      </c>
      <c r="AK2591" s="271" t="str">
        <f t="shared" si="3151"/>
        <v>??</v>
      </c>
      <c r="AL2591" s="271" t="e">
        <f>IF(#REF!=#REF!,0,IF(#REF!=#REF!,0,IF(#REF!=#REF!,0,IF(#REF!=#REF!,0,IF(#REF!=#REF!,0,IF(#REF!=#REF!,0,1))))))</f>
        <v>#REF!</v>
      </c>
      <c r="AM2591" s="354">
        <f t="shared" si="3153"/>
        <v>0</v>
      </c>
    </row>
    <row r="2592" spans="1:39" ht="14.1" customHeight="1" thickTop="1" thickBot="1" x14ac:dyDescent="0.25">
      <c r="A2592" s="2278"/>
      <c r="B2592" s="2281"/>
      <c r="C2592" s="2283"/>
      <c r="D2592" s="2285"/>
      <c r="E2592" s="2288"/>
      <c r="F2592" s="2281"/>
      <c r="G2592" s="2295"/>
      <c r="H2592" s="2297"/>
      <c r="I2592" s="2293"/>
      <c r="J2592" s="2281"/>
      <c r="K2592" s="2295"/>
      <c r="L2592" s="2281"/>
      <c r="M2592" s="310"/>
      <c r="N2592" s="1678"/>
      <c r="O2592" s="1678"/>
      <c r="P2592" s="309"/>
      <c r="Q2592" s="309"/>
      <c r="R2592" s="308"/>
      <c r="S2592" s="308"/>
      <c r="T2592" s="358"/>
      <c r="U2592" s="357"/>
      <c r="V2592" s="357"/>
      <c r="W2592" s="357"/>
      <c r="X2592" s="357"/>
      <c r="Y2592" s="357"/>
      <c r="Z2592" s="357"/>
      <c r="AA2592" s="357"/>
      <c r="AB2592" s="308"/>
      <c r="AC2592" s="2300"/>
      <c r="AD2592" s="2300"/>
      <c r="AE2592" s="2308"/>
      <c r="AF2592" s="2316"/>
      <c r="AG2592" s="2314"/>
      <c r="AH2592" s="2312"/>
      <c r="AI2592" s="271">
        <f>IF(P2592=P2591,0,IF(P2592=P2590,0,IF(P2592=P2589,0,IF(P2592=P2588,0,IF(P2592=P2587,0,IF(P2592=P2586,0,IF(P2592=P2585,0,1)))))))</f>
        <v>0</v>
      </c>
      <c r="AJ2592" s="271" t="s">
        <v>545</v>
      </c>
      <c r="AK2592" s="271" t="str">
        <f t="shared" si="3151"/>
        <v>??</v>
      </c>
      <c r="AL2592" s="271" t="e">
        <f>IF(#REF!=#REF!,0,IF(#REF!=#REF!,0,IF(#REF!=#REF!,0,IF(#REF!=#REF!,0,IF(#REF!=#REF!,0,IF(#REF!=#REF!,0,IF(#REF!=#REF!,0,1)))))))</f>
        <v>#REF!</v>
      </c>
      <c r="AM2592" s="354">
        <f t="shared" si="3153"/>
        <v>0</v>
      </c>
    </row>
    <row r="2593" spans="1:39" ht="14.1" customHeight="1" thickTop="1" thickBot="1" x14ac:dyDescent="0.25">
      <c r="A2593" s="2278"/>
      <c r="B2593" s="2281"/>
      <c r="C2593" s="2283"/>
      <c r="D2593" s="2285"/>
      <c r="E2593" s="2288"/>
      <c r="F2593" s="2281"/>
      <c r="G2593" s="2295"/>
      <c r="H2593" s="2297"/>
      <c r="I2593" s="2293"/>
      <c r="J2593" s="2281"/>
      <c r="K2593" s="2295"/>
      <c r="L2593" s="2281"/>
      <c r="M2593" s="310"/>
      <c r="N2593" s="1678"/>
      <c r="O2593" s="1678"/>
      <c r="P2593" s="309"/>
      <c r="Q2593" s="309"/>
      <c r="R2593" s="308"/>
      <c r="S2593" s="308"/>
      <c r="T2593" s="358"/>
      <c r="U2593" s="357"/>
      <c r="V2593" s="357"/>
      <c r="W2593" s="357"/>
      <c r="X2593" s="357"/>
      <c r="Y2593" s="357"/>
      <c r="Z2593" s="357"/>
      <c r="AA2593" s="357"/>
      <c r="AB2593" s="308"/>
      <c r="AC2593" s="2300"/>
      <c r="AD2593" s="2300"/>
      <c r="AE2593" s="2308"/>
      <c r="AF2593" s="2316"/>
      <c r="AG2593" s="2314"/>
      <c r="AH2593" s="2312"/>
      <c r="AI2593" s="271">
        <f>IF(P2593=P2592,0,IF(P2593=P2591,0,IF(P2593=P2590,0,IF(P2593=P2589,0,IF(P2593=P2588,0,IF(P2593=P2587,0,IF(P2593=P2586,0,IF(P2593=P2585,0,1))))))))</f>
        <v>0</v>
      </c>
      <c r="AJ2593" s="271" t="s">
        <v>545</v>
      </c>
      <c r="AK2593" s="271" t="str">
        <f t="shared" si="3151"/>
        <v>??</v>
      </c>
      <c r="AL2593" s="271" t="e">
        <f>IF(#REF!=#REF!,0,IF(#REF!=#REF!,0,IF(#REF!=#REF!,0,IF(#REF!=#REF!,0,IF(#REF!=#REF!,0,IF(#REF!=#REF!,0,IF(#REF!=#REF!,0,IF(#REF!=#REF!,0,1))))))))</f>
        <v>#REF!</v>
      </c>
      <c r="AM2593" s="354">
        <f t="shared" si="3153"/>
        <v>0</v>
      </c>
    </row>
    <row r="2594" spans="1:39" ht="14.1" customHeight="1" thickTop="1" thickBot="1" x14ac:dyDescent="0.25">
      <c r="A2594" s="2279"/>
      <c r="B2594" s="2282"/>
      <c r="C2594" s="2284"/>
      <c r="D2594" s="2286"/>
      <c r="E2594" s="2289"/>
      <c r="F2594" s="2282"/>
      <c r="G2594" s="2296"/>
      <c r="H2594" s="2298"/>
      <c r="I2594" s="2294"/>
      <c r="J2594" s="2282"/>
      <c r="K2594" s="2296"/>
      <c r="L2594" s="2282"/>
      <c r="M2594" s="292"/>
      <c r="N2594" s="290"/>
      <c r="O2594" s="290"/>
      <c r="P2594" s="291"/>
      <c r="Q2594" s="291"/>
      <c r="R2594" s="290"/>
      <c r="S2594" s="290"/>
      <c r="T2594" s="356"/>
      <c r="U2594" s="355"/>
      <c r="V2594" s="355"/>
      <c r="W2594" s="355"/>
      <c r="X2594" s="355"/>
      <c r="Y2594" s="355"/>
      <c r="Z2594" s="355"/>
      <c r="AA2594" s="355"/>
      <c r="AB2594" s="290"/>
      <c r="AC2594" s="2301"/>
      <c r="AD2594" s="2301"/>
      <c r="AE2594" s="2309"/>
      <c r="AF2594" s="2316"/>
      <c r="AG2594" s="2315"/>
      <c r="AH2594" s="2312"/>
      <c r="AI2594" s="271">
        <f>IF(P2594=P2593,0,IF(P2594=P2592,0,IF(P2594=P2591,0,IF(P2594=P2590,0,IF(P2594=P2589,0,IF(P2594=P2588,0,IF(P2594=P2587,0,IF(P2594=P2586,0,IF(P2594=P2585,0,1)))))))))</f>
        <v>0</v>
      </c>
      <c r="AJ2594" s="271" t="s">
        <v>545</v>
      </c>
      <c r="AK2594" s="271" t="str">
        <f t="shared" si="3151"/>
        <v>??</v>
      </c>
      <c r="AL2594" s="271" t="e">
        <f>IF(#REF!=#REF!,0,IF(#REF!=#REF!,0,IF(#REF!=#REF!,0,IF(#REF!=#REF!,0,IF(#REF!=#REF!,0,IF(#REF!=#REF!,0,IF(#REF!=#REF!,0,IF(#REF!=#REF!,0,IF(#REF!=#REF!,0,1)))))))))</f>
        <v>#REF!</v>
      </c>
      <c r="AM2594" s="354">
        <f t="shared" si="3153"/>
        <v>0</v>
      </c>
    </row>
    <row r="2595" spans="1:39" ht="14.1" customHeight="1" thickTop="1" thickBot="1" x14ac:dyDescent="0.25">
      <c r="A2595" s="2278"/>
      <c r="B2595" s="2280"/>
      <c r="C2595" s="2283"/>
      <c r="D2595" s="2285"/>
      <c r="E2595" s="2287"/>
      <c r="F2595" s="2280"/>
      <c r="G2595" s="2280"/>
      <c r="H2595" s="2297"/>
      <c r="I2595" s="2290" t="s">
        <v>140</v>
      </c>
      <c r="J2595" s="2281"/>
      <c r="K2595" s="2280"/>
      <c r="L2595" s="2281"/>
      <c r="M2595" s="310"/>
      <c r="N2595" s="1678"/>
      <c r="O2595" s="1678"/>
      <c r="P2595" s="388"/>
      <c r="Q2595" s="388"/>
      <c r="R2595" s="308"/>
      <c r="S2595" s="308"/>
      <c r="T2595" s="358"/>
      <c r="U2595" s="357"/>
      <c r="V2595" s="357"/>
      <c r="W2595" s="357"/>
      <c r="X2595" s="357"/>
      <c r="Y2595" s="357"/>
      <c r="Z2595" s="357"/>
      <c r="AA2595" s="357"/>
      <c r="AB2595" s="308"/>
      <c r="AC2595" s="2299">
        <f>SUM(T2595:AB2604)</f>
        <v>0</v>
      </c>
      <c r="AD2595" s="2299">
        <f>IF(AC2595&gt;0,18,0)</f>
        <v>0</v>
      </c>
      <c r="AE2595" s="2306">
        <f>IF((AC2595-AD2595)&gt;=0,AC2595-AD2595,0)</f>
        <v>0</v>
      </c>
      <c r="AF2595" s="2316">
        <f>IF(AC2595&lt;AD2595,AC2595,AD2595)/IF(AD2595=0,1,AD2595)</f>
        <v>0</v>
      </c>
      <c r="AG2595" s="2313" t="str">
        <f>IF(AF2595=1,"pe",IF(AF2595&gt;0,"ne",""))</f>
        <v/>
      </c>
      <c r="AH2595" s="2312"/>
      <c r="AI2595" s="271">
        <v>1</v>
      </c>
      <c r="AJ2595" s="271" t="s">
        <v>545</v>
      </c>
      <c r="AK2595" s="271" t="str">
        <f t="shared" si="3151"/>
        <v>??</v>
      </c>
      <c r="AL2595" s="271">
        <v>1</v>
      </c>
      <c r="AM2595" s="354">
        <f>C2595</f>
        <v>0</v>
      </c>
    </row>
    <row r="2596" spans="1:39" ht="14.1" customHeight="1" thickTop="1" thickBot="1" x14ac:dyDescent="0.25">
      <c r="A2596" s="2278"/>
      <c r="B2596" s="2281"/>
      <c r="C2596" s="2283"/>
      <c r="D2596" s="2285"/>
      <c r="E2596" s="2288"/>
      <c r="F2596" s="2281"/>
      <c r="G2596" s="2295"/>
      <c r="H2596" s="2297"/>
      <c r="I2596" s="2291"/>
      <c r="J2596" s="2281"/>
      <c r="K2596" s="2295"/>
      <c r="L2596" s="2281"/>
      <c r="M2596" s="310"/>
      <c r="N2596" s="1678"/>
      <c r="O2596" s="1678"/>
      <c r="P2596" s="309"/>
      <c r="Q2596" s="309"/>
      <c r="R2596" s="308"/>
      <c r="S2596" s="308"/>
      <c r="T2596" s="358"/>
      <c r="U2596" s="357"/>
      <c r="V2596" s="357"/>
      <c r="W2596" s="357"/>
      <c r="X2596" s="357"/>
      <c r="Y2596" s="357"/>
      <c r="Z2596" s="357"/>
      <c r="AA2596" s="357"/>
      <c r="AB2596" s="308"/>
      <c r="AC2596" s="2300"/>
      <c r="AD2596" s="2300"/>
      <c r="AE2596" s="2307"/>
      <c r="AF2596" s="2316"/>
      <c r="AG2596" s="2314"/>
      <c r="AH2596" s="2312"/>
      <c r="AI2596" s="271">
        <f>IF(P2596=P2595,0,1)</f>
        <v>0</v>
      </c>
      <c r="AJ2596" s="271" t="s">
        <v>545</v>
      </c>
      <c r="AK2596" s="271" t="str">
        <f t="shared" si="3151"/>
        <v>??</v>
      </c>
      <c r="AL2596" s="271" t="e">
        <f>IF(#REF!=#REF!,0,1)</f>
        <v>#REF!</v>
      </c>
      <c r="AM2596" s="354">
        <f t="shared" ref="AM2596:AM2604" si="3154">AM2595</f>
        <v>0</v>
      </c>
    </row>
    <row r="2597" spans="1:39" ht="14.1" customHeight="1" thickTop="1" thickBot="1" x14ac:dyDescent="0.25">
      <c r="A2597" s="2278"/>
      <c r="B2597" s="2281"/>
      <c r="C2597" s="2283"/>
      <c r="D2597" s="2285"/>
      <c r="E2597" s="2288"/>
      <c r="F2597" s="2281"/>
      <c r="G2597" s="2295"/>
      <c r="H2597" s="2297"/>
      <c r="I2597" s="2292"/>
      <c r="J2597" s="2281"/>
      <c r="K2597" s="2295"/>
      <c r="L2597" s="2281"/>
      <c r="M2597" s="310"/>
      <c r="N2597" s="1678"/>
      <c r="O2597" s="1678"/>
      <c r="P2597" s="309"/>
      <c r="Q2597" s="309"/>
      <c r="R2597" s="308"/>
      <c r="S2597" s="308"/>
      <c r="T2597" s="358"/>
      <c r="U2597" s="357"/>
      <c r="V2597" s="357"/>
      <c r="W2597" s="357"/>
      <c r="X2597" s="357"/>
      <c r="Y2597" s="357"/>
      <c r="Z2597" s="357"/>
      <c r="AA2597" s="357"/>
      <c r="AB2597" s="308"/>
      <c r="AC2597" s="2300"/>
      <c r="AD2597" s="2300"/>
      <c r="AE2597" s="2307"/>
      <c r="AF2597" s="2316"/>
      <c r="AG2597" s="2314"/>
      <c r="AH2597" s="2312"/>
      <c r="AI2597" s="271">
        <f>IF(P2597=P2596,0,IF(P2597=P2595,0,1))</f>
        <v>0</v>
      </c>
      <c r="AJ2597" s="271" t="s">
        <v>545</v>
      </c>
      <c r="AK2597" s="271" t="str">
        <f t="shared" si="3151"/>
        <v>??</v>
      </c>
      <c r="AL2597" s="271" t="e">
        <f>IF(#REF!=#REF!,0,IF(#REF!=#REF!,0,1))</f>
        <v>#REF!</v>
      </c>
      <c r="AM2597" s="354">
        <f t="shared" si="3154"/>
        <v>0</v>
      </c>
    </row>
    <row r="2598" spans="1:39" ht="14.1" customHeight="1" thickTop="1" thickBot="1" x14ac:dyDescent="0.25">
      <c r="A2598" s="2278"/>
      <c r="B2598" s="2281"/>
      <c r="C2598" s="2283"/>
      <c r="D2598" s="2285"/>
      <c r="E2598" s="2288"/>
      <c r="F2598" s="2281"/>
      <c r="G2598" s="2295"/>
      <c r="H2598" s="2297"/>
      <c r="I2598" s="2293"/>
      <c r="J2598" s="2281"/>
      <c r="K2598" s="2295"/>
      <c r="L2598" s="2281"/>
      <c r="M2598" s="310"/>
      <c r="N2598" s="1678"/>
      <c r="O2598" s="1678"/>
      <c r="P2598" s="309"/>
      <c r="Q2598" s="309"/>
      <c r="R2598" s="308"/>
      <c r="S2598" s="308"/>
      <c r="T2598" s="358"/>
      <c r="U2598" s="357"/>
      <c r="V2598" s="357"/>
      <c r="W2598" s="357"/>
      <c r="X2598" s="357"/>
      <c r="Y2598" s="357"/>
      <c r="Z2598" s="357"/>
      <c r="AA2598" s="357"/>
      <c r="AB2598" s="308"/>
      <c r="AC2598" s="2300"/>
      <c r="AD2598" s="2300"/>
      <c r="AE2598" s="2307"/>
      <c r="AF2598" s="2316"/>
      <c r="AG2598" s="2314"/>
      <c r="AH2598" s="2312"/>
      <c r="AI2598" s="271">
        <f>IF(P2598=P2597,0,IF(P2598=P2596,0,IF(P2598=P2595,0,1)))</f>
        <v>0</v>
      </c>
      <c r="AJ2598" s="271" t="s">
        <v>545</v>
      </c>
      <c r="AK2598" s="271" t="str">
        <f t="shared" si="3151"/>
        <v>??</v>
      </c>
      <c r="AL2598" s="271" t="e">
        <f>IF(#REF!=#REF!,0,IF(#REF!=#REF!,0,IF(#REF!=#REF!,0,1)))</f>
        <v>#REF!</v>
      </c>
      <c r="AM2598" s="354">
        <f t="shared" si="3154"/>
        <v>0</v>
      </c>
    </row>
    <row r="2599" spans="1:39" ht="14.1" customHeight="1" thickTop="1" thickBot="1" x14ac:dyDescent="0.25">
      <c r="A2599" s="2278"/>
      <c r="B2599" s="2281"/>
      <c r="C2599" s="2283"/>
      <c r="D2599" s="2285"/>
      <c r="E2599" s="2288"/>
      <c r="F2599" s="2281"/>
      <c r="G2599" s="2295"/>
      <c r="H2599" s="2297"/>
      <c r="I2599" s="2293"/>
      <c r="J2599" s="2281"/>
      <c r="K2599" s="2295"/>
      <c r="L2599" s="2281"/>
      <c r="M2599" s="310"/>
      <c r="N2599" s="1678"/>
      <c r="O2599" s="1678"/>
      <c r="P2599" s="309"/>
      <c r="Q2599" s="309"/>
      <c r="R2599" s="308"/>
      <c r="S2599" s="308"/>
      <c r="T2599" s="358"/>
      <c r="U2599" s="357"/>
      <c r="V2599" s="357"/>
      <c r="W2599" s="357"/>
      <c r="X2599" s="357"/>
      <c r="Y2599" s="357"/>
      <c r="Z2599" s="357"/>
      <c r="AA2599" s="357"/>
      <c r="AB2599" s="308"/>
      <c r="AC2599" s="2300"/>
      <c r="AD2599" s="2300"/>
      <c r="AE2599" s="2307"/>
      <c r="AF2599" s="2316"/>
      <c r="AG2599" s="2314"/>
      <c r="AH2599" s="2312"/>
      <c r="AI2599" s="271">
        <f>IF(P2599=P2598,0,IF(P2599=P2597,0,IF(P2599=P2596,0,IF(P2599=P2595,0,1))))</f>
        <v>0</v>
      </c>
      <c r="AJ2599" s="271" t="s">
        <v>545</v>
      </c>
      <c r="AK2599" s="271" t="str">
        <f t="shared" si="3151"/>
        <v>??</v>
      </c>
      <c r="AL2599" s="271" t="e">
        <f>IF(#REF!=#REF!,0,IF(#REF!=#REF!,0,IF(#REF!=#REF!,0,IF(#REF!=#REF!,0,1))))</f>
        <v>#REF!</v>
      </c>
      <c r="AM2599" s="354">
        <f t="shared" si="3154"/>
        <v>0</v>
      </c>
    </row>
    <row r="2600" spans="1:39" ht="14.1" customHeight="1" thickTop="1" thickBot="1" x14ac:dyDescent="0.25">
      <c r="A2600" s="2278"/>
      <c r="B2600" s="2281"/>
      <c r="C2600" s="2283"/>
      <c r="D2600" s="2285"/>
      <c r="E2600" s="2288"/>
      <c r="F2600" s="2281"/>
      <c r="G2600" s="2295"/>
      <c r="H2600" s="2297"/>
      <c r="I2600" s="2293"/>
      <c r="J2600" s="2281"/>
      <c r="K2600" s="2295"/>
      <c r="L2600" s="2281"/>
      <c r="M2600" s="310"/>
      <c r="N2600" s="1678"/>
      <c r="O2600" s="1678"/>
      <c r="P2600" s="309"/>
      <c r="Q2600" s="309"/>
      <c r="R2600" s="308"/>
      <c r="S2600" s="308"/>
      <c r="T2600" s="358"/>
      <c r="U2600" s="357"/>
      <c r="V2600" s="357"/>
      <c r="W2600" s="357"/>
      <c r="X2600" s="357"/>
      <c r="Y2600" s="357"/>
      <c r="Z2600" s="357"/>
      <c r="AA2600" s="357"/>
      <c r="AB2600" s="308"/>
      <c r="AC2600" s="2300"/>
      <c r="AD2600" s="2300"/>
      <c r="AE2600" s="2307"/>
      <c r="AF2600" s="2316"/>
      <c r="AG2600" s="2314"/>
      <c r="AH2600" s="2312"/>
      <c r="AI2600" s="271">
        <f>IF(P2600=P2599,0,IF(P2600=P2598,0,IF(P2600=P2597,0,IF(P2600=P2596,0,IF(P2600=P2595,0,1)))))</f>
        <v>0</v>
      </c>
      <c r="AJ2600" s="271" t="s">
        <v>545</v>
      </c>
      <c r="AK2600" s="271" t="str">
        <f t="shared" si="3151"/>
        <v>??</v>
      </c>
      <c r="AL2600" s="271" t="e">
        <f>IF(#REF!=#REF!,0,IF(#REF!=#REF!,0,IF(#REF!=#REF!,0,IF(#REF!=#REF!,0,IF(#REF!=#REF!,0,1)))))</f>
        <v>#REF!</v>
      </c>
      <c r="AM2600" s="354">
        <f t="shared" si="3154"/>
        <v>0</v>
      </c>
    </row>
    <row r="2601" spans="1:39" ht="14.1" customHeight="1" thickTop="1" thickBot="1" x14ac:dyDescent="0.25">
      <c r="A2601" s="2278"/>
      <c r="B2601" s="2281"/>
      <c r="C2601" s="2283"/>
      <c r="D2601" s="2285"/>
      <c r="E2601" s="2288"/>
      <c r="F2601" s="2281"/>
      <c r="G2601" s="2295"/>
      <c r="H2601" s="2297"/>
      <c r="I2601" s="2293"/>
      <c r="J2601" s="2281"/>
      <c r="K2601" s="2295"/>
      <c r="L2601" s="2281"/>
      <c r="M2601" s="310"/>
      <c r="N2601" s="1678"/>
      <c r="O2601" s="1678"/>
      <c r="P2601" s="309"/>
      <c r="Q2601" s="309"/>
      <c r="R2601" s="308"/>
      <c r="S2601" s="308"/>
      <c r="T2601" s="358"/>
      <c r="U2601" s="357"/>
      <c r="V2601" s="357"/>
      <c r="W2601" s="357"/>
      <c r="X2601" s="357"/>
      <c r="Y2601" s="357"/>
      <c r="Z2601" s="357"/>
      <c r="AA2601" s="357"/>
      <c r="AB2601" s="308"/>
      <c r="AC2601" s="2300"/>
      <c r="AD2601" s="2300"/>
      <c r="AE2601" s="2308" t="str">
        <f>IF(AE2595&gt;9,"błąd","")</f>
        <v/>
      </c>
      <c r="AF2601" s="2316"/>
      <c r="AG2601" s="2314"/>
      <c r="AH2601" s="2312"/>
      <c r="AI2601" s="271">
        <f>IF(P2601=P2600,0,IF(P2601=P2599,0,IF(P2601=P2598,0,IF(P2601=P2597,0,IF(P2601=P2596,0,IF(P2601=P2595,0,1))))))</f>
        <v>0</v>
      </c>
      <c r="AJ2601" s="271" t="s">
        <v>545</v>
      </c>
      <c r="AK2601" s="271" t="str">
        <f t="shared" si="3151"/>
        <v>??</v>
      </c>
      <c r="AL2601" s="271" t="e">
        <f>IF(#REF!=#REF!,0,IF(#REF!=#REF!,0,IF(#REF!=#REF!,0,IF(#REF!=#REF!,0,IF(#REF!=#REF!,0,IF(#REF!=#REF!,0,1))))))</f>
        <v>#REF!</v>
      </c>
      <c r="AM2601" s="354">
        <f t="shared" si="3154"/>
        <v>0</v>
      </c>
    </row>
    <row r="2602" spans="1:39" ht="14.1" customHeight="1" thickTop="1" thickBot="1" x14ac:dyDescent="0.25">
      <c r="A2602" s="2278"/>
      <c r="B2602" s="2281"/>
      <c r="C2602" s="2283"/>
      <c r="D2602" s="2285"/>
      <c r="E2602" s="2288"/>
      <c r="F2602" s="2281"/>
      <c r="G2602" s="2295"/>
      <c r="H2602" s="2297"/>
      <c r="I2602" s="2293"/>
      <c r="J2602" s="2281"/>
      <c r="K2602" s="2295"/>
      <c r="L2602" s="2281"/>
      <c r="M2602" s="310"/>
      <c r="N2602" s="1678"/>
      <c r="O2602" s="1678"/>
      <c r="P2602" s="309"/>
      <c r="Q2602" s="309"/>
      <c r="R2602" s="308"/>
      <c r="S2602" s="308"/>
      <c r="T2602" s="358"/>
      <c r="U2602" s="357"/>
      <c r="V2602" s="357"/>
      <c r="W2602" s="357"/>
      <c r="X2602" s="357"/>
      <c r="Y2602" s="357"/>
      <c r="Z2602" s="357"/>
      <c r="AA2602" s="357"/>
      <c r="AB2602" s="308"/>
      <c r="AC2602" s="2300"/>
      <c r="AD2602" s="2300"/>
      <c r="AE2602" s="2308"/>
      <c r="AF2602" s="2316"/>
      <c r="AG2602" s="2314"/>
      <c r="AH2602" s="2312"/>
      <c r="AI2602" s="271">
        <f>IF(P2602=P2601,0,IF(P2602=P2600,0,IF(P2602=P2599,0,IF(P2602=P2598,0,IF(P2602=P2597,0,IF(P2602=P2596,0,IF(P2602=P2595,0,1)))))))</f>
        <v>0</v>
      </c>
      <c r="AJ2602" s="271" t="s">
        <v>545</v>
      </c>
      <c r="AK2602" s="271" t="str">
        <f t="shared" si="3151"/>
        <v>??</v>
      </c>
      <c r="AL2602" s="271" t="e">
        <f>IF(#REF!=#REF!,0,IF(#REF!=#REF!,0,IF(#REF!=#REF!,0,IF(#REF!=#REF!,0,IF(#REF!=#REF!,0,IF(#REF!=#REF!,0,IF(#REF!=#REF!,0,1)))))))</f>
        <v>#REF!</v>
      </c>
      <c r="AM2602" s="354">
        <f t="shared" si="3154"/>
        <v>0</v>
      </c>
    </row>
    <row r="2603" spans="1:39" ht="14.1" customHeight="1" thickTop="1" thickBot="1" x14ac:dyDescent="0.25">
      <c r="A2603" s="2278"/>
      <c r="B2603" s="2281"/>
      <c r="C2603" s="2283"/>
      <c r="D2603" s="2285"/>
      <c r="E2603" s="2288"/>
      <c r="F2603" s="2281"/>
      <c r="G2603" s="2295"/>
      <c r="H2603" s="2297"/>
      <c r="I2603" s="2293"/>
      <c r="J2603" s="2281"/>
      <c r="K2603" s="2295"/>
      <c r="L2603" s="2281"/>
      <c r="M2603" s="310"/>
      <c r="N2603" s="1678"/>
      <c r="O2603" s="1678"/>
      <c r="P2603" s="309"/>
      <c r="Q2603" s="309"/>
      <c r="R2603" s="308"/>
      <c r="S2603" s="308"/>
      <c r="T2603" s="358"/>
      <c r="U2603" s="357"/>
      <c r="V2603" s="357"/>
      <c r="W2603" s="357"/>
      <c r="X2603" s="357"/>
      <c r="Y2603" s="357"/>
      <c r="Z2603" s="357"/>
      <c r="AA2603" s="357"/>
      <c r="AB2603" s="308"/>
      <c r="AC2603" s="2300"/>
      <c r="AD2603" s="2300"/>
      <c r="AE2603" s="2308"/>
      <c r="AF2603" s="2316"/>
      <c r="AG2603" s="2314"/>
      <c r="AH2603" s="2312"/>
      <c r="AI2603" s="271">
        <f>IF(P2603=P2602,0,IF(P2603=P2601,0,IF(P2603=P2600,0,IF(P2603=P2599,0,IF(P2603=P2598,0,IF(P2603=P2597,0,IF(P2603=P2596,0,IF(P2603=P2595,0,1))))))))</f>
        <v>0</v>
      </c>
      <c r="AJ2603" s="271" t="s">
        <v>545</v>
      </c>
      <c r="AK2603" s="271" t="str">
        <f t="shared" si="3151"/>
        <v>??</v>
      </c>
      <c r="AL2603" s="271" t="e">
        <f>IF(#REF!=#REF!,0,IF(#REF!=#REF!,0,IF(#REF!=#REF!,0,IF(#REF!=#REF!,0,IF(#REF!=#REF!,0,IF(#REF!=#REF!,0,IF(#REF!=#REF!,0,IF(#REF!=#REF!,0,1))))))))</f>
        <v>#REF!</v>
      </c>
      <c r="AM2603" s="354">
        <f t="shared" si="3154"/>
        <v>0</v>
      </c>
    </row>
    <row r="2604" spans="1:39" ht="14.1" customHeight="1" thickTop="1" thickBot="1" x14ac:dyDescent="0.25">
      <c r="A2604" s="2279"/>
      <c r="B2604" s="2282"/>
      <c r="C2604" s="2284"/>
      <c r="D2604" s="2286"/>
      <c r="E2604" s="2289"/>
      <c r="F2604" s="2282"/>
      <c r="G2604" s="2296"/>
      <c r="H2604" s="2298"/>
      <c r="I2604" s="2294"/>
      <c r="J2604" s="2282"/>
      <c r="K2604" s="2296"/>
      <c r="L2604" s="2282"/>
      <c r="M2604" s="292"/>
      <c r="N2604" s="290"/>
      <c r="O2604" s="290"/>
      <c r="P2604" s="291"/>
      <c r="Q2604" s="291"/>
      <c r="R2604" s="290"/>
      <c r="S2604" s="290"/>
      <c r="T2604" s="356"/>
      <c r="U2604" s="355"/>
      <c r="V2604" s="355"/>
      <c r="W2604" s="355"/>
      <c r="X2604" s="355"/>
      <c r="Y2604" s="355"/>
      <c r="Z2604" s="355"/>
      <c r="AA2604" s="355"/>
      <c r="AB2604" s="290"/>
      <c r="AC2604" s="2301"/>
      <c r="AD2604" s="2301"/>
      <c r="AE2604" s="2309"/>
      <c r="AF2604" s="2316"/>
      <c r="AG2604" s="2315"/>
      <c r="AH2604" s="2312"/>
      <c r="AI2604" s="271">
        <f>IF(P2604=P2603,0,IF(P2604=P2602,0,IF(P2604=P2601,0,IF(P2604=P2600,0,IF(P2604=P2599,0,IF(P2604=P2598,0,IF(P2604=P2597,0,IF(P2604=P2596,0,IF(P2604=P2595,0,1)))))))))</f>
        <v>0</v>
      </c>
      <c r="AJ2604" s="271" t="s">
        <v>545</v>
      </c>
      <c r="AK2604" s="271" t="str">
        <f t="shared" si="3151"/>
        <v>??</v>
      </c>
      <c r="AL2604" s="271" t="e">
        <f>IF(#REF!=#REF!,0,IF(#REF!=#REF!,0,IF(#REF!=#REF!,0,IF(#REF!=#REF!,0,IF(#REF!=#REF!,0,IF(#REF!=#REF!,0,IF(#REF!=#REF!,0,IF(#REF!=#REF!,0,IF(#REF!=#REF!,0,1)))))))))</f>
        <v>#REF!</v>
      </c>
      <c r="AM2604" s="354">
        <f t="shared" si="3154"/>
        <v>0</v>
      </c>
    </row>
    <row r="2605" spans="1:39" ht="14.1" customHeight="1" thickTop="1" thickBot="1" x14ac:dyDescent="0.25">
      <c r="A2605" s="2278"/>
      <c r="B2605" s="2280"/>
      <c r="C2605" s="2283"/>
      <c r="D2605" s="2285"/>
      <c r="E2605" s="2287"/>
      <c r="F2605" s="2280"/>
      <c r="G2605" s="2280"/>
      <c r="H2605" s="2297"/>
      <c r="I2605" s="2290" t="s">
        <v>140</v>
      </c>
      <c r="J2605" s="2281"/>
      <c r="K2605" s="2280"/>
      <c r="L2605" s="2281"/>
      <c r="M2605" s="310"/>
      <c r="N2605" s="1678"/>
      <c r="O2605" s="1678"/>
      <c r="P2605" s="388"/>
      <c r="Q2605" s="388"/>
      <c r="R2605" s="308"/>
      <c r="S2605" s="308"/>
      <c r="T2605" s="358"/>
      <c r="U2605" s="357"/>
      <c r="V2605" s="357"/>
      <c r="W2605" s="357"/>
      <c r="X2605" s="357"/>
      <c r="Y2605" s="357"/>
      <c r="Z2605" s="357"/>
      <c r="AA2605" s="357"/>
      <c r="AB2605" s="308"/>
      <c r="AC2605" s="2299">
        <f>SUM(T2605:AB2614)</f>
        <v>0</v>
      </c>
      <c r="AD2605" s="2299">
        <f>IF(AC2605&gt;0,18,0)</f>
        <v>0</v>
      </c>
      <c r="AE2605" s="2306">
        <f>IF((AC2605-AD2605)&gt;=0,AC2605-AD2605,0)</f>
        <v>0</v>
      </c>
      <c r="AF2605" s="2316">
        <f>IF(AC2605&lt;AD2605,AC2605,AD2605)/IF(AD2605=0,1,AD2605)</f>
        <v>0</v>
      </c>
      <c r="AG2605" s="2313" t="str">
        <f>IF(AF2605=1,"pe",IF(AF2605&gt;0,"ne",""))</f>
        <v/>
      </c>
      <c r="AH2605" s="2312"/>
      <c r="AI2605" s="271">
        <v>1</v>
      </c>
      <c r="AJ2605" s="271" t="s">
        <v>545</v>
      </c>
      <c r="AK2605" s="271" t="str">
        <f t="shared" si="3151"/>
        <v>??</v>
      </c>
      <c r="AL2605" s="271">
        <v>1</v>
      </c>
      <c r="AM2605" s="354">
        <f>C2605</f>
        <v>0</v>
      </c>
    </row>
    <row r="2606" spans="1:39" ht="14.1" customHeight="1" thickTop="1" thickBot="1" x14ac:dyDescent="0.25">
      <c r="A2606" s="2278"/>
      <c r="B2606" s="2281"/>
      <c r="C2606" s="2283"/>
      <c r="D2606" s="2285"/>
      <c r="E2606" s="2288"/>
      <c r="F2606" s="2281"/>
      <c r="G2606" s="2295"/>
      <c r="H2606" s="2297"/>
      <c r="I2606" s="2291"/>
      <c r="J2606" s="2281"/>
      <c r="K2606" s="2295"/>
      <c r="L2606" s="2281"/>
      <c r="M2606" s="310"/>
      <c r="N2606" s="1678"/>
      <c r="O2606" s="1678"/>
      <c r="P2606" s="309"/>
      <c r="Q2606" s="309"/>
      <c r="R2606" s="308"/>
      <c r="S2606" s="308"/>
      <c r="T2606" s="358"/>
      <c r="U2606" s="357"/>
      <c r="V2606" s="357"/>
      <c r="W2606" s="357"/>
      <c r="X2606" s="357"/>
      <c r="Y2606" s="357"/>
      <c r="Z2606" s="357"/>
      <c r="AA2606" s="357"/>
      <c r="AB2606" s="308"/>
      <c r="AC2606" s="2300"/>
      <c r="AD2606" s="2300"/>
      <c r="AE2606" s="2307"/>
      <c r="AF2606" s="2316"/>
      <c r="AG2606" s="2314"/>
      <c r="AH2606" s="2312"/>
      <c r="AI2606" s="271">
        <f>IF(P2606=P2605,0,1)</f>
        <v>0</v>
      </c>
      <c r="AJ2606" s="271" t="s">
        <v>545</v>
      </c>
      <c r="AK2606" s="271" t="str">
        <f t="shared" si="3151"/>
        <v>??</v>
      </c>
      <c r="AL2606" s="271" t="e">
        <f>IF(#REF!=#REF!,0,1)</f>
        <v>#REF!</v>
      </c>
      <c r="AM2606" s="354">
        <f t="shared" ref="AM2606:AM2614" si="3155">AM2605</f>
        <v>0</v>
      </c>
    </row>
    <row r="2607" spans="1:39" ht="14.1" customHeight="1" thickTop="1" thickBot="1" x14ac:dyDescent="0.25">
      <c r="A2607" s="2278"/>
      <c r="B2607" s="2281"/>
      <c r="C2607" s="2283"/>
      <c r="D2607" s="2285"/>
      <c r="E2607" s="2288"/>
      <c r="F2607" s="2281"/>
      <c r="G2607" s="2295"/>
      <c r="H2607" s="2297"/>
      <c r="I2607" s="2292"/>
      <c r="J2607" s="2281"/>
      <c r="K2607" s="2295"/>
      <c r="L2607" s="2281"/>
      <c r="M2607" s="310"/>
      <c r="N2607" s="1678"/>
      <c r="O2607" s="1678"/>
      <c r="P2607" s="309"/>
      <c r="Q2607" s="309"/>
      <c r="R2607" s="308"/>
      <c r="S2607" s="308"/>
      <c r="T2607" s="358"/>
      <c r="U2607" s="357"/>
      <c r="V2607" s="357"/>
      <c r="W2607" s="357"/>
      <c r="X2607" s="357"/>
      <c r="Y2607" s="357"/>
      <c r="Z2607" s="357"/>
      <c r="AA2607" s="357"/>
      <c r="AB2607" s="308"/>
      <c r="AC2607" s="2300"/>
      <c r="AD2607" s="2300"/>
      <c r="AE2607" s="2307"/>
      <c r="AF2607" s="2316"/>
      <c r="AG2607" s="2314"/>
      <c r="AH2607" s="2312"/>
      <c r="AI2607" s="271">
        <f>IF(P2607=P2606,0,IF(P2607=P2605,0,1))</f>
        <v>0</v>
      </c>
      <c r="AJ2607" s="271" t="s">
        <v>545</v>
      </c>
      <c r="AK2607" s="271" t="str">
        <f t="shared" si="3151"/>
        <v>??</v>
      </c>
      <c r="AL2607" s="271" t="e">
        <f>IF(#REF!=#REF!,0,IF(#REF!=#REF!,0,1))</f>
        <v>#REF!</v>
      </c>
      <c r="AM2607" s="354">
        <f t="shared" si="3155"/>
        <v>0</v>
      </c>
    </row>
    <row r="2608" spans="1:39" ht="14.1" customHeight="1" thickTop="1" thickBot="1" x14ac:dyDescent="0.25">
      <c r="A2608" s="2278"/>
      <c r="B2608" s="2281"/>
      <c r="C2608" s="2283"/>
      <c r="D2608" s="2285"/>
      <c r="E2608" s="2288"/>
      <c r="F2608" s="2281"/>
      <c r="G2608" s="2295"/>
      <c r="H2608" s="2297"/>
      <c r="I2608" s="2293"/>
      <c r="J2608" s="2281"/>
      <c r="K2608" s="2295"/>
      <c r="L2608" s="2281"/>
      <c r="M2608" s="310"/>
      <c r="N2608" s="1678"/>
      <c r="O2608" s="1678"/>
      <c r="P2608" s="309"/>
      <c r="Q2608" s="309"/>
      <c r="R2608" s="308"/>
      <c r="S2608" s="308"/>
      <c r="T2608" s="358"/>
      <c r="U2608" s="357"/>
      <c r="V2608" s="357"/>
      <c r="W2608" s="357"/>
      <c r="X2608" s="357"/>
      <c r="Y2608" s="357"/>
      <c r="Z2608" s="357"/>
      <c r="AA2608" s="357"/>
      <c r="AB2608" s="308"/>
      <c r="AC2608" s="2300"/>
      <c r="AD2608" s="2300"/>
      <c r="AE2608" s="2307"/>
      <c r="AF2608" s="2316"/>
      <c r="AG2608" s="2314"/>
      <c r="AH2608" s="2312"/>
      <c r="AI2608" s="271">
        <f>IF(P2608=P2607,0,IF(P2608=P2606,0,IF(P2608=P2605,0,1)))</f>
        <v>0</v>
      </c>
      <c r="AJ2608" s="271" t="s">
        <v>545</v>
      </c>
      <c r="AK2608" s="271" t="str">
        <f t="shared" si="3151"/>
        <v>??</v>
      </c>
      <c r="AL2608" s="271" t="e">
        <f>IF(#REF!=#REF!,0,IF(#REF!=#REF!,0,IF(#REF!=#REF!,0,1)))</f>
        <v>#REF!</v>
      </c>
      <c r="AM2608" s="354">
        <f t="shared" si="3155"/>
        <v>0</v>
      </c>
    </row>
    <row r="2609" spans="1:39" ht="14.1" customHeight="1" thickTop="1" thickBot="1" x14ac:dyDescent="0.25">
      <c r="A2609" s="2278"/>
      <c r="B2609" s="2281"/>
      <c r="C2609" s="2283"/>
      <c r="D2609" s="2285"/>
      <c r="E2609" s="2288"/>
      <c r="F2609" s="2281"/>
      <c r="G2609" s="2295"/>
      <c r="H2609" s="2297"/>
      <c r="I2609" s="2293"/>
      <c r="J2609" s="2281"/>
      <c r="K2609" s="2295"/>
      <c r="L2609" s="2281"/>
      <c r="M2609" s="310"/>
      <c r="N2609" s="1678"/>
      <c r="O2609" s="1678"/>
      <c r="P2609" s="309"/>
      <c r="Q2609" s="309"/>
      <c r="R2609" s="308"/>
      <c r="S2609" s="308"/>
      <c r="T2609" s="358"/>
      <c r="U2609" s="357"/>
      <c r="V2609" s="357"/>
      <c r="W2609" s="357"/>
      <c r="X2609" s="357"/>
      <c r="Y2609" s="357"/>
      <c r="Z2609" s="357"/>
      <c r="AA2609" s="357"/>
      <c r="AB2609" s="308"/>
      <c r="AC2609" s="2300"/>
      <c r="AD2609" s="2300"/>
      <c r="AE2609" s="2307"/>
      <c r="AF2609" s="2316"/>
      <c r="AG2609" s="2314"/>
      <c r="AH2609" s="2312"/>
      <c r="AI2609" s="271">
        <f>IF(P2609=P2608,0,IF(P2609=P2607,0,IF(P2609=P2606,0,IF(P2609=P2605,0,1))))</f>
        <v>0</v>
      </c>
      <c r="AJ2609" s="271" t="s">
        <v>545</v>
      </c>
      <c r="AK2609" s="271" t="str">
        <f t="shared" si="3151"/>
        <v>??</v>
      </c>
      <c r="AL2609" s="271" t="e">
        <f>IF(#REF!=#REF!,0,IF(#REF!=#REF!,0,IF(#REF!=#REF!,0,IF(#REF!=#REF!,0,1))))</f>
        <v>#REF!</v>
      </c>
      <c r="AM2609" s="354">
        <f t="shared" si="3155"/>
        <v>0</v>
      </c>
    </row>
    <row r="2610" spans="1:39" ht="14.1" customHeight="1" thickTop="1" thickBot="1" x14ac:dyDescent="0.25">
      <c r="A2610" s="2278"/>
      <c r="B2610" s="2281"/>
      <c r="C2610" s="2283"/>
      <c r="D2610" s="2285"/>
      <c r="E2610" s="2288"/>
      <c r="F2610" s="2281"/>
      <c r="G2610" s="2295"/>
      <c r="H2610" s="2297"/>
      <c r="I2610" s="2293"/>
      <c r="J2610" s="2281"/>
      <c r="K2610" s="2295"/>
      <c r="L2610" s="2281"/>
      <c r="M2610" s="310"/>
      <c r="N2610" s="1678"/>
      <c r="O2610" s="1678"/>
      <c r="P2610" s="309"/>
      <c r="Q2610" s="309"/>
      <c r="R2610" s="308"/>
      <c r="S2610" s="308"/>
      <c r="T2610" s="358"/>
      <c r="U2610" s="357"/>
      <c r="V2610" s="357"/>
      <c r="W2610" s="357"/>
      <c r="X2610" s="357"/>
      <c r="Y2610" s="357"/>
      <c r="Z2610" s="357"/>
      <c r="AA2610" s="357"/>
      <c r="AB2610" s="308"/>
      <c r="AC2610" s="2300"/>
      <c r="AD2610" s="2300"/>
      <c r="AE2610" s="2307"/>
      <c r="AF2610" s="2316"/>
      <c r="AG2610" s="2314"/>
      <c r="AH2610" s="2312"/>
      <c r="AI2610" s="271">
        <f>IF(P2610=P2609,0,IF(P2610=P2608,0,IF(P2610=P2607,0,IF(P2610=P2606,0,IF(P2610=P2605,0,1)))))</f>
        <v>0</v>
      </c>
      <c r="AJ2610" s="271" t="s">
        <v>545</v>
      </c>
      <c r="AK2610" s="271" t="str">
        <f t="shared" si="3151"/>
        <v>??</v>
      </c>
      <c r="AL2610" s="271" t="e">
        <f>IF(#REF!=#REF!,0,IF(#REF!=#REF!,0,IF(#REF!=#REF!,0,IF(#REF!=#REF!,0,IF(#REF!=#REF!,0,1)))))</f>
        <v>#REF!</v>
      </c>
      <c r="AM2610" s="354">
        <f t="shared" si="3155"/>
        <v>0</v>
      </c>
    </row>
    <row r="2611" spans="1:39" ht="14.1" customHeight="1" thickTop="1" thickBot="1" x14ac:dyDescent="0.25">
      <c r="A2611" s="2278"/>
      <c r="B2611" s="2281"/>
      <c r="C2611" s="2283"/>
      <c r="D2611" s="2285"/>
      <c r="E2611" s="2288"/>
      <c r="F2611" s="2281"/>
      <c r="G2611" s="2295"/>
      <c r="H2611" s="2297"/>
      <c r="I2611" s="2293"/>
      <c r="J2611" s="2281"/>
      <c r="K2611" s="2295"/>
      <c r="L2611" s="2281"/>
      <c r="M2611" s="310"/>
      <c r="N2611" s="1678"/>
      <c r="O2611" s="1678"/>
      <c r="P2611" s="309"/>
      <c r="Q2611" s="309"/>
      <c r="R2611" s="308"/>
      <c r="S2611" s="308"/>
      <c r="T2611" s="358"/>
      <c r="U2611" s="357"/>
      <c r="V2611" s="357"/>
      <c r="W2611" s="357"/>
      <c r="X2611" s="357"/>
      <c r="Y2611" s="357"/>
      <c r="Z2611" s="357"/>
      <c r="AA2611" s="357"/>
      <c r="AB2611" s="308"/>
      <c r="AC2611" s="2300"/>
      <c r="AD2611" s="2300"/>
      <c r="AE2611" s="2308" t="str">
        <f>IF(AE2605&gt;9,"błąd","")</f>
        <v/>
      </c>
      <c r="AF2611" s="2316"/>
      <c r="AG2611" s="2314"/>
      <c r="AH2611" s="2312"/>
      <c r="AI2611" s="271">
        <f>IF(P2611=P2610,0,IF(P2611=P2609,0,IF(P2611=P2608,0,IF(P2611=P2607,0,IF(P2611=P2606,0,IF(P2611=P2605,0,1))))))</f>
        <v>0</v>
      </c>
      <c r="AJ2611" s="271" t="s">
        <v>545</v>
      </c>
      <c r="AK2611" s="271" t="str">
        <f t="shared" si="3151"/>
        <v>??</v>
      </c>
      <c r="AL2611" s="271" t="e">
        <f>IF(#REF!=#REF!,0,IF(#REF!=#REF!,0,IF(#REF!=#REF!,0,IF(#REF!=#REF!,0,IF(#REF!=#REF!,0,IF(#REF!=#REF!,0,1))))))</f>
        <v>#REF!</v>
      </c>
      <c r="AM2611" s="354">
        <f t="shared" si="3155"/>
        <v>0</v>
      </c>
    </row>
    <row r="2612" spans="1:39" ht="14.1" customHeight="1" thickTop="1" thickBot="1" x14ac:dyDescent="0.25">
      <c r="A2612" s="2278"/>
      <c r="B2612" s="2281"/>
      <c r="C2612" s="2283"/>
      <c r="D2612" s="2285"/>
      <c r="E2612" s="2288"/>
      <c r="F2612" s="2281"/>
      <c r="G2612" s="2295"/>
      <c r="H2612" s="2297"/>
      <c r="I2612" s="2293"/>
      <c r="J2612" s="2281"/>
      <c r="K2612" s="2295"/>
      <c r="L2612" s="2281"/>
      <c r="M2612" s="310"/>
      <c r="N2612" s="1678"/>
      <c r="O2612" s="1678"/>
      <c r="P2612" s="309"/>
      <c r="Q2612" s="309"/>
      <c r="R2612" s="308"/>
      <c r="S2612" s="308"/>
      <c r="T2612" s="358"/>
      <c r="U2612" s="357"/>
      <c r="V2612" s="357"/>
      <c r="W2612" s="357"/>
      <c r="X2612" s="357"/>
      <c r="Y2612" s="357"/>
      <c r="Z2612" s="357"/>
      <c r="AA2612" s="357"/>
      <c r="AB2612" s="308"/>
      <c r="AC2612" s="2300"/>
      <c r="AD2612" s="2300"/>
      <c r="AE2612" s="2308"/>
      <c r="AF2612" s="2316"/>
      <c r="AG2612" s="2314"/>
      <c r="AH2612" s="2312"/>
      <c r="AI2612" s="271">
        <f>IF(P2612=P2611,0,IF(P2612=P2610,0,IF(P2612=P2609,0,IF(P2612=P2608,0,IF(P2612=P2607,0,IF(P2612=P2606,0,IF(P2612=P2605,0,1)))))))</f>
        <v>0</v>
      </c>
      <c r="AJ2612" s="271" t="s">
        <v>545</v>
      </c>
      <c r="AK2612" s="271" t="str">
        <f t="shared" si="3151"/>
        <v>??</v>
      </c>
      <c r="AL2612" s="271" t="e">
        <f>IF(#REF!=#REF!,0,IF(#REF!=#REF!,0,IF(#REF!=#REF!,0,IF(#REF!=#REF!,0,IF(#REF!=#REF!,0,IF(#REF!=#REF!,0,IF(#REF!=#REF!,0,1)))))))</f>
        <v>#REF!</v>
      </c>
      <c r="AM2612" s="354">
        <f t="shared" si="3155"/>
        <v>0</v>
      </c>
    </row>
    <row r="2613" spans="1:39" ht="14.1" customHeight="1" thickTop="1" thickBot="1" x14ac:dyDescent="0.25">
      <c r="A2613" s="2278"/>
      <c r="B2613" s="2281"/>
      <c r="C2613" s="2283"/>
      <c r="D2613" s="2285"/>
      <c r="E2613" s="2288"/>
      <c r="F2613" s="2281"/>
      <c r="G2613" s="2295"/>
      <c r="H2613" s="2297"/>
      <c r="I2613" s="2293"/>
      <c r="J2613" s="2281"/>
      <c r="K2613" s="2295"/>
      <c r="L2613" s="2281"/>
      <c r="M2613" s="310"/>
      <c r="N2613" s="1678"/>
      <c r="O2613" s="1678"/>
      <c r="P2613" s="309"/>
      <c r="Q2613" s="309"/>
      <c r="R2613" s="308"/>
      <c r="S2613" s="308"/>
      <c r="T2613" s="358"/>
      <c r="U2613" s="357"/>
      <c r="V2613" s="357"/>
      <c r="W2613" s="357"/>
      <c r="X2613" s="357"/>
      <c r="Y2613" s="357"/>
      <c r="Z2613" s="357"/>
      <c r="AA2613" s="357"/>
      <c r="AB2613" s="308"/>
      <c r="AC2613" s="2300"/>
      <c r="AD2613" s="2300"/>
      <c r="AE2613" s="2308"/>
      <c r="AF2613" s="2316"/>
      <c r="AG2613" s="2314"/>
      <c r="AH2613" s="2312"/>
      <c r="AI2613" s="271">
        <f>IF(P2613=P2612,0,IF(P2613=P2611,0,IF(P2613=P2610,0,IF(P2613=P2609,0,IF(P2613=P2608,0,IF(P2613=P2607,0,IF(P2613=P2606,0,IF(P2613=P2605,0,1))))))))</f>
        <v>0</v>
      </c>
      <c r="AJ2613" s="271" t="s">
        <v>545</v>
      </c>
      <c r="AK2613" s="271" t="str">
        <f t="shared" si="3151"/>
        <v>??</v>
      </c>
      <c r="AL2613" s="271" t="e">
        <f>IF(#REF!=#REF!,0,IF(#REF!=#REF!,0,IF(#REF!=#REF!,0,IF(#REF!=#REF!,0,IF(#REF!=#REF!,0,IF(#REF!=#REF!,0,IF(#REF!=#REF!,0,IF(#REF!=#REF!,0,1))))))))</f>
        <v>#REF!</v>
      </c>
      <c r="AM2613" s="354">
        <f t="shared" si="3155"/>
        <v>0</v>
      </c>
    </row>
    <row r="2614" spans="1:39" ht="14.1" customHeight="1" thickTop="1" thickBot="1" x14ac:dyDescent="0.25">
      <c r="A2614" s="2279"/>
      <c r="B2614" s="2282"/>
      <c r="C2614" s="2284"/>
      <c r="D2614" s="2286"/>
      <c r="E2614" s="2289"/>
      <c r="F2614" s="2282"/>
      <c r="G2614" s="2296"/>
      <c r="H2614" s="2298"/>
      <c r="I2614" s="2294"/>
      <c r="J2614" s="2282"/>
      <c r="K2614" s="2296"/>
      <c r="L2614" s="2282"/>
      <c r="M2614" s="292"/>
      <c r="N2614" s="290"/>
      <c r="O2614" s="290"/>
      <c r="P2614" s="291"/>
      <c r="Q2614" s="291"/>
      <c r="R2614" s="290"/>
      <c r="S2614" s="290"/>
      <c r="T2614" s="356"/>
      <c r="U2614" s="355"/>
      <c r="V2614" s="355"/>
      <c r="W2614" s="355"/>
      <c r="X2614" s="355"/>
      <c r="Y2614" s="355"/>
      <c r="Z2614" s="355"/>
      <c r="AA2614" s="355"/>
      <c r="AB2614" s="290"/>
      <c r="AC2614" s="2301"/>
      <c r="AD2614" s="2301"/>
      <c r="AE2614" s="2309"/>
      <c r="AF2614" s="2316"/>
      <c r="AG2614" s="2315"/>
      <c r="AH2614" s="2312"/>
      <c r="AI2614" s="271">
        <f>IF(P2614=P2613,0,IF(P2614=P2612,0,IF(P2614=P2611,0,IF(P2614=P2610,0,IF(P2614=P2609,0,IF(P2614=P2608,0,IF(P2614=P2607,0,IF(P2614=P2606,0,IF(P2614=P2605,0,1)))))))))</f>
        <v>0</v>
      </c>
      <c r="AJ2614" s="271" t="s">
        <v>545</v>
      </c>
      <c r="AK2614" s="271" t="str">
        <f t="shared" si="3151"/>
        <v>??</v>
      </c>
      <c r="AL2614" s="271" t="e">
        <f>IF(#REF!=#REF!,0,IF(#REF!=#REF!,0,IF(#REF!=#REF!,0,IF(#REF!=#REF!,0,IF(#REF!=#REF!,0,IF(#REF!=#REF!,0,IF(#REF!=#REF!,0,IF(#REF!=#REF!,0,IF(#REF!=#REF!,0,1)))))))))</f>
        <v>#REF!</v>
      </c>
      <c r="AM2614" s="354">
        <f t="shared" si="3155"/>
        <v>0</v>
      </c>
    </row>
    <row r="2615" spans="1:39" ht="14.1" customHeight="1" thickTop="1" thickBot="1" x14ac:dyDescent="0.25">
      <c r="A2615" s="2278"/>
      <c r="B2615" s="2280"/>
      <c r="C2615" s="2283"/>
      <c r="D2615" s="2285"/>
      <c r="E2615" s="2287"/>
      <c r="F2615" s="2280"/>
      <c r="G2615" s="2280"/>
      <c r="H2615" s="2297"/>
      <c r="I2615" s="2290" t="s">
        <v>140</v>
      </c>
      <c r="J2615" s="2281"/>
      <c r="K2615" s="2280"/>
      <c r="L2615" s="2281"/>
      <c r="M2615" s="310"/>
      <c r="N2615" s="1678"/>
      <c r="O2615" s="1678"/>
      <c r="P2615" s="388"/>
      <c r="Q2615" s="388"/>
      <c r="R2615" s="308"/>
      <c r="S2615" s="308"/>
      <c r="T2615" s="358"/>
      <c r="U2615" s="357"/>
      <c r="V2615" s="357"/>
      <c r="W2615" s="357"/>
      <c r="X2615" s="357"/>
      <c r="Y2615" s="357"/>
      <c r="Z2615" s="357"/>
      <c r="AA2615" s="357"/>
      <c r="AB2615" s="308"/>
      <c r="AC2615" s="2299">
        <f>SUM(T2615:AB2624)</f>
        <v>0</v>
      </c>
      <c r="AD2615" s="2299">
        <f>IF(AC2615&gt;0,18,0)</f>
        <v>0</v>
      </c>
      <c r="AE2615" s="2306">
        <f>IF((AC2615-AD2615)&gt;=0,AC2615-AD2615,0)</f>
        <v>0</v>
      </c>
      <c r="AF2615" s="2316">
        <f>IF(AC2615&lt;AD2615,AC2615,AD2615)/IF(AD2615=0,1,AD2615)</f>
        <v>0</v>
      </c>
      <c r="AG2615" s="2313" t="str">
        <f>IF(AF2615=1,"pe",IF(AF2615&gt;0,"ne",""))</f>
        <v/>
      </c>
      <c r="AH2615" s="2312"/>
      <c r="AI2615" s="271">
        <v>1</v>
      </c>
      <c r="AJ2615" s="271" t="s">
        <v>545</v>
      </c>
      <c r="AK2615" s="271" t="str">
        <f t="shared" si="3151"/>
        <v>??</v>
      </c>
      <c r="AL2615" s="271">
        <v>1</v>
      </c>
      <c r="AM2615" s="354">
        <f>C2615</f>
        <v>0</v>
      </c>
    </row>
    <row r="2616" spans="1:39" ht="14.1" customHeight="1" thickTop="1" thickBot="1" x14ac:dyDescent="0.25">
      <c r="A2616" s="2278"/>
      <c r="B2616" s="2281"/>
      <c r="C2616" s="2283"/>
      <c r="D2616" s="2285"/>
      <c r="E2616" s="2288"/>
      <c r="F2616" s="2281"/>
      <c r="G2616" s="2295"/>
      <c r="H2616" s="2297"/>
      <c r="I2616" s="2291"/>
      <c r="J2616" s="2281"/>
      <c r="K2616" s="2295"/>
      <c r="L2616" s="2281"/>
      <c r="M2616" s="310"/>
      <c r="N2616" s="1678"/>
      <c r="O2616" s="1678"/>
      <c r="P2616" s="309"/>
      <c r="Q2616" s="309"/>
      <c r="R2616" s="308"/>
      <c r="S2616" s="308"/>
      <c r="T2616" s="358"/>
      <c r="U2616" s="357"/>
      <c r="V2616" s="357"/>
      <c r="W2616" s="357"/>
      <c r="X2616" s="357"/>
      <c r="Y2616" s="357"/>
      <c r="Z2616" s="357"/>
      <c r="AA2616" s="357"/>
      <c r="AB2616" s="308"/>
      <c r="AC2616" s="2300"/>
      <c r="AD2616" s="2300"/>
      <c r="AE2616" s="2307"/>
      <c r="AF2616" s="2316"/>
      <c r="AG2616" s="2314"/>
      <c r="AH2616" s="2312"/>
      <c r="AI2616" s="271">
        <f>IF(P2616=P2615,0,1)</f>
        <v>0</v>
      </c>
      <c r="AJ2616" s="271" t="s">
        <v>545</v>
      </c>
      <c r="AK2616" s="271" t="str">
        <f t="shared" si="3151"/>
        <v>??</v>
      </c>
      <c r="AL2616" s="271" t="e">
        <f>IF(#REF!=#REF!,0,1)</f>
        <v>#REF!</v>
      </c>
      <c r="AM2616" s="354">
        <f t="shared" ref="AM2616:AM2624" si="3156">AM2615</f>
        <v>0</v>
      </c>
    </row>
    <row r="2617" spans="1:39" ht="14.1" customHeight="1" thickTop="1" thickBot="1" x14ac:dyDescent="0.25">
      <c r="A2617" s="2278"/>
      <c r="B2617" s="2281"/>
      <c r="C2617" s="2283"/>
      <c r="D2617" s="2285"/>
      <c r="E2617" s="2288"/>
      <c r="F2617" s="2281"/>
      <c r="G2617" s="2295"/>
      <c r="H2617" s="2297"/>
      <c r="I2617" s="2292"/>
      <c r="J2617" s="2281"/>
      <c r="K2617" s="2295"/>
      <c r="L2617" s="2281"/>
      <c r="M2617" s="310"/>
      <c r="N2617" s="1678"/>
      <c r="O2617" s="1678"/>
      <c r="P2617" s="309"/>
      <c r="Q2617" s="309"/>
      <c r="R2617" s="308"/>
      <c r="S2617" s="308"/>
      <c r="T2617" s="358"/>
      <c r="U2617" s="357"/>
      <c r="V2617" s="357"/>
      <c r="W2617" s="357"/>
      <c r="X2617" s="357"/>
      <c r="Y2617" s="357"/>
      <c r="Z2617" s="357"/>
      <c r="AA2617" s="357"/>
      <c r="AB2617" s="308"/>
      <c r="AC2617" s="2300"/>
      <c r="AD2617" s="2300"/>
      <c r="AE2617" s="2307"/>
      <c r="AF2617" s="2316"/>
      <c r="AG2617" s="2314"/>
      <c r="AH2617" s="2312"/>
      <c r="AI2617" s="271">
        <f>IF(P2617=P2616,0,IF(P2617=P2615,0,1))</f>
        <v>0</v>
      </c>
      <c r="AJ2617" s="271" t="s">
        <v>545</v>
      </c>
      <c r="AK2617" s="271" t="str">
        <f t="shared" si="3151"/>
        <v>??</v>
      </c>
      <c r="AL2617" s="271" t="e">
        <f>IF(#REF!=#REF!,0,IF(#REF!=#REF!,0,1))</f>
        <v>#REF!</v>
      </c>
      <c r="AM2617" s="354">
        <f t="shared" si="3156"/>
        <v>0</v>
      </c>
    </row>
    <row r="2618" spans="1:39" ht="14.1" customHeight="1" thickTop="1" thickBot="1" x14ac:dyDescent="0.25">
      <c r="A2618" s="2278"/>
      <c r="B2618" s="2281"/>
      <c r="C2618" s="2283"/>
      <c r="D2618" s="2285"/>
      <c r="E2618" s="2288"/>
      <c r="F2618" s="2281"/>
      <c r="G2618" s="2295"/>
      <c r="H2618" s="2297"/>
      <c r="I2618" s="2293"/>
      <c r="J2618" s="2281"/>
      <c r="K2618" s="2295"/>
      <c r="L2618" s="2281"/>
      <c r="M2618" s="310"/>
      <c r="N2618" s="1678"/>
      <c r="O2618" s="1678"/>
      <c r="P2618" s="309"/>
      <c r="Q2618" s="309"/>
      <c r="R2618" s="308"/>
      <c r="S2618" s="308"/>
      <c r="T2618" s="358"/>
      <c r="U2618" s="357"/>
      <c r="V2618" s="357"/>
      <c r="W2618" s="357"/>
      <c r="X2618" s="357"/>
      <c r="Y2618" s="357"/>
      <c r="Z2618" s="357"/>
      <c r="AA2618" s="357"/>
      <c r="AB2618" s="308"/>
      <c r="AC2618" s="2300"/>
      <c r="AD2618" s="2300"/>
      <c r="AE2618" s="2307"/>
      <c r="AF2618" s="2316"/>
      <c r="AG2618" s="2314"/>
      <c r="AH2618" s="2312"/>
      <c r="AI2618" s="271">
        <f>IF(P2618=P2617,0,IF(P2618=P2616,0,IF(P2618=P2615,0,1)))</f>
        <v>0</v>
      </c>
      <c r="AJ2618" s="271" t="s">
        <v>545</v>
      </c>
      <c r="AK2618" s="271" t="str">
        <f t="shared" si="3151"/>
        <v>??</v>
      </c>
      <c r="AL2618" s="271" t="e">
        <f>IF(#REF!=#REF!,0,IF(#REF!=#REF!,0,IF(#REF!=#REF!,0,1)))</f>
        <v>#REF!</v>
      </c>
      <c r="AM2618" s="354">
        <f t="shared" si="3156"/>
        <v>0</v>
      </c>
    </row>
    <row r="2619" spans="1:39" ht="14.1" customHeight="1" thickTop="1" thickBot="1" x14ac:dyDescent="0.25">
      <c r="A2619" s="2278"/>
      <c r="B2619" s="2281"/>
      <c r="C2619" s="2283"/>
      <c r="D2619" s="2285"/>
      <c r="E2619" s="2288"/>
      <c r="F2619" s="2281"/>
      <c r="G2619" s="2295"/>
      <c r="H2619" s="2297"/>
      <c r="I2619" s="2293"/>
      <c r="J2619" s="2281"/>
      <c r="K2619" s="2295"/>
      <c r="L2619" s="2281"/>
      <c r="M2619" s="310"/>
      <c r="N2619" s="1678"/>
      <c r="O2619" s="1678"/>
      <c r="P2619" s="309"/>
      <c r="Q2619" s="309"/>
      <c r="R2619" s="308"/>
      <c r="S2619" s="308"/>
      <c r="T2619" s="358"/>
      <c r="U2619" s="357"/>
      <c r="V2619" s="357"/>
      <c r="W2619" s="357"/>
      <c r="X2619" s="357"/>
      <c r="Y2619" s="357"/>
      <c r="Z2619" s="357"/>
      <c r="AA2619" s="357"/>
      <c r="AB2619" s="308"/>
      <c r="AC2619" s="2300"/>
      <c r="AD2619" s="2300"/>
      <c r="AE2619" s="2307"/>
      <c r="AF2619" s="2316"/>
      <c r="AG2619" s="2314"/>
      <c r="AH2619" s="2312"/>
      <c r="AI2619" s="271">
        <f>IF(P2619=P2618,0,IF(P2619=P2617,0,IF(P2619=P2616,0,IF(P2619=P2615,0,1))))</f>
        <v>0</v>
      </c>
      <c r="AJ2619" s="271" t="s">
        <v>545</v>
      </c>
      <c r="AK2619" s="271" t="str">
        <f t="shared" si="3151"/>
        <v>??</v>
      </c>
      <c r="AL2619" s="271" t="e">
        <f>IF(#REF!=#REF!,0,IF(#REF!=#REF!,0,IF(#REF!=#REF!,0,IF(#REF!=#REF!,0,1))))</f>
        <v>#REF!</v>
      </c>
      <c r="AM2619" s="354">
        <f t="shared" si="3156"/>
        <v>0</v>
      </c>
    </row>
    <row r="2620" spans="1:39" ht="14.1" customHeight="1" thickTop="1" thickBot="1" x14ac:dyDescent="0.25">
      <c r="A2620" s="2278"/>
      <c r="B2620" s="2281"/>
      <c r="C2620" s="2283"/>
      <c r="D2620" s="2285"/>
      <c r="E2620" s="2288"/>
      <c r="F2620" s="2281"/>
      <c r="G2620" s="2295"/>
      <c r="H2620" s="2297"/>
      <c r="I2620" s="2293"/>
      <c r="J2620" s="2281"/>
      <c r="K2620" s="2295"/>
      <c r="L2620" s="2281"/>
      <c r="M2620" s="310"/>
      <c r="N2620" s="1678"/>
      <c r="O2620" s="1678"/>
      <c r="P2620" s="309"/>
      <c r="Q2620" s="309"/>
      <c r="R2620" s="308"/>
      <c r="S2620" s="308"/>
      <c r="T2620" s="358"/>
      <c r="U2620" s="357"/>
      <c r="V2620" s="357"/>
      <c r="W2620" s="357"/>
      <c r="X2620" s="357"/>
      <c r="Y2620" s="357"/>
      <c r="Z2620" s="357"/>
      <c r="AA2620" s="357"/>
      <c r="AB2620" s="308"/>
      <c r="AC2620" s="2300"/>
      <c r="AD2620" s="2300"/>
      <c r="AE2620" s="2307"/>
      <c r="AF2620" s="2316"/>
      <c r="AG2620" s="2314"/>
      <c r="AH2620" s="2312"/>
      <c r="AI2620" s="271">
        <f>IF(P2620=P2619,0,IF(P2620=P2618,0,IF(P2620=P2617,0,IF(P2620=P2616,0,IF(P2620=P2615,0,1)))))</f>
        <v>0</v>
      </c>
      <c r="AJ2620" s="271" t="s">
        <v>545</v>
      </c>
      <c r="AK2620" s="271" t="str">
        <f t="shared" si="3151"/>
        <v>??</v>
      </c>
      <c r="AL2620" s="271" t="e">
        <f>IF(#REF!=#REF!,0,IF(#REF!=#REF!,0,IF(#REF!=#REF!,0,IF(#REF!=#REF!,0,IF(#REF!=#REF!,0,1)))))</f>
        <v>#REF!</v>
      </c>
      <c r="AM2620" s="354">
        <f t="shared" si="3156"/>
        <v>0</v>
      </c>
    </row>
    <row r="2621" spans="1:39" ht="14.1" customHeight="1" thickTop="1" thickBot="1" x14ac:dyDescent="0.25">
      <c r="A2621" s="2278"/>
      <c r="B2621" s="2281"/>
      <c r="C2621" s="2283"/>
      <c r="D2621" s="2285"/>
      <c r="E2621" s="2288"/>
      <c r="F2621" s="2281"/>
      <c r="G2621" s="2295"/>
      <c r="H2621" s="2297"/>
      <c r="I2621" s="2293"/>
      <c r="J2621" s="2281"/>
      <c r="K2621" s="2295"/>
      <c r="L2621" s="2281"/>
      <c r="M2621" s="310"/>
      <c r="N2621" s="1678"/>
      <c r="O2621" s="1678"/>
      <c r="P2621" s="309"/>
      <c r="Q2621" s="309"/>
      <c r="R2621" s="308"/>
      <c r="S2621" s="308"/>
      <c r="T2621" s="358"/>
      <c r="U2621" s="357"/>
      <c r="V2621" s="357"/>
      <c r="W2621" s="357"/>
      <c r="X2621" s="357"/>
      <c r="Y2621" s="357"/>
      <c r="Z2621" s="357"/>
      <c r="AA2621" s="357"/>
      <c r="AB2621" s="308"/>
      <c r="AC2621" s="2300"/>
      <c r="AD2621" s="2300"/>
      <c r="AE2621" s="2308" t="str">
        <f>IF(AE2615&gt;9,"błąd","")</f>
        <v/>
      </c>
      <c r="AF2621" s="2316"/>
      <c r="AG2621" s="2314"/>
      <c r="AH2621" s="2312"/>
      <c r="AI2621" s="271">
        <f>IF(P2621=P2620,0,IF(P2621=P2619,0,IF(P2621=P2618,0,IF(P2621=P2617,0,IF(P2621=P2616,0,IF(P2621=P2615,0,1))))))</f>
        <v>0</v>
      </c>
      <c r="AJ2621" s="271" t="s">
        <v>545</v>
      </c>
      <c r="AK2621" s="271" t="str">
        <f t="shared" si="3151"/>
        <v>??</v>
      </c>
      <c r="AL2621" s="271" t="e">
        <f>IF(#REF!=#REF!,0,IF(#REF!=#REF!,0,IF(#REF!=#REF!,0,IF(#REF!=#REF!,0,IF(#REF!=#REF!,0,IF(#REF!=#REF!,0,1))))))</f>
        <v>#REF!</v>
      </c>
      <c r="AM2621" s="354">
        <f t="shared" si="3156"/>
        <v>0</v>
      </c>
    </row>
    <row r="2622" spans="1:39" ht="14.1" customHeight="1" thickTop="1" thickBot="1" x14ac:dyDescent="0.25">
      <c r="A2622" s="2278"/>
      <c r="B2622" s="2281"/>
      <c r="C2622" s="2283"/>
      <c r="D2622" s="2285"/>
      <c r="E2622" s="2288"/>
      <c r="F2622" s="2281"/>
      <c r="G2622" s="2295"/>
      <c r="H2622" s="2297"/>
      <c r="I2622" s="2293"/>
      <c r="J2622" s="2281"/>
      <c r="K2622" s="2295"/>
      <c r="L2622" s="2281"/>
      <c r="M2622" s="310"/>
      <c r="N2622" s="1678"/>
      <c r="O2622" s="1678"/>
      <c r="P2622" s="309"/>
      <c r="Q2622" s="309"/>
      <c r="R2622" s="308"/>
      <c r="S2622" s="308"/>
      <c r="T2622" s="358"/>
      <c r="U2622" s="357"/>
      <c r="V2622" s="357"/>
      <c r="W2622" s="357"/>
      <c r="X2622" s="357"/>
      <c r="Y2622" s="357"/>
      <c r="Z2622" s="357"/>
      <c r="AA2622" s="357"/>
      <c r="AB2622" s="308"/>
      <c r="AC2622" s="2300"/>
      <c r="AD2622" s="2300"/>
      <c r="AE2622" s="2308"/>
      <c r="AF2622" s="2316"/>
      <c r="AG2622" s="2314"/>
      <c r="AH2622" s="2312"/>
      <c r="AI2622" s="271">
        <f>IF(P2622=P2621,0,IF(P2622=P2620,0,IF(P2622=P2619,0,IF(P2622=P2618,0,IF(P2622=P2617,0,IF(P2622=P2616,0,IF(P2622=P2615,0,1)))))))</f>
        <v>0</v>
      </c>
      <c r="AJ2622" s="271" t="s">
        <v>545</v>
      </c>
      <c r="AK2622" s="271" t="str">
        <f t="shared" si="3151"/>
        <v>??</v>
      </c>
      <c r="AL2622" s="271" t="e">
        <f>IF(#REF!=#REF!,0,IF(#REF!=#REF!,0,IF(#REF!=#REF!,0,IF(#REF!=#REF!,0,IF(#REF!=#REF!,0,IF(#REF!=#REF!,0,IF(#REF!=#REF!,0,1)))))))</f>
        <v>#REF!</v>
      </c>
      <c r="AM2622" s="354">
        <f t="shared" si="3156"/>
        <v>0</v>
      </c>
    </row>
    <row r="2623" spans="1:39" ht="14.1" customHeight="1" thickTop="1" thickBot="1" x14ac:dyDescent="0.25">
      <c r="A2623" s="2278"/>
      <c r="B2623" s="2281"/>
      <c r="C2623" s="2283"/>
      <c r="D2623" s="2285"/>
      <c r="E2623" s="2288"/>
      <c r="F2623" s="2281"/>
      <c r="G2623" s="2295"/>
      <c r="H2623" s="2297"/>
      <c r="I2623" s="2293"/>
      <c r="J2623" s="2281"/>
      <c r="K2623" s="2295"/>
      <c r="L2623" s="2281"/>
      <c r="M2623" s="310"/>
      <c r="N2623" s="1678"/>
      <c r="O2623" s="1678"/>
      <c r="P2623" s="309"/>
      <c r="Q2623" s="309"/>
      <c r="R2623" s="308"/>
      <c r="S2623" s="308"/>
      <c r="T2623" s="358"/>
      <c r="U2623" s="357"/>
      <c r="V2623" s="357"/>
      <c r="W2623" s="357"/>
      <c r="X2623" s="357"/>
      <c r="Y2623" s="357"/>
      <c r="Z2623" s="357"/>
      <c r="AA2623" s="357"/>
      <c r="AB2623" s="308"/>
      <c r="AC2623" s="2300"/>
      <c r="AD2623" s="2300"/>
      <c r="AE2623" s="2308"/>
      <c r="AF2623" s="2316"/>
      <c r="AG2623" s="2314"/>
      <c r="AH2623" s="2312"/>
      <c r="AI2623" s="271">
        <f>IF(P2623=P2622,0,IF(P2623=P2621,0,IF(P2623=P2620,0,IF(P2623=P2619,0,IF(P2623=P2618,0,IF(P2623=P2617,0,IF(P2623=P2616,0,IF(P2623=P2615,0,1))))))))</f>
        <v>0</v>
      </c>
      <c r="AJ2623" s="271" t="s">
        <v>545</v>
      </c>
      <c r="AK2623" s="271" t="str">
        <f t="shared" si="3151"/>
        <v>??</v>
      </c>
      <c r="AL2623" s="271" t="e">
        <f>IF(#REF!=#REF!,0,IF(#REF!=#REF!,0,IF(#REF!=#REF!,0,IF(#REF!=#REF!,0,IF(#REF!=#REF!,0,IF(#REF!=#REF!,0,IF(#REF!=#REF!,0,IF(#REF!=#REF!,0,1))))))))</f>
        <v>#REF!</v>
      </c>
      <c r="AM2623" s="354">
        <f t="shared" si="3156"/>
        <v>0</v>
      </c>
    </row>
    <row r="2624" spans="1:39" ht="14.1" customHeight="1" thickTop="1" thickBot="1" x14ac:dyDescent="0.25">
      <c r="A2624" s="2279"/>
      <c r="B2624" s="2282"/>
      <c r="C2624" s="2284"/>
      <c r="D2624" s="2286"/>
      <c r="E2624" s="2289"/>
      <c r="F2624" s="2282"/>
      <c r="G2624" s="2296"/>
      <c r="H2624" s="2298"/>
      <c r="I2624" s="2294"/>
      <c r="J2624" s="2282"/>
      <c r="K2624" s="2296"/>
      <c r="L2624" s="2282"/>
      <c r="M2624" s="292"/>
      <c r="N2624" s="290"/>
      <c r="O2624" s="290"/>
      <c r="P2624" s="291"/>
      <c r="Q2624" s="291"/>
      <c r="R2624" s="290"/>
      <c r="S2624" s="290"/>
      <c r="T2624" s="356"/>
      <c r="U2624" s="355"/>
      <c r="V2624" s="355"/>
      <c r="W2624" s="355"/>
      <c r="X2624" s="355"/>
      <c r="Y2624" s="355"/>
      <c r="Z2624" s="355"/>
      <c r="AA2624" s="355"/>
      <c r="AB2624" s="290"/>
      <c r="AC2624" s="2301"/>
      <c r="AD2624" s="2301"/>
      <c r="AE2624" s="2309"/>
      <c r="AF2624" s="2316"/>
      <c r="AG2624" s="2315"/>
      <c r="AH2624" s="2312"/>
      <c r="AI2624" s="271">
        <f>IF(P2624=P2623,0,IF(P2624=P2622,0,IF(P2624=P2621,0,IF(P2624=P2620,0,IF(P2624=P2619,0,IF(P2624=P2618,0,IF(P2624=P2617,0,IF(P2624=P2616,0,IF(P2624=P2615,0,1)))))))))</f>
        <v>0</v>
      </c>
      <c r="AJ2624" s="271" t="s">
        <v>545</v>
      </c>
      <c r="AK2624" s="271" t="str">
        <f t="shared" si="3151"/>
        <v>??</v>
      </c>
      <c r="AL2624" s="271" t="e">
        <f>IF(#REF!=#REF!,0,IF(#REF!=#REF!,0,IF(#REF!=#REF!,0,IF(#REF!=#REF!,0,IF(#REF!=#REF!,0,IF(#REF!=#REF!,0,IF(#REF!=#REF!,0,IF(#REF!=#REF!,0,IF(#REF!=#REF!,0,1)))))))))</f>
        <v>#REF!</v>
      </c>
      <c r="AM2624" s="354">
        <f t="shared" si="3156"/>
        <v>0</v>
      </c>
    </row>
    <row r="2625" spans="1:39" ht="14.1" customHeight="1" thickTop="1" thickBot="1" x14ac:dyDescent="0.25">
      <c r="A2625" s="2278"/>
      <c r="B2625" s="2280"/>
      <c r="C2625" s="2283"/>
      <c r="D2625" s="2285"/>
      <c r="E2625" s="2287"/>
      <c r="F2625" s="2280"/>
      <c r="G2625" s="2280"/>
      <c r="H2625" s="2297"/>
      <c r="I2625" s="2290" t="s">
        <v>140</v>
      </c>
      <c r="J2625" s="2281"/>
      <c r="K2625" s="2280"/>
      <c r="L2625" s="2281"/>
      <c r="M2625" s="310"/>
      <c r="N2625" s="1678"/>
      <c r="O2625" s="1678"/>
      <c r="P2625" s="388"/>
      <c r="Q2625" s="388"/>
      <c r="R2625" s="308"/>
      <c r="S2625" s="308"/>
      <c r="T2625" s="358"/>
      <c r="U2625" s="357"/>
      <c r="V2625" s="357"/>
      <c r="W2625" s="357"/>
      <c r="X2625" s="357"/>
      <c r="Y2625" s="357"/>
      <c r="Z2625" s="357"/>
      <c r="AA2625" s="357"/>
      <c r="AB2625" s="308"/>
      <c r="AC2625" s="2299">
        <f>SUM(T2625:AB2634)</f>
        <v>0</v>
      </c>
      <c r="AD2625" s="2299">
        <f>IF(AC2625&gt;0,18,0)</f>
        <v>0</v>
      </c>
      <c r="AE2625" s="2306">
        <f>IF((AC2625-AD2625)&gt;=0,AC2625-AD2625,0)</f>
        <v>0</v>
      </c>
      <c r="AF2625" s="2316">
        <f>IF(AC2625&lt;AD2625,AC2625,AD2625)/IF(AD2625=0,1,AD2625)</f>
        <v>0</v>
      </c>
      <c r="AG2625" s="2313" t="str">
        <f>IF(AF2625=1,"pe",IF(AF2625&gt;0,"ne",""))</f>
        <v/>
      </c>
      <c r="AH2625" s="2312"/>
      <c r="AI2625" s="271">
        <v>1</v>
      </c>
      <c r="AJ2625" s="271" t="s">
        <v>545</v>
      </c>
      <c r="AK2625" s="271" t="str">
        <f t="shared" si="3151"/>
        <v>??</v>
      </c>
      <c r="AL2625" s="271">
        <v>1</v>
      </c>
      <c r="AM2625" s="354">
        <f>C2625</f>
        <v>0</v>
      </c>
    </row>
    <row r="2626" spans="1:39" ht="14.1" customHeight="1" thickTop="1" thickBot="1" x14ac:dyDescent="0.25">
      <c r="A2626" s="2278"/>
      <c r="B2626" s="2281"/>
      <c r="C2626" s="2283"/>
      <c r="D2626" s="2285"/>
      <c r="E2626" s="2288"/>
      <c r="F2626" s="2281"/>
      <c r="G2626" s="2295"/>
      <c r="H2626" s="2297"/>
      <c r="I2626" s="2291"/>
      <c r="J2626" s="2281"/>
      <c r="K2626" s="2295"/>
      <c r="L2626" s="2281"/>
      <c r="M2626" s="310"/>
      <c r="N2626" s="1678"/>
      <c r="O2626" s="1678"/>
      <c r="P2626" s="309"/>
      <c r="Q2626" s="309"/>
      <c r="R2626" s="308"/>
      <c r="S2626" s="308"/>
      <c r="T2626" s="358"/>
      <c r="U2626" s="357"/>
      <c r="V2626" s="357"/>
      <c r="W2626" s="357"/>
      <c r="X2626" s="357"/>
      <c r="Y2626" s="357"/>
      <c r="Z2626" s="357"/>
      <c r="AA2626" s="357"/>
      <c r="AB2626" s="308"/>
      <c r="AC2626" s="2300"/>
      <c r="AD2626" s="2300"/>
      <c r="AE2626" s="2307"/>
      <c r="AF2626" s="2316"/>
      <c r="AG2626" s="2314"/>
      <c r="AH2626" s="2312"/>
      <c r="AI2626" s="271">
        <f>IF(P2626=P2625,0,1)</f>
        <v>0</v>
      </c>
      <c r="AJ2626" s="271" t="s">
        <v>545</v>
      </c>
      <c r="AK2626" s="271" t="str">
        <f t="shared" si="3151"/>
        <v>??</v>
      </c>
      <c r="AL2626" s="271" t="e">
        <f>IF(#REF!=#REF!,0,1)</f>
        <v>#REF!</v>
      </c>
      <c r="AM2626" s="354">
        <f t="shared" ref="AM2626:AM2634" si="3157">AM2625</f>
        <v>0</v>
      </c>
    </row>
    <row r="2627" spans="1:39" ht="14.1" customHeight="1" thickTop="1" thickBot="1" x14ac:dyDescent="0.25">
      <c r="A2627" s="2278"/>
      <c r="B2627" s="2281"/>
      <c r="C2627" s="2283"/>
      <c r="D2627" s="2285"/>
      <c r="E2627" s="2288"/>
      <c r="F2627" s="2281"/>
      <c r="G2627" s="2295"/>
      <c r="H2627" s="2297"/>
      <c r="I2627" s="2292"/>
      <c r="J2627" s="2281"/>
      <c r="K2627" s="2295"/>
      <c r="L2627" s="2281"/>
      <c r="M2627" s="310"/>
      <c r="N2627" s="1678"/>
      <c r="O2627" s="1678"/>
      <c r="P2627" s="309"/>
      <c r="Q2627" s="309"/>
      <c r="R2627" s="308"/>
      <c r="S2627" s="308"/>
      <c r="T2627" s="358"/>
      <c r="U2627" s="357"/>
      <c r="V2627" s="357"/>
      <c r="W2627" s="357"/>
      <c r="X2627" s="357"/>
      <c r="Y2627" s="357"/>
      <c r="Z2627" s="357"/>
      <c r="AA2627" s="357"/>
      <c r="AB2627" s="308"/>
      <c r="AC2627" s="2300"/>
      <c r="AD2627" s="2300"/>
      <c r="AE2627" s="2307"/>
      <c r="AF2627" s="2316"/>
      <c r="AG2627" s="2314"/>
      <c r="AH2627" s="2312"/>
      <c r="AI2627" s="271">
        <f>IF(P2627=P2626,0,IF(P2627=P2625,0,1))</f>
        <v>0</v>
      </c>
      <c r="AJ2627" s="271" t="s">
        <v>545</v>
      </c>
      <c r="AK2627" s="271" t="str">
        <f t="shared" si="3151"/>
        <v>??</v>
      </c>
      <c r="AL2627" s="271" t="e">
        <f>IF(#REF!=#REF!,0,IF(#REF!=#REF!,0,1))</f>
        <v>#REF!</v>
      </c>
      <c r="AM2627" s="354">
        <f t="shared" si="3157"/>
        <v>0</v>
      </c>
    </row>
    <row r="2628" spans="1:39" ht="14.1" customHeight="1" thickTop="1" thickBot="1" x14ac:dyDescent="0.25">
      <c r="A2628" s="2278"/>
      <c r="B2628" s="2281"/>
      <c r="C2628" s="2283"/>
      <c r="D2628" s="2285"/>
      <c r="E2628" s="2288"/>
      <c r="F2628" s="2281"/>
      <c r="G2628" s="2295"/>
      <c r="H2628" s="2297"/>
      <c r="I2628" s="2293"/>
      <c r="J2628" s="2281"/>
      <c r="K2628" s="2295"/>
      <c r="L2628" s="2281"/>
      <c r="M2628" s="310"/>
      <c r="N2628" s="1678"/>
      <c r="O2628" s="1678"/>
      <c r="P2628" s="309"/>
      <c r="Q2628" s="309"/>
      <c r="R2628" s="308"/>
      <c r="S2628" s="308"/>
      <c r="T2628" s="358"/>
      <c r="U2628" s="357"/>
      <c r="V2628" s="357"/>
      <c r="W2628" s="357"/>
      <c r="X2628" s="357"/>
      <c r="Y2628" s="357"/>
      <c r="Z2628" s="357"/>
      <c r="AA2628" s="357"/>
      <c r="AB2628" s="308"/>
      <c r="AC2628" s="2300"/>
      <c r="AD2628" s="2300"/>
      <c r="AE2628" s="2307"/>
      <c r="AF2628" s="2316"/>
      <c r="AG2628" s="2314"/>
      <c r="AH2628" s="2312"/>
      <c r="AI2628" s="271">
        <f>IF(P2628=P2627,0,IF(P2628=P2626,0,IF(P2628=P2625,0,1)))</f>
        <v>0</v>
      </c>
      <c r="AJ2628" s="271" t="s">
        <v>545</v>
      </c>
      <c r="AK2628" s="271" t="str">
        <f t="shared" si="3151"/>
        <v>??</v>
      </c>
      <c r="AL2628" s="271" t="e">
        <f>IF(#REF!=#REF!,0,IF(#REF!=#REF!,0,IF(#REF!=#REF!,0,1)))</f>
        <v>#REF!</v>
      </c>
      <c r="AM2628" s="354">
        <f t="shared" si="3157"/>
        <v>0</v>
      </c>
    </row>
    <row r="2629" spans="1:39" ht="14.1" customHeight="1" thickTop="1" thickBot="1" x14ac:dyDescent="0.25">
      <c r="A2629" s="2278"/>
      <c r="B2629" s="2281"/>
      <c r="C2629" s="2283"/>
      <c r="D2629" s="2285"/>
      <c r="E2629" s="2288"/>
      <c r="F2629" s="2281"/>
      <c r="G2629" s="2295"/>
      <c r="H2629" s="2297"/>
      <c r="I2629" s="2293"/>
      <c r="J2629" s="2281"/>
      <c r="K2629" s="2295"/>
      <c r="L2629" s="2281"/>
      <c r="M2629" s="310"/>
      <c r="N2629" s="1678"/>
      <c r="O2629" s="1678"/>
      <c r="P2629" s="309"/>
      <c r="Q2629" s="309"/>
      <c r="R2629" s="308"/>
      <c r="S2629" s="308"/>
      <c r="T2629" s="358"/>
      <c r="U2629" s="357"/>
      <c r="V2629" s="357"/>
      <c r="W2629" s="357"/>
      <c r="X2629" s="357"/>
      <c r="Y2629" s="357"/>
      <c r="Z2629" s="357"/>
      <c r="AA2629" s="357"/>
      <c r="AB2629" s="308"/>
      <c r="AC2629" s="2300"/>
      <c r="AD2629" s="2300"/>
      <c r="AE2629" s="2307"/>
      <c r="AF2629" s="2316"/>
      <c r="AG2629" s="2314"/>
      <c r="AH2629" s="2312"/>
      <c r="AI2629" s="271">
        <f>IF(P2629=P2628,0,IF(P2629=P2627,0,IF(P2629=P2626,0,IF(P2629=P2625,0,1))))</f>
        <v>0</v>
      </c>
      <c r="AJ2629" s="271" t="s">
        <v>545</v>
      </c>
      <c r="AK2629" s="271" t="str">
        <f t="shared" si="3151"/>
        <v>??</v>
      </c>
      <c r="AL2629" s="271" t="e">
        <f>IF(#REF!=#REF!,0,IF(#REF!=#REF!,0,IF(#REF!=#REF!,0,IF(#REF!=#REF!,0,1))))</f>
        <v>#REF!</v>
      </c>
      <c r="AM2629" s="354">
        <f t="shared" si="3157"/>
        <v>0</v>
      </c>
    </row>
    <row r="2630" spans="1:39" ht="14.1" customHeight="1" thickTop="1" thickBot="1" x14ac:dyDescent="0.25">
      <c r="A2630" s="2278"/>
      <c r="B2630" s="2281"/>
      <c r="C2630" s="2283"/>
      <c r="D2630" s="2285"/>
      <c r="E2630" s="2288"/>
      <c r="F2630" s="2281"/>
      <c r="G2630" s="2295"/>
      <c r="H2630" s="2297"/>
      <c r="I2630" s="2293"/>
      <c r="J2630" s="2281"/>
      <c r="K2630" s="2295"/>
      <c r="L2630" s="2281"/>
      <c r="M2630" s="310"/>
      <c r="N2630" s="1678"/>
      <c r="O2630" s="1678"/>
      <c r="P2630" s="309"/>
      <c r="Q2630" s="309"/>
      <c r="R2630" s="308"/>
      <c r="S2630" s="308"/>
      <c r="T2630" s="358"/>
      <c r="U2630" s="357"/>
      <c r="V2630" s="357"/>
      <c r="W2630" s="357"/>
      <c r="X2630" s="357"/>
      <c r="Y2630" s="357"/>
      <c r="Z2630" s="357"/>
      <c r="AA2630" s="357"/>
      <c r="AB2630" s="308"/>
      <c r="AC2630" s="2300"/>
      <c r="AD2630" s="2300"/>
      <c r="AE2630" s="2307"/>
      <c r="AF2630" s="2316"/>
      <c r="AG2630" s="2314"/>
      <c r="AH2630" s="2312"/>
      <c r="AI2630" s="271">
        <f>IF(P2630=P2629,0,IF(P2630=P2628,0,IF(P2630=P2627,0,IF(P2630=P2626,0,IF(P2630=P2625,0,1)))))</f>
        <v>0</v>
      </c>
      <c r="AJ2630" s="271" t="s">
        <v>545</v>
      </c>
      <c r="AK2630" s="271" t="str">
        <f t="shared" si="3151"/>
        <v>??</v>
      </c>
      <c r="AL2630" s="271" t="e">
        <f>IF(#REF!=#REF!,0,IF(#REF!=#REF!,0,IF(#REF!=#REF!,0,IF(#REF!=#REF!,0,IF(#REF!=#REF!,0,1)))))</f>
        <v>#REF!</v>
      </c>
      <c r="AM2630" s="354">
        <f t="shared" si="3157"/>
        <v>0</v>
      </c>
    </row>
    <row r="2631" spans="1:39" ht="14.1" customHeight="1" thickTop="1" thickBot="1" x14ac:dyDescent="0.25">
      <c r="A2631" s="2278"/>
      <c r="B2631" s="2281"/>
      <c r="C2631" s="2283"/>
      <c r="D2631" s="2285"/>
      <c r="E2631" s="2288"/>
      <c r="F2631" s="2281"/>
      <c r="G2631" s="2295"/>
      <c r="H2631" s="2297"/>
      <c r="I2631" s="2293"/>
      <c r="J2631" s="2281"/>
      <c r="K2631" s="2295"/>
      <c r="L2631" s="2281"/>
      <c r="M2631" s="310"/>
      <c r="N2631" s="1678"/>
      <c r="O2631" s="1678"/>
      <c r="P2631" s="309"/>
      <c r="Q2631" s="309"/>
      <c r="R2631" s="308"/>
      <c r="S2631" s="308"/>
      <c r="T2631" s="358"/>
      <c r="U2631" s="357"/>
      <c r="V2631" s="357"/>
      <c r="W2631" s="357"/>
      <c r="X2631" s="357"/>
      <c r="Y2631" s="357"/>
      <c r="Z2631" s="357"/>
      <c r="AA2631" s="357"/>
      <c r="AB2631" s="308"/>
      <c r="AC2631" s="2300"/>
      <c r="AD2631" s="2300"/>
      <c r="AE2631" s="2308" t="str">
        <f>IF(AE2625&gt;9,"błąd","")</f>
        <v/>
      </c>
      <c r="AF2631" s="2316"/>
      <c r="AG2631" s="2314"/>
      <c r="AH2631" s="2312"/>
      <c r="AI2631" s="271">
        <f>IF(P2631=P2630,0,IF(P2631=P2629,0,IF(P2631=P2628,0,IF(P2631=P2627,0,IF(P2631=P2626,0,IF(P2631=P2625,0,1))))))</f>
        <v>0</v>
      </c>
      <c r="AJ2631" s="271" t="s">
        <v>545</v>
      </c>
      <c r="AK2631" s="271" t="str">
        <f t="shared" si="3151"/>
        <v>??</v>
      </c>
      <c r="AL2631" s="271" t="e">
        <f>IF(#REF!=#REF!,0,IF(#REF!=#REF!,0,IF(#REF!=#REF!,0,IF(#REF!=#REF!,0,IF(#REF!=#REF!,0,IF(#REF!=#REF!,0,1))))))</f>
        <v>#REF!</v>
      </c>
      <c r="AM2631" s="354">
        <f t="shared" si="3157"/>
        <v>0</v>
      </c>
    </row>
    <row r="2632" spans="1:39" ht="14.1" customHeight="1" thickTop="1" thickBot="1" x14ac:dyDescent="0.25">
      <c r="A2632" s="2278"/>
      <c r="B2632" s="2281"/>
      <c r="C2632" s="2283"/>
      <c r="D2632" s="2285"/>
      <c r="E2632" s="2288"/>
      <c r="F2632" s="2281"/>
      <c r="G2632" s="2295"/>
      <c r="H2632" s="2297"/>
      <c r="I2632" s="2293"/>
      <c r="J2632" s="2281"/>
      <c r="K2632" s="2295"/>
      <c r="L2632" s="2281"/>
      <c r="M2632" s="310"/>
      <c r="N2632" s="1678"/>
      <c r="O2632" s="1678"/>
      <c r="P2632" s="309"/>
      <c r="Q2632" s="309"/>
      <c r="R2632" s="308"/>
      <c r="S2632" s="308"/>
      <c r="T2632" s="358"/>
      <c r="U2632" s="357"/>
      <c r="V2632" s="357"/>
      <c r="W2632" s="357"/>
      <c r="X2632" s="357"/>
      <c r="Y2632" s="357"/>
      <c r="Z2632" s="357"/>
      <c r="AA2632" s="357"/>
      <c r="AB2632" s="308"/>
      <c r="AC2632" s="2300"/>
      <c r="AD2632" s="2300"/>
      <c r="AE2632" s="2308"/>
      <c r="AF2632" s="2316"/>
      <c r="AG2632" s="2314"/>
      <c r="AH2632" s="2312"/>
      <c r="AI2632" s="271">
        <f>IF(P2632=P2631,0,IF(P2632=P2630,0,IF(P2632=P2629,0,IF(P2632=P2628,0,IF(P2632=P2627,0,IF(P2632=P2626,0,IF(P2632=P2625,0,1)))))))</f>
        <v>0</v>
      </c>
      <c r="AJ2632" s="271" t="s">
        <v>545</v>
      </c>
      <c r="AK2632" s="271" t="str">
        <f t="shared" si="3151"/>
        <v>??</v>
      </c>
      <c r="AL2632" s="271" t="e">
        <f>IF(#REF!=#REF!,0,IF(#REF!=#REF!,0,IF(#REF!=#REF!,0,IF(#REF!=#REF!,0,IF(#REF!=#REF!,0,IF(#REF!=#REF!,0,IF(#REF!=#REF!,0,1)))))))</f>
        <v>#REF!</v>
      </c>
      <c r="AM2632" s="354">
        <f t="shared" si="3157"/>
        <v>0</v>
      </c>
    </row>
    <row r="2633" spans="1:39" ht="14.1" customHeight="1" thickTop="1" thickBot="1" x14ac:dyDescent="0.25">
      <c r="A2633" s="2278"/>
      <c r="B2633" s="2281"/>
      <c r="C2633" s="2283"/>
      <c r="D2633" s="2285"/>
      <c r="E2633" s="2288"/>
      <c r="F2633" s="2281"/>
      <c r="G2633" s="2295"/>
      <c r="H2633" s="2297"/>
      <c r="I2633" s="2293"/>
      <c r="J2633" s="2281"/>
      <c r="K2633" s="2295"/>
      <c r="L2633" s="2281"/>
      <c r="M2633" s="310"/>
      <c r="N2633" s="1678"/>
      <c r="O2633" s="1678"/>
      <c r="P2633" s="309"/>
      <c r="Q2633" s="309"/>
      <c r="R2633" s="308"/>
      <c r="S2633" s="308"/>
      <c r="T2633" s="358"/>
      <c r="U2633" s="357"/>
      <c r="V2633" s="357"/>
      <c r="W2633" s="357"/>
      <c r="X2633" s="357"/>
      <c r="Y2633" s="357"/>
      <c r="Z2633" s="357"/>
      <c r="AA2633" s="357"/>
      <c r="AB2633" s="308"/>
      <c r="AC2633" s="2300"/>
      <c r="AD2633" s="2300"/>
      <c r="AE2633" s="2308"/>
      <c r="AF2633" s="2316"/>
      <c r="AG2633" s="2314"/>
      <c r="AH2633" s="2312"/>
      <c r="AI2633" s="271">
        <f>IF(P2633=P2632,0,IF(P2633=P2631,0,IF(P2633=P2630,0,IF(P2633=P2629,0,IF(P2633=P2628,0,IF(P2633=P2627,0,IF(P2633=P2626,0,IF(P2633=P2625,0,1))))))))</f>
        <v>0</v>
      </c>
      <c r="AJ2633" s="271" t="s">
        <v>545</v>
      </c>
      <c r="AK2633" s="271" t="str">
        <f t="shared" si="3151"/>
        <v>??</v>
      </c>
      <c r="AL2633" s="271" t="e">
        <f>IF(#REF!=#REF!,0,IF(#REF!=#REF!,0,IF(#REF!=#REF!,0,IF(#REF!=#REF!,0,IF(#REF!=#REF!,0,IF(#REF!=#REF!,0,IF(#REF!=#REF!,0,IF(#REF!=#REF!,0,1))))))))</f>
        <v>#REF!</v>
      </c>
      <c r="AM2633" s="354">
        <f t="shared" si="3157"/>
        <v>0</v>
      </c>
    </row>
    <row r="2634" spans="1:39" ht="14.1" customHeight="1" thickTop="1" thickBot="1" x14ac:dyDescent="0.25">
      <c r="A2634" s="2279"/>
      <c r="B2634" s="2282"/>
      <c r="C2634" s="2284"/>
      <c r="D2634" s="2286"/>
      <c r="E2634" s="2289"/>
      <c r="F2634" s="2282"/>
      <c r="G2634" s="2296"/>
      <c r="H2634" s="2298"/>
      <c r="I2634" s="2294"/>
      <c r="J2634" s="2282"/>
      <c r="K2634" s="2296"/>
      <c r="L2634" s="2282"/>
      <c r="M2634" s="292"/>
      <c r="N2634" s="290"/>
      <c r="O2634" s="290"/>
      <c r="P2634" s="291"/>
      <c r="Q2634" s="291"/>
      <c r="R2634" s="290"/>
      <c r="S2634" s="290"/>
      <c r="T2634" s="356"/>
      <c r="U2634" s="355"/>
      <c r="V2634" s="355"/>
      <c r="W2634" s="355"/>
      <c r="X2634" s="355"/>
      <c r="Y2634" s="355"/>
      <c r="Z2634" s="355"/>
      <c r="AA2634" s="355"/>
      <c r="AB2634" s="290"/>
      <c r="AC2634" s="2301"/>
      <c r="AD2634" s="2301"/>
      <c r="AE2634" s="2309"/>
      <c r="AF2634" s="2316"/>
      <c r="AG2634" s="2315"/>
      <c r="AH2634" s="2312"/>
      <c r="AI2634" s="271">
        <f>IF(P2634=P2633,0,IF(P2634=P2632,0,IF(P2634=P2631,0,IF(P2634=P2630,0,IF(P2634=P2629,0,IF(P2634=P2628,0,IF(P2634=P2627,0,IF(P2634=P2626,0,IF(P2634=P2625,0,1)))))))))</f>
        <v>0</v>
      </c>
      <c r="AJ2634" s="271" t="s">
        <v>545</v>
      </c>
      <c r="AK2634" s="271" t="str">
        <f t="shared" si="3151"/>
        <v>??</v>
      </c>
      <c r="AL2634" s="271" t="e">
        <f>IF(#REF!=#REF!,0,IF(#REF!=#REF!,0,IF(#REF!=#REF!,0,IF(#REF!=#REF!,0,IF(#REF!=#REF!,0,IF(#REF!=#REF!,0,IF(#REF!=#REF!,0,IF(#REF!=#REF!,0,IF(#REF!=#REF!,0,1)))))))))</f>
        <v>#REF!</v>
      </c>
      <c r="AM2634" s="354">
        <f t="shared" si="3157"/>
        <v>0</v>
      </c>
    </row>
    <row r="2635" spans="1:39" ht="14.1" customHeight="1" thickTop="1" thickBot="1" x14ac:dyDescent="0.25">
      <c r="A2635" s="2278"/>
      <c r="B2635" s="2280"/>
      <c r="C2635" s="2283"/>
      <c r="D2635" s="2285"/>
      <c r="E2635" s="2287"/>
      <c r="F2635" s="2280"/>
      <c r="G2635" s="2280"/>
      <c r="H2635" s="2297"/>
      <c r="I2635" s="2290" t="s">
        <v>140</v>
      </c>
      <c r="J2635" s="2281"/>
      <c r="K2635" s="2280"/>
      <c r="L2635" s="2281"/>
      <c r="M2635" s="310"/>
      <c r="N2635" s="1678"/>
      <c r="O2635" s="1678"/>
      <c r="P2635" s="388"/>
      <c r="Q2635" s="388"/>
      <c r="R2635" s="308"/>
      <c r="S2635" s="308"/>
      <c r="T2635" s="358"/>
      <c r="U2635" s="357"/>
      <c r="V2635" s="357"/>
      <c r="W2635" s="357"/>
      <c r="X2635" s="357"/>
      <c r="Y2635" s="357"/>
      <c r="Z2635" s="357"/>
      <c r="AA2635" s="357"/>
      <c r="AB2635" s="308"/>
      <c r="AC2635" s="2299">
        <f>SUM(T2635:AB2644)</f>
        <v>0</v>
      </c>
      <c r="AD2635" s="2299">
        <f>IF(AC2635&gt;0,18,0)</f>
        <v>0</v>
      </c>
      <c r="AE2635" s="2306">
        <f>IF((AC2635-AD2635)&gt;=0,AC2635-AD2635,0)</f>
        <v>0</v>
      </c>
      <c r="AF2635" s="2316">
        <f>IF(AC2635&lt;AD2635,AC2635,AD2635)/IF(AD2635=0,1,AD2635)</f>
        <v>0</v>
      </c>
      <c r="AG2635" s="2313" t="str">
        <f>IF(AF2635=1,"pe",IF(AF2635&gt;0,"ne",""))</f>
        <v/>
      </c>
      <c r="AH2635" s="2312"/>
      <c r="AI2635" s="271">
        <v>1</v>
      </c>
      <c r="AJ2635" s="271" t="s">
        <v>545</v>
      </c>
      <c r="AK2635" s="271" t="str">
        <f t="shared" si="3151"/>
        <v>??</v>
      </c>
      <c r="AL2635" s="271">
        <v>1</v>
      </c>
      <c r="AM2635" s="354">
        <f>C2635</f>
        <v>0</v>
      </c>
    </row>
    <row r="2636" spans="1:39" ht="14.1" customHeight="1" thickTop="1" thickBot="1" x14ac:dyDescent="0.25">
      <c r="A2636" s="2278"/>
      <c r="B2636" s="2281"/>
      <c r="C2636" s="2283"/>
      <c r="D2636" s="2285"/>
      <c r="E2636" s="2288"/>
      <c r="F2636" s="2281"/>
      <c r="G2636" s="2295"/>
      <c r="H2636" s="2297"/>
      <c r="I2636" s="2291"/>
      <c r="J2636" s="2281"/>
      <c r="K2636" s="2295"/>
      <c r="L2636" s="2281"/>
      <c r="M2636" s="310"/>
      <c r="N2636" s="1678"/>
      <c r="O2636" s="1678"/>
      <c r="P2636" s="309"/>
      <c r="Q2636" s="309"/>
      <c r="R2636" s="308"/>
      <c r="S2636" s="308"/>
      <c r="T2636" s="358"/>
      <c r="U2636" s="357"/>
      <c r="V2636" s="357"/>
      <c r="W2636" s="357"/>
      <c r="X2636" s="357"/>
      <c r="Y2636" s="357"/>
      <c r="Z2636" s="357"/>
      <c r="AA2636" s="357"/>
      <c r="AB2636" s="308"/>
      <c r="AC2636" s="2300"/>
      <c r="AD2636" s="2300"/>
      <c r="AE2636" s="2307"/>
      <c r="AF2636" s="2316"/>
      <c r="AG2636" s="2314"/>
      <c r="AH2636" s="2312"/>
      <c r="AI2636" s="271">
        <f>IF(P2636=P2635,0,1)</f>
        <v>0</v>
      </c>
      <c r="AJ2636" s="271" t="s">
        <v>545</v>
      </c>
      <c r="AK2636" s="271" t="str">
        <f t="shared" si="3151"/>
        <v>??</v>
      </c>
      <c r="AL2636" s="271" t="e">
        <f>IF(#REF!=#REF!,0,1)</f>
        <v>#REF!</v>
      </c>
      <c r="AM2636" s="354">
        <f t="shared" ref="AM2636:AM2644" si="3158">AM2635</f>
        <v>0</v>
      </c>
    </row>
    <row r="2637" spans="1:39" ht="14.1" customHeight="1" thickTop="1" thickBot="1" x14ac:dyDescent="0.25">
      <c r="A2637" s="2278"/>
      <c r="B2637" s="2281"/>
      <c r="C2637" s="2283"/>
      <c r="D2637" s="2285"/>
      <c r="E2637" s="2288"/>
      <c r="F2637" s="2281"/>
      <c r="G2637" s="2295"/>
      <c r="H2637" s="2297"/>
      <c r="I2637" s="2292"/>
      <c r="J2637" s="2281"/>
      <c r="K2637" s="2295"/>
      <c r="L2637" s="2281"/>
      <c r="M2637" s="310"/>
      <c r="N2637" s="1678"/>
      <c r="O2637" s="1678"/>
      <c r="P2637" s="309"/>
      <c r="Q2637" s="309"/>
      <c r="R2637" s="308"/>
      <c r="S2637" s="308"/>
      <c r="T2637" s="358"/>
      <c r="U2637" s="357"/>
      <c r="V2637" s="357"/>
      <c r="W2637" s="357"/>
      <c r="X2637" s="357"/>
      <c r="Y2637" s="357"/>
      <c r="Z2637" s="357"/>
      <c r="AA2637" s="357"/>
      <c r="AB2637" s="308"/>
      <c r="AC2637" s="2300"/>
      <c r="AD2637" s="2300"/>
      <c r="AE2637" s="2307"/>
      <c r="AF2637" s="2316"/>
      <c r="AG2637" s="2314"/>
      <c r="AH2637" s="2312"/>
      <c r="AI2637" s="271">
        <f>IF(P2637=P2636,0,IF(P2637=P2635,0,1))</f>
        <v>0</v>
      </c>
      <c r="AJ2637" s="271" t="s">
        <v>545</v>
      </c>
      <c r="AK2637" s="271" t="str">
        <f t="shared" si="3151"/>
        <v>??</v>
      </c>
      <c r="AL2637" s="271" t="e">
        <f>IF(#REF!=#REF!,0,IF(#REF!=#REF!,0,1))</f>
        <v>#REF!</v>
      </c>
      <c r="AM2637" s="354">
        <f t="shared" si="3158"/>
        <v>0</v>
      </c>
    </row>
    <row r="2638" spans="1:39" ht="14.1" customHeight="1" thickTop="1" thickBot="1" x14ac:dyDescent="0.25">
      <c r="A2638" s="2278"/>
      <c r="B2638" s="2281"/>
      <c r="C2638" s="2283"/>
      <c r="D2638" s="2285"/>
      <c r="E2638" s="2288"/>
      <c r="F2638" s="2281"/>
      <c r="G2638" s="2295"/>
      <c r="H2638" s="2297"/>
      <c r="I2638" s="2293"/>
      <c r="J2638" s="2281"/>
      <c r="K2638" s="2295"/>
      <c r="L2638" s="2281"/>
      <c r="M2638" s="310"/>
      <c r="N2638" s="1678"/>
      <c r="O2638" s="1678"/>
      <c r="P2638" s="309"/>
      <c r="Q2638" s="309"/>
      <c r="R2638" s="308"/>
      <c r="S2638" s="308"/>
      <c r="T2638" s="358"/>
      <c r="U2638" s="357"/>
      <c r="V2638" s="357"/>
      <c r="W2638" s="357"/>
      <c r="X2638" s="357"/>
      <c r="Y2638" s="357"/>
      <c r="Z2638" s="357"/>
      <c r="AA2638" s="357"/>
      <c r="AB2638" s="308"/>
      <c r="AC2638" s="2300"/>
      <c r="AD2638" s="2300"/>
      <c r="AE2638" s="2307"/>
      <c r="AF2638" s="2316"/>
      <c r="AG2638" s="2314"/>
      <c r="AH2638" s="2312"/>
      <c r="AI2638" s="271">
        <f>IF(P2638=P2637,0,IF(P2638=P2636,0,IF(P2638=P2635,0,1)))</f>
        <v>0</v>
      </c>
      <c r="AJ2638" s="271" t="s">
        <v>545</v>
      </c>
      <c r="AK2638" s="271" t="str">
        <f t="shared" si="3151"/>
        <v>??</v>
      </c>
      <c r="AL2638" s="271" t="e">
        <f>IF(#REF!=#REF!,0,IF(#REF!=#REF!,0,IF(#REF!=#REF!,0,1)))</f>
        <v>#REF!</v>
      </c>
      <c r="AM2638" s="354">
        <f t="shared" si="3158"/>
        <v>0</v>
      </c>
    </row>
    <row r="2639" spans="1:39" ht="14.1" customHeight="1" thickTop="1" thickBot="1" x14ac:dyDescent="0.25">
      <c r="A2639" s="2278"/>
      <c r="B2639" s="2281"/>
      <c r="C2639" s="2283"/>
      <c r="D2639" s="2285"/>
      <c r="E2639" s="2288"/>
      <c r="F2639" s="2281"/>
      <c r="G2639" s="2295"/>
      <c r="H2639" s="2297"/>
      <c r="I2639" s="2293"/>
      <c r="J2639" s="2281"/>
      <c r="K2639" s="2295"/>
      <c r="L2639" s="2281"/>
      <c r="M2639" s="310"/>
      <c r="N2639" s="1678"/>
      <c r="O2639" s="1678"/>
      <c r="P2639" s="309"/>
      <c r="Q2639" s="309"/>
      <c r="R2639" s="308"/>
      <c r="S2639" s="308"/>
      <c r="T2639" s="358"/>
      <c r="U2639" s="357"/>
      <c r="V2639" s="357"/>
      <c r="W2639" s="357"/>
      <c r="X2639" s="357"/>
      <c r="Y2639" s="357"/>
      <c r="Z2639" s="357"/>
      <c r="AA2639" s="357"/>
      <c r="AB2639" s="308"/>
      <c r="AC2639" s="2300"/>
      <c r="AD2639" s="2300"/>
      <c r="AE2639" s="2307"/>
      <c r="AF2639" s="2316"/>
      <c r="AG2639" s="2314"/>
      <c r="AH2639" s="2312"/>
      <c r="AI2639" s="271">
        <f>IF(P2639=P2638,0,IF(P2639=P2637,0,IF(P2639=P2636,0,IF(P2639=P2635,0,1))))</f>
        <v>0</v>
      </c>
      <c r="AJ2639" s="271" t="s">
        <v>545</v>
      </c>
      <c r="AK2639" s="271" t="str">
        <f t="shared" si="3151"/>
        <v>??</v>
      </c>
      <c r="AL2639" s="271" t="e">
        <f>IF(#REF!=#REF!,0,IF(#REF!=#REF!,0,IF(#REF!=#REF!,0,IF(#REF!=#REF!,0,1))))</f>
        <v>#REF!</v>
      </c>
      <c r="AM2639" s="354">
        <f t="shared" si="3158"/>
        <v>0</v>
      </c>
    </row>
    <row r="2640" spans="1:39" ht="14.1" customHeight="1" thickTop="1" thickBot="1" x14ac:dyDescent="0.25">
      <c r="A2640" s="2278"/>
      <c r="B2640" s="2281"/>
      <c r="C2640" s="2283"/>
      <c r="D2640" s="2285"/>
      <c r="E2640" s="2288"/>
      <c r="F2640" s="2281"/>
      <c r="G2640" s="2295"/>
      <c r="H2640" s="2297"/>
      <c r="I2640" s="2293"/>
      <c r="J2640" s="2281"/>
      <c r="K2640" s="2295"/>
      <c r="L2640" s="2281"/>
      <c r="M2640" s="310"/>
      <c r="N2640" s="1678"/>
      <c r="O2640" s="1678"/>
      <c r="P2640" s="309"/>
      <c r="Q2640" s="309"/>
      <c r="R2640" s="308"/>
      <c r="S2640" s="308"/>
      <c r="T2640" s="358"/>
      <c r="U2640" s="357"/>
      <c r="V2640" s="357"/>
      <c r="W2640" s="357"/>
      <c r="X2640" s="357"/>
      <c r="Y2640" s="357"/>
      <c r="Z2640" s="357"/>
      <c r="AA2640" s="357"/>
      <c r="AB2640" s="308"/>
      <c r="AC2640" s="2300"/>
      <c r="AD2640" s="2300"/>
      <c r="AE2640" s="2307"/>
      <c r="AF2640" s="2316"/>
      <c r="AG2640" s="2314"/>
      <c r="AH2640" s="2312"/>
      <c r="AI2640" s="271">
        <f>IF(P2640=P2639,0,IF(P2640=P2638,0,IF(P2640=P2637,0,IF(P2640=P2636,0,IF(P2640=P2635,0,1)))))</f>
        <v>0</v>
      </c>
      <c r="AJ2640" s="271" t="s">
        <v>545</v>
      </c>
      <c r="AK2640" s="271" t="str">
        <f t="shared" ref="AK2640:AK2703" si="3159">$C$2</f>
        <v>??</v>
      </c>
      <c r="AL2640" s="271" t="e">
        <f>IF(#REF!=#REF!,0,IF(#REF!=#REF!,0,IF(#REF!=#REF!,0,IF(#REF!=#REF!,0,IF(#REF!=#REF!,0,1)))))</f>
        <v>#REF!</v>
      </c>
      <c r="AM2640" s="354">
        <f t="shared" si="3158"/>
        <v>0</v>
      </c>
    </row>
    <row r="2641" spans="1:39" ht="14.1" customHeight="1" thickTop="1" thickBot="1" x14ac:dyDescent="0.25">
      <c r="A2641" s="2278"/>
      <c r="B2641" s="2281"/>
      <c r="C2641" s="2283"/>
      <c r="D2641" s="2285"/>
      <c r="E2641" s="2288"/>
      <c r="F2641" s="2281"/>
      <c r="G2641" s="2295"/>
      <c r="H2641" s="2297"/>
      <c r="I2641" s="2293"/>
      <c r="J2641" s="2281"/>
      <c r="K2641" s="2295"/>
      <c r="L2641" s="2281"/>
      <c r="M2641" s="310"/>
      <c r="N2641" s="1678"/>
      <c r="O2641" s="1678"/>
      <c r="P2641" s="309"/>
      <c r="Q2641" s="309"/>
      <c r="R2641" s="308"/>
      <c r="S2641" s="308"/>
      <c r="T2641" s="358"/>
      <c r="U2641" s="357"/>
      <c r="V2641" s="357"/>
      <c r="W2641" s="357"/>
      <c r="X2641" s="357"/>
      <c r="Y2641" s="357"/>
      <c r="Z2641" s="357"/>
      <c r="AA2641" s="357"/>
      <c r="AB2641" s="308"/>
      <c r="AC2641" s="2300"/>
      <c r="AD2641" s="2300"/>
      <c r="AE2641" s="2308" t="str">
        <f>IF(AE2635&gt;9,"błąd","")</f>
        <v/>
      </c>
      <c r="AF2641" s="2316"/>
      <c r="AG2641" s="2314"/>
      <c r="AH2641" s="2312"/>
      <c r="AI2641" s="271">
        <f>IF(P2641=P2640,0,IF(P2641=P2639,0,IF(P2641=P2638,0,IF(P2641=P2637,0,IF(P2641=P2636,0,IF(P2641=P2635,0,1))))))</f>
        <v>0</v>
      </c>
      <c r="AJ2641" s="271" t="s">
        <v>545</v>
      </c>
      <c r="AK2641" s="271" t="str">
        <f t="shared" si="3159"/>
        <v>??</v>
      </c>
      <c r="AL2641" s="271" t="e">
        <f>IF(#REF!=#REF!,0,IF(#REF!=#REF!,0,IF(#REF!=#REF!,0,IF(#REF!=#REF!,0,IF(#REF!=#REF!,0,IF(#REF!=#REF!,0,1))))))</f>
        <v>#REF!</v>
      </c>
      <c r="AM2641" s="354">
        <f t="shared" si="3158"/>
        <v>0</v>
      </c>
    </row>
    <row r="2642" spans="1:39" ht="14.1" customHeight="1" thickTop="1" thickBot="1" x14ac:dyDescent="0.25">
      <c r="A2642" s="2278"/>
      <c r="B2642" s="2281"/>
      <c r="C2642" s="2283"/>
      <c r="D2642" s="2285"/>
      <c r="E2642" s="2288"/>
      <c r="F2642" s="2281"/>
      <c r="G2642" s="2295"/>
      <c r="H2642" s="2297"/>
      <c r="I2642" s="2293"/>
      <c r="J2642" s="2281"/>
      <c r="K2642" s="2295"/>
      <c r="L2642" s="2281"/>
      <c r="M2642" s="310"/>
      <c r="N2642" s="1678"/>
      <c r="O2642" s="1678"/>
      <c r="P2642" s="309"/>
      <c r="Q2642" s="309"/>
      <c r="R2642" s="308"/>
      <c r="S2642" s="308"/>
      <c r="T2642" s="358"/>
      <c r="U2642" s="357"/>
      <c r="V2642" s="357"/>
      <c r="W2642" s="357"/>
      <c r="X2642" s="357"/>
      <c r="Y2642" s="357"/>
      <c r="Z2642" s="357"/>
      <c r="AA2642" s="357"/>
      <c r="AB2642" s="308"/>
      <c r="AC2642" s="2300"/>
      <c r="AD2642" s="2300"/>
      <c r="AE2642" s="2308"/>
      <c r="AF2642" s="2316"/>
      <c r="AG2642" s="2314"/>
      <c r="AH2642" s="2312"/>
      <c r="AI2642" s="271">
        <f>IF(P2642=P2641,0,IF(P2642=P2640,0,IF(P2642=P2639,0,IF(P2642=P2638,0,IF(P2642=P2637,0,IF(P2642=P2636,0,IF(P2642=P2635,0,1)))))))</f>
        <v>0</v>
      </c>
      <c r="AJ2642" s="271" t="s">
        <v>545</v>
      </c>
      <c r="AK2642" s="271" t="str">
        <f t="shared" si="3159"/>
        <v>??</v>
      </c>
      <c r="AL2642" s="271" t="e">
        <f>IF(#REF!=#REF!,0,IF(#REF!=#REF!,0,IF(#REF!=#REF!,0,IF(#REF!=#REF!,0,IF(#REF!=#REF!,0,IF(#REF!=#REF!,0,IF(#REF!=#REF!,0,1)))))))</f>
        <v>#REF!</v>
      </c>
      <c r="AM2642" s="354">
        <f t="shared" si="3158"/>
        <v>0</v>
      </c>
    </row>
    <row r="2643" spans="1:39" ht="14.1" customHeight="1" thickTop="1" thickBot="1" x14ac:dyDescent="0.25">
      <c r="A2643" s="2278"/>
      <c r="B2643" s="2281"/>
      <c r="C2643" s="2283"/>
      <c r="D2643" s="2285"/>
      <c r="E2643" s="2288"/>
      <c r="F2643" s="2281"/>
      <c r="G2643" s="2295"/>
      <c r="H2643" s="2297"/>
      <c r="I2643" s="2293"/>
      <c r="J2643" s="2281"/>
      <c r="K2643" s="2295"/>
      <c r="L2643" s="2281"/>
      <c r="M2643" s="310"/>
      <c r="N2643" s="1678"/>
      <c r="O2643" s="1678"/>
      <c r="P2643" s="309"/>
      <c r="Q2643" s="309"/>
      <c r="R2643" s="308"/>
      <c r="S2643" s="308"/>
      <c r="T2643" s="358"/>
      <c r="U2643" s="357"/>
      <c r="V2643" s="357"/>
      <c r="W2643" s="357"/>
      <c r="X2643" s="357"/>
      <c r="Y2643" s="357"/>
      <c r="Z2643" s="357"/>
      <c r="AA2643" s="357"/>
      <c r="AB2643" s="308"/>
      <c r="AC2643" s="2300"/>
      <c r="AD2643" s="2300"/>
      <c r="AE2643" s="2308"/>
      <c r="AF2643" s="2316"/>
      <c r="AG2643" s="2314"/>
      <c r="AH2643" s="2312"/>
      <c r="AI2643" s="271">
        <f>IF(P2643=P2642,0,IF(P2643=P2641,0,IF(P2643=P2640,0,IF(P2643=P2639,0,IF(P2643=P2638,0,IF(P2643=P2637,0,IF(P2643=P2636,0,IF(P2643=P2635,0,1))))))))</f>
        <v>0</v>
      </c>
      <c r="AJ2643" s="271" t="s">
        <v>545</v>
      </c>
      <c r="AK2643" s="271" t="str">
        <f t="shared" si="3159"/>
        <v>??</v>
      </c>
      <c r="AL2643" s="271" t="e">
        <f>IF(#REF!=#REF!,0,IF(#REF!=#REF!,0,IF(#REF!=#REF!,0,IF(#REF!=#REF!,0,IF(#REF!=#REF!,0,IF(#REF!=#REF!,0,IF(#REF!=#REF!,0,IF(#REF!=#REF!,0,1))))))))</f>
        <v>#REF!</v>
      </c>
      <c r="AM2643" s="354">
        <f t="shared" si="3158"/>
        <v>0</v>
      </c>
    </row>
    <row r="2644" spans="1:39" ht="14.1" customHeight="1" thickTop="1" thickBot="1" x14ac:dyDescent="0.25">
      <c r="A2644" s="2279"/>
      <c r="B2644" s="2282"/>
      <c r="C2644" s="2284"/>
      <c r="D2644" s="2286"/>
      <c r="E2644" s="2289"/>
      <c r="F2644" s="2282"/>
      <c r="G2644" s="2296"/>
      <c r="H2644" s="2298"/>
      <c r="I2644" s="2294"/>
      <c r="J2644" s="2282"/>
      <c r="K2644" s="2296"/>
      <c r="L2644" s="2282"/>
      <c r="M2644" s="292"/>
      <c r="N2644" s="290"/>
      <c r="O2644" s="290"/>
      <c r="P2644" s="291"/>
      <c r="Q2644" s="291"/>
      <c r="R2644" s="290"/>
      <c r="S2644" s="290"/>
      <c r="T2644" s="356"/>
      <c r="U2644" s="355"/>
      <c r="V2644" s="355"/>
      <c r="W2644" s="355"/>
      <c r="X2644" s="355"/>
      <c r="Y2644" s="355"/>
      <c r="Z2644" s="355"/>
      <c r="AA2644" s="355"/>
      <c r="AB2644" s="290"/>
      <c r="AC2644" s="2301"/>
      <c r="AD2644" s="2301"/>
      <c r="AE2644" s="2309"/>
      <c r="AF2644" s="2316"/>
      <c r="AG2644" s="2315"/>
      <c r="AH2644" s="2312"/>
      <c r="AI2644" s="271">
        <f>IF(P2644=P2643,0,IF(P2644=P2642,0,IF(P2644=P2641,0,IF(P2644=P2640,0,IF(P2644=P2639,0,IF(P2644=P2638,0,IF(P2644=P2637,0,IF(P2644=P2636,0,IF(P2644=P2635,0,1)))))))))</f>
        <v>0</v>
      </c>
      <c r="AJ2644" s="271" t="s">
        <v>545</v>
      </c>
      <c r="AK2644" s="271" t="str">
        <f t="shared" si="3159"/>
        <v>??</v>
      </c>
      <c r="AL2644" s="271" t="e">
        <f>IF(#REF!=#REF!,0,IF(#REF!=#REF!,0,IF(#REF!=#REF!,0,IF(#REF!=#REF!,0,IF(#REF!=#REF!,0,IF(#REF!=#REF!,0,IF(#REF!=#REF!,0,IF(#REF!=#REF!,0,IF(#REF!=#REF!,0,1)))))))))</f>
        <v>#REF!</v>
      </c>
      <c r="AM2644" s="354">
        <f t="shared" si="3158"/>
        <v>0</v>
      </c>
    </row>
    <row r="2645" spans="1:39" ht="14.1" customHeight="1" thickTop="1" thickBot="1" x14ac:dyDescent="0.25">
      <c r="A2645" s="2278"/>
      <c r="B2645" s="2280"/>
      <c r="C2645" s="2283"/>
      <c r="D2645" s="2285"/>
      <c r="E2645" s="2287"/>
      <c r="F2645" s="2280"/>
      <c r="G2645" s="2280"/>
      <c r="H2645" s="2297"/>
      <c r="I2645" s="2290" t="s">
        <v>140</v>
      </c>
      <c r="J2645" s="2281"/>
      <c r="K2645" s="2280"/>
      <c r="L2645" s="2281"/>
      <c r="M2645" s="310"/>
      <c r="N2645" s="1678"/>
      <c r="O2645" s="1678"/>
      <c r="P2645" s="388"/>
      <c r="Q2645" s="388"/>
      <c r="R2645" s="308"/>
      <c r="S2645" s="308"/>
      <c r="T2645" s="358"/>
      <c r="U2645" s="357"/>
      <c r="V2645" s="357"/>
      <c r="W2645" s="357"/>
      <c r="X2645" s="357"/>
      <c r="Y2645" s="357"/>
      <c r="Z2645" s="357"/>
      <c r="AA2645" s="357"/>
      <c r="AB2645" s="308"/>
      <c r="AC2645" s="2299">
        <f>SUM(T2645:AB2654)</f>
        <v>0</v>
      </c>
      <c r="AD2645" s="2299">
        <f>IF(AC2645&gt;0,18,0)</f>
        <v>0</v>
      </c>
      <c r="AE2645" s="2306">
        <f>IF((AC2645-AD2645)&gt;=0,AC2645-AD2645,0)</f>
        <v>0</v>
      </c>
      <c r="AF2645" s="2316">
        <f>IF(AC2645&lt;AD2645,AC2645,AD2645)/IF(AD2645=0,1,AD2645)</f>
        <v>0</v>
      </c>
      <c r="AG2645" s="2313" t="str">
        <f>IF(AF2645=1,"pe",IF(AF2645&gt;0,"ne",""))</f>
        <v/>
      </c>
      <c r="AH2645" s="2312"/>
      <c r="AI2645" s="271">
        <v>1</v>
      </c>
      <c r="AJ2645" s="271" t="s">
        <v>545</v>
      </c>
      <c r="AK2645" s="271" t="str">
        <f t="shared" si="3159"/>
        <v>??</v>
      </c>
      <c r="AL2645" s="271">
        <v>1</v>
      </c>
      <c r="AM2645" s="354">
        <f>C2645</f>
        <v>0</v>
      </c>
    </row>
    <row r="2646" spans="1:39" ht="14.1" customHeight="1" thickTop="1" thickBot="1" x14ac:dyDescent="0.25">
      <c r="A2646" s="2278"/>
      <c r="B2646" s="2281"/>
      <c r="C2646" s="2283"/>
      <c r="D2646" s="2285"/>
      <c r="E2646" s="2288"/>
      <c r="F2646" s="2281"/>
      <c r="G2646" s="2295"/>
      <c r="H2646" s="2297"/>
      <c r="I2646" s="2291"/>
      <c r="J2646" s="2281"/>
      <c r="K2646" s="2295"/>
      <c r="L2646" s="2281"/>
      <c r="M2646" s="310"/>
      <c r="N2646" s="1678"/>
      <c r="O2646" s="1678"/>
      <c r="P2646" s="309"/>
      <c r="Q2646" s="309"/>
      <c r="R2646" s="308"/>
      <c r="S2646" s="308"/>
      <c r="T2646" s="358"/>
      <c r="U2646" s="357"/>
      <c r="V2646" s="357"/>
      <c r="W2646" s="357"/>
      <c r="X2646" s="357"/>
      <c r="Y2646" s="357"/>
      <c r="Z2646" s="357"/>
      <c r="AA2646" s="357"/>
      <c r="AB2646" s="308"/>
      <c r="AC2646" s="2300"/>
      <c r="AD2646" s="2300"/>
      <c r="AE2646" s="2307"/>
      <c r="AF2646" s="2316"/>
      <c r="AG2646" s="2314"/>
      <c r="AH2646" s="2312"/>
      <c r="AI2646" s="271">
        <f>IF(P2646=P2645,0,1)</f>
        <v>0</v>
      </c>
      <c r="AJ2646" s="271" t="s">
        <v>545</v>
      </c>
      <c r="AK2646" s="271" t="str">
        <f t="shared" si="3159"/>
        <v>??</v>
      </c>
      <c r="AL2646" s="271" t="e">
        <f>IF(#REF!=#REF!,0,1)</f>
        <v>#REF!</v>
      </c>
      <c r="AM2646" s="354">
        <f t="shared" ref="AM2646:AM2654" si="3160">AM2645</f>
        <v>0</v>
      </c>
    </row>
    <row r="2647" spans="1:39" ht="14.1" customHeight="1" thickTop="1" thickBot="1" x14ac:dyDescent="0.25">
      <c r="A2647" s="2278"/>
      <c r="B2647" s="2281"/>
      <c r="C2647" s="2283"/>
      <c r="D2647" s="2285"/>
      <c r="E2647" s="2288"/>
      <c r="F2647" s="2281"/>
      <c r="G2647" s="2295"/>
      <c r="H2647" s="2297"/>
      <c r="I2647" s="2292"/>
      <c r="J2647" s="2281"/>
      <c r="K2647" s="2295"/>
      <c r="L2647" s="2281"/>
      <c r="M2647" s="310"/>
      <c r="N2647" s="1678"/>
      <c r="O2647" s="1678"/>
      <c r="P2647" s="309"/>
      <c r="Q2647" s="309"/>
      <c r="R2647" s="308"/>
      <c r="S2647" s="308"/>
      <c r="T2647" s="358"/>
      <c r="U2647" s="357"/>
      <c r="V2647" s="357"/>
      <c r="W2647" s="357"/>
      <c r="X2647" s="357"/>
      <c r="Y2647" s="357"/>
      <c r="Z2647" s="357"/>
      <c r="AA2647" s="357"/>
      <c r="AB2647" s="308"/>
      <c r="AC2647" s="2300"/>
      <c r="AD2647" s="2300"/>
      <c r="AE2647" s="2307"/>
      <c r="AF2647" s="2316"/>
      <c r="AG2647" s="2314"/>
      <c r="AH2647" s="2312"/>
      <c r="AI2647" s="271">
        <f>IF(P2647=P2646,0,IF(P2647=P2645,0,1))</f>
        <v>0</v>
      </c>
      <c r="AJ2647" s="271" t="s">
        <v>545</v>
      </c>
      <c r="AK2647" s="271" t="str">
        <f t="shared" si="3159"/>
        <v>??</v>
      </c>
      <c r="AL2647" s="271" t="e">
        <f>IF(#REF!=#REF!,0,IF(#REF!=#REF!,0,1))</f>
        <v>#REF!</v>
      </c>
      <c r="AM2647" s="354">
        <f t="shared" si="3160"/>
        <v>0</v>
      </c>
    </row>
    <row r="2648" spans="1:39" ht="14.1" customHeight="1" thickTop="1" thickBot="1" x14ac:dyDescent="0.25">
      <c r="A2648" s="2278"/>
      <c r="B2648" s="2281"/>
      <c r="C2648" s="2283"/>
      <c r="D2648" s="2285"/>
      <c r="E2648" s="2288"/>
      <c r="F2648" s="2281"/>
      <c r="G2648" s="2295"/>
      <c r="H2648" s="2297"/>
      <c r="I2648" s="2293"/>
      <c r="J2648" s="2281"/>
      <c r="K2648" s="2295"/>
      <c r="L2648" s="2281"/>
      <c r="M2648" s="310"/>
      <c r="N2648" s="1678"/>
      <c r="O2648" s="1678"/>
      <c r="P2648" s="309"/>
      <c r="Q2648" s="309"/>
      <c r="R2648" s="308"/>
      <c r="S2648" s="308"/>
      <c r="T2648" s="358"/>
      <c r="U2648" s="357"/>
      <c r="V2648" s="357"/>
      <c r="W2648" s="357"/>
      <c r="X2648" s="357"/>
      <c r="Y2648" s="357"/>
      <c r="Z2648" s="357"/>
      <c r="AA2648" s="357"/>
      <c r="AB2648" s="308"/>
      <c r="AC2648" s="2300"/>
      <c r="AD2648" s="2300"/>
      <c r="AE2648" s="2307"/>
      <c r="AF2648" s="2316"/>
      <c r="AG2648" s="2314"/>
      <c r="AH2648" s="2312"/>
      <c r="AI2648" s="271">
        <f>IF(P2648=P2647,0,IF(P2648=P2646,0,IF(P2648=P2645,0,1)))</f>
        <v>0</v>
      </c>
      <c r="AJ2648" s="271" t="s">
        <v>545</v>
      </c>
      <c r="AK2648" s="271" t="str">
        <f t="shared" si="3159"/>
        <v>??</v>
      </c>
      <c r="AL2648" s="271" t="e">
        <f>IF(#REF!=#REF!,0,IF(#REF!=#REF!,0,IF(#REF!=#REF!,0,1)))</f>
        <v>#REF!</v>
      </c>
      <c r="AM2648" s="354">
        <f t="shared" si="3160"/>
        <v>0</v>
      </c>
    </row>
    <row r="2649" spans="1:39" ht="14.1" customHeight="1" thickTop="1" thickBot="1" x14ac:dyDescent="0.25">
      <c r="A2649" s="2278"/>
      <c r="B2649" s="2281"/>
      <c r="C2649" s="2283"/>
      <c r="D2649" s="2285"/>
      <c r="E2649" s="2288"/>
      <c r="F2649" s="2281"/>
      <c r="G2649" s="2295"/>
      <c r="H2649" s="2297"/>
      <c r="I2649" s="2293"/>
      <c r="J2649" s="2281"/>
      <c r="K2649" s="2295"/>
      <c r="L2649" s="2281"/>
      <c r="M2649" s="310"/>
      <c r="N2649" s="1678"/>
      <c r="O2649" s="1678"/>
      <c r="P2649" s="309"/>
      <c r="Q2649" s="309"/>
      <c r="R2649" s="308"/>
      <c r="S2649" s="308"/>
      <c r="T2649" s="358"/>
      <c r="U2649" s="357"/>
      <c r="V2649" s="357"/>
      <c r="W2649" s="357"/>
      <c r="X2649" s="357"/>
      <c r="Y2649" s="357"/>
      <c r="Z2649" s="357"/>
      <c r="AA2649" s="357"/>
      <c r="AB2649" s="308"/>
      <c r="AC2649" s="2300"/>
      <c r="AD2649" s="2300"/>
      <c r="AE2649" s="2307"/>
      <c r="AF2649" s="2316"/>
      <c r="AG2649" s="2314"/>
      <c r="AH2649" s="2312"/>
      <c r="AI2649" s="271">
        <f>IF(P2649=P2648,0,IF(P2649=P2647,0,IF(P2649=P2646,0,IF(P2649=P2645,0,1))))</f>
        <v>0</v>
      </c>
      <c r="AJ2649" s="271" t="s">
        <v>545</v>
      </c>
      <c r="AK2649" s="271" t="str">
        <f t="shared" si="3159"/>
        <v>??</v>
      </c>
      <c r="AL2649" s="271" t="e">
        <f>IF(#REF!=#REF!,0,IF(#REF!=#REF!,0,IF(#REF!=#REF!,0,IF(#REF!=#REF!,0,1))))</f>
        <v>#REF!</v>
      </c>
      <c r="AM2649" s="354">
        <f t="shared" si="3160"/>
        <v>0</v>
      </c>
    </row>
    <row r="2650" spans="1:39" ht="14.1" customHeight="1" thickTop="1" thickBot="1" x14ac:dyDescent="0.25">
      <c r="A2650" s="2278"/>
      <c r="B2650" s="2281"/>
      <c r="C2650" s="2283"/>
      <c r="D2650" s="2285"/>
      <c r="E2650" s="2288"/>
      <c r="F2650" s="2281"/>
      <c r="G2650" s="2295"/>
      <c r="H2650" s="2297"/>
      <c r="I2650" s="2293"/>
      <c r="J2650" s="2281"/>
      <c r="K2650" s="2295"/>
      <c r="L2650" s="2281"/>
      <c r="M2650" s="310"/>
      <c r="N2650" s="1678"/>
      <c r="O2650" s="1678"/>
      <c r="P2650" s="309"/>
      <c r="Q2650" s="309"/>
      <c r="R2650" s="308"/>
      <c r="S2650" s="308"/>
      <c r="T2650" s="358"/>
      <c r="U2650" s="357"/>
      <c r="V2650" s="357"/>
      <c r="W2650" s="357"/>
      <c r="X2650" s="357"/>
      <c r="Y2650" s="357"/>
      <c r="Z2650" s="357"/>
      <c r="AA2650" s="357"/>
      <c r="AB2650" s="308"/>
      <c r="AC2650" s="2300"/>
      <c r="AD2650" s="2300"/>
      <c r="AE2650" s="2307"/>
      <c r="AF2650" s="2316"/>
      <c r="AG2650" s="2314"/>
      <c r="AH2650" s="2312"/>
      <c r="AI2650" s="271">
        <f>IF(P2650=P2649,0,IF(P2650=P2648,0,IF(P2650=P2647,0,IF(P2650=P2646,0,IF(P2650=P2645,0,1)))))</f>
        <v>0</v>
      </c>
      <c r="AJ2650" s="271" t="s">
        <v>545</v>
      </c>
      <c r="AK2650" s="271" t="str">
        <f t="shared" si="3159"/>
        <v>??</v>
      </c>
      <c r="AL2650" s="271" t="e">
        <f>IF(#REF!=#REF!,0,IF(#REF!=#REF!,0,IF(#REF!=#REF!,0,IF(#REF!=#REF!,0,IF(#REF!=#REF!,0,1)))))</f>
        <v>#REF!</v>
      </c>
      <c r="AM2650" s="354">
        <f t="shared" si="3160"/>
        <v>0</v>
      </c>
    </row>
    <row r="2651" spans="1:39" ht="14.1" customHeight="1" thickTop="1" thickBot="1" x14ac:dyDescent="0.25">
      <c r="A2651" s="2278"/>
      <c r="B2651" s="2281"/>
      <c r="C2651" s="2283"/>
      <c r="D2651" s="2285"/>
      <c r="E2651" s="2288"/>
      <c r="F2651" s="2281"/>
      <c r="G2651" s="2295"/>
      <c r="H2651" s="2297"/>
      <c r="I2651" s="2293"/>
      <c r="J2651" s="2281"/>
      <c r="K2651" s="2295"/>
      <c r="L2651" s="2281"/>
      <c r="M2651" s="310"/>
      <c r="N2651" s="1678"/>
      <c r="O2651" s="1678"/>
      <c r="P2651" s="309"/>
      <c r="Q2651" s="309"/>
      <c r="R2651" s="308"/>
      <c r="S2651" s="308"/>
      <c r="T2651" s="358"/>
      <c r="U2651" s="357"/>
      <c r="V2651" s="357"/>
      <c r="W2651" s="357"/>
      <c r="X2651" s="357"/>
      <c r="Y2651" s="357"/>
      <c r="Z2651" s="357"/>
      <c r="AA2651" s="357"/>
      <c r="AB2651" s="308"/>
      <c r="AC2651" s="2300"/>
      <c r="AD2651" s="2300"/>
      <c r="AE2651" s="2308" t="str">
        <f>IF(AE2645&gt;9,"błąd","")</f>
        <v/>
      </c>
      <c r="AF2651" s="2316"/>
      <c r="AG2651" s="2314"/>
      <c r="AH2651" s="2312"/>
      <c r="AI2651" s="271">
        <f>IF(P2651=P2650,0,IF(P2651=P2649,0,IF(P2651=P2648,0,IF(P2651=P2647,0,IF(P2651=P2646,0,IF(P2651=P2645,0,1))))))</f>
        <v>0</v>
      </c>
      <c r="AJ2651" s="271" t="s">
        <v>545</v>
      </c>
      <c r="AK2651" s="271" t="str">
        <f t="shared" si="3159"/>
        <v>??</v>
      </c>
      <c r="AL2651" s="271" t="e">
        <f>IF(#REF!=#REF!,0,IF(#REF!=#REF!,0,IF(#REF!=#REF!,0,IF(#REF!=#REF!,0,IF(#REF!=#REF!,0,IF(#REF!=#REF!,0,1))))))</f>
        <v>#REF!</v>
      </c>
      <c r="AM2651" s="354">
        <f t="shared" si="3160"/>
        <v>0</v>
      </c>
    </row>
    <row r="2652" spans="1:39" ht="14.1" customHeight="1" thickTop="1" thickBot="1" x14ac:dyDescent="0.25">
      <c r="A2652" s="2278"/>
      <c r="B2652" s="2281"/>
      <c r="C2652" s="2283"/>
      <c r="D2652" s="2285"/>
      <c r="E2652" s="2288"/>
      <c r="F2652" s="2281"/>
      <c r="G2652" s="2295"/>
      <c r="H2652" s="2297"/>
      <c r="I2652" s="2293"/>
      <c r="J2652" s="2281"/>
      <c r="K2652" s="2295"/>
      <c r="L2652" s="2281"/>
      <c r="M2652" s="310"/>
      <c r="N2652" s="1678"/>
      <c r="O2652" s="1678"/>
      <c r="P2652" s="309"/>
      <c r="Q2652" s="309"/>
      <c r="R2652" s="308"/>
      <c r="S2652" s="308"/>
      <c r="T2652" s="358"/>
      <c r="U2652" s="357"/>
      <c r="V2652" s="357"/>
      <c r="W2652" s="357"/>
      <c r="X2652" s="357"/>
      <c r="Y2652" s="357"/>
      <c r="Z2652" s="357"/>
      <c r="AA2652" s="357"/>
      <c r="AB2652" s="308"/>
      <c r="AC2652" s="2300"/>
      <c r="AD2652" s="2300"/>
      <c r="AE2652" s="2308"/>
      <c r="AF2652" s="2316"/>
      <c r="AG2652" s="2314"/>
      <c r="AH2652" s="2312"/>
      <c r="AI2652" s="271">
        <f>IF(P2652=P2651,0,IF(P2652=P2650,0,IF(P2652=P2649,0,IF(P2652=P2648,0,IF(P2652=P2647,0,IF(P2652=P2646,0,IF(P2652=P2645,0,1)))))))</f>
        <v>0</v>
      </c>
      <c r="AJ2652" s="271" t="s">
        <v>545</v>
      </c>
      <c r="AK2652" s="271" t="str">
        <f t="shared" si="3159"/>
        <v>??</v>
      </c>
      <c r="AL2652" s="271" t="e">
        <f>IF(#REF!=#REF!,0,IF(#REF!=#REF!,0,IF(#REF!=#REF!,0,IF(#REF!=#REF!,0,IF(#REF!=#REF!,0,IF(#REF!=#REF!,0,IF(#REF!=#REF!,0,1)))))))</f>
        <v>#REF!</v>
      </c>
      <c r="AM2652" s="354">
        <f t="shared" si="3160"/>
        <v>0</v>
      </c>
    </row>
    <row r="2653" spans="1:39" ht="14.1" customHeight="1" thickTop="1" thickBot="1" x14ac:dyDescent="0.25">
      <c r="A2653" s="2278"/>
      <c r="B2653" s="2281"/>
      <c r="C2653" s="2283"/>
      <c r="D2653" s="2285"/>
      <c r="E2653" s="2288"/>
      <c r="F2653" s="2281"/>
      <c r="G2653" s="2295"/>
      <c r="H2653" s="2297"/>
      <c r="I2653" s="2293"/>
      <c r="J2653" s="2281"/>
      <c r="K2653" s="2295"/>
      <c r="L2653" s="2281"/>
      <c r="M2653" s="310"/>
      <c r="N2653" s="1678"/>
      <c r="O2653" s="1678"/>
      <c r="P2653" s="309"/>
      <c r="Q2653" s="309"/>
      <c r="R2653" s="308"/>
      <c r="S2653" s="308"/>
      <c r="T2653" s="358"/>
      <c r="U2653" s="357"/>
      <c r="V2653" s="357"/>
      <c r="W2653" s="357"/>
      <c r="X2653" s="357"/>
      <c r="Y2653" s="357"/>
      <c r="Z2653" s="357"/>
      <c r="AA2653" s="357"/>
      <c r="AB2653" s="308"/>
      <c r="AC2653" s="2300"/>
      <c r="AD2653" s="2300"/>
      <c r="AE2653" s="2308"/>
      <c r="AF2653" s="2316"/>
      <c r="AG2653" s="2314"/>
      <c r="AH2653" s="2312"/>
      <c r="AI2653" s="271">
        <f>IF(P2653=P2652,0,IF(P2653=P2651,0,IF(P2653=P2650,0,IF(P2653=P2649,0,IF(P2653=P2648,0,IF(P2653=P2647,0,IF(P2653=P2646,0,IF(P2653=P2645,0,1))))))))</f>
        <v>0</v>
      </c>
      <c r="AJ2653" s="271" t="s">
        <v>545</v>
      </c>
      <c r="AK2653" s="271" t="str">
        <f t="shared" si="3159"/>
        <v>??</v>
      </c>
      <c r="AL2653" s="271" t="e">
        <f>IF(#REF!=#REF!,0,IF(#REF!=#REF!,0,IF(#REF!=#REF!,0,IF(#REF!=#REF!,0,IF(#REF!=#REF!,0,IF(#REF!=#REF!,0,IF(#REF!=#REF!,0,IF(#REF!=#REF!,0,1))))))))</f>
        <v>#REF!</v>
      </c>
      <c r="AM2653" s="354">
        <f t="shared" si="3160"/>
        <v>0</v>
      </c>
    </row>
    <row r="2654" spans="1:39" ht="14.1" customHeight="1" thickTop="1" thickBot="1" x14ac:dyDescent="0.25">
      <c r="A2654" s="2279"/>
      <c r="B2654" s="2282"/>
      <c r="C2654" s="2284"/>
      <c r="D2654" s="2286"/>
      <c r="E2654" s="2289"/>
      <c r="F2654" s="2282"/>
      <c r="G2654" s="2296"/>
      <c r="H2654" s="2298"/>
      <c r="I2654" s="2294"/>
      <c r="J2654" s="2282"/>
      <c r="K2654" s="2296"/>
      <c r="L2654" s="2282"/>
      <c r="M2654" s="292"/>
      <c r="N2654" s="290"/>
      <c r="O2654" s="290"/>
      <c r="P2654" s="291"/>
      <c r="Q2654" s="291"/>
      <c r="R2654" s="290"/>
      <c r="S2654" s="290"/>
      <c r="T2654" s="356"/>
      <c r="U2654" s="355"/>
      <c r="V2654" s="355"/>
      <c r="W2654" s="355"/>
      <c r="X2654" s="355"/>
      <c r="Y2654" s="355"/>
      <c r="Z2654" s="355"/>
      <c r="AA2654" s="355"/>
      <c r="AB2654" s="290"/>
      <c r="AC2654" s="2301"/>
      <c r="AD2654" s="2301"/>
      <c r="AE2654" s="2309"/>
      <c r="AF2654" s="2316"/>
      <c r="AG2654" s="2315"/>
      <c r="AH2654" s="2312"/>
      <c r="AI2654" s="271">
        <f>IF(P2654=P2653,0,IF(P2654=P2652,0,IF(P2654=P2651,0,IF(P2654=P2650,0,IF(P2654=P2649,0,IF(P2654=P2648,0,IF(P2654=P2647,0,IF(P2654=P2646,0,IF(P2654=P2645,0,1)))))))))</f>
        <v>0</v>
      </c>
      <c r="AJ2654" s="271" t="s">
        <v>545</v>
      </c>
      <c r="AK2654" s="271" t="str">
        <f t="shared" si="3159"/>
        <v>??</v>
      </c>
      <c r="AL2654" s="271" t="e">
        <f>IF(#REF!=#REF!,0,IF(#REF!=#REF!,0,IF(#REF!=#REF!,0,IF(#REF!=#REF!,0,IF(#REF!=#REF!,0,IF(#REF!=#REF!,0,IF(#REF!=#REF!,0,IF(#REF!=#REF!,0,IF(#REF!=#REF!,0,1)))))))))</f>
        <v>#REF!</v>
      </c>
      <c r="AM2654" s="354">
        <f t="shared" si="3160"/>
        <v>0</v>
      </c>
    </row>
    <row r="2655" spans="1:39" ht="14.1" customHeight="1" thickTop="1" thickBot="1" x14ac:dyDescent="0.25">
      <c r="A2655" s="2278"/>
      <c r="B2655" s="2280"/>
      <c r="C2655" s="2283"/>
      <c r="D2655" s="2285"/>
      <c r="E2655" s="2287"/>
      <c r="F2655" s="2280"/>
      <c r="G2655" s="2280"/>
      <c r="H2655" s="2297"/>
      <c r="I2655" s="2290" t="s">
        <v>140</v>
      </c>
      <c r="J2655" s="2281"/>
      <c r="K2655" s="2280"/>
      <c r="L2655" s="2281"/>
      <c r="M2655" s="310"/>
      <c r="N2655" s="1678"/>
      <c r="O2655" s="1678"/>
      <c r="P2655" s="388"/>
      <c r="Q2655" s="388"/>
      <c r="R2655" s="308"/>
      <c r="S2655" s="308"/>
      <c r="T2655" s="358"/>
      <c r="U2655" s="357"/>
      <c r="V2655" s="357"/>
      <c r="W2655" s="357"/>
      <c r="X2655" s="357"/>
      <c r="Y2655" s="357"/>
      <c r="Z2655" s="357"/>
      <c r="AA2655" s="357"/>
      <c r="AB2655" s="308"/>
      <c r="AC2655" s="2299">
        <f>SUM(T2655:AB2664)</f>
        <v>0</v>
      </c>
      <c r="AD2655" s="2299">
        <f>IF(AC2655&gt;0,18,0)</f>
        <v>0</v>
      </c>
      <c r="AE2655" s="2306">
        <f>IF((AC2655-AD2655)&gt;=0,AC2655-AD2655,0)</f>
        <v>0</v>
      </c>
      <c r="AF2655" s="2316">
        <f>IF(AC2655&lt;AD2655,AC2655,AD2655)/IF(AD2655=0,1,AD2655)</f>
        <v>0</v>
      </c>
      <c r="AG2655" s="2313" t="str">
        <f>IF(AF2655=1,"pe",IF(AF2655&gt;0,"ne",""))</f>
        <v/>
      </c>
      <c r="AH2655" s="2312"/>
      <c r="AI2655" s="271">
        <v>1</v>
      </c>
      <c r="AJ2655" s="271" t="s">
        <v>545</v>
      </c>
      <c r="AK2655" s="271" t="str">
        <f t="shared" si="3159"/>
        <v>??</v>
      </c>
      <c r="AL2655" s="271">
        <v>1</v>
      </c>
      <c r="AM2655" s="354">
        <f>C2655</f>
        <v>0</v>
      </c>
    </row>
    <row r="2656" spans="1:39" ht="14.1" customHeight="1" thickTop="1" thickBot="1" x14ac:dyDescent="0.25">
      <c r="A2656" s="2278"/>
      <c r="B2656" s="2281"/>
      <c r="C2656" s="2283"/>
      <c r="D2656" s="2285"/>
      <c r="E2656" s="2288"/>
      <c r="F2656" s="2281"/>
      <c r="G2656" s="2295"/>
      <c r="H2656" s="2297"/>
      <c r="I2656" s="2291"/>
      <c r="J2656" s="2281"/>
      <c r="K2656" s="2295"/>
      <c r="L2656" s="2281"/>
      <c r="M2656" s="310"/>
      <c r="N2656" s="1678"/>
      <c r="O2656" s="1678"/>
      <c r="P2656" s="309"/>
      <c r="Q2656" s="309"/>
      <c r="R2656" s="308"/>
      <c r="S2656" s="308"/>
      <c r="T2656" s="358"/>
      <c r="U2656" s="357"/>
      <c r="V2656" s="357"/>
      <c r="W2656" s="357"/>
      <c r="X2656" s="357"/>
      <c r="Y2656" s="357"/>
      <c r="Z2656" s="357"/>
      <c r="AA2656" s="357"/>
      <c r="AB2656" s="308"/>
      <c r="AC2656" s="2300"/>
      <c r="AD2656" s="2300"/>
      <c r="AE2656" s="2307"/>
      <c r="AF2656" s="2316"/>
      <c r="AG2656" s="2314"/>
      <c r="AH2656" s="2312"/>
      <c r="AI2656" s="271">
        <f>IF(P2656=P2655,0,1)</f>
        <v>0</v>
      </c>
      <c r="AJ2656" s="271" t="s">
        <v>545</v>
      </c>
      <c r="AK2656" s="271" t="str">
        <f t="shared" si="3159"/>
        <v>??</v>
      </c>
      <c r="AL2656" s="271" t="e">
        <f>IF(#REF!=#REF!,0,1)</f>
        <v>#REF!</v>
      </c>
      <c r="AM2656" s="354">
        <f t="shared" ref="AM2656:AM2664" si="3161">AM2655</f>
        <v>0</v>
      </c>
    </row>
    <row r="2657" spans="1:39" ht="14.1" customHeight="1" thickTop="1" thickBot="1" x14ac:dyDescent="0.25">
      <c r="A2657" s="2278"/>
      <c r="B2657" s="2281"/>
      <c r="C2657" s="2283"/>
      <c r="D2657" s="2285"/>
      <c r="E2657" s="2288"/>
      <c r="F2657" s="2281"/>
      <c r="G2657" s="2295"/>
      <c r="H2657" s="2297"/>
      <c r="I2657" s="2292"/>
      <c r="J2657" s="2281"/>
      <c r="K2657" s="2295"/>
      <c r="L2657" s="2281"/>
      <c r="M2657" s="310"/>
      <c r="N2657" s="1678"/>
      <c r="O2657" s="1678"/>
      <c r="P2657" s="309"/>
      <c r="Q2657" s="309"/>
      <c r="R2657" s="308"/>
      <c r="S2657" s="308"/>
      <c r="T2657" s="358"/>
      <c r="U2657" s="357"/>
      <c r="V2657" s="357"/>
      <c r="W2657" s="357"/>
      <c r="X2657" s="357"/>
      <c r="Y2657" s="357"/>
      <c r="Z2657" s="357"/>
      <c r="AA2657" s="357"/>
      <c r="AB2657" s="308"/>
      <c r="AC2657" s="2300"/>
      <c r="AD2657" s="2300"/>
      <c r="AE2657" s="2307"/>
      <c r="AF2657" s="2316"/>
      <c r="AG2657" s="2314"/>
      <c r="AH2657" s="2312"/>
      <c r="AI2657" s="271">
        <f>IF(P2657=P2656,0,IF(P2657=P2655,0,1))</f>
        <v>0</v>
      </c>
      <c r="AJ2657" s="271" t="s">
        <v>545</v>
      </c>
      <c r="AK2657" s="271" t="str">
        <f t="shared" si="3159"/>
        <v>??</v>
      </c>
      <c r="AL2657" s="271" t="e">
        <f>IF(#REF!=#REF!,0,IF(#REF!=#REF!,0,1))</f>
        <v>#REF!</v>
      </c>
      <c r="AM2657" s="354">
        <f t="shared" si="3161"/>
        <v>0</v>
      </c>
    </row>
    <row r="2658" spans="1:39" ht="14.1" customHeight="1" thickTop="1" thickBot="1" x14ac:dyDescent="0.25">
      <c r="A2658" s="2278"/>
      <c r="B2658" s="2281"/>
      <c r="C2658" s="2283"/>
      <c r="D2658" s="2285"/>
      <c r="E2658" s="2288"/>
      <c r="F2658" s="2281"/>
      <c r="G2658" s="2295"/>
      <c r="H2658" s="2297"/>
      <c r="I2658" s="2293"/>
      <c r="J2658" s="2281"/>
      <c r="K2658" s="2295"/>
      <c r="L2658" s="2281"/>
      <c r="M2658" s="310"/>
      <c r="N2658" s="1678"/>
      <c r="O2658" s="1678"/>
      <c r="P2658" s="309"/>
      <c r="Q2658" s="309"/>
      <c r="R2658" s="308"/>
      <c r="S2658" s="308"/>
      <c r="T2658" s="358"/>
      <c r="U2658" s="357"/>
      <c r="V2658" s="357"/>
      <c r="W2658" s="357"/>
      <c r="X2658" s="357"/>
      <c r="Y2658" s="357"/>
      <c r="Z2658" s="357"/>
      <c r="AA2658" s="357"/>
      <c r="AB2658" s="308"/>
      <c r="AC2658" s="2300"/>
      <c r="AD2658" s="2300"/>
      <c r="AE2658" s="2307"/>
      <c r="AF2658" s="2316"/>
      <c r="AG2658" s="2314"/>
      <c r="AH2658" s="2312"/>
      <c r="AI2658" s="271">
        <f>IF(P2658=P2657,0,IF(P2658=P2656,0,IF(P2658=P2655,0,1)))</f>
        <v>0</v>
      </c>
      <c r="AJ2658" s="271" t="s">
        <v>545</v>
      </c>
      <c r="AK2658" s="271" t="str">
        <f t="shared" si="3159"/>
        <v>??</v>
      </c>
      <c r="AL2658" s="271" t="e">
        <f>IF(#REF!=#REF!,0,IF(#REF!=#REF!,0,IF(#REF!=#REF!,0,1)))</f>
        <v>#REF!</v>
      </c>
      <c r="AM2658" s="354">
        <f t="shared" si="3161"/>
        <v>0</v>
      </c>
    </row>
    <row r="2659" spans="1:39" ht="14.1" customHeight="1" thickTop="1" thickBot="1" x14ac:dyDescent="0.25">
      <c r="A2659" s="2278"/>
      <c r="B2659" s="2281"/>
      <c r="C2659" s="2283"/>
      <c r="D2659" s="2285"/>
      <c r="E2659" s="2288"/>
      <c r="F2659" s="2281"/>
      <c r="G2659" s="2295"/>
      <c r="H2659" s="2297"/>
      <c r="I2659" s="2293"/>
      <c r="J2659" s="2281"/>
      <c r="K2659" s="2295"/>
      <c r="L2659" s="2281"/>
      <c r="M2659" s="310"/>
      <c r="N2659" s="1678"/>
      <c r="O2659" s="1678"/>
      <c r="P2659" s="309"/>
      <c r="Q2659" s="309"/>
      <c r="R2659" s="308"/>
      <c r="S2659" s="308"/>
      <c r="T2659" s="358"/>
      <c r="U2659" s="357"/>
      <c r="V2659" s="357"/>
      <c r="W2659" s="357"/>
      <c r="X2659" s="357"/>
      <c r="Y2659" s="357"/>
      <c r="Z2659" s="357"/>
      <c r="AA2659" s="357"/>
      <c r="AB2659" s="308"/>
      <c r="AC2659" s="2300"/>
      <c r="AD2659" s="2300"/>
      <c r="AE2659" s="2307"/>
      <c r="AF2659" s="2316"/>
      <c r="AG2659" s="2314"/>
      <c r="AH2659" s="2312"/>
      <c r="AI2659" s="271">
        <f>IF(P2659=P2658,0,IF(P2659=P2657,0,IF(P2659=P2656,0,IF(P2659=P2655,0,1))))</f>
        <v>0</v>
      </c>
      <c r="AJ2659" s="271" t="s">
        <v>545</v>
      </c>
      <c r="AK2659" s="271" t="str">
        <f t="shared" si="3159"/>
        <v>??</v>
      </c>
      <c r="AL2659" s="271" t="e">
        <f>IF(#REF!=#REF!,0,IF(#REF!=#REF!,0,IF(#REF!=#REF!,0,IF(#REF!=#REF!,0,1))))</f>
        <v>#REF!</v>
      </c>
      <c r="AM2659" s="354">
        <f t="shared" si="3161"/>
        <v>0</v>
      </c>
    </row>
    <row r="2660" spans="1:39" ht="14.1" customHeight="1" thickTop="1" thickBot="1" x14ac:dyDescent="0.25">
      <c r="A2660" s="2278"/>
      <c r="B2660" s="2281"/>
      <c r="C2660" s="2283"/>
      <c r="D2660" s="2285"/>
      <c r="E2660" s="2288"/>
      <c r="F2660" s="2281"/>
      <c r="G2660" s="2295"/>
      <c r="H2660" s="2297"/>
      <c r="I2660" s="2293"/>
      <c r="J2660" s="2281"/>
      <c r="K2660" s="2295"/>
      <c r="L2660" s="2281"/>
      <c r="M2660" s="310"/>
      <c r="N2660" s="1678"/>
      <c r="O2660" s="1678"/>
      <c r="P2660" s="309"/>
      <c r="Q2660" s="309"/>
      <c r="R2660" s="308"/>
      <c r="S2660" s="308"/>
      <c r="T2660" s="358"/>
      <c r="U2660" s="357"/>
      <c r="V2660" s="357"/>
      <c r="W2660" s="357"/>
      <c r="X2660" s="357"/>
      <c r="Y2660" s="357"/>
      <c r="Z2660" s="357"/>
      <c r="AA2660" s="357"/>
      <c r="AB2660" s="308"/>
      <c r="AC2660" s="2300"/>
      <c r="AD2660" s="2300"/>
      <c r="AE2660" s="2307"/>
      <c r="AF2660" s="2316"/>
      <c r="AG2660" s="2314"/>
      <c r="AH2660" s="2312"/>
      <c r="AI2660" s="271">
        <f>IF(P2660=P2659,0,IF(P2660=P2658,0,IF(P2660=P2657,0,IF(P2660=P2656,0,IF(P2660=P2655,0,1)))))</f>
        <v>0</v>
      </c>
      <c r="AJ2660" s="271" t="s">
        <v>545</v>
      </c>
      <c r="AK2660" s="271" t="str">
        <f t="shared" si="3159"/>
        <v>??</v>
      </c>
      <c r="AL2660" s="271" t="e">
        <f>IF(#REF!=#REF!,0,IF(#REF!=#REF!,0,IF(#REF!=#REF!,0,IF(#REF!=#REF!,0,IF(#REF!=#REF!,0,1)))))</f>
        <v>#REF!</v>
      </c>
      <c r="AM2660" s="354">
        <f t="shared" si="3161"/>
        <v>0</v>
      </c>
    </row>
    <row r="2661" spans="1:39" ht="14.1" customHeight="1" thickTop="1" thickBot="1" x14ac:dyDescent="0.25">
      <c r="A2661" s="2278"/>
      <c r="B2661" s="2281"/>
      <c r="C2661" s="2283"/>
      <c r="D2661" s="2285"/>
      <c r="E2661" s="2288"/>
      <c r="F2661" s="2281"/>
      <c r="G2661" s="2295"/>
      <c r="H2661" s="2297"/>
      <c r="I2661" s="2293"/>
      <c r="J2661" s="2281"/>
      <c r="K2661" s="2295"/>
      <c r="L2661" s="2281"/>
      <c r="M2661" s="310"/>
      <c r="N2661" s="1678"/>
      <c r="O2661" s="1678"/>
      <c r="P2661" s="309"/>
      <c r="Q2661" s="309"/>
      <c r="R2661" s="308"/>
      <c r="S2661" s="308"/>
      <c r="T2661" s="358"/>
      <c r="U2661" s="357"/>
      <c r="V2661" s="357"/>
      <c r="W2661" s="357"/>
      <c r="X2661" s="357"/>
      <c r="Y2661" s="357"/>
      <c r="Z2661" s="357"/>
      <c r="AA2661" s="357"/>
      <c r="AB2661" s="308"/>
      <c r="AC2661" s="2300"/>
      <c r="AD2661" s="2300"/>
      <c r="AE2661" s="2308" t="str">
        <f>IF(AE2655&gt;9,"błąd","")</f>
        <v/>
      </c>
      <c r="AF2661" s="2316"/>
      <c r="AG2661" s="2314"/>
      <c r="AH2661" s="2312"/>
      <c r="AI2661" s="271">
        <f>IF(P2661=P2660,0,IF(P2661=P2659,0,IF(P2661=P2658,0,IF(P2661=P2657,0,IF(P2661=P2656,0,IF(P2661=P2655,0,1))))))</f>
        <v>0</v>
      </c>
      <c r="AJ2661" s="271" t="s">
        <v>545</v>
      </c>
      <c r="AK2661" s="271" t="str">
        <f t="shared" si="3159"/>
        <v>??</v>
      </c>
      <c r="AL2661" s="271" t="e">
        <f>IF(#REF!=#REF!,0,IF(#REF!=#REF!,0,IF(#REF!=#REF!,0,IF(#REF!=#REF!,0,IF(#REF!=#REF!,0,IF(#REF!=#REF!,0,1))))))</f>
        <v>#REF!</v>
      </c>
      <c r="AM2661" s="354">
        <f t="shared" si="3161"/>
        <v>0</v>
      </c>
    </row>
    <row r="2662" spans="1:39" ht="14.1" customHeight="1" thickTop="1" thickBot="1" x14ac:dyDescent="0.25">
      <c r="A2662" s="2278"/>
      <c r="B2662" s="2281"/>
      <c r="C2662" s="2283"/>
      <c r="D2662" s="2285"/>
      <c r="E2662" s="2288"/>
      <c r="F2662" s="2281"/>
      <c r="G2662" s="2295"/>
      <c r="H2662" s="2297"/>
      <c r="I2662" s="2293"/>
      <c r="J2662" s="2281"/>
      <c r="K2662" s="2295"/>
      <c r="L2662" s="2281"/>
      <c r="M2662" s="310"/>
      <c r="N2662" s="1678"/>
      <c r="O2662" s="1678"/>
      <c r="P2662" s="309"/>
      <c r="Q2662" s="309"/>
      <c r="R2662" s="308"/>
      <c r="S2662" s="308"/>
      <c r="T2662" s="358"/>
      <c r="U2662" s="357"/>
      <c r="V2662" s="357"/>
      <c r="W2662" s="357"/>
      <c r="X2662" s="357"/>
      <c r="Y2662" s="357"/>
      <c r="Z2662" s="357"/>
      <c r="AA2662" s="357"/>
      <c r="AB2662" s="308"/>
      <c r="AC2662" s="2300"/>
      <c r="AD2662" s="2300"/>
      <c r="AE2662" s="2308"/>
      <c r="AF2662" s="2316"/>
      <c r="AG2662" s="2314"/>
      <c r="AH2662" s="2312"/>
      <c r="AI2662" s="271">
        <f>IF(P2662=P2661,0,IF(P2662=P2660,0,IF(P2662=P2659,0,IF(P2662=P2658,0,IF(P2662=P2657,0,IF(P2662=P2656,0,IF(P2662=P2655,0,1)))))))</f>
        <v>0</v>
      </c>
      <c r="AJ2662" s="271" t="s">
        <v>545</v>
      </c>
      <c r="AK2662" s="271" t="str">
        <f t="shared" si="3159"/>
        <v>??</v>
      </c>
      <c r="AL2662" s="271" t="e">
        <f>IF(#REF!=#REF!,0,IF(#REF!=#REF!,0,IF(#REF!=#REF!,0,IF(#REF!=#REF!,0,IF(#REF!=#REF!,0,IF(#REF!=#REF!,0,IF(#REF!=#REF!,0,1)))))))</f>
        <v>#REF!</v>
      </c>
      <c r="AM2662" s="354">
        <f t="shared" si="3161"/>
        <v>0</v>
      </c>
    </row>
    <row r="2663" spans="1:39" ht="14.1" customHeight="1" thickTop="1" thickBot="1" x14ac:dyDescent="0.25">
      <c r="A2663" s="2278"/>
      <c r="B2663" s="2281"/>
      <c r="C2663" s="2283"/>
      <c r="D2663" s="2285"/>
      <c r="E2663" s="2288"/>
      <c r="F2663" s="2281"/>
      <c r="G2663" s="2295"/>
      <c r="H2663" s="2297"/>
      <c r="I2663" s="2293"/>
      <c r="J2663" s="2281"/>
      <c r="K2663" s="2295"/>
      <c r="L2663" s="2281"/>
      <c r="M2663" s="310"/>
      <c r="N2663" s="1678"/>
      <c r="O2663" s="1678"/>
      <c r="P2663" s="309"/>
      <c r="Q2663" s="309"/>
      <c r="R2663" s="308"/>
      <c r="S2663" s="308"/>
      <c r="T2663" s="358"/>
      <c r="U2663" s="357"/>
      <c r="V2663" s="357"/>
      <c r="W2663" s="357"/>
      <c r="X2663" s="357"/>
      <c r="Y2663" s="357"/>
      <c r="Z2663" s="357"/>
      <c r="AA2663" s="357"/>
      <c r="AB2663" s="308"/>
      <c r="AC2663" s="2300"/>
      <c r="AD2663" s="2300"/>
      <c r="AE2663" s="2308"/>
      <c r="AF2663" s="2316"/>
      <c r="AG2663" s="2314"/>
      <c r="AH2663" s="2312"/>
      <c r="AI2663" s="271">
        <f>IF(P2663=P2662,0,IF(P2663=P2661,0,IF(P2663=P2660,0,IF(P2663=P2659,0,IF(P2663=P2658,0,IF(P2663=P2657,0,IF(P2663=P2656,0,IF(P2663=P2655,0,1))))))))</f>
        <v>0</v>
      </c>
      <c r="AJ2663" s="271" t="s">
        <v>545</v>
      </c>
      <c r="AK2663" s="271" t="str">
        <f t="shared" si="3159"/>
        <v>??</v>
      </c>
      <c r="AL2663" s="271" t="e">
        <f>IF(#REF!=#REF!,0,IF(#REF!=#REF!,0,IF(#REF!=#REF!,0,IF(#REF!=#REF!,0,IF(#REF!=#REF!,0,IF(#REF!=#REF!,0,IF(#REF!=#REF!,0,IF(#REF!=#REF!,0,1))))))))</f>
        <v>#REF!</v>
      </c>
      <c r="AM2663" s="354">
        <f t="shared" si="3161"/>
        <v>0</v>
      </c>
    </row>
    <row r="2664" spans="1:39" ht="14.1" customHeight="1" thickTop="1" thickBot="1" x14ac:dyDescent="0.25">
      <c r="A2664" s="2279"/>
      <c r="B2664" s="2282"/>
      <c r="C2664" s="2284"/>
      <c r="D2664" s="2286"/>
      <c r="E2664" s="2289"/>
      <c r="F2664" s="2282"/>
      <c r="G2664" s="2296"/>
      <c r="H2664" s="2298"/>
      <c r="I2664" s="2294"/>
      <c r="J2664" s="2282"/>
      <c r="K2664" s="2296"/>
      <c r="L2664" s="2282"/>
      <c r="M2664" s="292"/>
      <c r="N2664" s="290"/>
      <c r="O2664" s="290"/>
      <c r="P2664" s="291"/>
      <c r="Q2664" s="291"/>
      <c r="R2664" s="290"/>
      <c r="S2664" s="290"/>
      <c r="T2664" s="356"/>
      <c r="U2664" s="355"/>
      <c r="V2664" s="355"/>
      <c r="W2664" s="355"/>
      <c r="X2664" s="355"/>
      <c r="Y2664" s="355"/>
      <c r="Z2664" s="355"/>
      <c r="AA2664" s="355"/>
      <c r="AB2664" s="290"/>
      <c r="AC2664" s="2301"/>
      <c r="AD2664" s="2301"/>
      <c r="AE2664" s="2309"/>
      <c r="AF2664" s="2316"/>
      <c r="AG2664" s="2315"/>
      <c r="AH2664" s="2312"/>
      <c r="AI2664" s="271">
        <f>IF(P2664=P2663,0,IF(P2664=P2662,0,IF(P2664=P2661,0,IF(P2664=P2660,0,IF(P2664=P2659,0,IF(P2664=P2658,0,IF(P2664=P2657,0,IF(P2664=P2656,0,IF(P2664=P2655,0,1)))))))))</f>
        <v>0</v>
      </c>
      <c r="AJ2664" s="271" t="s">
        <v>545</v>
      </c>
      <c r="AK2664" s="271" t="str">
        <f t="shared" si="3159"/>
        <v>??</v>
      </c>
      <c r="AL2664" s="271" t="e">
        <f>IF(#REF!=#REF!,0,IF(#REF!=#REF!,0,IF(#REF!=#REF!,0,IF(#REF!=#REF!,0,IF(#REF!=#REF!,0,IF(#REF!=#REF!,0,IF(#REF!=#REF!,0,IF(#REF!=#REF!,0,IF(#REF!=#REF!,0,1)))))))))</f>
        <v>#REF!</v>
      </c>
      <c r="AM2664" s="354">
        <f t="shared" si="3161"/>
        <v>0</v>
      </c>
    </row>
    <row r="2665" spans="1:39" ht="14.1" customHeight="1" thickTop="1" thickBot="1" x14ac:dyDescent="0.25">
      <c r="A2665" s="2278"/>
      <c r="B2665" s="2280"/>
      <c r="C2665" s="2283"/>
      <c r="D2665" s="2285"/>
      <c r="E2665" s="2287"/>
      <c r="F2665" s="2280"/>
      <c r="G2665" s="2280"/>
      <c r="H2665" s="2297"/>
      <c r="I2665" s="2290" t="s">
        <v>140</v>
      </c>
      <c r="J2665" s="2281"/>
      <c r="K2665" s="2280"/>
      <c r="L2665" s="2281"/>
      <c r="M2665" s="310"/>
      <c r="N2665" s="1678"/>
      <c r="O2665" s="1678"/>
      <c r="P2665" s="388"/>
      <c r="Q2665" s="388"/>
      <c r="R2665" s="308"/>
      <c r="S2665" s="308"/>
      <c r="T2665" s="358"/>
      <c r="U2665" s="357"/>
      <c r="V2665" s="357"/>
      <c r="W2665" s="357"/>
      <c r="X2665" s="357"/>
      <c r="Y2665" s="357"/>
      <c r="Z2665" s="357"/>
      <c r="AA2665" s="357"/>
      <c r="AB2665" s="308"/>
      <c r="AC2665" s="2299">
        <f>SUM(T2665:AB2674)</f>
        <v>0</v>
      </c>
      <c r="AD2665" s="2299">
        <f>IF(AC2665&gt;0,18,0)</f>
        <v>0</v>
      </c>
      <c r="AE2665" s="2306">
        <f>IF((AC2665-AD2665)&gt;=0,AC2665-AD2665,0)</f>
        <v>0</v>
      </c>
      <c r="AF2665" s="2316">
        <f>IF(AC2665&lt;AD2665,AC2665,AD2665)/IF(AD2665=0,1,AD2665)</f>
        <v>0</v>
      </c>
      <c r="AG2665" s="2313" t="str">
        <f>IF(AF2665=1,"pe",IF(AF2665&gt;0,"ne",""))</f>
        <v/>
      </c>
      <c r="AH2665" s="2312"/>
      <c r="AI2665" s="271">
        <v>1</v>
      </c>
      <c r="AJ2665" s="271" t="s">
        <v>545</v>
      </c>
      <c r="AK2665" s="271" t="str">
        <f t="shared" si="3159"/>
        <v>??</v>
      </c>
      <c r="AL2665" s="271">
        <v>1</v>
      </c>
      <c r="AM2665" s="354">
        <f>C2665</f>
        <v>0</v>
      </c>
    </row>
    <row r="2666" spans="1:39" ht="14.1" customHeight="1" thickTop="1" thickBot="1" x14ac:dyDescent="0.25">
      <c r="A2666" s="2278"/>
      <c r="B2666" s="2281"/>
      <c r="C2666" s="2283"/>
      <c r="D2666" s="2285"/>
      <c r="E2666" s="2288"/>
      <c r="F2666" s="2281"/>
      <c r="G2666" s="2295"/>
      <c r="H2666" s="2297"/>
      <c r="I2666" s="2291"/>
      <c r="J2666" s="2281"/>
      <c r="K2666" s="2295"/>
      <c r="L2666" s="2281"/>
      <c r="M2666" s="310"/>
      <c r="N2666" s="1678"/>
      <c r="O2666" s="1678"/>
      <c r="P2666" s="309"/>
      <c r="Q2666" s="309"/>
      <c r="R2666" s="308"/>
      <c r="S2666" s="308"/>
      <c r="T2666" s="358"/>
      <c r="U2666" s="357"/>
      <c r="V2666" s="357"/>
      <c r="W2666" s="357"/>
      <c r="X2666" s="357"/>
      <c r="Y2666" s="357"/>
      <c r="Z2666" s="357"/>
      <c r="AA2666" s="357"/>
      <c r="AB2666" s="308"/>
      <c r="AC2666" s="2300"/>
      <c r="AD2666" s="2300"/>
      <c r="AE2666" s="2307"/>
      <c r="AF2666" s="2316"/>
      <c r="AG2666" s="2314"/>
      <c r="AH2666" s="2312"/>
      <c r="AI2666" s="271">
        <f>IF(P2666=P2665,0,1)</f>
        <v>0</v>
      </c>
      <c r="AJ2666" s="271" t="s">
        <v>545</v>
      </c>
      <c r="AK2666" s="271" t="str">
        <f t="shared" si="3159"/>
        <v>??</v>
      </c>
      <c r="AL2666" s="271" t="e">
        <f>IF(#REF!=#REF!,0,1)</f>
        <v>#REF!</v>
      </c>
      <c r="AM2666" s="354">
        <f t="shared" ref="AM2666:AM2674" si="3162">AM2665</f>
        <v>0</v>
      </c>
    </row>
    <row r="2667" spans="1:39" ht="14.1" customHeight="1" thickTop="1" thickBot="1" x14ac:dyDescent="0.25">
      <c r="A2667" s="2278"/>
      <c r="B2667" s="2281"/>
      <c r="C2667" s="2283"/>
      <c r="D2667" s="2285"/>
      <c r="E2667" s="2288"/>
      <c r="F2667" s="2281"/>
      <c r="G2667" s="2295"/>
      <c r="H2667" s="2297"/>
      <c r="I2667" s="2292"/>
      <c r="J2667" s="2281"/>
      <c r="K2667" s="2295"/>
      <c r="L2667" s="2281"/>
      <c r="M2667" s="310"/>
      <c r="N2667" s="1678"/>
      <c r="O2667" s="1678"/>
      <c r="P2667" s="309"/>
      <c r="Q2667" s="309"/>
      <c r="R2667" s="308"/>
      <c r="S2667" s="308"/>
      <c r="T2667" s="358"/>
      <c r="U2667" s="357"/>
      <c r="V2667" s="357"/>
      <c r="W2667" s="357"/>
      <c r="X2667" s="357"/>
      <c r="Y2667" s="357"/>
      <c r="Z2667" s="357"/>
      <c r="AA2667" s="357"/>
      <c r="AB2667" s="308"/>
      <c r="AC2667" s="2300"/>
      <c r="AD2667" s="2300"/>
      <c r="AE2667" s="2307"/>
      <c r="AF2667" s="2316"/>
      <c r="AG2667" s="2314"/>
      <c r="AH2667" s="2312"/>
      <c r="AI2667" s="271">
        <f>IF(P2667=P2666,0,IF(P2667=P2665,0,1))</f>
        <v>0</v>
      </c>
      <c r="AJ2667" s="271" t="s">
        <v>545</v>
      </c>
      <c r="AK2667" s="271" t="str">
        <f t="shared" si="3159"/>
        <v>??</v>
      </c>
      <c r="AL2667" s="271" t="e">
        <f>IF(#REF!=#REF!,0,IF(#REF!=#REF!,0,1))</f>
        <v>#REF!</v>
      </c>
      <c r="AM2667" s="354">
        <f t="shared" si="3162"/>
        <v>0</v>
      </c>
    </row>
    <row r="2668" spans="1:39" ht="14.1" customHeight="1" thickTop="1" thickBot="1" x14ac:dyDescent="0.25">
      <c r="A2668" s="2278"/>
      <c r="B2668" s="2281"/>
      <c r="C2668" s="2283"/>
      <c r="D2668" s="2285"/>
      <c r="E2668" s="2288"/>
      <c r="F2668" s="2281"/>
      <c r="G2668" s="2295"/>
      <c r="H2668" s="2297"/>
      <c r="I2668" s="2293"/>
      <c r="J2668" s="2281"/>
      <c r="K2668" s="2295"/>
      <c r="L2668" s="2281"/>
      <c r="M2668" s="310"/>
      <c r="N2668" s="1678"/>
      <c r="O2668" s="1678"/>
      <c r="P2668" s="309"/>
      <c r="Q2668" s="309"/>
      <c r="R2668" s="308"/>
      <c r="S2668" s="308"/>
      <c r="T2668" s="358"/>
      <c r="U2668" s="357"/>
      <c r="V2668" s="357"/>
      <c r="W2668" s="357"/>
      <c r="X2668" s="357"/>
      <c r="Y2668" s="357"/>
      <c r="Z2668" s="357"/>
      <c r="AA2668" s="357"/>
      <c r="AB2668" s="308"/>
      <c r="AC2668" s="2300"/>
      <c r="AD2668" s="2300"/>
      <c r="AE2668" s="2307"/>
      <c r="AF2668" s="2316"/>
      <c r="AG2668" s="2314"/>
      <c r="AH2668" s="2312"/>
      <c r="AI2668" s="271">
        <f>IF(P2668=P2667,0,IF(P2668=P2666,0,IF(P2668=P2665,0,1)))</f>
        <v>0</v>
      </c>
      <c r="AJ2668" s="271" t="s">
        <v>545</v>
      </c>
      <c r="AK2668" s="271" t="str">
        <f t="shared" si="3159"/>
        <v>??</v>
      </c>
      <c r="AL2668" s="271" t="e">
        <f>IF(#REF!=#REF!,0,IF(#REF!=#REF!,0,IF(#REF!=#REF!,0,1)))</f>
        <v>#REF!</v>
      </c>
      <c r="AM2668" s="354">
        <f t="shared" si="3162"/>
        <v>0</v>
      </c>
    </row>
    <row r="2669" spans="1:39" ht="14.1" customHeight="1" thickTop="1" thickBot="1" x14ac:dyDescent="0.25">
      <c r="A2669" s="2278"/>
      <c r="B2669" s="2281"/>
      <c r="C2669" s="2283"/>
      <c r="D2669" s="2285"/>
      <c r="E2669" s="2288"/>
      <c r="F2669" s="2281"/>
      <c r="G2669" s="2295"/>
      <c r="H2669" s="2297"/>
      <c r="I2669" s="2293"/>
      <c r="J2669" s="2281"/>
      <c r="K2669" s="2295"/>
      <c r="L2669" s="2281"/>
      <c r="M2669" s="310"/>
      <c r="N2669" s="1678"/>
      <c r="O2669" s="1678"/>
      <c r="P2669" s="309"/>
      <c r="Q2669" s="309"/>
      <c r="R2669" s="308"/>
      <c r="S2669" s="308"/>
      <c r="T2669" s="358"/>
      <c r="U2669" s="357"/>
      <c r="V2669" s="357"/>
      <c r="W2669" s="357"/>
      <c r="X2669" s="357"/>
      <c r="Y2669" s="357"/>
      <c r="Z2669" s="357"/>
      <c r="AA2669" s="357"/>
      <c r="AB2669" s="308"/>
      <c r="AC2669" s="2300"/>
      <c r="AD2669" s="2300"/>
      <c r="AE2669" s="2307"/>
      <c r="AF2669" s="2316"/>
      <c r="AG2669" s="2314"/>
      <c r="AH2669" s="2312"/>
      <c r="AI2669" s="271">
        <f>IF(P2669=P2668,0,IF(P2669=P2667,0,IF(P2669=P2666,0,IF(P2669=P2665,0,1))))</f>
        <v>0</v>
      </c>
      <c r="AJ2669" s="271" t="s">
        <v>545</v>
      </c>
      <c r="AK2669" s="271" t="str">
        <f t="shared" si="3159"/>
        <v>??</v>
      </c>
      <c r="AL2669" s="271" t="e">
        <f>IF(#REF!=#REF!,0,IF(#REF!=#REF!,0,IF(#REF!=#REF!,0,IF(#REF!=#REF!,0,1))))</f>
        <v>#REF!</v>
      </c>
      <c r="AM2669" s="354">
        <f t="shared" si="3162"/>
        <v>0</v>
      </c>
    </row>
    <row r="2670" spans="1:39" ht="14.1" customHeight="1" thickTop="1" thickBot="1" x14ac:dyDescent="0.25">
      <c r="A2670" s="2278"/>
      <c r="B2670" s="2281"/>
      <c r="C2670" s="2283"/>
      <c r="D2670" s="2285"/>
      <c r="E2670" s="2288"/>
      <c r="F2670" s="2281"/>
      <c r="G2670" s="2295"/>
      <c r="H2670" s="2297"/>
      <c r="I2670" s="2293"/>
      <c r="J2670" s="2281"/>
      <c r="K2670" s="2295"/>
      <c r="L2670" s="2281"/>
      <c r="M2670" s="310"/>
      <c r="N2670" s="1678"/>
      <c r="O2670" s="1678"/>
      <c r="P2670" s="309"/>
      <c r="Q2670" s="309"/>
      <c r="R2670" s="308"/>
      <c r="S2670" s="308"/>
      <c r="T2670" s="358"/>
      <c r="U2670" s="357"/>
      <c r="V2670" s="357"/>
      <c r="W2670" s="357"/>
      <c r="X2670" s="357"/>
      <c r="Y2670" s="357"/>
      <c r="Z2670" s="357"/>
      <c r="AA2670" s="357"/>
      <c r="AB2670" s="308"/>
      <c r="AC2670" s="2300"/>
      <c r="AD2670" s="2300"/>
      <c r="AE2670" s="2307"/>
      <c r="AF2670" s="2316"/>
      <c r="AG2670" s="2314"/>
      <c r="AH2670" s="2312"/>
      <c r="AI2670" s="271">
        <f>IF(P2670=P2669,0,IF(P2670=P2668,0,IF(P2670=P2667,0,IF(P2670=P2666,0,IF(P2670=P2665,0,1)))))</f>
        <v>0</v>
      </c>
      <c r="AJ2670" s="271" t="s">
        <v>545</v>
      </c>
      <c r="AK2670" s="271" t="str">
        <f t="shared" si="3159"/>
        <v>??</v>
      </c>
      <c r="AL2670" s="271" t="e">
        <f>IF(#REF!=#REF!,0,IF(#REF!=#REF!,0,IF(#REF!=#REF!,0,IF(#REF!=#REF!,0,IF(#REF!=#REF!,0,1)))))</f>
        <v>#REF!</v>
      </c>
      <c r="AM2670" s="354">
        <f t="shared" si="3162"/>
        <v>0</v>
      </c>
    </row>
    <row r="2671" spans="1:39" ht="14.1" customHeight="1" thickTop="1" thickBot="1" x14ac:dyDescent="0.25">
      <c r="A2671" s="2278"/>
      <c r="B2671" s="2281"/>
      <c r="C2671" s="2283"/>
      <c r="D2671" s="2285"/>
      <c r="E2671" s="2288"/>
      <c r="F2671" s="2281"/>
      <c r="G2671" s="2295"/>
      <c r="H2671" s="2297"/>
      <c r="I2671" s="2293"/>
      <c r="J2671" s="2281"/>
      <c r="K2671" s="2295"/>
      <c r="L2671" s="2281"/>
      <c r="M2671" s="310"/>
      <c r="N2671" s="1678"/>
      <c r="O2671" s="1678"/>
      <c r="P2671" s="309"/>
      <c r="Q2671" s="309"/>
      <c r="R2671" s="308"/>
      <c r="S2671" s="308"/>
      <c r="T2671" s="358"/>
      <c r="U2671" s="357"/>
      <c r="V2671" s="357"/>
      <c r="W2671" s="357"/>
      <c r="X2671" s="357"/>
      <c r="Y2671" s="357"/>
      <c r="Z2671" s="357"/>
      <c r="AA2671" s="357"/>
      <c r="AB2671" s="308"/>
      <c r="AC2671" s="2300"/>
      <c r="AD2671" s="2300"/>
      <c r="AE2671" s="2308" t="str">
        <f>IF(AE2665&gt;9,"błąd","")</f>
        <v/>
      </c>
      <c r="AF2671" s="2316"/>
      <c r="AG2671" s="2314"/>
      <c r="AH2671" s="2312"/>
      <c r="AI2671" s="271">
        <f>IF(P2671=P2670,0,IF(P2671=P2669,0,IF(P2671=P2668,0,IF(P2671=P2667,0,IF(P2671=P2666,0,IF(P2671=P2665,0,1))))))</f>
        <v>0</v>
      </c>
      <c r="AJ2671" s="271" t="s">
        <v>545</v>
      </c>
      <c r="AK2671" s="271" t="str">
        <f t="shared" si="3159"/>
        <v>??</v>
      </c>
      <c r="AL2671" s="271" t="e">
        <f>IF(#REF!=#REF!,0,IF(#REF!=#REF!,0,IF(#REF!=#REF!,0,IF(#REF!=#REF!,0,IF(#REF!=#REF!,0,IF(#REF!=#REF!,0,1))))))</f>
        <v>#REF!</v>
      </c>
      <c r="AM2671" s="354">
        <f t="shared" si="3162"/>
        <v>0</v>
      </c>
    </row>
    <row r="2672" spans="1:39" ht="14.1" customHeight="1" thickTop="1" thickBot="1" x14ac:dyDescent="0.25">
      <c r="A2672" s="2278"/>
      <c r="B2672" s="2281"/>
      <c r="C2672" s="2283"/>
      <c r="D2672" s="2285"/>
      <c r="E2672" s="2288"/>
      <c r="F2672" s="2281"/>
      <c r="G2672" s="2295"/>
      <c r="H2672" s="2297"/>
      <c r="I2672" s="2293"/>
      <c r="J2672" s="2281"/>
      <c r="K2672" s="2295"/>
      <c r="L2672" s="2281"/>
      <c r="M2672" s="310"/>
      <c r="N2672" s="1678"/>
      <c r="O2672" s="1678"/>
      <c r="P2672" s="309"/>
      <c r="Q2672" s="309"/>
      <c r="R2672" s="308"/>
      <c r="S2672" s="308"/>
      <c r="T2672" s="358"/>
      <c r="U2672" s="357"/>
      <c r="V2672" s="357"/>
      <c r="W2672" s="357"/>
      <c r="X2672" s="357"/>
      <c r="Y2672" s="357"/>
      <c r="Z2672" s="357"/>
      <c r="AA2672" s="357"/>
      <c r="AB2672" s="308"/>
      <c r="AC2672" s="2300"/>
      <c r="AD2672" s="2300"/>
      <c r="AE2672" s="2308"/>
      <c r="AF2672" s="2316"/>
      <c r="AG2672" s="2314"/>
      <c r="AH2672" s="2312"/>
      <c r="AI2672" s="271">
        <f>IF(P2672=P2671,0,IF(P2672=P2670,0,IF(P2672=P2669,0,IF(P2672=P2668,0,IF(P2672=P2667,0,IF(P2672=P2666,0,IF(P2672=P2665,0,1)))))))</f>
        <v>0</v>
      </c>
      <c r="AJ2672" s="271" t="s">
        <v>545</v>
      </c>
      <c r="AK2672" s="271" t="str">
        <f t="shared" si="3159"/>
        <v>??</v>
      </c>
      <c r="AL2672" s="271" t="e">
        <f>IF(#REF!=#REF!,0,IF(#REF!=#REF!,0,IF(#REF!=#REF!,0,IF(#REF!=#REF!,0,IF(#REF!=#REF!,0,IF(#REF!=#REF!,0,IF(#REF!=#REF!,0,1)))))))</f>
        <v>#REF!</v>
      </c>
      <c r="AM2672" s="354">
        <f t="shared" si="3162"/>
        <v>0</v>
      </c>
    </row>
    <row r="2673" spans="1:39" ht="14.1" customHeight="1" thickTop="1" thickBot="1" x14ac:dyDescent="0.25">
      <c r="A2673" s="2278"/>
      <c r="B2673" s="2281"/>
      <c r="C2673" s="2283"/>
      <c r="D2673" s="2285"/>
      <c r="E2673" s="2288"/>
      <c r="F2673" s="2281"/>
      <c r="G2673" s="2295"/>
      <c r="H2673" s="2297"/>
      <c r="I2673" s="2293"/>
      <c r="J2673" s="2281"/>
      <c r="K2673" s="2295"/>
      <c r="L2673" s="2281"/>
      <c r="M2673" s="310"/>
      <c r="N2673" s="1678"/>
      <c r="O2673" s="1678"/>
      <c r="P2673" s="309"/>
      <c r="Q2673" s="309"/>
      <c r="R2673" s="308"/>
      <c r="S2673" s="308"/>
      <c r="T2673" s="358"/>
      <c r="U2673" s="357"/>
      <c r="V2673" s="357"/>
      <c r="W2673" s="357"/>
      <c r="X2673" s="357"/>
      <c r="Y2673" s="357"/>
      <c r="Z2673" s="357"/>
      <c r="AA2673" s="357"/>
      <c r="AB2673" s="308"/>
      <c r="AC2673" s="2300"/>
      <c r="AD2673" s="2300"/>
      <c r="AE2673" s="2308"/>
      <c r="AF2673" s="2316"/>
      <c r="AG2673" s="2314"/>
      <c r="AH2673" s="2312"/>
      <c r="AI2673" s="271">
        <f>IF(P2673=P2672,0,IF(P2673=P2671,0,IF(P2673=P2670,0,IF(P2673=P2669,0,IF(P2673=P2668,0,IF(P2673=P2667,0,IF(P2673=P2666,0,IF(P2673=P2665,0,1))))))))</f>
        <v>0</v>
      </c>
      <c r="AJ2673" s="271" t="s">
        <v>545</v>
      </c>
      <c r="AK2673" s="271" t="str">
        <f t="shared" si="3159"/>
        <v>??</v>
      </c>
      <c r="AL2673" s="271" t="e">
        <f>IF(#REF!=#REF!,0,IF(#REF!=#REF!,0,IF(#REF!=#REF!,0,IF(#REF!=#REF!,0,IF(#REF!=#REF!,0,IF(#REF!=#REF!,0,IF(#REF!=#REF!,0,IF(#REF!=#REF!,0,1))))))))</f>
        <v>#REF!</v>
      </c>
      <c r="AM2673" s="354">
        <f t="shared" si="3162"/>
        <v>0</v>
      </c>
    </row>
    <row r="2674" spans="1:39" ht="14.1" customHeight="1" thickTop="1" thickBot="1" x14ac:dyDescent="0.25">
      <c r="A2674" s="2279"/>
      <c r="B2674" s="2282"/>
      <c r="C2674" s="2284"/>
      <c r="D2674" s="2286"/>
      <c r="E2674" s="2289"/>
      <c r="F2674" s="2282"/>
      <c r="G2674" s="2296"/>
      <c r="H2674" s="2298"/>
      <c r="I2674" s="2294"/>
      <c r="J2674" s="2282"/>
      <c r="K2674" s="2296"/>
      <c r="L2674" s="2282"/>
      <c r="M2674" s="292"/>
      <c r="N2674" s="290"/>
      <c r="O2674" s="290"/>
      <c r="P2674" s="291"/>
      <c r="Q2674" s="291"/>
      <c r="R2674" s="290"/>
      <c r="S2674" s="290"/>
      <c r="T2674" s="356"/>
      <c r="U2674" s="355"/>
      <c r="V2674" s="355"/>
      <c r="W2674" s="355"/>
      <c r="X2674" s="355"/>
      <c r="Y2674" s="355"/>
      <c r="Z2674" s="355"/>
      <c r="AA2674" s="355"/>
      <c r="AB2674" s="290"/>
      <c r="AC2674" s="2301"/>
      <c r="AD2674" s="2301"/>
      <c r="AE2674" s="2309"/>
      <c r="AF2674" s="2316"/>
      <c r="AG2674" s="2315"/>
      <c r="AH2674" s="2312"/>
      <c r="AI2674" s="271">
        <f>IF(P2674=P2673,0,IF(P2674=P2672,0,IF(P2674=P2671,0,IF(P2674=P2670,0,IF(P2674=P2669,0,IF(P2674=P2668,0,IF(P2674=P2667,0,IF(P2674=P2666,0,IF(P2674=P2665,0,1)))))))))</f>
        <v>0</v>
      </c>
      <c r="AJ2674" s="271" t="s">
        <v>545</v>
      </c>
      <c r="AK2674" s="271" t="str">
        <f t="shared" si="3159"/>
        <v>??</v>
      </c>
      <c r="AL2674" s="271" t="e">
        <f>IF(#REF!=#REF!,0,IF(#REF!=#REF!,0,IF(#REF!=#REF!,0,IF(#REF!=#REF!,0,IF(#REF!=#REF!,0,IF(#REF!=#REF!,0,IF(#REF!=#REF!,0,IF(#REF!=#REF!,0,IF(#REF!=#REF!,0,1)))))))))</f>
        <v>#REF!</v>
      </c>
      <c r="AM2674" s="354">
        <f t="shared" si="3162"/>
        <v>0</v>
      </c>
    </row>
    <row r="2675" spans="1:39" ht="14.1" customHeight="1" thickTop="1" thickBot="1" x14ac:dyDescent="0.25">
      <c r="A2675" s="2278"/>
      <c r="B2675" s="2280"/>
      <c r="C2675" s="2283"/>
      <c r="D2675" s="2285"/>
      <c r="E2675" s="2287"/>
      <c r="F2675" s="2280"/>
      <c r="G2675" s="2280"/>
      <c r="H2675" s="2297"/>
      <c r="I2675" s="2290" t="s">
        <v>140</v>
      </c>
      <c r="J2675" s="2281"/>
      <c r="K2675" s="2280"/>
      <c r="L2675" s="2281"/>
      <c r="M2675" s="310"/>
      <c r="N2675" s="1678"/>
      <c r="O2675" s="1678"/>
      <c r="P2675" s="388"/>
      <c r="Q2675" s="388"/>
      <c r="R2675" s="308"/>
      <c r="S2675" s="308"/>
      <c r="T2675" s="358"/>
      <c r="U2675" s="357"/>
      <c r="V2675" s="357"/>
      <c r="W2675" s="357"/>
      <c r="X2675" s="357"/>
      <c r="Y2675" s="357"/>
      <c r="Z2675" s="357"/>
      <c r="AA2675" s="357"/>
      <c r="AB2675" s="308"/>
      <c r="AC2675" s="2299">
        <f>SUM(T2675:AB2684)</f>
        <v>0</v>
      </c>
      <c r="AD2675" s="2299">
        <f>IF(AC2675&gt;0,18,0)</f>
        <v>0</v>
      </c>
      <c r="AE2675" s="2306">
        <f>IF((AC2675-AD2675)&gt;=0,AC2675-AD2675,0)</f>
        <v>0</v>
      </c>
      <c r="AF2675" s="2316">
        <f>IF(AC2675&lt;AD2675,AC2675,AD2675)/IF(AD2675=0,1,AD2675)</f>
        <v>0</v>
      </c>
      <c r="AG2675" s="2313" t="str">
        <f>IF(AF2675=1,"pe",IF(AF2675&gt;0,"ne",""))</f>
        <v/>
      </c>
      <c r="AH2675" s="2312"/>
      <c r="AI2675" s="271">
        <v>1</v>
      </c>
      <c r="AJ2675" s="271" t="s">
        <v>545</v>
      </c>
      <c r="AK2675" s="271" t="str">
        <f t="shared" si="3159"/>
        <v>??</v>
      </c>
      <c r="AL2675" s="271">
        <v>1</v>
      </c>
      <c r="AM2675" s="354">
        <f>C2675</f>
        <v>0</v>
      </c>
    </row>
    <row r="2676" spans="1:39" ht="14.1" customHeight="1" thickTop="1" thickBot="1" x14ac:dyDescent="0.25">
      <c r="A2676" s="2278"/>
      <c r="B2676" s="2281"/>
      <c r="C2676" s="2283"/>
      <c r="D2676" s="2285"/>
      <c r="E2676" s="2288"/>
      <c r="F2676" s="2281"/>
      <c r="G2676" s="2295"/>
      <c r="H2676" s="2297"/>
      <c r="I2676" s="2291"/>
      <c r="J2676" s="2281"/>
      <c r="K2676" s="2295"/>
      <c r="L2676" s="2281"/>
      <c r="M2676" s="310"/>
      <c r="N2676" s="1678"/>
      <c r="O2676" s="1678"/>
      <c r="P2676" s="309"/>
      <c r="Q2676" s="309"/>
      <c r="R2676" s="308"/>
      <c r="S2676" s="308"/>
      <c r="T2676" s="358"/>
      <c r="U2676" s="357"/>
      <c r="V2676" s="357"/>
      <c r="W2676" s="357"/>
      <c r="X2676" s="357"/>
      <c r="Y2676" s="357"/>
      <c r="Z2676" s="357"/>
      <c r="AA2676" s="357"/>
      <c r="AB2676" s="308"/>
      <c r="AC2676" s="2300"/>
      <c r="AD2676" s="2300"/>
      <c r="AE2676" s="2307"/>
      <c r="AF2676" s="2316"/>
      <c r="AG2676" s="2314"/>
      <c r="AH2676" s="2312"/>
      <c r="AI2676" s="271">
        <f>IF(P2676=P2675,0,1)</f>
        <v>0</v>
      </c>
      <c r="AJ2676" s="271" t="s">
        <v>545</v>
      </c>
      <c r="AK2676" s="271" t="str">
        <f t="shared" si="3159"/>
        <v>??</v>
      </c>
      <c r="AL2676" s="271" t="e">
        <f>IF(#REF!=#REF!,0,1)</f>
        <v>#REF!</v>
      </c>
      <c r="AM2676" s="354">
        <f t="shared" ref="AM2676:AM2684" si="3163">AM2675</f>
        <v>0</v>
      </c>
    </row>
    <row r="2677" spans="1:39" ht="14.1" customHeight="1" thickTop="1" thickBot="1" x14ac:dyDescent="0.25">
      <c r="A2677" s="2278"/>
      <c r="B2677" s="2281"/>
      <c r="C2677" s="2283"/>
      <c r="D2677" s="2285"/>
      <c r="E2677" s="2288"/>
      <c r="F2677" s="2281"/>
      <c r="G2677" s="2295"/>
      <c r="H2677" s="2297"/>
      <c r="I2677" s="2292"/>
      <c r="J2677" s="2281"/>
      <c r="K2677" s="2295"/>
      <c r="L2677" s="2281"/>
      <c r="M2677" s="310"/>
      <c r="N2677" s="1678"/>
      <c r="O2677" s="1678"/>
      <c r="P2677" s="309"/>
      <c r="Q2677" s="309"/>
      <c r="R2677" s="308"/>
      <c r="S2677" s="308"/>
      <c r="T2677" s="358"/>
      <c r="U2677" s="357"/>
      <c r="V2677" s="357"/>
      <c r="W2677" s="357"/>
      <c r="X2677" s="357"/>
      <c r="Y2677" s="357"/>
      <c r="Z2677" s="357"/>
      <c r="AA2677" s="357"/>
      <c r="AB2677" s="308"/>
      <c r="AC2677" s="2300"/>
      <c r="AD2677" s="2300"/>
      <c r="AE2677" s="2307"/>
      <c r="AF2677" s="2316"/>
      <c r="AG2677" s="2314"/>
      <c r="AH2677" s="2312"/>
      <c r="AI2677" s="271">
        <f>IF(P2677=P2676,0,IF(P2677=P2675,0,1))</f>
        <v>0</v>
      </c>
      <c r="AJ2677" s="271" t="s">
        <v>545</v>
      </c>
      <c r="AK2677" s="271" t="str">
        <f t="shared" si="3159"/>
        <v>??</v>
      </c>
      <c r="AL2677" s="271" t="e">
        <f>IF(#REF!=#REF!,0,IF(#REF!=#REF!,0,1))</f>
        <v>#REF!</v>
      </c>
      <c r="AM2677" s="354">
        <f t="shared" si="3163"/>
        <v>0</v>
      </c>
    </row>
    <row r="2678" spans="1:39" ht="14.1" customHeight="1" thickTop="1" thickBot="1" x14ac:dyDescent="0.25">
      <c r="A2678" s="2278"/>
      <c r="B2678" s="2281"/>
      <c r="C2678" s="2283"/>
      <c r="D2678" s="2285"/>
      <c r="E2678" s="2288"/>
      <c r="F2678" s="2281"/>
      <c r="G2678" s="2295"/>
      <c r="H2678" s="2297"/>
      <c r="I2678" s="2293"/>
      <c r="J2678" s="2281"/>
      <c r="K2678" s="2295"/>
      <c r="L2678" s="2281"/>
      <c r="M2678" s="310"/>
      <c r="N2678" s="1678"/>
      <c r="O2678" s="1678"/>
      <c r="P2678" s="309"/>
      <c r="Q2678" s="309"/>
      <c r="R2678" s="308"/>
      <c r="S2678" s="308"/>
      <c r="T2678" s="358"/>
      <c r="U2678" s="357"/>
      <c r="V2678" s="357"/>
      <c r="W2678" s="357"/>
      <c r="X2678" s="357"/>
      <c r="Y2678" s="357"/>
      <c r="Z2678" s="357"/>
      <c r="AA2678" s="357"/>
      <c r="AB2678" s="308"/>
      <c r="AC2678" s="2300"/>
      <c r="AD2678" s="2300"/>
      <c r="AE2678" s="2307"/>
      <c r="AF2678" s="2316"/>
      <c r="AG2678" s="2314"/>
      <c r="AH2678" s="2312"/>
      <c r="AI2678" s="271">
        <f>IF(P2678=P2677,0,IF(P2678=P2676,0,IF(P2678=P2675,0,1)))</f>
        <v>0</v>
      </c>
      <c r="AJ2678" s="271" t="s">
        <v>545</v>
      </c>
      <c r="AK2678" s="271" t="str">
        <f t="shared" si="3159"/>
        <v>??</v>
      </c>
      <c r="AL2678" s="271" t="e">
        <f>IF(#REF!=#REF!,0,IF(#REF!=#REF!,0,IF(#REF!=#REF!,0,1)))</f>
        <v>#REF!</v>
      </c>
      <c r="AM2678" s="354">
        <f t="shared" si="3163"/>
        <v>0</v>
      </c>
    </row>
    <row r="2679" spans="1:39" ht="14.1" customHeight="1" thickTop="1" thickBot="1" x14ac:dyDescent="0.25">
      <c r="A2679" s="2278"/>
      <c r="B2679" s="2281"/>
      <c r="C2679" s="2283"/>
      <c r="D2679" s="2285"/>
      <c r="E2679" s="2288"/>
      <c r="F2679" s="2281"/>
      <c r="G2679" s="2295"/>
      <c r="H2679" s="2297"/>
      <c r="I2679" s="2293"/>
      <c r="J2679" s="2281"/>
      <c r="K2679" s="2295"/>
      <c r="L2679" s="2281"/>
      <c r="M2679" s="310"/>
      <c r="N2679" s="1678"/>
      <c r="O2679" s="1678"/>
      <c r="P2679" s="309"/>
      <c r="Q2679" s="309"/>
      <c r="R2679" s="308"/>
      <c r="S2679" s="308"/>
      <c r="T2679" s="358"/>
      <c r="U2679" s="357"/>
      <c r="V2679" s="357"/>
      <c r="W2679" s="357"/>
      <c r="X2679" s="357"/>
      <c r="Y2679" s="357"/>
      <c r="Z2679" s="357"/>
      <c r="AA2679" s="357"/>
      <c r="AB2679" s="308"/>
      <c r="AC2679" s="2300"/>
      <c r="AD2679" s="2300"/>
      <c r="AE2679" s="2307"/>
      <c r="AF2679" s="2316"/>
      <c r="AG2679" s="2314"/>
      <c r="AH2679" s="2312"/>
      <c r="AI2679" s="271">
        <f>IF(P2679=P2678,0,IF(P2679=P2677,0,IF(P2679=P2676,0,IF(P2679=P2675,0,1))))</f>
        <v>0</v>
      </c>
      <c r="AJ2679" s="271" t="s">
        <v>545</v>
      </c>
      <c r="AK2679" s="271" t="str">
        <f t="shared" si="3159"/>
        <v>??</v>
      </c>
      <c r="AL2679" s="271" t="e">
        <f>IF(#REF!=#REF!,0,IF(#REF!=#REF!,0,IF(#REF!=#REF!,0,IF(#REF!=#REF!,0,1))))</f>
        <v>#REF!</v>
      </c>
      <c r="AM2679" s="354">
        <f t="shared" si="3163"/>
        <v>0</v>
      </c>
    </row>
    <row r="2680" spans="1:39" ht="14.1" customHeight="1" thickTop="1" thickBot="1" x14ac:dyDescent="0.25">
      <c r="A2680" s="2278"/>
      <c r="B2680" s="2281"/>
      <c r="C2680" s="2283"/>
      <c r="D2680" s="2285"/>
      <c r="E2680" s="2288"/>
      <c r="F2680" s="2281"/>
      <c r="G2680" s="2295"/>
      <c r="H2680" s="2297"/>
      <c r="I2680" s="2293"/>
      <c r="J2680" s="2281"/>
      <c r="K2680" s="2295"/>
      <c r="L2680" s="2281"/>
      <c r="M2680" s="310"/>
      <c r="N2680" s="1678"/>
      <c r="O2680" s="1678"/>
      <c r="P2680" s="309"/>
      <c r="Q2680" s="309"/>
      <c r="R2680" s="308"/>
      <c r="S2680" s="308"/>
      <c r="T2680" s="358"/>
      <c r="U2680" s="357"/>
      <c r="V2680" s="357"/>
      <c r="W2680" s="357"/>
      <c r="X2680" s="357"/>
      <c r="Y2680" s="357"/>
      <c r="Z2680" s="357"/>
      <c r="AA2680" s="357"/>
      <c r="AB2680" s="308"/>
      <c r="AC2680" s="2300"/>
      <c r="AD2680" s="2300"/>
      <c r="AE2680" s="2307"/>
      <c r="AF2680" s="2316"/>
      <c r="AG2680" s="2314"/>
      <c r="AH2680" s="2312"/>
      <c r="AI2680" s="271">
        <f>IF(P2680=P2679,0,IF(P2680=P2678,0,IF(P2680=P2677,0,IF(P2680=P2676,0,IF(P2680=P2675,0,1)))))</f>
        <v>0</v>
      </c>
      <c r="AJ2680" s="271" t="s">
        <v>545</v>
      </c>
      <c r="AK2680" s="271" t="str">
        <f t="shared" si="3159"/>
        <v>??</v>
      </c>
      <c r="AL2680" s="271" t="e">
        <f>IF(#REF!=#REF!,0,IF(#REF!=#REF!,0,IF(#REF!=#REF!,0,IF(#REF!=#REF!,0,IF(#REF!=#REF!,0,1)))))</f>
        <v>#REF!</v>
      </c>
      <c r="AM2680" s="354">
        <f t="shared" si="3163"/>
        <v>0</v>
      </c>
    </row>
    <row r="2681" spans="1:39" ht="14.1" customHeight="1" thickTop="1" thickBot="1" x14ac:dyDescent="0.25">
      <c r="A2681" s="2278"/>
      <c r="B2681" s="2281"/>
      <c r="C2681" s="2283"/>
      <c r="D2681" s="2285"/>
      <c r="E2681" s="2288"/>
      <c r="F2681" s="2281"/>
      <c r="G2681" s="2295"/>
      <c r="H2681" s="2297"/>
      <c r="I2681" s="2293"/>
      <c r="J2681" s="2281"/>
      <c r="K2681" s="2295"/>
      <c r="L2681" s="2281"/>
      <c r="M2681" s="310"/>
      <c r="N2681" s="1678"/>
      <c r="O2681" s="1678"/>
      <c r="P2681" s="309"/>
      <c r="Q2681" s="309"/>
      <c r="R2681" s="308"/>
      <c r="S2681" s="308"/>
      <c r="T2681" s="358"/>
      <c r="U2681" s="357"/>
      <c r="V2681" s="357"/>
      <c r="W2681" s="357"/>
      <c r="X2681" s="357"/>
      <c r="Y2681" s="357"/>
      <c r="Z2681" s="357"/>
      <c r="AA2681" s="357"/>
      <c r="AB2681" s="308"/>
      <c r="AC2681" s="2300"/>
      <c r="AD2681" s="2300"/>
      <c r="AE2681" s="2308" t="str">
        <f>IF(AE2675&gt;9,"błąd","")</f>
        <v/>
      </c>
      <c r="AF2681" s="2316"/>
      <c r="AG2681" s="2314"/>
      <c r="AH2681" s="2312"/>
      <c r="AI2681" s="271">
        <f>IF(P2681=P2680,0,IF(P2681=P2679,0,IF(P2681=P2678,0,IF(P2681=P2677,0,IF(P2681=P2676,0,IF(P2681=P2675,0,1))))))</f>
        <v>0</v>
      </c>
      <c r="AJ2681" s="271" t="s">
        <v>545</v>
      </c>
      <c r="AK2681" s="271" t="str">
        <f t="shared" si="3159"/>
        <v>??</v>
      </c>
      <c r="AL2681" s="271" t="e">
        <f>IF(#REF!=#REF!,0,IF(#REF!=#REF!,0,IF(#REF!=#REF!,0,IF(#REF!=#REF!,0,IF(#REF!=#REF!,0,IF(#REF!=#REF!,0,1))))))</f>
        <v>#REF!</v>
      </c>
      <c r="AM2681" s="354">
        <f t="shared" si="3163"/>
        <v>0</v>
      </c>
    </row>
    <row r="2682" spans="1:39" ht="14.1" customHeight="1" thickTop="1" thickBot="1" x14ac:dyDescent="0.25">
      <c r="A2682" s="2278"/>
      <c r="B2682" s="2281"/>
      <c r="C2682" s="2283"/>
      <c r="D2682" s="2285"/>
      <c r="E2682" s="2288"/>
      <c r="F2682" s="2281"/>
      <c r="G2682" s="2295"/>
      <c r="H2682" s="2297"/>
      <c r="I2682" s="2293"/>
      <c r="J2682" s="2281"/>
      <c r="K2682" s="2295"/>
      <c r="L2682" s="2281"/>
      <c r="M2682" s="310"/>
      <c r="N2682" s="1678"/>
      <c r="O2682" s="1678"/>
      <c r="P2682" s="309"/>
      <c r="Q2682" s="309"/>
      <c r="R2682" s="308"/>
      <c r="S2682" s="308"/>
      <c r="T2682" s="358"/>
      <c r="U2682" s="357"/>
      <c r="V2682" s="357"/>
      <c r="W2682" s="357"/>
      <c r="X2682" s="357"/>
      <c r="Y2682" s="357"/>
      <c r="Z2682" s="357"/>
      <c r="AA2682" s="357"/>
      <c r="AB2682" s="308"/>
      <c r="AC2682" s="2300"/>
      <c r="AD2682" s="2300"/>
      <c r="AE2682" s="2308"/>
      <c r="AF2682" s="2316"/>
      <c r="AG2682" s="2314"/>
      <c r="AH2682" s="2312"/>
      <c r="AI2682" s="271">
        <f>IF(P2682=P2681,0,IF(P2682=P2680,0,IF(P2682=P2679,0,IF(P2682=P2678,0,IF(P2682=P2677,0,IF(P2682=P2676,0,IF(P2682=P2675,0,1)))))))</f>
        <v>0</v>
      </c>
      <c r="AJ2682" s="271" t="s">
        <v>545</v>
      </c>
      <c r="AK2682" s="271" t="str">
        <f t="shared" si="3159"/>
        <v>??</v>
      </c>
      <c r="AL2682" s="271" t="e">
        <f>IF(#REF!=#REF!,0,IF(#REF!=#REF!,0,IF(#REF!=#REF!,0,IF(#REF!=#REF!,0,IF(#REF!=#REF!,0,IF(#REF!=#REF!,0,IF(#REF!=#REF!,0,1)))))))</f>
        <v>#REF!</v>
      </c>
      <c r="AM2682" s="354">
        <f t="shared" si="3163"/>
        <v>0</v>
      </c>
    </row>
    <row r="2683" spans="1:39" ht="14.1" customHeight="1" thickTop="1" thickBot="1" x14ac:dyDescent="0.25">
      <c r="A2683" s="2278"/>
      <c r="B2683" s="2281"/>
      <c r="C2683" s="2283"/>
      <c r="D2683" s="2285"/>
      <c r="E2683" s="2288"/>
      <c r="F2683" s="2281"/>
      <c r="G2683" s="2295"/>
      <c r="H2683" s="2297"/>
      <c r="I2683" s="2293"/>
      <c r="J2683" s="2281"/>
      <c r="K2683" s="2295"/>
      <c r="L2683" s="2281"/>
      <c r="M2683" s="310"/>
      <c r="N2683" s="1678"/>
      <c r="O2683" s="1678"/>
      <c r="P2683" s="309"/>
      <c r="Q2683" s="309"/>
      <c r="R2683" s="308"/>
      <c r="S2683" s="308"/>
      <c r="T2683" s="358"/>
      <c r="U2683" s="357"/>
      <c r="V2683" s="357"/>
      <c r="W2683" s="357"/>
      <c r="X2683" s="357"/>
      <c r="Y2683" s="357"/>
      <c r="Z2683" s="357"/>
      <c r="AA2683" s="357"/>
      <c r="AB2683" s="308"/>
      <c r="AC2683" s="2300"/>
      <c r="AD2683" s="2300"/>
      <c r="AE2683" s="2308"/>
      <c r="AF2683" s="2316"/>
      <c r="AG2683" s="2314"/>
      <c r="AH2683" s="2312"/>
      <c r="AI2683" s="271">
        <f>IF(P2683=P2682,0,IF(P2683=P2681,0,IF(P2683=P2680,0,IF(P2683=P2679,0,IF(P2683=P2678,0,IF(P2683=P2677,0,IF(P2683=P2676,0,IF(P2683=P2675,0,1))))))))</f>
        <v>0</v>
      </c>
      <c r="AJ2683" s="271" t="s">
        <v>545</v>
      </c>
      <c r="AK2683" s="271" t="str">
        <f t="shared" si="3159"/>
        <v>??</v>
      </c>
      <c r="AL2683" s="271" t="e">
        <f>IF(#REF!=#REF!,0,IF(#REF!=#REF!,0,IF(#REF!=#REF!,0,IF(#REF!=#REF!,0,IF(#REF!=#REF!,0,IF(#REF!=#REF!,0,IF(#REF!=#REF!,0,IF(#REF!=#REF!,0,1))))))))</f>
        <v>#REF!</v>
      </c>
      <c r="AM2683" s="354">
        <f t="shared" si="3163"/>
        <v>0</v>
      </c>
    </row>
    <row r="2684" spans="1:39" ht="14.1" customHeight="1" thickTop="1" thickBot="1" x14ac:dyDescent="0.25">
      <c r="A2684" s="2279"/>
      <c r="B2684" s="2282"/>
      <c r="C2684" s="2284"/>
      <c r="D2684" s="2286"/>
      <c r="E2684" s="2289"/>
      <c r="F2684" s="2282"/>
      <c r="G2684" s="2296"/>
      <c r="H2684" s="2298"/>
      <c r="I2684" s="2294"/>
      <c r="J2684" s="2282"/>
      <c r="K2684" s="2296"/>
      <c r="L2684" s="2282"/>
      <c r="M2684" s="292"/>
      <c r="N2684" s="290"/>
      <c r="O2684" s="290"/>
      <c r="P2684" s="291"/>
      <c r="Q2684" s="291"/>
      <c r="R2684" s="290"/>
      <c r="S2684" s="290"/>
      <c r="T2684" s="356"/>
      <c r="U2684" s="355"/>
      <c r="V2684" s="355"/>
      <c r="W2684" s="355"/>
      <c r="X2684" s="355"/>
      <c r="Y2684" s="355"/>
      <c r="Z2684" s="355"/>
      <c r="AA2684" s="355"/>
      <c r="AB2684" s="290"/>
      <c r="AC2684" s="2301"/>
      <c r="AD2684" s="2301"/>
      <c r="AE2684" s="2309"/>
      <c r="AF2684" s="2316"/>
      <c r="AG2684" s="2315"/>
      <c r="AH2684" s="2312"/>
      <c r="AI2684" s="271">
        <f>IF(P2684=P2683,0,IF(P2684=P2682,0,IF(P2684=P2681,0,IF(P2684=P2680,0,IF(P2684=P2679,0,IF(P2684=P2678,0,IF(P2684=P2677,0,IF(P2684=P2676,0,IF(P2684=P2675,0,1)))))))))</f>
        <v>0</v>
      </c>
      <c r="AJ2684" s="271" t="s">
        <v>545</v>
      </c>
      <c r="AK2684" s="271" t="str">
        <f t="shared" si="3159"/>
        <v>??</v>
      </c>
      <c r="AL2684" s="271" t="e">
        <f>IF(#REF!=#REF!,0,IF(#REF!=#REF!,0,IF(#REF!=#REF!,0,IF(#REF!=#REF!,0,IF(#REF!=#REF!,0,IF(#REF!=#REF!,0,IF(#REF!=#REF!,0,IF(#REF!=#REF!,0,IF(#REF!=#REF!,0,1)))))))))</f>
        <v>#REF!</v>
      </c>
      <c r="AM2684" s="354">
        <f t="shared" si="3163"/>
        <v>0</v>
      </c>
    </row>
    <row r="2685" spans="1:39" ht="14.1" customHeight="1" thickTop="1" thickBot="1" x14ac:dyDescent="0.25">
      <c r="A2685" s="2278"/>
      <c r="B2685" s="2280"/>
      <c r="C2685" s="2283"/>
      <c r="D2685" s="2285"/>
      <c r="E2685" s="2287"/>
      <c r="F2685" s="2280"/>
      <c r="G2685" s="2280"/>
      <c r="H2685" s="2297"/>
      <c r="I2685" s="2290" t="s">
        <v>140</v>
      </c>
      <c r="J2685" s="2281"/>
      <c r="K2685" s="2280"/>
      <c r="L2685" s="2281"/>
      <c r="M2685" s="310"/>
      <c r="N2685" s="1678"/>
      <c r="O2685" s="1678"/>
      <c r="P2685" s="388"/>
      <c r="Q2685" s="388"/>
      <c r="R2685" s="308"/>
      <c r="S2685" s="308"/>
      <c r="T2685" s="358"/>
      <c r="U2685" s="357"/>
      <c r="V2685" s="357"/>
      <c r="W2685" s="357"/>
      <c r="X2685" s="357"/>
      <c r="Y2685" s="357"/>
      <c r="Z2685" s="357"/>
      <c r="AA2685" s="357"/>
      <c r="AB2685" s="308"/>
      <c r="AC2685" s="2299">
        <f>SUM(T2685:AB2694)</f>
        <v>0</v>
      </c>
      <c r="AD2685" s="2299">
        <f>IF(AC2685&gt;0,18,0)</f>
        <v>0</v>
      </c>
      <c r="AE2685" s="2306">
        <f>IF((AC2685-AD2685)&gt;=0,AC2685-AD2685,0)</f>
        <v>0</v>
      </c>
      <c r="AF2685" s="2316">
        <f>IF(AC2685&lt;AD2685,AC2685,AD2685)/IF(AD2685=0,1,AD2685)</f>
        <v>0</v>
      </c>
      <c r="AG2685" s="2313" t="str">
        <f>IF(AF2685=1,"pe",IF(AF2685&gt;0,"ne",""))</f>
        <v/>
      </c>
      <c r="AH2685" s="2312"/>
      <c r="AI2685" s="271">
        <v>1</v>
      </c>
      <c r="AJ2685" s="271" t="s">
        <v>545</v>
      </c>
      <c r="AK2685" s="271" t="str">
        <f t="shared" si="3159"/>
        <v>??</v>
      </c>
      <c r="AL2685" s="271">
        <v>1</v>
      </c>
      <c r="AM2685" s="354">
        <f>C2685</f>
        <v>0</v>
      </c>
    </row>
    <row r="2686" spans="1:39" ht="14.1" customHeight="1" thickTop="1" thickBot="1" x14ac:dyDescent="0.25">
      <c r="A2686" s="2278"/>
      <c r="B2686" s="2281"/>
      <c r="C2686" s="2283"/>
      <c r="D2686" s="2285"/>
      <c r="E2686" s="2288"/>
      <c r="F2686" s="2281"/>
      <c r="G2686" s="2295"/>
      <c r="H2686" s="2297"/>
      <c r="I2686" s="2291"/>
      <c r="J2686" s="2281"/>
      <c r="K2686" s="2295"/>
      <c r="L2686" s="2281"/>
      <c r="M2686" s="310"/>
      <c r="N2686" s="1678"/>
      <c r="O2686" s="1678"/>
      <c r="P2686" s="309"/>
      <c r="Q2686" s="309"/>
      <c r="R2686" s="308"/>
      <c r="S2686" s="308"/>
      <c r="T2686" s="358"/>
      <c r="U2686" s="357"/>
      <c r="V2686" s="357"/>
      <c r="W2686" s="357"/>
      <c r="X2686" s="357"/>
      <c r="Y2686" s="357"/>
      <c r="Z2686" s="357"/>
      <c r="AA2686" s="357"/>
      <c r="AB2686" s="308"/>
      <c r="AC2686" s="2300"/>
      <c r="AD2686" s="2300"/>
      <c r="AE2686" s="2307"/>
      <c r="AF2686" s="2316"/>
      <c r="AG2686" s="2314"/>
      <c r="AH2686" s="2312"/>
      <c r="AI2686" s="271">
        <f>IF(P2686=P2685,0,1)</f>
        <v>0</v>
      </c>
      <c r="AJ2686" s="271" t="s">
        <v>545</v>
      </c>
      <c r="AK2686" s="271" t="str">
        <f t="shared" si="3159"/>
        <v>??</v>
      </c>
      <c r="AL2686" s="271" t="e">
        <f>IF(#REF!=#REF!,0,1)</f>
        <v>#REF!</v>
      </c>
      <c r="AM2686" s="354">
        <f t="shared" ref="AM2686:AM2694" si="3164">AM2685</f>
        <v>0</v>
      </c>
    </row>
    <row r="2687" spans="1:39" ht="14.1" customHeight="1" thickTop="1" thickBot="1" x14ac:dyDescent="0.25">
      <c r="A2687" s="2278"/>
      <c r="B2687" s="2281"/>
      <c r="C2687" s="2283"/>
      <c r="D2687" s="2285"/>
      <c r="E2687" s="2288"/>
      <c r="F2687" s="2281"/>
      <c r="G2687" s="2295"/>
      <c r="H2687" s="2297"/>
      <c r="I2687" s="2292"/>
      <c r="J2687" s="2281"/>
      <c r="K2687" s="2295"/>
      <c r="L2687" s="2281"/>
      <c r="M2687" s="310"/>
      <c r="N2687" s="1678"/>
      <c r="O2687" s="1678"/>
      <c r="P2687" s="309"/>
      <c r="Q2687" s="309"/>
      <c r="R2687" s="308"/>
      <c r="S2687" s="308"/>
      <c r="T2687" s="358"/>
      <c r="U2687" s="357"/>
      <c r="V2687" s="357"/>
      <c r="W2687" s="357"/>
      <c r="X2687" s="357"/>
      <c r="Y2687" s="357"/>
      <c r="Z2687" s="357"/>
      <c r="AA2687" s="357"/>
      <c r="AB2687" s="308"/>
      <c r="AC2687" s="2300"/>
      <c r="AD2687" s="2300"/>
      <c r="AE2687" s="2307"/>
      <c r="AF2687" s="2316"/>
      <c r="AG2687" s="2314"/>
      <c r="AH2687" s="2312"/>
      <c r="AI2687" s="271">
        <f>IF(P2687=P2686,0,IF(P2687=P2685,0,1))</f>
        <v>0</v>
      </c>
      <c r="AJ2687" s="271" t="s">
        <v>545</v>
      </c>
      <c r="AK2687" s="271" t="str">
        <f t="shared" si="3159"/>
        <v>??</v>
      </c>
      <c r="AL2687" s="271" t="e">
        <f>IF(#REF!=#REF!,0,IF(#REF!=#REF!,0,1))</f>
        <v>#REF!</v>
      </c>
      <c r="AM2687" s="354">
        <f t="shared" si="3164"/>
        <v>0</v>
      </c>
    </row>
    <row r="2688" spans="1:39" ht="14.1" customHeight="1" thickTop="1" thickBot="1" x14ac:dyDescent="0.25">
      <c r="A2688" s="2278"/>
      <c r="B2688" s="2281"/>
      <c r="C2688" s="2283"/>
      <c r="D2688" s="2285"/>
      <c r="E2688" s="2288"/>
      <c r="F2688" s="2281"/>
      <c r="G2688" s="2295"/>
      <c r="H2688" s="2297"/>
      <c r="I2688" s="2293"/>
      <c r="J2688" s="2281"/>
      <c r="K2688" s="2295"/>
      <c r="L2688" s="2281"/>
      <c r="M2688" s="310"/>
      <c r="N2688" s="1678"/>
      <c r="O2688" s="1678"/>
      <c r="P2688" s="309"/>
      <c r="Q2688" s="309"/>
      <c r="R2688" s="308"/>
      <c r="S2688" s="308"/>
      <c r="T2688" s="358"/>
      <c r="U2688" s="357"/>
      <c r="V2688" s="357"/>
      <c r="W2688" s="357"/>
      <c r="X2688" s="357"/>
      <c r="Y2688" s="357"/>
      <c r="Z2688" s="357"/>
      <c r="AA2688" s="357"/>
      <c r="AB2688" s="308"/>
      <c r="AC2688" s="2300"/>
      <c r="AD2688" s="2300"/>
      <c r="AE2688" s="2307"/>
      <c r="AF2688" s="2316"/>
      <c r="AG2688" s="2314"/>
      <c r="AH2688" s="2312"/>
      <c r="AI2688" s="271">
        <f>IF(P2688=P2687,0,IF(P2688=P2686,0,IF(P2688=P2685,0,1)))</f>
        <v>0</v>
      </c>
      <c r="AJ2688" s="271" t="s">
        <v>545</v>
      </c>
      <c r="AK2688" s="271" t="str">
        <f t="shared" si="3159"/>
        <v>??</v>
      </c>
      <c r="AL2688" s="271" t="e">
        <f>IF(#REF!=#REF!,0,IF(#REF!=#REF!,0,IF(#REF!=#REF!,0,1)))</f>
        <v>#REF!</v>
      </c>
      <c r="AM2688" s="354">
        <f t="shared" si="3164"/>
        <v>0</v>
      </c>
    </row>
    <row r="2689" spans="1:39" ht="14.1" customHeight="1" thickTop="1" thickBot="1" x14ac:dyDescent="0.25">
      <c r="A2689" s="2278"/>
      <c r="B2689" s="2281"/>
      <c r="C2689" s="2283"/>
      <c r="D2689" s="2285"/>
      <c r="E2689" s="2288"/>
      <c r="F2689" s="2281"/>
      <c r="G2689" s="2295"/>
      <c r="H2689" s="2297"/>
      <c r="I2689" s="2293"/>
      <c r="J2689" s="2281"/>
      <c r="K2689" s="2295"/>
      <c r="L2689" s="2281"/>
      <c r="M2689" s="310"/>
      <c r="N2689" s="1678"/>
      <c r="O2689" s="1678"/>
      <c r="P2689" s="309"/>
      <c r="Q2689" s="309"/>
      <c r="R2689" s="308"/>
      <c r="S2689" s="308"/>
      <c r="T2689" s="358"/>
      <c r="U2689" s="357"/>
      <c r="V2689" s="357"/>
      <c r="W2689" s="357"/>
      <c r="X2689" s="357"/>
      <c r="Y2689" s="357"/>
      <c r="Z2689" s="357"/>
      <c r="AA2689" s="357"/>
      <c r="AB2689" s="308"/>
      <c r="AC2689" s="2300"/>
      <c r="AD2689" s="2300"/>
      <c r="AE2689" s="2307"/>
      <c r="AF2689" s="2316"/>
      <c r="AG2689" s="2314"/>
      <c r="AH2689" s="2312"/>
      <c r="AI2689" s="271">
        <f>IF(P2689=P2688,0,IF(P2689=P2687,0,IF(P2689=P2686,0,IF(P2689=P2685,0,1))))</f>
        <v>0</v>
      </c>
      <c r="AJ2689" s="271" t="s">
        <v>545</v>
      </c>
      <c r="AK2689" s="271" t="str">
        <f t="shared" si="3159"/>
        <v>??</v>
      </c>
      <c r="AL2689" s="271" t="e">
        <f>IF(#REF!=#REF!,0,IF(#REF!=#REF!,0,IF(#REF!=#REF!,0,IF(#REF!=#REF!,0,1))))</f>
        <v>#REF!</v>
      </c>
      <c r="AM2689" s="354">
        <f t="shared" si="3164"/>
        <v>0</v>
      </c>
    </row>
    <row r="2690" spans="1:39" ht="14.1" customHeight="1" thickTop="1" thickBot="1" x14ac:dyDescent="0.25">
      <c r="A2690" s="2278"/>
      <c r="B2690" s="2281"/>
      <c r="C2690" s="2283"/>
      <c r="D2690" s="2285"/>
      <c r="E2690" s="2288"/>
      <c r="F2690" s="2281"/>
      <c r="G2690" s="2295"/>
      <c r="H2690" s="2297"/>
      <c r="I2690" s="2293"/>
      <c r="J2690" s="2281"/>
      <c r="K2690" s="2295"/>
      <c r="L2690" s="2281"/>
      <c r="M2690" s="310"/>
      <c r="N2690" s="1678"/>
      <c r="O2690" s="1678"/>
      <c r="P2690" s="309"/>
      <c r="Q2690" s="309"/>
      <c r="R2690" s="308"/>
      <c r="S2690" s="308"/>
      <c r="T2690" s="358"/>
      <c r="U2690" s="357"/>
      <c r="V2690" s="357"/>
      <c r="W2690" s="357"/>
      <c r="X2690" s="357"/>
      <c r="Y2690" s="357"/>
      <c r="Z2690" s="357"/>
      <c r="AA2690" s="357"/>
      <c r="AB2690" s="308"/>
      <c r="AC2690" s="2300"/>
      <c r="AD2690" s="2300"/>
      <c r="AE2690" s="2307"/>
      <c r="AF2690" s="2316"/>
      <c r="AG2690" s="2314"/>
      <c r="AH2690" s="2312"/>
      <c r="AI2690" s="271">
        <f>IF(P2690=P2689,0,IF(P2690=P2688,0,IF(P2690=P2687,0,IF(P2690=P2686,0,IF(P2690=P2685,0,1)))))</f>
        <v>0</v>
      </c>
      <c r="AJ2690" s="271" t="s">
        <v>545</v>
      </c>
      <c r="AK2690" s="271" t="str">
        <f t="shared" si="3159"/>
        <v>??</v>
      </c>
      <c r="AL2690" s="271" t="e">
        <f>IF(#REF!=#REF!,0,IF(#REF!=#REF!,0,IF(#REF!=#REF!,0,IF(#REF!=#REF!,0,IF(#REF!=#REF!,0,1)))))</f>
        <v>#REF!</v>
      </c>
      <c r="AM2690" s="354">
        <f t="shared" si="3164"/>
        <v>0</v>
      </c>
    </row>
    <row r="2691" spans="1:39" ht="14.1" customHeight="1" thickTop="1" thickBot="1" x14ac:dyDescent="0.25">
      <c r="A2691" s="2278"/>
      <c r="B2691" s="2281"/>
      <c r="C2691" s="2283"/>
      <c r="D2691" s="2285"/>
      <c r="E2691" s="2288"/>
      <c r="F2691" s="2281"/>
      <c r="G2691" s="2295"/>
      <c r="H2691" s="2297"/>
      <c r="I2691" s="2293"/>
      <c r="J2691" s="2281"/>
      <c r="K2691" s="2295"/>
      <c r="L2691" s="2281"/>
      <c r="M2691" s="310"/>
      <c r="N2691" s="1678"/>
      <c r="O2691" s="1678"/>
      <c r="P2691" s="309"/>
      <c r="Q2691" s="309"/>
      <c r="R2691" s="308"/>
      <c r="S2691" s="308"/>
      <c r="T2691" s="358"/>
      <c r="U2691" s="357"/>
      <c r="V2691" s="357"/>
      <c r="W2691" s="357"/>
      <c r="X2691" s="357"/>
      <c r="Y2691" s="357"/>
      <c r="Z2691" s="357"/>
      <c r="AA2691" s="357"/>
      <c r="AB2691" s="308"/>
      <c r="AC2691" s="2300"/>
      <c r="AD2691" s="2300"/>
      <c r="AE2691" s="2308" t="str">
        <f>IF(AE2685&gt;9,"błąd","")</f>
        <v/>
      </c>
      <c r="AF2691" s="2316"/>
      <c r="AG2691" s="2314"/>
      <c r="AH2691" s="2312"/>
      <c r="AI2691" s="271">
        <f>IF(P2691=P2690,0,IF(P2691=P2689,0,IF(P2691=P2688,0,IF(P2691=P2687,0,IF(P2691=P2686,0,IF(P2691=P2685,0,1))))))</f>
        <v>0</v>
      </c>
      <c r="AJ2691" s="271" t="s">
        <v>545</v>
      </c>
      <c r="AK2691" s="271" t="str">
        <f t="shared" si="3159"/>
        <v>??</v>
      </c>
      <c r="AL2691" s="271" t="e">
        <f>IF(#REF!=#REF!,0,IF(#REF!=#REF!,0,IF(#REF!=#REF!,0,IF(#REF!=#REF!,0,IF(#REF!=#REF!,0,IF(#REF!=#REF!,0,1))))))</f>
        <v>#REF!</v>
      </c>
      <c r="AM2691" s="354">
        <f t="shared" si="3164"/>
        <v>0</v>
      </c>
    </row>
    <row r="2692" spans="1:39" ht="14.1" customHeight="1" thickTop="1" thickBot="1" x14ac:dyDescent="0.25">
      <c r="A2692" s="2278"/>
      <c r="B2692" s="2281"/>
      <c r="C2692" s="2283"/>
      <c r="D2692" s="2285"/>
      <c r="E2692" s="2288"/>
      <c r="F2692" s="2281"/>
      <c r="G2692" s="2295"/>
      <c r="H2692" s="2297"/>
      <c r="I2692" s="2293"/>
      <c r="J2692" s="2281"/>
      <c r="K2692" s="2295"/>
      <c r="L2692" s="2281"/>
      <c r="M2692" s="310"/>
      <c r="N2692" s="1678"/>
      <c r="O2692" s="1678"/>
      <c r="P2692" s="309"/>
      <c r="Q2692" s="309"/>
      <c r="R2692" s="308"/>
      <c r="S2692" s="308"/>
      <c r="T2692" s="358"/>
      <c r="U2692" s="357"/>
      <c r="V2692" s="357"/>
      <c r="W2692" s="357"/>
      <c r="X2692" s="357"/>
      <c r="Y2692" s="357"/>
      <c r="Z2692" s="357"/>
      <c r="AA2692" s="357"/>
      <c r="AB2692" s="308"/>
      <c r="AC2692" s="2300"/>
      <c r="AD2692" s="2300"/>
      <c r="AE2692" s="2308"/>
      <c r="AF2692" s="2316"/>
      <c r="AG2692" s="2314"/>
      <c r="AH2692" s="2312"/>
      <c r="AI2692" s="271">
        <f>IF(P2692=P2691,0,IF(P2692=P2690,0,IF(P2692=P2689,0,IF(P2692=P2688,0,IF(P2692=P2687,0,IF(P2692=P2686,0,IF(P2692=P2685,0,1)))))))</f>
        <v>0</v>
      </c>
      <c r="AJ2692" s="271" t="s">
        <v>545</v>
      </c>
      <c r="AK2692" s="271" t="str">
        <f t="shared" si="3159"/>
        <v>??</v>
      </c>
      <c r="AL2692" s="271" t="e">
        <f>IF(#REF!=#REF!,0,IF(#REF!=#REF!,0,IF(#REF!=#REF!,0,IF(#REF!=#REF!,0,IF(#REF!=#REF!,0,IF(#REF!=#REF!,0,IF(#REF!=#REF!,0,1)))))))</f>
        <v>#REF!</v>
      </c>
      <c r="AM2692" s="354">
        <f t="shared" si="3164"/>
        <v>0</v>
      </c>
    </row>
    <row r="2693" spans="1:39" ht="14.1" customHeight="1" thickTop="1" thickBot="1" x14ac:dyDescent="0.25">
      <c r="A2693" s="2278"/>
      <c r="B2693" s="2281"/>
      <c r="C2693" s="2283"/>
      <c r="D2693" s="2285"/>
      <c r="E2693" s="2288"/>
      <c r="F2693" s="2281"/>
      <c r="G2693" s="2295"/>
      <c r="H2693" s="2297"/>
      <c r="I2693" s="2293"/>
      <c r="J2693" s="2281"/>
      <c r="K2693" s="2295"/>
      <c r="L2693" s="2281"/>
      <c r="M2693" s="310"/>
      <c r="N2693" s="1678"/>
      <c r="O2693" s="1678"/>
      <c r="P2693" s="309"/>
      <c r="Q2693" s="309"/>
      <c r="R2693" s="308"/>
      <c r="S2693" s="308"/>
      <c r="T2693" s="358"/>
      <c r="U2693" s="357"/>
      <c r="V2693" s="357"/>
      <c r="W2693" s="357"/>
      <c r="X2693" s="357"/>
      <c r="Y2693" s="357"/>
      <c r="Z2693" s="357"/>
      <c r="AA2693" s="357"/>
      <c r="AB2693" s="308"/>
      <c r="AC2693" s="2300"/>
      <c r="AD2693" s="2300"/>
      <c r="AE2693" s="2308"/>
      <c r="AF2693" s="2316"/>
      <c r="AG2693" s="2314"/>
      <c r="AH2693" s="2312"/>
      <c r="AI2693" s="271">
        <f>IF(P2693=P2692,0,IF(P2693=P2691,0,IF(P2693=P2690,0,IF(P2693=P2689,0,IF(P2693=P2688,0,IF(P2693=P2687,0,IF(P2693=P2686,0,IF(P2693=P2685,0,1))))))))</f>
        <v>0</v>
      </c>
      <c r="AJ2693" s="271" t="s">
        <v>545</v>
      </c>
      <c r="AK2693" s="271" t="str">
        <f t="shared" si="3159"/>
        <v>??</v>
      </c>
      <c r="AL2693" s="271" t="e">
        <f>IF(#REF!=#REF!,0,IF(#REF!=#REF!,0,IF(#REF!=#REF!,0,IF(#REF!=#REF!,0,IF(#REF!=#REF!,0,IF(#REF!=#REF!,0,IF(#REF!=#REF!,0,IF(#REF!=#REF!,0,1))))))))</f>
        <v>#REF!</v>
      </c>
      <c r="AM2693" s="354">
        <f t="shared" si="3164"/>
        <v>0</v>
      </c>
    </row>
    <row r="2694" spans="1:39" ht="14.1" customHeight="1" thickTop="1" thickBot="1" x14ac:dyDescent="0.25">
      <c r="A2694" s="2279"/>
      <c r="B2694" s="2282"/>
      <c r="C2694" s="2284"/>
      <c r="D2694" s="2286"/>
      <c r="E2694" s="2289"/>
      <c r="F2694" s="2282"/>
      <c r="G2694" s="2296"/>
      <c r="H2694" s="2298"/>
      <c r="I2694" s="2294"/>
      <c r="J2694" s="2282"/>
      <c r="K2694" s="2296"/>
      <c r="L2694" s="2282"/>
      <c r="M2694" s="292"/>
      <c r="N2694" s="290"/>
      <c r="O2694" s="290"/>
      <c r="P2694" s="291"/>
      <c r="Q2694" s="291"/>
      <c r="R2694" s="290"/>
      <c r="S2694" s="290"/>
      <c r="T2694" s="356"/>
      <c r="U2694" s="355"/>
      <c r="V2694" s="355"/>
      <c r="W2694" s="355"/>
      <c r="X2694" s="355"/>
      <c r="Y2694" s="355"/>
      <c r="Z2694" s="355"/>
      <c r="AA2694" s="355"/>
      <c r="AB2694" s="290"/>
      <c r="AC2694" s="2301"/>
      <c r="AD2694" s="2301"/>
      <c r="AE2694" s="2309"/>
      <c r="AF2694" s="2316"/>
      <c r="AG2694" s="2315"/>
      <c r="AH2694" s="2312"/>
      <c r="AI2694" s="271">
        <f>IF(P2694=P2693,0,IF(P2694=P2692,0,IF(P2694=P2691,0,IF(P2694=P2690,0,IF(P2694=P2689,0,IF(P2694=P2688,0,IF(P2694=P2687,0,IF(P2694=P2686,0,IF(P2694=P2685,0,1)))))))))</f>
        <v>0</v>
      </c>
      <c r="AJ2694" s="271" t="s">
        <v>545</v>
      </c>
      <c r="AK2694" s="271" t="str">
        <f t="shared" si="3159"/>
        <v>??</v>
      </c>
      <c r="AL2694" s="271" t="e">
        <f>IF(#REF!=#REF!,0,IF(#REF!=#REF!,0,IF(#REF!=#REF!,0,IF(#REF!=#REF!,0,IF(#REF!=#REF!,0,IF(#REF!=#REF!,0,IF(#REF!=#REF!,0,IF(#REF!=#REF!,0,IF(#REF!=#REF!,0,1)))))))))</f>
        <v>#REF!</v>
      </c>
      <c r="AM2694" s="354">
        <f t="shared" si="3164"/>
        <v>0</v>
      </c>
    </row>
    <row r="2695" spans="1:39" ht="14.1" customHeight="1" thickTop="1" thickBot="1" x14ac:dyDescent="0.25">
      <c r="A2695" s="2278"/>
      <c r="B2695" s="2280"/>
      <c r="C2695" s="2283"/>
      <c r="D2695" s="2285"/>
      <c r="E2695" s="2287"/>
      <c r="F2695" s="2280"/>
      <c r="G2695" s="2280"/>
      <c r="H2695" s="2297"/>
      <c r="I2695" s="2290" t="s">
        <v>140</v>
      </c>
      <c r="J2695" s="2281"/>
      <c r="K2695" s="2280"/>
      <c r="L2695" s="2281"/>
      <c r="M2695" s="310"/>
      <c r="N2695" s="1678"/>
      <c r="O2695" s="1678"/>
      <c r="P2695" s="388"/>
      <c r="Q2695" s="388"/>
      <c r="R2695" s="308"/>
      <c r="S2695" s="308"/>
      <c r="T2695" s="358"/>
      <c r="U2695" s="357"/>
      <c r="V2695" s="357"/>
      <c r="W2695" s="357"/>
      <c r="X2695" s="357"/>
      <c r="Y2695" s="357"/>
      <c r="Z2695" s="357"/>
      <c r="AA2695" s="357"/>
      <c r="AB2695" s="308"/>
      <c r="AC2695" s="2299">
        <f>SUM(T2695:AB2704)</f>
        <v>0</v>
      </c>
      <c r="AD2695" s="2299">
        <f>IF(AC2695&gt;0,18,0)</f>
        <v>0</v>
      </c>
      <c r="AE2695" s="2306">
        <f>IF((AC2695-AD2695)&gt;=0,AC2695-AD2695,0)</f>
        <v>0</v>
      </c>
      <c r="AF2695" s="2316">
        <f>IF(AC2695&lt;AD2695,AC2695,AD2695)/IF(AD2695=0,1,AD2695)</f>
        <v>0</v>
      </c>
      <c r="AG2695" s="2313" t="str">
        <f>IF(AF2695=1,"pe",IF(AF2695&gt;0,"ne",""))</f>
        <v/>
      </c>
      <c r="AH2695" s="2312"/>
      <c r="AI2695" s="271">
        <v>1</v>
      </c>
      <c r="AJ2695" s="271" t="s">
        <v>545</v>
      </c>
      <c r="AK2695" s="271" t="str">
        <f t="shared" si="3159"/>
        <v>??</v>
      </c>
      <c r="AL2695" s="271">
        <v>1</v>
      </c>
      <c r="AM2695" s="354">
        <f>C2695</f>
        <v>0</v>
      </c>
    </row>
    <row r="2696" spans="1:39" ht="14.1" customHeight="1" thickTop="1" thickBot="1" x14ac:dyDescent="0.25">
      <c r="A2696" s="2278"/>
      <c r="B2696" s="2281"/>
      <c r="C2696" s="2283"/>
      <c r="D2696" s="2285"/>
      <c r="E2696" s="2288"/>
      <c r="F2696" s="2281"/>
      <c r="G2696" s="2295"/>
      <c r="H2696" s="2297"/>
      <c r="I2696" s="2291"/>
      <c r="J2696" s="2281"/>
      <c r="K2696" s="2295"/>
      <c r="L2696" s="2281"/>
      <c r="M2696" s="310"/>
      <c r="N2696" s="1678"/>
      <c r="O2696" s="1678"/>
      <c r="P2696" s="309"/>
      <c r="Q2696" s="309"/>
      <c r="R2696" s="308"/>
      <c r="S2696" s="308"/>
      <c r="T2696" s="358"/>
      <c r="U2696" s="357"/>
      <c r="V2696" s="357"/>
      <c r="W2696" s="357"/>
      <c r="X2696" s="357"/>
      <c r="Y2696" s="357"/>
      <c r="Z2696" s="357"/>
      <c r="AA2696" s="357"/>
      <c r="AB2696" s="308"/>
      <c r="AC2696" s="2300"/>
      <c r="AD2696" s="2300"/>
      <c r="AE2696" s="2307"/>
      <c r="AF2696" s="2316"/>
      <c r="AG2696" s="2314"/>
      <c r="AH2696" s="2312"/>
      <c r="AI2696" s="271">
        <f>IF(P2696=P2695,0,1)</f>
        <v>0</v>
      </c>
      <c r="AJ2696" s="271" t="s">
        <v>545</v>
      </c>
      <c r="AK2696" s="271" t="str">
        <f t="shared" si="3159"/>
        <v>??</v>
      </c>
      <c r="AL2696" s="271" t="e">
        <f>IF(#REF!=#REF!,0,1)</f>
        <v>#REF!</v>
      </c>
      <c r="AM2696" s="354">
        <f t="shared" ref="AM2696:AM2704" si="3165">AM2695</f>
        <v>0</v>
      </c>
    </row>
    <row r="2697" spans="1:39" ht="14.1" customHeight="1" thickTop="1" thickBot="1" x14ac:dyDescent="0.25">
      <c r="A2697" s="2278"/>
      <c r="B2697" s="2281"/>
      <c r="C2697" s="2283"/>
      <c r="D2697" s="2285"/>
      <c r="E2697" s="2288"/>
      <c r="F2697" s="2281"/>
      <c r="G2697" s="2295"/>
      <c r="H2697" s="2297"/>
      <c r="I2697" s="2292"/>
      <c r="J2697" s="2281"/>
      <c r="K2697" s="2295"/>
      <c r="L2697" s="2281"/>
      <c r="M2697" s="310"/>
      <c r="N2697" s="1678"/>
      <c r="O2697" s="1678"/>
      <c r="P2697" s="309"/>
      <c r="Q2697" s="309"/>
      <c r="R2697" s="308"/>
      <c r="S2697" s="308"/>
      <c r="T2697" s="358"/>
      <c r="U2697" s="357"/>
      <c r="V2697" s="357"/>
      <c r="W2697" s="357"/>
      <c r="X2697" s="357"/>
      <c r="Y2697" s="357"/>
      <c r="Z2697" s="357"/>
      <c r="AA2697" s="357"/>
      <c r="AB2697" s="308"/>
      <c r="AC2697" s="2300"/>
      <c r="AD2697" s="2300"/>
      <c r="AE2697" s="2307"/>
      <c r="AF2697" s="2316"/>
      <c r="AG2697" s="2314"/>
      <c r="AH2697" s="2312"/>
      <c r="AI2697" s="271">
        <f>IF(P2697=P2696,0,IF(P2697=P2695,0,1))</f>
        <v>0</v>
      </c>
      <c r="AJ2697" s="271" t="s">
        <v>545</v>
      </c>
      <c r="AK2697" s="271" t="str">
        <f t="shared" si="3159"/>
        <v>??</v>
      </c>
      <c r="AL2697" s="271" t="e">
        <f>IF(#REF!=#REF!,0,IF(#REF!=#REF!,0,1))</f>
        <v>#REF!</v>
      </c>
      <c r="AM2697" s="354">
        <f t="shared" si="3165"/>
        <v>0</v>
      </c>
    </row>
    <row r="2698" spans="1:39" ht="14.1" customHeight="1" thickTop="1" thickBot="1" x14ac:dyDescent="0.25">
      <c r="A2698" s="2278"/>
      <c r="B2698" s="2281"/>
      <c r="C2698" s="2283"/>
      <c r="D2698" s="2285"/>
      <c r="E2698" s="2288"/>
      <c r="F2698" s="2281"/>
      <c r="G2698" s="2295"/>
      <c r="H2698" s="2297"/>
      <c r="I2698" s="2293"/>
      <c r="J2698" s="2281"/>
      <c r="K2698" s="2295"/>
      <c r="L2698" s="2281"/>
      <c r="M2698" s="310"/>
      <c r="N2698" s="1678"/>
      <c r="O2698" s="1678"/>
      <c r="P2698" s="309"/>
      <c r="Q2698" s="309"/>
      <c r="R2698" s="308"/>
      <c r="S2698" s="308"/>
      <c r="T2698" s="358"/>
      <c r="U2698" s="357"/>
      <c r="V2698" s="357"/>
      <c r="W2698" s="357"/>
      <c r="X2698" s="357"/>
      <c r="Y2698" s="357"/>
      <c r="Z2698" s="357"/>
      <c r="AA2698" s="357"/>
      <c r="AB2698" s="308"/>
      <c r="AC2698" s="2300"/>
      <c r="AD2698" s="2300"/>
      <c r="AE2698" s="2307"/>
      <c r="AF2698" s="2316"/>
      <c r="AG2698" s="2314"/>
      <c r="AH2698" s="2312"/>
      <c r="AI2698" s="271">
        <f>IF(P2698=P2697,0,IF(P2698=P2696,0,IF(P2698=P2695,0,1)))</f>
        <v>0</v>
      </c>
      <c r="AJ2698" s="271" t="s">
        <v>545</v>
      </c>
      <c r="AK2698" s="271" t="str">
        <f t="shared" si="3159"/>
        <v>??</v>
      </c>
      <c r="AL2698" s="271" t="e">
        <f>IF(#REF!=#REF!,0,IF(#REF!=#REF!,0,IF(#REF!=#REF!,0,1)))</f>
        <v>#REF!</v>
      </c>
      <c r="AM2698" s="354">
        <f t="shared" si="3165"/>
        <v>0</v>
      </c>
    </row>
    <row r="2699" spans="1:39" ht="14.1" customHeight="1" thickTop="1" thickBot="1" x14ac:dyDescent="0.25">
      <c r="A2699" s="2278"/>
      <c r="B2699" s="2281"/>
      <c r="C2699" s="2283"/>
      <c r="D2699" s="2285"/>
      <c r="E2699" s="2288"/>
      <c r="F2699" s="2281"/>
      <c r="G2699" s="2295"/>
      <c r="H2699" s="2297"/>
      <c r="I2699" s="2293"/>
      <c r="J2699" s="2281"/>
      <c r="K2699" s="2295"/>
      <c r="L2699" s="2281"/>
      <c r="M2699" s="310"/>
      <c r="N2699" s="1678"/>
      <c r="O2699" s="1678"/>
      <c r="P2699" s="309"/>
      <c r="Q2699" s="309"/>
      <c r="R2699" s="308"/>
      <c r="S2699" s="308"/>
      <c r="T2699" s="358"/>
      <c r="U2699" s="357"/>
      <c r="V2699" s="357"/>
      <c r="W2699" s="357"/>
      <c r="X2699" s="357"/>
      <c r="Y2699" s="357"/>
      <c r="Z2699" s="357"/>
      <c r="AA2699" s="357"/>
      <c r="AB2699" s="308"/>
      <c r="AC2699" s="2300"/>
      <c r="AD2699" s="2300"/>
      <c r="AE2699" s="2307"/>
      <c r="AF2699" s="2316"/>
      <c r="AG2699" s="2314"/>
      <c r="AH2699" s="2312"/>
      <c r="AI2699" s="271">
        <f>IF(P2699=P2698,0,IF(P2699=P2697,0,IF(P2699=P2696,0,IF(P2699=P2695,0,1))))</f>
        <v>0</v>
      </c>
      <c r="AJ2699" s="271" t="s">
        <v>545</v>
      </c>
      <c r="AK2699" s="271" t="str">
        <f t="shared" si="3159"/>
        <v>??</v>
      </c>
      <c r="AL2699" s="271" t="e">
        <f>IF(#REF!=#REF!,0,IF(#REF!=#REF!,0,IF(#REF!=#REF!,0,IF(#REF!=#REF!,0,1))))</f>
        <v>#REF!</v>
      </c>
      <c r="AM2699" s="354">
        <f t="shared" si="3165"/>
        <v>0</v>
      </c>
    </row>
    <row r="2700" spans="1:39" ht="14.1" customHeight="1" thickTop="1" thickBot="1" x14ac:dyDescent="0.25">
      <c r="A2700" s="2278"/>
      <c r="B2700" s="2281"/>
      <c r="C2700" s="2283"/>
      <c r="D2700" s="2285"/>
      <c r="E2700" s="2288"/>
      <c r="F2700" s="2281"/>
      <c r="G2700" s="2295"/>
      <c r="H2700" s="2297"/>
      <c r="I2700" s="2293"/>
      <c r="J2700" s="2281"/>
      <c r="K2700" s="2295"/>
      <c r="L2700" s="2281"/>
      <c r="M2700" s="310"/>
      <c r="N2700" s="1678"/>
      <c r="O2700" s="1678"/>
      <c r="P2700" s="309"/>
      <c r="Q2700" s="309"/>
      <c r="R2700" s="308"/>
      <c r="S2700" s="308"/>
      <c r="T2700" s="358"/>
      <c r="U2700" s="357"/>
      <c r="V2700" s="357"/>
      <c r="W2700" s="357"/>
      <c r="X2700" s="357"/>
      <c r="Y2700" s="357"/>
      <c r="Z2700" s="357"/>
      <c r="AA2700" s="357"/>
      <c r="AB2700" s="308"/>
      <c r="AC2700" s="2300"/>
      <c r="AD2700" s="2300"/>
      <c r="AE2700" s="2307"/>
      <c r="AF2700" s="2316"/>
      <c r="AG2700" s="2314"/>
      <c r="AH2700" s="2312"/>
      <c r="AI2700" s="271">
        <f>IF(P2700=P2699,0,IF(P2700=P2698,0,IF(P2700=P2697,0,IF(P2700=P2696,0,IF(P2700=P2695,0,1)))))</f>
        <v>0</v>
      </c>
      <c r="AJ2700" s="271" t="s">
        <v>545</v>
      </c>
      <c r="AK2700" s="271" t="str">
        <f t="shared" si="3159"/>
        <v>??</v>
      </c>
      <c r="AL2700" s="271" t="e">
        <f>IF(#REF!=#REF!,0,IF(#REF!=#REF!,0,IF(#REF!=#REF!,0,IF(#REF!=#REF!,0,IF(#REF!=#REF!,0,1)))))</f>
        <v>#REF!</v>
      </c>
      <c r="AM2700" s="354">
        <f t="shared" si="3165"/>
        <v>0</v>
      </c>
    </row>
    <row r="2701" spans="1:39" ht="14.1" customHeight="1" thickTop="1" thickBot="1" x14ac:dyDescent="0.25">
      <c r="A2701" s="2278"/>
      <c r="B2701" s="2281"/>
      <c r="C2701" s="2283"/>
      <c r="D2701" s="2285"/>
      <c r="E2701" s="2288"/>
      <c r="F2701" s="2281"/>
      <c r="G2701" s="2295"/>
      <c r="H2701" s="2297"/>
      <c r="I2701" s="2293"/>
      <c r="J2701" s="2281"/>
      <c r="K2701" s="2295"/>
      <c r="L2701" s="2281"/>
      <c r="M2701" s="310"/>
      <c r="N2701" s="1678"/>
      <c r="O2701" s="1678"/>
      <c r="P2701" s="309"/>
      <c r="Q2701" s="309"/>
      <c r="R2701" s="308"/>
      <c r="S2701" s="308"/>
      <c r="T2701" s="358"/>
      <c r="U2701" s="357"/>
      <c r="V2701" s="357"/>
      <c r="W2701" s="357"/>
      <c r="X2701" s="357"/>
      <c r="Y2701" s="357"/>
      <c r="Z2701" s="357"/>
      <c r="AA2701" s="357"/>
      <c r="AB2701" s="308"/>
      <c r="AC2701" s="2300"/>
      <c r="AD2701" s="2300"/>
      <c r="AE2701" s="2308" t="str">
        <f>IF(AE2695&gt;9,"błąd","")</f>
        <v/>
      </c>
      <c r="AF2701" s="2316"/>
      <c r="AG2701" s="2314"/>
      <c r="AH2701" s="2312"/>
      <c r="AI2701" s="271">
        <f>IF(P2701=P2700,0,IF(P2701=P2699,0,IF(P2701=P2698,0,IF(P2701=P2697,0,IF(P2701=P2696,0,IF(P2701=P2695,0,1))))))</f>
        <v>0</v>
      </c>
      <c r="AJ2701" s="271" t="s">
        <v>545</v>
      </c>
      <c r="AK2701" s="271" t="str">
        <f t="shared" si="3159"/>
        <v>??</v>
      </c>
      <c r="AL2701" s="271" t="e">
        <f>IF(#REF!=#REF!,0,IF(#REF!=#REF!,0,IF(#REF!=#REF!,0,IF(#REF!=#REF!,0,IF(#REF!=#REF!,0,IF(#REF!=#REF!,0,1))))))</f>
        <v>#REF!</v>
      </c>
      <c r="AM2701" s="354">
        <f t="shared" si="3165"/>
        <v>0</v>
      </c>
    </row>
    <row r="2702" spans="1:39" ht="14.1" customHeight="1" thickTop="1" thickBot="1" x14ac:dyDescent="0.25">
      <c r="A2702" s="2278"/>
      <c r="B2702" s="2281"/>
      <c r="C2702" s="2283"/>
      <c r="D2702" s="2285"/>
      <c r="E2702" s="2288"/>
      <c r="F2702" s="2281"/>
      <c r="G2702" s="2295"/>
      <c r="H2702" s="2297"/>
      <c r="I2702" s="2293"/>
      <c r="J2702" s="2281"/>
      <c r="K2702" s="2295"/>
      <c r="L2702" s="2281"/>
      <c r="M2702" s="310"/>
      <c r="N2702" s="1678"/>
      <c r="O2702" s="1678"/>
      <c r="P2702" s="309"/>
      <c r="Q2702" s="309"/>
      <c r="R2702" s="308"/>
      <c r="S2702" s="308"/>
      <c r="T2702" s="358"/>
      <c r="U2702" s="357"/>
      <c r="V2702" s="357"/>
      <c r="W2702" s="357"/>
      <c r="X2702" s="357"/>
      <c r="Y2702" s="357"/>
      <c r="Z2702" s="357"/>
      <c r="AA2702" s="357"/>
      <c r="AB2702" s="308"/>
      <c r="AC2702" s="2300"/>
      <c r="AD2702" s="2300"/>
      <c r="AE2702" s="2308"/>
      <c r="AF2702" s="2316"/>
      <c r="AG2702" s="2314"/>
      <c r="AH2702" s="2312"/>
      <c r="AI2702" s="271">
        <f>IF(P2702=P2701,0,IF(P2702=P2700,0,IF(P2702=P2699,0,IF(P2702=P2698,0,IF(P2702=P2697,0,IF(P2702=P2696,0,IF(P2702=P2695,0,1)))))))</f>
        <v>0</v>
      </c>
      <c r="AJ2702" s="271" t="s">
        <v>545</v>
      </c>
      <c r="AK2702" s="271" t="str">
        <f t="shared" si="3159"/>
        <v>??</v>
      </c>
      <c r="AL2702" s="271" t="e">
        <f>IF(#REF!=#REF!,0,IF(#REF!=#REF!,0,IF(#REF!=#REF!,0,IF(#REF!=#REF!,0,IF(#REF!=#REF!,0,IF(#REF!=#REF!,0,IF(#REF!=#REF!,0,1)))))))</f>
        <v>#REF!</v>
      </c>
      <c r="AM2702" s="354">
        <f t="shared" si="3165"/>
        <v>0</v>
      </c>
    </row>
    <row r="2703" spans="1:39" ht="14.1" customHeight="1" thickTop="1" thickBot="1" x14ac:dyDescent="0.25">
      <c r="A2703" s="2278"/>
      <c r="B2703" s="2281"/>
      <c r="C2703" s="2283"/>
      <c r="D2703" s="2285"/>
      <c r="E2703" s="2288"/>
      <c r="F2703" s="2281"/>
      <c r="G2703" s="2295"/>
      <c r="H2703" s="2297"/>
      <c r="I2703" s="2293"/>
      <c r="J2703" s="2281"/>
      <c r="K2703" s="2295"/>
      <c r="L2703" s="2281"/>
      <c r="M2703" s="310"/>
      <c r="N2703" s="1678"/>
      <c r="O2703" s="1678"/>
      <c r="P2703" s="309"/>
      <c r="Q2703" s="309"/>
      <c r="R2703" s="308"/>
      <c r="S2703" s="308"/>
      <c r="T2703" s="358"/>
      <c r="U2703" s="357"/>
      <c r="V2703" s="357"/>
      <c r="W2703" s="357"/>
      <c r="X2703" s="357"/>
      <c r="Y2703" s="357"/>
      <c r="Z2703" s="357"/>
      <c r="AA2703" s="357"/>
      <c r="AB2703" s="308"/>
      <c r="AC2703" s="2300"/>
      <c r="AD2703" s="2300"/>
      <c r="AE2703" s="2308"/>
      <c r="AF2703" s="2316"/>
      <c r="AG2703" s="2314"/>
      <c r="AH2703" s="2312"/>
      <c r="AI2703" s="271">
        <f>IF(P2703=P2702,0,IF(P2703=P2701,0,IF(P2703=P2700,0,IF(P2703=P2699,0,IF(P2703=P2698,0,IF(P2703=P2697,0,IF(P2703=P2696,0,IF(P2703=P2695,0,1))))))))</f>
        <v>0</v>
      </c>
      <c r="AJ2703" s="271" t="s">
        <v>545</v>
      </c>
      <c r="AK2703" s="271" t="str">
        <f t="shared" si="3159"/>
        <v>??</v>
      </c>
      <c r="AL2703" s="271" t="e">
        <f>IF(#REF!=#REF!,0,IF(#REF!=#REF!,0,IF(#REF!=#REF!,0,IF(#REF!=#REF!,0,IF(#REF!=#REF!,0,IF(#REF!=#REF!,0,IF(#REF!=#REF!,0,IF(#REF!=#REF!,0,1))))))))</f>
        <v>#REF!</v>
      </c>
      <c r="AM2703" s="354">
        <f t="shared" si="3165"/>
        <v>0</v>
      </c>
    </row>
    <row r="2704" spans="1:39" ht="14.1" customHeight="1" thickTop="1" thickBot="1" x14ac:dyDescent="0.25">
      <c r="A2704" s="2279"/>
      <c r="B2704" s="2282"/>
      <c r="C2704" s="2284"/>
      <c r="D2704" s="2286"/>
      <c r="E2704" s="2289"/>
      <c r="F2704" s="2282"/>
      <c r="G2704" s="2296"/>
      <c r="H2704" s="2298"/>
      <c r="I2704" s="2294"/>
      <c r="J2704" s="2282"/>
      <c r="K2704" s="2296"/>
      <c r="L2704" s="2282"/>
      <c r="M2704" s="292"/>
      <c r="N2704" s="290"/>
      <c r="O2704" s="290"/>
      <c r="P2704" s="291"/>
      <c r="Q2704" s="291"/>
      <c r="R2704" s="290"/>
      <c r="S2704" s="290"/>
      <c r="T2704" s="356"/>
      <c r="U2704" s="355"/>
      <c r="V2704" s="355"/>
      <c r="W2704" s="355"/>
      <c r="X2704" s="355"/>
      <c r="Y2704" s="355"/>
      <c r="Z2704" s="355"/>
      <c r="AA2704" s="355"/>
      <c r="AB2704" s="290"/>
      <c r="AC2704" s="2301"/>
      <c r="AD2704" s="2301"/>
      <c r="AE2704" s="2309"/>
      <c r="AF2704" s="2316"/>
      <c r="AG2704" s="2315"/>
      <c r="AH2704" s="2312"/>
      <c r="AI2704" s="271">
        <f>IF(P2704=P2703,0,IF(P2704=P2702,0,IF(P2704=P2701,0,IF(P2704=P2700,0,IF(P2704=P2699,0,IF(P2704=P2698,0,IF(P2704=P2697,0,IF(P2704=P2696,0,IF(P2704=P2695,0,1)))))))))</f>
        <v>0</v>
      </c>
      <c r="AJ2704" s="271" t="s">
        <v>545</v>
      </c>
      <c r="AK2704" s="271" t="str">
        <f t="shared" ref="AK2704:AK2767" si="3166">$C$2</f>
        <v>??</v>
      </c>
      <c r="AL2704" s="271" t="e">
        <f>IF(#REF!=#REF!,0,IF(#REF!=#REF!,0,IF(#REF!=#REF!,0,IF(#REF!=#REF!,0,IF(#REF!=#REF!,0,IF(#REF!=#REF!,0,IF(#REF!=#REF!,0,IF(#REF!=#REF!,0,IF(#REF!=#REF!,0,1)))))))))</f>
        <v>#REF!</v>
      </c>
      <c r="AM2704" s="354">
        <f t="shared" si="3165"/>
        <v>0</v>
      </c>
    </row>
    <row r="2705" spans="1:39" ht="14.1" customHeight="1" thickTop="1" thickBot="1" x14ac:dyDescent="0.25">
      <c r="A2705" s="2278"/>
      <c r="B2705" s="2280"/>
      <c r="C2705" s="2283"/>
      <c r="D2705" s="2285"/>
      <c r="E2705" s="2287"/>
      <c r="F2705" s="2280"/>
      <c r="G2705" s="2280"/>
      <c r="H2705" s="2297"/>
      <c r="I2705" s="2290" t="s">
        <v>140</v>
      </c>
      <c r="J2705" s="2281"/>
      <c r="K2705" s="2280"/>
      <c r="L2705" s="2281"/>
      <c r="M2705" s="310"/>
      <c r="N2705" s="1678"/>
      <c r="O2705" s="1678"/>
      <c r="P2705" s="388"/>
      <c r="Q2705" s="388"/>
      <c r="R2705" s="308"/>
      <c r="S2705" s="308"/>
      <c r="T2705" s="358"/>
      <c r="U2705" s="357"/>
      <c r="V2705" s="357"/>
      <c r="W2705" s="357"/>
      <c r="X2705" s="357"/>
      <c r="Y2705" s="357"/>
      <c r="Z2705" s="357"/>
      <c r="AA2705" s="357"/>
      <c r="AB2705" s="308"/>
      <c r="AC2705" s="2299">
        <f>SUM(T2705:AB2714)</f>
        <v>0</v>
      </c>
      <c r="AD2705" s="2299">
        <f>IF(AC2705&gt;0,18,0)</f>
        <v>0</v>
      </c>
      <c r="AE2705" s="2306">
        <f>IF((AC2705-AD2705)&gt;=0,AC2705-AD2705,0)</f>
        <v>0</v>
      </c>
      <c r="AF2705" s="2316">
        <f>IF(AC2705&lt;AD2705,AC2705,AD2705)/IF(AD2705=0,1,AD2705)</f>
        <v>0</v>
      </c>
      <c r="AG2705" s="2313" t="str">
        <f>IF(AF2705=1,"pe",IF(AF2705&gt;0,"ne",""))</f>
        <v/>
      </c>
      <c r="AH2705" s="2312"/>
      <c r="AI2705" s="271">
        <v>1</v>
      </c>
      <c r="AJ2705" s="271" t="s">
        <v>545</v>
      </c>
      <c r="AK2705" s="271" t="str">
        <f t="shared" si="3166"/>
        <v>??</v>
      </c>
      <c r="AL2705" s="271">
        <v>1</v>
      </c>
      <c r="AM2705" s="354">
        <f>C2705</f>
        <v>0</v>
      </c>
    </row>
    <row r="2706" spans="1:39" ht="14.1" customHeight="1" thickTop="1" thickBot="1" x14ac:dyDescent="0.25">
      <c r="A2706" s="2278"/>
      <c r="B2706" s="2281"/>
      <c r="C2706" s="2283"/>
      <c r="D2706" s="2285"/>
      <c r="E2706" s="2288"/>
      <c r="F2706" s="2281"/>
      <c r="G2706" s="2295"/>
      <c r="H2706" s="2297"/>
      <c r="I2706" s="2291"/>
      <c r="J2706" s="2281"/>
      <c r="K2706" s="2295"/>
      <c r="L2706" s="2281"/>
      <c r="M2706" s="310"/>
      <c r="N2706" s="1678"/>
      <c r="O2706" s="1678"/>
      <c r="P2706" s="309"/>
      <c r="Q2706" s="309"/>
      <c r="R2706" s="308"/>
      <c r="S2706" s="308"/>
      <c r="T2706" s="358"/>
      <c r="U2706" s="357"/>
      <c r="V2706" s="357"/>
      <c r="W2706" s="357"/>
      <c r="X2706" s="357"/>
      <c r="Y2706" s="357"/>
      <c r="Z2706" s="357"/>
      <c r="AA2706" s="357"/>
      <c r="AB2706" s="308"/>
      <c r="AC2706" s="2300"/>
      <c r="AD2706" s="2300"/>
      <c r="AE2706" s="2307"/>
      <c r="AF2706" s="2316"/>
      <c r="AG2706" s="2314"/>
      <c r="AH2706" s="2312"/>
      <c r="AI2706" s="271">
        <f>IF(P2706=P2705,0,1)</f>
        <v>0</v>
      </c>
      <c r="AJ2706" s="271" t="s">
        <v>545</v>
      </c>
      <c r="AK2706" s="271" t="str">
        <f t="shared" si="3166"/>
        <v>??</v>
      </c>
      <c r="AL2706" s="271" t="e">
        <f>IF(#REF!=#REF!,0,1)</f>
        <v>#REF!</v>
      </c>
      <c r="AM2706" s="354">
        <f t="shared" ref="AM2706:AM2714" si="3167">AM2705</f>
        <v>0</v>
      </c>
    </row>
    <row r="2707" spans="1:39" ht="14.1" customHeight="1" thickTop="1" thickBot="1" x14ac:dyDescent="0.25">
      <c r="A2707" s="2278"/>
      <c r="B2707" s="2281"/>
      <c r="C2707" s="2283"/>
      <c r="D2707" s="2285"/>
      <c r="E2707" s="2288"/>
      <c r="F2707" s="2281"/>
      <c r="G2707" s="2295"/>
      <c r="H2707" s="2297"/>
      <c r="I2707" s="2292"/>
      <c r="J2707" s="2281"/>
      <c r="K2707" s="2295"/>
      <c r="L2707" s="2281"/>
      <c r="M2707" s="310"/>
      <c r="N2707" s="1678"/>
      <c r="O2707" s="1678"/>
      <c r="P2707" s="309"/>
      <c r="Q2707" s="309"/>
      <c r="R2707" s="308"/>
      <c r="S2707" s="308"/>
      <c r="T2707" s="358"/>
      <c r="U2707" s="357"/>
      <c r="V2707" s="357"/>
      <c r="W2707" s="357"/>
      <c r="X2707" s="357"/>
      <c r="Y2707" s="357"/>
      <c r="Z2707" s="357"/>
      <c r="AA2707" s="357"/>
      <c r="AB2707" s="308"/>
      <c r="AC2707" s="2300"/>
      <c r="AD2707" s="2300"/>
      <c r="AE2707" s="2307"/>
      <c r="AF2707" s="2316"/>
      <c r="AG2707" s="2314"/>
      <c r="AH2707" s="2312"/>
      <c r="AI2707" s="271">
        <f>IF(P2707=P2706,0,IF(P2707=P2705,0,1))</f>
        <v>0</v>
      </c>
      <c r="AJ2707" s="271" t="s">
        <v>545</v>
      </c>
      <c r="AK2707" s="271" t="str">
        <f t="shared" si="3166"/>
        <v>??</v>
      </c>
      <c r="AL2707" s="271" t="e">
        <f>IF(#REF!=#REF!,0,IF(#REF!=#REF!,0,1))</f>
        <v>#REF!</v>
      </c>
      <c r="AM2707" s="354">
        <f t="shared" si="3167"/>
        <v>0</v>
      </c>
    </row>
    <row r="2708" spans="1:39" ht="14.1" customHeight="1" thickTop="1" thickBot="1" x14ac:dyDescent="0.25">
      <c r="A2708" s="2278"/>
      <c r="B2708" s="2281"/>
      <c r="C2708" s="2283"/>
      <c r="D2708" s="2285"/>
      <c r="E2708" s="2288"/>
      <c r="F2708" s="2281"/>
      <c r="G2708" s="2295"/>
      <c r="H2708" s="2297"/>
      <c r="I2708" s="2293"/>
      <c r="J2708" s="2281"/>
      <c r="K2708" s="2295"/>
      <c r="L2708" s="2281"/>
      <c r="M2708" s="310"/>
      <c r="N2708" s="1678"/>
      <c r="O2708" s="1678"/>
      <c r="P2708" s="309"/>
      <c r="Q2708" s="309"/>
      <c r="R2708" s="308"/>
      <c r="S2708" s="308"/>
      <c r="T2708" s="358"/>
      <c r="U2708" s="357"/>
      <c r="V2708" s="357"/>
      <c r="W2708" s="357"/>
      <c r="X2708" s="357"/>
      <c r="Y2708" s="357"/>
      <c r="Z2708" s="357"/>
      <c r="AA2708" s="357"/>
      <c r="AB2708" s="308"/>
      <c r="AC2708" s="2300"/>
      <c r="AD2708" s="2300"/>
      <c r="AE2708" s="2307"/>
      <c r="AF2708" s="2316"/>
      <c r="AG2708" s="2314"/>
      <c r="AH2708" s="2312"/>
      <c r="AI2708" s="271">
        <f>IF(P2708=P2707,0,IF(P2708=P2706,0,IF(P2708=P2705,0,1)))</f>
        <v>0</v>
      </c>
      <c r="AJ2708" s="271" t="s">
        <v>545</v>
      </c>
      <c r="AK2708" s="271" t="str">
        <f t="shared" si="3166"/>
        <v>??</v>
      </c>
      <c r="AL2708" s="271" t="e">
        <f>IF(#REF!=#REF!,0,IF(#REF!=#REF!,0,IF(#REF!=#REF!,0,1)))</f>
        <v>#REF!</v>
      </c>
      <c r="AM2708" s="354">
        <f t="shared" si="3167"/>
        <v>0</v>
      </c>
    </row>
    <row r="2709" spans="1:39" ht="14.1" customHeight="1" thickTop="1" thickBot="1" x14ac:dyDescent="0.25">
      <c r="A2709" s="2278"/>
      <c r="B2709" s="2281"/>
      <c r="C2709" s="2283"/>
      <c r="D2709" s="2285"/>
      <c r="E2709" s="2288"/>
      <c r="F2709" s="2281"/>
      <c r="G2709" s="2295"/>
      <c r="H2709" s="2297"/>
      <c r="I2709" s="2293"/>
      <c r="J2709" s="2281"/>
      <c r="K2709" s="2295"/>
      <c r="L2709" s="2281"/>
      <c r="M2709" s="310"/>
      <c r="N2709" s="1678"/>
      <c r="O2709" s="1678"/>
      <c r="P2709" s="309"/>
      <c r="Q2709" s="309"/>
      <c r="R2709" s="308"/>
      <c r="S2709" s="308"/>
      <c r="T2709" s="358"/>
      <c r="U2709" s="357"/>
      <c r="V2709" s="357"/>
      <c r="W2709" s="357"/>
      <c r="X2709" s="357"/>
      <c r="Y2709" s="357"/>
      <c r="Z2709" s="357"/>
      <c r="AA2709" s="357"/>
      <c r="AB2709" s="308"/>
      <c r="AC2709" s="2300"/>
      <c r="AD2709" s="2300"/>
      <c r="AE2709" s="2307"/>
      <c r="AF2709" s="2316"/>
      <c r="AG2709" s="2314"/>
      <c r="AH2709" s="2312"/>
      <c r="AI2709" s="271">
        <f>IF(P2709=P2708,0,IF(P2709=P2707,0,IF(P2709=P2706,0,IF(P2709=P2705,0,1))))</f>
        <v>0</v>
      </c>
      <c r="AJ2709" s="271" t="s">
        <v>545</v>
      </c>
      <c r="AK2709" s="271" t="str">
        <f t="shared" si="3166"/>
        <v>??</v>
      </c>
      <c r="AL2709" s="271" t="e">
        <f>IF(#REF!=#REF!,0,IF(#REF!=#REF!,0,IF(#REF!=#REF!,0,IF(#REF!=#REF!,0,1))))</f>
        <v>#REF!</v>
      </c>
      <c r="AM2709" s="354">
        <f t="shared" si="3167"/>
        <v>0</v>
      </c>
    </row>
    <row r="2710" spans="1:39" ht="14.1" customHeight="1" thickTop="1" thickBot="1" x14ac:dyDescent="0.25">
      <c r="A2710" s="2278"/>
      <c r="B2710" s="2281"/>
      <c r="C2710" s="2283"/>
      <c r="D2710" s="2285"/>
      <c r="E2710" s="2288"/>
      <c r="F2710" s="2281"/>
      <c r="G2710" s="2295"/>
      <c r="H2710" s="2297"/>
      <c r="I2710" s="2293"/>
      <c r="J2710" s="2281"/>
      <c r="K2710" s="2295"/>
      <c r="L2710" s="2281"/>
      <c r="M2710" s="310"/>
      <c r="N2710" s="1678"/>
      <c r="O2710" s="1678"/>
      <c r="P2710" s="309"/>
      <c r="Q2710" s="309"/>
      <c r="R2710" s="308"/>
      <c r="S2710" s="308"/>
      <c r="T2710" s="358"/>
      <c r="U2710" s="357"/>
      <c r="V2710" s="357"/>
      <c r="W2710" s="357"/>
      <c r="X2710" s="357"/>
      <c r="Y2710" s="357"/>
      <c r="Z2710" s="357"/>
      <c r="AA2710" s="357"/>
      <c r="AB2710" s="308"/>
      <c r="AC2710" s="2300"/>
      <c r="AD2710" s="2300"/>
      <c r="AE2710" s="2307"/>
      <c r="AF2710" s="2316"/>
      <c r="AG2710" s="2314"/>
      <c r="AH2710" s="2312"/>
      <c r="AI2710" s="271">
        <f>IF(P2710=P2709,0,IF(P2710=P2708,0,IF(P2710=P2707,0,IF(P2710=P2706,0,IF(P2710=P2705,0,1)))))</f>
        <v>0</v>
      </c>
      <c r="AJ2710" s="271" t="s">
        <v>545</v>
      </c>
      <c r="AK2710" s="271" t="str">
        <f t="shared" si="3166"/>
        <v>??</v>
      </c>
      <c r="AL2710" s="271" t="e">
        <f>IF(#REF!=#REF!,0,IF(#REF!=#REF!,0,IF(#REF!=#REF!,0,IF(#REF!=#REF!,0,IF(#REF!=#REF!,0,1)))))</f>
        <v>#REF!</v>
      </c>
      <c r="AM2710" s="354">
        <f t="shared" si="3167"/>
        <v>0</v>
      </c>
    </row>
    <row r="2711" spans="1:39" ht="14.1" customHeight="1" thickTop="1" thickBot="1" x14ac:dyDescent="0.25">
      <c r="A2711" s="2278"/>
      <c r="B2711" s="2281"/>
      <c r="C2711" s="2283"/>
      <c r="D2711" s="2285"/>
      <c r="E2711" s="2288"/>
      <c r="F2711" s="2281"/>
      <c r="G2711" s="2295"/>
      <c r="H2711" s="2297"/>
      <c r="I2711" s="2293"/>
      <c r="J2711" s="2281"/>
      <c r="K2711" s="2295"/>
      <c r="L2711" s="2281"/>
      <c r="M2711" s="310"/>
      <c r="N2711" s="1678"/>
      <c r="O2711" s="1678"/>
      <c r="P2711" s="309"/>
      <c r="Q2711" s="309"/>
      <c r="R2711" s="308"/>
      <c r="S2711" s="308"/>
      <c r="T2711" s="358"/>
      <c r="U2711" s="357"/>
      <c r="V2711" s="357"/>
      <c r="W2711" s="357"/>
      <c r="X2711" s="357"/>
      <c r="Y2711" s="357"/>
      <c r="Z2711" s="357"/>
      <c r="AA2711" s="357"/>
      <c r="AB2711" s="308"/>
      <c r="AC2711" s="2300"/>
      <c r="AD2711" s="2300"/>
      <c r="AE2711" s="2308" t="str">
        <f>IF(AE2705&gt;9,"błąd","")</f>
        <v/>
      </c>
      <c r="AF2711" s="2316"/>
      <c r="AG2711" s="2314"/>
      <c r="AH2711" s="2312"/>
      <c r="AI2711" s="271">
        <f>IF(P2711=P2710,0,IF(P2711=P2709,0,IF(P2711=P2708,0,IF(P2711=P2707,0,IF(P2711=P2706,0,IF(P2711=P2705,0,1))))))</f>
        <v>0</v>
      </c>
      <c r="AJ2711" s="271" t="s">
        <v>545</v>
      </c>
      <c r="AK2711" s="271" t="str">
        <f t="shared" si="3166"/>
        <v>??</v>
      </c>
      <c r="AL2711" s="271" t="e">
        <f>IF(#REF!=#REF!,0,IF(#REF!=#REF!,0,IF(#REF!=#REF!,0,IF(#REF!=#REF!,0,IF(#REF!=#REF!,0,IF(#REF!=#REF!,0,1))))))</f>
        <v>#REF!</v>
      </c>
      <c r="AM2711" s="354">
        <f t="shared" si="3167"/>
        <v>0</v>
      </c>
    </row>
    <row r="2712" spans="1:39" ht="14.1" customHeight="1" thickTop="1" thickBot="1" x14ac:dyDescent="0.25">
      <c r="A2712" s="2278"/>
      <c r="B2712" s="2281"/>
      <c r="C2712" s="2283"/>
      <c r="D2712" s="2285"/>
      <c r="E2712" s="2288"/>
      <c r="F2712" s="2281"/>
      <c r="G2712" s="2295"/>
      <c r="H2712" s="2297"/>
      <c r="I2712" s="2293"/>
      <c r="J2712" s="2281"/>
      <c r="K2712" s="2295"/>
      <c r="L2712" s="2281"/>
      <c r="M2712" s="310"/>
      <c r="N2712" s="1678"/>
      <c r="O2712" s="1678"/>
      <c r="P2712" s="309"/>
      <c r="Q2712" s="309"/>
      <c r="R2712" s="308"/>
      <c r="S2712" s="308"/>
      <c r="T2712" s="358"/>
      <c r="U2712" s="357"/>
      <c r="V2712" s="357"/>
      <c r="W2712" s="357"/>
      <c r="X2712" s="357"/>
      <c r="Y2712" s="357"/>
      <c r="Z2712" s="357"/>
      <c r="AA2712" s="357"/>
      <c r="AB2712" s="308"/>
      <c r="AC2712" s="2300"/>
      <c r="AD2712" s="2300"/>
      <c r="AE2712" s="2308"/>
      <c r="AF2712" s="2316"/>
      <c r="AG2712" s="2314"/>
      <c r="AH2712" s="2312"/>
      <c r="AI2712" s="271">
        <f>IF(P2712=P2711,0,IF(P2712=P2710,0,IF(P2712=P2709,0,IF(P2712=P2708,0,IF(P2712=P2707,0,IF(P2712=P2706,0,IF(P2712=P2705,0,1)))))))</f>
        <v>0</v>
      </c>
      <c r="AJ2712" s="271" t="s">
        <v>545</v>
      </c>
      <c r="AK2712" s="271" t="str">
        <f t="shared" si="3166"/>
        <v>??</v>
      </c>
      <c r="AL2712" s="271" t="e">
        <f>IF(#REF!=#REF!,0,IF(#REF!=#REF!,0,IF(#REF!=#REF!,0,IF(#REF!=#REF!,0,IF(#REF!=#REF!,0,IF(#REF!=#REF!,0,IF(#REF!=#REF!,0,1)))))))</f>
        <v>#REF!</v>
      </c>
      <c r="AM2712" s="354">
        <f t="shared" si="3167"/>
        <v>0</v>
      </c>
    </row>
    <row r="2713" spans="1:39" ht="14.1" customHeight="1" thickTop="1" thickBot="1" x14ac:dyDescent="0.25">
      <c r="A2713" s="2278"/>
      <c r="B2713" s="2281"/>
      <c r="C2713" s="2283"/>
      <c r="D2713" s="2285"/>
      <c r="E2713" s="2288"/>
      <c r="F2713" s="2281"/>
      <c r="G2713" s="2295"/>
      <c r="H2713" s="2297"/>
      <c r="I2713" s="2293"/>
      <c r="J2713" s="2281"/>
      <c r="K2713" s="2295"/>
      <c r="L2713" s="2281"/>
      <c r="M2713" s="310"/>
      <c r="N2713" s="1678"/>
      <c r="O2713" s="1678"/>
      <c r="P2713" s="309"/>
      <c r="Q2713" s="309"/>
      <c r="R2713" s="308"/>
      <c r="S2713" s="308"/>
      <c r="T2713" s="358"/>
      <c r="U2713" s="357"/>
      <c r="V2713" s="357"/>
      <c r="W2713" s="357"/>
      <c r="X2713" s="357"/>
      <c r="Y2713" s="357"/>
      <c r="Z2713" s="357"/>
      <c r="AA2713" s="357"/>
      <c r="AB2713" s="308"/>
      <c r="AC2713" s="2300"/>
      <c r="AD2713" s="2300"/>
      <c r="AE2713" s="2308"/>
      <c r="AF2713" s="2316"/>
      <c r="AG2713" s="2314"/>
      <c r="AH2713" s="2312"/>
      <c r="AI2713" s="271">
        <f>IF(P2713=P2712,0,IF(P2713=P2711,0,IF(P2713=P2710,0,IF(P2713=P2709,0,IF(P2713=P2708,0,IF(P2713=P2707,0,IF(P2713=P2706,0,IF(P2713=P2705,0,1))))))))</f>
        <v>0</v>
      </c>
      <c r="AJ2713" s="271" t="s">
        <v>545</v>
      </c>
      <c r="AK2713" s="271" t="str">
        <f t="shared" si="3166"/>
        <v>??</v>
      </c>
      <c r="AL2713" s="271" t="e">
        <f>IF(#REF!=#REF!,0,IF(#REF!=#REF!,0,IF(#REF!=#REF!,0,IF(#REF!=#REF!,0,IF(#REF!=#REF!,0,IF(#REF!=#REF!,0,IF(#REF!=#REF!,0,IF(#REF!=#REF!,0,1))))))))</f>
        <v>#REF!</v>
      </c>
      <c r="AM2713" s="354">
        <f t="shared" si="3167"/>
        <v>0</v>
      </c>
    </row>
    <row r="2714" spans="1:39" ht="14.1" customHeight="1" thickTop="1" thickBot="1" x14ac:dyDescent="0.25">
      <c r="A2714" s="2279"/>
      <c r="B2714" s="2282"/>
      <c r="C2714" s="2284"/>
      <c r="D2714" s="2286"/>
      <c r="E2714" s="2289"/>
      <c r="F2714" s="2282"/>
      <c r="G2714" s="2296"/>
      <c r="H2714" s="2298"/>
      <c r="I2714" s="2294"/>
      <c r="J2714" s="2282"/>
      <c r="K2714" s="2296"/>
      <c r="L2714" s="2282"/>
      <c r="M2714" s="292"/>
      <c r="N2714" s="290"/>
      <c r="O2714" s="290"/>
      <c r="P2714" s="291"/>
      <c r="Q2714" s="291"/>
      <c r="R2714" s="290"/>
      <c r="S2714" s="290"/>
      <c r="T2714" s="356"/>
      <c r="U2714" s="355"/>
      <c r="V2714" s="355"/>
      <c r="W2714" s="355"/>
      <c r="X2714" s="355"/>
      <c r="Y2714" s="355"/>
      <c r="Z2714" s="355"/>
      <c r="AA2714" s="355"/>
      <c r="AB2714" s="290"/>
      <c r="AC2714" s="2301"/>
      <c r="AD2714" s="2301"/>
      <c r="AE2714" s="2309"/>
      <c r="AF2714" s="2316"/>
      <c r="AG2714" s="2315"/>
      <c r="AH2714" s="2312"/>
      <c r="AI2714" s="271">
        <f>IF(P2714=P2713,0,IF(P2714=P2712,0,IF(P2714=P2711,0,IF(P2714=P2710,0,IF(P2714=P2709,0,IF(P2714=P2708,0,IF(P2714=P2707,0,IF(P2714=P2706,0,IF(P2714=P2705,0,1)))))))))</f>
        <v>0</v>
      </c>
      <c r="AJ2714" s="271" t="s">
        <v>545</v>
      </c>
      <c r="AK2714" s="271" t="str">
        <f t="shared" si="3166"/>
        <v>??</v>
      </c>
      <c r="AL2714" s="271" t="e">
        <f>IF(#REF!=#REF!,0,IF(#REF!=#REF!,0,IF(#REF!=#REF!,0,IF(#REF!=#REF!,0,IF(#REF!=#REF!,0,IF(#REF!=#REF!,0,IF(#REF!=#REF!,0,IF(#REF!=#REF!,0,IF(#REF!=#REF!,0,1)))))))))</f>
        <v>#REF!</v>
      </c>
      <c r="AM2714" s="354">
        <f t="shared" si="3167"/>
        <v>0</v>
      </c>
    </row>
    <row r="2715" spans="1:39" ht="14.1" customHeight="1" thickTop="1" thickBot="1" x14ac:dyDescent="0.25">
      <c r="A2715" s="2302"/>
      <c r="B2715" s="2280"/>
      <c r="C2715" s="2320"/>
      <c r="D2715" s="2341"/>
      <c r="E2715" s="2287"/>
      <c r="F2715" s="2280"/>
      <c r="G2715" s="2041"/>
      <c r="H2715" s="2340"/>
      <c r="I2715" s="2290" t="s">
        <v>140</v>
      </c>
      <c r="J2715" s="2280"/>
      <c r="K2715" s="2041"/>
      <c r="L2715" s="2280"/>
      <c r="M2715" s="389"/>
      <c r="N2715" s="385"/>
      <c r="O2715" s="385"/>
      <c r="P2715" s="388"/>
      <c r="Q2715" s="388"/>
      <c r="R2715" s="385"/>
      <c r="S2715" s="385"/>
      <c r="T2715" s="386"/>
      <c r="U2715" s="386"/>
      <c r="V2715" s="386"/>
      <c r="W2715" s="386"/>
      <c r="X2715" s="386"/>
      <c r="Y2715" s="386"/>
      <c r="Z2715" s="386"/>
      <c r="AA2715" s="386"/>
      <c r="AB2715" s="385"/>
      <c r="AC2715" s="2299">
        <f>SUM(T2715:AB2724)</f>
        <v>0</v>
      </c>
      <c r="AD2715" s="2299">
        <f>IF(AC2715&gt;0,18,0)</f>
        <v>0</v>
      </c>
      <c r="AE2715" s="2306">
        <f>IF((AC2715-AD2715)&gt;=0,AC2715-AD2715,0)</f>
        <v>0</v>
      </c>
      <c r="AF2715" s="2316">
        <f>IF(AC2715&lt;AD2715,AC2715,AD2715)/IF(AD2715=0,1,AD2715)</f>
        <v>0</v>
      </c>
      <c r="AG2715" s="2313" t="str">
        <f>IF(AF2715=1,"pe",IF(AF2715&gt;0,"ne",""))</f>
        <v/>
      </c>
      <c r="AH2715" s="2312"/>
      <c r="AI2715" s="271">
        <v>1</v>
      </c>
      <c r="AJ2715" s="271" t="s">
        <v>545</v>
      </c>
      <c r="AK2715" s="271" t="str">
        <f t="shared" si="3166"/>
        <v>??</v>
      </c>
      <c r="AL2715" s="271">
        <v>1</v>
      </c>
      <c r="AM2715" s="354">
        <f>C2715</f>
        <v>0</v>
      </c>
    </row>
    <row r="2716" spans="1:39" ht="14.1" customHeight="1" thickTop="1" thickBot="1" x14ac:dyDescent="0.25">
      <c r="A2716" s="2302"/>
      <c r="B2716" s="2281"/>
      <c r="C2716" s="2283"/>
      <c r="D2716" s="2342"/>
      <c r="E2716" s="2288"/>
      <c r="F2716" s="2281"/>
      <c r="G2716" s="2042"/>
      <c r="H2716" s="2297"/>
      <c r="I2716" s="2291"/>
      <c r="J2716" s="2281"/>
      <c r="K2716" s="2042"/>
      <c r="L2716" s="2281"/>
      <c r="M2716" s="1679"/>
      <c r="N2716" s="308"/>
      <c r="O2716" s="1678"/>
      <c r="P2716" s="309"/>
      <c r="Q2716" s="309"/>
      <c r="R2716" s="308"/>
      <c r="S2716" s="308"/>
      <c r="T2716" s="357"/>
      <c r="U2716" s="357"/>
      <c r="V2716" s="357"/>
      <c r="W2716" s="357"/>
      <c r="X2716" s="357"/>
      <c r="Y2716" s="357"/>
      <c r="Z2716" s="357"/>
      <c r="AA2716" s="357"/>
      <c r="AB2716" s="308"/>
      <c r="AC2716" s="2300"/>
      <c r="AD2716" s="2300"/>
      <c r="AE2716" s="2307"/>
      <c r="AF2716" s="2316"/>
      <c r="AG2716" s="2314"/>
      <c r="AH2716" s="2312"/>
      <c r="AI2716" s="271">
        <f>IF(P2716=P2715,0,1)</f>
        <v>0</v>
      </c>
      <c r="AJ2716" s="271" t="s">
        <v>545</v>
      </c>
      <c r="AK2716" s="271" t="str">
        <f t="shared" si="3166"/>
        <v>??</v>
      </c>
      <c r="AL2716" s="271" t="e">
        <f>IF(#REF!=#REF!,0,1)</f>
        <v>#REF!</v>
      </c>
      <c r="AM2716" s="354">
        <f t="shared" ref="AM2716:AM2724" si="3168">AM2715</f>
        <v>0</v>
      </c>
    </row>
    <row r="2717" spans="1:39" ht="14.1" customHeight="1" thickTop="1" thickBot="1" x14ac:dyDescent="0.25">
      <c r="A2717" s="2302"/>
      <c r="B2717" s="2281"/>
      <c r="C2717" s="2283"/>
      <c r="D2717" s="2342"/>
      <c r="E2717" s="2288"/>
      <c r="F2717" s="2281"/>
      <c r="G2717" s="2042"/>
      <c r="H2717" s="2297"/>
      <c r="I2717" s="2292"/>
      <c r="J2717" s="2281"/>
      <c r="K2717" s="2042"/>
      <c r="L2717" s="2281"/>
      <c r="M2717" s="1679"/>
      <c r="N2717" s="308"/>
      <c r="O2717" s="1678"/>
      <c r="P2717" s="309"/>
      <c r="Q2717" s="309"/>
      <c r="R2717" s="308"/>
      <c r="S2717" s="308"/>
      <c r="T2717" s="357"/>
      <c r="U2717" s="357"/>
      <c r="V2717" s="357"/>
      <c r="W2717" s="357"/>
      <c r="X2717" s="357"/>
      <c r="Y2717" s="357"/>
      <c r="Z2717" s="357"/>
      <c r="AA2717" s="357"/>
      <c r="AB2717" s="308"/>
      <c r="AC2717" s="2300"/>
      <c r="AD2717" s="2300"/>
      <c r="AE2717" s="2307"/>
      <c r="AF2717" s="2316"/>
      <c r="AG2717" s="2314"/>
      <c r="AH2717" s="2312"/>
      <c r="AI2717" s="271">
        <f>IF(P2717=P2716,0,IF(P2717=P2715,0,1))</f>
        <v>0</v>
      </c>
      <c r="AJ2717" s="271" t="s">
        <v>545</v>
      </c>
      <c r="AK2717" s="271" t="str">
        <f t="shared" si="3166"/>
        <v>??</v>
      </c>
      <c r="AL2717" s="271" t="e">
        <f>IF(#REF!=#REF!,0,IF(#REF!=#REF!,0,1))</f>
        <v>#REF!</v>
      </c>
      <c r="AM2717" s="354">
        <f t="shared" si="3168"/>
        <v>0</v>
      </c>
    </row>
    <row r="2718" spans="1:39" ht="14.1" customHeight="1" thickTop="1" thickBot="1" x14ac:dyDescent="0.25">
      <c r="A2718" s="2302"/>
      <c r="B2718" s="2281"/>
      <c r="C2718" s="2283"/>
      <c r="D2718" s="2342"/>
      <c r="E2718" s="2288"/>
      <c r="F2718" s="2281"/>
      <c r="G2718" s="2042"/>
      <c r="H2718" s="2297"/>
      <c r="I2718" s="2293"/>
      <c r="J2718" s="2281"/>
      <c r="K2718" s="2042"/>
      <c r="L2718" s="2281"/>
      <c r="M2718" s="1679"/>
      <c r="N2718" s="308"/>
      <c r="O2718" s="1678"/>
      <c r="P2718" s="309"/>
      <c r="Q2718" s="309"/>
      <c r="R2718" s="308"/>
      <c r="S2718" s="308"/>
      <c r="T2718" s="357"/>
      <c r="U2718" s="357"/>
      <c r="V2718" s="357"/>
      <c r="W2718" s="357"/>
      <c r="X2718" s="357"/>
      <c r="Y2718" s="357"/>
      <c r="Z2718" s="357"/>
      <c r="AA2718" s="357"/>
      <c r="AB2718" s="308"/>
      <c r="AC2718" s="2300"/>
      <c r="AD2718" s="2300"/>
      <c r="AE2718" s="2307"/>
      <c r="AF2718" s="2316"/>
      <c r="AG2718" s="2314"/>
      <c r="AH2718" s="2312"/>
      <c r="AI2718" s="271">
        <f>IF(P2718=P2717,0,IF(P2718=P2716,0,IF(P2718=P2715,0,1)))</f>
        <v>0</v>
      </c>
      <c r="AJ2718" s="271" t="s">
        <v>545</v>
      </c>
      <c r="AK2718" s="271" t="str">
        <f t="shared" si="3166"/>
        <v>??</v>
      </c>
      <c r="AL2718" s="271" t="e">
        <f>IF(#REF!=#REF!,0,IF(#REF!=#REF!,0,IF(#REF!=#REF!,0,1)))</f>
        <v>#REF!</v>
      </c>
      <c r="AM2718" s="354">
        <f t="shared" si="3168"/>
        <v>0</v>
      </c>
    </row>
    <row r="2719" spans="1:39" ht="14.1" customHeight="1" thickTop="1" thickBot="1" x14ac:dyDescent="0.25">
      <c r="A2719" s="2302"/>
      <c r="B2719" s="2281"/>
      <c r="C2719" s="2283"/>
      <c r="D2719" s="2342"/>
      <c r="E2719" s="2288"/>
      <c r="F2719" s="2281"/>
      <c r="G2719" s="2042"/>
      <c r="H2719" s="2297"/>
      <c r="I2719" s="2293"/>
      <c r="J2719" s="2281"/>
      <c r="K2719" s="2042"/>
      <c r="L2719" s="2281"/>
      <c r="M2719" s="310"/>
      <c r="N2719" s="308"/>
      <c r="O2719" s="1678"/>
      <c r="P2719" s="309"/>
      <c r="Q2719" s="309"/>
      <c r="R2719" s="308"/>
      <c r="S2719" s="308"/>
      <c r="T2719" s="357"/>
      <c r="U2719" s="357"/>
      <c r="V2719" s="357"/>
      <c r="W2719" s="357"/>
      <c r="X2719" s="357"/>
      <c r="Y2719" s="357"/>
      <c r="Z2719" s="357"/>
      <c r="AA2719" s="357"/>
      <c r="AB2719" s="308"/>
      <c r="AC2719" s="2300"/>
      <c r="AD2719" s="2300"/>
      <c r="AE2719" s="2307"/>
      <c r="AF2719" s="2316"/>
      <c r="AG2719" s="2314"/>
      <c r="AH2719" s="2312"/>
      <c r="AI2719" s="271">
        <f>IF(P2719=P2718,0,IF(P2719=P2717,0,IF(P2719=P2716,0,IF(P2719=P2715,0,1))))</f>
        <v>0</v>
      </c>
      <c r="AJ2719" s="271" t="s">
        <v>545</v>
      </c>
      <c r="AK2719" s="271" t="str">
        <f t="shared" si="3166"/>
        <v>??</v>
      </c>
      <c r="AL2719" s="271" t="e">
        <f>IF(#REF!=#REF!,0,IF(#REF!=#REF!,0,IF(#REF!=#REF!,0,IF(#REF!=#REF!,0,1))))</f>
        <v>#REF!</v>
      </c>
      <c r="AM2719" s="354">
        <f t="shared" si="3168"/>
        <v>0</v>
      </c>
    </row>
    <row r="2720" spans="1:39" ht="14.1" customHeight="1" thickTop="1" thickBot="1" x14ac:dyDescent="0.25">
      <c r="A2720" s="2302"/>
      <c r="B2720" s="2281"/>
      <c r="C2720" s="2283"/>
      <c r="D2720" s="2342"/>
      <c r="E2720" s="2288"/>
      <c r="F2720" s="2281"/>
      <c r="G2720" s="2042"/>
      <c r="H2720" s="2297"/>
      <c r="I2720" s="2293"/>
      <c r="J2720" s="2281"/>
      <c r="K2720" s="2042"/>
      <c r="L2720" s="2281"/>
      <c r="M2720" s="310"/>
      <c r="N2720" s="308"/>
      <c r="O2720" s="1678"/>
      <c r="P2720" s="309"/>
      <c r="Q2720" s="309"/>
      <c r="R2720" s="308"/>
      <c r="S2720" s="308"/>
      <c r="T2720" s="357"/>
      <c r="U2720" s="357"/>
      <c r="V2720" s="357"/>
      <c r="W2720" s="357"/>
      <c r="X2720" s="357"/>
      <c r="Y2720" s="357"/>
      <c r="Z2720" s="357"/>
      <c r="AA2720" s="357"/>
      <c r="AB2720" s="308"/>
      <c r="AC2720" s="2300"/>
      <c r="AD2720" s="2300"/>
      <c r="AE2720" s="2307"/>
      <c r="AF2720" s="2316"/>
      <c r="AG2720" s="2314"/>
      <c r="AH2720" s="2312"/>
      <c r="AI2720" s="271">
        <f>IF(P2720=P2719,0,IF(P2720=P2718,0,IF(P2720=P2717,0,IF(P2720=P2716,0,IF(P2720=P2715,0,1)))))</f>
        <v>0</v>
      </c>
      <c r="AJ2720" s="271" t="s">
        <v>545</v>
      </c>
      <c r="AK2720" s="271" t="str">
        <f t="shared" si="3166"/>
        <v>??</v>
      </c>
      <c r="AL2720" s="271" t="e">
        <f>IF(#REF!=#REF!,0,IF(#REF!=#REF!,0,IF(#REF!=#REF!,0,IF(#REF!=#REF!,0,IF(#REF!=#REF!,0,1)))))</f>
        <v>#REF!</v>
      </c>
      <c r="AM2720" s="354">
        <f t="shared" si="3168"/>
        <v>0</v>
      </c>
    </row>
    <row r="2721" spans="1:39" ht="14.1" customHeight="1" thickTop="1" thickBot="1" x14ac:dyDescent="0.25">
      <c r="A2721" s="2302"/>
      <c r="B2721" s="2281"/>
      <c r="C2721" s="2283"/>
      <c r="D2721" s="2342"/>
      <c r="E2721" s="2288"/>
      <c r="F2721" s="2281"/>
      <c r="G2721" s="2042"/>
      <c r="H2721" s="2297"/>
      <c r="I2721" s="2293"/>
      <c r="J2721" s="2281"/>
      <c r="K2721" s="2042"/>
      <c r="L2721" s="2281"/>
      <c r="M2721" s="310"/>
      <c r="N2721" s="308"/>
      <c r="O2721" s="1678"/>
      <c r="P2721" s="309"/>
      <c r="Q2721" s="309"/>
      <c r="R2721" s="308"/>
      <c r="S2721" s="308"/>
      <c r="T2721" s="357"/>
      <c r="U2721" s="357"/>
      <c r="V2721" s="357"/>
      <c r="W2721" s="357"/>
      <c r="X2721" s="357"/>
      <c r="Y2721" s="357"/>
      <c r="Z2721" s="357"/>
      <c r="AA2721" s="357"/>
      <c r="AB2721" s="308"/>
      <c r="AC2721" s="2300"/>
      <c r="AD2721" s="2300"/>
      <c r="AE2721" s="2308" t="str">
        <f>IF(AE2715&gt;9,"błąd","")</f>
        <v/>
      </c>
      <c r="AF2721" s="2316"/>
      <c r="AG2721" s="2314"/>
      <c r="AH2721" s="2312"/>
      <c r="AI2721" s="271">
        <f>IF(P2721=P2720,0,IF(P2721=P2719,0,IF(P2721=P2718,0,IF(P2721=P2717,0,IF(P2721=P2716,0,IF(P2721=P2715,0,1))))))</f>
        <v>0</v>
      </c>
      <c r="AJ2721" s="271" t="s">
        <v>545</v>
      </c>
      <c r="AK2721" s="271" t="str">
        <f t="shared" si="3166"/>
        <v>??</v>
      </c>
      <c r="AL2721" s="271" t="e">
        <f>IF(#REF!=#REF!,0,IF(#REF!=#REF!,0,IF(#REF!=#REF!,0,IF(#REF!=#REF!,0,IF(#REF!=#REF!,0,IF(#REF!=#REF!,0,1))))))</f>
        <v>#REF!</v>
      </c>
      <c r="AM2721" s="354">
        <f t="shared" si="3168"/>
        <v>0</v>
      </c>
    </row>
    <row r="2722" spans="1:39" ht="14.1" customHeight="1" thickTop="1" thickBot="1" x14ac:dyDescent="0.25">
      <c r="A2722" s="2302"/>
      <c r="B2722" s="2281"/>
      <c r="C2722" s="2283"/>
      <c r="D2722" s="2342"/>
      <c r="E2722" s="2288"/>
      <c r="F2722" s="2281"/>
      <c r="G2722" s="2042"/>
      <c r="H2722" s="2297"/>
      <c r="I2722" s="2293"/>
      <c r="J2722" s="2281"/>
      <c r="K2722" s="2042"/>
      <c r="L2722" s="2281"/>
      <c r="M2722" s="310"/>
      <c r="N2722" s="308"/>
      <c r="O2722" s="1678"/>
      <c r="P2722" s="309"/>
      <c r="Q2722" s="309"/>
      <c r="R2722" s="308"/>
      <c r="S2722" s="308"/>
      <c r="T2722" s="357"/>
      <c r="U2722" s="357"/>
      <c r="V2722" s="357"/>
      <c r="W2722" s="357"/>
      <c r="X2722" s="357"/>
      <c r="Y2722" s="357"/>
      <c r="Z2722" s="357"/>
      <c r="AA2722" s="357"/>
      <c r="AB2722" s="308"/>
      <c r="AC2722" s="2300"/>
      <c r="AD2722" s="2300"/>
      <c r="AE2722" s="2308"/>
      <c r="AF2722" s="2316"/>
      <c r="AG2722" s="2314"/>
      <c r="AH2722" s="2312"/>
      <c r="AI2722" s="271">
        <f>IF(P2722=P2721,0,IF(P2722=P2720,0,IF(P2722=P2719,0,IF(P2722=P2718,0,IF(P2722=P2717,0,IF(P2722=P2716,0,IF(P2722=P2715,0,1)))))))</f>
        <v>0</v>
      </c>
      <c r="AJ2722" s="271" t="s">
        <v>545</v>
      </c>
      <c r="AK2722" s="271" t="str">
        <f t="shared" si="3166"/>
        <v>??</v>
      </c>
      <c r="AL2722" s="271" t="e">
        <f>IF(#REF!=#REF!,0,IF(#REF!=#REF!,0,IF(#REF!=#REF!,0,IF(#REF!=#REF!,0,IF(#REF!=#REF!,0,IF(#REF!=#REF!,0,IF(#REF!=#REF!,0,1)))))))</f>
        <v>#REF!</v>
      </c>
      <c r="AM2722" s="354">
        <f t="shared" si="3168"/>
        <v>0</v>
      </c>
    </row>
    <row r="2723" spans="1:39" ht="14.1" customHeight="1" thickTop="1" thickBot="1" x14ac:dyDescent="0.25">
      <c r="A2723" s="2302"/>
      <c r="B2723" s="2281"/>
      <c r="C2723" s="2283"/>
      <c r="D2723" s="2342"/>
      <c r="E2723" s="2288"/>
      <c r="F2723" s="2281"/>
      <c r="G2723" s="2042"/>
      <c r="H2723" s="2297"/>
      <c r="I2723" s="2293"/>
      <c r="J2723" s="2281"/>
      <c r="K2723" s="2042"/>
      <c r="L2723" s="2281"/>
      <c r="M2723" s="310"/>
      <c r="N2723" s="308"/>
      <c r="O2723" s="1678"/>
      <c r="P2723" s="309"/>
      <c r="Q2723" s="309"/>
      <c r="R2723" s="308"/>
      <c r="S2723" s="308"/>
      <c r="T2723" s="357"/>
      <c r="U2723" s="357"/>
      <c r="V2723" s="357"/>
      <c r="W2723" s="357"/>
      <c r="X2723" s="357"/>
      <c r="Y2723" s="357"/>
      <c r="Z2723" s="357"/>
      <c r="AA2723" s="357"/>
      <c r="AB2723" s="308"/>
      <c r="AC2723" s="2300"/>
      <c r="AD2723" s="2300"/>
      <c r="AE2723" s="2308"/>
      <c r="AF2723" s="2316"/>
      <c r="AG2723" s="2314"/>
      <c r="AH2723" s="2312"/>
      <c r="AI2723" s="271">
        <f>IF(P2723=P2722,0,IF(P2723=P2721,0,IF(P2723=P2720,0,IF(P2723=P2719,0,IF(P2723=P2718,0,IF(P2723=P2717,0,IF(P2723=P2716,0,IF(P2723=P2715,0,1))))))))</f>
        <v>0</v>
      </c>
      <c r="AJ2723" s="271" t="s">
        <v>545</v>
      </c>
      <c r="AK2723" s="271" t="str">
        <f t="shared" si="3166"/>
        <v>??</v>
      </c>
      <c r="AL2723" s="271" t="e">
        <f>IF(#REF!=#REF!,0,IF(#REF!=#REF!,0,IF(#REF!=#REF!,0,IF(#REF!=#REF!,0,IF(#REF!=#REF!,0,IF(#REF!=#REF!,0,IF(#REF!=#REF!,0,IF(#REF!=#REF!,0,1))))))))</f>
        <v>#REF!</v>
      </c>
      <c r="AM2723" s="354">
        <f t="shared" si="3168"/>
        <v>0</v>
      </c>
    </row>
    <row r="2724" spans="1:39" ht="14.1" customHeight="1" thickTop="1" thickBot="1" x14ac:dyDescent="0.25">
      <c r="A2724" s="2302"/>
      <c r="B2724" s="2282"/>
      <c r="C2724" s="2284"/>
      <c r="D2724" s="2343"/>
      <c r="E2724" s="2289"/>
      <c r="F2724" s="2282"/>
      <c r="G2724" s="2043"/>
      <c r="H2724" s="2298"/>
      <c r="I2724" s="2294"/>
      <c r="J2724" s="2282"/>
      <c r="K2724" s="2043"/>
      <c r="L2724" s="2282"/>
      <c r="M2724" s="292"/>
      <c r="N2724" s="290"/>
      <c r="O2724" s="290"/>
      <c r="P2724" s="291"/>
      <c r="Q2724" s="291"/>
      <c r="R2724" s="290"/>
      <c r="S2724" s="290"/>
      <c r="T2724" s="355"/>
      <c r="U2724" s="355"/>
      <c r="V2724" s="355"/>
      <c r="W2724" s="355"/>
      <c r="X2724" s="355"/>
      <c r="Y2724" s="355"/>
      <c r="Z2724" s="355"/>
      <c r="AA2724" s="355"/>
      <c r="AB2724" s="290"/>
      <c r="AC2724" s="2301"/>
      <c r="AD2724" s="2301"/>
      <c r="AE2724" s="2309"/>
      <c r="AF2724" s="2316"/>
      <c r="AG2724" s="2315"/>
      <c r="AH2724" s="2312"/>
      <c r="AI2724" s="271">
        <f>IF(P2724=P2723,0,IF(P2724=P2722,0,IF(P2724=P2721,0,IF(P2724=P2720,0,IF(P2724=P2719,0,IF(P2724=P2718,0,IF(P2724=P2717,0,IF(P2724=P2716,0,IF(P2724=P2715,0,1)))))))))</f>
        <v>0</v>
      </c>
      <c r="AJ2724" s="271" t="s">
        <v>545</v>
      </c>
      <c r="AK2724" s="271" t="str">
        <f t="shared" si="3166"/>
        <v>??</v>
      </c>
      <c r="AL2724" s="271" t="e">
        <f>IF(#REF!=#REF!,0,IF(#REF!=#REF!,0,IF(#REF!=#REF!,0,IF(#REF!=#REF!,0,IF(#REF!=#REF!,0,IF(#REF!=#REF!,0,IF(#REF!=#REF!,0,IF(#REF!=#REF!,0,IF(#REF!=#REF!,0,1)))))))))</f>
        <v>#REF!</v>
      </c>
      <c r="AM2724" s="354">
        <f t="shared" si="3168"/>
        <v>0</v>
      </c>
    </row>
    <row r="2725" spans="1:39" ht="14.1" customHeight="1" thickTop="1" thickBot="1" x14ac:dyDescent="0.25">
      <c r="A2725" s="2302"/>
      <c r="B2725" s="2280"/>
      <c r="C2725" s="2320"/>
      <c r="D2725" s="2341"/>
      <c r="E2725" s="2287"/>
      <c r="F2725" s="2280"/>
      <c r="G2725" s="2041"/>
      <c r="H2725" s="2340"/>
      <c r="I2725" s="2290" t="s">
        <v>140</v>
      </c>
      <c r="J2725" s="2280"/>
      <c r="K2725" s="2041"/>
      <c r="L2725" s="2280"/>
      <c r="M2725" s="389"/>
      <c r="N2725" s="385"/>
      <c r="O2725" s="385"/>
      <c r="P2725" s="388"/>
      <c r="Q2725" s="388"/>
      <c r="R2725" s="385"/>
      <c r="S2725" s="385"/>
      <c r="T2725" s="386"/>
      <c r="U2725" s="386"/>
      <c r="V2725" s="386"/>
      <c r="W2725" s="386"/>
      <c r="X2725" s="386"/>
      <c r="Y2725" s="386"/>
      <c r="Z2725" s="386"/>
      <c r="AA2725" s="386"/>
      <c r="AB2725" s="385"/>
      <c r="AC2725" s="2299">
        <f>SUM(T2725:AB2734)</f>
        <v>0</v>
      </c>
      <c r="AD2725" s="2299">
        <f>IF(AC2725&gt;0,18,0)</f>
        <v>0</v>
      </c>
      <c r="AE2725" s="2306">
        <f>IF((AC2725-AD2725)&gt;=0,AC2725-AD2725,0)</f>
        <v>0</v>
      </c>
      <c r="AF2725" s="2316">
        <f>IF(AC2725&lt;AD2725,AC2725,AD2725)/IF(AD2725=0,1,AD2725)</f>
        <v>0</v>
      </c>
      <c r="AG2725" s="2313" t="str">
        <f>IF(AF2725=1,"pe",IF(AF2725&gt;0,"ne",""))</f>
        <v/>
      </c>
      <c r="AH2725" s="2312"/>
      <c r="AI2725" s="271">
        <v>1</v>
      </c>
      <c r="AJ2725" s="271" t="s">
        <v>545</v>
      </c>
      <c r="AK2725" s="271" t="str">
        <f t="shared" si="3166"/>
        <v>??</v>
      </c>
      <c r="AL2725" s="271">
        <v>1</v>
      </c>
      <c r="AM2725" s="354">
        <f>C2725</f>
        <v>0</v>
      </c>
    </row>
    <row r="2726" spans="1:39" ht="14.1" customHeight="1" thickTop="1" thickBot="1" x14ac:dyDescent="0.25">
      <c r="A2726" s="2302"/>
      <c r="B2726" s="2281"/>
      <c r="C2726" s="2283"/>
      <c r="D2726" s="2342"/>
      <c r="E2726" s="2288"/>
      <c r="F2726" s="2281"/>
      <c r="G2726" s="2042"/>
      <c r="H2726" s="2297"/>
      <c r="I2726" s="2291"/>
      <c r="J2726" s="2281"/>
      <c r="K2726" s="2042"/>
      <c r="L2726" s="2281"/>
      <c r="M2726" s="1679"/>
      <c r="N2726" s="308"/>
      <c r="O2726" s="1678"/>
      <c r="P2726" s="309"/>
      <c r="Q2726" s="309"/>
      <c r="R2726" s="308"/>
      <c r="S2726" s="308"/>
      <c r="T2726" s="357"/>
      <c r="U2726" s="357"/>
      <c r="V2726" s="357"/>
      <c r="W2726" s="357"/>
      <c r="X2726" s="357"/>
      <c r="Y2726" s="357"/>
      <c r="Z2726" s="357"/>
      <c r="AA2726" s="357"/>
      <c r="AB2726" s="308"/>
      <c r="AC2726" s="2300"/>
      <c r="AD2726" s="2300"/>
      <c r="AE2726" s="2307"/>
      <c r="AF2726" s="2316"/>
      <c r="AG2726" s="2314"/>
      <c r="AH2726" s="2312"/>
      <c r="AI2726" s="271">
        <f>IF(P2726=P2725,0,1)</f>
        <v>0</v>
      </c>
      <c r="AJ2726" s="271" t="s">
        <v>545</v>
      </c>
      <c r="AK2726" s="271" t="str">
        <f t="shared" si="3166"/>
        <v>??</v>
      </c>
      <c r="AL2726" s="271" t="e">
        <f>IF(#REF!=#REF!,0,1)</f>
        <v>#REF!</v>
      </c>
      <c r="AM2726" s="354">
        <f t="shared" ref="AM2726:AM2734" si="3169">AM2725</f>
        <v>0</v>
      </c>
    </row>
    <row r="2727" spans="1:39" ht="14.1" customHeight="1" thickTop="1" thickBot="1" x14ac:dyDescent="0.25">
      <c r="A2727" s="2302"/>
      <c r="B2727" s="2281"/>
      <c r="C2727" s="2283"/>
      <c r="D2727" s="2342"/>
      <c r="E2727" s="2288"/>
      <c r="F2727" s="2281"/>
      <c r="G2727" s="2042"/>
      <c r="H2727" s="2297"/>
      <c r="I2727" s="2292"/>
      <c r="J2727" s="2281"/>
      <c r="K2727" s="2042"/>
      <c r="L2727" s="2281"/>
      <c r="M2727" s="1679"/>
      <c r="N2727" s="308"/>
      <c r="O2727" s="1678"/>
      <c r="P2727" s="309"/>
      <c r="Q2727" s="309"/>
      <c r="R2727" s="308"/>
      <c r="S2727" s="308"/>
      <c r="T2727" s="357"/>
      <c r="U2727" s="357"/>
      <c r="V2727" s="357"/>
      <c r="W2727" s="357"/>
      <c r="X2727" s="357"/>
      <c r="Y2727" s="357"/>
      <c r="Z2727" s="357"/>
      <c r="AA2727" s="357"/>
      <c r="AB2727" s="308"/>
      <c r="AC2727" s="2300"/>
      <c r="AD2727" s="2300"/>
      <c r="AE2727" s="2307"/>
      <c r="AF2727" s="2316"/>
      <c r="AG2727" s="2314"/>
      <c r="AH2727" s="2312"/>
      <c r="AI2727" s="271">
        <f>IF(P2727=P2726,0,IF(P2727=P2725,0,1))</f>
        <v>0</v>
      </c>
      <c r="AJ2727" s="271" t="s">
        <v>545</v>
      </c>
      <c r="AK2727" s="271" t="str">
        <f t="shared" si="3166"/>
        <v>??</v>
      </c>
      <c r="AL2727" s="271" t="e">
        <f>IF(#REF!=#REF!,0,IF(#REF!=#REF!,0,1))</f>
        <v>#REF!</v>
      </c>
      <c r="AM2727" s="354">
        <f t="shared" si="3169"/>
        <v>0</v>
      </c>
    </row>
    <row r="2728" spans="1:39" ht="14.1" customHeight="1" thickTop="1" thickBot="1" x14ac:dyDescent="0.25">
      <c r="A2728" s="2302"/>
      <c r="B2728" s="2281"/>
      <c r="C2728" s="2283"/>
      <c r="D2728" s="2342"/>
      <c r="E2728" s="2288"/>
      <c r="F2728" s="2281"/>
      <c r="G2728" s="2042"/>
      <c r="H2728" s="2297"/>
      <c r="I2728" s="2293"/>
      <c r="J2728" s="2281"/>
      <c r="K2728" s="2042"/>
      <c r="L2728" s="2281"/>
      <c r="M2728" s="1679"/>
      <c r="N2728" s="308"/>
      <c r="O2728" s="1678"/>
      <c r="P2728" s="309"/>
      <c r="Q2728" s="309"/>
      <c r="R2728" s="308"/>
      <c r="S2728" s="308"/>
      <c r="T2728" s="357"/>
      <c r="U2728" s="357"/>
      <c r="V2728" s="357"/>
      <c r="W2728" s="357"/>
      <c r="X2728" s="357"/>
      <c r="Y2728" s="357"/>
      <c r="Z2728" s="357"/>
      <c r="AA2728" s="357"/>
      <c r="AB2728" s="308"/>
      <c r="AC2728" s="2300"/>
      <c r="AD2728" s="2300"/>
      <c r="AE2728" s="2307"/>
      <c r="AF2728" s="2316"/>
      <c r="AG2728" s="2314"/>
      <c r="AH2728" s="2312"/>
      <c r="AI2728" s="271">
        <f>IF(P2728=P2727,0,IF(P2728=P2726,0,IF(P2728=P2725,0,1)))</f>
        <v>0</v>
      </c>
      <c r="AJ2728" s="271" t="s">
        <v>545</v>
      </c>
      <c r="AK2728" s="271" t="str">
        <f t="shared" si="3166"/>
        <v>??</v>
      </c>
      <c r="AL2728" s="271" t="e">
        <f>IF(#REF!=#REF!,0,IF(#REF!=#REF!,0,IF(#REF!=#REF!,0,1)))</f>
        <v>#REF!</v>
      </c>
      <c r="AM2728" s="354">
        <f t="shared" si="3169"/>
        <v>0</v>
      </c>
    </row>
    <row r="2729" spans="1:39" ht="14.1" customHeight="1" thickTop="1" thickBot="1" x14ac:dyDescent="0.25">
      <c r="A2729" s="2302"/>
      <c r="B2729" s="2281"/>
      <c r="C2729" s="2283"/>
      <c r="D2729" s="2342"/>
      <c r="E2729" s="2288"/>
      <c r="F2729" s="2281"/>
      <c r="G2729" s="2042"/>
      <c r="H2729" s="2297"/>
      <c r="I2729" s="2293"/>
      <c r="J2729" s="2281"/>
      <c r="K2729" s="2042"/>
      <c r="L2729" s="2281"/>
      <c r="M2729" s="310"/>
      <c r="N2729" s="308"/>
      <c r="O2729" s="1678"/>
      <c r="P2729" s="309"/>
      <c r="Q2729" s="309"/>
      <c r="R2729" s="308"/>
      <c r="S2729" s="308"/>
      <c r="T2729" s="357"/>
      <c r="U2729" s="357"/>
      <c r="V2729" s="357"/>
      <c r="W2729" s="357"/>
      <c r="X2729" s="357"/>
      <c r="Y2729" s="357"/>
      <c r="Z2729" s="357"/>
      <c r="AA2729" s="357"/>
      <c r="AB2729" s="308"/>
      <c r="AC2729" s="2300"/>
      <c r="AD2729" s="2300"/>
      <c r="AE2729" s="2307"/>
      <c r="AF2729" s="2316"/>
      <c r="AG2729" s="2314"/>
      <c r="AH2729" s="2312"/>
      <c r="AI2729" s="271">
        <f>IF(P2729=P2728,0,IF(P2729=P2727,0,IF(P2729=P2726,0,IF(P2729=P2725,0,1))))</f>
        <v>0</v>
      </c>
      <c r="AJ2729" s="271" t="s">
        <v>545</v>
      </c>
      <c r="AK2729" s="271" t="str">
        <f t="shared" si="3166"/>
        <v>??</v>
      </c>
      <c r="AL2729" s="271" t="e">
        <f>IF(#REF!=#REF!,0,IF(#REF!=#REF!,0,IF(#REF!=#REF!,0,IF(#REF!=#REF!,0,1))))</f>
        <v>#REF!</v>
      </c>
      <c r="AM2729" s="354">
        <f t="shared" si="3169"/>
        <v>0</v>
      </c>
    </row>
    <row r="2730" spans="1:39" ht="14.1" customHeight="1" thickTop="1" thickBot="1" x14ac:dyDescent="0.25">
      <c r="A2730" s="2302"/>
      <c r="B2730" s="2281"/>
      <c r="C2730" s="2283"/>
      <c r="D2730" s="2342"/>
      <c r="E2730" s="2288"/>
      <c r="F2730" s="2281"/>
      <c r="G2730" s="2042"/>
      <c r="H2730" s="2297"/>
      <c r="I2730" s="2293"/>
      <c r="J2730" s="2281"/>
      <c r="K2730" s="2042"/>
      <c r="L2730" s="2281"/>
      <c r="M2730" s="310"/>
      <c r="N2730" s="308"/>
      <c r="O2730" s="1678"/>
      <c r="P2730" s="309"/>
      <c r="Q2730" s="309"/>
      <c r="R2730" s="308"/>
      <c r="S2730" s="308"/>
      <c r="T2730" s="357"/>
      <c r="U2730" s="357"/>
      <c r="V2730" s="357"/>
      <c r="W2730" s="357"/>
      <c r="X2730" s="357"/>
      <c r="Y2730" s="357"/>
      <c r="Z2730" s="357"/>
      <c r="AA2730" s="357"/>
      <c r="AB2730" s="308"/>
      <c r="AC2730" s="2300"/>
      <c r="AD2730" s="2300"/>
      <c r="AE2730" s="2307"/>
      <c r="AF2730" s="2316"/>
      <c r="AG2730" s="2314"/>
      <c r="AH2730" s="2312"/>
      <c r="AI2730" s="271">
        <f>IF(P2730=P2729,0,IF(P2730=P2728,0,IF(P2730=P2727,0,IF(P2730=P2726,0,IF(P2730=P2725,0,1)))))</f>
        <v>0</v>
      </c>
      <c r="AJ2730" s="271" t="s">
        <v>545</v>
      </c>
      <c r="AK2730" s="271" t="str">
        <f t="shared" si="3166"/>
        <v>??</v>
      </c>
      <c r="AL2730" s="271" t="e">
        <f>IF(#REF!=#REF!,0,IF(#REF!=#REF!,0,IF(#REF!=#REF!,0,IF(#REF!=#REF!,0,IF(#REF!=#REF!,0,1)))))</f>
        <v>#REF!</v>
      </c>
      <c r="AM2730" s="354">
        <f t="shared" si="3169"/>
        <v>0</v>
      </c>
    </row>
    <row r="2731" spans="1:39" ht="14.1" customHeight="1" thickTop="1" thickBot="1" x14ac:dyDescent="0.25">
      <c r="A2731" s="2302"/>
      <c r="B2731" s="2281"/>
      <c r="C2731" s="2283"/>
      <c r="D2731" s="2342"/>
      <c r="E2731" s="2288"/>
      <c r="F2731" s="2281"/>
      <c r="G2731" s="2042"/>
      <c r="H2731" s="2297"/>
      <c r="I2731" s="2293"/>
      <c r="J2731" s="2281"/>
      <c r="K2731" s="2042"/>
      <c r="L2731" s="2281"/>
      <c r="M2731" s="310"/>
      <c r="N2731" s="308"/>
      <c r="O2731" s="1678"/>
      <c r="P2731" s="309"/>
      <c r="Q2731" s="309"/>
      <c r="R2731" s="308"/>
      <c r="S2731" s="308"/>
      <c r="T2731" s="357"/>
      <c r="U2731" s="357"/>
      <c r="V2731" s="357"/>
      <c r="W2731" s="357"/>
      <c r="X2731" s="357"/>
      <c r="Y2731" s="357"/>
      <c r="Z2731" s="357"/>
      <c r="AA2731" s="357"/>
      <c r="AB2731" s="308"/>
      <c r="AC2731" s="2300"/>
      <c r="AD2731" s="2300"/>
      <c r="AE2731" s="2308" t="str">
        <f>IF(AE2725&gt;9,"błąd","")</f>
        <v/>
      </c>
      <c r="AF2731" s="2316"/>
      <c r="AG2731" s="2314"/>
      <c r="AH2731" s="2312"/>
      <c r="AI2731" s="271">
        <f>IF(P2731=P2730,0,IF(P2731=P2729,0,IF(P2731=P2728,0,IF(P2731=P2727,0,IF(P2731=P2726,0,IF(P2731=P2725,0,1))))))</f>
        <v>0</v>
      </c>
      <c r="AJ2731" s="271" t="s">
        <v>545</v>
      </c>
      <c r="AK2731" s="271" t="str">
        <f t="shared" si="3166"/>
        <v>??</v>
      </c>
      <c r="AL2731" s="271" t="e">
        <f>IF(#REF!=#REF!,0,IF(#REF!=#REF!,0,IF(#REF!=#REF!,0,IF(#REF!=#REF!,0,IF(#REF!=#REF!,0,IF(#REF!=#REF!,0,1))))))</f>
        <v>#REF!</v>
      </c>
      <c r="AM2731" s="354">
        <f t="shared" si="3169"/>
        <v>0</v>
      </c>
    </row>
    <row r="2732" spans="1:39" ht="14.1" customHeight="1" thickTop="1" thickBot="1" x14ac:dyDescent="0.25">
      <c r="A2732" s="2302"/>
      <c r="B2732" s="2281"/>
      <c r="C2732" s="2283"/>
      <c r="D2732" s="2342"/>
      <c r="E2732" s="2288"/>
      <c r="F2732" s="2281"/>
      <c r="G2732" s="2042"/>
      <c r="H2732" s="2297"/>
      <c r="I2732" s="2293"/>
      <c r="J2732" s="2281"/>
      <c r="K2732" s="2042"/>
      <c r="L2732" s="2281"/>
      <c r="M2732" s="310"/>
      <c r="N2732" s="308"/>
      <c r="O2732" s="1678"/>
      <c r="P2732" s="309"/>
      <c r="Q2732" s="309"/>
      <c r="R2732" s="308"/>
      <c r="S2732" s="308"/>
      <c r="T2732" s="357"/>
      <c r="U2732" s="357"/>
      <c r="V2732" s="357"/>
      <c r="W2732" s="357"/>
      <c r="X2732" s="357"/>
      <c r="Y2732" s="357"/>
      <c r="Z2732" s="357"/>
      <c r="AA2732" s="357"/>
      <c r="AB2732" s="308"/>
      <c r="AC2732" s="2300"/>
      <c r="AD2732" s="2300"/>
      <c r="AE2732" s="2308"/>
      <c r="AF2732" s="2316"/>
      <c r="AG2732" s="2314"/>
      <c r="AH2732" s="2312"/>
      <c r="AI2732" s="271">
        <f>IF(P2732=P2731,0,IF(P2732=P2730,0,IF(P2732=P2729,0,IF(P2732=P2728,0,IF(P2732=P2727,0,IF(P2732=P2726,0,IF(P2732=P2725,0,1)))))))</f>
        <v>0</v>
      </c>
      <c r="AJ2732" s="271" t="s">
        <v>545</v>
      </c>
      <c r="AK2732" s="271" t="str">
        <f t="shared" si="3166"/>
        <v>??</v>
      </c>
      <c r="AL2732" s="271" t="e">
        <f>IF(#REF!=#REF!,0,IF(#REF!=#REF!,0,IF(#REF!=#REF!,0,IF(#REF!=#REF!,0,IF(#REF!=#REF!,0,IF(#REF!=#REF!,0,IF(#REF!=#REF!,0,1)))))))</f>
        <v>#REF!</v>
      </c>
      <c r="AM2732" s="354">
        <f t="shared" si="3169"/>
        <v>0</v>
      </c>
    </row>
    <row r="2733" spans="1:39" ht="14.1" customHeight="1" thickTop="1" thickBot="1" x14ac:dyDescent="0.25">
      <c r="A2733" s="2302"/>
      <c r="B2733" s="2281"/>
      <c r="C2733" s="2283"/>
      <c r="D2733" s="2342"/>
      <c r="E2733" s="2288"/>
      <c r="F2733" s="2281"/>
      <c r="G2733" s="2042"/>
      <c r="H2733" s="2297"/>
      <c r="I2733" s="2293"/>
      <c r="J2733" s="2281"/>
      <c r="K2733" s="2042"/>
      <c r="L2733" s="2281"/>
      <c r="M2733" s="310"/>
      <c r="N2733" s="308"/>
      <c r="O2733" s="1678"/>
      <c r="P2733" s="309"/>
      <c r="Q2733" s="309"/>
      <c r="R2733" s="308"/>
      <c r="S2733" s="308"/>
      <c r="T2733" s="357"/>
      <c r="U2733" s="357"/>
      <c r="V2733" s="357"/>
      <c r="W2733" s="357"/>
      <c r="X2733" s="357"/>
      <c r="Y2733" s="357"/>
      <c r="Z2733" s="357"/>
      <c r="AA2733" s="357"/>
      <c r="AB2733" s="308"/>
      <c r="AC2733" s="2300"/>
      <c r="AD2733" s="2300"/>
      <c r="AE2733" s="2308"/>
      <c r="AF2733" s="2316"/>
      <c r="AG2733" s="2314"/>
      <c r="AH2733" s="2312"/>
      <c r="AI2733" s="271">
        <f>IF(P2733=P2732,0,IF(P2733=P2731,0,IF(P2733=P2730,0,IF(P2733=P2729,0,IF(P2733=P2728,0,IF(P2733=P2727,0,IF(P2733=P2726,0,IF(P2733=P2725,0,1))))))))</f>
        <v>0</v>
      </c>
      <c r="AJ2733" s="271" t="s">
        <v>545</v>
      </c>
      <c r="AK2733" s="271" t="str">
        <f t="shared" si="3166"/>
        <v>??</v>
      </c>
      <c r="AL2733" s="271" t="e">
        <f>IF(#REF!=#REF!,0,IF(#REF!=#REF!,0,IF(#REF!=#REF!,0,IF(#REF!=#REF!,0,IF(#REF!=#REF!,0,IF(#REF!=#REF!,0,IF(#REF!=#REF!,0,IF(#REF!=#REF!,0,1))))))))</f>
        <v>#REF!</v>
      </c>
      <c r="AM2733" s="354">
        <f t="shared" si="3169"/>
        <v>0</v>
      </c>
    </row>
    <row r="2734" spans="1:39" ht="14.1" customHeight="1" thickTop="1" thickBot="1" x14ac:dyDescent="0.25">
      <c r="A2734" s="2302"/>
      <c r="B2734" s="2282"/>
      <c r="C2734" s="2284"/>
      <c r="D2734" s="2343"/>
      <c r="E2734" s="2289"/>
      <c r="F2734" s="2282"/>
      <c r="G2734" s="2043"/>
      <c r="H2734" s="2298"/>
      <c r="I2734" s="2294"/>
      <c r="J2734" s="2282"/>
      <c r="K2734" s="2043"/>
      <c r="L2734" s="2282"/>
      <c r="M2734" s="292"/>
      <c r="N2734" s="290"/>
      <c r="O2734" s="290"/>
      <c r="P2734" s="291"/>
      <c r="Q2734" s="291"/>
      <c r="R2734" s="290"/>
      <c r="S2734" s="290"/>
      <c r="T2734" s="355"/>
      <c r="U2734" s="355"/>
      <c r="V2734" s="355"/>
      <c r="W2734" s="355"/>
      <c r="X2734" s="355"/>
      <c r="Y2734" s="355"/>
      <c r="Z2734" s="355"/>
      <c r="AA2734" s="355"/>
      <c r="AB2734" s="290"/>
      <c r="AC2734" s="2301"/>
      <c r="AD2734" s="2301"/>
      <c r="AE2734" s="2309"/>
      <c r="AF2734" s="2316"/>
      <c r="AG2734" s="2315"/>
      <c r="AH2734" s="2312"/>
      <c r="AI2734" s="271">
        <f>IF(P2734=P2733,0,IF(P2734=P2732,0,IF(P2734=P2731,0,IF(P2734=P2730,0,IF(P2734=P2729,0,IF(P2734=P2728,0,IF(P2734=P2727,0,IF(P2734=P2726,0,IF(P2734=P2725,0,1)))))))))</f>
        <v>0</v>
      </c>
      <c r="AJ2734" s="271" t="s">
        <v>545</v>
      </c>
      <c r="AK2734" s="271" t="str">
        <f t="shared" si="3166"/>
        <v>??</v>
      </c>
      <c r="AL2734" s="271" t="e">
        <f>IF(#REF!=#REF!,0,IF(#REF!=#REF!,0,IF(#REF!=#REF!,0,IF(#REF!=#REF!,0,IF(#REF!=#REF!,0,IF(#REF!=#REF!,0,IF(#REF!=#REF!,0,IF(#REF!=#REF!,0,IF(#REF!=#REF!,0,1)))))))))</f>
        <v>#REF!</v>
      </c>
      <c r="AM2734" s="354">
        <f t="shared" si="3169"/>
        <v>0</v>
      </c>
    </row>
    <row r="2735" spans="1:39" ht="14.1" customHeight="1" thickTop="1" thickBot="1" x14ac:dyDescent="0.25">
      <c r="A2735" s="2302"/>
      <c r="B2735" s="2280"/>
      <c r="C2735" s="2320"/>
      <c r="D2735" s="2341"/>
      <c r="E2735" s="2287"/>
      <c r="F2735" s="2280"/>
      <c r="G2735" s="2041"/>
      <c r="H2735" s="2340"/>
      <c r="I2735" s="2290" t="s">
        <v>140</v>
      </c>
      <c r="J2735" s="2280"/>
      <c r="K2735" s="2041"/>
      <c r="L2735" s="2280"/>
      <c r="M2735" s="389"/>
      <c r="N2735" s="385"/>
      <c r="O2735" s="385"/>
      <c r="P2735" s="388"/>
      <c r="Q2735" s="388"/>
      <c r="R2735" s="385"/>
      <c r="S2735" s="385"/>
      <c r="T2735" s="386"/>
      <c r="U2735" s="386"/>
      <c r="V2735" s="386"/>
      <c r="W2735" s="386"/>
      <c r="X2735" s="386"/>
      <c r="Y2735" s="386"/>
      <c r="Z2735" s="386"/>
      <c r="AA2735" s="386"/>
      <c r="AB2735" s="385"/>
      <c r="AC2735" s="2299">
        <f>SUM(T2735:AB2744)</f>
        <v>0</v>
      </c>
      <c r="AD2735" s="2299">
        <f>IF(AC2735&gt;0,18,0)</f>
        <v>0</v>
      </c>
      <c r="AE2735" s="2306">
        <f>IF((AC2735-AD2735)&gt;=0,AC2735-AD2735,0)</f>
        <v>0</v>
      </c>
      <c r="AF2735" s="2316">
        <f>IF(AC2735&lt;AD2735,AC2735,AD2735)/IF(AD2735=0,1,AD2735)</f>
        <v>0</v>
      </c>
      <c r="AG2735" s="2313" t="str">
        <f>IF(AF2735=1,"pe",IF(AF2735&gt;0,"ne",""))</f>
        <v/>
      </c>
      <c r="AH2735" s="2312"/>
      <c r="AI2735" s="271">
        <v>1</v>
      </c>
      <c r="AJ2735" s="271" t="s">
        <v>545</v>
      </c>
      <c r="AK2735" s="271" t="str">
        <f t="shared" si="3166"/>
        <v>??</v>
      </c>
      <c r="AL2735" s="271">
        <v>1</v>
      </c>
      <c r="AM2735" s="354">
        <f>C2735</f>
        <v>0</v>
      </c>
    </row>
    <row r="2736" spans="1:39" ht="14.1" customHeight="1" thickTop="1" thickBot="1" x14ac:dyDescent="0.25">
      <c r="A2736" s="2302"/>
      <c r="B2736" s="2281"/>
      <c r="C2736" s="2283"/>
      <c r="D2736" s="2342"/>
      <c r="E2736" s="2288"/>
      <c r="F2736" s="2281"/>
      <c r="G2736" s="2042"/>
      <c r="H2736" s="2297"/>
      <c r="I2736" s="2291"/>
      <c r="J2736" s="2281"/>
      <c r="K2736" s="2042"/>
      <c r="L2736" s="2281"/>
      <c r="M2736" s="1679"/>
      <c r="N2736" s="308"/>
      <c r="O2736" s="1678"/>
      <c r="P2736" s="309"/>
      <c r="Q2736" s="309"/>
      <c r="R2736" s="308"/>
      <c r="S2736" s="308"/>
      <c r="T2736" s="357"/>
      <c r="U2736" s="357"/>
      <c r="V2736" s="357"/>
      <c r="W2736" s="357"/>
      <c r="X2736" s="357"/>
      <c r="Y2736" s="357"/>
      <c r="Z2736" s="357"/>
      <c r="AA2736" s="357"/>
      <c r="AB2736" s="308"/>
      <c r="AC2736" s="2300"/>
      <c r="AD2736" s="2300"/>
      <c r="AE2736" s="2307"/>
      <c r="AF2736" s="2316"/>
      <c r="AG2736" s="2314"/>
      <c r="AH2736" s="2312"/>
      <c r="AI2736" s="271">
        <f>IF(P2736=P2735,0,1)</f>
        <v>0</v>
      </c>
      <c r="AJ2736" s="271" t="s">
        <v>545</v>
      </c>
      <c r="AK2736" s="271" t="str">
        <f t="shared" si="3166"/>
        <v>??</v>
      </c>
      <c r="AL2736" s="271" t="e">
        <f>IF(#REF!=#REF!,0,1)</f>
        <v>#REF!</v>
      </c>
      <c r="AM2736" s="354">
        <f t="shared" ref="AM2736:AM2744" si="3170">AM2735</f>
        <v>0</v>
      </c>
    </row>
    <row r="2737" spans="1:39" ht="14.1" customHeight="1" thickTop="1" thickBot="1" x14ac:dyDescent="0.25">
      <c r="A2737" s="2302"/>
      <c r="B2737" s="2281"/>
      <c r="C2737" s="2283"/>
      <c r="D2737" s="2342"/>
      <c r="E2737" s="2288"/>
      <c r="F2737" s="2281"/>
      <c r="G2737" s="2042"/>
      <c r="H2737" s="2297"/>
      <c r="I2737" s="2292"/>
      <c r="J2737" s="2281"/>
      <c r="K2737" s="2042"/>
      <c r="L2737" s="2281"/>
      <c r="M2737" s="1679"/>
      <c r="N2737" s="308"/>
      <c r="O2737" s="1678"/>
      <c r="P2737" s="309"/>
      <c r="Q2737" s="309"/>
      <c r="R2737" s="308"/>
      <c r="S2737" s="308"/>
      <c r="T2737" s="357"/>
      <c r="U2737" s="357"/>
      <c r="V2737" s="357"/>
      <c r="W2737" s="357"/>
      <c r="X2737" s="357"/>
      <c r="Y2737" s="357"/>
      <c r="Z2737" s="357"/>
      <c r="AA2737" s="357"/>
      <c r="AB2737" s="308"/>
      <c r="AC2737" s="2300"/>
      <c r="AD2737" s="2300"/>
      <c r="AE2737" s="2307"/>
      <c r="AF2737" s="2316"/>
      <c r="AG2737" s="2314"/>
      <c r="AH2737" s="2312"/>
      <c r="AI2737" s="271">
        <f>IF(P2737=P2736,0,IF(P2737=P2735,0,1))</f>
        <v>0</v>
      </c>
      <c r="AJ2737" s="271" t="s">
        <v>545</v>
      </c>
      <c r="AK2737" s="271" t="str">
        <f t="shared" si="3166"/>
        <v>??</v>
      </c>
      <c r="AL2737" s="271" t="e">
        <f>IF(#REF!=#REF!,0,IF(#REF!=#REF!,0,1))</f>
        <v>#REF!</v>
      </c>
      <c r="AM2737" s="354">
        <f t="shared" si="3170"/>
        <v>0</v>
      </c>
    </row>
    <row r="2738" spans="1:39" ht="14.1" customHeight="1" thickTop="1" thickBot="1" x14ac:dyDescent="0.25">
      <c r="A2738" s="2302"/>
      <c r="B2738" s="2281"/>
      <c r="C2738" s="2283"/>
      <c r="D2738" s="2342"/>
      <c r="E2738" s="2288"/>
      <c r="F2738" s="2281"/>
      <c r="G2738" s="2042"/>
      <c r="H2738" s="2297"/>
      <c r="I2738" s="2293"/>
      <c r="J2738" s="2281"/>
      <c r="K2738" s="2042"/>
      <c r="L2738" s="2281"/>
      <c r="M2738" s="1679"/>
      <c r="N2738" s="308"/>
      <c r="O2738" s="1678"/>
      <c r="P2738" s="309"/>
      <c r="Q2738" s="309"/>
      <c r="R2738" s="308"/>
      <c r="S2738" s="308"/>
      <c r="T2738" s="357"/>
      <c r="U2738" s="357"/>
      <c r="V2738" s="357"/>
      <c r="W2738" s="357"/>
      <c r="X2738" s="357"/>
      <c r="Y2738" s="357"/>
      <c r="Z2738" s="357"/>
      <c r="AA2738" s="357"/>
      <c r="AB2738" s="308"/>
      <c r="AC2738" s="2300"/>
      <c r="AD2738" s="2300"/>
      <c r="AE2738" s="2307"/>
      <c r="AF2738" s="2316"/>
      <c r="AG2738" s="2314"/>
      <c r="AH2738" s="2312"/>
      <c r="AI2738" s="271">
        <f>IF(P2738=P2737,0,IF(P2738=P2736,0,IF(P2738=P2735,0,1)))</f>
        <v>0</v>
      </c>
      <c r="AJ2738" s="271" t="s">
        <v>545</v>
      </c>
      <c r="AK2738" s="271" t="str">
        <f t="shared" si="3166"/>
        <v>??</v>
      </c>
      <c r="AL2738" s="271" t="e">
        <f>IF(#REF!=#REF!,0,IF(#REF!=#REF!,0,IF(#REF!=#REF!,0,1)))</f>
        <v>#REF!</v>
      </c>
      <c r="AM2738" s="354">
        <f t="shared" si="3170"/>
        <v>0</v>
      </c>
    </row>
    <row r="2739" spans="1:39" ht="14.1" customHeight="1" thickTop="1" thickBot="1" x14ac:dyDescent="0.25">
      <c r="A2739" s="2302"/>
      <c r="B2739" s="2281"/>
      <c r="C2739" s="2283"/>
      <c r="D2739" s="2342"/>
      <c r="E2739" s="2288"/>
      <c r="F2739" s="2281"/>
      <c r="G2739" s="2042"/>
      <c r="H2739" s="2297"/>
      <c r="I2739" s="2293"/>
      <c r="J2739" s="2281"/>
      <c r="K2739" s="2042"/>
      <c r="L2739" s="2281"/>
      <c r="M2739" s="310"/>
      <c r="N2739" s="308"/>
      <c r="O2739" s="1678"/>
      <c r="P2739" s="309"/>
      <c r="Q2739" s="309"/>
      <c r="R2739" s="308"/>
      <c r="S2739" s="308"/>
      <c r="T2739" s="357"/>
      <c r="U2739" s="357"/>
      <c r="V2739" s="357"/>
      <c r="W2739" s="357"/>
      <c r="X2739" s="357"/>
      <c r="Y2739" s="357"/>
      <c r="Z2739" s="357"/>
      <c r="AA2739" s="357"/>
      <c r="AB2739" s="308"/>
      <c r="AC2739" s="2300"/>
      <c r="AD2739" s="2300"/>
      <c r="AE2739" s="2307"/>
      <c r="AF2739" s="2316"/>
      <c r="AG2739" s="2314"/>
      <c r="AH2739" s="2312"/>
      <c r="AI2739" s="271">
        <f>IF(P2739=P2738,0,IF(P2739=P2737,0,IF(P2739=P2736,0,IF(P2739=P2735,0,1))))</f>
        <v>0</v>
      </c>
      <c r="AJ2739" s="271" t="s">
        <v>545</v>
      </c>
      <c r="AK2739" s="271" t="str">
        <f t="shared" si="3166"/>
        <v>??</v>
      </c>
      <c r="AL2739" s="271" t="e">
        <f>IF(#REF!=#REF!,0,IF(#REF!=#REF!,0,IF(#REF!=#REF!,0,IF(#REF!=#REF!,0,1))))</f>
        <v>#REF!</v>
      </c>
      <c r="AM2739" s="354">
        <f t="shared" si="3170"/>
        <v>0</v>
      </c>
    </row>
    <row r="2740" spans="1:39" ht="14.1" customHeight="1" thickTop="1" thickBot="1" x14ac:dyDescent="0.25">
      <c r="A2740" s="2302"/>
      <c r="B2740" s="2281"/>
      <c r="C2740" s="2283"/>
      <c r="D2740" s="2342"/>
      <c r="E2740" s="2288"/>
      <c r="F2740" s="2281"/>
      <c r="G2740" s="2042"/>
      <c r="H2740" s="2297"/>
      <c r="I2740" s="2293"/>
      <c r="J2740" s="2281"/>
      <c r="K2740" s="2042"/>
      <c r="L2740" s="2281"/>
      <c r="M2740" s="310"/>
      <c r="N2740" s="308"/>
      <c r="O2740" s="1678"/>
      <c r="P2740" s="309"/>
      <c r="Q2740" s="309"/>
      <c r="R2740" s="308"/>
      <c r="S2740" s="308"/>
      <c r="T2740" s="357"/>
      <c r="U2740" s="357"/>
      <c r="V2740" s="357"/>
      <c r="W2740" s="357"/>
      <c r="X2740" s="357"/>
      <c r="Y2740" s="357"/>
      <c r="Z2740" s="357"/>
      <c r="AA2740" s="357"/>
      <c r="AB2740" s="308"/>
      <c r="AC2740" s="2300"/>
      <c r="AD2740" s="2300"/>
      <c r="AE2740" s="2307"/>
      <c r="AF2740" s="2316"/>
      <c r="AG2740" s="2314"/>
      <c r="AH2740" s="2312"/>
      <c r="AI2740" s="271">
        <f>IF(P2740=P2739,0,IF(P2740=P2738,0,IF(P2740=P2737,0,IF(P2740=P2736,0,IF(P2740=P2735,0,1)))))</f>
        <v>0</v>
      </c>
      <c r="AJ2740" s="271" t="s">
        <v>545</v>
      </c>
      <c r="AK2740" s="271" t="str">
        <f t="shared" si="3166"/>
        <v>??</v>
      </c>
      <c r="AL2740" s="271" t="e">
        <f>IF(#REF!=#REF!,0,IF(#REF!=#REF!,0,IF(#REF!=#REF!,0,IF(#REF!=#REF!,0,IF(#REF!=#REF!,0,1)))))</f>
        <v>#REF!</v>
      </c>
      <c r="AM2740" s="354">
        <f t="shared" si="3170"/>
        <v>0</v>
      </c>
    </row>
    <row r="2741" spans="1:39" ht="14.1" customHeight="1" thickTop="1" thickBot="1" x14ac:dyDescent="0.25">
      <c r="A2741" s="2302"/>
      <c r="B2741" s="2281"/>
      <c r="C2741" s="2283"/>
      <c r="D2741" s="2342"/>
      <c r="E2741" s="2288"/>
      <c r="F2741" s="2281"/>
      <c r="G2741" s="2042"/>
      <c r="H2741" s="2297"/>
      <c r="I2741" s="2293"/>
      <c r="J2741" s="2281"/>
      <c r="K2741" s="2042"/>
      <c r="L2741" s="2281"/>
      <c r="M2741" s="310"/>
      <c r="N2741" s="308"/>
      <c r="O2741" s="1678"/>
      <c r="P2741" s="309"/>
      <c r="Q2741" s="309"/>
      <c r="R2741" s="308"/>
      <c r="S2741" s="308"/>
      <c r="T2741" s="357"/>
      <c r="U2741" s="357"/>
      <c r="V2741" s="357"/>
      <c r="W2741" s="357"/>
      <c r="X2741" s="357"/>
      <c r="Y2741" s="357"/>
      <c r="Z2741" s="357"/>
      <c r="AA2741" s="357"/>
      <c r="AB2741" s="308"/>
      <c r="AC2741" s="2300"/>
      <c r="AD2741" s="2300"/>
      <c r="AE2741" s="2308" t="str">
        <f>IF(AE2735&gt;9,"błąd","")</f>
        <v/>
      </c>
      <c r="AF2741" s="2316"/>
      <c r="AG2741" s="2314"/>
      <c r="AH2741" s="2312"/>
      <c r="AI2741" s="271">
        <f>IF(P2741=P2740,0,IF(P2741=P2739,0,IF(P2741=P2738,0,IF(P2741=P2737,0,IF(P2741=P2736,0,IF(P2741=P2735,0,1))))))</f>
        <v>0</v>
      </c>
      <c r="AJ2741" s="271" t="s">
        <v>545</v>
      </c>
      <c r="AK2741" s="271" t="str">
        <f t="shared" si="3166"/>
        <v>??</v>
      </c>
      <c r="AL2741" s="271" t="e">
        <f>IF(#REF!=#REF!,0,IF(#REF!=#REF!,0,IF(#REF!=#REF!,0,IF(#REF!=#REF!,0,IF(#REF!=#REF!,0,IF(#REF!=#REF!,0,1))))))</f>
        <v>#REF!</v>
      </c>
      <c r="AM2741" s="354">
        <f t="shared" si="3170"/>
        <v>0</v>
      </c>
    </row>
    <row r="2742" spans="1:39" ht="14.1" customHeight="1" thickTop="1" thickBot="1" x14ac:dyDescent="0.25">
      <c r="A2742" s="2302"/>
      <c r="B2742" s="2281"/>
      <c r="C2742" s="2283"/>
      <c r="D2742" s="2342"/>
      <c r="E2742" s="2288"/>
      <c r="F2742" s="2281"/>
      <c r="G2742" s="2042"/>
      <c r="H2742" s="2297"/>
      <c r="I2742" s="2293"/>
      <c r="J2742" s="2281"/>
      <c r="K2742" s="2042"/>
      <c r="L2742" s="2281"/>
      <c r="M2742" s="310"/>
      <c r="N2742" s="308"/>
      <c r="O2742" s="1678"/>
      <c r="P2742" s="309"/>
      <c r="Q2742" s="309"/>
      <c r="R2742" s="308"/>
      <c r="S2742" s="308"/>
      <c r="T2742" s="357"/>
      <c r="U2742" s="357"/>
      <c r="V2742" s="357"/>
      <c r="W2742" s="357"/>
      <c r="X2742" s="357"/>
      <c r="Y2742" s="357"/>
      <c r="Z2742" s="357"/>
      <c r="AA2742" s="357"/>
      <c r="AB2742" s="308"/>
      <c r="AC2742" s="2300"/>
      <c r="AD2742" s="2300"/>
      <c r="AE2742" s="2308"/>
      <c r="AF2742" s="2316"/>
      <c r="AG2742" s="2314"/>
      <c r="AH2742" s="2312"/>
      <c r="AI2742" s="271">
        <f>IF(P2742=P2741,0,IF(P2742=P2740,0,IF(P2742=P2739,0,IF(P2742=P2738,0,IF(P2742=P2737,0,IF(P2742=P2736,0,IF(P2742=P2735,0,1)))))))</f>
        <v>0</v>
      </c>
      <c r="AJ2742" s="271" t="s">
        <v>545</v>
      </c>
      <c r="AK2742" s="271" t="str">
        <f t="shared" si="3166"/>
        <v>??</v>
      </c>
      <c r="AL2742" s="271" t="e">
        <f>IF(#REF!=#REF!,0,IF(#REF!=#REF!,0,IF(#REF!=#REF!,0,IF(#REF!=#REF!,0,IF(#REF!=#REF!,0,IF(#REF!=#REF!,0,IF(#REF!=#REF!,0,1)))))))</f>
        <v>#REF!</v>
      </c>
      <c r="AM2742" s="354">
        <f t="shared" si="3170"/>
        <v>0</v>
      </c>
    </row>
    <row r="2743" spans="1:39" ht="14.1" customHeight="1" thickTop="1" thickBot="1" x14ac:dyDescent="0.25">
      <c r="A2743" s="2302"/>
      <c r="B2743" s="2281"/>
      <c r="C2743" s="2283"/>
      <c r="D2743" s="2342"/>
      <c r="E2743" s="2288"/>
      <c r="F2743" s="2281"/>
      <c r="G2743" s="2042"/>
      <c r="H2743" s="2297"/>
      <c r="I2743" s="2293"/>
      <c r="J2743" s="2281"/>
      <c r="K2743" s="2042"/>
      <c r="L2743" s="2281"/>
      <c r="M2743" s="310"/>
      <c r="N2743" s="308"/>
      <c r="O2743" s="1678"/>
      <c r="P2743" s="309"/>
      <c r="Q2743" s="309"/>
      <c r="R2743" s="308"/>
      <c r="S2743" s="308"/>
      <c r="T2743" s="357"/>
      <c r="U2743" s="357"/>
      <c r="V2743" s="357"/>
      <c r="W2743" s="357"/>
      <c r="X2743" s="357"/>
      <c r="Y2743" s="357"/>
      <c r="Z2743" s="357"/>
      <c r="AA2743" s="357"/>
      <c r="AB2743" s="308"/>
      <c r="AC2743" s="2300"/>
      <c r="AD2743" s="2300"/>
      <c r="AE2743" s="2308"/>
      <c r="AF2743" s="2316"/>
      <c r="AG2743" s="2314"/>
      <c r="AH2743" s="2312"/>
      <c r="AI2743" s="271">
        <f>IF(P2743=P2742,0,IF(P2743=P2741,0,IF(P2743=P2740,0,IF(P2743=P2739,0,IF(P2743=P2738,0,IF(P2743=P2737,0,IF(P2743=P2736,0,IF(P2743=P2735,0,1))))))))</f>
        <v>0</v>
      </c>
      <c r="AJ2743" s="271" t="s">
        <v>545</v>
      </c>
      <c r="AK2743" s="271" t="str">
        <f t="shared" si="3166"/>
        <v>??</v>
      </c>
      <c r="AL2743" s="271" t="e">
        <f>IF(#REF!=#REF!,0,IF(#REF!=#REF!,0,IF(#REF!=#REF!,0,IF(#REF!=#REF!,0,IF(#REF!=#REF!,0,IF(#REF!=#REF!,0,IF(#REF!=#REF!,0,IF(#REF!=#REF!,0,1))))))))</f>
        <v>#REF!</v>
      </c>
      <c r="AM2743" s="354">
        <f t="shared" si="3170"/>
        <v>0</v>
      </c>
    </row>
    <row r="2744" spans="1:39" ht="14.1" customHeight="1" thickTop="1" thickBot="1" x14ac:dyDescent="0.25">
      <c r="A2744" s="2302"/>
      <c r="B2744" s="2282"/>
      <c r="C2744" s="2284"/>
      <c r="D2744" s="2343"/>
      <c r="E2744" s="2289"/>
      <c r="F2744" s="2282"/>
      <c r="G2744" s="2043"/>
      <c r="H2744" s="2298"/>
      <c r="I2744" s="2294"/>
      <c r="J2744" s="2282"/>
      <c r="K2744" s="2043"/>
      <c r="L2744" s="2282"/>
      <c r="M2744" s="292"/>
      <c r="N2744" s="290"/>
      <c r="O2744" s="290"/>
      <c r="P2744" s="291"/>
      <c r="Q2744" s="291"/>
      <c r="R2744" s="290"/>
      <c r="S2744" s="290"/>
      <c r="T2744" s="355"/>
      <c r="U2744" s="355"/>
      <c r="V2744" s="355"/>
      <c r="W2744" s="355"/>
      <c r="X2744" s="355"/>
      <c r="Y2744" s="355"/>
      <c r="Z2744" s="355"/>
      <c r="AA2744" s="355"/>
      <c r="AB2744" s="290"/>
      <c r="AC2744" s="2301"/>
      <c r="AD2744" s="2301"/>
      <c r="AE2744" s="2309"/>
      <c r="AF2744" s="2316"/>
      <c r="AG2744" s="2315"/>
      <c r="AH2744" s="2312"/>
      <c r="AI2744" s="271">
        <f>IF(P2744=P2743,0,IF(P2744=P2742,0,IF(P2744=P2741,0,IF(P2744=P2740,0,IF(P2744=P2739,0,IF(P2744=P2738,0,IF(P2744=P2737,0,IF(P2744=P2736,0,IF(P2744=P2735,0,1)))))))))</f>
        <v>0</v>
      </c>
      <c r="AJ2744" s="271" t="s">
        <v>545</v>
      </c>
      <c r="AK2744" s="271" t="str">
        <f t="shared" si="3166"/>
        <v>??</v>
      </c>
      <c r="AL2744" s="271" t="e">
        <f>IF(#REF!=#REF!,0,IF(#REF!=#REF!,0,IF(#REF!=#REF!,0,IF(#REF!=#REF!,0,IF(#REF!=#REF!,0,IF(#REF!=#REF!,0,IF(#REF!=#REF!,0,IF(#REF!=#REF!,0,IF(#REF!=#REF!,0,1)))))))))</f>
        <v>#REF!</v>
      </c>
      <c r="AM2744" s="354">
        <f t="shared" si="3170"/>
        <v>0</v>
      </c>
    </row>
    <row r="2745" spans="1:39" ht="14.1" customHeight="1" thickTop="1" thickBot="1" x14ac:dyDescent="0.25">
      <c r="A2745" s="405"/>
      <c r="B2745" s="2280"/>
      <c r="C2745" s="2320"/>
      <c r="D2745" s="2341"/>
      <c r="E2745" s="2287"/>
      <c r="F2745" s="2280"/>
      <c r="G2745" s="2041"/>
      <c r="H2745" s="2340"/>
      <c r="I2745" s="2290" t="s">
        <v>140</v>
      </c>
      <c r="J2745" s="2280"/>
      <c r="K2745" s="2041"/>
      <c r="L2745" s="2280"/>
      <c r="M2745" s="389"/>
      <c r="N2745" s="385"/>
      <c r="O2745" s="385"/>
      <c r="P2745" s="388"/>
      <c r="Q2745" s="388"/>
      <c r="R2745" s="385"/>
      <c r="S2745" s="385"/>
      <c r="T2745" s="386"/>
      <c r="U2745" s="386"/>
      <c r="V2745" s="386"/>
      <c r="W2745" s="386"/>
      <c r="X2745" s="386"/>
      <c r="Y2745" s="386"/>
      <c r="Z2745" s="386"/>
      <c r="AA2745" s="386"/>
      <c r="AB2745" s="385"/>
      <c r="AC2745" s="2299">
        <f>SUM(T2745:AB2754)</f>
        <v>0</v>
      </c>
      <c r="AD2745" s="2299">
        <f>IF(AC2745&gt;0,18,0)</f>
        <v>0</v>
      </c>
      <c r="AE2745" s="2306">
        <f>IF((AC2745-AD2745)&gt;=0,AC2745-AD2745,0)</f>
        <v>0</v>
      </c>
      <c r="AF2745" s="2316">
        <f>IF(AC2745&lt;AD2745,AC2745,AD2745)/IF(AD2745=0,1,AD2745)</f>
        <v>0</v>
      </c>
      <c r="AG2745" s="2313" t="str">
        <f>IF(AF2745=1,"pe",IF(AF2745&gt;0,"ne",""))</f>
        <v/>
      </c>
      <c r="AH2745" s="2312"/>
      <c r="AI2745" s="271">
        <v>1</v>
      </c>
      <c r="AJ2745" s="271" t="s">
        <v>545</v>
      </c>
      <c r="AK2745" s="271" t="str">
        <f t="shared" si="3166"/>
        <v>??</v>
      </c>
      <c r="AL2745" s="271">
        <v>1</v>
      </c>
      <c r="AM2745" s="354">
        <f>C2745</f>
        <v>0</v>
      </c>
    </row>
    <row r="2746" spans="1:39" ht="14.1" customHeight="1" thickTop="1" thickBot="1" x14ac:dyDescent="0.25">
      <c r="A2746" s="405"/>
      <c r="B2746" s="2281"/>
      <c r="C2746" s="2283"/>
      <c r="D2746" s="2342"/>
      <c r="E2746" s="2288"/>
      <c r="F2746" s="2281"/>
      <c r="G2746" s="2042"/>
      <c r="H2746" s="2297"/>
      <c r="I2746" s="2291"/>
      <c r="J2746" s="2281"/>
      <c r="K2746" s="2042"/>
      <c r="L2746" s="2281"/>
      <c r="M2746" s="1679"/>
      <c r="N2746" s="308"/>
      <c r="O2746" s="1678"/>
      <c r="P2746" s="309"/>
      <c r="Q2746" s="309"/>
      <c r="R2746" s="308"/>
      <c r="S2746" s="308"/>
      <c r="T2746" s="357"/>
      <c r="U2746" s="357"/>
      <c r="V2746" s="357"/>
      <c r="W2746" s="357"/>
      <c r="X2746" s="357"/>
      <c r="Y2746" s="357"/>
      <c r="Z2746" s="357"/>
      <c r="AA2746" s="357"/>
      <c r="AB2746" s="308"/>
      <c r="AC2746" s="2300"/>
      <c r="AD2746" s="2300"/>
      <c r="AE2746" s="2307"/>
      <c r="AF2746" s="2316"/>
      <c r="AG2746" s="2314"/>
      <c r="AH2746" s="2312"/>
      <c r="AI2746" s="271">
        <f>IF(P2746=P2745,0,1)</f>
        <v>0</v>
      </c>
      <c r="AJ2746" s="271" t="s">
        <v>545</v>
      </c>
      <c r="AK2746" s="271" t="str">
        <f t="shared" si="3166"/>
        <v>??</v>
      </c>
      <c r="AL2746" s="271" t="e">
        <f>IF(#REF!=#REF!,0,1)</f>
        <v>#REF!</v>
      </c>
      <c r="AM2746" s="354">
        <f t="shared" ref="AM2746:AM2754" si="3171">AM2745</f>
        <v>0</v>
      </c>
    </row>
    <row r="2747" spans="1:39" ht="14.1" customHeight="1" thickTop="1" thickBot="1" x14ac:dyDescent="0.25">
      <c r="A2747" s="405"/>
      <c r="B2747" s="2281"/>
      <c r="C2747" s="2283"/>
      <c r="D2747" s="2342"/>
      <c r="E2747" s="2288"/>
      <c r="F2747" s="2281"/>
      <c r="G2747" s="2042"/>
      <c r="H2747" s="2297"/>
      <c r="I2747" s="2292"/>
      <c r="J2747" s="2281"/>
      <c r="K2747" s="2042"/>
      <c r="L2747" s="2281"/>
      <c r="M2747" s="1679"/>
      <c r="N2747" s="308"/>
      <c r="O2747" s="1678"/>
      <c r="P2747" s="309"/>
      <c r="Q2747" s="309"/>
      <c r="R2747" s="308"/>
      <c r="S2747" s="308"/>
      <c r="T2747" s="357"/>
      <c r="U2747" s="357"/>
      <c r="V2747" s="357"/>
      <c r="W2747" s="357"/>
      <c r="X2747" s="357"/>
      <c r="Y2747" s="357"/>
      <c r="Z2747" s="357"/>
      <c r="AA2747" s="357"/>
      <c r="AB2747" s="308"/>
      <c r="AC2747" s="2300"/>
      <c r="AD2747" s="2300"/>
      <c r="AE2747" s="2307"/>
      <c r="AF2747" s="2316"/>
      <c r="AG2747" s="2314"/>
      <c r="AH2747" s="2312"/>
      <c r="AI2747" s="271">
        <f>IF(P2747=P2746,0,IF(P2747=P2745,0,1))</f>
        <v>0</v>
      </c>
      <c r="AJ2747" s="271" t="s">
        <v>545</v>
      </c>
      <c r="AK2747" s="271" t="str">
        <f t="shared" si="3166"/>
        <v>??</v>
      </c>
      <c r="AL2747" s="271" t="e">
        <f>IF(#REF!=#REF!,0,IF(#REF!=#REF!,0,1))</f>
        <v>#REF!</v>
      </c>
      <c r="AM2747" s="354">
        <f t="shared" si="3171"/>
        <v>0</v>
      </c>
    </row>
    <row r="2748" spans="1:39" ht="14.1" customHeight="1" thickTop="1" thickBot="1" x14ac:dyDescent="0.25">
      <c r="A2748" s="405"/>
      <c r="B2748" s="2281"/>
      <c r="C2748" s="2283"/>
      <c r="D2748" s="2342"/>
      <c r="E2748" s="2288"/>
      <c r="F2748" s="2281"/>
      <c r="G2748" s="2042"/>
      <c r="H2748" s="2297"/>
      <c r="I2748" s="2293"/>
      <c r="J2748" s="2281"/>
      <c r="K2748" s="2042"/>
      <c r="L2748" s="2281"/>
      <c r="M2748" s="1679"/>
      <c r="N2748" s="308"/>
      <c r="O2748" s="1678"/>
      <c r="P2748" s="309"/>
      <c r="Q2748" s="309"/>
      <c r="R2748" s="308"/>
      <c r="S2748" s="308"/>
      <c r="T2748" s="357"/>
      <c r="U2748" s="357"/>
      <c r="V2748" s="357"/>
      <c r="W2748" s="357"/>
      <c r="X2748" s="357"/>
      <c r="Y2748" s="357"/>
      <c r="Z2748" s="357"/>
      <c r="AA2748" s="357"/>
      <c r="AB2748" s="308"/>
      <c r="AC2748" s="2300"/>
      <c r="AD2748" s="2300"/>
      <c r="AE2748" s="2307"/>
      <c r="AF2748" s="2316"/>
      <c r="AG2748" s="2314"/>
      <c r="AH2748" s="2312"/>
      <c r="AI2748" s="271">
        <f>IF(P2748=P2747,0,IF(P2748=P2746,0,IF(P2748=P2745,0,1)))</f>
        <v>0</v>
      </c>
      <c r="AJ2748" s="271" t="s">
        <v>545</v>
      </c>
      <c r="AK2748" s="271" t="str">
        <f t="shared" si="3166"/>
        <v>??</v>
      </c>
      <c r="AL2748" s="271" t="e">
        <f>IF(#REF!=#REF!,0,IF(#REF!=#REF!,0,IF(#REF!=#REF!,0,1)))</f>
        <v>#REF!</v>
      </c>
      <c r="AM2748" s="354">
        <f t="shared" si="3171"/>
        <v>0</v>
      </c>
    </row>
    <row r="2749" spans="1:39" ht="14.1" customHeight="1" thickTop="1" thickBot="1" x14ac:dyDescent="0.25">
      <c r="A2749" s="405"/>
      <c r="B2749" s="2281"/>
      <c r="C2749" s="2283"/>
      <c r="D2749" s="2342"/>
      <c r="E2749" s="2288"/>
      <c r="F2749" s="2281"/>
      <c r="G2749" s="2042"/>
      <c r="H2749" s="2297"/>
      <c r="I2749" s="2293"/>
      <c r="J2749" s="2281"/>
      <c r="K2749" s="2042"/>
      <c r="L2749" s="2281"/>
      <c r="M2749" s="310"/>
      <c r="N2749" s="308"/>
      <c r="O2749" s="1678"/>
      <c r="P2749" s="309"/>
      <c r="Q2749" s="309"/>
      <c r="R2749" s="308"/>
      <c r="S2749" s="308"/>
      <c r="T2749" s="357"/>
      <c r="U2749" s="357"/>
      <c r="V2749" s="357"/>
      <c r="W2749" s="357"/>
      <c r="X2749" s="357"/>
      <c r="Y2749" s="357"/>
      <c r="Z2749" s="357"/>
      <c r="AA2749" s="357"/>
      <c r="AB2749" s="308"/>
      <c r="AC2749" s="2300"/>
      <c r="AD2749" s="2300"/>
      <c r="AE2749" s="2307"/>
      <c r="AF2749" s="2316"/>
      <c r="AG2749" s="2314"/>
      <c r="AH2749" s="2312"/>
      <c r="AI2749" s="271">
        <f>IF(P2749=P2748,0,IF(P2749=P2747,0,IF(P2749=P2746,0,IF(P2749=P2745,0,1))))</f>
        <v>0</v>
      </c>
      <c r="AJ2749" s="271" t="s">
        <v>545</v>
      </c>
      <c r="AK2749" s="271" t="str">
        <f t="shared" si="3166"/>
        <v>??</v>
      </c>
      <c r="AL2749" s="271" t="e">
        <f>IF(#REF!=#REF!,0,IF(#REF!=#REF!,0,IF(#REF!=#REF!,0,IF(#REF!=#REF!,0,1))))</f>
        <v>#REF!</v>
      </c>
      <c r="AM2749" s="354">
        <f t="shared" si="3171"/>
        <v>0</v>
      </c>
    </row>
    <row r="2750" spans="1:39" ht="14.1" customHeight="1" thickTop="1" thickBot="1" x14ac:dyDescent="0.25">
      <c r="A2750" s="405"/>
      <c r="B2750" s="2281"/>
      <c r="C2750" s="2283"/>
      <c r="D2750" s="2342"/>
      <c r="E2750" s="2288"/>
      <c r="F2750" s="2281"/>
      <c r="G2750" s="2042"/>
      <c r="H2750" s="2297"/>
      <c r="I2750" s="2293"/>
      <c r="J2750" s="2281"/>
      <c r="K2750" s="2042"/>
      <c r="L2750" s="2281"/>
      <c r="M2750" s="310"/>
      <c r="N2750" s="308"/>
      <c r="O2750" s="1678"/>
      <c r="P2750" s="309"/>
      <c r="Q2750" s="309"/>
      <c r="R2750" s="308"/>
      <c r="S2750" s="308"/>
      <c r="T2750" s="357"/>
      <c r="U2750" s="357"/>
      <c r="V2750" s="357"/>
      <c r="W2750" s="357"/>
      <c r="X2750" s="357"/>
      <c r="Y2750" s="357"/>
      <c r="Z2750" s="357"/>
      <c r="AA2750" s="357"/>
      <c r="AB2750" s="308"/>
      <c r="AC2750" s="2300"/>
      <c r="AD2750" s="2300"/>
      <c r="AE2750" s="2307"/>
      <c r="AF2750" s="2316"/>
      <c r="AG2750" s="2314"/>
      <c r="AH2750" s="2312"/>
      <c r="AI2750" s="271">
        <f>IF(P2750=P2749,0,IF(P2750=P2748,0,IF(P2750=P2747,0,IF(P2750=P2746,0,IF(P2750=P2745,0,1)))))</f>
        <v>0</v>
      </c>
      <c r="AJ2750" s="271" t="s">
        <v>545</v>
      </c>
      <c r="AK2750" s="271" t="str">
        <f t="shared" si="3166"/>
        <v>??</v>
      </c>
      <c r="AL2750" s="271" t="e">
        <f>IF(#REF!=#REF!,0,IF(#REF!=#REF!,0,IF(#REF!=#REF!,0,IF(#REF!=#REF!,0,IF(#REF!=#REF!,0,1)))))</f>
        <v>#REF!</v>
      </c>
      <c r="AM2750" s="354">
        <f t="shared" si="3171"/>
        <v>0</v>
      </c>
    </row>
    <row r="2751" spans="1:39" ht="14.1" customHeight="1" thickTop="1" thickBot="1" x14ac:dyDescent="0.25">
      <c r="A2751" s="405"/>
      <c r="B2751" s="2281"/>
      <c r="C2751" s="2283"/>
      <c r="D2751" s="2342"/>
      <c r="E2751" s="2288"/>
      <c r="F2751" s="2281"/>
      <c r="G2751" s="2042"/>
      <c r="H2751" s="2297"/>
      <c r="I2751" s="2293"/>
      <c r="J2751" s="2281"/>
      <c r="K2751" s="2042"/>
      <c r="L2751" s="2281"/>
      <c r="M2751" s="310"/>
      <c r="N2751" s="308"/>
      <c r="O2751" s="1678"/>
      <c r="P2751" s="309"/>
      <c r="Q2751" s="309"/>
      <c r="R2751" s="308"/>
      <c r="S2751" s="308"/>
      <c r="T2751" s="357"/>
      <c r="U2751" s="357"/>
      <c r="V2751" s="357"/>
      <c r="W2751" s="357"/>
      <c r="X2751" s="357"/>
      <c r="Y2751" s="357"/>
      <c r="Z2751" s="357"/>
      <c r="AA2751" s="357"/>
      <c r="AB2751" s="308"/>
      <c r="AC2751" s="2300"/>
      <c r="AD2751" s="2300"/>
      <c r="AE2751" s="2308" t="str">
        <f>IF(AE2745&gt;9,"błąd","")</f>
        <v/>
      </c>
      <c r="AF2751" s="2316"/>
      <c r="AG2751" s="2314"/>
      <c r="AH2751" s="2312"/>
      <c r="AI2751" s="271">
        <f>IF(P2751=P2750,0,IF(P2751=P2749,0,IF(P2751=P2748,0,IF(P2751=P2747,0,IF(P2751=P2746,0,IF(P2751=P2745,0,1))))))</f>
        <v>0</v>
      </c>
      <c r="AJ2751" s="271" t="s">
        <v>545</v>
      </c>
      <c r="AK2751" s="271" t="str">
        <f t="shared" si="3166"/>
        <v>??</v>
      </c>
      <c r="AL2751" s="271" t="e">
        <f>IF(#REF!=#REF!,0,IF(#REF!=#REF!,0,IF(#REF!=#REF!,0,IF(#REF!=#REF!,0,IF(#REF!=#REF!,0,IF(#REF!=#REF!,0,1))))))</f>
        <v>#REF!</v>
      </c>
      <c r="AM2751" s="354">
        <f t="shared" si="3171"/>
        <v>0</v>
      </c>
    </row>
    <row r="2752" spans="1:39" ht="14.1" customHeight="1" thickTop="1" thickBot="1" x14ac:dyDescent="0.25">
      <c r="A2752" s="405"/>
      <c r="B2752" s="2281"/>
      <c r="C2752" s="2283"/>
      <c r="D2752" s="2342"/>
      <c r="E2752" s="2288"/>
      <c r="F2752" s="2281"/>
      <c r="G2752" s="2042"/>
      <c r="H2752" s="2297"/>
      <c r="I2752" s="2293"/>
      <c r="J2752" s="2281"/>
      <c r="K2752" s="2042"/>
      <c r="L2752" s="2281"/>
      <c r="M2752" s="310"/>
      <c r="N2752" s="308"/>
      <c r="O2752" s="1678"/>
      <c r="P2752" s="309"/>
      <c r="Q2752" s="309"/>
      <c r="R2752" s="308"/>
      <c r="S2752" s="308"/>
      <c r="T2752" s="357"/>
      <c r="U2752" s="357"/>
      <c r="V2752" s="357"/>
      <c r="W2752" s="357"/>
      <c r="X2752" s="357"/>
      <c r="Y2752" s="357"/>
      <c r="Z2752" s="357"/>
      <c r="AA2752" s="357"/>
      <c r="AB2752" s="308"/>
      <c r="AC2752" s="2300"/>
      <c r="AD2752" s="2300"/>
      <c r="AE2752" s="2308"/>
      <c r="AF2752" s="2316"/>
      <c r="AG2752" s="2314"/>
      <c r="AH2752" s="2312"/>
      <c r="AI2752" s="271">
        <f>IF(P2752=P2751,0,IF(P2752=P2750,0,IF(P2752=P2749,0,IF(P2752=P2748,0,IF(P2752=P2747,0,IF(P2752=P2746,0,IF(P2752=P2745,0,1)))))))</f>
        <v>0</v>
      </c>
      <c r="AJ2752" s="271" t="s">
        <v>545</v>
      </c>
      <c r="AK2752" s="271" t="str">
        <f t="shared" si="3166"/>
        <v>??</v>
      </c>
      <c r="AL2752" s="271" t="e">
        <f>IF(#REF!=#REF!,0,IF(#REF!=#REF!,0,IF(#REF!=#REF!,0,IF(#REF!=#REF!,0,IF(#REF!=#REF!,0,IF(#REF!=#REF!,0,IF(#REF!=#REF!,0,1)))))))</f>
        <v>#REF!</v>
      </c>
      <c r="AM2752" s="354">
        <f t="shared" si="3171"/>
        <v>0</v>
      </c>
    </row>
    <row r="2753" spans="1:39" ht="14.1" customHeight="1" thickTop="1" thickBot="1" x14ac:dyDescent="0.25">
      <c r="A2753" s="405"/>
      <c r="B2753" s="2281"/>
      <c r="C2753" s="2283"/>
      <c r="D2753" s="2342"/>
      <c r="E2753" s="2288"/>
      <c r="F2753" s="2281"/>
      <c r="G2753" s="2042"/>
      <c r="H2753" s="2297"/>
      <c r="I2753" s="2293"/>
      <c r="J2753" s="2281"/>
      <c r="K2753" s="2042"/>
      <c r="L2753" s="2281"/>
      <c r="M2753" s="310"/>
      <c r="N2753" s="308"/>
      <c r="O2753" s="1678"/>
      <c r="P2753" s="309"/>
      <c r="Q2753" s="309"/>
      <c r="R2753" s="308"/>
      <c r="S2753" s="308"/>
      <c r="T2753" s="357"/>
      <c r="U2753" s="357"/>
      <c r="V2753" s="357"/>
      <c r="W2753" s="357"/>
      <c r="X2753" s="357"/>
      <c r="Y2753" s="357"/>
      <c r="Z2753" s="357"/>
      <c r="AA2753" s="357"/>
      <c r="AB2753" s="308"/>
      <c r="AC2753" s="2300"/>
      <c r="AD2753" s="2300"/>
      <c r="AE2753" s="2308"/>
      <c r="AF2753" s="2316"/>
      <c r="AG2753" s="2314"/>
      <c r="AH2753" s="2312"/>
      <c r="AI2753" s="271">
        <f>IF(P2753=P2752,0,IF(P2753=P2751,0,IF(P2753=P2750,0,IF(P2753=P2749,0,IF(P2753=P2748,0,IF(P2753=P2747,0,IF(P2753=P2746,0,IF(P2753=P2745,0,1))))))))</f>
        <v>0</v>
      </c>
      <c r="AJ2753" s="271" t="s">
        <v>545</v>
      </c>
      <c r="AK2753" s="271" t="str">
        <f t="shared" si="3166"/>
        <v>??</v>
      </c>
      <c r="AL2753" s="271" t="e">
        <f>IF(#REF!=#REF!,0,IF(#REF!=#REF!,0,IF(#REF!=#REF!,0,IF(#REF!=#REF!,0,IF(#REF!=#REF!,0,IF(#REF!=#REF!,0,IF(#REF!=#REF!,0,IF(#REF!=#REF!,0,1))))))))</f>
        <v>#REF!</v>
      </c>
      <c r="AM2753" s="354">
        <f t="shared" si="3171"/>
        <v>0</v>
      </c>
    </row>
    <row r="2754" spans="1:39" ht="14.1" customHeight="1" thickTop="1" thickBot="1" x14ac:dyDescent="0.25">
      <c r="A2754" s="299"/>
      <c r="B2754" s="2282"/>
      <c r="C2754" s="2284"/>
      <c r="D2754" s="2343"/>
      <c r="E2754" s="2289"/>
      <c r="F2754" s="2282"/>
      <c r="G2754" s="2043"/>
      <c r="H2754" s="2298"/>
      <c r="I2754" s="2294"/>
      <c r="J2754" s="2282"/>
      <c r="K2754" s="2043"/>
      <c r="L2754" s="2282"/>
      <c r="M2754" s="292"/>
      <c r="N2754" s="290"/>
      <c r="O2754" s="290"/>
      <c r="P2754" s="291"/>
      <c r="Q2754" s="291"/>
      <c r="R2754" s="290"/>
      <c r="S2754" s="290"/>
      <c r="T2754" s="355"/>
      <c r="U2754" s="355"/>
      <c r="V2754" s="355"/>
      <c r="W2754" s="355"/>
      <c r="X2754" s="355"/>
      <c r="Y2754" s="355"/>
      <c r="Z2754" s="355"/>
      <c r="AA2754" s="355"/>
      <c r="AB2754" s="290"/>
      <c r="AC2754" s="2301"/>
      <c r="AD2754" s="2301"/>
      <c r="AE2754" s="2309"/>
      <c r="AF2754" s="2316"/>
      <c r="AG2754" s="2315"/>
      <c r="AH2754" s="2312"/>
      <c r="AI2754" s="271">
        <f>IF(P2754=P2753,0,IF(P2754=P2752,0,IF(P2754=P2751,0,IF(P2754=P2750,0,IF(P2754=P2749,0,IF(P2754=P2748,0,IF(P2754=P2747,0,IF(P2754=P2746,0,IF(P2754=P2745,0,1)))))))))</f>
        <v>0</v>
      </c>
      <c r="AJ2754" s="271" t="s">
        <v>545</v>
      </c>
      <c r="AK2754" s="271" t="str">
        <f t="shared" si="3166"/>
        <v>??</v>
      </c>
      <c r="AL2754" s="271" t="e">
        <f>IF(#REF!=#REF!,0,IF(#REF!=#REF!,0,IF(#REF!=#REF!,0,IF(#REF!=#REF!,0,IF(#REF!=#REF!,0,IF(#REF!=#REF!,0,IF(#REF!=#REF!,0,IF(#REF!=#REF!,0,IF(#REF!=#REF!,0,1)))))))))</f>
        <v>#REF!</v>
      </c>
      <c r="AM2754" s="354">
        <f t="shared" si="3171"/>
        <v>0</v>
      </c>
    </row>
    <row r="2755" spans="1:39" ht="14.1" customHeight="1" thickTop="1" thickBot="1" x14ac:dyDescent="0.25">
      <c r="A2755" s="2278"/>
      <c r="B2755" s="2280"/>
      <c r="C2755" s="2283"/>
      <c r="D2755" s="2285"/>
      <c r="E2755" s="2287"/>
      <c r="F2755" s="2280"/>
      <c r="G2755" s="2280"/>
      <c r="H2755" s="2297"/>
      <c r="I2755" s="2290" t="s">
        <v>140</v>
      </c>
      <c r="J2755" s="2281"/>
      <c r="K2755" s="2280"/>
      <c r="L2755" s="2281"/>
      <c r="M2755" s="310"/>
      <c r="N2755" s="1678"/>
      <c r="O2755" s="1678"/>
      <c r="P2755" s="388"/>
      <c r="Q2755" s="388"/>
      <c r="R2755" s="308"/>
      <c r="S2755" s="308"/>
      <c r="T2755" s="358"/>
      <c r="U2755" s="357"/>
      <c r="V2755" s="357"/>
      <c r="W2755" s="357"/>
      <c r="X2755" s="357"/>
      <c r="Y2755" s="357"/>
      <c r="Z2755" s="357"/>
      <c r="AA2755" s="357"/>
      <c r="AB2755" s="308"/>
      <c r="AC2755" s="2299">
        <f>SUM(T2755:AB2764)</f>
        <v>0</v>
      </c>
      <c r="AD2755" s="2299">
        <f>IF(AC2755&gt;0,18,0)</f>
        <v>0</v>
      </c>
      <c r="AE2755" s="2306">
        <f>IF((AC2755-AD2755)&gt;=0,AC2755-AD2755,0)</f>
        <v>0</v>
      </c>
      <c r="AF2755" s="2316">
        <f>IF(AC2755&lt;AD2755,AC2755,AD2755)/IF(AD2755=0,1,AD2755)</f>
        <v>0</v>
      </c>
      <c r="AG2755" s="2313" t="str">
        <f>IF(AF2755=1,"pe",IF(AF2755&gt;0,"ne",""))</f>
        <v/>
      </c>
      <c r="AH2755" s="2312"/>
      <c r="AI2755" s="271">
        <v>1</v>
      </c>
      <c r="AJ2755" s="271" t="s">
        <v>545</v>
      </c>
      <c r="AK2755" s="271" t="str">
        <f t="shared" si="3166"/>
        <v>??</v>
      </c>
      <c r="AL2755" s="271">
        <v>1</v>
      </c>
      <c r="AM2755" s="354">
        <f>C2755</f>
        <v>0</v>
      </c>
    </row>
    <row r="2756" spans="1:39" ht="14.1" customHeight="1" thickTop="1" thickBot="1" x14ac:dyDescent="0.25">
      <c r="A2756" s="2278"/>
      <c r="B2756" s="2281"/>
      <c r="C2756" s="2283"/>
      <c r="D2756" s="2285"/>
      <c r="E2756" s="2288"/>
      <c r="F2756" s="2281"/>
      <c r="G2756" s="2295"/>
      <c r="H2756" s="2297"/>
      <c r="I2756" s="2291"/>
      <c r="J2756" s="2281"/>
      <c r="K2756" s="2295"/>
      <c r="L2756" s="2281"/>
      <c r="M2756" s="310"/>
      <c r="N2756" s="1678"/>
      <c r="O2756" s="1678"/>
      <c r="P2756" s="309"/>
      <c r="Q2756" s="309"/>
      <c r="R2756" s="308"/>
      <c r="S2756" s="308"/>
      <c r="T2756" s="358"/>
      <c r="U2756" s="357"/>
      <c r="V2756" s="357"/>
      <c r="W2756" s="357"/>
      <c r="X2756" s="357"/>
      <c r="Y2756" s="357"/>
      <c r="Z2756" s="357"/>
      <c r="AA2756" s="357"/>
      <c r="AB2756" s="308"/>
      <c r="AC2756" s="2300"/>
      <c r="AD2756" s="2300"/>
      <c r="AE2756" s="2307"/>
      <c r="AF2756" s="2316"/>
      <c r="AG2756" s="2314"/>
      <c r="AH2756" s="2312"/>
      <c r="AI2756" s="271">
        <f>IF(P2756=P2755,0,1)</f>
        <v>0</v>
      </c>
      <c r="AJ2756" s="271" t="s">
        <v>545</v>
      </c>
      <c r="AK2756" s="271" t="str">
        <f t="shared" si="3166"/>
        <v>??</v>
      </c>
      <c r="AL2756" s="271" t="e">
        <f>IF(#REF!=#REF!,0,1)</f>
        <v>#REF!</v>
      </c>
      <c r="AM2756" s="354">
        <f t="shared" ref="AM2756:AM2764" si="3172">AM2755</f>
        <v>0</v>
      </c>
    </row>
    <row r="2757" spans="1:39" ht="14.1" customHeight="1" thickTop="1" thickBot="1" x14ac:dyDescent="0.25">
      <c r="A2757" s="2278"/>
      <c r="B2757" s="2281"/>
      <c r="C2757" s="2283"/>
      <c r="D2757" s="2285"/>
      <c r="E2757" s="2288"/>
      <c r="F2757" s="2281"/>
      <c r="G2757" s="2295"/>
      <c r="H2757" s="2297"/>
      <c r="I2757" s="2292"/>
      <c r="J2757" s="2281"/>
      <c r="K2757" s="2295"/>
      <c r="L2757" s="2281"/>
      <c r="M2757" s="310"/>
      <c r="N2757" s="1678"/>
      <c r="O2757" s="1678"/>
      <c r="P2757" s="309"/>
      <c r="Q2757" s="309"/>
      <c r="R2757" s="308"/>
      <c r="S2757" s="308"/>
      <c r="T2757" s="358"/>
      <c r="U2757" s="357"/>
      <c r="V2757" s="357"/>
      <c r="W2757" s="357"/>
      <c r="X2757" s="357"/>
      <c r="Y2757" s="357"/>
      <c r="Z2757" s="357"/>
      <c r="AA2757" s="357"/>
      <c r="AB2757" s="308"/>
      <c r="AC2757" s="2300"/>
      <c r="AD2757" s="2300"/>
      <c r="AE2757" s="2307"/>
      <c r="AF2757" s="2316"/>
      <c r="AG2757" s="2314"/>
      <c r="AH2757" s="2312"/>
      <c r="AI2757" s="271">
        <f>IF(P2757=P2756,0,IF(P2757=P2755,0,1))</f>
        <v>0</v>
      </c>
      <c r="AJ2757" s="271" t="s">
        <v>545</v>
      </c>
      <c r="AK2757" s="271" t="str">
        <f t="shared" si="3166"/>
        <v>??</v>
      </c>
      <c r="AL2757" s="271" t="e">
        <f>IF(#REF!=#REF!,0,IF(#REF!=#REF!,0,1))</f>
        <v>#REF!</v>
      </c>
      <c r="AM2757" s="354">
        <f t="shared" si="3172"/>
        <v>0</v>
      </c>
    </row>
    <row r="2758" spans="1:39" ht="14.1" customHeight="1" thickTop="1" thickBot="1" x14ac:dyDescent="0.25">
      <c r="A2758" s="2278"/>
      <c r="B2758" s="2281"/>
      <c r="C2758" s="2283"/>
      <c r="D2758" s="2285"/>
      <c r="E2758" s="2288"/>
      <c r="F2758" s="2281"/>
      <c r="G2758" s="2295"/>
      <c r="H2758" s="2297"/>
      <c r="I2758" s="2293"/>
      <c r="J2758" s="2281"/>
      <c r="K2758" s="2295"/>
      <c r="L2758" s="2281"/>
      <c r="M2758" s="310"/>
      <c r="N2758" s="1678"/>
      <c r="O2758" s="1678"/>
      <c r="P2758" s="309"/>
      <c r="Q2758" s="309"/>
      <c r="R2758" s="308"/>
      <c r="S2758" s="308"/>
      <c r="T2758" s="358"/>
      <c r="U2758" s="357"/>
      <c r="V2758" s="357"/>
      <c r="W2758" s="357"/>
      <c r="X2758" s="357"/>
      <c r="Y2758" s="357"/>
      <c r="Z2758" s="357"/>
      <c r="AA2758" s="357"/>
      <c r="AB2758" s="308"/>
      <c r="AC2758" s="2300"/>
      <c r="AD2758" s="2300"/>
      <c r="AE2758" s="2307"/>
      <c r="AF2758" s="2316"/>
      <c r="AG2758" s="2314"/>
      <c r="AH2758" s="2312"/>
      <c r="AI2758" s="271">
        <f>IF(P2758=P2757,0,IF(P2758=P2756,0,IF(P2758=P2755,0,1)))</f>
        <v>0</v>
      </c>
      <c r="AJ2758" s="271" t="s">
        <v>545</v>
      </c>
      <c r="AK2758" s="271" t="str">
        <f t="shared" si="3166"/>
        <v>??</v>
      </c>
      <c r="AL2758" s="271" t="e">
        <f>IF(#REF!=#REF!,0,IF(#REF!=#REF!,0,IF(#REF!=#REF!,0,1)))</f>
        <v>#REF!</v>
      </c>
      <c r="AM2758" s="354">
        <f t="shared" si="3172"/>
        <v>0</v>
      </c>
    </row>
    <row r="2759" spans="1:39" ht="14.1" customHeight="1" thickTop="1" thickBot="1" x14ac:dyDescent="0.25">
      <c r="A2759" s="2278"/>
      <c r="B2759" s="2281"/>
      <c r="C2759" s="2283"/>
      <c r="D2759" s="2285"/>
      <c r="E2759" s="2288"/>
      <c r="F2759" s="2281"/>
      <c r="G2759" s="2295"/>
      <c r="H2759" s="2297"/>
      <c r="I2759" s="2293"/>
      <c r="J2759" s="2281"/>
      <c r="K2759" s="2295"/>
      <c r="L2759" s="2281"/>
      <c r="M2759" s="310"/>
      <c r="N2759" s="1678"/>
      <c r="O2759" s="1678"/>
      <c r="P2759" s="309"/>
      <c r="Q2759" s="309"/>
      <c r="R2759" s="308"/>
      <c r="S2759" s="308"/>
      <c r="T2759" s="358"/>
      <c r="U2759" s="357"/>
      <c r="V2759" s="357"/>
      <c r="W2759" s="357"/>
      <c r="X2759" s="357"/>
      <c r="Y2759" s="357"/>
      <c r="Z2759" s="357"/>
      <c r="AA2759" s="357"/>
      <c r="AB2759" s="308"/>
      <c r="AC2759" s="2300"/>
      <c r="AD2759" s="2300"/>
      <c r="AE2759" s="2307"/>
      <c r="AF2759" s="2316"/>
      <c r="AG2759" s="2314"/>
      <c r="AH2759" s="2312"/>
      <c r="AI2759" s="271">
        <f>IF(P2759=P2758,0,IF(P2759=P2757,0,IF(P2759=P2756,0,IF(P2759=P2755,0,1))))</f>
        <v>0</v>
      </c>
      <c r="AJ2759" s="271" t="s">
        <v>545</v>
      </c>
      <c r="AK2759" s="271" t="str">
        <f t="shared" si="3166"/>
        <v>??</v>
      </c>
      <c r="AL2759" s="271" t="e">
        <f>IF(#REF!=#REF!,0,IF(#REF!=#REF!,0,IF(#REF!=#REF!,0,IF(#REF!=#REF!,0,1))))</f>
        <v>#REF!</v>
      </c>
      <c r="AM2759" s="354">
        <f t="shared" si="3172"/>
        <v>0</v>
      </c>
    </row>
    <row r="2760" spans="1:39" ht="14.1" customHeight="1" thickTop="1" thickBot="1" x14ac:dyDescent="0.25">
      <c r="A2760" s="2278"/>
      <c r="B2760" s="2281"/>
      <c r="C2760" s="2283"/>
      <c r="D2760" s="2285"/>
      <c r="E2760" s="2288"/>
      <c r="F2760" s="2281"/>
      <c r="G2760" s="2295"/>
      <c r="H2760" s="2297"/>
      <c r="I2760" s="2293"/>
      <c r="J2760" s="2281"/>
      <c r="K2760" s="2295"/>
      <c r="L2760" s="2281"/>
      <c r="M2760" s="310"/>
      <c r="N2760" s="1678"/>
      <c r="O2760" s="1678"/>
      <c r="P2760" s="309"/>
      <c r="Q2760" s="309"/>
      <c r="R2760" s="308"/>
      <c r="S2760" s="308"/>
      <c r="T2760" s="358"/>
      <c r="U2760" s="357"/>
      <c r="V2760" s="357"/>
      <c r="W2760" s="357"/>
      <c r="X2760" s="357"/>
      <c r="Y2760" s="357"/>
      <c r="Z2760" s="357"/>
      <c r="AA2760" s="357"/>
      <c r="AB2760" s="308"/>
      <c r="AC2760" s="2300"/>
      <c r="AD2760" s="2300"/>
      <c r="AE2760" s="2307"/>
      <c r="AF2760" s="2316"/>
      <c r="AG2760" s="2314"/>
      <c r="AH2760" s="2312"/>
      <c r="AI2760" s="271">
        <f>IF(P2760=P2759,0,IF(P2760=P2758,0,IF(P2760=P2757,0,IF(P2760=P2756,0,IF(P2760=P2755,0,1)))))</f>
        <v>0</v>
      </c>
      <c r="AJ2760" s="271" t="s">
        <v>545</v>
      </c>
      <c r="AK2760" s="271" t="str">
        <f t="shared" si="3166"/>
        <v>??</v>
      </c>
      <c r="AL2760" s="271" t="e">
        <f>IF(#REF!=#REF!,0,IF(#REF!=#REF!,0,IF(#REF!=#REF!,0,IF(#REF!=#REF!,0,IF(#REF!=#REF!,0,1)))))</f>
        <v>#REF!</v>
      </c>
      <c r="AM2760" s="354">
        <f t="shared" si="3172"/>
        <v>0</v>
      </c>
    </row>
    <row r="2761" spans="1:39" ht="14.1" customHeight="1" thickTop="1" thickBot="1" x14ac:dyDescent="0.25">
      <c r="A2761" s="2278"/>
      <c r="B2761" s="2281"/>
      <c r="C2761" s="2283"/>
      <c r="D2761" s="2285"/>
      <c r="E2761" s="2288"/>
      <c r="F2761" s="2281"/>
      <c r="G2761" s="2295"/>
      <c r="H2761" s="2297"/>
      <c r="I2761" s="2293"/>
      <c r="J2761" s="2281"/>
      <c r="K2761" s="2295"/>
      <c r="L2761" s="2281"/>
      <c r="M2761" s="310"/>
      <c r="N2761" s="1678"/>
      <c r="O2761" s="1678"/>
      <c r="P2761" s="309"/>
      <c r="Q2761" s="309"/>
      <c r="R2761" s="308"/>
      <c r="S2761" s="308"/>
      <c r="T2761" s="358"/>
      <c r="U2761" s="357"/>
      <c r="V2761" s="357"/>
      <c r="W2761" s="357"/>
      <c r="X2761" s="357"/>
      <c r="Y2761" s="357"/>
      <c r="Z2761" s="357"/>
      <c r="AA2761" s="357"/>
      <c r="AB2761" s="308"/>
      <c r="AC2761" s="2300"/>
      <c r="AD2761" s="2300"/>
      <c r="AE2761" s="2308" t="str">
        <f>IF(AE2755&gt;9,"błąd","")</f>
        <v/>
      </c>
      <c r="AF2761" s="2316"/>
      <c r="AG2761" s="2314"/>
      <c r="AH2761" s="2312"/>
      <c r="AI2761" s="271">
        <f>IF(P2761=P2760,0,IF(P2761=P2759,0,IF(P2761=P2758,0,IF(P2761=P2757,0,IF(P2761=P2756,0,IF(P2761=P2755,0,1))))))</f>
        <v>0</v>
      </c>
      <c r="AJ2761" s="271" t="s">
        <v>545</v>
      </c>
      <c r="AK2761" s="271" t="str">
        <f t="shared" si="3166"/>
        <v>??</v>
      </c>
      <c r="AL2761" s="271" t="e">
        <f>IF(#REF!=#REF!,0,IF(#REF!=#REF!,0,IF(#REF!=#REF!,0,IF(#REF!=#REF!,0,IF(#REF!=#REF!,0,IF(#REF!=#REF!,0,1))))))</f>
        <v>#REF!</v>
      </c>
      <c r="AM2761" s="354">
        <f t="shared" si="3172"/>
        <v>0</v>
      </c>
    </row>
    <row r="2762" spans="1:39" ht="14.1" customHeight="1" thickTop="1" thickBot="1" x14ac:dyDescent="0.25">
      <c r="A2762" s="2278"/>
      <c r="B2762" s="2281"/>
      <c r="C2762" s="2283"/>
      <c r="D2762" s="2285"/>
      <c r="E2762" s="2288"/>
      <c r="F2762" s="2281"/>
      <c r="G2762" s="2295"/>
      <c r="H2762" s="2297"/>
      <c r="I2762" s="2293"/>
      <c r="J2762" s="2281"/>
      <c r="K2762" s="2295"/>
      <c r="L2762" s="2281"/>
      <c r="M2762" s="310"/>
      <c r="N2762" s="1678"/>
      <c r="O2762" s="1678"/>
      <c r="P2762" s="309"/>
      <c r="Q2762" s="309"/>
      <c r="R2762" s="308"/>
      <c r="S2762" s="308"/>
      <c r="T2762" s="358"/>
      <c r="U2762" s="357"/>
      <c r="V2762" s="357"/>
      <c r="W2762" s="357"/>
      <c r="X2762" s="357"/>
      <c r="Y2762" s="357"/>
      <c r="Z2762" s="357"/>
      <c r="AA2762" s="357"/>
      <c r="AB2762" s="308"/>
      <c r="AC2762" s="2300"/>
      <c r="AD2762" s="2300"/>
      <c r="AE2762" s="2308"/>
      <c r="AF2762" s="2316"/>
      <c r="AG2762" s="2314"/>
      <c r="AH2762" s="2312"/>
      <c r="AI2762" s="271">
        <f>IF(P2762=P2761,0,IF(P2762=P2760,0,IF(P2762=P2759,0,IF(P2762=P2758,0,IF(P2762=P2757,0,IF(P2762=P2756,0,IF(P2762=P2755,0,1)))))))</f>
        <v>0</v>
      </c>
      <c r="AJ2762" s="271" t="s">
        <v>545</v>
      </c>
      <c r="AK2762" s="271" t="str">
        <f t="shared" si="3166"/>
        <v>??</v>
      </c>
      <c r="AL2762" s="271" t="e">
        <f>IF(#REF!=#REF!,0,IF(#REF!=#REF!,0,IF(#REF!=#REF!,0,IF(#REF!=#REF!,0,IF(#REF!=#REF!,0,IF(#REF!=#REF!,0,IF(#REF!=#REF!,0,1)))))))</f>
        <v>#REF!</v>
      </c>
      <c r="AM2762" s="354">
        <f t="shared" si="3172"/>
        <v>0</v>
      </c>
    </row>
    <row r="2763" spans="1:39" ht="14.1" customHeight="1" thickTop="1" thickBot="1" x14ac:dyDescent="0.25">
      <c r="A2763" s="2278"/>
      <c r="B2763" s="2281"/>
      <c r="C2763" s="2283"/>
      <c r="D2763" s="2285"/>
      <c r="E2763" s="2288"/>
      <c r="F2763" s="2281"/>
      <c r="G2763" s="2295"/>
      <c r="H2763" s="2297"/>
      <c r="I2763" s="2293"/>
      <c r="J2763" s="2281"/>
      <c r="K2763" s="2295"/>
      <c r="L2763" s="2281"/>
      <c r="M2763" s="310"/>
      <c r="N2763" s="1678"/>
      <c r="O2763" s="1678"/>
      <c r="P2763" s="309"/>
      <c r="Q2763" s="309"/>
      <c r="R2763" s="308"/>
      <c r="S2763" s="308"/>
      <c r="T2763" s="358"/>
      <c r="U2763" s="357"/>
      <c r="V2763" s="357"/>
      <c r="W2763" s="357"/>
      <c r="X2763" s="357"/>
      <c r="Y2763" s="357"/>
      <c r="Z2763" s="357"/>
      <c r="AA2763" s="357"/>
      <c r="AB2763" s="308"/>
      <c r="AC2763" s="2300"/>
      <c r="AD2763" s="2300"/>
      <c r="AE2763" s="2308"/>
      <c r="AF2763" s="2316"/>
      <c r="AG2763" s="2314"/>
      <c r="AH2763" s="2312"/>
      <c r="AI2763" s="271">
        <f>IF(P2763=P2762,0,IF(P2763=P2761,0,IF(P2763=P2760,0,IF(P2763=P2759,0,IF(P2763=P2758,0,IF(P2763=P2757,0,IF(P2763=P2756,0,IF(P2763=P2755,0,1))))))))</f>
        <v>0</v>
      </c>
      <c r="AJ2763" s="271" t="s">
        <v>545</v>
      </c>
      <c r="AK2763" s="271" t="str">
        <f t="shared" si="3166"/>
        <v>??</v>
      </c>
      <c r="AL2763" s="271" t="e">
        <f>IF(#REF!=#REF!,0,IF(#REF!=#REF!,0,IF(#REF!=#REF!,0,IF(#REF!=#REF!,0,IF(#REF!=#REF!,0,IF(#REF!=#REF!,0,IF(#REF!=#REF!,0,IF(#REF!=#REF!,0,1))))))))</f>
        <v>#REF!</v>
      </c>
      <c r="AM2763" s="354">
        <f t="shared" si="3172"/>
        <v>0</v>
      </c>
    </row>
    <row r="2764" spans="1:39" ht="14.1" customHeight="1" thickTop="1" thickBot="1" x14ac:dyDescent="0.25">
      <c r="A2764" s="2279"/>
      <c r="B2764" s="2282"/>
      <c r="C2764" s="2284"/>
      <c r="D2764" s="2286"/>
      <c r="E2764" s="2289"/>
      <c r="F2764" s="2282"/>
      <c r="G2764" s="2296"/>
      <c r="H2764" s="2298"/>
      <c r="I2764" s="2294"/>
      <c r="J2764" s="2282"/>
      <c r="K2764" s="2296"/>
      <c r="L2764" s="2282"/>
      <c r="M2764" s="292"/>
      <c r="N2764" s="290"/>
      <c r="O2764" s="290"/>
      <c r="P2764" s="291"/>
      <c r="Q2764" s="291"/>
      <c r="R2764" s="290"/>
      <c r="S2764" s="290"/>
      <c r="T2764" s="356"/>
      <c r="U2764" s="355"/>
      <c r="V2764" s="355"/>
      <c r="W2764" s="355"/>
      <c r="X2764" s="355"/>
      <c r="Y2764" s="355"/>
      <c r="Z2764" s="355"/>
      <c r="AA2764" s="355"/>
      <c r="AB2764" s="290"/>
      <c r="AC2764" s="2301"/>
      <c r="AD2764" s="2301"/>
      <c r="AE2764" s="2309"/>
      <c r="AF2764" s="2316"/>
      <c r="AG2764" s="2315"/>
      <c r="AH2764" s="2312"/>
      <c r="AI2764" s="271">
        <f>IF(P2764=P2763,0,IF(P2764=P2762,0,IF(P2764=P2761,0,IF(P2764=P2760,0,IF(P2764=P2759,0,IF(P2764=P2758,0,IF(P2764=P2757,0,IF(P2764=P2756,0,IF(P2764=P2755,0,1)))))))))</f>
        <v>0</v>
      </c>
      <c r="AJ2764" s="271" t="s">
        <v>545</v>
      </c>
      <c r="AK2764" s="271" t="str">
        <f t="shared" si="3166"/>
        <v>??</v>
      </c>
      <c r="AL2764" s="271" t="e">
        <f>IF(#REF!=#REF!,0,IF(#REF!=#REF!,0,IF(#REF!=#REF!,0,IF(#REF!=#REF!,0,IF(#REF!=#REF!,0,IF(#REF!=#REF!,0,IF(#REF!=#REF!,0,IF(#REF!=#REF!,0,IF(#REF!=#REF!,0,1)))))))))</f>
        <v>#REF!</v>
      </c>
      <c r="AM2764" s="354">
        <f t="shared" si="3172"/>
        <v>0</v>
      </c>
    </row>
    <row r="2765" spans="1:39" ht="14.1" customHeight="1" thickTop="1" thickBot="1" x14ac:dyDescent="0.25">
      <c r="A2765" s="2278"/>
      <c r="B2765" s="2280"/>
      <c r="C2765" s="2283"/>
      <c r="D2765" s="2285"/>
      <c r="E2765" s="2287"/>
      <c r="F2765" s="2280"/>
      <c r="G2765" s="2280"/>
      <c r="H2765" s="2297"/>
      <c r="I2765" s="2290" t="s">
        <v>140</v>
      </c>
      <c r="J2765" s="2281"/>
      <c r="K2765" s="2280"/>
      <c r="L2765" s="2281"/>
      <c r="M2765" s="310"/>
      <c r="N2765" s="1678"/>
      <c r="O2765" s="1678"/>
      <c r="P2765" s="388"/>
      <c r="Q2765" s="388"/>
      <c r="R2765" s="308"/>
      <c r="S2765" s="308"/>
      <c r="T2765" s="358"/>
      <c r="U2765" s="357"/>
      <c r="V2765" s="357"/>
      <c r="W2765" s="357"/>
      <c r="X2765" s="357"/>
      <c r="Y2765" s="357"/>
      <c r="Z2765" s="357"/>
      <c r="AA2765" s="357"/>
      <c r="AB2765" s="308"/>
      <c r="AC2765" s="2299">
        <f>SUM(T2765:AB2774)</f>
        <v>0</v>
      </c>
      <c r="AD2765" s="2299">
        <f>IF(AC2765&gt;0,18,0)</f>
        <v>0</v>
      </c>
      <c r="AE2765" s="2306">
        <f>IF((AC2765-AD2765)&gt;=0,AC2765-AD2765,0)</f>
        <v>0</v>
      </c>
      <c r="AF2765" s="2316">
        <f>IF(AC2765&lt;AD2765,AC2765,AD2765)/IF(AD2765=0,1,AD2765)</f>
        <v>0</v>
      </c>
      <c r="AG2765" s="2313" t="str">
        <f>IF(AF2765=1,"pe",IF(AF2765&gt;0,"ne",""))</f>
        <v/>
      </c>
      <c r="AH2765" s="2312"/>
      <c r="AI2765" s="271">
        <v>1</v>
      </c>
      <c r="AJ2765" s="271" t="s">
        <v>545</v>
      </c>
      <c r="AK2765" s="271" t="str">
        <f t="shared" si="3166"/>
        <v>??</v>
      </c>
      <c r="AL2765" s="271">
        <v>1</v>
      </c>
      <c r="AM2765" s="354">
        <f>C2765</f>
        <v>0</v>
      </c>
    </row>
    <row r="2766" spans="1:39" ht="14.1" customHeight="1" thickTop="1" thickBot="1" x14ac:dyDescent="0.25">
      <c r="A2766" s="2278"/>
      <c r="B2766" s="2281"/>
      <c r="C2766" s="2283"/>
      <c r="D2766" s="2285"/>
      <c r="E2766" s="2288"/>
      <c r="F2766" s="2281"/>
      <c r="G2766" s="2295"/>
      <c r="H2766" s="2297"/>
      <c r="I2766" s="2291"/>
      <c r="J2766" s="2281"/>
      <c r="K2766" s="2295"/>
      <c r="L2766" s="2281"/>
      <c r="M2766" s="310"/>
      <c r="N2766" s="1678"/>
      <c r="O2766" s="1678"/>
      <c r="P2766" s="309"/>
      <c r="Q2766" s="309"/>
      <c r="R2766" s="308"/>
      <c r="S2766" s="308"/>
      <c r="T2766" s="358"/>
      <c r="U2766" s="357"/>
      <c r="V2766" s="357"/>
      <c r="W2766" s="357"/>
      <c r="X2766" s="357"/>
      <c r="Y2766" s="357"/>
      <c r="Z2766" s="357"/>
      <c r="AA2766" s="357"/>
      <c r="AB2766" s="308"/>
      <c r="AC2766" s="2300"/>
      <c r="AD2766" s="2300"/>
      <c r="AE2766" s="2307"/>
      <c r="AF2766" s="2316"/>
      <c r="AG2766" s="2314"/>
      <c r="AH2766" s="2312"/>
      <c r="AI2766" s="271">
        <f>IF(P2766=P2765,0,1)</f>
        <v>0</v>
      </c>
      <c r="AJ2766" s="271" t="s">
        <v>545</v>
      </c>
      <c r="AK2766" s="271" t="str">
        <f t="shared" si="3166"/>
        <v>??</v>
      </c>
      <c r="AL2766" s="271" t="e">
        <f>IF(#REF!=#REF!,0,1)</f>
        <v>#REF!</v>
      </c>
      <c r="AM2766" s="354">
        <f t="shared" ref="AM2766:AM2774" si="3173">AM2765</f>
        <v>0</v>
      </c>
    </row>
    <row r="2767" spans="1:39" ht="14.1" customHeight="1" thickTop="1" thickBot="1" x14ac:dyDescent="0.25">
      <c r="A2767" s="2278"/>
      <c r="B2767" s="2281"/>
      <c r="C2767" s="2283"/>
      <c r="D2767" s="2285"/>
      <c r="E2767" s="2288"/>
      <c r="F2767" s="2281"/>
      <c r="G2767" s="2295"/>
      <c r="H2767" s="2297"/>
      <c r="I2767" s="2292"/>
      <c r="J2767" s="2281"/>
      <c r="K2767" s="2295"/>
      <c r="L2767" s="2281"/>
      <c r="M2767" s="310"/>
      <c r="N2767" s="1678"/>
      <c r="O2767" s="1678"/>
      <c r="P2767" s="309"/>
      <c r="Q2767" s="309"/>
      <c r="R2767" s="308"/>
      <c r="S2767" s="308"/>
      <c r="T2767" s="358"/>
      <c r="U2767" s="357"/>
      <c r="V2767" s="357"/>
      <c r="W2767" s="357"/>
      <c r="X2767" s="357"/>
      <c r="Y2767" s="357"/>
      <c r="Z2767" s="357"/>
      <c r="AA2767" s="357"/>
      <c r="AB2767" s="308"/>
      <c r="AC2767" s="2300"/>
      <c r="AD2767" s="2300"/>
      <c r="AE2767" s="2307"/>
      <c r="AF2767" s="2316"/>
      <c r="AG2767" s="2314"/>
      <c r="AH2767" s="2312"/>
      <c r="AI2767" s="271">
        <f>IF(P2767=P2766,0,IF(P2767=P2765,0,1))</f>
        <v>0</v>
      </c>
      <c r="AJ2767" s="271" t="s">
        <v>545</v>
      </c>
      <c r="AK2767" s="271" t="str">
        <f t="shared" si="3166"/>
        <v>??</v>
      </c>
      <c r="AL2767" s="271" t="e">
        <f>IF(#REF!=#REF!,0,IF(#REF!=#REF!,0,1))</f>
        <v>#REF!</v>
      </c>
      <c r="AM2767" s="354">
        <f t="shared" si="3173"/>
        <v>0</v>
      </c>
    </row>
    <row r="2768" spans="1:39" ht="14.1" customHeight="1" thickTop="1" thickBot="1" x14ac:dyDescent="0.25">
      <c r="A2768" s="2278"/>
      <c r="B2768" s="2281"/>
      <c r="C2768" s="2283"/>
      <c r="D2768" s="2285"/>
      <c r="E2768" s="2288"/>
      <c r="F2768" s="2281"/>
      <c r="G2768" s="2295"/>
      <c r="H2768" s="2297"/>
      <c r="I2768" s="2293"/>
      <c r="J2768" s="2281"/>
      <c r="K2768" s="2295"/>
      <c r="L2768" s="2281"/>
      <c r="M2768" s="310"/>
      <c r="N2768" s="1678"/>
      <c r="O2768" s="1678"/>
      <c r="P2768" s="309"/>
      <c r="Q2768" s="309"/>
      <c r="R2768" s="308"/>
      <c r="S2768" s="308"/>
      <c r="T2768" s="358"/>
      <c r="U2768" s="357"/>
      <c r="V2768" s="357"/>
      <c r="W2768" s="357"/>
      <c r="X2768" s="357"/>
      <c r="Y2768" s="357"/>
      <c r="Z2768" s="357"/>
      <c r="AA2768" s="357"/>
      <c r="AB2768" s="308"/>
      <c r="AC2768" s="2300"/>
      <c r="AD2768" s="2300"/>
      <c r="AE2768" s="2307"/>
      <c r="AF2768" s="2316"/>
      <c r="AG2768" s="2314"/>
      <c r="AH2768" s="2312"/>
      <c r="AI2768" s="271">
        <f>IF(P2768=P2767,0,IF(P2768=P2766,0,IF(P2768=P2765,0,1)))</f>
        <v>0</v>
      </c>
      <c r="AJ2768" s="271" t="s">
        <v>545</v>
      </c>
      <c r="AK2768" s="271" t="str">
        <f t="shared" ref="AK2768:AK2831" si="3174">$C$2</f>
        <v>??</v>
      </c>
      <c r="AL2768" s="271" t="e">
        <f>IF(#REF!=#REF!,0,IF(#REF!=#REF!,0,IF(#REF!=#REF!,0,1)))</f>
        <v>#REF!</v>
      </c>
      <c r="AM2768" s="354">
        <f t="shared" si="3173"/>
        <v>0</v>
      </c>
    </row>
    <row r="2769" spans="1:39" ht="14.1" customHeight="1" thickTop="1" thickBot="1" x14ac:dyDescent="0.25">
      <c r="A2769" s="2278"/>
      <c r="B2769" s="2281"/>
      <c r="C2769" s="2283"/>
      <c r="D2769" s="2285"/>
      <c r="E2769" s="2288"/>
      <c r="F2769" s="2281"/>
      <c r="G2769" s="2295"/>
      <c r="H2769" s="2297"/>
      <c r="I2769" s="2293"/>
      <c r="J2769" s="2281"/>
      <c r="K2769" s="2295"/>
      <c r="L2769" s="2281"/>
      <c r="M2769" s="310"/>
      <c r="N2769" s="1678"/>
      <c r="O2769" s="1678"/>
      <c r="P2769" s="309"/>
      <c r="Q2769" s="309"/>
      <c r="R2769" s="308"/>
      <c r="S2769" s="308"/>
      <c r="T2769" s="358"/>
      <c r="U2769" s="357"/>
      <c r="V2769" s="357"/>
      <c r="W2769" s="357"/>
      <c r="X2769" s="357"/>
      <c r="Y2769" s="357"/>
      <c r="Z2769" s="357"/>
      <c r="AA2769" s="357"/>
      <c r="AB2769" s="308"/>
      <c r="AC2769" s="2300"/>
      <c r="AD2769" s="2300"/>
      <c r="AE2769" s="2307"/>
      <c r="AF2769" s="2316"/>
      <c r="AG2769" s="2314"/>
      <c r="AH2769" s="2312"/>
      <c r="AI2769" s="271">
        <f>IF(P2769=P2768,0,IF(P2769=P2767,0,IF(P2769=P2766,0,IF(P2769=P2765,0,1))))</f>
        <v>0</v>
      </c>
      <c r="AJ2769" s="271" t="s">
        <v>545</v>
      </c>
      <c r="AK2769" s="271" t="str">
        <f t="shared" si="3174"/>
        <v>??</v>
      </c>
      <c r="AL2769" s="271" t="e">
        <f>IF(#REF!=#REF!,0,IF(#REF!=#REF!,0,IF(#REF!=#REF!,0,IF(#REF!=#REF!,0,1))))</f>
        <v>#REF!</v>
      </c>
      <c r="AM2769" s="354">
        <f t="shared" si="3173"/>
        <v>0</v>
      </c>
    </row>
    <row r="2770" spans="1:39" ht="14.1" customHeight="1" thickTop="1" thickBot="1" x14ac:dyDescent="0.25">
      <c r="A2770" s="2278"/>
      <c r="B2770" s="2281"/>
      <c r="C2770" s="2283"/>
      <c r="D2770" s="2285"/>
      <c r="E2770" s="2288"/>
      <c r="F2770" s="2281"/>
      <c r="G2770" s="2295"/>
      <c r="H2770" s="2297"/>
      <c r="I2770" s="2293"/>
      <c r="J2770" s="2281"/>
      <c r="K2770" s="2295"/>
      <c r="L2770" s="2281"/>
      <c r="M2770" s="310"/>
      <c r="N2770" s="1678"/>
      <c r="O2770" s="1678"/>
      <c r="P2770" s="309"/>
      <c r="Q2770" s="309"/>
      <c r="R2770" s="308"/>
      <c r="S2770" s="308"/>
      <c r="T2770" s="358"/>
      <c r="U2770" s="357"/>
      <c r="V2770" s="357"/>
      <c r="W2770" s="357"/>
      <c r="X2770" s="357"/>
      <c r="Y2770" s="357"/>
      <c r="Z2770" s="357"/>
      <c r="AA2770" s="357"/>
      <c r="AB2770" s="308"/>
      <c r="AC2770" s="2300"/>
      <c r="AD2770" s="2300"/>
      <c r="AE2770" s="2307"/>
      <c r="AF2770" s="2316"/>
      <c r="AG2770" s="2314"/>
      <c r="AH2770" s="2312"/>
      <c r="AI2770" s="271">
        <f>IF(P2770=P2769,0,IF(P2770=P2768,0,IF(P2770=P2767,0,IF(P2770=P2766,0,IF(P2770=P2765,0,1)))))</f>
        <v>0</v>
      </c>
      <c r="AJ2770" s="271" t="s">
        <v>545</v>
      </c>
      <c r="AK2770" s="271" t="str">
        <f t="shared" si="3174"/>
        <v>??</v>
      </c>
      <c r="AL2770" s="271" t="e">
        <f>IF(#REF!=#REF!,0,IF(#REF!=#REF!,0,IF(#REF!=#REF!,0,IF(#REF!=#REF!,0,IF(#REF!=#REF!,0,1)))))</f>
        <v>#REF!</v>
      </c>
      <c r="AM2770" s="354">
        <f t="shared" si="3173"/>
        <v>0</v>
      </c>
    </row>
    <row r="2771" spans="1:39" ht="14.1" customHeight="1" thickTop="1" thickBot="1" x14ac:dyDescent="0.25">
      <c r="A2771" s="2278"/>
      <c r="B2771" s="2281"/>
      <c r="C2771" s="2283"/>
      <c r="D2771" s="2285"/>
      <c r="E2771" s="2288"/>
      <c r="F2771" s="2281"/>
      <c r="G2771" s="2295"/>
      <c r="H2771" s="2297"/>
      <c r="I2771" s="2293"/>
      <c r="J2771" s="2281"/>
      <c r="K2771" s="2295"/>
      <c r="L2771" s="2281"/>
      <c r="M2771" s="310"/>
      <c r="N2771" s="1678"/>
      <c r="O2771" s="1678"/>
      <c r="P2771" s="309"/>
      <c r="Q2771" s="309"/>
      <c r="R2771" s="308"/>
      <c r="S2771" s="308"/>
      <c r="T2771" s="358"/>
      <c r="U2771" s="357"/>
      <c r="V2771" s="357"/>
      <c r="W2771" s="357"/>
      <c r="X2771" s="357"/>
      <c r="Y2771" s="357"/>
      <c r="Z2771" s="357"/>
      <c r="AA2771" s="357"/>
      <c r="AB2771" s="308"/>
      <c r="AC2771" s="2300"/>
      <c r="AD2771" s="2300"/>
      <c r="AE2771" s="2308" t="str">
        <f>IF(AE2765&gt;9,"błąd","")</f>
        <v/>
      </c>
      <c r="AF2771" s="2316"/>
      <c r="AG2771" s="2314"/>
      <c r="AH2771" s="2312"/>
      <c r="AI2771" s="271">
        <f>IF(P2771=P2770,0,IF(P2771=P2769,0,IF(P2771=P2768,0,IF(P2771=P2767,0,IF(P2771=P2766,0,IF(P2771=P2765,0,1))))))</f>
        <v>0</v>
      </c>
      <c r="AJ2771" s="271" t="s">
        <v>545</v>
      </c>
      <c r="AK2771" s="271" t="str">
        <f t="shared" si="3174"/>
        <v>??</v>
      </c>
      <c r="AL2771" s="271" t="e">
        <f>IF(#REF!=#REF!,0,IF(#REF!=#REF!,0,IF(#REF!=#REF!,0,IF(#REF!=#REF!,0,IF(#REF!=#REF!,0,IF(#REF!=#REF!,0,1))))))</f>
        <v>#REF!</v>
      </c>
      <c r="AM2771" s="354">
        <f t="shared" si="3173"/>
        <v>0</v>
      </c>
    </row>
    <row r="2772" spans="1:39" ht="14.1" customHeight="1" thickTop="1" thickBot="1" x14ac:dyDescent="0.25">
      <c r="A2772" s="2278"/>
      <c r="B2772" s="2281"/>
      <c r="C2772" s="2283"/>
      <c r="D2772" s="2285"/>
      <c r="E2772" s="2288"/>
      <c r="F2772" s="2281"/>
      <c r="G2772" s="2295"/>
      <c r="H2772" s="2297"/>
      <c r="I2772" s="2293"/>
      <c r="J2772" s="2281"/>
      <c r="K2772" s="2295"/>
      <c r="L2772" s="2281"/>
      <c r="M2772" s="310"/>
      <c r="N2772" s="1678"/>
      <c r="O2772" s="1678"/>
      <c r="P2772" s="309"/>
      <c r="Q2772" s="309"/>
      <c r="R2772" s="308"/>
      <c r="S2772" s="308"/>
      <c r="T2772" s="358"/>
      <c r="U2772" s="357"/>
      <c r="V2772" s="357"/>
      <c r="W2772" s="357"/>
      <c r="X2772" s="357"/>
      <c r="Y2772" s="357"/>
      <c r="Z2772" s="357"/>
      <c r="AA2772" s="357"/>
      <c r="AB2772" s="308"/>
      <c r="AC2772" s="2300"/>
      <c r="AD2772" s="2300"/>
      <c r="AE2772" s="2308"/>
      <c r="AF2772" s="2316"/>
      <c r="AG2772" s="2314"/>
      <c r="AH2772" s="2312"/>
      <c r="AI2772" s="271">
        <f>IF(P2772=P2771,0,IF(P2772=P2770,0,IF(P2772=P2769,0,IF(P2772=P2768,0,IF(P2772=P2767,0,IF(P2772=P2766,0,IF(P2772=P2765,0,1)))))))</f>
        <v>0</v>
      </c>
      <c r="AJ2772" s="271" t="s">
        <v>545</v>
      </c>
      <c r="AK2772" s="271" t="str">
        <f t="shared" si="3174"/>
        <v>??</v>
      </c>
      <c r="AL2772" s="271" t="e">
        <f>IF(#REF!=#REF!,0,IF(#REF!=#REF!,0,IF(#REF!=#REF!,0,IF(#REF!=#REF!,0,IF(#REF!=#REF!,0,IF(#REF!=#REF!,0,IF(#REF!=#REF!,0,1)))))))</f>
        <v>#REF!</v>
      </c>
      <c r="AM2772" s="354">
        <f t="shared" si="3173"/>
        <v>0</v>
      </c>
    </row>
    <row r="2773" spans="1:39" ht="14.1" customHeight="1" thickTop="1" thickBot="1" x14ac:dyDescent="0.25">
      <c r="A2773" s="2278"/>
      <c r="B2773" s="2281"/>
      <c r="C2773" s="2283"/>
      <c r="D2773" s="2285"/>
      <c r="E2773" s="2288"/>
      <c r="F2773" s="2281"/>
      <c r="G2773" s="2295"/>
      <c r="H2773" s="2297"/>
      <c r="I2773" s="2293"/>
      <c r="J2773" s="2281"/>
      <c r="K2773" s="2295"/>
      <c r="L2773" s="2281"/>
      <c r="M2773" s="310"/>
      <c r="N2773" s="1678"/>
      <c r="O2773" s="1678"/>
      <c r="P2773" s="309"/>
      <c r="Q2773" s="309"/>
      <c r="R2773" s="308"/>
      <c r="S2773" s="308"/>
      <c r="T2773" s="358"/>
      <c r="U2773" s="357"/>
      <c r="V2773" s="357"/>
      <c r="W2773" s="357"/>
      <c r="X2773" s="357"/>
      <c r="Y2773" s="357"/>
      <c r="Z2773" s="357"/>
      <c r="AA2773" s="357"/>
      <c r="AB2773" s="308"/>
      <c r="AC2773" s="2300"/>
      <c r="AD2773" s="2300"/>
      <c r="AE2773" s="2308"/>
      <c r="AF2773" s="2316"/>
      <c r="AG2773" s="2314"/>
      <c r="AH2773" s="2312"/>
      <c r="AI2773" s="271">
        <f>IF(P2773=P2772,0,IF(P2773=P2771,0,IF(P2773=P2770,0,IF(P2773=P2769,0,IF(P2773=P2768,0,IF(P2773=P2767,0,IF(P2773=P2766,0,IF(P2773=P2765,0,1))))))))</f>
        <v>0</v>
      </c>
      <c r="AJ2773" s="271" t="s">
        <v>545</v>
      </c>
      <c r="AK2773" s="271" t="str">
        <f t="shared" si="3174"/>
        <v>??</v>
      </c>
      <c r="AL2773" s="271" t="e">
        <f>IF(#REF!=#REF!,0,IF(#REF!=#REF!,0,IF(#REF!=#REF!,0,IF(#REF!=#REF!,0,IF(#REF!=#REF!,0,IF(#REF!=#REF!,0,IF(#REF!=#REF!,0,IF(#REF!=#REF!,0,1))))))))</f>
        <v>#REF!</v>
      </c>
      <c r="AM2773" s="354">
        <f t="shared" si="3173"/>
        <v>0</v>
      </c>
    </row>
    <row r="2774" spans="1:39" ht="14.1" customHeight="1" thickTop="1" thickBot="1" x14ac:dyDescent="0.25">
      <c r="A2774" s="2279"/>
      <c r="B2774" s="2282"/>
      <c r="C2774" s="2284"/>
      <c r="D2774" s="2286"/>
      <c r="E2774" s="2289"/>
      <c r="F2774" s="2282"/>
      <c r="G2774" s="2296"/>
      <c r="H2774" s="2298"/>
      <c r="I2774" s="2294"/>
      <c r="J2774" s="2282"/>
      <c r="K2774" s="2296"/>
      <c r="L2774" s="2282"/>
      <c r="M2774" s="292"/>
      <c r="N2774" s="290"/>
      <c r="O2774" s="290"/>
      <c r="P2774" s="291"/>
      <c r="Q2774" s="291"/>
      <c r="R2774" s="290"/>
      <c r="S2774" s="290"/>
      <c r="T2774" s="356"/>
      <c r="U2774" s="355"/>
      <c r="V2774" s="355"/>
      <c r="W2774" s="355"/>
      <c r="X2774" s="355"/>
      <c r="Y2774" s="355"/>
      <c r="Z2774" s="355"/>
      <c r="AA2774" s="355"/>
      <c r="AB2774" s="290"/>
      <c r="AC2774" s="2301"/>
      <c r="AD2774" s="2301"/>
      <c r="AE2774" s="2309"/>
      <c r="AF2774" s="2316"/>
      <c r="AG2774" s="2315"/>
      <c r="AH2774" s="2312"/>
      <c r="AI2774" s="271">
        <f>IF(P2774=P2773,0,IF(P2774=P2772,0,IF(P2774=P2771,0,IF(P2774=P2770,0,IF(P2774=P2769,0,IF(P2774=P2768,0,IF(P2774=P2767,0,IF(P2774=P2766,0,IF(P2774=P2765,0,1)))))))))</f>
        <v>0</v>
      </c>
      <c r="AJ2774" s="271" t="s">
        <v>545</v>
      </c>
      <c r="AK2774" s="271" t="str">
        <f t="shared" si="3174"/>
        <v>??</v>
      </c>
      <c r="AL2774" s="271" t="e">
        <f>IF(#REF!=#REF!,0,IF(#REF!=#REF!,0,IF(#REF!=#REF!,0,IF(#REF!=#REF!,0,IF(#REF!=#REF!,0,IF(#REF!=#REF!,0,IF(#REF!=#REF!,0,IF(#REF!=#REF!,0,IF(#REF!=#REF!,0,1)))))))))</f>
        <v>#REF!</v>
      </c>
      <c r="AM2774" s="354">
        <f t="shared" si="3173"/>
        <v>0</v>
      </c>
    </row>
    <row r="2775" spans="1:39" ht="14.1" customHeight="1" thickTop="1" thickBot="1" x14ac:dyDescent="0.25">
      <c r="A2775" s="2278"/>
      <c r="B2775" s="2280"/>
      <c r="C2775" s="2283"/>
      <c r="D2775" s="2285"/>
      <c r="E2775" s="2287"/>
      <c r="F2775" s="2280"/>
      <c r="G2775" s="2280"/>
      <c r="H2775" s="2297"/>
      <c r="I2775" s="2290" t="s">
        <v>140</v>
      </c>
      <c r="J2775" s="2281"/>
      <c r="K2775" s="2280"/>
      <c r="L2775" s="2281"/>
      <c r="M2775" s="310"/>
      <c r="N2775" s="1678"/>
      <c r="O2775" s="1678"/>
      <c r="P2775" s="388"/>
      <c r="Q2775" s="388"/>
      <c r="R2775" s="308"/>
      <c r="S2775" s="308"/>
      <c r="T2775" s="358"/>
      <c r="U2775" s="357"/>
      <c r="V2775" s="357"/>
      <c r="W2775" s="357"/>
      <c r="X2775" s="357"/>
      <c r="Y2775" s="357"/>
      <c r="Z2775" s="357"/>
      <c r="AA2775" s="357"/>
      <c r="AB2775" s="308"/>
      <c r="AC2775" s="2299">
        <f>SUM(T2775:AB2784)</f>
        <v>0</v>
      </c>
      <c r="AD2775" s="2299">
        <f>IF(AC2775&gt;0,18,0)</f>
        <v>0</v>
      </c>
      <c r="AE2775" s="2306">
        <f>IF((AC2775-AD2775)&gt;=0,AC2775-AD2775,0)</f>
        <v>0</v>
      </c>
      <c r="AF2775" s="2316">
        <f>IF(AC2775&lt;AD2775,AC2775,AD2775)/IF(AD2775=0,1,AD2775)</f>
        <v>0</v>
      </c>
      <c r="AG2775" s="2313" t="str">
        <f>IF(AF2775=1,"pe",IF(AF2775&gt;0,"ne",""))</f>
        <v/>
      </c>
      <c r="AH2775" s="2312"/>
      <c r="AI2775" s="271">
        <v>1</v>
      </c>
      <c r="AJ2775" s="271" t="s">
        <v>545</v>
      </c>
      <c r="AK2775" s="271" t="str">
        <f t="shared" si="3174"/>
        <v>??</v>
      </c>
      <c r="AL2775" s="271">
        <v>1</v>
      </c>
      <c r="AM2775" s="354">
        <f>C2775</f>
        <v>0</v>
      </c>
    </row>
    <row r="2776" spans="1:39" ht="14.1" customHeight="1" thickTop="1" thickBot="1" x14ac:dyDescent="0.25">
      <c r="A2776" s="2278"/>
      <c r="B2776" s="2281"/>
      <c r="C2776" s="2283"/>
      <c r="D2776" s="2285"/>
      <c r="E2776" s="2288"/>
      <c r="F2776" s="2281"/>
      <c r="G2776" s="2295"/>
      <c r="H2776" s="2297"/>
      <c r="I2776" s="2291"/>
      <c r="J2776" s="2281"/>
      <c r="K2776" s="2295"/>
      <c r="L2776" s="2281"/>
      <c r="M2776" s="310"/>
      <c r="N2776" s="1678"/>
      <c r="O2776" s="1678"/>
      <c r="P2776" s="309"/>
      <c r="Q2776" s="309"/>
      <c r="R2776" s="308"/>
      <c r="S2776" s="308"/>
      <c r="T2776" s="358"/>
      <c r="U2776" s="357"/>
      <c r="V2776" s="357"/>
      <c r="W2776" s="357"/>
      <c r="X2776" s="357"/>
      <c r="Y2776" s="357"/>
      <c r="Z2776" s="357"/>
      <c r="AA2776" s="357"/>
      <c r="AB2776" s="308"/>
      <c r="AC2776" s="2300"/>
      <c r="AD2776" s="2300"/>
      <c r="AE2776" s="2307"/>
      <c r="AF2776" s="2316"/>
      <c r="AG2776" s="2314"/>
      <c r="AH2776" s="2312"/>
      <c r="AI2776" s="271">
        <f>IF(P2776=P2775,0,1)</f>
        <v>0</v>
      </c>
      <c r="AJ2776" s="271" t="s">
        <v>545</v>
      </c>
      <c r="AK2776" s="271" t="str">
        <f t="shared" si="3174"/>
        <v>??</v>
      </c>
      <c r="AL2776" s="271" t="e">
        <f>IF(#REF!=#REF!,0,1)</f>
        <v>#REF!</v>
      </c>
      <c r="AM2776" s="354">
        <f t="shared" ref="AM2776:AM2784" si="3175">AM2775</f>
        <v>0</v>
      </c>
    </row>
    <row r="2777" spans="1:39" ht="14.1" customHeight="1" thickTop="1" thickBot="1" x14ac:dyDescent="0.25">
      <c r="A2777" s="2278"/>
      <c r="B2777" s="2281"/>
      <c r="C2777" s="2283"/>
      <c r="D2777" s="2285"/>
      <c r="E2777" s="2288"/>
      <c r="F2777" s="2281"/>
      <c r="G2777" s="2295"/>
      <c r="H2777" s="2297"/>
      <c r="I2777" s="2292"/>
      <c r="J2777" s="2281"/>
      <c r="K2777" s="2295"/>
      <c r="L2777" s="2281"/>
      <c r="M2777" s="310"/>
      <c r="N2777" s="1678"/>
      <c r="O2777" s="1678"/>
      <c r="P2777" s="309"/>
      <c r="Q2777" s="309"/>
      <c r="R2777" s="308"/>
      <c r="S2777" s="308"/>
      <c r="T2777" s="358"/>
      <c r="U2777" s="357"/>
      <c r="V2777" s="357"/>
      <c r="W2777" s="357"/>
      <c r="X2777" s="357"/>
      <c r="Y2777" s="357"/>
      <c r="Z2777" s="357"/>
      <c r="AA2777" s="357"/>
      <c r="AB2777" s="308"/>
      <c r="AC2777" s="2300"/>
      <c r="AD2777" s="2300"/>
      <c r="AE2777" s="2307"/>
      <c r="AF2777" s="2316"/>
      <c r="AG2777" s="2314"/>
      <c r="AH2777" s="2312"/>
      <c r="AI2777" s="271">
        <f>IF(P2777=P2776,0,IF(P2777=P2775,0,1))</f>
        <v>0</v>
      </c>
      <c r="AJ2777" s="271" t="s">
        <v>545</v>
      </c>
      <c r="AK2777" s="271" t="str">
        <f t="shared" si="3174"/>
        <v>??</v>
      </c>
      <c r="AL2777" s="271" t="e">
        <f>IF(#REF!=#REF!,0,IF(#REF!=#REF!,0,1))</f>
        <v>#REF!</v>
      </c>
      <c r="AM2777" s="354">
        <f t="shared" si="3175"/>
        <v>0</v>
      </c>
    </row>
    <row r="2778" spans="1:39" ht="14.1" customHeight="1" thickTop="1" thickBot="1" x14ac:dyDescent="0.25">
      <c r="A2778" s="2278"/>
      <c r="B2778" s="2281"/>
      <c r="C2778" s="2283"/>
      <c r="D2778" s="2285"/>
      <c r="E2778" s="2288"/>
      <c r="F2778" s="2281"/>
      <c r="G2778" s="2295"/>
      <c r="H2778" s="2297"/>
      <c r="I2778" s="2293"/>
      <c r="J2778" s="2281"/>
      <c r="K2778" s="2295"/>
      <c r="L2778" s="2281"/>
      <c r="M2778" s="310"/>
      <c r="N2778" s="1678"/>
      <c r="O2778" s="1678"/>
      <c r="P2778" s="309"/>
      <c r="Q2778" s="309"/>
      <c r="R2778" s="308"/>
      <c r="S2778" s="308"/>
      <c r="T2778" s="358"/>
      <c r="U2778" s="357"/>
      <c r="V2778" s="357"/>
      <c r="W2778" s="357"/>
      <c r="X2778" s="357"/>
      <c r="Y2778" s="357"/>
      <c r="Z2778" s="357"/>
      <c r="AA2778" s="357"/>
      <c r="AB2778" s="308"/>
      <c r="AC2778" s="2300"/>
      <c r="AD2778" s="2300"/>
      <c r="AE2778" s="2307"/>
      <c r="AF2778" s="2316"/>
      <c r="AG2778" s="2314"/>
      <c r="AH2778" s="2312"/>
      <c r="AI2778" s="271">
        <f>IF(P2778=P2777,0,IF(P2778=P2776,0,IF(P2778=P2775,0,1)))</f>
        <v>0</v>
      </c>
      <c r="AJ2778" s="271" t="s">
        <v>545</v>
      </c>
      <c r="AK2778" s="271" t="str">
        <f t="shared" si="3174"/>
        <v>??</v>
      </c>
      <c r="AL2778" s="271" t="e">
        <f>IF(#REF!=#REF!,0,IF(#REF!=#REF!,0,IF(#REF!=#REF!,0,1)))</f>
        <v>#REF!</v>
      </c>
      <c r="AM2778" s="354">
        <f t="shared" si="3175"/>
        <v>0</v>
      </c>
    </row>
    <row r="2779" spans="1:39" ht="14.1" customHeight="1" thickTop="1" thickBot="1" x14ac:dyDescent="0.25">
      <c r="A2779" s="2278"/>
      <c r="B2779" s="2281"/>
      <c r="C2779" s="2283"/>
      <c r="D2779" s="2285"/>
      <c r="E2779" s="2288"/>
      <c r="F2779" s="2281"/>
      <c r="G2779" s="2295"/>
      <c r="H2779" s="2297"/>
      <c r="I2779" s="2293"/>
      <c r="J2779" s="2281"/>
      <c r="K2779" s="2295"/>
      <c r="L2779" s="2281"/>
      <c r="M2779" s="310"/>
      <c r="N2779" s="1678"/>
      <c r="O2779" s="1678"/>
      <c r="P2779" s="309"/>
      <c r="Q2779" s="309"/>
      <c r="R2779" s="308"/>
      <c r="S2779" s="308"/>
      <c r="T2779" s="358"/>
      <c r="U2779" s="357"/>
      <c r="V2779" s="357"/>
      <c r="W2779" s="357"/>
      <c r="X2779" s="357"/>
      <c r="Y2779" s="357"/>
      <c r="Z2779" s="357"/>
      <c r="AA2779" s="357"/>
      <c r="AB2779" s="308"/>
      <c r="AC2779" s="2300"/>
      <c r="AD2779" s="2300"/>
      <c r="AE2779" s="2307"/>
      <c r="AF2779" s="2316"/>
      <c r="AG2779" s="2314"/>
      <c r="AH2779" s="2312"/>
      <c r="AI2779" s="271">
        <f>IF(P2779=P2778,0,IF(P2779=P2777,0,IF(P2779=P2776,0,IF(P2779=P2775,0,1))))</f>
        <v>0</v>
      </c>
      <c r="AJ2779" s="271" t="s">
        <v>545</v>
      </c>
      <c r="AK2779" s="271" t="str">
        <f t="shared" si="3174"/>
        <v>??</v>
      </c>
      <c r="AL2779" s="271" t="e">
        <f>IF(#REF!=#REF!,0,IF(#REF!=#REF!,0,IF(#REF!=#REF!,0,IF(#REF!=#REF!,0,1))))</f>
        <v>#REF!</v>
      </c>
      <c r="AM2779" s="354">
        <f t="shared" si="3175"/>
        <v>0</v>
      </c>
    </row>
    <row r="2780" spans="1:39" ht="14.1" customHeight="1" thickTop="1" thickBot="1" x14ac:dyDescent="0.25">
      <c r="A2780" s="2278"/>
      <c r="B2780" s="2281"/>
      <c r="C2780" s="2283"/>
      <c r="D2780" s="2285"/>
      <c r="E2780" s="2288"/>
      <c r="F2780" s="2281"/>
      <c r="G2780" s="2295"/>
      <c r="H2780" s="2297"/>
      <c r="I2780" s="2293"/>
      <c r="J2780" s="2281"/>
      <c r="K2780" s="2295"/>
      <c r="L2780" s="2281"/>
      <c r="M2780" s="310"/>
      <c r="N2780" s="1678"/>
      <c r="O2780" s="1678"/>
      <c r="P2780" s="309"/>
      <c r="Q2780" s="309"/>
      <c r="R2780" s="308"/>
      <c r="S2780" s="308"/>
      <c r="T2780" s="358"/>
      <c r="U2780" s="357"/>
      <c r="V2780" s="357"/>
      <c r="W2780" s="357"/>
      <c r="X2780" s="357"/>
      <c r="Y2780" s="357"/>
      <c r="Z2780" s="357"/>
      <c r="AA2780" s="357"/>
      <c r="AB2780" s="308"/>
      <c r="AC2780" s="2300"/>
      <c r="AD2780" s="2300"/>
      <c r="AE2780" s="2307"/>
      <c r="AF2780" s="2316"/>
      <c r="AG2780" s="2314"/>
      <c r="AH2780" s="2312"/>
      <c r="AI2780" s="271">
        <f>IF(P2780=P2779,0,IF(P2780=P2778,0,IF(P2780=P2777,0,IF(P2780=P2776,0,IF(P2780=P2775,0,1)))))</f>
        <v>0</v>
      </c>
      <c r="AJ2780" s="271" t="s">
        <v>545</v>
      </c>
      <c r="AK2780" s="271" t="str">
        <f t="shared" si="3174"/>
        <v>??</v>
      </c>
      <c r="AL2780" s="271" t="e">
        <f>IF(#REF!=#REF!,0,IF(#REF!=#REF!,0,IF(#REF!=#REF!,0,IF(#REF!=#REF!,0,IF(#REF!=#REF!,0,1)))))</f>
        <v>#REF!</v>
      </c>
      <c r="AM2780" s="354">
        <f t="shared" si="3175"/>
        <v>0</v>
      </c>
    </row>
    <row r="2781" spans="1:39" ht="14.1" customHeight="1" thickTop="1" thickBot="1" x14ac:dyDescent="0.25">
      <c r="A2781" s="2278"/>
      <c r="B2781" s="2281"/>
      <c r="C2781" s="2283"/>
      <c r="D2781" s="2285"/>
      <c r="E2781" s="2288"/>
      <c r="F2781" s="2281"/>
      <c r="G2781" s="2295"/>
      <c r="H2781" s="2297"/>
      <c r="I2781" s="2293"/>
      <c r="J2781" s="2281"/>
      <c r="K2781" s="2295"/>
      <c r="L2781" s="2281"/>
      <c r="M2781" s="310"/>
      <c r="N2781" s="1678"/>
      <c r="O2781" s="1678"/>
      <c r="P2781" s="309"/>
      <c r="Q2781" s="309"/>
      <c r="R2781" s="308"/>
      <c r="S2781" s="308"/>
      <c r="T2781" s="358"/>
      <c r="U2781" s="357"/>
      <c r="V2781" s="357"/>
      <c r="W2781" s="357"/>
      <c r="X2781" s="357"/>
      <c r="Y2781" s="357"/>
      <c r="Z2781" s="357"/>
      <c r="AA2781" s="357"/>
      <c r="AB2781" s="308"/>
      <c r="AC2781" s="2300"/>
      <c r="AD2781" s="2300"/>
      <c r="AE2781" s="2308" t="str">
        <f>IF(AE2775&gt;9,"błąd","")</f>
        <v/>
      </c>
      <c r="AF2781" s="2316"/>
      <c r="AG2781" s="2314"/>
      <c r="AH2781" s="2312"/>
      <c r="AI2781" s="271">
        <f>IF(P2781=P2780,0,IF(P2781=P2779,0,IF(P2781=P2778,0,IF(P2781=P2777,0,IF(P2781=P2776,0,IF(P2781=P2775,0,1))))))</f>
        <v>0</v>
      </c>
      <c r="AJ2781" s="271" t="s">
        <v>545</v>
      </c>
      <c r="AK2781" s="271" t="str">
        <f t="shared" si="3174"/>
        <v>??</v>
      </c>
      <c r="AL2781" s="271" t="e">
        <f>IF(#REF!=#REF!,0,IF(#REF!=#REF!,0,IF(#REF!=#REF!,0,IF(#REF!=#REF!,0,IF(#REF!=#REF!,0,IF(#REF!=#REF!,0,1))))))</f>
        <v>#REF!</v>
      </c>
      <c r="AM2781" s="354">
        <f t="shared" si="3175"/>
        <v>0</v>
      </c>
    </row>
    <row r="2782" spans="1:39" ht="14.1" customHeight="1" thickTop="1" thickBot="1" x14ac:dyDescent="0.25">
      <c r="A2782" s="2278"/>
      <c r="B2782" s="2281"/>
      <c r="C2782" s="2283"/>
      <c r="D2782" s="2285"/>
      <c r="E2782" s="2288"/>
      <c r="F2782" s="2281"/>
      <c r="G2782" s="2295"/>
      <c r="H2782" s="2297"/>
      <c r="I2782" s="2293"/>
      <c r="J2782" s="2281"/>
      <c r="K2782" s="2295"/>
      <c r="L2782" s="2281"/>
      <c r="M2782" s="310"/>
      <c r="N2782" s="1678"/>
      <c r="O2782" s="1678"/>
      <c r="P2782" s="309"/>
      <c r="Q2782" s="309"/>
      <c r="R2782" s="308"/>
      <c r="S2782" s="308"/>
      <c r="T2782" s="358"/>
      <c r="U2782" s="357"/>
      <c r="V2782" s="357"/>
      <c r="W2782" s="357"/>
      <c r="X2782" s="357"/>
      <c r="Y2782" s="357"/>
      <c r="Z2782" s="357"/>
      <c r="AA2782" s="357"/>
      <c r="AB2782" s="308"/>
      <c r="AC2782" s="2300"/>
      <c r="AD2782" s="2300"/>
      <c r="AE2782" s="2308"/>
      <c r="AF2782" s="2316"/>
      <c r="AG2782" s="2314"/>
      <c r="AH2782" s="2312"/>
      <c r="AI2782" s="271">
        <f>IF(P2782=P2781,0,IF(P2782=P2780,0,IF(P2782=P2779,0,IF(P2782=P2778,0,IF(P2782=P2777,0,IF(P2782=P2776,0,IF(P2782=P2775,0,1)))))))</f>
        <v>0</v>
      </c>
      <c r="AJ2782" s="271" t="s">
        <v>545</v>
      </c>
      <c r="AK2782" s="271" t="str">
        <f t="shared" si="3174"/>
        <v>??</v>
      </c>
      <c r="AL2782" s="271" t="e">
        <f>IF(#REF!=#REF!,0,IF(#REF!=#REF!,0,IF(#REF!=#REF!,0,IF(#REF!=#REF!,0,IF(#REF!=#REF!,0,IF(#REF!=#REF!,0,IF(#REF!=#REF!,0,1)))))))</f>
        <v>#REF!</v>
      </c>
      <c r="AM2782" s="354">
        <f t="shared" si="3175"/>
        <v>0</v>
      </c>
    </row>
    <row r="2783" spans="1:39" ht="14.1" customHeight="1" thickTop="1" thickBot="1" x14ac:dyDescent="0.25">
      <c r="A2783" s="2278"/>
      <c r="B2783" s="2281"/>
      <c r="C2783" s="2283"/>
      <c r="D2783" s="2285"/>
      <c r="E2783" s="2288"/>
      <c r="F2783" s="2281"/>
      <c r="G2783" s="2295"/>
      <c r="H2783" s="2297"/>
      <c r="I2783" s="2293"/>
      <c r="J2783" s="2281"/>
      <c r="K2783" s="2295"/>
      <c r="L2783" s="2281"/>
      <c r="M2783" s="310"/>
      <c r="N2783" s="1678"/>
      <c r="O2783" s="1678"/>
      <c r="P2783" s="309"/>
      <c r="Q2783" s="309"/>
      <c r="R2783" s="308"/>
      <c r="S2783" s="308"/>
      <c r="T2783" s="358"/>
      <c r="U2783" s="357"/>
      <c r="V2783" s="357"/>
      <c r="W2783" s="357"/>
      <c r="X2783" s="357"/>
      <c r="Y2783" s="357"/>
      <c r="Z2783" s="357"/>
      <c r="AA2783" s="357"/>
      <c r="AB2783" s="308"/>
      <c r="AC2783" s="2300"/>
      <c r="AD2783" s="2300"/>
      <c r="AE2783" s="2308"/>
      <c r="AF2783" s="2316"/>
      <c r="AG2783" s="2314"/>
      <c r="AH2783" s="2312"/>
      <c r="AI2783" s="271">
        <f>IF(P2783=P2782,0,IF(P2783=P2781,0,IF(P2783=P2780,0,IF(P2783=P2779,0,IF(P2783=P2778,0,IF(P2783=P2777,0,IF(P2783=P2776,0,IF(P2783=P2775,0,1))))))))</f>
        <v>0</v>
      </c>
      <c r="AJ2783" s="271" t="s">
        <v>545</v>
      </c>
      <c r="AK2783" s="271" t="str">
        <f t="shared" si="3174"/>
        <v>??</v>
      </c>
      <c r="AL2783" s="271" t="e">
        <f>IF(#REF!=#REF!,0,IF(#REF!=#REF!,0,IF(#REF!=#REF!,0,IF(#REF!=#REF!,0,IF(#REF!=#REF!,0,IF(#REF!=#REF!,0,IF(#REF!=#REF!,0,IF(#REF!=#REF!,0,1))))))))</f>
        <v>#REF!</v>
      </c>
      <c r="AM2783" s="354">
        <f t="shared" si="3175"/>
        <v>0</v>
      </c>
    </row>
    <row r="2784" spans="1:39" ht="14.1" customHeight="1" thickTop="1" thickBot="1" x14ac:dyDescent="0.25">
      <c r="A2784" s="2279"/>
      <c r="B2784" s="2282"/>
      <c r="C2784" s="2284"/>
      <c r="D2784" s="2286"/>
      <c r="E2784" s="2289"/>
      <c r="F2784" s="2282"/>
      <c r="G2784" s="2296"/>
      <c r="H2784" s="2298"/>
      <c r="I2784" s="2294"/>
      <c r="J2784" s="2282"/>
      <c r="K2784" s="2296"/>
      <c r="L2784" s="2282"/>
      <c r="M2784" s="292"/>
      <c r="N2784" s="290"/>
      <c r="O2784" s="290"/>
      <c r="P2784" s="291"/>
      <c r="Q2784" s="291"/>
      <c r="R2784" s="290"/>
      <c r="S2784" s="290"/>
      <c r="T2784" s="356"/>
      <c r="U2784" s="355"/>
      <c r="V2784" s="355"/>
      <c r="W2784" s="355"/>
      <c r="X2784" s="355"/>
      <c r="Y2784" s="355"/>
      <c r="Z2784" s="355"/>
      <c r="AA2784" s="355"/>
      <c r="AB2784" s="290"/>
      <c r="AC2784" s="2301"/>
      <c r="AD2784" s="2301"/>
      <c r="AE2784" s="2309"/>
      <c r="AF2784" s="2316"/>
      <c r="AG2784" s="2315"/>
      <c r="AH2784" s="2312"/>
      <c r="AI2784" s="271">
        <f>IF(P2784=P2783,0,IF(P2784=P2782,0,IF(P2784=P2781,0,IF(P2784=P2780,0,IF(P2784=P2779,0,IF(P2784=P2778,0,IF(P2784=P2777,0,IF(P2784=P2776,0,IF(P2784=P2775,0,1)))))))))</f>
        <v>0</v>
      </c>
      <c r="AJ2784" s="271" t="s">
        <v>545</v>
      </c>
      <c r="AK2784" s="271" t="str">
        <f t="shared" si="3174"/>
        <v>??</v>
      </c>
      <c r="AL2784" s="271" t="e">
        <f>IF(#REF!=#REF!,0,IF(#REF!=#REF!,0,IF(#REF!=#REF!,0,IF(#REF!=#REF!,0,IF(#REF!=#REF!,0,IF(#REF!=#REF!,0,IF(#REF!=#REF!,0,IF(#REF!=#REF!,0,IF(#REF!=#REF!,0,1)))))))))</f>
        <v>#REF!</v>
      </c>
      <c r="AM2784" s="354">
        <f t="shared" si="3175"/>
        <v>0</v>
      </c>
    </row>
    <row r="2785" spans="1:39" ht="14.1" customHeight="1" thickTop="1" thickBot="1" x14ac:dyDescent="0.25">
      <c r="A2785" s="2278"/>
      <c r="B2785" s="2280"/>
      <c r="C2785" s="2283"/>
      <c r="D2785" s="2285"/>
      <c r="E2785" s="2287"/>
      <c r="F2785" s="2280"/>
      <c r="G2785" s="2280"/>
      <c r="H2785" s="2297"/>
      <c r="I2785" s="2290" t="s">
        <v>140</v>
      </c>
      <c r="J2785" s="2281"/>
      <c r="K2785" s="2280"/>
      <c r="L2785" s="2281"/>
      <c r="M2785" s="310"/>
      <c r="N2785" s="1678"/>
      <c r="O2785" s="1678"/>
      <c r="P2785" s="388"/>
      <c r="Q2785" s="388"/>
      <c r="R2785" s="308"/>
      <c r="S2785" s="308"/>
      <c r="T2785" s="358"/>
      <c r="U2785" s="357"/>
      <c r="V2785" s="357"/>
      <c r="W2785" s="357"/>
      <c r="X2785" s="357"/>
      <c r="Y2785" s="357"/>
      <c r="Z2785" s="357"/>
      <c r="AA2785" s="357"/>
      <c r="AB2785" s="308"/>
      <c r="AC2785" s="2299">
        <f>SUM(T2785:AB2794)</f>
        <v>0</v>
      </c>
      <c r="AD2785" s="2299">
        <f>IF(AC2785&gt;0,18,0)</f>
        <v>0</v>
      </c>
      <c r="AE2785" s="2306">
        <f>IF((AC2785-AD2785)&gt;=0,AC2785-AD2785,0)</f>
        <v>0</v>
      </c>
      <c r="AF2785" s="2316">
        <f>IF(AC2785&lt;AD2785,AC2785,AD2785)/IF(AD2785=0,1,AD2785)</f>
        <v>0</v>
      </c>
      <c r="AG2785" s="2313" t="str">
        <f>IF(AF2785=1,"pe",IF(AF2785&gt;0,"ne",""))</f>
        <v/>
      </c>
      <c r="AH2785" s="2312"/>
      <c r="AI2785" s="271">
        <v>1</v>
      </c>
      <c r="AJ2785" s="271" t="s">
        <v>545</v>
      </c>
      <c r="AK2785" s="271" t="str">
        <f t="shared" si="3174"/>
        <v>??</v>
      </c>
      <c r="AL2785" s="271">
        <v>1</v>
      </c>
      <c r="AM2785" s="354">
        <f>C2785</f>
        <v>0</v>
      </c>
    </row>
    <row r="2786" spans="1:39" ht="14.1" customHeight="1" thickTop="1" thickBot="1" x14ac:dyDescent="0.25">
      <c r="A2786" s="2278"/>
      <c r="B2786" s="2281"/>
      <c r="C2786" s="2283"/>
      <c r="D2786" s="2285"/>
      <c r="E2786" s="2288"/>
      <c r="F2786" s="2281"/>
      <c r="G2786" s="2295"/>
      <c r="H2786" s="2297"/>
      <c r="I2786" s="2291"/>
      <c r="J2786" s="2281"/>
      <c r="K2786" s="2295"/>
      <c r="L2786" s="2281"/>
      <c r="M2786" s="310"/>
      <c r="N2786" s="1678"/>
      <c r="O2786" s="1678"/>
      <c r="P2786" s="309"/>
      <c r="Q2786" s="309"/>
      <c r="R2786" s="308"/>
      <c r="S2786" s="308"/>
      <c r="T2786" s="358"/>
      <c r="U2786" s="357"/>
      <c r="V2786" s="357"/>
      <c r="W2786" s="357"/>
      <c r="X2786" s="357"/>
      <c r="Y2786" s="357"/>
      <c r="Z2786" s="357"/>
      <c r="AA2786" s="357"/>
      <c r="AB2786" s="308"/>
      <c r="AC2786" s="2300"/>
      <c r="AD2786" s="2300"/>
      <c r="AE2786" s="2307"/>
      <c r="AF2786" s="2316"/>
      <c r="AG2786" s="2314"/>
      <c r="AH2786" s="2312"/>
      <c r="AI2786" s="271">
        <f>IF(P2786=P2785,0,1)</f>
        <v>0</v>
      </c>
      <c r="AJ2786" s="271" t="s">
        <v>545</v>
      </c>
      <c r="AK2786" s="271" t="str">
        <f t="shared" si="3174"/>
        <v>??</v>
      </c>
      <c r="AL2786" s="271" t="e">
        <f>IF(#REF!=#REF!,0,1)</f>
        <v>#REF!</v>
      </c>
      <c r="AM2786" s="354">
        <f t="shared" ref="AM2786:AM2794" si="3176">AM2785</f>
        <v>0</v>
      </c>
    </row>
    <row r="2787" spans="1:39" ht="14.1" customHeight="1" thickTop="1" thickBot="1" x14ac:dyDescent="0.25">
      <c r="A2787" s="2278"/>
      <c r="B2787" s="2281"/>
      <c r="C2787" s="2283"/>
      <c r="D2787" s="2285"/>
      <c r="E2787" s="2288"/>
      <c r="F2787" s="2281"/>
      <c r="G2787" s="2295"/>
      <c r="H2787" s="2297"/>
      <c r="I2787" s="2292"/>
      <c r="J2787" s="2281"/>
      <c r="K2787" s="2295"/>
      <c r="L2787" s="2281"/>
      <c r="M2787" s="310"/>
      <c r="N2787" s="1678"/>
      <c r="O2787" s="1678"/>
      <c r="P2787" s="309"/>
      <c r="Q2787" s="309"/>
      <c r="R2787" s="308"/>
      <c r="S2787" s="308"/>
      <c r="T2787" s="358"/>
      <c r="U2787" s="357"/>
      <c r="V2787" s="357"/>
      <c r="W2787" s="357"/>
      <c r="X2787" s="357"/>
      <c r="Y2787" s="357"/>
      <c r="Z2787" s="357"/>
      <c r="AA2787" s="357"/>
      <c r="AB2787" s="308"/>
      <c r="AC2787" s="2300"/>
      <c r="AD2787" s="2300"/>
      <c r="AE2787" s="2307"/>
      <c r="AF2787" s="2316"/>
      <c r="AG2787" s="2314"/>
      <c r="AH2787" s="2312"/>
      <c r="AI2787" s="271">
        <f>IF(P2787=P2786,0,IF(P2787=P2785,0,1))</f>
        <v>0</v>
      </c>
      <c r="AJ2787" s="271" t="s">
        <v>545</v>
      </c>
      <c r="AK2787" s="271" t="str">
        <f t="shared" si="3174"/>
        <v>??</v>
      </c>
      <c r="AL2787" s="271" t="e">
        <f>IF(#REF!=#REF!,0,IF(#REF!=#REF!,0,1))</f>
        <v>#REF!</v>
      </c>
      <c r="AM2787" s="354">
        <f t="shared" si="3176"/>
        <v>0</v>
      </c>
    </row>
    <row r="2788" spans="1:39" ht="14.1" customHeight="1" thickTop="1" thickBot="1" x14ac:dyDescent="0.25">
      <c r="A2788" s="2278"/>
      <c r="B2788" s="2281"/>
      <c r="C2788" s="2283"/>
      <c r="D2788" s="2285"/>
      <c r="E2788" s="2288"/>
      <c r="F2788" s="2281"/>
      <c r="G2788" s="2295"/>
      <c r="H2788" s="2297"/>
      <c r="I2788" s="2293"/>
      <c r="J2788" s="2281"/>
      <c r="K2788" s="2295"/>
      <c r="L2788" s="2281"/>
      <c r="M2788" s="310"/>
      <c r="N2788" s="1678"/>
      <c r="O2788" s="1678"/>
      <c r="P2788" s="309"/>
      <c r="Q2788" s="309"/>
      <c r="R2788" s="308"/>
      <c r="S2788" s="308"/>
      <c r="T2788" s="358"/>
      <c r="U2788" s="357"/>
      <c r="V2788" s="357"/>
      <c r="W2788" s="357"/>
      <c r="X2788" s="357"/>
      <c r="Y2788" s="357"/>
      <c r="Z2788" s="357"/>
      <c r="AA2788" s="357"/>
      <c r="AB2788" s="308"/>
      <c r="AC2788" s="2300"/>
      <c r="AD2788" s="2300"/>
      <c r="AE2788" s="2307"/>
      <c r="AF2788" s="2316"/>
      <c r="AG2788" s="2314"/>
      <c r="AH2788" s="2312"/>
      <c r="AI2788" s="271">
        <f>IF(P2788=P2787,0,IF(P2788=P2786,0,IF(P2788=P2785,0,1)))</f>
        <v>0</v>
      </c>
      <c r="AJ2788" s="271" t="s">
        <v>545</v>
      </c>
      <c r="AK2788" s="271" t="str">
        <f t="shared" si="3174"/>
        <v>??</v>
      </c>
      <c r="AL2788" s="271" t="e">
        <f>IF(#REF!=#REF!,0,IF(#REF!=#REF!,0,IF(#REF!=#REF!,0,1)))</f>
        <v>#REF!</v>
      </c>
      <c r="AM2788" s="354">
        <f t="shared" si="3176"/>
        <v>0</v>
      </c>
    </row>
    <row r="2789" spans="1:39" ht="14.1" customHeight="1" thickTop="1" thickBot="1" x14ac:dyDescent="0.25">
      <c r="A2789" s="2278"/>
      <c r="B2789" s="2281"/>
      <c r="C2789" s="2283"/>
      <c r="D2789" s="2285"/>
      <c r="E2789" s="2288"/>
      <c r="F2789" s="2281"/>
      <c r="G2789" s="2295"/>
      <c r="H2789" s="2297"/>
      <c r="I2789" s="2293"/>
      <c r="J2789" s="2281"/>
      <c r="K2789" s="2295"/>
      <c r="L2789" s="2281"/>
      <c r="M2789" s="310"/>
      <c r="N2789" s="1678"/>
      <c r="O2789" s="1678"/>
      <c r="P2789" s="309"/>
      <c r="Q2789" s="309"/>
      <c r="R2789" s="308"/>
      <c r="S2789" s="308"/>
      <c r="T2789" s="358"/>
      <c r="U2789" s="357"/>
      <c r="V2789" s="357"/>
      <c r="W2789" s="357"/>
      <c r="X2789" s="357"/>
      <c r="Y2789" s="357"/>
      <c r="Z2789" s="357"/>
      <c r="AA2789" s="357"/>
      <c r="AB2789" s="308"/>
      <c r="AC2789" s="2300"/>
      <c r="AD2789" s="2300"/>
      <c r="AE2789" s="2307"/>
      <c r="AF2789" s="2316"/>
      <c r="AG2789" s="2314"/>
      <c r="AH2789" s="2312"/>
      <c r="AI2789" s="271">
        <f>IF(P2789=P2788,0,IF(P2789=P2787,0,IF(P2789=P2786,0,IF(P2789=P2785,0,1))))</f>
        <v>0</v>
      </c>
      <c r="AJ2789" s="271" t="s">
        <v>545</v>
      </c>
      <c r="AK2789" s="271" t="str">
        <f t="shared" si="3174"/>
        <v>??</v>
      </c>
      <c r="AL2789" s="271" t="e">
        <f>IF(#REF!=#REF!,0,IF(#REF!=#REF!,0,IF(#REF!=#REF!,0,IF(#REF!=#REF!,0,1))))</f>
        <v>#REF!</v>
      </c>
      <c r="AM2789" s="354">
        <f t="shared" si="3176"/>
        <v>0</v>
      </c>
    </row>
    <row r="2790" spans="1:39" ht="14.1" customHeight="1" thickTop="1" thickBot="1" x14ac:dyDescent="0.25">
      <c r="A2790" s="2278"/>
      <c r="B2790" s="2281"/>
      <c r="C2790" s="2283"/>
      <c r="D2790" s="2285"/>
      <c r="E2790" s="2288"/>
      <c r="F2790" s="2281"/>
      <c r="G2790" s="2295"/>
      <c r="H2790" s="2297"/>
      <c r="I2790" s="2293"/>
      <c r="J2790" s="2281"/>
      <c r="K2790" s="2295"/>
      <c r="L2790" s="2281"/>
      <c r="M2790" s="310"/>
      <c r="N2790" s="1678"/>
      <c r="O2790" s="1678"/>
      <c r="P2790" s="309"/>
      <c r="Q2790" s="309"/>
      <c r="R2790" s="308"/>
      <c r="S2790" s="308"/>
      <c r="T2790" s="358"/>
      <c r="U2790" s="357"/>
      <c r="V2790" s="357"/>
      <c r="W2790" s="357"/>
      <c r="X2790" s="357"/>
      <c r="Y2790" s="357"/>
      <c r="Z2790" s="357"/>
      <c r="AA2790" s="357"/>
      <c r="AB2790" s="308"/>
      <c r="AC2790" s="2300"/>
      <c r="AD2790" s="2300"/>
      <c r="AE2790" s="2307"/>
      <c r="AF2790" s="2316"/>
      <c r="AG2790" s="2314"/>
      <c r="AH2790" s="2312"/>
      <c r="AI2790" s="271">
        <f>IF(P2790=P2789,0,IF(P2790=P2788,0,IF(P2790=P2787,0,IF(P2790=P2786,0,IF(P2790=P2785,0,1)))))</f>
        <v>0</v>
      </c>
      <c r="AJ2790" s="271" t="s">
        <v>545</v>
      </c>
      <c r="AK2790" s="271" t="str">
        <f t="shared" si="3174"/>
        <v>??</v>
      </c>
      <c r="AL2790" s="271" t="e">
        <f>IF(#REF!=#REF!,0,IF(#REF!=#REF!,0,IF(#REF!=#REF!,0,IF(#REF!=#REF!,0,IF(#REF!=#REF!,0,1)))))</f>
        <v>#REF!</v>
      </c>
      <c r="AM2790" s="354">
        <f t="shared" si="3176"/>
        <v>0</v>
      </c>
    </row>
    <row r="2791" spans="1:39" ht="14.1" customHeight="1" thickTop="1" thickBot="1" x14ac:dyDescent="0.25">
      <c r="A2791" s="2278"/>
      <c r="B2791" s="2281"/>
      <c r="C2791" s="2283"/>
      <c r="D2791" s="2285"/>
      <c r="E2791" s="2288"/>
      <c r="F2791" s="2281"/>
      <c r="G2791" s="2295"/>
      <c r="H2791" s="2297"/>
      <c r="I2791" s="2293"/>
      <c r="J2791" s="2281"/>
      <c r="K2791" s="2295"/>
      <c r="L2791" s="2281"/>
      <c r="M2791" s="310"/>
      <c r="N2791" s="1678"/>
      <c r="O2791" s="1678"/>
      <c r="P2791" s="309"/>
      <c r="Q2791" s="309"/>
      <c r="R2791" s="308"/>
      <c r="S2791" s="308"/>
      <c r="T2791" s="358"/>
      <c r="U2791" s="357"/>
      <c r="V2791" s="357"/>
      <c r="W2791" s="357"/>
      <c r="X2791" s="357"/>
      <c r="Y2791" s="357"/>
      <c r="Z2791" s="357"/>
      <c r="AA2791" s="357"/>
      <c r="AB2791" s="308"/>
      <c r="AC2791" s="2300"/>
      <c r="AD2791" s="2300"/>
      <c r="AE2791" s="2308" t="str">
        <f>IF(AE2785&gt;9,"błąd","")</f>
        <v/>
      </c>
      <c r="AF2791" s="2316"/>
      <c r="AG2791" s="2314"/>
      <c r="AH2791" s="2312"/>
      <c r="AI2791" s="271">
        <f>IF(P2791=P2790,0,IF(P2791=P2789,0,IF(P2791=P2788,0,IF(P2791=P2787,0,IF(P2791=P2786,0,IF(P2791=P2785,0,1))))))</f>
        <v>0</v>
      </c>
      <c r="AJ2791" s="271" t="s">
        <v>545</v>
      </c>
      <c r="AK2791" s="271" t="str">
        <f t="shared" si="3174"/>
        <v>??</v>
      </c>
      <c r="AL2791" s="271" t="e">
        <f>IF(#REF!=#REF!,0,IF(#REF!=#REF!,0,IF(#REF!=#REF!,0,IF(#REF!=#REF!,0,IF(#REF!=#REF!,0,IF(#REF!=#REF!,0,1))))))</f>
        <v>#REF!</v>
      </c>
      <c r="AM2791" s="354">
        <f t="shared" si="3176"/>
        <v>0</v>
      </c>
    </row>
    <row r="2792" spans="1:39" ht="14.1" customHeight="1" thickTop="1" thickBot="1" x14ac:dyDescent="0.25">
      <c r="A2792" s="2278"/>
      <c r="B2792" s="2281"/>
      <c r="C2792" s="2283"/>
      <c r="D2792" s="2285"/>
      <c r="E2792" s="2288"/>
      <c r="F2792" s="2281"/>
      <c r="G2792" s="2295"/>
      <c r="H2792" s="2297"/>
      <c r="I2792" s="2293"/>
      <c r="J2792" s="2281"/>
      <c r="K2792" s="2295"/>
      <c r="L2792" s="2281"/>
      <c r="M2792" s="310"/>
      <c r="N2792" s="1678"/>
      <c r="O2792" s="1678"/>
      <c r="P2792" s="309"/>
      <c r="Q2792" s="309"/>
      <c r="R2792" s="308"/>
      <c r="S2792" s="308"/>
      <c r="T2792" s="358"/>
      <c r="U2792" s="357"/>
      <c r="V2792" s="357"/>
      <c r="W2792" s="357"/>
      <c r="X2792" s="357"/>
      <c r="Y2792" s="357"/>
      <c r="Z2792" s="357"/>
      <c r="AA2792" s="357"/>
      <c r="AB2792" s="308"/>
      <c r="AC2792" s="2300"/>
      <c r="AD2792" s="2300"/>
      <c r="AE2792" s="2308"/>
      <c r="AF2792" s="2316"/>
      <c r="AG2792" s="2314"/>
      <c r="AH2792" s="2312"/>
      <c r="AI2792" s="271">
        <f>IF(P2792=P2791,0,IF(P2792=P2790,0,IF(P2792=P2789,0,IF(P2792=P2788,0,IF(P2792=P2787,0,IF(P2792=P2786,0,IF(P2792=P2785,0,1)))))))</f>
        <v>0</v>
      </c>
      <c r="AJ2792" s="271" t="s">
        <v>545</v>
      </c>
      <c r="AK2792" s="271" t="str">
        <f t="shared" si="3174"/>
        <v>??</v>
      </c>
      <c r="AL2792" s="271" t="e">
        <f>IF(#REF!=#REF!,0,IF(#REF!=#REF!,0,IF(#REF!=#REF!,0,IF(#REF!=#REF!,0,IF(#REF!=#REF!,0,IF(#REF!=#REF!,0,IF(#REF!=#REF!,0,1)))))))</f>
        <v>#REF!</v>
      </c>
      <c r="AM2792" s="354">
        <f t="shared" si="3176"/>
        <v>0</v>
      </c>
    </row>
    <row r="2793" spans="1:39" ht="14.1" customHeight="1" thickTop="1" thickBot="1" x14ac:dyDescent="0.25">
      <c r="A2793" s="2278"/>
      <c r="B2793" s="2281"/>
      <c r="C2793" s="2283"/>
      <c r="D2793" s="2285"/>
      <c r="E2793" s="2288"/>
      <c r="F2793" s="2281"/>
      <c r="G2793" s="2295"/>
      <c r="H2793" s="2297"/>
      <c r="I2793" s="2293"/>
      <c r="J2793" s="2281"/>
      <c r="K2793" s="2295"/>
      <c r="L2793" s="2281"/>
      <c r="M2793" s="310"/>
      <c r="N2793" s="1678"/>
      <c r="O2793" s="1678"/>
      <c r="P2793" s="309"/>
      <c r="Q2793" s="309"/>
      <c r="R2793" s="308"/>
      <c r="S2793" s="308"/>
      <c r="T2793" s="358"/>
      <c r="U2793" s="357"/>
      <c r="V2793" s="357"/>
      <c r="W2793" s="357"/>
      <c r="X2793" s="357"/>
      <c r="Y2793" s="357"/>
      <c r="Z2793" s="357"/>
      <c r="AA2793" s="357"/>
      <c r="AB2793" s="308"/>
      <c r="AC2793" s="2300"/>
      <c r="AD2793" s="2300"/>
      <c r="AE2793" s="2308"/>
      <c r="AF2793" s="2316"/>
      <c r="AG2793" s="2314"/>
      <c r="AH2793" s="2312"/>
      <c r="AI2793" s="271">
        <f>IF(P2793=P2792,0,IF(P2793=P2791,0,IF(P2793=P2790,0,IF(P2793=P2789,0,IF(P2793=P2788,0,IF(P2793=P2787,0,IF(P2793=P2786,0,IF(P2793=P2785,0,1))))))))</f>
        <v>0</v>
      </c>
      <c r="AJ2793" s="271" t="s">
        <v>545</v>
      </c>
      <c r="AK2793" s="271" t="str">
        <f t="shared" si="3174"/>
        <v>??</v>
      </c>
      <c r="AL2793" s="271" t="e">
        <f>IF(#REF!=#REF!,0,IF(#REF!=#REF!,0,IF(#REF!=#REF!,0,IF(#REF!=#REF!,0,IF(#REF!=#REF!,0,IF(#REF!=#REF!,0,IF(#REF!=#REF!,0,IF(#REF!=#REF!,0,1))))))))</f>
        <v>#REF!</v>
      </c>
      <c r="AM2793" s="354">
        <f t="shared" si="3176"/>
        <v>0</v>
      </c>
    </row>
    <row r="2794" spans="1:39" ht="14.1" customHeight="1" thickTop="1" thickBot="1" x14ac:dyDescent="0.25">
      <c r="A2794" s="2279"/>
      <c r="B2794" s="2282"/>
      <c r="C2794" s="2284"/>
      <c r="D2794" s="2286"/>
      <c r="E2794" s="2289"/>
      <c r="F2794" s="2282"/>
      <c r="G2794" s="2296"/>
      <c r="H2794" s="2298"/>
      <c r="I2794" s="2294"/>
      <c r="J2794" s="2282"/>
      <c r="K2794" s="2296"/>
      <c r="L2794" s="2282"/>
      <c r="M2794" s="292"/>
      <c r="N2794" s="290"/>
      <c r="O2794" s="290"/>
      <c r="P2794" s="291"/>
      <c r="Q2794" s="291"/>
      <c r="R2794" s="290"/>
      <c r="S2794" s="290"/>
      <c r="T2794" s="356"/>
      <c r="U2794" s="355"/>
      <c r="V2794" s="355"/>
      <c r="W2794" s="355"/>
      <c r="X2794" s="355"/>
      <c r="Y2794" s="355"/>
      <c r="Z2794" s="355"/>
      <c r="AA2794" s="355"/>
      <c r="AB2794" s="290"/>
      <c r="AC2794" s="2301"/>
      <c r="AD2794" s="2301"/>
      <c r="AE2794" s="2309"/>
      <c r="AF2794" s="2316"/>
      <c r="AG2794" s="2315"/>
      <c r="AH2794" s="2312"/>
      <c r="AI2794" s="271">
        <f>IF(P2794=P2793,0,IF(P2794=P2792,0,IF(P2794=P2791,0,IF(P2794=P2790,0,IF(P2794=P2789,0,IF(P2794=P2788,0,IF(P2794=P2787,0,IF(P2794=P2786,0,IF(P2794=P2785,0,1)))))))))</f>
        <v>0</v>
      </c>
      <c r="AJ2794" s="271" t="s">
        <v>545</v>
      </c>
      <c r="AK2794" s="271" t="str">
        <f t="shared" si="3174"/>
        <v>??</v>
      </c>
      <c r="AL2794" s="271" t="e">
        <f>IF(#REF!=#REF!,0,IF(#REF!=#REF!,0,IF(#REF!=#REF!,0,IF(#REF!=#REF!,0,IF(#REF!=#REF!,0,IF(#REF!=#REF!,0,IF(#REF!=#REF!,0,IF(#REF!=#REF!,0,IF(#REF!=#REF!,0,1)))))))))</f>
        <v>#REF!</v>
      </c>
      <c r="AM2794" s="354">
        <f t="shared" si="3176"/>
        <v>0</v>
      </c>
    </row>
    <row r="2795" spans="1:39" ht="14.1" customHeight="1" thickTop="1" thickBot="1" x14ac:dyDescent="0.25">
      <c r="A2795" s="2278"/>
      <c r="B2795" s="2280"/>
      <c r="C2795" s="2283"/>
      <c r="D2795" s="2285"/>
      <c r="E2795" s="2287"/>
      <c r="F2795" s="2280"/>
      <c r="G2795" s="2280"/>
      <c r="H2795" s="2297"/>
      <c r="I2795" s="2290" t="s">
        <v>140</v>
      </c>
      <c r="J2795" s="2281"/>
      <c r="K2795" s="2280"/>
      <c r="L2795" s="2281"/>
      <c r="M2795" s="310"/>
      <c r="N2795" s="1678"/>
      <c r="O2795" s="1678"/>
      <c r="P2795" s="388"/>
      <c r="Q2795" s="388"/>
      <c r="R2795" s="308"/>
      <c r="S2795" s="308"/>
      <c r="T2795" s="358"/>
      <c r="U2795" s="357"/>
      <c r="V2795" s="357"/>
      <c r="W2795" s="357"/>
      <c r="X2795" s="357"/>
      <c r="Y2795" s="357"/>
      <c r="Z2795" s="357"/>
      <c r="AA2795" s="357"/>
      <c r="AB2795" s="308"/>
      <c r="AC2795" s="2299">
        <f>SUM(T2795:AB2804)</f>
        <v>0</v>
      </c>
      <c r="AD2795" s="2299">
        <f>IF(AC2795&gt;0,18,0)</f>
        <v>0</v>
      </c>
      <c r="AE2795" s="2306">
        <f>IF((AC2795-AD2795)&gt;=0,AC2795-AD2795,0)</f>
        <v>0</v>
      </c>
      <c r="AF2795" s="2316">
        <f>IF(AC2795&lt;AD2795,AC2795,AD2795)/IF(AD2795=0,1,AD2795)</f>
        <v>0</v>
      </c>
      <c r="AG2795" s="2313" t="str">
        <f>IF(AF2795=1,"pe",IF(AF2795&gt;0,"ne",""))</f>
        <v/>
      </c>
      <c r="AH2795" s="2312"/>
      <c r="AI2795" s="271">
        <v>1</v>
      </c>
      <c r="AJ2795" s="271" t="s">
        <v>545</v>
      </c>
      <c r="AK2795" s="271" t="str">
        <f t="shared" si="3174"/>
        <v>??</v>
      </c>
      <c r="AL2795" s="271">
        <v>1</v>
      </c>
      <c r="AM2795" s="354">
        <f>C2795</f>
        <v>0</v>
      </c>
    </row>
    <row r="2796" spans="1:39" ht="14.1" customHeight="1" thickTop="1" thickBot="1" x14ac:dyDescent="0.25">
      <c r="A2796" s="2278"/>
      <c r="B2796" s="2281"/>
      <c r="C2796" s="2283"/>
      <c r="D2796" s="2285"/>
      <c r="E2796" s="2288"/>
      <c r="F2796" s="2281"/>
      <c r="G2796" s="2295"/>
      <c r="H2796" s="2297"/>
      <c r="I2796" s="2291"/>
      <c r="J2796" s="2281"/>
      <c r="K2796" s="2295"/>
      <c r="L2796" s="2281"/>
      <c r="M2796" s="310"/>
      <c r="N2796" s="1678"/>
      <c r="O2796" s="1678"/>
      <c r="P2796" s="309"/>
      <c r="Q2796" s="309"/>
      <c r="R2796" s="308"/>
      <c r="S2796" s="308"/>
      <c r="T2796" s="358"/>
      <c r="U2796" s="357"/>
      <c r="V2796" s="357"/>
      <c r="W2796" s="357"/>
      <c r="X2796" s="357"/>
      <c r="Y2796" s="357"/>
      <c r="Z2796" s="357"/>
      <c r="AA2796" s="357"/>
      <c r="AB2796" s="308"/>
      <c r="AC2796" s="2300"/>
      <c r="AD2796" s="2300"/>
      <c r="AE2796" s="2307"/>
      <c r="AF2796" s="2316"/>
      <c r="AG2796" s="2314"/>
      <c r="AH2796" s="2312"/>
      <c r="AI2796" s="271">
        <f>IF(P2796=P2795,0,1)</f>
        <v>0</v>
      </c>
      <c r="AJ2796" s="271" t="s">
        <v>545</v>
      </c>
      <c r="AK2796" s="271" t="str">
        <f t="shared" si="3174"/>
        <v>??</v>
      </c>
      <c r="AL2796" s="271" t="e">
        <f>IF(#REF!=#REF!,0,1)</f>
        <v>#REF!</v>
      </c>
      <c r="AM2796" s="354">
        <f t="shared" ref="AM2796:AM2804" si="3177">AM2795</f>
        <v>0</v>
      </c>
    </row>
    <row r="2797" spans="1:39" ht="14.1" customHeight="1" thickTop="1" thickBot="1" x14ac:dyDescent="0.25">
      <c r="A2797" s="2278"/>
      <c r="B2797" s="2281"/>
      <c r="C2797" s="2283"/>
      <c r="D2797" s="2285"/>
      <c r="E2797" s="2288"/>
      <c r="F2797" s="2281"/>
      <c r="G2797" s="2295"/>
      <c r="H2797" s="2297"/>
      <c r="I2797" s="2292"/>
      <c r="J2797" s="2281"/>
      <c r="K2797" s="2295"/>
      <c r="L2797" s="2281"/>
      <c r="M2797" s="310"/>
      <c r="N2797" s="1678"/>
      <c r="O2797" s="1678"/>
      <c r="P2797" s="309"/>
      <c r="Q2797" s="309"/>
      <c r="R2797" s="308"/>
      <c r="S2797" s="308"/>
      <c r="T2797" s="358"/>
      <c r="U2797" s="357"/>
      <c r="V2797" s="357"/>
      <c r="W2797" s="357"/>
      <c r="X2797" s="357"/>
      <c r="Y2797" s="357"/>
      <c r="Z2797" s="357"/>
      <c r="AA2797" s="357"/>
      <c r="AB2797" s="308"/>
      <c r="AC2797" s="2300"/>
      <c r="AD2797" s="2300"/>
      <c r="AE2797" s="2307"/>
      <c r="AF2797" s="2316"/>
      <c r="AG2797" s="2314"/>
      <c r="AH2797" s="2312"/>
      <c r="AI2797" s="271">
        <f>IF(P2797=P2796,0,IF(P2797=P2795,0,1))</f>
        <v>0</v>
      </c>
      <c r="AJ2797" s="271" t="s">
        <v>545</v>
      </c>
      <c r="AK2797" s="271" t="str">
        <f t="shared" si="3174"/>
        <v>??</v>
      </c>
      <c r="AL2797" s="271" t="e">
        <f>IF(#REF!=#REF!,0,IF(#REF!=#REF!,0,1))</f>
        <v>#REF!</v>
      </c>
      <c r="AM2797" s="354">
        <f t="shared" si="3177"/>
        <v>0</v>
      </c>
    </row>
    <row r="2798" spans="1:39" ht="14.1" customHeight="1" thickTop="1" thickBot="1" x14ac:dyDescent="0.25">
      <c r="A2798" s="2278"/>
      <c r="B2798" s="2281"/>
      <c r="C2798" s="2283"/>
      <c r="D2798" s="2285"/>
      <c r="E2798" s="2288"/>
      <c r="F2798" s="2281"/>
      <c r="G2798" s="2295"/>
      <c r="H2798" s="2297"/>
      <c r="I2798" s="2293"/>
      <c r="J2798" s="2281"/>
      <c r="K2798" s="2295"/>
      <c r="L2798" s="2281"/>
      <c r="M2798" s="310"/>
      <c r="N2798" s="1678"/>
      <c r="O2798" s="1678"/>
      <c r="P2798" s="309"/>
      <c r="Q2798" s="309"/>
      <c r="R2798" s="308"/>
      <c r="S2798" s="308"/>
      <c r="T2798" s="358"/>
      <c r="U2798" s="357"/>
      <c r="V2798" s="357"/>
      <c r="W2798" s="357"/>
      <c r="X2798" s="357"/>
      <c r="Y2798" s="357"/>
      <c r="Z2798" s="357"/>
      <c r="AA2798" s="357"/>
      <c r="AB2798" s="308"/>
      <c r="AC2798" s="2300"/>
      <c r="AD2798" s="2300"/>
      <c r="AE2798" s="2307"/>
      <c r="AF2798" s="2316"/>
      <c r="AG2798" s="2314"/>
      <c r="AH2798" s="2312"/>
      <c r="AI2798" s="271">
        <f>IF(P2798=P2797,0,IF(P2798=P2796,0,IF(P2798=P2795,0,1)))</f>
        <v>0</v>
      </c>
      <c r="AJ2798" s="271" t="s">
        <v>545</v>
      </c>
      <c r="AK2798" s="271" t="str">
        <f t="shared" si="3174"/>
        <v>??</v>
      </c>
      <c r="AL2798" s="271" t="e">
        <f>IF(#REF!=#REF!,0,IF(#REF!=#REF!,0,IF(#REF!=#REF!,0,1)))</f>
        <v>#REF!</v>
      </c>
      <c r="AM2798" s="354">
        <f t="shared" si="3177"/>
        <v>0</v>
      </c>
    </row>
    <row r="2799" spans="1:39" ht="14.1" customHeight="1" thickTop="1" thickBot="1" x14ac:dyDescent="0.25">
      <c r="A2799" s="2278"/>
      <c r="B2799" s="2281"/>
      <c r="C2799" s="2283"/>
      <c r="D2799" s="2285"/>
      <c r="E2799" s="2288"/>
      <c r="F2799" s="2281"/>
      <c r="G2799" s="2295"/>
      <c r="H2799" s="2297"/>
      <c r="I2799" s="2293"/>
      <c r="J2799" s="2281"/>
      <c r="K2799" s="2295"/>
      <c r="L2799" s="2281"/>
      <c r="M2799" s="310"/>
      <c r="N2799" s="1678"/>
      <c r="O2799" s="1678"/>
      <c r="P2799" s="309"/>
      <c r="Q2799" s="309"/>
      <c r="R2799" s="308"/>
      <c r="S2799" s="308"/>
      <c r="T2799" s="358"/>
      <c r="U2799" s="357"/>
      <c r="V2799" s="357"/>
      <c r="W2799" s="357"/>
      <c r="X2799" s="357"/>
      <c r="Y2799" s="357"/>
      <c r="Z2799" s="357"/>
      <c r="AA2799" s="357"/>
      <c r="AB2799" s="308"/>
      <c r="AC2799" s="2300"/>
      <c r="AD2799" s="2300"/>
      <c r="AE2799" s="2307"/>
      <c r="AF2799" s="2316"/>
      <c r="AG2799" s="2314"/>
      <c r="AH2799" s="2312"/>
      <c r="AI2799" s="271">
        <f>IF(P2799=P2798,0,IF(P2799=P2797,0,IF(P2799=P2796,0,IF(P2799=P2795,0,1))))</f>
        <v>0</v>
      </c>
      <c r="AJ2799" s="271" t="s">
        <v>545</v>
      </c>
      <c r="AK2799" s="271" t="str">
        <f t="shared" si="3174"/>
        <v>??</v>
      </c>
      <c r="AL2799" s="271" t="e">
        <f>IF(#REF!=#REF!,0,IF(#REF!=#REF!,0,IF(#REF!=#REF!,0,IF(#REF!=#REF!,0,1))))</f>
        <v>#REF!</v>
      </c>
      <c r="AM2799" s="354">
        <f t="shared" si="3177"/>
        <v>0</v>
      </c>
    </row>
    <row r="2800" spans="1:39" ht="14.1" customHeight="1" thickTop="1" thickBot="1" x14ac:dyDescent="0.25">
      <c r="A2800" s="2278"/>
      <c r="B2800" s="2281"/>
      <c r="C2800" s="2283"/>
      <c r="D2800" s="2285"/>
      <c r="E2800" s="2288"/>
      <c r="F2800" s="2281"/>
      <c r="G2800" s="2295"/>
      <c r="H2800" s="2297"/>
      <c r="I2800" s="2293"/>
      <c r="J2800" s="2281"/>
      <c r="K2800" s="2295"/>
      <c r="L2800" s="2281"/>
      <c r="M2800" s="310"/>
      <c r="N2800" s="1678"/>
      <c r="O2800" s="1678"/>
      <c r="P2800" s="309"/>
      <c r="Q2800" s="309"/>
      <c r="R2800" s="308"/>
      <c r="S2800" s="308"/>
      <c r="T2800" s="358"/>
      <c r="U2800" s="357"/>
      <c r="V2800" s="357"/>
      <c r="W2800" s="357"/>
      <c r="X2800" s="357"/>
      <c r="Y2800" s="357"/>
      <c r="Z2800" s="357"/>
      <c r="AA2800" s="357"/>
      <c r="AB2800" s="308"/>
      <c r="AC2800" s="2300"/>
      <c r="AD2800" s="2300"/>
      <c r="AE2800" s="2307"/>
      <c r="AF2800" s="2316"/>
      <c r="AG2800" s="2314"/>
      <c r="AH2800" s="2312"/>
      <c r="AI2800" s="271">
        <f>IF(P2800=P2799,0,IF(P2800=P2798,0,IF(P2800=P2797,0,IF(P2800=P2796,0,IF(P2800=P2795,0,1)))))</f>
        <v>0</v>
      </c>
      <c r="AJ2800" s="271" t="s">
        <v>545</v>
      </c>
      <c r="AK2800" s="271" t="str">
        <f t="shared" si="3174"/>
        <v>??</v>
      </c>
      <c r="AL2800" s="271" t="e">
        <f>IF(#REF!=#REF!,0,IF(#REF!=#REF!,0,IF(#REF!=#REF!,0,IF(#REF!=#REF!,0,IF(#REF!=#REF!,0,1)))))</f>
        <v>#REF!</v>
      </c>
      <c r="AM2800" s="354">
        <f t="shared" si="3177"/>
        <v>0</v>
      </c>
    </row>
    <row r="2801" spans="1:39" ht="14.1" customHeight="1" thickTop="1" thickBot="1" x14ac:dyDescent="0.25">
      <c r="A2801" s="2278"/>
      <c r="B2801" s="2281"/>
      <c r="C2801" s="2283"/>
      <c r="D2801" s="2285"/>
      <c r="E2801" s="2288"/>
      <c r="F2801" s="2281"/>
      <c r="G2801" s="2295"/>
      <c r="H2801" s="2297"/>
      <c r="I2801" s="2293"/>
      <c r="J2801" s="2281"/>
      <c r="K2801" s="2295"/>
      <c r="L2801" s="2281"/>
      <c r="M2801" s="310"/>
      <c r="N2801" s="1678"/>
      <c r="O2801" s="1678"/>
      <c r="P2801" s="309"/>
      <c r="Q2801" s="309"/>
      <c r="R2801" s="308"/>
      <c r="S2801" s="308"/>
      <c r="T2801" s="358"/>
      <c r="U2801" s="357"/>
      <c r="V2801" s="357"/>
      <c r="W2801" s="357"/>
      <c r="X2801" s="357"/>
      <c r="Y2801" s="357"/>
      <c r="Z2801" s="357"/>
      <c r="AA2801" s="357"/>
      <c r="AB2801" s="308"/>
      <c r="AC2801" s="2300"/>
      <c r="AD2801" s="2300"/>
      <c r="AE2801" s="2308" t="str">
        <f>IF(AE2795&gt;9,"błąd","")</f>
        <v/>
      </c>
      <c r="AF2801" s="2316"/>
      <c r="AG2801" s="2314"/>
      <c r="AH2801" s="2312"/>
      <c r="AI2801" s="271">
        <f>IF(P2801=P2800,0,IF(P2801=P2799,0,IF(P2801=P2798,0,IF(P2801=P2797,0,IF(P2801=P2796,0,IF(P2801=P2795,0,1))))))</f>
        <v>0</v>
      </c>
      <c r="AJ2801" s="271" t="s">
        <v>545</v>
      </c>
      <c r="AK2801" s="271" t="str">
        <f t="shared" si="3174"/>
        <v>??</v>
      </c>
      <c r="AL2801" s="271" t="e">
        <f>IF(#REF!=#REF!,0,IF(#REF!=#REF!,0,IF(#REF!=#REF!,0,IF(#REF!=#REF!,0,IF(#REF!=#REF!,0,IF(#REF!=#REF!,0,1))))))</f>
        <v>#REF!</v>
      </c>
      <c r="AM2801" s="354">
        <f t="shared" si="3177"/>
        <v>0</v>
      </c>
    </row>
    <row r="2802" spans="1:39" ht="14.1" customHeight="1" thickTop="1" thickBot="1" x14ac:dyDescent="0.25">
      <c r="A2802" s="2278"/>
      <c r="B2802" s="2281"/>
      <c r="C2802" s="2283"/>
      <c r="D2802" s="2285"/>
      <c r="E2802" s="2288"/>
      <c r="F2802" s="2281"/>
      <c r="G2802" s="2295"/>
      <c r="H2802" s="2297"/>
      <c r="I2802" s="2293"/>
      <c r="J2802" s="2281"/>
      <c r="K2802" s="2295"/>
      <c r="L2802" s="2281"/>
      <c r="M2802" s="310"/>
      <c r="N2802" s="1678"/>
      <c r="O2802" s="1678"/>
      <c r="P2802" s="309"/>
      <c r="Q2802" s="309"/>
      <c r="R2802" s="308"/>
      <c r="S2802" s="308"/>
      <c r="T2802" s="358"/>
      <c r="U2802" s="357"/>
      <c r="V2802" s="357"/>
      <c r="W2802" s="357"/>
      <c r="X2802" s="357"/>
      <c r="Y2802" s="357"/>
      <c r="Z2802" s="357"/>
      <c r="AA2802" s="357"/>
      <c r="AB2802" s="308"/>
      <c r="AC2802" s="2300"/>
      <c r="AD2802" s="2300"/>
      <c r="AE2802" s="2308"/>
      <c r="AF2802" s="2316"/>
      <c r="AG2802" s="2314"/>
      <c r="AH2802" s="2312"/>
      <c r="AI2802" s="271">
        <f>IF(P2802=P2801,0,IF(P2802=P2800,0,IF(P2802=P2799,0,IF(P2802=P2798,0,IF(P2802=P2797,0,IF(P2802=P2796,0,IF(P2802=P2795,0,1)))))))</f>
        <v>0</v>
      </c>
      <c r="AJ2802" s="271" t="s">
        <v>545</v>
      </c>
      <c r="AK2802" s="271" t="str">
        <f t="shared" si="3174"/>
        <v>??</v>
      </c>
      <c r="AL2802" s="271" t="e">
        <f>IF(#REF!=#REF!,0,IF(#REF!=#REF!,0,IF(#REF!=#REF!,0,IF(#REF!=#REF!,0,IF(#REF!=#REF!,0,IF(#REF!=#REF!,0,IF(#REF!=#REF!,0,1)))))))</f>
        <v>#REF!</v>
      </c>
      <c r="AM2802" s="354">
        <f t="shared" si="3177"/>
        <v>0</v>
      </c>
    </row>
    <row r="2803" spans="1:39" ht="14.1" customHeight="1" thickTop="1" thickBot="1" x14ac:dyDescent="0.25">
      <c r="A2803" s="2278"/>
      <c r="B2803" s="2281"/>
      <c r="C2803" s="2283"/>
      <c r="D2803" s="2285"/>
      <c r="E2803" s="2288"/>
      <c r="F2803" s="2281"/>
      <c r="G2803" s="2295"/>
      <c r="H2803" s="2297"/>
      <c r="I2803" s="2293"/>
      <c r="J2803" s="2281"/>
      <c r="K2803" s="2295"/>
      <c r="L2803" s="2281"/>
      <c r="M2803" s="310"/>
      <c r="N2803" s="1678"/>
      <c r="O2803" s="1678"/>
      <c r="P2803" s="309"/>
      <c r="Q2803" s="309"/>
      <c r="R2803" s="308"/>
      <c r="S2803" s="308"/>
      <c r="T2803" s="358"/>
      <c r="U2803" s="357"/>
      <c r="V2803" s="357"/>
      <c r="W2803" s="357"/>
      <c r="X2803" s="357"/>
      <c r="Y2803" s="357"/>
      <c r="Z2803" s="357"/>
      <c r="AA2803" s="357"/>
      <c r="AB2803" s="308"/>
      <c r="AC2803" s="2300"/>
      <c r="AD2803" s="2300"/>
      <c r="AE2803" s="2308"/>
      <c r="AF2803" s="2316"/>
      <c r="AG2803" s="2314"/>
      <c r="AH2803" s="2312"/>
      <c r="AI2803" s="271">
        <f>IF(P2803=P2802,0,IF(P2803=P2801,0,IF(P2803=P2800,0,IF(P2803=P2799,0,IF(P2803=P2798,0,IF(P2803=P2797,0,IF(P2803=P2796,0,IF(P2803=P2795,0,1))))))))</f>
        <v>0</v>
      </c>
      <c r="AJ2803" s="271" t="s">
        <v>545</v>
      </c>
      <c r="AK2803" s="271" t="str">
        <f t="shared" si="3174"/>
        <v>??</v>
      </c>
      <c r="AL2803" s="271" t="e">
        <f>IF(#REF!=#REF!,0,IF(#REF!=#REF!,0,IF(#REF!=#REF!,0,IF(#REF!=#REF!,0,IF(#REF!=#REF!,0,IF(#REF!=#REF!,0,IF(#REF!=#REF!,0,IF(#REF!=#REF!,0,1))))))))</f>
        <v>#REF!</v>
      </c>
      <c r="AM2803" s="354">
        <f t="shared" si="3177"/>
        <v>0</v>
      </c>
    </row>
    <row r="2804" spans="1:39" ht="14.1" customHeight="1" thickTop="1" thickBot="1" x14ac:dyDescent="0.25">
      <c r="A2804" s="2279"/>
      <c r="B2804" s="2282"/>
      <c r="C2804" s="2284"/>
      <c r="D2804" s="2286"/>
      <c r="E2804" s="2289"/>
      <c r="F2804" s="2282"/>
      <c r="G2804" s="2296"/>
      <c r="H2804" s="2298"/>
      <c r="I2804" s="2294"/>
      <c r="J2804" s="2282"/>
      <c r="K2804" s="2296"/>
      <c r="L2804" s="2282"/>
      <c r="M2804" s="292"/>
      <c r="N2804" s="290"/>
      <c r="O2804" s="290"/>
      <c r="P2804" s="291"/>
      <c r="Q2804" s="291"/>
      <c r="R2804" s="290"/>
      <c r="S2804" s="290"/>
      <c r="T2804" s="356"/>
      <c r="U2804" s="355"/>
      <c r="V2804" s="355"/>
      <c r="W2804" s="355"/>
      <c r="X2804" s="355"/>
      <c r="Y2804" s="355"/>
      <c r="Z2804" s="355"/>
      <c r="AA2804" s="355"/>
      <c r="AB2804" s="290"/>
      <c r="AC2804" s="2301"/>
      <c r="AD2804" s="2301"/>
      <c r="AE2804" s="2309"/>
      <c r="AF2804" s="2316"/>
      <c r="AG2804" s="2315"/>
      <c r="AH2804" s="2312"/>
      <c r="AI2804" s="271">
        <f>IF(P2804=P2803,0,IF(P2804=P2802,0,IF(P2804=P2801,0,IF(P2804=P2800,0,IF(P2804=P2799,0,IF(P2804=P2798,0,IF(P2804=P2797,0,IF(P2804=P2796,0,IF(P2804=P2795,0,1)))))))))</f>
        <v>0</v>
      </c>
      <c r="AJ2804" s="271" t="s">
        <v>545</v>
      </c>
      <c r="AK2804" s="271" t="str">
        <f t="shared" si="3174"/>
        <v>??</v>
      </c>
      <c r="AL2804" s="271" t="e">
        <f>IF(#REF!=#REF!,0,IF(#REF!=#REF!,0,IF(#REF!=#REF!,0,IF(#REF!=#REF!,0,IF(#REF!=#REF!,0,IF(#REF!=#REF!,0,IF(#REF!=#REF!,0,IF(#REF!=#REF!,0,IF(#REF!=#REF!,0,1)))))))))</f>
        <v>#REF!</v>
      </c>
      <c r="AM2804" s="354">
        <f t="shared" si="3177"/>
        <v>0</v>
      </c>
    </row>
    <row r="2805" spans="1:39" ht="14.1" customHeight="1" thickTop="1" thickBot="1" x14ac:dyDescent="0.25">
      <c r="A2805" s="2278"/>
      <c r="B2805" s="2280"/>
      <c r="C2805" s="2283"/>
      <c r="D2805" s="2285"/>
      <c r="E2805" s="2287"/>
      <c r="F2805" s="2280"/>
      <c r="G2805" s="2280"/>
      <c r="H2805" s="2297"/>
      <c r="I2805" s="2290" t="s">
        <v>140</v>
      </c>
      <c r="J2805" s="2281"/>
      <c r="K2805" s="2280"/>
      <c r="L2805" s="2281"/>
      <c r="M2805" s="310"/>
      <c r="N2805" s="1678"/>
      <c r="O2805" s="1678"/>
      <c r="P2805" s="388"/>
      <c r="Q2805" s="388"/>
      <c r="R2805" s="308"/>
      <c r="S2805" s="308"/>
      <c r="T2805" s="358"/>
      <c r="U2805" s="357"/>
      <c r="V2805" s="357"/>
      <c r="W2805" s="357"/>
      <c r="X2805" s="357"/>
      <c r="Y2805" s="357"/>
      <c r="Z2805" s="357"/>
      <c r="AA2805" s="357"/>
      <c r="AB2805" s="308"/>
      <c r="AC2805" s="2299">
        <f>SUM(T2805:AB2814)</f>
        <v>0</v>
      </c>
      <c r="AD2805" s="2299">
        <f>IF(AC2805&gt;0,18,0)</f>
        <v>0</v>
      </c>
      <c r="AE2805" s="2306">
        <f>IF((AC2805-AD2805)&gt;=0,AC2805-AD2805,0)</f>
        <v>0</v>
      </c>
      <c r="AF2805" s="2316">
        <f>IF(AC2805&lt;AD2805,AC2805,AD2805)/IF(AD2805=0,1,AD2805)</f>
        <v>0</v>
      </c>
      <c r="AG2805" s="2313" t="str">
        <f>IF(AF2805=1,"pe",IF(AF2805&gt;0,"ne",""))</f>
        <v/>
      </c>
      <c r="AH2805" s="2312"/>
      <c r="AI2805" s="271">
        <v>1</v>
      </c>
      <c r="AJ2805" s="271" t="s">
        <v>545</v>
      </c>
      <c r="AK2805" s="271" t="str">
        <f t="shared" si="3174"/>
        <v>??</v>
      </c>
      <c r="AL2805" s="271">
        <v>1</v>
      </c>
      <c r="AM2805" s="354">
        <f>C2805</f>
        <v>0</v>
      </c>
    </row>
    <row r="2806" spans="1:39" ht="14.1" customHeight="1" thickTop="1" thickBot="1" x14ac:dyDescent="0.25">
      <c r="A2806" s="2278"/>
      <c r="B2806" s="2281"/>
      <c r="C2806" s="2283"/>
      <c r="D2806" s="2285"/>
      <c r="E2806" s="2288"/>
      <c r="F2806" s="2281"/>
      <c r="G2806" s="2295"/>
      <c r="H2806" s="2297"/>
      <c r="I2806" s="2291"/>
      <c r="J2806" s="2281"/>
      <c r="K2806" s="2295"/>
      <c r="L2806" s="2281"/>
      <c r="M2806" s="310"/>
      <c r="N2806" s="1678"/>
      <c r="O2806" s="1678"/>
      <c r="P2806" s="309"/>
      <c r="Q2806" s="309"/>
      <c r="R2806" s="308"/>
      <c r="S2806" s="308"/>
      <c r="T2806" s="358"/>
      <c r="U2806" s="357"/>
      <c r="V2806" s="357"/>
      <c r="W2806" s="357"/>
      <c r="X2806" s="357"/>
      <c r="Y2806" s="357"/>
      <c r="Z2806" s="357"/>
      <c r="AA2806" s="357"/>
      <c r="AB2806" s="308"/>
      <c r="AC2806" s="2300"/>
      <c r="AD2806" s="2300"/>
      <c r="AE2806" s="2307"/>
      <c r="AF2806" s="2316"/>
      <c r="AG2806" s="2314"/>
      <c r="AH2806" s="2312"/>
      <c r="AI2806" s="271">
        <f>IF(P2806=P2805,0,1)</f>
        <v>0</v>
      </c>
      <c r="AJ2806" s="271" t="s">
        <v>545</v>
      </c>
      <c r="AK2806" s="271" t="str">
        <f t="shared" si="3174"/>
        <v>??</v>
      </c>
      <c r="AL2806" s="271" t="e">
        <f>IF(#REF!=#REF!,0,1)</f>
        <v>#REF!</v>
      </c>
      <c r="AM2806" s="354">
        <f t="shared" ref="AM2806:AM2814" si="3178">AM2805</f>
        <v>0</v>
      </c>
    </row>
    <row r="2807" spans="1:39" ht="14.1" customHeight="1" thickTop="1" thickBot="1" x14ac:dyDescent="0.25">
      <c r="A2807" s="2278"/>
      <c r="B2807" s="2281"/>
      <c r="C2807" s="2283"/>
      <c r="D2807" s="2285"/>
      <c r="E2807" s="2288"/>
      <c r="F2807" s="2281"/>
      <c r="G2807" s="2295"/>
      <c r="H2807" s="2297"/>
      <c r="I2807" s="2292"/>
      <c r="J2807" s="2281"/>
      <c r="K2807" s="2295"/>
      <c r="L2807" s="2281"/>
      <c r="M2807" s="310"/>
      <c r="N2807" s="1678"/>
      <c r="O2807" s="1678"/>
      <c r="P2807" s="309"/>
      <c r="Q2807" s="309"/>
      <c r="R2807" s="308"/>
      <c r="S2807" s="308"/>
      <c r="T2807" s="358"/>
      <c r="U2807" s="357"/>
      <c r="V2807" s="357"/>
      <c r="W2807" s="357"/>
      <c r="X2807" s="357"/>
      <c r="Y2807" s="357"/>
      <c r="Z2807" s="357"/>
      <c r="AA2807" s="357"/>
      <c r="AB2807" s="308"/>
      <c r="AC2807" s="2300"/>
      <c r="AD2807" s="2300"/>
      <c r="AE2807" s="2307"/>
      <c r="AF2807" s="2316"/>
      <c r="AG2807" s="2314"/>
      <c r="AH2807" s="2312"/>
      <c r="AI2807" s="271">
        <f>IF(P2807=P2806,0,IF(P2807=P2805,0,1))</f>
        <v>0</v>
      </c>
      <c r="AJ2807" s="271" t="s">
        <v>545</v>
      </c>
      <c r="AK2807" s="271" t="str">
        <f t="shared" si="3174"/>
        <v>??</v>
      </c>
      <c r="AL2807" s="271" t="e">
        <f>IF(#REF!=#REF!,0,IF(#REF!=#REF!,0,1))</f>
        <v>#REF!</v>
      </c>
      <c r="AM2807" s="354">
        <f t="shared" si="3178"/>
        <v>0</v>
      </c>
    </row>
    <row r="2808" spans="1:39" ht="14.1" customHeight="1" thickTop="1" thickBot="1" x14ac:dyDescent="0.25">
      <c r="A2808" s="2278"/>
      <c r="B2808" s="2281"/>
      <c r="C2808" s="2283"/>
      <c r="D2808" s="2285"/>
      <c r="E2808" s="2288"/>
      <c r="F2808" s="2281"/>
      <c r="G2808" s="2295"/>
      <c r="H2808" s="2297"/>
      <c r="I2808" s="2293"/>
      <c r="J2808" s="2281"/>
      <c r="K2808" s="2295"/>
      <c r="L2808" s="2281"/>
      <c r="M2808" s="310"/>
      <c r="N2808" s="1678"/>
      <c r="O2808" s="1678"/>
      <c r="P2808" s="309"/>
      <c r="Q2808" s="309"/>
      <c r="R2808" s="308"/>
      <c r="S2808" s="308"/>
      <c r="T2808" s="358"/>
      <c r="U2808" s="357"/>
      <c r="V2808" s="357"/>
      <c r="W2808" s="357"/>
      <c r="X2808" s="357"/>
      <c r="Y2808" s="357"/>
      <c r="Z2808" s="357"/>
      <c r="AA2808" s="357"/>
      <c r="AB2808" s="308"/>
      <c r="AC2808" s="2300"/>
      <c r="AD2808" s="2300"/>
      <c r="AE2808" s="2307"/>
      <c r="AF2808" s="2316"/>
      <c r="AG2808" s="2314"/>
      <c r="AH2808" s="2312"/>
      <c r="AI2808" s="271">
        <f>IF(P2808=P2807,0,IF(P2808=P2806,0,IF(P2808=P2805,0,1)))</f>
        <v>0</v>
      </c>
      <c r="AJ2808" s="271" t="s">
        <v>545</v>
      </c>
      <c r="AK2808" s="271" t="str">
        <f t="shared" si="3174"/>
        <v>??</v>
      </c>
      <c r="AL2808" s="271" t="e">
        <f>IF(#REF!=#REF!,0,IF(#REF!=#REF!,0,IF(#REF!=#REF!,0,1)))</f>
        <v>#REF!</v>
      </c>
      <c r="AM2808" s="354">
        <f t="shared" si="3178"/>
        <v>0</v>
      </c>
    </row>
    <row r="2809" spans="1:39" ht="14.1" customHeight="1" thickTop="1" thickBot="1" x14ac:dyDescent="0.25">
      <c r="A2809" s="2278"/>
      <c r="B2809" s="2281"/>
      <c r="C2809" s="2283"/>
      <c r="D2809" s="2285"/>
      <c r="E2809" s="2288"/>
      <c r="F2809" s="2281"/>
      <c r="G2809" s="2295"/>
      <c r="H2809" s="2297"/>
      <c r="I2809" s="2293"/>
      <c r="J2809" s="2281"/>
      <c r="K2809" s="2295"/>
      <c r="L2809" s="2281"/>
      <c r="M2809" s="310"/>
      <c r="N2809" s="1678"/>
      <c r="O2809" s="1678"/>
      <c r="P2809" s="309"/>
      <c r="Q2809" s="309"/>
      <c r="R2809" s="308"/>
      <c r="S2809" s="308"/>
      <c r="T2809" s="358"/>
      <c r="U2809" s="357"/>
      <c r="V2809" s="357"/>
      <c r="W2809" s="357"/>
      <c r="X2809" s="357"/>
      <c r="Y2809" s="357"/>
      <c r="Z2809" s="357"/>
      <c r="AA2809" s="357"/>
      <c r="AB2809" s="308"/>
      <c r="AC2809" s="2300"/>
      <c r="AD2809" s="2300"/>
      <c r="AE2809" s="2307"/>
      <c r="AF2809" s="2316"/>
      <c r="AG2809" s="2314"/>
      <c r="AH2809" s="2312"/>
      <c r="AI2809" s="271">
        <f>IF(P2809=P2808,0,IF(P2809=P2807,0,IF(P2809=P2806,0,IF(P2809=P2805,0,1))))</f>
        <v>0</v>
      </c>
      <c r="AJ2809" s="271" t="s">
        <v>545</v>
      </c>
      <c r="AK2809" s="271" t="str">
        <f t="shared" si="3174"/>
        <v>??</v>
      </c>
      <c r="AL2809" s="271" t="e">
        <f>IF(#REF!=#REF!,0,IF(#REF!=#REF!,0,IF(#REF!=#REF!,0,IF(#REF!=#REF!,0,1))))</f>
        <v>#REF!</v>
      </c>
      <c r="AM2809" s="354">
        <f t="shared" si="3178"/>
        <v>0</v>
      </c>
    </row>
    <row r="2810" spans="1:39" ht="14.1" customHeight="1" thickTop="1" thickBot="1" x14ac:dyDescent="0.25">
      <c r="A2810" s="2278"/>
      <c r="B2810" s="2281"/>
      <c r="C2810" s="2283"/>
      <c r="D2810" s="2285"/>
      <c r="E2810" s="2288"/>
      <c r="F2810" s="2281"/>
      <c r="G2810" s="2295"/>
      <c r="H2810" s="2297"/>
      <c r="I2810" s="2293"/>
      <c r="J2810" s="2281"/>
      <c r="K2810" s="2295"/>
      <c r="L2810" s="2281"/>
      <c r="M2810" s="310"/>
      <c r="N2810" s="1678"/>
      <c r="O2810" s="1678"/>
      <c r="P2810" s="309"/>
      <c r="Q2810" s="309"/>
      <c r="R2810" s="308"/>
      <c r="S2810" s="308"/>
      <c r="T2810" s="358"/>
      <c r="U2810" s="357"/>
      <c r="V2810" s="357"/>
      <c r="W2810" s="357"/>
      <c r="X2810" s="357"/>
      <c r="Y2810" s="357"/>
      <c r="Z2810" s="357"/>
      <c r="AA2810" s="357"/>
      <c r="AB2810" s="308"/>
      <c r="AC2810" s="2300"/>
      <c r="AD2810" s="2300"/>
      <c r="AE2810" s="2307"/>
      <c r="AF2810" s="2316"/>
      <c r="AG2810" s="2314"/>
      <c r="AH2810" s="2312"/>
      <c r="AI2810" s="271">
        <f>IF(P2810=P2809,0,IF(P2810=P2808,0,IF(P2810=P2807,0,IF(P2810=P2806,0,IF(P2810=P2805,0,1)))))</f>
        <v>0</v>
      </c>
      <c r="AJ2810" s="271" t="s">
        <v>545</v>
      </c>
      <c r="AK2810" s="271" t="str">
        <f t="shared" si="3174"/>
        <v>??</v>
      </c>
      <c r="AL2810" s="271" t="e">
        <f>IF(#REF!=#REF!,0,IF(#REF!=#REF!,0,IF(#REF!=#REF!,0,IF(#REF!=#REF!,0,IF(#REF!=#REF!,0,1)))))</f>
        <v>#REF!</v>
      </c>
      <c r="AM2810" s="354">
        <f t="shared" si="3178"/>
        <v>0</v>
      </c>
    </row>
    <row r="2811" spans="1:39" ht="14.1" customHeight="1" thickTop="1" thickBot="1" x14ac:dyDescent="0.25">
      <c r="A2811" s="2278"/>
      <c r="B2811" s="2281"/>
      <c r="C2811" s="2283"/>
      <c r="D2811" s="2285"/>
      <c r="E2811" s="2288"/>
      <c r="F2811" s="2281"/>
      <c r="G2811" s="2295"/>
      <c r="H2811" s="2297"/>
      <c r="I2811" s="2293"/>
      <c r="J2811" s="2281"/>
      <c r="K2811" s="2295"/>
      <c r="L2811" s="2281"/>
      <c r="M2811" s="310"/>
      <c r="N2811" s="1678"/>
      <c r="O2811" s="1678"/>
      <c r="P2811" s="309"/>
      <c r="Q2811" s="309"/>
      <c r="R2811" s="308"/>
      <c r="S2811" s="308"/>
      <c r="T2811" s="358"/>
      <c r="U2811" s="357"/>
      <c r="V2811" s="357"/>
      <c r="W2811" s="357"/>
      <c r="X2811" s="357"/>
      <c r="Y2811" s="357"/>
      <c r="Z2811" s="357"/>
      <c r="AA2811" s="357"/>
      <c r="AB2811" s="308"/>
      <c r="AC2811" s="2300"/>
      <c r="AD2811" s="2300"/>
      <c r="AE2811" s="2308" t="str">
        <f>IF(AE2805&gt;9,"błąd","")</f>
        <v/>
      </c>
      <c r="AF2811" s="2316"/>
      <c r="AG2811" s="2314"/>
      <c r="AH2811" s="2312"/>
      <c r="AI2811" s="271">
        <f>IF(P2811=P2810,0,IF(P2811=P2809,0,IF(P2811=P2808,0,IF(P2811=P2807,0,IF(P2811=P2806,0,IF(P2811=P2805,0,1))))))</f>
        <v>0</v>
      </c>
      <c r="AJ2811" s="271" t="s">
        <v>545</v>
      </c>
      <c r="AK2811" s="271" t="str">
        <f t="shared" si="3174"/>
        <v>??</v>
      </c>
      <c r="AL2811" s="271" t="e">
        <f>IF(#REF!=#REF!,0,IF(#REF!=#REF!,0,IF(#REF!=#REF!,0,IF(#REF!=#REF!,0,IF(#REF!=#REF!,0,IF(#REF!=#REF!,0,1))))))</f>
        <v>#REF!</v>
      </c>
      <c r="AM2811" s="354">
        <f t="shared" si="3178"/>
        <v>0</v>
      </c>
    </row>
    <row r="2812" spans="1:39" ht="14.1" customHeight="1" thickTop="1" thickBot="1" x14ac:dyDescent="0.25">
      <c r="A2812" s="2278"/>
      <c r="B2812" s="2281"/>
      <c r="C2812" s="2283"/>
      <c r="D2812" s="2285"/>
      <c r="E2812" s="2288"/>
      <c r="F2812" s="2281"/>
      <c r="G2812" s="2295"/>
      <c r="H2812" s="2297"/>
      <c r="I2812" s="2293"/>
      <c r="J2812" s="2281"/>
      <c r="K2812" s="2295"/>
      <c r="L2812" s="2281"/>
      <c r="M2812" s="310"/>
      <c r="N2812" s="1678"/>
      <c r="O2812" s="1678"/>
      <c r="P2812" s="309"/>
      <c r="Q2812" s="309"/>
      <c r="R2812" s="308"/>
      <c r="S2812" s="308"/>
      <c r="T2812" s="358"/>
      <c r="U2812" s="357"/>
      <c r="V2812" s="357"/>
      <c r="W2812" s="357"/>
      <c r="X2812" s="357"/>
      <c r="Y2812" s="357"/>
      <c r="Z2812" s="357"/>
      <c r="AA2812" s="357"/>
      <c r="AB2812" s="308"/>
      <c r="AC2812" s="2300"/>
      <c r="AD2812" s="2300"/>
      <c r="AE2812" s="2308"/>
      <c r="AF2812" s="2316"/>
      <c r="AG2812" s="2314"/>
      <c r="AH2812" s="2312"/>
      <c r="AI2812" s="271">
        <f>IF(P2812=P2811,0,IF(P2812=P2810,0,IF(P2812=P2809,0,IF(P2812=P2808,0,IF(P2812=P2807,0,IF(P2812=P2806,0,IF(P2812=P2805,0,1)))))))</f>
        <v>0</v>
      </c>
      <c r="AJ2812" s="271" t="s">
        <v>545</v>
      </c>
      <c r="AK2812" s="271" t="str">
        <f t="shared" si="3174"/>
        <v>??</v>
      </c>
      <c r="AL2812" s="271" t="e">
        <f>IF(#REF!=#REF!,0,IF(#REF!=#REF!,0,IF(#REF!=#REF!,0,IF(#REF!=#REF!,0,IF(#REF!=#REF!,0,IF(#REF!=#REF!,0,IF(#REF!=#REF!,0,1)))))))</f>
        <v>#REF!</v>
      </c>
      <c r="AM2812" s="354">
        <f t="shared" si="3178"/>
        <v>0</v>
      </c>
    </row>
    <row r="2813" spans="1:39" ht="14.1" customHeight="1" thickTop="1" thickBot="1" x14ac:dyDescent="0.25">
      <c r="A2813" s="2278"/>
      <c r="B2813" s="2281"/>
      <c r="C2813" s="2283"/>
      <c r="D2813" s="2285"/>
      <c r="E2813" s="2288"/>
      <c r="F2813" s="2281"/>
      <c r="G2813" s="2295"/>
      <c r="H2813" s="2297"/>
      <c r="I2813" s="2293"/>
      <c r="J2813" s="2281"/>
      <c r="K2813" s="2295"/>
      <c r="L2813" s="2281"/>
      <c r="M2813" s="310"/>
      <c r="N2813" s="1678"/>
      <c r="O2813" s="1678"/>
      <c r="P2813" s="309"/>
      <c r="Q2813" s="309"/>
      <c r="R2813" s="308"/>
      <c r="S2813" s="308"/>
      <c r="T2813" s="358"/>
      <c r="U2813" s="357"/>
      <c r="V2813" s="357"/>
      <c r="W2813" s="357"/>
      <c r="X2813" s="357"/>
      <c r="Y2813" s="357"/>
      <c r="Z2813" s="357"/>
      <c r="AA2813" s="357"/>
      <c r="AB2813" s="308"/>
      <c r="AC2813" s="2300"/>
      <c r="AD2813" s="2300"/>
      <c r="AE2813" s="2308"/>
      <c r="AF2813" s="2316"/>
      <c r="AG2813" s="2314"/>
      <c r="AH2813" s="2312"/>
      <c r="AI2813" s="271">
        <f>IF(P2813=P2812,0,IF(P2813=P2811,0,IF(P2813=P2810,0,IF(P2813=P2809,0,IF(P2813=P2808,0,IF(P2813=P2807,0,IF(P2813=P2806,0,IF(P2813=P2805,0,1))))))))</f>
        <v>0</v>
      </c>
      <c r="AJ2813" s="271" t="s">
        <v>545</v>
      </c>
      <c r="AK2813" s="271" t="str">
        <f t="shared" si="3174"/>
        <v>??</v>
      </c>
      <c r="AL2813" s="271" t="e">
        <f>IF(#REF!=#REF!,0,IF(#REF!=#REF!,0,IF(#REF!=#REF!,0,IF(#REF!=#REF!,0,IF(#REF!=#REF!,0,IF(#REF!=#REF!,0,IF(#REF!=#REF!,0,IF(#REF!=#REF!,0,1))))))))</f>
        <v>#REF!</v>
      </c>
      <c r="AM2813" s="354">
        <f t="shared" si="3178"/>
        <v>0</v>
      </c>
    </row>
    <row r="2814" spans="1:39" ht="14.1" customHeight="1" thickTop="1" thickBot="1" x14ac:dyDescent="0.25">
      <c r="A2814" s="2279"/>
      <c r="B2814" s="2282"/>
      <c r="C2814" s="2284"/>
      <c r="D2814" s="2286"/>
      <c r="E2814" s="2289"/>
      <c r="F2814" s="2282"/>
      <c r="G2814" s="2296"/>
      <c r="H2814" s="2298"/>
      <c r="I2814" s="2294"/>
      <c r="J2814" s="2282"/>
      <c r="K2814" s="2296"/>
      <c r="L2814" s="2282"/>
      <c r="M2814" s="292"/>
      <c r="N2814" s="290"/>
      <c r="O2814" s="290"/>
      <c r="P2814" s="291"/>
      <c r="Q2814" s="291"/>
      <c r="R2814" s="290"/>
      <c r="S2814" s="290"/>
      <c r="T2814" s="356"/>
      <c r="U2814" s="355"/>
      <c r="V2814" s="355"/>
      <c r="W2814" s="355"/>
      <c r="X2814" s="355"/>
      <c r="Y2814" s="355"/>
      <c r="Z2814" s="355"/>
      <c r="AA2814" s="355"/>
      <c r="AB2814" s="290"/>
      <c r="AC2814" s="2301"/>
      <c r="AD2814" s="2301"/>
      <c r="AE2814" s="2309"/>
      <c r="AF2814" s="2316"/>
      <c r="AG2814" s="2315"/>
      <c r="AH2814" s="2312"/>
      <c r="AI2814" s="271">
        <f>IF(P2814=P2813,0,IF(P2814=P2812,0,IF(P2814=P2811,0,IF(P2814=P2810,0,IF(P2814=P2809,0,IF(P2814=P2808,0,IF(P2814=P2807,0,IF(P2814=P2806,0,IF(P2814=P2805,0,1)))))))))</f>
        <v>0</v>
      </c>
      <c r="AJ2814" s="271" t="s">
        <v>545</v>
      </c>
      <c r="AK2814" s="271" t="str">
        <f t="shared" si="3174"/>
        <v>??</v>
      </c>
      <c r="AL2814" s="271" t="e">
        <f>IF(#REF!=#REF!,0,IF(#REF!=#REF!,0,IF(#REF!=#REF!,0,IF(#REF!=#REF!,0,IF(#REF!=#REF!,0,IF(#REF!=#REF!,0,IF(#REF!=#REF!,0,IF(#REF!=#REF!,0,IF(#REF!=#REF!,0,1)))))))))</f>
        <v>#REF!</v>
      </c>
      <c r="AM2814" s="354">
        <f t="shared" si="3178"/>
        <v>0</v>
      </c>
    </row>
    <row r="2815" spans="1:39" ht="14.1" customHeight="1" thickTop="1" thickBot="1" x14ac:dyDescent="0.25">
      <c r="A2815" s="2278"/>
      <c r="B2815" s="2280"/>
      <c r="C2815" s="2283"/>
      <c r="D2815" s="2285"/>
      <c r="E2815" s="2287"/>
      <c r="F2815" s="2280"/>
      <c r="G2815" s="2280"/>
      <c r="H2815" s="2297"/>
      <c r="I2815" s="2290" t="s">
        <v>140</v>
      </c>
      <c r="J2815" s="2281"/>
      <c r="K2815" s="2280"/>
      <c r="L2815" s="2281"/>
      <c r="M2815" s="310"/>
      <c r="N2815" s="1678"/>
      <c r="O2815" s="1678"/>
      <c r="P2815" s="388"/>
      <c r="Q2815" s="388"/>
      <c r="R2815" s="308"/>
      <c r="S2815" s="308"/>
      <c r="T2815" s="358"/>
      <c r="U2815" s="357"/>
      <c r="V2815" s="357"/>
      <c r="W2815" s="357"/>
      <c r="X2815" s="357"/>
      <c r="Y2815" s="357"/>
      <c r="Z2815" s="357"/>
      <c r="AA2815" s="357"/>
      <c r="AB2815" s="308"/>
      <c r="AC2815" s="2299">
        <f>SUM(T2815:AB2824)</f>
        <v>0</v>
      </c>
      <c r="AD2815" s="2299">
        <f>IF(AC2815&gt;0,18,0)</f>
        <v>0</v>
      </c>
      <c r="AE2815" s="2306">
        <f>IF((AC2815-AD2815)&gt;=0,AC2815-AD2815,0)</f>
        <v>0</v>
      </c>
      <c r="AF2815" s="2316">
        <f>IF(AC2815&lt;AD2815,AC2815,AD2815)/IF(AD2815=0,1,AD2815)</f>
        <v>0</v>
      </c>
      <c r="AG2815" s="2313" t="str">
        <f>IF(AF2815=1,"pe",IF(AF2815&gt;0,"ne",""))</f>
        <v/>
      </c>
      <c r="AH2815" s="2312"/>
      <c r="AI2815" s="271">
        <v>1</v>
      </c>
      <c r="AJ2815" s="271" t="s">
        <v>545</v>
      </c>
      <c r="AK2815" s="271" t="str">
        <f t="shared" si="3174"/>
        <v>??</v>
      </c>
      <c r="AL2815" s="271">
        <v>1</v>
      </c>
      <c r="AM2815" s="354">
        <f>C2815</f>
        <v>0</v>
      </c>
    </row>
    <row r="2816" spans="1:39" ht="14.1" customHeight="1" thickTop="1" thickBot="1" x14ac:dyDescent="0.25">
      <c r="A2816" s="2278"/>
      <c r="B2816" s="2281"/>
      <c r="C2816" s="2283"/>
      <c r="D2816" s="2285"/>
      <c r="E2816" s="2288"/>
      <c r="F2816" s="2281"/>
      <c r="G2816" s="2295"/>
      <c r="H2816" s="2297"/>
      <c r="I2816" s="2291"/>
      <c r="J2816" s="2281"/>
      <c r="K2816" s="2295"/>
      <c r="L2816" s="2281"/>
      <c r="M2816" s="310"/>
      <c r="N2816" s="1678"/>
      <c r="O2816" s="1678"/>
      <c r="P2816" s="309"/>
      <c r="Q2816" s="309"/>
      <c r="R2816" s="308"/>
      <c r="S2816" s="308"/>
      <c r="T2816" s="358"/>
      <c r="U2816" s="357"/>
      <c r="V2816" s="357"/>
      <c r="W2816" s="357"/>
      <c r="X2816" s="357"/>
      <c r="Y2816" s="357"/>
      <c r="Z2816" s="357"/>
      <c r="AA2816" s="357"/>
      <c r="AB2816" s="308"/>
      <c r="AC2816" s="2300"/>
      <c r="AD2816" s="2300"/>
      <c r="AE2816" s="2307"/>
      <c r="AF2816" s="2316"/>
      <c r="AG2816" s="2314"/>
      <c r="AH2816" s="2312"/>
      <c r="AI2816" s="271">
        <f>IF(P2816=P2815,0,1)</f>
        <v>0</v>
      </c>
      <c r="AJ2816" s="271" t="s">
        <v>545</v>
      </c>
      <c r="AK2816" s="271" t="str">
        <f t="shared" si="3174"/>
        <v>??</v>
      </c>
      <c r="AL2816" s="271" t="e">
        <f>IF(#REF!=#REF!,0,1)</f>
        <v>#REF!</v>
      </c>
      <c r="AM2816" s="354">
        <f t="shared" ref="AM2816:AM2824" si="3179">AM2815</f>
        <v>0</v>
      </c>
    </row>
    <row r="2817" spans="1:39" ht="14.1" customHeight="1" thickTop="1" thickBot="1" x14ac:dyDescent="0.25">
      <c r="A2817" s="2278"/>
      <c r="B2817" s="2281"/>
      <c r="C2817" s="2283"/>
      <c r="D2817" s="2285"/>
      <c r="E2817" s="2288"/>
      <c r="F2817" s="2281"/>
      <c r="G2817" s="2295"/>
      <c r="H2817" s="2297"/>
      <c r="I2817" s="2292"/>
      <c r="J2817" s="2281"/>
      <c r="K2817" s="2295"/>
      <c r="L2817" s="2281"/>
      <c r="M2817" s="310"/>
      <c r="N2817" s="1678"/>
      <c r="O2817" s="1678"/>
      <c r="P2817" s="309"/>
      <c r="Q2817" s="309"/>
      <c r="R2817" s="308"/>
      <c r="S2817" s="308"/>
      <c r="T2817" s="358"/>
      <c r="U2817" s="357"/>
      <c r="V2817" s="357"/>
      <c r="W2817" s="357"/>
      <c r="X2817" s="357"/>
      <c r="Y2817" s="357"/>
      <c r="Z2817" s="357"/>
      <c r="AA2817" s="357"/>
      <c r="AB2817" s="308"/>
      <c r="AC2817" s="2300"/>
      <c r="AD2817" s="2300"/>
      <c r="AE2817" s="2307"/>
      <c r="AF2817" s="2316"/>
      <c r="AG2817" s="2314"/>
      <c r="AH2817" s="2312"/>
      <c r="AI2817" s="271">
        <f>IF(P2817=P2816,0,IF(P2817=P2815,0,1))</f>
        <v>0</v>
      </c>
      <c r="AJ2817" s="271" t="s">
        <v>545</v>
      </c>
      <c r="AK2817" s="271" t="str">
        <f t="shared" si="3174"/>
        <v>??</v>
      </c>
      <c r="AL2817" s="271" t="e">
        <f>IF(#REF!=#REF!,0,IF(#REF!=#REF!,0,1))</f>
        <v>#REF!</v>
      </c>
      <c r="AM2817" s="354">
        <f t="shared" si="3179"/>
        <v>0</v>
      </c>
    </row>
    <row r="2818" spans="1:39" ht="14.1" customHeight="1" thickTop="1" thickBot="1" x14ac:dyDescent="0.25">
      <c r="A2818" s="2278"/>
      <c r="B2818" s="2281"/>
      <c r="C2818" s="2283"/>
      <c r="D2818" s="2285"/>
      <c r="E2818" s="2288"/>
      <c r="F2818" s="2281"/>
      <c r="G2818" s="2295"/>
      <c r="H2818" s="2297"/>
      <c r="I2818" s="2293"/>
      <c r="J2818" s="2281"/>
      <c r="K2818" s="2295"/>
      <c r="L2818" s="2281"/>
      <c r="M2818" s="310"/>
      <c r="N2818" s="1678"/>
      <c r="O2818" s="1678"/>
      <c r="P2818" s="309"/>
      <c r="Q2818" s="309"/>
      <c r="R2818" s="308"/>
      <c r="S2818" s="308"/>
      <c r="T2818" s="358"/>
      <c r="U2818" s="357"/>
      <c r="V2818" s="357"/>
      <c r="W2818" s="357"/>
      <c r="X2818" s="357"/>
      <c r="Y2818" s="357"/>
      <c r="Z2818" s="357"/>
      <c r="AA2818" s="357"/>
      <c r="AB2818" s="308"/>
      <c r="AC2818" s="2300"/>
      <c r="AD2818" s="2300"/>
      <c r="AE2818" s="2307"/>
      <c r="AF2818" s="2316"/>
      <c r="AG2818" s="2314"/>
      <c r="AH2818" s="2312"/>
      <c r="AI2818" s="271">
        <f>IF(P2818=P2817,0,IF(P2818=P2816,0,IF(P2818=P2815,0,1)))</f>
        <v>0</v>
      </c>
      <c r="AJ2818" s="271" t="s">
        <v>545</v>
      </c>
      <c r="AK2818" s="271" t="str">
        <f t="shared" si="3174"/>
        <v>??</v>
      </c>
      <c r="AL2818" s="271" t="e">
        <f>IF(#REF!=#REF!,0,IF(#REF!=#REF!,0,IF(#REF!=#REF!,0,1)))</f>
        <v>#REF!</v>
      </c>
      <c r="AM2818" s="354">
        <f t="shared" si="3179"/>
        <v>0</v>
      </c>
    </row>
    <row r="2819" spans="1:39" ht="14.1" customHeight="1" thickTop="1" thickBot="1" x14ac:dyDescent="0.25">
      <c r="A2819" s="2278"/>
      <c r="B2819" s="2281"/>
      <c r="C2819" s="2283"/>
      <c r="D2819" s="2285"/>
      <c r="E2819" s="2288"/>
      <c r="F2819" s="2281"/>
      <c r="G2819" s="2295"/>
      <c r="H2819" s="2297"/>
      <c r="I2819" s="2293"/>
      <c r="J2819" s="2281"/>
      <c r="K2819" s="2295"/>
      <c r="L2819" s="2281"/>
      <c r="M2819" s="310"/>
      <c r="N2819" s="1678"/>
      <c r="O2819" s="1678"/>
      <c r="P2819" s="309"/>
      <c r="Q2819" s="309"/>
      <c r="R2819" s="308"/>
      <c r="S2819" s="308"/>
      <c r="T2819" s="358"/>
      <c r="U2819" s="357"/>
      <c r="V2819" s="357"/>
      <c r="W2819" s="357"/>
      <c r="X2819" s="357"/>
      <c r="Y2819" s="357"/>
      <c r="Z2819" s="357"/>
      <c r="AA2819" s="357"/>
      <c r="AB2819" s="308"/>
      <c r="AC2819" s="2300"/>
      <c r="AD2819" s="2300"/>
      <c r="AE2819" s="2307"/>
      <c r="AF2819" s="2316"/>
      <c r="AG2819" s="2314"/>
      <c r="AH2819" s="2312"/>
      <c r="AI2819" s="271">
        <f>IF(P2819=P2818,0,IF(P2819=P2817,0,IF(P2819=P2816,0,IF(P2819=P2815,0,1))))</f>
        <v>0</v>
      </c>
      <c r="AJ2819" s="271" t="s">
        <v>545</v>
      </c>
      <c r="AK2819" s="271" t="str">
        <f t="shared" si="3174"/>
        <v>??</v>
      </c>
      <c r="AL2819" s="271" t="e">
        <f>IF(#REF!=#REF!,0,IF(#REF!=#REF!,0,IF(#REF!=#REF!,0,IF(#REF!=#REF!,0,1))))</f>
        <v>#REF!</v>
      </c>
      <c r="AM2819" s="354">
        <f t="shared" si="3179"/>
        <v>0</v>
      </c>
    </row>
    <row r="2820" spans="1:39" ht="14.1" customHeight="1" thickTop="1" thickBot="1" x14ac:dyDescent="0.25">
      <c r="A2820" s="2278"/>
      <c r="B2820" s="2281"/>
      <c r="C2820" s="2283"/>
      <c r="D2820" s="2285"/>
      <c r="E2820" s="2288"/>
      <c r="F2820" s="2281"/>
      <c r="G2820" s="2295"/>
      <c r="H2820" s="2297"/>
      <c r="I2820" s="2293"/>
      <c r="J2820" s="2281"/>
      <c r="K2820" s="2295"/>
      <c r="L2820" s="2281"/>
      <c r="M2820" s="310"/>
      <c r="N2820" s="1678"/>
      <c r="O2820" s="1678"/>
      <c r="P2820" s="309"/>
      <c r="Q2820" s="309"/>
      <c r="R2820" s="308"/>
      <c r="S2820" s="308"/>
      <c r="T2820" s="358"/>
      <c r="U2820" s="357"/>
      <c r="V2820" s="357"/>
      <c r="W2820" s="357"/>
      <c r="X2820" s="357"/>
      <c r="Y2820" s="357"/>
      <c r="Z2820" s="357"/>
      <c r="AA2820" s="357"/>
      <c r="AB2820" s="308"/>
      <c r="AC2820" s="2300"/>
      <c r="AD2820" s="2300"/>
      <c r="AE2820" s="2307"/>
      <c r="AF2820" s="2316"/>
      <c r="AG2820" s="2314"/>
      <c r="AH2820" s="2312"/>
      <c r="AI2820" s="271">
        <f>IF(P2820=P2819,0,IF(P2820=P2818,0,IF(P2820=P2817,0,IF(P2820=P2816,0,IF(P2820=P2815,0,1)))))</f>
        <v>0</v>
      </c>
      <c r="AJ2820" s="271" t="s">
        <v>545</v>
      </c>
      <c r="AK2820" s="271" t="str">
        <f t="shared" si="3174"/>
        <v>??</v>
      </c>
      <c r="AL2820" s="271" t="e">
        <f>IF(#REF!=#REF!,0,IF(#REF!=#REF!,0,IF(#REF!=#REF!,0,IF(#REF!=#REF!,0,IF(#REF!=#REF!,0,1)))))</f>
        <v>#REF!</v>
      </c>
      <c r="AM2820" s="354">
        <f t="shared" si="3179"/>
        <v>0</v>
      </c>
    </row>
    <row r="2821" spans="1:39" ht="14.1" customHeight="1" thickTop="1" thickBot="1" x14ac:dyDescent="0.25">
      <c r="A2821" s="2278"/>
      <c r="B2821" s="2281"/>
      <c r="C2821" s="2283"/>
      <c r="D2821" s="2285"/>
      <c r="E2821" s="2288"/>
      <c r="F2821" s="2281"/>
      <c r="G2821" s="2295"/>
      <c r="H2821" s="2297"/>
      <c r="I2821" s="2293"/>
      <c r="J2821" s="2281"/>
      <c r="K2821" s="2295"/>
      <c r="L2821" s="2281"/>
      <c r="M2821" s="310"/>
      <c r="N2821" s="1678"/>
      <c r="O2821" s="1678"/>
      <c r="P2821" s="309"/>
      <c r="Q2821" s="309"/>
      <c r="R2821" s="308"/>
      <c r="S2821" s="308"/>
      <c r="T2821" s="358"/>
      <c r="U2821" s="357"/>
      <c r="V2821" s="357"/>
      <c r="W2821" s="357"/>
      <c r="X2821" s="357"/>
      <c r="Y2821" s="357"/>
      <c r="Z2821" s="357"/>
      <c r="AA2821" s="357"/>
      <c r="AB2821" s="308"/>
      <c r="AC2821" s="2300"/>
      <c r="AD2821" s="2300"/>
      <c r="AE2821" s="2308" t="str">
        <f>IF(AE2815&gt;9,"błąd","")</f>
        <v/>
      </c>
      <c r="AF2821" s="2316"/>
      <c r="AG2821" s="2314"/>
      <c r="AH2821" s="2312"/>
      <c r="AI2821" s="271">
        <f>IF(P2821=P2820,0,IF(P2821=P2819,0,IF(P2821=P2818,0,IF(P2821=P2817,0,IF(P2821=P2816,0,IF(P2821=P2815,0,1))))))</f>
        <v>0</v>
      </c>
      <c r="AJ2821" s="271" t="s">
        <v>545</v>
      </c>
      <c r="AK2821" s="271" t="str">
        <f t="shared" si="3174"/>
        <v>??</v>
      </c>
      <c r="AL2821" s="271" t="e">
        <f>IF(#REF!=#REF!,0,IF(#REF!=#REF!,0,IF(#REF!=#REF!,0,IF(#REF!=#REF!,0,IF(#REF!=#REF!,0,IF(#REF!=#REF!,0,1))))))</f>
        <v>#REF!</v>
      </c>
      <c r="AM2821" s="354">
        <f t="shared" si="3179"/>
        <v>0</v>
      </c>
    </row>
    <row r="2822" spans="1:39" ht="14.1" customHeight="1" thickTop="1" thickBot="1" x14ac:dyDescent="0.25">
      <c r="A2822" s="2278"/>
      <c r="B2822" s="2281"/>
      <c r="C2822" s="2283"/>
      <c r="D2822" s="2285"/>
      <c r="E2822" s="2288"/>
      <c r="F2822" s="2281"/>
      <c r="G2822" s="2295"/>
      <c r="H2822" s="2297"/>
      <c r="I2822" s="2293"/>
      <c r="J2822" s="2281"/>
      <c r="K2822" s="2295"/>
      <c r="L2822" s="2281"/>
      <c r="M2822" s="310"/>
      <c r="N2822" s="1678"/>
      <c r="O2822" s="1678"/>
      <c r="P2822" s="309"/>
      <c r="Q2822" s="309"/>
      <c r="R2822" s="308"/>
      <c r="S2822" s="308"/>
      <c r="T2822" s="358"/>
      <c r="U2822" s="357"/>
      <c r="V2822" s="357"/>
      <c r="W2822" s="357"/>
      <c r="X2822" s="357"/>
      <c r="Y2822" s="357"/>
      <c r="Z2822" s="357"/>
      <c r="AA2822" s="357"/>
      <c r="AB2822" s="308"/>
      <c r="AC2822" s="2300"/>
      <c r="AD2822" s="2300"/>
      <c r="AE2822" s="2308"/>
      <c r="AF2822" s="2316"/>
      <c r="AG2822" s="2314"/>
      <c r="AH2822" s="2312"/>
      <c r="AI2822" s="271">
        <f>IF(P2822=P2821,0,IF(P2822=P2820,0,IF(P2822=P2819,0,IF(P2822=P2818,0,IF(P2822=P2817,0,IF(P2822=P2816,0,IF(P2822=P2815,0,1)))))))</f>
        <v>0</v>
      </c>
      <c r="AJ2822" s="271" t="s">
        <v>545</v>
      </c>
      <c r="AK2822" s="271" t="str">
        <f t="shared" si="3174"/>
        <v>??</v>
      </c>
      <c r="AL2822" s="271" t="e">
        <f>IF(#REF!=#REF!,0,IF(#REF!=#REF!,0,IF(#REF!=#REF!,0,IF(#REF!=#REF!,0,IF(#REF!=#REF!,0,IF(#REF!=#REF!,0,IF(#REF!=#REF!,0,1)))))))</f>
        <v>#REF!</v>
      </c>
      <c r="AM2822" s="354">
        <f t="shared" si="3179"/>
        <v>0</v>
      </c>
    </row>
    <row r="2823" spans="1:39" ht="14.1" customHeight="1" thickTop="1" thickBot="1" x14ac:dyDescent="0.25">
      <c r="A2823" s="2278"/>
      <c r="B2823" s="2281"/>
      <c r="C2823" s="2283"/>
      <c r="D2823" s="2285"/>
      <c r="E2823" s="2288"/>
      <c r="F2823" s="2281"/>
      <c r="G2823" s="2295"/>
      <c r="H2823" s="2297"/>
      <c r="I2823" s="2293"/>
      <c r="J2823" s="2281"/>
      <c r="K2823" s="2295"/>
      <c r="L2823" s="2281"/>
      <c r="M2823" s="310"/>
      <c r="N2823" s="1678"/>
      <c r="O2823" s="1678"/>
      <c r="P2823" s="309"/>
      <c r="Q2823" s="309"/>
      <c r="R2823" s="308"/>
      <c r="S2823" s="308"/>
      <c r="T2823" s="358"/>
      <c r="U2823" s="357"/>
      <c r="V2823" s="357"/>
      <c r="W2823" s="357"/>
      <c r="X2823" s="357"/>
      <c r="Y2823" s="357"/>
      <c r="Z2823" s="357"/>
      <c r="AA2823" s="357"/>
      <c r="AB2823" s="308"/>
      <c r="AC2823" s="2300"/>
      <c r="AD2823" s="2300"/>
      <c r="AE2823" s="2308"/>
      <c r="AF2823" s="2316"/>
      <c r="AG2823" s="2314"/>
      <c r="AH2823" s="2312"/>
      <c r="AI2823" s="271">
        <f>IF(P2823=P2822,0,IF(P2823=P2821,0,IF(P2823=P2820,0,IF(P2823=P2819,0,IF(P2823=P2818,0,IF(P2823=P2817,0,IF(P2823=P2816,0,IF(P2823=P2815,0,1))))))))</f>
        <v>0</v>
      </c>
      <c r="AJ2823" s="271" t="s">
        <v>545</v>
      </c>
      <c r="AK2823" s="271" t="str">
        <f t="shared" si="3174"/>
        <v>??</v>
      </c>
      <c r="AL2823" s="271" t="e">
        <f>IF(#REF!=#REF!,0,IF(#REF!=#REF!,0,IF(#REF!=#REF!,0,IF(#REF!=#REF!,0,IF(#REF!=#REF!,0,IF(#REF!=#REF!,0,IF(#REF!=#REF!,0,IF(#REF!=#REF!,0,1))))))))</f>
        <v>#REF!</v>
      </c>
      <c r="AM2823" s="354">
        <f t="shared" si="3179"/>
        <v>0</v>
      </c>
    </row>
    <row r="2824" spans="1:39" ht="14.1" customHeight="1" thickTop="1" thickBot="1" x14ac:dyDescent="0.25">
      <c r="A2824" s="2279"/>
      <c r="B2824" s="2282"/>
      <c r="C2824" s="2284"/>
      <c r="D2824" s="2286"/>
      <c r="E2824" s="2289"/>
      <c r="F2824" s="2282"/>
      <c r="G2824" s="2296"/>
      <c r="H2824" s="2298"/>
      <c r="I2824" s="2294"/>
      <c r="J2824" s="2282"/>
      <c r="K2824" s="2296"/>
      <c r="L2824" s="2282"/>
      <c r="M2824" s="292"/>
      <c r="N2824" s="290"/>
      <c r="O2824" s="290"/>
      <c r="P2824" s="291"/>
      <c r="Q2824" s="291"/>
      <c r="R2824" s="290"/>
      <c r="S2824" s="290"/>
      <c r="T2824" s="356"/>
      <c r="U2824" s="355"/>
      <c r="V2824" s="355"/>
      <c r="W2824" s="355"/>
      <c r="X2824" s="355"/>
      <c r="Y2824" s="355"/>
      <c r="Z2824" s="355"/>
      <c r="AA2824" s="355"/>
      <c r="AB2824" s="290"/>
      <c r="AC2824" s="2301"/>
      <c r="AD2824" s="2301"/>
      <c r="AE2824" s="2309"/>
      <c r="AF2824" s="2316"/>
      <c r="AG2824" s="2315"/>
      <c r="AH2824" s="2312"/>
      <c r="AI2824" s="271">
        <f>IF(P2824=P2823,0,IF(P2824=P2822,0,IF(P2824=P2821,0,IF(P2824=P2820,0,IF(P2824=P2819,0,IF(P2824=P2818,0,IF(P2824=P2817,0,IF(P2824=P2816,0,IF(P2824=P2815,0,1)))))))))</f>
        <v>0</v>
      </c>
      <c r="AJ2824" s="271" t="s">
        <v>545</v>
      </c>
      <c r="AK2824" s="271" t="str">
        <f t="shared" si="3174"/>
        <v>??</v>
      </c>
      <c r="AL2824" s="271" t="e">
        <f>IF(#REF!=#REF!,0,IF(#REF!=#REF!,0,IF(#REF!=#REF!,0,IF(#REF!=#REF!,0,IF(#REF!=#REF!,0,IF(#REF!=#REF!,0,IF(#REF!=#REF!,0,IF(#REF!=#REF!,0,IF(#REF!=#REF!,0,1)))))))))</f>
        <v>#REF!</v>
      </c>
      <c r="AM2824" s="354">
        <f t="shared" si="3179"/>
        <v>0</v>
      </c>
    </row>
    <row r="2825" spans="1:39" ht="14.1" customHeight="1" thickTop="1" thickBot="1" x14ac:dyDescent="0.25">
      <c r="A2825" s="2278"/>
      <c r="B2825" s="2280"/>
      <c r="C2825" s="2283"/>
      <c r="D2825" s="2285"/>
      <c r="E2825" s="2287"/>
      <c r="F2825" s="2280"/>
      <c r="G2825" s="2280"/>
      <c r="H2825" s="2297"/>
      <c r="I2825" s="2290" t="s">
        <v>140</v>
      </c>
      <c r="J2825" s="2281"/>
      <c r="K2825" s="2280"/>
      <c r="L2825" s="2281"/>
      <c r="M2825" s="310"/>
      <c r="N2825" s="1678"/>
      <c r="O2825" s="1678"/>
      <c r="P2825" s="388"/>
      <c r="Q2825" s="388"/>
      <c r="R2825" s="308"/>
      <c r="S2825" s="308"/>
      <c r="T2825" s="358"/>
      <c r="U2825" s="357"/>
      <c r="V2825" s="357"/>
      <c r="W2825" s="357"/>
      <c r="X2825" s="357"/>
      <c r="Y2825" s="357"/>
      <c r="Z2825" s="357"/>
      <c r="AA2825" s="357"/>
      <c r="AB2825" s="308"/>
      <c r="AC2825" s="2299">
        <f>SUM(T2825:AB2834)</f>
        <v>0</v>
      </c>
      <c r="AD2825" s="2299">
        <f>IF(AC2825&gt;0,18,0)</f>
        <v>0</v>
      </c>
      <c r="AE2825" s="2306">
        <f>IF((AC2825-AD2825)&gt;=0,AC2825-AD2825,0)</f>
        <v>0</v>
      </c>
      <c r="AF2825" s="2316">
        <f>IF(AC2825&lt;AD2825,AC2825,AD2825)/IF(AD2825=0,1,AD2825)</f>
        <v>0</v>
      </c>
      <c r="AG2825" s="2313" t="str">
        <f>IF(AF2825=1,"pe",IF(AF2825&gt;0,"ne",""))</f>
        <v/>
      </c>
      <c r="AH2825" s="2312"/>
      <c r="AI2825" s="271">
        <v>1</v>
      </c>
      <c r="AJ2825" s="271" t="s">
        <v>545</v>
      </c>
      <c r="AK2825" s="271" t="str">
        <f t="shared" si="3174"/>
        <v>??</v>
      </c>
      <c r="AL2825" s="271">
        <v>1</v>
      </c>
      <c r="AM2825" s="354">
        <f>C2825</f>
        <v>0</v>
      </c>
    </row>
    <row r="2826" spans="1:39" ht="14.1" customHeight="1" thickTop="1" thickBot="1" x14ac:dyDescent="0.25">
      <c r="A2826" s="2278"/>
      <c r="B2826" s="2281"/>
      <c r="C2826" s="2283"/>
      <c r="D2826" s="2285"/>
      <c r="E2826" s="2288"/>
      <c r="F2826" s="2281"/>
      <c r="G2826" s="2295"/>
      <c r="H2826" s="2297"/>
      <c r="I2826" s="2291"/>
      <c r="J2826" s="2281"/>
      <c r="K2826" s="2295"/>
      <c r="L2826" s="2281"/>
      <c r="M2826" s="310"/>
      <c r="N2826" s="1678"/>
      <c r="O2826" s="1678"/>
      <c r="P2826" s="309"/>
      <c r="Q2826" s="309"/>
      <c r="R2826" s="308"/>
      <c r="S2826" s="308"/>
      <c r="T2826" s="358"/>
      <c r="U2826" s="357"/>
      <c r="V2826" s="357"/>
      <c r="W2826" s="357"/>
      <c r="X2826" s="357"/>
      <c r="Y2826" s="357"/>
      <c r="Z2826" s="357"/>
      <c r="AA2826" s="357"/>
      <c r="AB2826" s="308"/>
      <c r="AC2826" s="2300"/>
      <c r="AD2826" s="2300"/>
      <c r="AE2826" s="2307"/>
      <c r="AF2826" s="2316"/>
      <c r="AG2826" s="2314"/>
      <c r="AH2826" s="2312"/>
      <c r="AI2826" s="271">
        <f>IF(P2826=P2825,0,1)</f>
        <v>0</v>
      </c>
      <c r="AJ2826" s="271" t="s">
        <v>545</v>
      </c>
      <c r="AK2826" s="271" t="str">
        <f t="shared" si="3174"/>
        <v>??</v>
      </c>
      <c r="AL2826" s="271" t="e">
        <f>IF(#REF!=#REF!,0,1)</f>
        <v>#REF!</v>
      </c>
      <c r="AM2826" s="354">
        <f t="shared" ref="AM2826:AM2834" si="3180">AM2825</f>
        <v>0</v>
      </c>
    </row>
    <row r="2827" spans="1:39" ht="14.1" customHeight="1" thickTop="1" thickBot="1" x14ac:dyDescent="0.25">
      <c r="A2827" s="2278"/>
      <c r="B2827" s="2281"/>
      <c r="C2827" s="2283"/>
      <c r="D2827" s="2285"/>
      <c r="E2827" s="2288"/>
      <c r="F2827" s="2281"/>
      <c r="G2827" s="2295"/>
      <c r="H2827" s="2297"/>
      <c r="I2827" s="2292"/>
      <c r="J2827" s="2281"/>
      <c r="K2827" s="2295"/>
      <c r="L2827" s="2281"/>
      <c r="M2827" s="310"/>
      <c r="N2827" s="1678"/>
      <c r="O2827" s="1678"/>
      <c r="P2827" s="309"/>
      <c r="Q2827" s="309"/>
      <c r="R2827" s="308"/>
      <c r="S2827" s="308"/>
      <c r="T2827" s="358"/>
      <c r="U2827" s="357"/>
      <c r="V2827" s="357"/>
      <c r="W2827" s="357"/>
      <c r="X2827" s="357"/>
      <c r="Y2827" s="357"/>
      <c r="Z2827" s="357"/>
      <c r="AA2827" s="357"/>
      <c r="AB2827" s="308"/>
      <c r="AC2827" s="2300"/>
      <c r="AD2827" s="2300"/>
      <c r="AE2827" s="2307"/>
      <c r="AF2827" s="2316"/>
      <c r="AG2827" s="2314"/>
      <c r="AH2827" s="2312"/>
      <c r="AI2827" s="271">
        <f>IF(P2827=P2826,0,IF(P2827=P2825,0,1))</f>
        <v>0</v>
      </c>
      <c r="AJ2827" s="271" t="s">
        <v>545</v>
      </c>
      <c r="AK2827" s="271" t="str">
        <f t="shared" si="3174"/>
        <v>??</v>
      </c>
      <c r="AL2827" s="271" t="e">
        <f>IF(#REF!=#REF!,0,IF(#REF!=#REF!,0,1))</f>
        <v>#REF!</v>
      </c>
      <c r="AM2827" s="354">
        <f t="shared" si="3180"/>
        <v>0</v>
      </c>
    </row>
    <row r="2828" spans="1:39" ht="14.1" customHeight="1" thickTop="1" thickBot="1" x14ac:dyDescent="0.25">
      <c r="A2828" s="2278"/>
      <c r="B2828" s="2281"/>
      <c r="C2828" s="2283"/>
      <c r="D2828" s="2285"/>
      <c r="E2828" s="2288"/>
      <c r="F2828" s="2281"/>
      <c r="G2828" s="2295"/>
      <c r="H2828" s="2297"/>
      <c r="I2828" s="2293"/>
      <c r="J2828" s="2281"/>
      <c r="K2828" s="2295"/>
      <c r="L2828" s="2281"/>
      <c r="M2828" s="310"/>
      <c r="N2828" s="1678"/>
      <c r="O2828" s="1678"/>
      <c r="P2828" s="309"/>
      <c r="Q2828" s="309"/>
      <c r="R2828" s="308"/>
      <c r="S2828" s="308"/>
      <c r="T2828" s="358"/>
      <c r="U2828" s="357"/>
      <c r="V2828" s="357"/>
      <c r="W2828" s="357"/>
      <c r="X2828" s="357"/>
      <c r="Y2828" s="357"/>
      <c r="Z2828" s="357"/>
      <c r="AA2828" s="357"/>
      <c r="AB2828" s="308"/>
      <c r="AC2828" s="2300"/>
      <c r="AD2828" s="2300"/>
      <c r="AE2828" s="2307"/>
      <c r="AF2828" s="2316"/>
      <c r="AG2828" s="2314"/>
      <c r="AH2828" s="2312"/>
      <c r="AI2828" s="271">
        <f>IF(P2828=P2827,0,IF(P2828=P2826,0,IF(P2828=P2825,0,1)))</f>
        <v>0</v>
      </c>
      <c r="AJ2828" s="271" t="s">
        <v>545</v>
      </c>
      <c r="AK2828" s="271" t="str">
        <f t="shared" si="3174"/>
        <v>??</v>
      </c>
      <c r="AL2828" s="271" t="e">
        <f>IF(#REF!=#REF!,0,IF(#REF!=#REF!,0,IF(#REF!=#REF!,0,1)))</f>
        <v>#REF!</v>
      </c>
      <c r="AM2828" s="354">
        <f t="shared" si="3180"/>
        <v>0</v>
      </c>
    </row>
    <row r="2829" spans="1:39" ht="14.1" customHeight="1" thickTop="1" thickBot="1" x14ac:dyDescent="0.25">
      <c r="A2829" s="2278"/>
      <c r="B2829" s="2281"/>
      <c r="C2829" s="2283"/>
      <c r="D2829" s="2285"/>
      <c r="E2829" s="2288"/>
      <c r="F2829" s="2281"/>
      <c r="G2829" s="2295"/>
      <c r="H2829" s="2297"/>
      <c r="I2829" s="2293"/>
      <c r="J2829" s="2281"/>
      <c r="K2829" s="2295"/>
      <c r="L2829" s="2281"/>
      <c r="M2829" s="310"/>
      <c r="N2829" s="1678"/>
      <c r="O2829" s="1678"/>
      <c r="P2829" s="309"/>
      <c r="Q2829" s="309"/>
      <c r="R2829" s="308"/>
      <c r="S2829" s="308"/>
      <c r="T2829" s="358"/>
      <c r="U2829" s="357"/>
      <c r="V2829" s="357"/>
      <c r="W2829" s="357"/>
      <c r="X2829" s="357"/>
      <c r="Y2829" s="357"/>
      <c r="Z2829" s="357"/>
      <c r="AA2829" s="357"/>
      <c r="AB2829" s="308"/>
      <c r="AC2829" s="2300"/>
      <c r="AD2829" s="2300"/>
      <c r="AE2829" s="2307"/>
      <c r="AF2829" s="2316"/>
      <c r="AG2829" s="2314"/>
      <c r="AH2829" s="2312"/>
      <c r="AI2829" s="271">
        <f>IF(P2829=P2828,0,IF(P2829=P2827,0,IF(P2829=P2826,0,IF(P2829=P2825,0,1))))</f>
        <v>0</v>
      </c>
      <c r="AJ2829" s="271" t="s">
        <v>545</v>
      </c>
      <c r="AK2829" s="271" t="str">
        <f t="shared" si="3174"/>
        <v>??</v>
      </c>
      <c r="AL2829" s="271" t="e">
        <f>IF(#REF!=#REF!,0,IF(#REF!=#REF!,0,IF(#REF!=#REF!,0,IF(#REF!=#REF!,0,1))))</f>
        <v>#REF!</v>
      </c>
      <c r="AM2829" s="354">
        <f t="shared" si="3180"/>
        <v>0</v>
      </c>
    </row>
    <row r="2830" spans="1:39" ht="14.1" customHeight="1" thickTop="1" thickBot="1" x14ac:dyDescent="0.25">
      <c r="A2830" s="2278"/>
      <c r="B2830" s="2281"/>
      <c r="C2830" s="2283"/>
      <c r="D2830" s="2285"/>
      <c r="E2830" s="2288"/>
      <c r="F2830" s="2281"/>
      <c r="G2830" s="2295"/>
      <c r="H2830" s="2297"/>
      <c r="I2830" s="2293"/>
      <c r="J2830" s="2281"/>
      <c r="K2830" s="2295"/>
      <c r="L2830" s="2281"/>
      <c r="M2830" s="310"/>
      <c r="N2830" s="1678"/>
      <c r="O2830" s="1678"/>
      <c r="P2830" s="309"/>
      <c r="Q2830" s="309"/>
      <c r="R2830" s="308"/>
      <c r="S2830" s="308"/>
      <c r="T2830" s="358"/>
      <c r="U2830" s="357"/>
      <c r="V2830" s="357"/>
      <c r="W2830" s="357"/>
      <c r="X2830" s="357"/>
      <c r="Y2830" s="357"/>
      <c r="Z2830" s="357"/>
      <c r="AA2830" s="357"/>
      <c r="AB2830" s="308"/>
      <c r="AC2830" s="2300"/>
      <c r="AD2830" s="2300"/>
      <c r="AE2830" s="2307"/>
      <c r="AF2830" s="2316"/>
      <c r="AG2830" s="2314"/>
      <c r="AH2830" s="2312"/>
      <c r="AI2830" s="271">
        <f>IF(P2830=P2829,0,IF(P2830=P2828,0,IF(P2830=P2827,0,IF(P2830=P2826,0,IF(P2830=P2825,0,1)))))</f>
        <v>0</v>
      </c>
      <c r="AJ2830" s="271" t="s">
        <v>545</v>
      </c>
      <c r="AK2830" s="271" t="str">
        <f t="shared" si="3174"/>
        <v>??</v>
      </c>
      <c r="AL2830" s="271" t="e">
        <f>IF(#REF!=#REF!,0,IF(#REF!=#REF!,0,IF(#REF!=#REF!,0,IF(#REF!=#REF!,0,IF(#REF!=#REF!,0,1)))))</f>
        <v>#REF!</v>
      </c>
      <c r="AM2830" s="354">
        <f t="shared" si="3180"/>
        <v>0</v>
      </c>
    </row>
    <row r="2831" spans="1:39" ht="14.1" customHeight="1" thickTop="1" thickBot="1" x14ac:dyDescent="0.25">
      <c r="A2831" s="2278"/>
      <c r="B2831" s="2281"/>
      <c r="C2831" s="2283"/>
      <c r="D2831" s="2285"/>
      <c r="E2831" s="2288"/>
      <c r="F2831" s="2281"/>
      <c r="G2831" s="2295"/>
      <c r="H2831" s="2297"/>
      <c r="I2831" s="2293"/>
      <c r="J2831" s="2281"/>
      <c r="K2831" s="2295"/>
      <c r="L2831" s="2281"/>
      <c r="M2831" s="310"/>
      <c r="N2831" s="1678"/>
      <c r="O2831" s="1678"/>
      <c r="P2831" s="309"/>
      <c r="Q2831" s="309"/>
      <c r="R2831" s="308"/>
      <c r="S2831" s="308"/>
      <c r="T2831" s="358"/>
      <c r="U2831" s="357"/>
      <c r="V2831" s="357"/>
      <c r="W2831" s="357"/>
      <c r="X2831" s="357"/>
      <c r="Y2831" s="357"/>
      <c r="Z2831" s="357"/>
      <c r="AA2831" s="357"/>
      <c r="AB2831" s="308"/>
      <c r="AC2831" s="2300"/>
      <c r="AD2831" s="2300"/>
      <c r="AE2831" s="2308" t="str">
        <f>IF(AE2825&gt;9,"błąd","")</f>
        <v/>
      </c>
      <c r="AF2831" s="2316"/>
      <c r="AG2831" s="2314"/>
      <c r="AH2831" s="2312"/>
      <c r="AI2831" s="271">
        <f>IF(P2831=P2830,0,IF(P2831=P2829,0,IF(P2831=P2828,0,IF(P2831=P2827,0,IF(P2831=P2826,0,IF(P2831=P2825,0,1))))))</f>
        <v>0</v>
      </c>
      <c r="AJ2831" s="271" t="s">
        <v>545</v>
      </c>
      <c r="AK2831" s="271" t="str">
        <f t="shared" si="3174"/>
        <v>??</v>
      </c>
      <c r="AL2831" s="271" t="e">
        <f>IF(#REF!=#REF!,0,IF(#REF!=#REF!,0,IF(#REF!=#REF!,0,IF(#REF!=#REF!,0,IF(#REF!=#REF!,0,IF(#REF!=#REF!,0,1))))))</f>
        <v>#REF!</v>
      </c>
      <c r="AM2831" s="354">
        <f t="shared" si="3180"/>
        <v>0</v>
      </c>
    </row>
    <row r="2832" spans="1:39" ht="14.1" customHeight="1" thickTop="1" thickBot="1" x14ac:dyDescent="0.25">
      <c r="A2832" s="2278"/>
      <c r="B2832" s="2281"/>
      <c r="C2832" s="2283"/>
      <c r="D2832" s="2285"/>
      <c r="E2832" s="2288"/>
      <c r="F2832" s="2281"/>
      <c r="G2832" s="2295"/>
      <c r="H2832" s="2297"/>
      <c r="I2832" s="2293"/>
      <c r="J2832" s="2281"/>
      <c r="K2832" s="2295"/>
      <c r="L2832" s="2281"/>
      <c r="M2832" s="310"/>
      <c r="N2832" s="1678"/>
      <c r="O2832" s="1678"/>
      <c r="P2832" s="309"/>
      <c r="Q2832" s="309"/>
      <c r="R2832" s="308"/>
      <c r="S2832" s="308"/>
      <c r="T2832" s="358"/>
      <c r="U2832" s="357"/>
      <c r="V2832" s="357"/>
      <c r="W2832" s="357"/>
      <c r="X2832" s="357"/>
      <c r="Y2832" s="357"/>
      <c r="Z2832" s="357"/>
      <c r="AA2832" s="357"/>
      <c r="AB2832" s="308"/>
      <c r="AC2832" s="2300"/>
      <c r="AD2832" s="2300"/>
      <c r="AE2832" s="2308"/>
      <c r="AF2832" s="2316"/>
      <c r="AG2832" s="2314"/>
      <c r="AH2832" s="2312"/>
      <c r="AI2832" s="271">
        <f>IF(P2832=P2831,0,IF(P2832=P2830,0,IF(P2832=P2829,0,IF(P2832=P2828,0,IF(P2832=P2827,0,IF(P2832=P2826,0,IF(P2832=P2825,0,1)))))))</f>
        <v>0</v>
      </c>
      <c r="AJ2832" s="271" t="s">
        <v>545</v>
      </c>
      <c r="AK2832" s="271" t="str">
        <f t="shared" ref="AK2832:AK2895" si="3181">$C$2</f>
        <v>??</v>
      </c>
      <c r="AL2832" s="271" t="e">
        <f>IF(#REF!=#REF!,0,IF(#REF!=#REF!,0,IF(#REF!=#REF!,0,IF(#REF!=#REF!,0,IF(#REF!=#REF!,0,IF(#REF!=#REF!,0,IF(#REF!=#REF!,0,1)))))))</f>
        <v>#REF!</v>
      </c>
      <c r="AM2832" s="354">
        <f t="shared" si="3180"/>
        <v>0</v>
      </c>
    </row>
    <row r="2833" spans="1:39" ht="14.1" customHeight="1" thickTop="1" thickBot="1" x14ac:dyDescent="0.25">
      <c r="A2833" s="2278"/>
      <c r="B2833" s="2281"/>
      <c r="C2833" s="2283"/>
      <c r="D2833" s="2285"/>
      <c r="E2833" s="2288"/>
      <c r="F2833" s="2281"/>
      <c r="G2833" s="2295"/>
      <c r="H2833" s="2297"/>
      <c r="I2833" s="2293"/>
      <c r="J2833" s="2281"/>
      <c r="K2833" s="2295"/>
      <c r="L2833" s="2281"/>
      <c r="M2833" s="310"/>
      <c r="N2833" s="1678"/>
      <c r="O2833" s="1678"/>
      <c r="P2833" s="309"/>
      <c r="Q2833" s="309"/>
      <c r="R2833" s="308"/>
      <c r="S2833" s="308"/>
      <c r="T2833" s="358"/>
      <c r="U2833" s="357"/>
      <c r="V2833" s="357"/>
      <c r="W2833" s="357"/>
      <c r="X2833" s="357"/>
      <c r="Y2833" s="357"/>
      <c r="Z2833" s="357"/>
      <c r="AA2833" s="357"/>
      <c r="AB2833" s="308"/>
      <c r="AC2833" s="2300"/>
      <c r="AD2833" s="2300"/>
      <c r="AE2833" s="2308"/>
      <c r="AF2833" s="2316"/>
      <c r="AG2833" s="2314"/>
      <c r="AH2833" s="2312"/>
      <c r="AI2833" s="271">
        <f>IF(P2833=P2832,0,IF(P2833=P2831,0,IF(P2833=P2830,0,IF(P2833=P2829,0,IF(P2833=P2828,0,IF(P2833=P2827,0,IF(P2833=P2826,0,IF(P2833=P2825,0,1))))))))</f>
        <v>0</v>
      </c>
      <c r="AJ2833" s="271" t="s">
        <v>545</v>
      </c>
      <c r="AK2833" s="271" t="str">
        <f t="shared" si="3181"/>
        <v>??</v>
      </c>
      <c r="AL2833" s="271" t="e">
        <f>IF(#REF!=#REF!,0,IF(#REF!=#REF!,0,IF(#REF!=#REF!,0,IF(#REF!=#REF!,0,IF(#REF!=#REF!,0,IF(#REF!=#REF!,0,IF(#REF!=#REF!,0,IF(#REF!=#REF!,0,1))))))))</f>
        <v>#REF!</v>
      </c>
      <c r="AM2833" s="354">
        <f t="shared" si="3180"/>
        <v>0</v>
      </c>
    </row>
    <row r="2834" spans="1:39" ht="14.1" customHeight="1" thickTop="1" thickBot="1" x14ac:dyDescent="0.25">
      <c r="A2834" s="2279"/>
      <c r="B2834" s="2282"/>
      <c r="C2834" s="2284"/>
      <c r="D2834" s="2286"/>
      <c r="E2834" s="2289"/>
      <c r="F2834" s="2282"/>
      <c r="G2834" s="2296"/>
      <c r="H2834" s="2298"/>
      <c r="I2834" s="2294"/>
      <c r="J2834" s="2282"/>
      <c r="K2834" s="2296"/>
      <c r="L2834" s="2282"/>
      <c r="M2834" s="292"/>
      <c r="N2834" s="290"/>
      <c r="O2834" s="290"/>
      <c r="P2834" s="291"/>
      <c r="Q2834" s="291"/>
      <c r="R2834" s="290"/>
      <c r="S2834" s="290"/>
      <c r="T2834" s="356"/>
      <c r="U2834" s="355"/>
      <c r="V2834" s="355"/>
      <c r="W2834" s="355"/>
      <c r="X2834" s="355"/>
      <c r="Y2834" s="355"/>
      <c r="Z2834" s="355"/>
      <c r="AA2834" s="355"/>
      <c r="AB2834" s="290"/>
      <c r="AC2834" s="2301"/>
      <c r="AD2834" s="2301"/>
      <c r="AE2834" s="2309"/>
      <c r="AF2834" s="2316"/>
      <c r="AG2834" s="2315"/>
      <c r="AH2834" s="2312"/>
      <c r="AI2834" s="271">
        <f>IF(P2834=P2833,0,IF(P2834=P2832,0,IF(P2834=P2831,0,IF(P2834=P2830,0,IF(P2834=P2829,0,IF(P2834=P2828,0,IF(P2834=P2827,0,IF(P2834=P2826,0,IF(P2834=P2825,0,1)))))))))</f>
        <v>0</v>
      </c>
      <c r="AJ2834" s="271" t="s">
        <v>545</v>
      </c>
      <c r="AK2834" s="271" t="str">
        <f t="shared" si="3181"/>
        <v>??</v>
      </c>
      <c r="AL2834" s="271" t="e">
        <f>IF(#REF!=#REF!,0,IF(#REF!=#REF!,0,IF(#REF!=#REF!,0,IF(#REF!=#REF!,0,IF(#REF!=#REF!,0,IF(#REF!=#REF!,0,IF(#REF!=#REF!,0,IF(#REF!=#REF!,0,IF(#REF!=#REF!,0,1)))))))))</f>
        <v>#REF!</v>
      </c>
      <c r="AM2834" s="354">
        <f t="shared" si="3180"/>
        <v>0</v>
      </c>
    </row>
    <row r="2835" spans="1:39" ht="14.1" customHeight="1" thickTop="1" thickBot="1" x14ac:dyDescent="0.25">
      <c r="A2835" s="2278"/>
      <c r="B2835" s="2280"/>
      <c r="C2835" s="2283"/>
      <c r="D2835" s="2285"/>
      <c r="E2835" s="2287"/>
      <c r="F2835" s="2280"/>
      <c r="G2835" s="2280"/>
      <c r="H2835" s="2297"/>
      <c r="I2835" s="2290" t="s">
        <v>140</v>
      </c>
      <c r="J2835" s="2281"/>
      <c r="K2835" s="2280"/>
      <c r="L2835" s="2281"/>
      <c r="M2835" s="310"/>
      <c r="N2835" s="1678"/>
      <c r="O2835" s="1678"/>
      <c r="P2835" s="388"/>
      <c r="Q2835" s="388"/>
      <c r="R2835" s="308"/>
      <c r="S2835" s="308"/>
      <c r="T2835" s="358"/>
      <c r="U2835" s="357"/>
      <c r="V2835" s="357"/>
      <c r="W2835" s="357"/>
      <c r="X2835" s="357"/>
      <c r="Y2835" s="357"/>
      <c r="Z2835" s="357"/>
      <c r="AA2835" s="357"/>
      <c r="AB2835" s="308"/>
      <c r="AC2835" s="2299">
        <f>SUM(T2835:AB2844)</f>
        <v>0</v>
      </c>
      <c r="AD2835" s="2299">
        <f>IF(AC2835&gt;0,18,0)</f>
        <v>0</v>
      </c>
      <c r="AE2835" s="2306">
        <f>IF((AC2835-AD2835)&gt;=0,AC2835-AD2835,0)</f>
        <v>0</v>
      </c>
      <c r="AF2835" s="2316">
        <f>IF(AC2835&lt;AD2835,AC2835,AD2835)/IF(AD2835=0,1,AD2835)</f>
        <v>0</v>
      </c>
      <c r="AG2835" s="2313" t="str">
        <f>IF(AF2835=1,"pe",IF(AF2835&gt;0,"ne",""))</f>
        <v/>
      </c>
      <c r="AH2835" s="2312"/>
      <c r="AI2835" s="271">
        <v>1</v>
      </c>
      <c r="AJ2835" s="271" t="s">
        <v>545</v>
      </c>
      <c r="AK2835" s="271" t="str">
        <f t="shared" si="3181"/>
        <v>??</v>
      </c>
      <c r="AL2835" s="271">
        <v>1</v>
      </c>
      <c r="AM2835" s="354">
        <f>C2835</f>
        <v>0</v>
      </c>
    </row>
    <row r="2836" spans="1:39" ht="14.1" customHeight="1" thickTop="1" thickBot="1" x14ac:dyDescent="0.25">
      <c r="A2836" s="2278"/>
      <c r="B2836" s="2281"/>
      <c r="C2836" s="2283"/>
      <c r="D2836" s="2285"/>
      <c r="E2836" s="2288"/>
      <c r="F2836" s="2281"/>
      <c r="G2836" s="2295"/>
      <c r="H2836" s="2297"/>
      <c r="I2836" s="2291"/>
      <c r="J2836" s="2281"/>
      <c r="K2836" s="2295"/>
      <c r="L2836" s="2281"/>
      <c r="M2836" s="310"/>
      <c r="N2836" s="1678"/>
      <c r="O2836" s="1678"/>
      <c r="P2836" s="309"/>
      <c r="Q2836" s="309"/>
      <c r="R2836" s="308"/>
      <c r="S2836" s="308"/>
      <c r="T2836" s="358"/>
      <c r="U2836" s="357"/>
      <c r="V2836" s="357"/>
      <c r="W2836" s="357"/>
      <c r="X2836" s="357"/>
      <c r="Y2836" s="357"/>
      <c r="Z2836" s="357"/>
      <c r="AA2836" s="357"/>
      <c r="AB2836" s="308"/>
      <c r="AC2836" s="2300"/>
      <c r="AD2836" s="2300"/>
      <c r="AE2836" s="2307"/>
      <c r="AF2836" s="2316"/>
      <c r="AG2836" s="2314"/>
      <c r="AH2836" s="2312"/>
      <c r="AI2836" s="271">
        <f>IF(P2836=P2835,0,1)</f>
        <v>0</v>
      </c>
      <c r="AJ2836" s="271" t="s">
        <v>545</v>
      </c>
      <c r="AK2836" s="271" t="str">
        <f t="shared" si="3181"/>
        <v>??</v>
      </c>
      <c r="AL2836" s="271" t="e">
        <f>IF(#REF!=#REF!,0,1)</f>
        <v>#REF!</v>
      </c>
      <c r="AM2836" s="354">
        <f t="shared" ref="AM2836:AM2844" si="3182">AM2835</f>
        <v>0</v>
      </c>
    </row>
    <row r="2837" spans="1:39" ht="14.1" customHeight="1" thickTop="1" thickBot="1" x14ac:dyDescent="0.25">
      <c r="A2837" s="2278"/>
      <c r="B2837" s="2281"/>
      <c r="C2837" s="2283"/>
      <c r="D2837" s="2285"/>
      <c r="E2837" s="2288"/>
      <c r="F2837" s="2281"/>
      <c r="G2837" s="2295"/>
      <c r="H2837" s="2297"/>
      <c r="I2837" s="2292"/>
      <c r="J2837" s="2281"/>
      <c r="K2837" s="2295"/>
      <c r="L2837" s="2281"/>
      <c r="M2837" s="310"/>
      <c r="N2837" s="1678"/>
      <c r="O2837" s="1678"/>
      <c r="P2837" s="309"/>
      <c r="Q2837" s="309"/>
      <c r="R2837" s="308"/>
      <c r="S2837" s="308"/>
      <c r="T2837" s="358"/>
      <c r="U2837" s="357"/>
      <c r="V2837" s="357"/>
      <c r="W2837" s="357"/>
      <c r="X2837" s="357"/>
      <c r="Y2837" s="357"/>
      <c r="Z2837" s="357"/>
      <c r="AA2837" s="357"/>
      <c r="AB2837" s="308"/>
      <c r="AC2837" s="2300"/>
      <c r="AD2837" s="2300"/>
      <c r="AE2837" s="2307"/>
      <c r="AF2837" s="2316"/>
      <c r="AG2837" s="2314"/>
      <c r="AH2837" s="2312"/>
      <c r="AI2837" s="271">
        <f>IF(P2837=P2836,0,IF(P2837=P2835,0,1))</f>
        <v>0</v>
      </c>
      <c r="AJ2837" s="271" t="s">
        <v>545</v>
      </c>
      <c r="AK2837" s="271" t="str">
        <f t="shared" si="3181"/>
        <v>??</v>
      </c>
      <c r="AL2837" s="271" t="e">
        <f>IF(#REF!=#REF!,0,IF(#REF!=#REF!,0,1))</f>
        <v>#REF!</v>
      </c>
      <c r="AM2837" s="354">
        <f t="shared" si="3182"/>
        <v>0</v>
      </c>
    </row>
    <row r="2838" spans="1:39" ht="14.1" customHeight="1" thickTop="1" thickBot="1" x14ac:dyDescent="0.25">
      <c r="A2838" s="2278"/>
      <c r="B2838" s="2281"/>
      <c r="C2838" s="2283"/>
      <c r="D2838" s="2285"/>
      <c r="E2838" s="2288"/>
      <c r="F2838" s="2281"/>
      <c r="G2838" s="2295"/>
      <c r="H2838" s="2297"/>
      <c r="I2838" s="2293"/>
      <c r="J2838" s="2281"/>
      <c r="K2838" s="2295"/>
      <c r="L2838" s="2281"/>
      <c r="M2838" s="310"/>
      <c r="N2838" s="1678"/>
      <c r="O2838" s="1678"/>
      <c r="P2838" s="309"/>
      <c r="Q2838" s="309"/>
      <c r="R2838" s="308"/>
      <c r="S2838" s="308"/>
      <c r="T2838" s="358"/>
      <c r="U2838" s="357"/>
      <c r="V2838" s="357"/>
      <c r="W2838" s="357"/>
      <c r="X2838" s="357"/>
      <c r="Y2838" s="357"/>
      <c r="Z2838" s="357"/>
      <c r="AA2838" s="357"/>
      <c r="AB2838" s="308"/>
      <c r="AC2838" s="2300"/>
      <c r="AD2838" s="2300"/>
      <c r="AE2838" s="2307"/>
      <c r="AF2838" s="2316"/>
      <c r="AG2838" s="2314"/>
      <c r="AH2838" s="2312"/>
      <c r="AI2838" s="271">
        <f>IF(P2838=P2837,0,IF(P2838=P2836,0,IF(P2838=P2835,0,1)))</f>
        <v>0</v>
      </c>
      <c r="AJ2838" s="271" t="s">
        <v>545</v>
      </c>
      <c r="AK2838" s="271" t="str">
        <f t="shared" si="3181"/>
        <v>??</v>
      </c>
      <c r="AL2838" s="271" t="e">
        <f>IF(#REF!=#REF!,0,IF(#REF!=#REF!,0,IF(#REF!=#REF!,0,1)))</f>
        <v>#REF!</v>
      </c>
      <c r="AM2838" s="354">
        <f t="shared" si="3182"/>
        <v>0</v>
      </c>
    </row>
    <row r="2839" spans="1:39" ht="14.1" customHeight="1" thickTop="1" thickBot="1" x14ac:dyDescent="0.25">
      <c r="A2839" s="2278"/>
      <c r="B2839" s="2281"/>
      <c r="C2839" s="2283"/>
      <c r="D2839" s="2285"/>
      <c r="E2839" s="2288"/>
      <c r="F2839" s="2281"/>
      <c r="G2839" s="2295"/>
      <c r="H2839" s="2297"/>
      <c r="I2839" s="2293"/>
      <c r="J2839" s="2281"/>
      <c r="K2839" s="2295"/>
      <c r="L2839" s="2281"/>
      <c r="M2839" s="310"/>
      <c r="N2839" s="1678"/>
      <c r="O2839" s="1678"/>
      <c r="P2839" s="309"/>
      <c r="Q2839" s="309"/>
      <c r="R2839" s="308"/>
      <c r="S2839" s="308"/>
      <c r="T2839" s="358"/>
      <c r="U2839" s="357"/>
      <c r="V2839" s="357"/>
      <c r="W2839" s="357"/>
      <c r="X2839" s="357"/>
      <c r="Y2839" s="357"/>
      <c r="Z2839" s="357"/>
      <c r="AA2839" s="357"/>
      <c r="AB2839" s="308"/>
      <c r="AC2839" s="2300"/>
      <c r="AD2839" s="2300"/>
      <c r="AE2839" s="2307"/>
      <c r="AF2839" s="2316"/>
      <c r="AG2839" s="2314"/>
      <c r="AH2839" s="2312"/>
      <c r="AI2839" s="271">
        <f>IF(P2839=P2838,0,IF(P2839=P2837,0,IF(P2839=P2836,0,IF(P2839=P2835,0,1))))</f>
        <v>0</v>
      </c>
      <c r="AJ2839" s="271" t="s">
        <v>545</v>
      </c>
      <c r="AK2839" s="271" t="str">
        <f t="shared" si="3181"/>
        <v>??</v>
      </c>
      <c r="AL2839" s="271" t="e">
        <f>IF(#REF!=#REF!,0,IF(#REF!=#REF!,0,IF(#REF!=#REF!,0,IF(#REF!=#REF!,0,1))))</f>
        <v>#REF!</v>
      </c>
      <c r="AM2839" s="354">
        <f t="shared" si="3182"/>
        <v>0</v>
      </c>
    </row>
    <row r="2840" spans="1:39" ht="14.1" customHeight="1" thickTop="1" thickBot="1" x14ac:dyDescent="0.25">
      <c r="A2840" s="2278"/>
      <c r="B2840" s="2281"/>
      <c r="C2840" s="2283"/>
      <c r="D2840" s="2285"/>
      <c r="E2840" s="2288"/>
      <c r="F2840" s="2281"/>
      <c r="G2840" s="2295"/>
      <c r="H2840" s="2297"/>
      <c r="I2840" s="2293"/>
      <c r="J2840" s="2281"/>
      <c r="K2840" s="2295"/>
      <c r="L2840" s="2281"/>
      <c r="M2840" s="310"/>
      <c r="N2840" s="1678"/>
      <c r="O2840" s="1678"/>
      <c r="P2840" s="309"/>
      <c r="Q2840" s="309"/>
      <c r="R2840" s="308"/>
      <c r="S2840" s="308"/>
      <c r="T2840" s="358"/>
      <c r="U2840" s="357"/>
      <c r="V2840" s="357"/>
      <c r="W2840" s="357"/>
      <c r="X2840" s="357"/>
      <c r="Y2840" s="357"/>
      <c r="Z2840" s="357"/>
      <c r="AA2840" s="357"/>
      <c r="AB2840" s="308"/>
      <c r="AC2840" s="2300"/>
      <c r="AD2840" s="2300"/>
      <c r="AE2840" s="2307"/>
      <c r="AF2840" s="2316"/>
      <c r="AG2840" s="2314"/>
      <c r="AH2840" s="2312"/>
      <c r="AI2840" s="271">
        <f>IF(P2840=P2839,0,IF(P2840=P2838,0,IF(P2840=P2837,0,IF(P2840=P2836,0,IF(P2840=P2835,0,1)))))</f>
        <v>0</v>
      </c>
      <c r="AJ2840" s="271" t="s">
        <v>545</v>
      </c>
      <c r="AK2840" s="271" t="str">
        <f t="shared" si="3181"/>
        <v>??</v>
      </c>
      <c r="AL2840" s="271" t="e">
        <f>IF(#REF!=#REF!,0,IF(#REF!=#REF!,0,IF(#REF!=#REF!,0,IF(#REF!=#REF!,0,IF(#REF!=#REF!,0,1)))))</f>
        <v>#REF!</v>
      </c>
      <c r="AM2840" s="354">
        <f t="shared" si="3182"/>
        <v>0</v>
      </c>
    </row>
    <row r="2841" spans="1:39" ht="14.1" customHeight="1" thickTop="1" thickBot="1" x14ac:dyDescent="0.25">
      <c r="A2841" s="2278"/>
      <c r="B2841" s="2281"/>
      <c r="C2841" s="2283"/>
      <c r="D2841" s="2285"/>
      <c r="E2841" s="2288"/>
      <c r="F2841" s="2281"/>
      <c r="G2841" s="2295"/>
      <c r="H2841" s="2297"/>
      <c r="I2841" s="2293"/>
      <c r="J2841" s="2281"/>
      <c r="K2841" s="2295"/>
      <c r="L2841" s="2281"/>
      <c r="M2841" s="310"/>
      <c r="N2841" s="1678"/>
      <c r="O2841" s="1678"/>
      <c r="P2841" s="309"/>
      <c r="Q2841" s="309"/>
      <c r="R2841" s="308"/>
      <c r="S2841" s="308"/>
      <c r="T2841" s="358"/>
      <c r="U2841" s="357"/>
      <c r="V2841" s="357"/>
      <c r="W2841" s="357"/>
      <c r="X2841" s="357"/>
      <c r="Y2841" s="357"/>
      <c r="Z2841" s="357"/>
      <c r="AA2841" s="357"/>
      <c r="AB2841" s="308"/>
      <c r="AC2841" s="2300"/>
      <c r="AD2841" s="2300"/>
      <c r="AE2841" s="2308" t="str">
        <f>IF(AE2835&gt;9,"błąd","")</f>
        <v/>
      </c>
      <c r="AF2841" s="2316"/>
      <c r="AG2841" s="2314"/>
      <c r="AH2841" s="2312"/>
      <c r="AI2841" s="271">
        <f>IF(P2841=P2840,0,IF(P2841=P2839,0,IF(P2841=P2838,0,IF(P2841=P2837,0,IF(P2841=P2836,0,IF(P2841=P2835,0,1))))))</f>
        <v>0</v>
      </c>
      <c r="AJ2841" s="271" t="s">
        <v>545</v>
      </c>
      <c r="AK2841" s="271" t="str">
        <f t="shared" si="3181"/>
        <v>??</v>
      </c>
      <c r="AL2841" s="271" t="e">
        <f>IF(#REF!=#REF!,0,IF(#REF!=#REF!,0,IF(#REF!=#REF!,0,IF(#REF!=#REF!,0,IF(#REF!=#REF!,0,IF(#REF!=#REF!,0,1))))))</f>
        <v>#REF!</v>
      </c>
      <c r="AM2841" s="354">
        <f t="shared" si="3182"/>
        <v>0</v>
      </c>
    </row>
    <row r="2842" spans="1:39" ht="14.1" customHeight="1" thickTop="1" thickBot="1" x14ac:dyDescent="0.25">
      <c r="A2842" s="2278"/>
      <c r="B2842" s="2281"/>
      <c r="C2842" s="2283"/>
      <c r="D2842" s="2285"/>
      <c r="E2842" s="2288"/>
      <c r="F2842" s="2281"/>
      <c r="G2842" s="2295"/>
      <c r="H2842" s="2297"/>
      <c r="I2842" s="2293"/>
      <c r="J2842" s="2281"/>
      <c r="K2842" s="2295"/>
      <c r="L2842" s="2281"/>
      <c r="M2842" s="310"/>
      <c r="N2842" s="1678"/>
      <c r="O2842" s="1678"/>
      <c r="P2842" s="309"/>
      <c r="Q2842" s="309"/>
      <c r="R2842" s="308"/>
      <c r="S2842" s="308"/>
      <c r="T2842" s="358"/>
      <c r="U2842" s="357"/>
      <c r="V2842" s="357"/>
      <c r="W2842" s="357"/>
      <c r="X2842" s="357"/>
      <c r="Y2842" s="357"/>
      <c r="Z2842" s="357"/>
      <c r="AA2842" s="357"/>
      <c r="AB2842" s="308"/>
      <c r="AC2842" s="2300"/>
      <c r="AD2842" s="2300"/>
      <c r="AE2842" s="2308"/>
      <c r="AF2842" s="2316"/>
      <c r="AG2842" s="2314"/>
      <c r="AH2842" s="2312"/>
      <c r="AI2842" s="271">
        <f>IF(P2842=P2841,0,IF(P2842=P2840,0,IF(P2842=P2839,0,IF(P2842=P2838,0,IF(P2842=P2837,0,IF(P2842=P2836,0,IF(P2842=P2835,0,1)))))))</f>
        <v>0</v>
      </c>
      <c r="AJ2842" s="271" t="s">
        <v>545</v>
      </c>
      <c r="AK2842" s="271" t="str">
        <f t="shared" si="3181"/>
        <v>??</v>
      </c>
      <c r="AL2842" s="271" t="e">
        <f>IF(#REF!=#REF!,0,IF(#REF!=#REF!,0,IF(#REF!=#REF!,0,IF(#REF!=#REF!,0,IF(#REF!=#REF!,0,IF(#REF!=#REF!,0,IF(#REF!=#REF!,0,1)))))))</f>
        <v>#REF!</v>
      </c>
      <c r="AM2842" s="354">
        <f t="shared" si="3182"/>
        <v>0</v>
      </c>
    </row>
    <row r="2843" spans="1:39" ht="14.1" customHeight="1" thickTop="1" thickBot="1" x14ac:dyDescent="0.25">
      <c r="A2843" s="2278"/>
      <c r="B2843" s="2281"/>
      <c r="C2843" s="2283"/>
      <c r="D2843" s="2285"/>
      <c r="E2843" s="2288"/>
      <c r="F2843" s="2281"/>
      <c r="G2843" s="2295"/>
      <c r="H2843" s="2297"/>
      <c r="I2843" s="2293"/>
      <c r="J2843" s="2281"/>
      <c r="K2843" s="2295"/>
      <c r="L2843" s="2281"/>
      <c r="M2843" s="310"/>
      <c r="N2843" s="1678"/>
      <c r="O2843" s="1678"/>
      <c r="P2843" s="309"/>
      <c r="Q2843" s="309"/>
      <c r="R2843" s="308"/>
      <c r="S2843" s="308"/>
      <c r="T2843" s="358"/>
      <c r="U2843" s="357"/>
      <c r="V2843" s="357"/>
      <c r="W2843" s="357"/>
      <c r="X2843" s="357"/>
      <c r="Y2843" s="357"/>
      <c r="Z2843" s="357"/>
      <c r="AA2843" s="357"/>
      <c r="AB2843" s="308"/>
      <c r="AC2843" s="2300"/>
      <c r="AD2843" s="2300"/>
      <c r="AE2843" s="2308"/>
      <c r="AF2843" s="2316"/>
      <c r="AG2843" s="2314"/>
      <c r="AH2843" s="2312"/>
      <c r="AI2843" s="271">
        <f>IF(P2843=P2842,0,IF(P2843=P2841,0,IF(P2843=P2840,0,IF(P2843=P2839,0,IF(P2843=P2838,0,IF(P2843=P2837,0,IF(P2843=P2836,0,IF(P2843=P2835,0,1))))))))</f>
        <v>0</v>
      </c>
      <c r="AJ2843" s="271" t="s">
        <v>545</v>
      </c>
      <c r="AK2843" s="271" t="str">
        <f t="shared" si="3181"/>
        <v>??</v>
      </c>
      <c r="AL2843" s="271" t="e">
        <f>IF(#REF!=#REF!,0,IF(#REF!=#REF!,0,IF(#REF!=#REF!,0,IF(#REF!=#REF!,0,IF(#REF!=#REF!,0,IF(#REF!=#REF!,0,IF(#REF!=#REF!,0,IF(#REF!=#REF!,0,1))))))))</f>
        <v>#REF!</v>
      </c>
      <c r="AM2843" s="354">
        <f t="shared" si="3182"/>
        <v>0</v>
      </c>
    </row>
    <row r="2844" spans="1:39" ht="14.1" customHeight="1" thickTop="1" thickBot="1" x14ac:dyDescent="0.25">
      <c r="A2844" s="2279"/>
      <c r="B2844" s="2282"/>
      <c r="C2844" s="2284"/>
      <c r="D2844" s="2286"/>
      <c r="E2844" s="2289"/>
      <c r="F2844" s="2282"/>
      <c r="G2844" s="2296"/>
      <c r="H2844" s="2298"/>
      <c r="I2844" s="2294"/>
      <c r="J2844" s="2282"/>
      <c r="K2844" s="2296"/>
      <c r="L2844" s="2282"/>
      <c r="M2844" s="292"/>
      <c r="N2844" s="290"/>
      <c r="O2844" s="290"/>
      <c r="P2844" s="291"/>
      <c r="Q2844" s="291"/>
      <c r="R2844" s="290"/>
      <c r="S2844" s="290"/>
      <c r="T2844" s="356"/>
      <c r="U2844" s="355"/>
      <c r="V2844" s="355"/>
      <c r="W2844" s="355"/>
      <c r="X2844" s="355"/>
      <c r="Y2844" s="355"/>
      <c r="Z2844" s="355"/>
      <c r="AA2844" s="355"/>
      <c r="AB2844" s="290"/>
      <c r="AC2844" s="2301"/>
      <c r="AD2844" s="2301"/>
      <c r="AE2844" s="2309"/>
      <c r="AF2844" s="2316"/>
      <c r="AG2844" s="2315"/>
      <c r="AH2844" s="2312"/>
      <c r="AI2844" s="271">
        <f>IF(P2844=P2843,0,IF(P2844=P2842,0,IF(P2844=P2841,0,IF(P2844=P2840,0,IF(P2844=P2839,0,IF(P2844=P2838,0,IF(P2844=P2837,0,IF(P2844=P2836,0,IF(P2844=P2835,0,1)))))))))</f>
        <v>0</v>
      </c>
      <c r="AJ2844" s="271" t="s">
        <v>545</v>
      </c>
      <c r="AK2844" s="271" t="str">
        <f t="shared" si="3181"/>
        <v>??</v>
      </c>
      <c r="AL2844" s="271" t="e">
        <f>IF(#REF!=#REF!,0,IF(#REF!=#REF!,0,IF(#REF!=#REF!,0,IF(#REF!=#REF!,0,IF(#REF!=#REF!,0,IF(#REF!=#REF!,0,IF(#REF!=#REF!,0,IF(#REF!=#REF!,0,IF(#REF!=#REF!,0,1)))))))))</f>
        <v>#REF!</v>
      </c>
      <c r="AM2844" s="354">
        <f t="shared" si="3182"/>
        <v>0</v>
      </c>
    </row>
    <row r="2845" spans="1:39" ht="14.1" customHeight="1" thickTop="1" thickBot="1" x14ac:dyDescent="0.25">
      <c r="A2845" s="2278"/>
      <c r="B2845" s="2280"/>
      <c r="C2845" s="2283"/>
      <c r="D2845" s="2285"/>
      <c r="E2845" s="2287"/>
      <c r="F2845" s="2280"/>
      <c r="G2845" s="2280"/>
      <c r="H2845" s="2297"/>
      <c r="I2845" s="2290" t="s">
        <v>140</v>
      </c>
      <c r="J2845" s="2281"/>
      <c r="K2845" s="2280"/>
      <c r="L2845" s="2281"/>
      <c r="M2845" s="310"/>
      <c r="N2845" s="1678"/>
      <c r="O2845" s="1678"/>
      <c r="P2845" s="388"/>
      <c r="Q2845" s="388"/>
      <c r="R2845" s="308"/>
      <c r="S2845" s="308"/>
      <c r="T2845" s="358"/>
      <c r="U2845" s="357"/>
      <c r="V2845" s="357"/>
      <c r="W2845" s="357"/>
      <c r="X2845" s="357"/>
      <c r="Y2845" s="357"/>
      <c r="Z2845" s="357"/>
      <c r="AA2845" s="357"/>
      <c r="AB2845" s="308"/>
      <c r="AC2845" s="2299">
        <f>SUM(T2845:AB2854)</f>
        <v>0</v>
      </c>
      <c r="AD2845" s="2299">
        <f>IF(AC2845&gt;0,18,0)</f>
        <v>0</v>
      </c>
      <c r="AE2845" s="2306">
        <f>IF((AC2845-AD2845)&gt;=0,AC2845-AD2845,0)</f>
        <v>0</v>
      </c>
      <c r="AF2845" s="2316">
        <f>IF(AC2845&lt;AD2845,AC2845,AD2845)/IF(AD2845=0,1,AD2845)</f>
        <v>0</v>
      </c>
      <c r="AG2845" s="2313" t="str">
        <f>IF(AF2845=1,"pe",IF(AF2845&gt;0,"ne",""))</f>
        <v/>
      </c>
      <c r="AH2845" s="2312"/>
      <c r="AI2845" s="271">
        <v>1</v>
      </c>
      <c r="AJ2845" s="271" t="s">
        <v>545</v>
      </c>
      <c r="AK2845" s="271" t="str">
        <f t="shared" si="3181"/>
        <v>??</v>
      </c>
      <c r="AL2845" s="271">
        <v>1</v>
      </c>
      <c r="AM2845" s="354">
        <f>C2845</f>
        <v>0</v>
      </c>
    </row>
    <row r="2846" spans="1:39" ht="14.1" customHeight="1" thickTop="1" thickBot="1" x14ac:dyDescent="0.25">
      <c r="A2846" s="2278"/>
      <c r="B2846" s="2281"/>
      <c r="C2846" s="2283"/>
      <c r="D2846" s="2285"/>
      <c r="E2846" s="2288"/>
      <c r="F2846" s="2281"/>
      <c r="G2846" s="2295"/>
      <c r="H2846" s="2297"/>
      <c r="I2846" s="2291"/>
      <c r="J2846" s="2281"/>
      <c r="K2846" s="2295"/>
      <c r="L2846" s="2281"/>
      <c r="M2846" s="310"/>
      <c r="N2846" s="1678"/>
      <c r="O2846" s="1678"/>
      <c r="P2846" s="309"/>
      <c r="Q2846" s="309"/>
      <c r="R2846" s="308"/>
      <c r="S2846" s="308"/>
      <c r="T2846" s="358"/>
      <c r="U2846" s="357"/>
      <c r="V2846" s="357"/>
      <c r="W2846" s="357"/>
      <c r="X2846" s="357"/>
      <c r="Y2846" s="357"/>
      <c r="Z2846" s="357"/>
      <c r="AA2846" s="357"/>
      <c r="AB2846" s="308"/>
      <c r="AC2846" s="2300"/>
      <c r="AD2846" s="2300"/>
      <c r="AE2846" s="2307"/>
      <c r="AF2846" s="2316"/>
      <c r="AG2846" s="2314"/>
      <c r="AH2846" s="2312"/>
      <c r="AI2846" s="271">
        <f>IF(P2846=P2845,0,1)</f>
        <v>0</v>
      </c>
      <c r="AJ2846" s="271" t="s">
        <v>545</v>
      </c>
      <c r="AK2846" s="271" t="str">
        <f t="shared" si="3181"/>
        <v>??</v>
      </c>
      <c r="AL2846" s="271" t="e">
        <f>IF(#REF!=#REF!,0,1)</f>
        <v>#REF!</v>
      </c>
      <c r="AM2846" s="354">
        <f t="shared" ref="AM2846:AM2854" si="3183">AM2845</f>
        <v>0</v>
      </c>
    </row>
    <row r="2847" spans="1:39" ht="14.1" customHeight="1" thickTop="1" thickBot="1" x14ac:dyDescent="0.25">
      <c r="A2847" s="2278"/>
      <c r="B2847" s="2281"/>
      <c r="C2847" s="2283"/>
      <c r="D2847" s="2285"/>
      <c r="E2847" s="2288"/>
      <c r="F2847" s="2281"/>
      <c r="G2847" s="2295"/>
      <c r="H2847" s="2297"/>
      <c r="I2847" s="2292"/>
      <c r="J2847" s="2281"/>
      <c r="K2847" s="2295"/>
      <c r="L2847" s="2281"/>
      <c r="M2847" s="310"/>
      <c r="N2847" s="1678"/>
      <c r="O2847" s="1678"/>
      <c r="P2847" s="309"/>
      <c r="Q2847" s="309"/>
      <c r="R2847" s="308"/>
      <c r="S2847" s="308"/>
      <c r="T2847" s="358"/>
      <c r="U2847" s="357"/>
      <c r="V2847" s="357"/>
      <c r="W2847" s="357"/>
      <c r="X2847" s="357"/>
      <c r="Y2847" s="357"/>
      <c r="Z2847" s="357"/>
      <c r="AA2847" s="357"/>
      <c r="AB2847" s="308"/>
      <c r="AC2847" s="2300"/>
      <c r="AD2847" s="2300"/>
      <c r="AE2847" s="2307"/>
      <c r="AF2847" s="2316"/>
      <c r="AG2847" s="2314"/>
      <c r="AH2847" s="2312"/>
      <c r="AI2847" s="271">
        <f>IF(P2847=P2846,0,IF(P2847=P2845,0,1))</f>
        <v>0</v>
      </c>
      <c r="AJ2847" s="271" t="s">
        <v>545</v>
      </c>
      <c r="AK2847" s="271" t="str">
        <f t="shared" si="3181"/>
        <v>??</v>
      </c>
      <c r="AL2847" s="271" t="e">
        <f>IF(#REF!=#REF!,0,IF(#REF!=#REF!,0,1))</f>
        <v>#REF!</v>
      </c>
      <c r="AM2847" s="354">
        <f t="shared" si="3183"/>
        <v>0</v>
      </c>
    </row>
    <row r="2848" spans="1:39" ht="14.1" customHeight="1" thickTop="1" thickBot="1" x14ac:dyDescent="0.25">
      <c r="A2848" s="2278"/>
      <c r="B2848" s="2281"/>
      <c r="C2848" s="2283"/>
      <c r="D2848" s="2285"/>
      <c r="E2848" s="2288"/>
      <c r="F2848" s="2281"/>
      <c r="G2848" s="2295"/>
      <c r="H2848" s="2297"/>
      <c r="I2848" s="2293"/>
      <c r="J2848" s="2281"/>
      <c r="K2848" s="2295"/>
      <c r="L2848" s="2281"/>
      <c r="M2848" s="310"/>
      <c r="N2848" s="1678"/>
      <c r="O2848" s="1678"/>
      <c r="P2848" s="309"/>
      <c r="Q2848" s="309"/>
      <c r="R2848" s="308"/>
      <c r="S2848" s="308"/>
      <c r="T2848" s="358"/>
      <c r="U2848" s="357"/>
      <c r="V2848" s="357"/>
      <c r="W2848" s="357"/>
      <c r="X2848" s="357"/>
      <c r="Y2848" s="357"/>
      <c r="Z2848" s="357"/>
      <c r="AA2848" s="357"/>
      <c r="AB2848" s="308"/>
      <c r="AC2848" s="2300"/>
      <c r="AD2848" s="2300"/>
      <c r="AE2848" s="2307"/>
      <c r="AF2848" s="2316"/>
      <c r="AG2848" s="2314"/>
      <c r="AH2848" s="2312"/>
      <c r="AI2848" s="271">
        <f>IF(P2848=P2847,0,IF(P2848=P2846,0,IF(P2848=P2845,0,1)))</f>
        <v>0</v>
      </c>
      <c r="AJ2848" s="271" t="s">
        <v>545</v>
      </c>
      <c r="AK2848" s="271" t="str">
        <f t="shared" si="3181"/>
        <v>??</v>
      </c>
      <c r="AL2848" s="271" t="e">
        <f>IF(#REF!=#REF!,0,IF(#REF!=#REF!,0,IF(#REF!=#REF!,0,1)))</f>
        <v>#REF!</v>
      </c>
      <c r="AM2848" s="354">
        <f t="shared" si="3183"/>
        <v>0</v>
      </c>
    </row>
    <row r="2849" spans="1:39" ht="14.1" customHeight="1" thickTop="1" thickBot="1" x14ac:dyDescent="0.25">
      <c r="A2849" s="2278"/>
      <c r="B2849" s="2281"/>
      <c r="C2849" s="2283"/>
      <c r="D2849" s="2285"/>
      <c r="E2849" s="2288"/>
      <c r="F2849" s="2281"/>
      <c r="G2849" s="2295"/>
      <c r="H2849" s="2297"/>
      <c r="I2849" s="2293"/>
      <c r="J2849" s="2281"/>
      <c r="K2849" s="2295"/>
      <c r="L2849" s="2281"/>
      <c r="M2849" s="310"/>
      <c r="N2849" s="1678"/>
      <c r="O2849" s="1678"/>
      <c r="P2849" s="309"/>
      <c r="Q2849" s="309"/>
      <c r="R2849" s="308"/>
      <c r="S2849" s="308"/>
      <c r="T2849" s="358"/>
      <c r="U2849" s="357"/>
      <c r="V2849" s="357"/>
      <c r="W2849" s="357"/>
      <c r="X2849" s="357"/>
      <c r="Y2849" s="357"/>
      <c r="Z2849" s="357"/>
      <c r="AA2849" s="357"/>
      <c r="AB2849" s="308"/>
      <c r="AC2849" s="2300"/>
      <c r="AD2849" s="2300"/>
      <c r="AE2849" s="2307"/>
      <c r="AF2849" s="2316"/>
      <c r="AG2849" s="2314"/>
      <c r="AH2849" s="2312"/>
      <c r="AI2849" s="271">
        <f>IF(P2849=P2848,0,IF(P2849=P2847,0,IF(P2849=P2846,0,IF(P2849=P2845,0,1))))</f>
        <v>0</v>
      </c>
      <c r="AJ2849" s="271" t="s">
        <v>545</v>
      </c>
      <c r="AK2849" s="271" t="str">
        <f t="shared" si="3181"/>
        <v>??</v>
      </c>
      <c r="AL2849" s="271" t="e">
        <f>IF(#REF!=#REF!,0,IF(#REF!=#REF!,0,IF(#REF!=#REF!,0,IF(#REF!=#REF!,0,1))))</f>
        <v>#REF!</v>
      </c>
      <c r="AM2849" s="354">
        <f t="shared" si="3183"/>
        <v>0</v>
      </c>
    </row>
    <row r="2850" spans="1:39" ht="14.1" customHeight="1" thickTop="1" thickBot="1" x14ac:dyDescent="0.25">
      <c r="A2850" s="2278"/>
      <c r="B2850" s="2281"/>
      <c r="C2850" s="2283"/>
      <c r="D2850" s="2285"/>
      <c r="E2850" s="2288"/>
      <c r="F2850" s="2281"/>
      <c r="G2850" s="2295"/>
      <c r="H2850" s="2297"/>
      <c r="I2850" s="2293"/>
      <c r="J2850" s="2281"/>
      <c r="K2850" s="2295"/>
      <c r="L2850" s="2281"/>
      <c r="M2850" s="310"/>
      <c r="N2850" s="1678"/>
      <c r="O2850" s="1678"/>
      <c r="P2850" s="309"/>
      <c r="Q2850" s="309"/>
      <c r="R2850" s="308"/>
      <c r="S2850" s="308"/>
      <c r="T2850" s="358"/>
      <c r="U2850" s="357"/>
      <c r="V2850" s="357"/>
      <c r="W2850" s="357"/>
      <c r="X2850" s="357"/>
      <c r="Y2850" s="357"/>
      <c r="Z2850" s="357"/>
      <c r="AA2850" s="357"/>
      <c r="AB2850" s="308"/>
      <c r="AC2850" s="2300"/>
      <c r="AD2850" s="2300"/>
      <c r="AE2850" s="2307"/>
      <c r="AF2850" s="2316"/>
      <c r="AG2850" s="2314"/>
      <c r="AH2850" s="2312"/>
      <c r="AI2850" s="271">
        <f>IF(P2850=P2849,0,IF(P2850=P2848,0,IF(P2850=P2847,0,IF(P2850=P2846,0,IF(P2850=P2845,0,1)))))</f>
        <v>0</v>
      </c>
      <c r="AJ2850" s="271" t="s">
        <v>545</v>
      </c>
      <c r="AK2850" s="271" t="str">
        <f t="shared" si="3181"/>
        <v>??</v>
      </c>
      <c r="AL2850" s="271" t="e">
        <f>IF(#REF!=#REF!,0,IF(#REF!=#REF!,0,IF(#REF!=#REF!,0,IF(#REF!=#REF!,0,IF(#REF!=#REF!,0,1)))))</f>
        <v>#REF!</v>
      </c>
      <c r="AM2850" s="354">
        <f t="shared" si="3183"/>
        <v>0</v>
      </c>
    </row>
    <row r="2851" spans="1:39" ht="14.1" customHeight="1" thickTop="1" thickBot="1" x14ac:dyDescent="0.25">
      <c r="A2851" s="2278"/>
      <c r="B2851" s="2281"/>
      <c r="C2851" s="2283"/>
      <c r="D2851" s="2285"/>
      <c r="E2851" s="2288"/>
      <c r="F2851" s="2281"/>
      <c r="G2851" s="2295"/>
      <c r="H2851" s="2297"/>
      <c r="I2851" s="2293"/>
      <c r="J2851" s="2281"/>
      <c r="K2851" s="2295"/>
      <c r="L2851" s="2281"/>
      <c r="M2851" s="310"/>
      <c r="N2851" s="1678"/>
      <c r="O2851" s="1678"/>
      <c r="P2851" s="309"/>
      <c r="Q2851" s="309"/>
      <c r="R2851" s="308"/>
      <c r="S2851" s="308"/>
      <c r="T2851" s="358"/>
      <c r="U2851" s="357"/>
      <c r="V2851" s="357"/>
      <c r="W2851" s="357"/>
      <c r="X2851" s="357"/>
      <c r="Y2851" s="357"/>
      <c r="Z2851" s="357"/>
      <c r="AA2851" s="357"/>
      <c r="AB2851" s="308"/>
      <c r="AC2851" s="2300"/>
      <c r="AD2851" s="2300"/>
      <c r="AE2851" s="2308" t="str">
        <f>IF(AE2845&gt;9,"błąd","")</f>
        <v/>
      </c>
      <c r="AF2851" s="2316"/>
      <c r="AG2851" s="2314"/>
      <c r="AH2851" s="2312"/>
      <c r="AI2851" s="271">
        <f>IF(P2851=P2850,0,IF(P2851=P2849,0,IF(P2851=P2848,0,IF(P2851=P2847,0,IF(P2851=P2846,0,IF(P2851=P2845,0,1))))))</f>
        <v>0</v>
      </c>
      <c r="AJ2851" s="271" t="s">
        <v>545</v>
      </c>
      <c r="AK2851" s="271" t="str">
        <f t="shared" si="3181"/>
        <v>??</v>
      </c>
      <c r="AL2851" s="271" t="e">
        <f>IF(#REF!=#REF!,0,IF(#REF!=#REF!,0,IF(#REF!=#REF!,0,IF(#REF!=#REF!,0,IF(#REF!=#REF!,0,IF(#REF!=#REF!,0,1))))))</f>
        <v>#REF!</v>
      </c>
      <c r="AM2851" s="354">
        <f t="shared" si="3183"/>
        <v>0</v>
      </c>
    </row>
    <row r="2852" spans="1:39" ht="14.1" customHeight="1" thickTop="1" thickBot="1" x14ac:dyDescent="0.25">
      <c r="A2852" s="2278"/>
      <c r="B2852" s="2281"/>
      <c r="C2852" s="2283"/>
      <c r="D2852" s="2285"/>
      <c r="E2852" s="2288"/>
      <c r="F2852" s="2281"/>
      <c r="G2852" s="2295"/>
      <c r="H2852" s="2297"/>
      <c r="I2852" s="2293"/>
      <c r="J2852" s="2281"/>
      <c r="K2852" s="2295"/>
      <c r="L2852" s="2281"/>
      <c r="M2852" s="310"/>
      <c r="N2852" s="1678"/>
      <c r="O2852" s="1678"/>
      <c r="P2852" s="309"/>
      <c r="Q2852" s="309"/>
      <c r="R2852" s="308"/>
      <c r="S2852" s="308"/>
      <c r="T2852" s="358"/>
      <c r="U2852" s="357"/>
      <c r="V2852" s="357"/>
      <c r="W2852" s="357"/>
      <c r="X2852" s="357"/>
      <c r="Y2852" s="357"/>
      <c r="Z2852" s="357"/>
      <c r="AA2852" s="357"/>
      <c r="AB2852" s="308"/>
      <c r="AC2852" s="2300"/>
      <c r="AD2852" s="2300"/>
      <c r="AE2852" s="2308"/>
      <c r="AF2852" s="2316"/>
      <c r="AG2852" s="2314"/>
      <c r="AH2852" s="2312"/>
      <c r="AI2852" s="271">
        <f>IF(P2852=P2851,0,IF(P2852=P2850,0,IF(P2852=P2849,0,IF(P2852=P2848,0,IF(P2852=P2847,0,IF(P2852=P2846,0,IF(P2852=P2845,0,1)))))))</f>
        <v>0</v>
      </c>
      <c r="AJ2852" s="271" t="s">
        <v>545</v>
      </c>
      <c r="AK2852" s="271" t="str">
        <f t="shared" si="3181"/>
        <v>??</v>
      </c>
      <c r="AL2852" s="271" t="e">
        <f>IF(#REF!=#REF!,0,IF(#REF!=#REF!,0,IF(#REF!=#REF!,0,IF(#REF!=#REF!,0,IF(#REF!=#REF!,0,IF(#REF!=#REF!,0,IF(#REF!=#REF!,0,1)))))))</f>
        <v>#REF!</v>
      </c>
      <c r="AM2852" s="354">
        <f t="shared" si="3183"/>
        <v>0</v>
      </c>
    </row>
    <row r="2853" spans="1:39" ht="14.1" customHeight="1" thickTop="1" thickBot="1" x14ac:dyDescent="0.25">
      <c r="A2853" s="2278"/>
      <c r="B2853" s="2281"/>
      <c r="C2853" s="2283"/>
      <c r="D2853" s="2285"/>
      <c r="E2853" s="2288"/>
      <c r="F2853" s="2281"/>
      <c r="G2853" s="2295"/>
      <c r="H2853" s="2297"/>
      <c r="I2853" s="2293"/>
      <c r="J2853" s="2281"/>
      <c r="K2853" s="2295"/>
      <c r="L2853" s="2281"/>
      <c r="M2853" s="310"/>
      <c r="N2853" s="1678"/>
      <c r="O2853" s="1678"/>
      <c r="P2853" s="309"/>
      <c r="Q2853" s="309"/>
      <c r="R2853" s="308"/>
      <c r="S2853" s="308"/>
      <c r="T2853" s="358"/>
      <c r="U2853" s="357"/>
      <c r="V2853" s="357"/>
      <c r="W2853" s="357"/>
      <c r="X2853" s="357"/>
      <c r="Y2853" s="357"/>
      <c r="Z2853" s="357"/>
      <c r="AA2853" s="357"/>
      <c r="AB2853" s="308"/>
      <c r="AC2853" s="2300"/>
      <c r="AD2853" s="2300"/>
      <c r="AE2853" s="2308"/>
      <c r="AF2853" s="2316"/>
      <c r="AG2853" s="2314"/>
      <c r="AH2853" s="2312"/>
      <c r="AI2853" s="271">
        <f>IF(P2853=P2852,0,IF(P2853=P2851,0,IF(P2853=P2850,0,IF(P2853=P2849,0,IF(P2853=P2848,0,IF(P2853=P2847,0,IF(P2853=P2846,0,IF(P2853=P2845,0,1))))))))</f>
        <v>0</v>
      </c>
      <c r="AJ2853" s="271" t="s">
        <v>545</v>
      </c>
      <c r="AK2853" s="271" t="str">
        <f t="shared" si="3181"/>
        <v>??</v>
      </c>
      <c r="AL2853" s="271" t="e">
        <f>IF(#REF!=#REF!,0,IF(#REF!=#REF!,0,IF(#REF!=#REF!,0,IF(#REF!=#REF!,0,IF(#REF!=#REF!,0,IF(#REF!=#REF!,0,IF(#REF!=#REF!,0,IF(#REF!=#REF!,0,1))))))))</f>
        <v>#REF!</v>
      </c>
      <c r="AM2853" s="354">
        <f t="shared" si="3183"/>
        <v>0</v>
      </c>
    </row>
    <row r="2854" spans="1:39" ht="14.1" customHeight="1" thickTop="1" thickBot="1" x14ac:dyDescent="0.25">
      <c r="A2854" s="2279"/>
      <c r="B2854" s="2282"/>
      <c r="C2854" s="2284"/>
      <c r="D2854" s="2286"/>
      <c r="E2854" s="2289"/>
      <c r="F2854" s="2282"/>
      <c r="G2854" s="2296"/>
      <c r="H2854" s="2298"/>
      <c r="I2854" s="2294"/>
      <c r="J2854" s="2282"/>
      <c r="K2854" s="2296"/>
      <c r="L2854" s="2282"/>
      <c r="M2854" s="292"/>
      <c r="N2854" s="290"/>
      <c r="O2854" s="290"/>
      <c r="P2854" s="291"/>
      <c r="Q2854" s="291"/>
      <c r="R2854" s="290"/>
      <c r="S2854" s="290"/>
      <c r="T2854" s="356"/>
      <c r="U2854" s="355"/>
      <c r="V2854" s="355"/>
      <c r="W2854" s="355"/>
      <c r="X2854" s="355"/>
      <c r="Y2854" s="355"/>
      <c r="Z2854" s="355"/>
      <c r="AA2854" s="355"/>
      <c r="AB2854" s="290"/>
      <c r="AC2854" s="2301"/>
      <c r="AD2854" s="2301"/>
      <c r="AE2854" s="2309"/>
      <c r="AF2854" s="2316"/>
      <c r="AG2854" s="2315"/>
      <c r="AH2854" s="2312"/>
      <c r="AI2854" s="271">
        <f>IF(P2854=P2853,0,IF(P2854=P2852,0,IF(P2854=P2851,0,IF(P2854=P2850,0,IF(P2854=P2849,0,IF(P2854=P2848,0,IF(P2854=P2847,0,IF(P2854=P2846,0,IF(P2854=P2845,0,1)))))))))</f>
        <v>0</v>
      </c>
      <c r="AJ2854" s="271" t="s">
        <v>545</v>
      </c>
      <c r="AK2854" s="271" t="str">
        <f t="shared" si="3181"/>
        <v>??</v>
      </c>
      <c r="AL2854" s="271" t="e">
        <f>IF(#REF!=#REF!,0,IF(#REF!=#REF!,0,IF(#REF!=#REF!,0,IF(#REF!=#REF!,0,IF(#REF!=#REF!,0,IF(#REF!=#REF!,0,IF(#REF!=#REF!,0,IF(#REF!=#REF!,0,IF(#REF!=#REF!,0,1)))))))))</f>
        <v>#REF!</v>
      </c>
      <c r="AM2854" s="354">
        <f t="shared" si="3183"/>
        <v>0</v>
      </c>
    </row>
    <row r="2855" spans="1:39" ht="14.1" customHeight="1" thickTop="1" thickBot="1" x14ac:dyDescent="0.25">
      <c r="A2855" s="2278"/>
      <c r="B2855" s="2280"/>
      <c r="C2855" s="2283"/>
      <c r="D2855" s="2285"/>
      <c r="E2855" s="2287"/>
      <c r="F2855" s="2280"/>
      <c r="G2855" s="2280"/>
      <c r="H2855" s="2297"/>
      <c r="I2855" s="2290" t="s">
        <v>140</v>
      </c>
      <c r="J2855" s="2281"/>
      <c r="K2855" s="2280"/>
      <c r="L2855" s="2281"/>
      <c r="M2855" s="310"/>
      <c r="N2855" s="1678"/>
      <c r="O2855" s="1678"/>
      <c r="P2855" s="388"/>
      <c r="Q2855" s="388"/>
      <c r="R2855" s="308"/>
      <c r="S2855" s="308"/>
      <c r="T2855" s="358"/>
      <c r="U2855" s="357"/>
      <c r="V2855" s="357"/>
      <c r="W2855" s="357"/>
      <c r="X2855" s="357"/>
      <c r="Y2855" s="357"/>
      <c r="Z2855" s="357"/>
      <c r="AA2855" s="357"/>
      <c r="AB2855" s="308"/>
      <c r="AC2855" s="2299">
        <f>SUM(T2855:AB2864)</f>
        <v>0</v>
      </c>
      <c r="AD2855" s="2299">
        <f>IF(AC2855&gt;0,18,0)</f>
        <v>0</v>
      </c>
      <c r="AE2855" s="2306">
        <f>IF((AC2855-AD2855)&gt;=0,AC2855-AD2855,0)</f>
        <v>0</v>
      </c>
      <c r="AF2855" s="2316">
        <f>IF(AC2855&lt;AD2855,AC2855,AD2855)/IF(AD2855=0,1,AD2855)</f>
        <v>0</v>
      </c>
      <c r="AG2855" s="2313" t="str">
        <f>IF(AF2855=1,"pe",IF(AF2855&gt;0,"ne",""))</f>
        <v/>
      </c>
      <c r="AH2855" s="2312"/>
      <c r="AI2855" s="271">
        <v>1</v>
      </c>
      <c r="AJ2855" s="271" t="s">
        <v>545</v>
      </c>
      <c r="AK2855" s="271" t="str">
        <f t="shared" si="3181"/>
        <v>??</v>
      </c>
      <c r="AL2855" s="271">
        <v>1</v>
      </c>
      <c r="AM2855" s="354">
        <f>C2855</f>
        <v>0</v>
      </c>
    </row>
    <row r="2856" spans="1:39" ht="14.1" customHeight="1" thickTop="1" thickBot="1" x14ac:dyDescent="0.25">
      <c r="A2856" s="2278"/>
      <c r="B2856" s="2281"/>
      <c r="C2856" s="2283"/>
      <c r="D2856" s="2285"/>
      <c r="E2856" s="2288"/>
      <c r="F2856" s="2281"/>
      <c r="G2856" s="2295"/>
      <c r="H2856" s="2297"/>
      <c r="I2856" s="2291"/>
      <c r="J2856" s="2281"/>
      <c r="K2856" s="2295"/>
      <c r="L2856" s="2281"/>
      <c r="M2856" s="310"/>
      <c r="N2856" s="1678"/>
      <c r="O2856" s="1678"/>
      <c r="P2856" s="309"/>
      <c r="Q2856" s="309"/>
      <c r="R2856" s="308"/>
      <c r="S2856" s="308"/>
      <c r="T2856" s="358"/>
      <c r="U2856" s="357"/>
      <c r="V2856" s="357"/>
      <c r="W2856" s="357"/>
      <c r="X2856" s="357"/>
      <c r="Y2856" s="357"/>
      <c r="Z2856" s="357"/>
      <c r="AA2856" s="357"/>
      <c r="AB2856" s="308"/>
      <c r="AC2856" s="2300"/>
      <c r="AD2856" s="2300"/>
      <c r="AE2856" s="2307"/>
      <c r="AF2856" s="2316"/>
      <c r="AG2856" s="2314"/>
      <c r="AH2856" s="2312"/>
      <c r="AI2856" s="271">
        <f>IF(P2856=P2855,0,1)</f>
        <v>0</v>
      </c>
      <c r="AJ2856" s="271" t="s">
        <v>545</v>
      </c>
      <c r="AK2856" s="271" t="str">
        <f t="shared" si="3181"/>
        <v>??</v>
      </c>
      <c r="AL2856" s="271" t="e">
        <f>IF(#REF!=#REF!,0,1)</f>
        <v>#REF!</v>
      </c>
      <c r="AM2856" s="354">
        <f t="shared" ref="AM2856:AM2864" si="3184">AM2855</f>
        <v>0</v>
      </c>
    </row>
    <row r="2857" spans="1:39" ht="14.1" customHeight="1" thickTop="1" thickBot="1" x14ac:dyDescent="0.25">
      <c r="A2857" s="2278"/>
      <c r="B2857" s="2281"/>
      <c r="C2857" s="2283"/>
      <c r="D2857" s="2285"/>
      <c r="E2857" s="2288"/>
      <c r="F2857" s="2281"/>
      <c r="G2857" s="2295"/>
      <c r="H2857" s="2297"/>
      <c r="I2857" s="2292"/>
      <c r="J2857" s="2281"/>
      <c r="K2857" s="2295"/>
      <c r="L2857" s="2281"/>
      <c r="M2857" s="310"/>
      <c r="N2857" s="1678"/>
      <c r="O2857" s="1678"/>
      <c r="P2857" s="309"/>
      <c r="Q2857" s="309"/>
      <c r="R2857" s="308"/>
      <c r="S2857" s="308"/>
      <c r="T2857" s="358"/>
      <c r="U2857" s="357"/>
      <c r="V2857" s="357"/>
      <c r="W2857" s="357"/>
      <c r="X2857" s="357"/>
      <c r="Y2857" s="357"/>
      <c r="Z2857" s="357"/>
      <c r="AA2857" s="357"/>
      <c r="AB2857" s="308"/>
      <c r="AC2857" s="2300"/>
      <c r="AD2857" s="2300"/>
      <c r="AE2857" s="2307"/>
      <c r="AF2857" s="2316"/>
      <c r="AG2857" s="2314"/>
      <c r="AH2857" s="2312"/>
      <c r="AI2857" s="271">
        <f>IF(P2857=P2856,0,IF(P2857=P2855,0,1))</f>
        <v>0</v>
      </c>
      <c r="AJ2857" s="271" t="s">
        <v>545</v>
      </c>
      <c r="AK2857" s="271" t="str">
        <f t="shared" si="3181"/>
        <v>??</v>
      </c>
      <c r="AL2857" s="271" t="e">
        <f>IF(#REF!=#REF!,0,IF(#REF!=#REF!,0,1))</f>
        <v>#REF!</v>
      </c>
      <c r="AM2857" s="354">
        <f t="shared" si="3184"/>
        <v>0</v>
      </c>
    </row>
    <row r="2858" spans="1:39" ht="14.1" customHeight="1" thickTop="1" thickBot="1" x14ac:dyDescent="0.25">
      <c r="A2858" s="2278"/>
      <c r="B2858" s="2281"/>
      <c r="C2858" s="2283"/>
      <c r="D2858" s="2285"/>
      <c r="E2858" s="2288"/>
      <c r="F2858" s="2281"/>
      <c r="G2858" s="2295"/>
      <c r="H2858" s="2297"/>
      <c r="I2858" s="2293"/>
      <c r="J2858" s="2281"/>
      <c r="K2858" s="2295"/>
      <c r="L2858" s="2281"/>
      <c r="M2858" s="310"/>
      <c r="N2858" s="1678"/>
      <c r="O2858" s="1678"/>
      <c r="P2858" s="309"/>
      <c r="Q2858" s="309"/>
      <c r="R2858" s="308"/>
      <c r="S2858" s="308"/>
      <c r="T2858" s="358"/>
      <c r="U2858" s="357"/>
      <c r="V2858" s="357"/>
      <c r="W2858" s="357"/>
      <c r="X2858" s="357"/>
      <c r="Y2858" s="357"/>
      <c r="Z2858" s="357"/>
      <c r="AA2858" s="357"/>
      <c r="AB2858" s="308"/>
      <c r="AC2858" s="2300"/>
      <c r="AD2858" s="2300"/>
      <c r="AE2858" s="2307"/>
      <c r="AF2858" s="2316"/>
      <c r="AG2858" s="2314"/>
      <c r="AH2858" s="2312"/>
      <c r="AI2858" s="271">
        <f>IF(P2858=P2857,0,IF(P2858=P2856,0,IF(P2858=P2855,0,1)))</f>
        <v>0</v>
      </c>
      <c r="AJ2858" s="271" t="s">
        <v>545</v>
      </c>
      <c r="AK2858" s="271" t="str">
        <f t="shared" si="3181"/>
        <v>??</v>
      </c>
      <c r="AL2858" s="271" t="e">
        <f>IF(#REF!=#REF!,0,IF(#REF!=#REF!,0,IF(#REF!=#REF!,0,1)))</f>
        <v>#REF!</v>
      </c>
      <c r="AM2858" s="354">
        <f t="shared" si="3184"/>
        <v>0</v>
      </c>
    </row>
    <row r="2859" spans="1:39" ht="14.1" customHeight="1" thickTop="1" thickBot="1" x14ac:dyDescent="0.25">
      <c r="A2859" s="2278"/>
      <c r="B2859" s="2281"/>
      <c r="C2859" s="2283"/>
      <c r="D2859" s="2285"/>
      <c r="E2859" s="2288"/>
      <c r="F2859" s="2281"/>
      <c r="G2859" s="2295"/>
      <c r="H2859" s="2297"/>
      <c r="I2859" s="2293"/>
      <c r="J2859" s="2281"/>
      <c r="K2859" s="2295"/>
      <c r="L2859" s="2281"/>
      <c r="M2859" s="310"/>
      <c r="N2859" s="1678"/>
      <c r="O2859" s="1678"/>
      <c r="P2859" s="309"/>
      <c r="Q2859" s="309"/>
      <c r="R2859" s="308"/>
      <c r="S2859" s="308"/>
      <c r="T2859" s="358"/>
      <c r="U2859" s="357"/>
      <c r="V2859" s="357"/>
      <c r="W2859" s="357"/>
      <c r="X2859" s="357"/>
      <c r="Y2859" s="357"/>
      <c r="Z2859" s="357"/>
      <c r="AA2859" s="357"/>
      <c r="AB2859" s="308"/>
      <c r="AC2859" s="2300"/>
      <c r="AD2859" s="2300"/>
      <c r="AE2859" s="2307"/>
      <c r="AF2859" s="2316"/>
      <c r="AG2859" s="2314"/>
      <c r="AH2859" s="2312"/>
      <c r="AI2859" s="271">
        <f>IF(P2859=P2858,0,IF(P2859=P2857,0,IF(P2859=P2856,0,IF(P2859=P2855,0,1))))</f>
        <v>0</v>
      </c>
      <c r="AJ2859" s="271" t="s">
        <v>545</v>
      </c>
      <c r="AK2859" s="271" t="str">
        <f t="shared" si="3181"/>
        <v>??</v>
      </c>
      <c r="AL2859" s="271" t="e">
        <f>IF(#REF!=#REF!,0,IF(#REF!=#REF!,0,IF(#REF!=#REF!,0,IF(#REF!=#REF!,0,1))))</f>
        <v>#REF!</v>
      </c>
      <c r="AM2859" s="354">
        <f t="shared" si="3184"/>
        <v>0</v>
      </c>
    </row>
    <row r="2860" spans="1:39" ht="14.1" customHeight="1" thickTop="1" thickBot="1" x14ac:dyDescent="0.25">
      <c r="A2860" s="2278"/>
      <c r="B2860" s="2281"/>
      <c r="C2860" s="2283"/>
      <c r="D2860" s="2285"/>
      <c r="E2860" s="2288"/>
      <c r="F2860" s="2281"/>
      <c r="G2860" s="2295"/>
      <c r="H2860" s="2297"/>
      <c r="I2860" s="2293"/>
      <c r="J2860" s="2281"/>
      <c r="K2860" s="2295"/>
      <c r="L2860" s="2281"/>
      <c r="M2860" s="310"/>
      <c r="N2860" s="1678"/>
      <c r="O2860" s="1678"/>
      <c r="P2860" s="309"/>
      <c r="Q2860" s="309"/>
      <c r="R2860" s="308"/>
      <c r="S2860" s="308"/>
      <c r="T2860" s="358"/>
      <c r="U2860" s="357"/>
      <c r="V2860" s="357"/>
      <c r="W2860" s="357"/>
      <c r="X2860" s="357"/>
      <c r="Y2860" s="357"/>
      <c r="Z2860" s="357"/>
      <c r="AA2860" s="357"/>
      <c r="AB2860" s="308"/>
      <c r="AC2860" s="2300"/>
      <c r="AD2860" s="2300"/>
      <c r="AE2860" s="2307"/>
      <c r="AF2860" s="2316"/>
      <c r="AG2860" s="2314"/>
      <c r="AH2860" s="2312"/>
      <c r="AI2860" s="271">
        <f>IF(P2860=P2859,0,IF(P2860=P2858,0,IF(P2860=P2857,0,IF(P2860=P2856,0,IF(P2860=P2855,0,1)))))</f>
        <v>0</v>
      </c>
      <c r="AJ2860" s="271" t="s">
        <v>545</v>
      </c>
      <c r="AK2860" s="271" t="str">
        <f t="shared" si="3181"/>
        <v>??</v>
      </c>
      <c r="AL2860" s="271" t="e">
        <f>IF(#REF!=#REF!,0,IF(#REF!=#REF!,0,IF(#REF!=#REF!,0,IF(#REF!=#REF!,0,IF(#REF!=#REF!,0,1)))))</f>
        <v>#REF!</v>
      </c>
      <c r="AM2860" s="354">
        <f t="shared" si="3184"/>
        <v>0</v>
      </c>
    </row>
    <row r="2861" spans="1:39" ht="14.1" customHeight="1" thickTop="1" thickBot="1" x14ac:dyDescent="0.25">
      <c r="A2861" s="2278"/>
      <c r="B2861" s="2281"/>
      <c r="C2861" s="2283"/>
      <c r="D2861" s="2285"/>
      <c r="E2861" s="2288"/>
      <c r="F2861" s="2281"/>
      <c r="G2861" s="2295"/>
      <c r="H2861" s="2297"/>
      <c r="I2861" s="2293"/>
      <c r="J2861" s="2281"/>
      <c r="K2861" s="2295"/>
      <c r="L2861" s="2281"/>
      <c r="M2861" s="310"/>
      <c r="N2861" s="1678"/>
      <c r="O2861" s="1678"/>
      <c r="P2861" s="309"/>
      <c r="Q2861" s="309"/>
      <c r="R2861" s="308"/>
      <c r="S2861" s="308"/>
      <c r="T2861" s="358"/>
      <c r="U2861" s="357"/>
      <c r="V2861" s="357"/>
      <c r="W2861" s="357"/>
      <c r="X2861" s="357"/>
      <c r="Y2861" s="357"/>
      <c r="Z2861" s="357"/>
      <c r="AA2861" s="357"/>
      <c r="AB2861" s="308"/>
      <c r="AC2861" s="2300"/>
      <c r="AD2861" s="2300"/>
      <c r="AE2861" s="2308" t="str">
        <f>IF(AE2855&gt;9,"błąd","")</f>
        <v/>
      </c>
      <c r="AF2861" s="2316"/>
      <c r="AG2861" s="2314"/>
      <c r="AH2861" s="2312"/>
      <c r="AI2861" s="271">
        <f>IF(P2861=P2860,0,IF(P2861=P2859,0,IF(P2861=P2858,0,IF(P2861=P2857,0,IF(P2861=P2856,0,IF(P2861=P2855,0,1))))))</f>
        <v>0</v>
      </c>
      <c r="AJ2861" s="271" t="s">
        <v>545</v>
      </c>
      <c r="AK2861" s="271" t="str">
        <f t="shared" si="3181"/>
        <v>??</v>
      </c>
      <c r="AL2861" s="271" t="e">
        <f>IF(#REF!=#REF!,0,IF(#REF!=#REF!,0,IF(#REF!=#REF!,0,IF(#REF!=#REF!,0,IF(#REF!=#REF!,0,IF(#REF!=#REF!,0,1))))))</f>
        <v>#REF!</v>
      </c>
      <c r="AM2861" s="354">
        <f t="shared" si="3184"/>
        <v>0</v>
      </c>
    </row>
    <row r="2862" spans="1:39" ht="14.1" customHeight="1" thickTop="1" thickBot="1" x14ac:dyDescent="0.25">
      <c r="A2862" s="2278"/>
      <c r="B2862" s="2281"/>
      <c r="C2862" s="2283"/>
      <c r="D2862" s="2285"/>
      <c r="E2862" s="2288"/>
      <c r="F2862" s="2281"/>
      <c r="G2862" s="2295"/>
      <c r="H2862" s="2297"/>
      <c r="I2862" s="2293"/>
      <c r="J2862" s="2281"/>
      <c r="K2862" s="2295"/>
      <c r="L2862" s="2281"/>
      <c r="M2862" s="310"/>
      <c r="N2862" s="1678"/>
      <c r="O2862" s="1678"/>
      <c r="P2862" s="309"/>
      <c r="Q2862" s="309"/>
      <c r="R2862" s="308"/>
      <c r="S2862" s="308"/>
      <c r="T2862" s="358"/>
      <c r="U2862" s="357"/>
      <c r="V2862" s="357"/>
      <c r="W2862" s="357"/>
      <c r="X2862" s="357"/>
      <c r="Y2862" s="357"/>
      <c r="Z2862" s="357"/>
      <c r="AA2862" s="357"/>
      <c r="AB2862" s="308"/>
      <c r="AC2862" s="2300"/>
      <c r="AD2862" s="2300"/>
      <c r="AE2862" s="2308"/>
      <c r="AF2862" s="2316"/>
      <c r="AG2862" s="2314"/>
      <c r="AH2862" s="2312"/>
      <c r="AI2862" s="271">
        <f>IF(P2862=P2861,0,IF(P2862=P2860,0,IF(P2862=P2859,0,IF(P2862=P2858,0,IF(P2862=P2857,0,IF(P2862=P2856,0,IF(P2862=P2855,0,1)))))))</f>
        <v>0</v>
      </c>
      <c r="AJ2862" s="271" t="s">
        <v>545</v>
      </c>
      <c r="AK2862" s="271" t="str">
        <f t="shared" si="3181"/>
        <v>??</v>
      </c>
      <c r="AL2862" s="271" t="e">
        <f>IF(#REF!=#REF!,0,IF(#REF!=#REF!,0,IF(#REF!=#REF!,0,IF(#REF!=#REF!,0,IF(#REF!=#REF!,0,IF(#REF!=#REF!,0,IF(#REF!=#REF!,0,1)))))))</f>
        <v>#REF!</v>
      </c>
      <c r="AM2862" s="354">
        <f t="shared" si="3184"/>
        <v>0</v>
      </c>
    </row>
    <row r="2863" spans="1:39" ht="14.1" customHeight="1" thickTop="1" thickBot="1" x14ac:dyDescent="0.25">
      <c r="A2863" s="2278"/>
      <c r="B2863" s="2281"/>
      <c r="C2863" s="2283"/>
      <c r="D2863" s="2285"/>
      <c r="E2863" s="2288"/>
      <c r="F2863" s="2281"/>
      <c r="G2863" s="2295"/>
      <c r="H2863" s="2297"/>
      <c r="I2863" s="2293"/>
      <c r="J2863" s="2281"/>
      <c r="K2863" s="2295"/>
      <c r="L2863" s="2281"/>
      <c r="M2863" s="310"/>
      <c r="N2863" s="1678"/>
      <c r="O2863" s="1678"/>
      <c r="P2863" s="309"/>
      <c r="Q2863" s="309"/>
      <c r="R2863" s="308"/>
      <c r="S2863" s="308"/>
      <c r="T2863" s="358"/>
      <c r="U2863" s="357"/>
      <c r="V2863" s="357"/>
      <c r="W2863" s="357"/>
      <c r="X2863" s="357"/>
      <c r="Y2863" s="357"/>
      <c r="Z2863" s="357"/>
      <c r="AA2863" s="357"/>
      <c r="AB2863" s="308"/>
      <c r="AC2863" s="2300"/>
      <c r="AD2863" s="2300"/>
      <c r="AE2863" s="2308"/>
      <c r="AF2863" s="2316"/>
      <c r="AG2863" s="2314"/>
      <c r="AH2863" s="2312"/>
      <c r="AI2863" s="271">
        <f>IF(P2863=P2862,0,IF(P2863=P2861,0,IF(P2863=P2860,0,IF(P2863=P2859,0,IF(P2863=P2858,0,IF(P2863=P2857,0,IF(P2863=P2856,0,IF(P2863=P2855,0,1))))))))</f>
        <v>0</v>
      </c>
      <c r="AJ2863" s="271" t="s">
        <v>545</v>
      </c>
      <c r="AK2863" s="271" t="str">
        <f t="shared" si="3181"/>
        <v>??</v>
      </c>
      <c r="AL2863" s="271" t="e">
        <f>IF(#REF!=#REF!,0,IF(#REF!=#REF!,0,IF(#REF!=#REF!,0,IF(#REF!=#REF!,0,IF(#REF!=#REF!,0,IF(#REF!=#REF!,0,IF(#REF!=#REF!,0,IF(#REF!=#REF!,0,1))))))))</f>
        <v>#REF!</v>
      </c>
      <c r="AM2863" s="354">
        <f t="shared" si="3184"/>
        <v>0</v>
      </c>
    </row>
    <row r="2864" spans="1:39" ht="14.1" customHeight="1" thickTop="1" thickBot="1" x14ac:dyDescent="0.25">
      <c r="A2864" s="2279"/>
      <c r="B2864" s="2282"/>
      <c r="C2864" s="2284"/>
      <c r="D2864" s="2286"/>
      <c r="E2864" s="2289"/>
      <c r="F2864" s="2282"/>
      <c r="G2864" s="2296"/>
      <c r="H2864" s="2298"/>
      <c r="I2864" s="2294"/>
      <c r="J2864" s="2282"/>
      <c r="K2864" s="2296"/>
      <c r="L2864" s="2282"/>
      <c r="M2864" s="292"/>
      <c r="N2864" s="290"/>
      <c r="O2864" s="290"/>
      <c r="P2864" s="291"/>
      <c r="Q2864" s="291"/>
      <c r="R2864" s="290"/>
      <c r="S2864" s="290"/>
      <c r="T2864" s="356"/>
      <c r="U2864" s="355"/>
      <c r="V2864" s="355"/>
      <c r="W2864" s="355"/>
      <c r="X2864" s="355"/>
      <c r="Y2864" s="355"/>
      <c r="Z2864" s="355"/>
      <c r="AA2864" s="355"/>
      <c r="AB2864" s="290"/>
      <c r="AC2864" s="2301"/>
      <c r="AD2864" s="2301"/>
      <c r="AE2864" s="2309"/>
      <c r="AF2864" s="2316"/>
      <c r="AG2864" s="2315"/>
      <c r="AH2864" s="2312"/>
      <c r="AI2864" s="271">
        <f>IF(P2864=P2863,0,IF(P2864=P2862,0,IF(P2864=P2861,0,IF(P2864=P2860,0,IF(P2864=P2859,0,IF(P2864=P2858,0,IF(P2864=P2857,0,IF(P2864=P2856,0,IF(P2864=P2855,0,1)))))))))</f>
        <v>0</v>
      </c>
      <c r="AJ2864" s="271" t="s">
        <v>545</v>
      </c>
      <c r="AK2864" s="271" t="str">
        <f t="shared" si="3181"/>
        <v>??</v>
      </c>
      <c r="AL2864" s="271" t="e">
        <f>IF(#REF!=#REF!,0,IF(#REF!=#REF!,0,IF(#REF!=#REF!,0,IF(#REF!=#REF!,0,IF(#REF!=#REF!,0,IF(#REF!=#REF!,0,IF(#REF!=#REF!,0,IF(#REF!=#REF!,0,IF(#REF!=#REF!,0,1)))))))))</f>
        <v>#REF!</v>
      </c>
      <c r="AM2864" s="354">
        <f t="shared" si="3184"/>
        <v>0</v>
      </c>
    </row>
    <row r="2865" spans="1:40" ht="14.1" customHeight="1" thickTop="1" thickBot="1" x14ac:dyDescent="0.25">
      <c r="A2865" s="2278"/>
      <c r="B2865" s="2280"/>
      <c r="C2865" s="2283"/>
      <c r="D2865" s="2285"/>
      <c r="E2865" s="2287"/>
      <c r="F2865" s="2280"/>
      <c r="G2865" s="2280"/>
      <c r="H2865" s="2297"/>
      <c r="I2865" s="2290" t="s">
        <v>140</v>
      </c>
      <c r="J2865" s="2281"/>
      <c r="K2865" s="2280"/>
      <c r="L2865" s="2281"/>
      <c r="M2865" s="310"/>
      <c r="N2865" s="1678"/>
      <c r="O2865" s="1678"/>
      <c r="P2865" s="388"/>
      <c r="Q2865" s="388"/>
      <c r="R2865" s="308"/>
      <c r="S2865" s="308"/>
      <c r="T2865" s="358"/>
      <c r="U2865" s="357"/>
      <c r="V2865" s="357"/>
      <c r="W2865" s="357"/>
      <c r="X2865" s="357"/>
      <c r="Y2865" s="357"/>
      <c r="Z2865" s="357"/>
      <c r="AA2865" s="357"/>
      <c r="AB2865" s="308"/>
      <c r="AC2865" s="2299">
        <f>SUM(T2865:AB2874)</f>
        <v>0</v>
      </c>
      <c r="AD2865" s="2299">
        <f>IF(AC2865&gt;0,18,0)</f>
        <v>0</v>
      </c>
      <c r="AE2865" s="2306">
        <f>IF((AC2865-AD2865)&gt;=0,AC2865-AD2865,0)</f>
        <v>0</v>
      </c>
      <c r="AF2865" s="2316">
        <f>IF(AC2865&lt;AD2865,AC2865,AD2865)/IF(AD2865=0,1,AD2865)</f>
        <v>0</v>
      </c>
      <c r="AG2865" s="2313" t="str">
        <f>IF(AF2865=1,"pe",IF(AF2865&gt;0,"ne",""))</f>
        <v/>
      </c>
      <c r="AH2865" s="2312"/>
      <c r="AI2865" s="271">
        <v>1</v>
      </c>
      <c r="AJ2865" s="271" t="s">
        <v>545</v>
      </c>
      <c r="AK2865" s="271" t="str">
        <f t="shared" si="3181"/>
        <v>??</v>
      </c>
      <c r="AL2865" s="271">
        <v>1</v>
      </c>
      <c r="AM2865" s="354">
        <f>C2865</f>
        <v>0</v>
      </c>
    </row>
    <row r="2866" spans="1:40" ht="14.1" customHeight="1" thickTop="1" thickBot="1" x14ac:dyDescent="0.25">
      <c r="A2866" s="2278"/>
      <c r="B2866" s="2281"/>
      <c r="C2866" s="2283"/>
      <c r="D2866" s="2285"/>
      <c r="E2866" s="2288"/>
      <c r="F2866" s="2281"/>
      <c r="G2866" s="2295"/>
      <c r="H2866" s="2297"/>
      <c r="I2866" s="2291"/>
      <c r="J2866" s="2281"/>
      <c r="K2866" s="2295"/>
      <c r="L2866" s="2281"/>
      <c r="M2866" s="310"/>
      <c r="N2866" s="1678"/>
      <c r="O2866" s="1678"/>
      <c r="P2866" s="309"/>
      <c r="Q2866" s="309"/>
      <c r="R2866" s="308"/>
      <c r="S2866" s="308"/>
      <c r="T2866" s="358"/>
      <c r="U2866" s="357"/>
      <c r="V2866" s="357"/>
      <c r="W2866" s="357"/>
      <c r="X2866" s="357"/>
      <c r="Y2866" s="357"/>
      <c r="Z2866" s="357"/>
      <c r="AA2866" s="357"/>
      <c r="AB2866" s="308"/>
      <c r="AC2866" s="2300"/>
      <c r="AD2866" s="2300"/>
      <c r="AE2866" s="2307"/>
      <c r="AF2866" s="2316"/>
      <c r="AG2866" s="2314"/>
      <c r="AH2866" s="2312"/>
      <c r="AI2866" s="271">
        <f>IF(P2866=P2865,0,1)</f>
        <v>0</v>
      </c>
      <c r="AJ2866" s="271" t="s">
        <v>545</v>
      </c>
      <c r="AK2866" s="271" t="str">
        <f t="shared" si="3181"/>
        <v>??</v>
      </c>
      <c r="AL2866" s="271" t="e">
        <f>IF(#REF!=#REF!,0,1)</f>
        <v>#REF!</v>
      </c>
      <c r="AM2866" s="354">
        <f t="shared" ref="AM2866:AM2874" si="3185">AM2865</f>
        <v>0</v>
      </c>
    </row>
    <row r="2867" spans="1:40" ht="14.1" customHeight="1" thickTop="1" thickBot="1" x14ac:dyDescent="0.25">
      <c r="A2867" s="2278"/>
      <c r="B2867" s="2281"/>
      <c r="C2867" s="2283"/>
      <c r="D2867" s="2285"/>
      <c r="E2867" s="2288"/>
      <c r="F2867" s="2281"/>
      <c r="G2867" s="2295"/>
      <c r="H2867" s="2297"/>
      <c r="I2867" s="2292"/>
      <c r="J2867" s="2281"/>
      <c r="K2867" s="2295"/>
      <c r="L2867" s="2281"/>
      <c r="M2867" s="310"/>
      <c r="N2867" s="1678"/>
      <c r="O2867" s="1678"/>
      <c r="P2867" s="309"/>
      <c r="Q2867" s="309"/>
      <c r="R2867" s="308"/>
      <c r="S2867" s="308"/>
      <c r="T2867" s="358"/>
      <c r="U2867" s="357"/>
      <c r="V2867" s="357"/>
      <c r="W2867" s="357"/>
      <c r="X2867" s="357"/>
      <c r="Y2867" s="357"/>
      <c r="Z2867" s="357"/>
      <c r="AA2867" s="357"/>
      <c r="AB2867" s="308"/>
      <c r="AC2867" s="2300"/>
      <c r="AD2867" s="2300"/>
      <c r="AE2867" s="2307"/>
      <c r="AF2867" s="2316"/>
      <c r="AG2867" s="2314"/>
      <c r="AH2867" s="2312"/>
      <c r="AI2867" s="271">
        <f>IF(P2867=P2866,0,IF(P2867=P2865,0,1))</f>
        <v>0</v>
      </c>
      <c r="AJ2867" s="271" t="s">
        <v>545</v>
      </c>
      <c r="AK2867" s="271" t="str">
        <f t="shared" si="3181"/>
        <v>??</v>
      </c>
      <c r="AL2867" s="271" t="e">
        <f>IF(#REF!=#REF!,0,IF(#REF!=#REF!,0,1))</f>
        <v>#REF!</v>
      </c>
      <c r="AM2867" s="354">
        <f t="shared" si="3185"/>
        <v>0</v>
      </c>
    </row>
    <row r="2868" spans="1:40" ht="14.1" customHeight="1" thickTop="1" thickBot="1" x14ac:dyDescent="0.25">
      <c r="A2868" s="2278"/>
      <c r="B2868" s="2281"/>
      <c r="C2868" s="2283"/>
      <c r="D2868" s="2285"/>
      <c r="E2868" s="2288"/>
      <c r="F2868" s="2281"/>
      <c r="G2868" s="2295"/>
      <c r="H2868" s="2297"/>
      <c r="I2868" s="2293"/>
      <c r="J2868" s="2281"/>
      <c r="K2868" s="2295"/>
      <c r="L2868" s="2281"/>
      <c r="M2868" s="310"/>
      <c r="N2868" s="1678"/>
      <c r="O2868" s="1678"/>
      <c r="P2868" s="309"/>
      <c r="Q2868" s="309"/>
      <c r="R2868" s="308"/>
      <c r="S2868" s="308"/>
      <c r="T2868" s="358"/>
      <c r="U2868" s="357"/>
      <c r="V2868" s="357"/>
      <c r="W2868" s="357"/>
      <c r="X2868" s="357"/>
      <c r="Y2868" s="357"/>
      <c r="Z2868" s="357"/>
      <c r="AA2868" s="357"/>
      <c r="AB2868" s="308"/>
      <c r="AC2868" s="2300"/>
      <c r="AD2868" s="2300"/>
      <c r="AE2868" s="2307"/>
      <c r="AF2868" s="2316"/>
      <c r="AG2868" s="2314"/>
      <c r="AH2868" s="2312"/>
      <c r="AI2868" s="271">
        <f>IF(P2868=P2867,0,IF(P2868=P2866,0,IF(P2868=P2865,0,1)))</f>
        <v>0</v>
      </c>
      <c r="AJ2868" s="271" t="s">
        <v>545</v>
      </c>
      <c r="AK2868" s="271" t="str">
        <f t="shared" si="3181"/>
        <v>??</v>
      </c>
      <c r="AL2868" s="271" t="e">
        <f>IF(#REF!=#REF!,0,IF(#REF!=#REF!,0,IF(#REF!=#REF!,0,1)))</f>
        <v>#REF!</v>
      </c>
      <c r="AM2868" s="354">
        <f t="shared" si="3185"/>
        <v>0</v>
      </c>
    </row>
    <row r="2869" spans="1:40" ht="14.1" customHeight="1" thickTop="1" thickBot="1" x14ac:dyDescent="0.25">
      <c r="A2869" s="2278"/>
      <c r="B2869" s="2281"/>
      <c r="C2869" s="2283"/>
      <c r="D2869" s="2285"/>
      <c r="E2869" s="2288"/>
      <c r="F2869" s="2281"/>
      <c r="G2869" s="2295"/>
      <c r="H2869" s="2297"/>
      <c r="I2869" s="2293"/>
      <c r="J2869" s="2281"/>
      <c r="K2869" s="2295"/>
      <c r="L2869" s="2281"/>
      <c r="M2869" s="310"/>
      <c r="N2869" s="1678"/>
      <c r="O2869" s="1678"/>
      <c r="P2869" s="309"/>
      <c r="Q2869" s="309"/>
      <c r="R2869" s="308"/>
      <c r="S2869" s="308"/>
      <c r="T2869" s="358"/>
      <c r="U2869" s="357"/>
      <c r="V2869" s="357"/>
      <c r="W2869" s="357"/>
      <c r="X2869" s="357"/>
      <c r="Y2869" s="357"/>
      <c r="Z2869" s="357"/>
      <c r="AA2869" s="357"/>
      <c r="AB2869" s="308"/>
      <c r="AC2869" s="2300"/>
      <c r="AD2869" s="2300"/>
      <c r="AE2869" s="2307"/>
      <c r="AF2869" s="2316"/>
      <c r="AG2869" s="2314"/>
      <c r="AH2869" s="2312"/>
      <c r="AI2869" s="271">
        <f>IF(P2869=P2868,0,IF(P2869=P2867,0,IF(P2869=P2866,0,IF(P2869=P2865,0,1))))</f>
        <v>0</v>
      </c>
      <c r="AJ2869" s="271" t="s">
        <v>545</v>
      </c>
      <c r="AK2869" s="271" t="str">
        <f t="shared" si="3181"/>
        <v>??</v>
      </c>
      <c r="AL2869" s="271" t="e">
        <f>IF(#REF!=#REF!,0,IF(#REF!=#REF!,0,IF(#REF!=#REF!,0,IF(#REF!=#REF!,0,1))))</f>
        <v>#REF!</v>
      </c>
      <c r="AM2869" s="354">
        <f t="shared" si="3185"/>
        <v>0</v>
      </c>
      <c r="AN2869" s="330"/>
    </row>
    <row r="2870" spans="1:40" ht="14.1" customHeight="1" thickTop="1" thickBot="1" x14ac:dyDescent="0.25">
      <c r="A2870" s="2278"/>
      <c r="B2870" s="2281"/>
      <c r="C2870" s="2283"/>
      <c r="D2870" s="2285"/>
      <c r="E2870" s="2288"/>
      <c r="F2870" s="2281"/>
      <c r="G2870" s="2295"/>
      <c r="H2870" s="2297"/>
      <c r="I2870" s="2293"/>
      <c r="J2870" s="2281"/>
      <c r="K2870" s="2295"/>
      <c r="L2870" s="2281"/>
      <c r="M2870" s="310"/>
      <c r="N2870" s="1678"/>
      <c r="O2870" s="1678"/>
      <c r="P2870" s="309"/>
      <c r="Q2870" s="309"/>
      <c r="R2870" s="308"/>
      <c r="S2870" s="308"/>
      <c r="T2870" s="358"/>
      <c r="U2870" s="357"/>
      <c r="V2870" s="357"/>
      <c r="W2870" s="357"/>
      <c r="X2870" s="357"/>
      <c r="Y2870" s="357"/>
      <c r="Z2870" s="357"/>
      <c r="AA2870" s="357"/>
      <c r="AB2870" s="308"/>
      <c r="AC2870" s="2300"/>
      <c r="AD2870" s="2300"/>
      <c r="AE2870" s="2307"/>
      <c r="AF2870" s="2316"/>
      <c r="AG2870" s="2314"/>
      <c r="AH2870" s="2312"/>
      <c r="AI2870" s="271">
        <f>IF(P2870=P2869,0,IF(P2870=P2868,0,IF(P2870=P2867,0,IF(P2870=P2866,0,IF(P2870=P2865,0,1)))))</f>
        <v>0</v>
      </c>
      <c r="AJ2870" s="271" t="s">
        <v>545</v>
      </c>
      <c r="AK2870" s="271" t="str">
        <f t="shared" si="3181"/>
        <v>??</v>
      </c>
      <c r="AL2870" s="271" t="e">
        <f>IF(#REF!=#REF!,0,IF(#REF!=#REF!,0,IF(#REF!=#REF!,0,IF(#REF!=#REF!,0,IF(#REF!=#REF!,0,1)))))</f>
        <v>#REF!</v>
      </c>
      <c r="AM2870" s="354">
        <f t="shared" si="3185"/>
        <v>0</v>
      </c>
      <c r="AN2870" s="330"/>
    </row>
    <row r="2871" spans="1:40" ht="14.1" customHeight="1" thickTop="1" thickBot="1" x14ac:dyDescent="0.25">
      <c r="A2871" s="2278"/>
      <c r="B2871" s="2281"/>
      <c r="C2871" s="2283"/>
      <c r="D2871" s="2285"/>
      <c r="E2871" s="2288"/>
      <c r="F2871" s="2281"/>
      <c r="G2871" s="2295"/>
      <c r="H2871" s="2297"/>
      <c r="I2871" s="2293"/>
      <c r="J2871" s="2281"/>
      <c r="K2871" s="2295"/>
      <c r="L2871" s="2281"/>
      <c r="M2871" s="310"/>
      <c r="N2871" s="1678"/>
      <c r="O2871" s="1678"/>
      <c r="P2871" s="309"/>
      <c r="Q2871" s="309"/>
      <c r="R2871" s="308"/>
      <c r="S2871" s="308"/>
      <c r="T2871" s="358"/>
      <c r="U2871" s="357"/>
      <c r="V2871" s="357"/>
      <c r="W2871" s="357"/>
      <c r="X2871" s="357"/>
      <c r="Y2871" s="357"/>
      <c r="Z2871" s="357"/>
      <c r="AA2871" s="357"/>
      <c r="AB2871" s="308"/>
      <c r="AC2871" s="2300"/>
      <c r="AD2871" s="2300"/>
      <c r="AE2871" s="2308" t="str">
        <f>IF(AE2865&gt;9,"błąd","")</f>
        <v/>
      </c>
      <c r="AF2871" s="2316"/>
      <c r="AG2871" s="2314"/>
      <c r="AH2871" s="2312"/>
      <c r="AI2871" s="271">
        <f>IF(P2871=P2870,0,IF(P2871=P2869,0,IF(P2871=P2868,0,IF(P2871=P2867,0,IF(P2871=P2866,0,IF(P2871=P2865,0,1))))))</f>
        <v>0</v>
      </c>
      <c r="AJ2871" s="271" t="s">
        <v>545</v>
      </c>
      <c r="AK2871" s="271" t="str">
        <f t="shared" si="3181"/>
        <v>??</v>
      </c>
      <c r="AL2871" s="271" t="e">
        <f>IF(#REF!=#REF!,0,IF(#REF!=#REF!,0,IF(#REF!=#REF!,0,IF(#REF!=#REF!,0,IF(#REF!=#REF!,0,IF(#REF!=#REF!,0,1))))))</f>
        <v>#REF!</v>
      </c>
      <c r="AM2871" s="354">
        <f t="shared" si="3185"/>
        <v>0</v>
      </c>
      <c r="AN2871" s="330"/>
    </row>
    <row r="2872" spans="1:40" ht="14.1" customHeight="1" thickTop="1" thickBot="1" x14ac:dyDescent="0.25">
      <c r="A2872" s="2278"/>
      <c r="B2872" s="2281"/>
      <c r="C2872" s="2283"/>
      <c r="D2872" s="2285"/>
      <c r="E2872" s="2288"/>
      <c r="F2872" s="2281"/>
      <c r="G2872" s="2295"/>
      <c r="H2872" s="2297"/>
      <c r="I2872" s="2293"/>
      <c r="J2872" s="2281"/>
      <c r="K2872" s="2295"/>
      <c r="L2872" s="2281"/>
      <c r="M2872" s="310"/>
      <c r="N2872" s="1678"/>
      <c r="O2872" s="1678"/>
      <c r="P2872" s="309"/>
      <c r="Q2872" s="309"/>
      <c r="R2872" s="308"/>
      <c r="S2872" s="308"/>
      <c r="T2872" s="358"/>
      <c r="U2872" s="357"/>
      <c r="V2872" s="357"/>
      <c r="W2872" s="357"/>
      <c r="X2872" s="357"/>
      <c r="Y2872" s="357"/>
      <c r="Z2872" s="357"/>
      <c r="AA2872" s="357"/>
      <c r="AB2872" s="308"/>
      <c r="AC2872" s="2300"/>
      <c r="AD2872" s="2300"/>
      <c r="AE2872" s="2308"/>
      <c r="AF2872" s="2316"/>
      <c r="AG2872" s="2314"/>
      <c r="AH2872" s="2312"/>
      <c r="AI2872" s="271">
        <f>IF(P2872=P2871,0,IF(P2872=P2870,0,IF(P2872=P2869,0,IF(P2872=P2868,0,IF(P2872=P2867,0,IF(P2872=P2866,0,IF(P2872=P2865,0,1)))))))</f>
        <v>0</v>
      </c>
      <c r="AJ2872" s="271" t="s">
        <v>545</v>
      </c>
      <c r="AK2872" s="271" t="str">
        <f t="shared" si="3181"/>
        <v>??</v>
      </c>
      <c r="AL2872" s="271" t="e">
        <f>IF(#REF!=#REF!,0,IF(#REF!=#REF!,0,IF(#REF!=#REF!,0,IF(#REF!=#REF!,0,IF(#REF!=#REF!,0,IF(#REF!=#REF!,0,IF(#REF!=#REF!,0,1)))))))</f>
        <v>#REF!</v>
      </c>
      <c r="AM2872" s="354">
        <f t="shared" si="3185"/>
        <v>0</v>
      </c>
    </row>
    <row r="2873" spans="1:40" ht="14.1" customHeight="1" thickTop="1" thickBot="1" x14ac:dyDescent="0.25">
      <c r="A2873" s="2278"/>
      <c r="B2873" s="2281"/>
      <c r="C2873" s="2283"/>
      <c r="D2873" s="2285"/>
      <c r="E2873" s="2288"/>
      <c r="F2873" s="2281"/>
      <c r="G2873" s="2295"/>
      <c r="H2873" s="2297"/>
      <c r="I2873" s="2293"/>
      <c r="J2873" s="2281"/>
      <c r="K2873" s="2295"/>
      <c r="L2873" s="2281"/>
      <c r="M2873" s="310"/>
      <c r="N2873" s="1678"/>
      <c r="O2873" s="1678"/>
      <c r="P2873" s="309"/>
      <c r="Q2873" s="309"/>
      <c r="R2873" s="308"/>
      <c r="S2873" s="308"/>
      <c r="T2873" s="358"/>
      <c r="U2873" s="357"/>
      <c r="V2873" s="357"/>
      <c r="W2873" s="357"/>
      <c r="X2873" s="357"/>
      <c r="Y2873" s="357"/>
      <c r="Z2873" s="357"/>
      <c r="AA2873" s="357"/>
      <c r="AB2873" s="308"/>
      <c r="AC2873" s="2300"/>
      <c r="AD2873" s="2300"/>
      <c r="AE2873" s="2308"/>
      <c r="AF2873" s="2316"/>
      <c r="AG2873" s="2314"/>
      <c r="AH2873" s="2312"/>
      <c r="AI2873" s="271">
        <f>IF(P2873=P2872,0,IF(P2873=P2871,0,IF(P2873=P2870,0,IF(P2873=P2869,0,IF(P2873=P2868,0,IF(P2873=P2867,0,IF(P2873=P2866,0,IF(P2873=P2865,0,1))))))))</f>
        <v>0</v>
      </c>
      <c r="AJ2873" s="271" t="s">
        <v>545</v>
      </c>
      <c r="AK2873" s="271" t="str">
        <f t="shared" si="3181"/>
        <v>??</v>
      </c>
      <c r="AL2873" s="271" t="e">
        <f>IF(#REF!=#REF!,0,IF(#REF!=#REF!,0,IF(#REF!=#REF!,0,IF(#REF!=#REF!,0,IF(#REF!=#REF!,0,IF(#REF!=#REF!,0,IF(#REF!=#REF!,0,IF(#REF!=#REF!,0,1))))))))</f>
        <v>#REF!</v>
      </c>
      <c r="AM2873" s="354">
        <f t="shared" si="3185"/>
        <v>0</v>
      </c>
      <c r="AN2873" s="330"/>
    </row>
    <row r="2874" spans="1:40" ht="14.1" customHeight="1" thickTop="1" thickBot="1" x14ac:dyDescent="0.25">
      <c r="A2874" s="2279"/>
      <c r="B2874" s="2282"/>
      <c r="C2874" s="2284"/>
      <c r="D2874" s="2286"/>
      <c r="E2874" s="2289"/>
      <c r="F2874" s="2282"/>
      <c r="G2874" s="2296"/>
      <c r="H2874" s="2298"/>
      <c r="I2874" s="2294"/>
      <c r="J2874" s="2282"/>
      <c r="K2874" s="2296"/>
      <c r="L2874" s="2282"/>
      <c r="M2874" s="292"/>
      <c r="N2874" s="290"/>
      <c r="O2874" s="290"/>
      <c r="P2874" s="291"/>
      <c r="Q2874" s="291"/>
      <c r="R2874" s="290"/>
      <c r="S2874" s="290"/>
      <c r="T2874" s="356"/>
      <c r="U2874" s="355"/>
      <c r="V2874" s="355"/>
      <c r="W2874" s="355"/>
      <c r="X2874" s="355"/>
      <c r="Y2874" s="355"/>
      <c r="Z2874" s="355"/>
      <c r="AA2874" s="355"/>
      <c r="AB2874" s="290"/>
      <c r="AC2874" s="2301"/>
      <c r="AD2874" s="2301"/>
      <c r="AE2874" s="2309"/>
      <c r="AF2874" s="2316"/>
      <c r="AG2874" s="2315"/>
      <c r="AH2874" s="2312"/>
      <c r="AI2874" s="271">
        <f>IF(P2874=P2873,0,IF(P2874=P2872,0,IF(P2874=P2871,0,IF(P2874=P2870,0,IF(P2874=P2869,0,IF(P2874=P2868,0,IF(P2874=P2867,0,IF(P2874=P2866,0,IF(P2874=P2865,0,1)))))))))</f>
        <v>0</v>
      </c>
      <c r="AJ2874" s="271" t="s">
        <v>545</v>
      </c>
      <c r="AK2874" s="271" t="str">
        <f t="shared" si="3181"/>
        <v>??</v>
      </c>
      <c r="AL2874" s="271" t="e">
        <f>IF(#REF!=#REF!,0,IF(#REF!=#REF!,0,IF(#REF!=#REF!,0,IF(#REF!=#REF!,0,IF(#REF!=#REF!,0,IF(#REF!=#REF!,0,IF(#REF!=#REF!,0,IF(#REF!=#REF!,0,IF(#REF!=#REF!,0,1)))))))))</f>
        <v>#REF!</v>
      </c>
      <c r="AM2874" s="354">
        <f t="shared" si="3185"/>
        <v>0</v>
      </c>
      <c r="AN2874" s="330"/>
    </row>
    <row r="2875" spans="1:40" ht="14.1" customHeight="1" thickTop="1" thickBot="1" x14ac:dyDescent="0.25">
      <c r="A2875" s="2278"/>
      <c r="B2875" s="2280"/>
      <c r="C2875" s="2283"/>
      <c r="D2875" s="2285"/>
      <c r="E2875" s="2287"/>
      <c r="F2875" s="2280"/>
      <c r="G2875" s="2280"/>
      <c r="H2875" s="2297"/>
      <c r="I2875" s="2290" t="s">
        <v>140</v>
      </c>
      <c r="J2875" s="2281"/>
      <c r="K2875" s="2280"/>
      <c r="L2875" s="2281"/>
      <c r="M2875" s="310"/>
      <c r="N2875" s="1678"/>
      <c r="O2875" s="1678"/>
      <c r="P2875" s="388"/>
      <c r="Q2875" s="388"/>
      <c r="R2875" s="308"/>
      <c r="S2875" s="308"/>
      <c r="T2875" s="358"/>
      <c r="U2875" s="357"/>
      <c r="V2875" s="357"/>
      <c r="W2875" s="357"/>
      <c r="X2875" s="357"/>
      <c r="Y2875" s="357"/>
      <c r="Z2875" s="357"/>
      <c r="AA2875" s="357"/>
      <c r="AB2875" s="308"/>
      <c r="AC2875" s="2299">
        <f>SUM(T2875:AB2884)</f>
        <v>0</v>
      </c>
      <c r="AD2875" s="2299">
        <f>IF(AC2875&gt;0,18,0)</f>
        <v>0</v>
      </c>
      <c r="AE2875" s="2306">
        <f>IF((AC2875-AD2875)&gt;=0,AC2875-AD2875,0)</f>
        <v>0</v>
      </c>
      <c r="AF2875" s="2316">
        <f>IF(AC2875&lt;AD2875,AC2875,AD2875)/IF(AD2875=0,1,AD2875)</f>
        <v>0</v>
      </c>
      <c r="AG2875" s="2313" t="str">
        <f>IF(AF2875=1,"pe",IF(AF2875&gt;0,"ne",""))</f>
        <v/>
      </c>
      <c r="AH2875" s="2312"/>
      <c r="AI2875" s="271">
        <v>1</v>
      </c>
      <c r="AJ2875" s="271" t="s">
        <v>545</v>
      </c>
      <c r="AK2875" s="271" t="str">
        <f t="shared" si="3181"/>
        <v>??</v>
      </c>
      <c r="AL2875" s="271">
        <v>1</v>
      </c>
      <c r="AM2875" s="354">
        <f>C2875</f>
        <v>0</v>
      </c>
      <c r="AN2875" s="330"/>
    </row>
    <row r="2876" spans="1:40" ht="14.1" customHeight="1" thickTop="1" thickBot="1" x14ac:dyDescent="0.25">
      <c r="A2876" s="2278"/>
      <c r="B2876" s="2281"/>
      <c r="C2876" s="2283"/>
      <c r="D2876" s="2285"/>
      <c r="E2876" s="2288"/>
      <c r="F2876" s="2281"/>
      <c r="G2876" s="2295"/>
      <c r="H2876" s="2297"/>
      <c r="I2876" s="2291"/>
      <c r="J2876" s="2281"/>
      <c r="K2876" s="2295"/>
      <c r="L2876" s="2281"/>
      <c r="M2876" s="310"/>
      <c r="N2876" s="1678"/>
      <c r="O2876" s="1678"/>
      <c r="P2876" s="309"/>
      <c r="Q2876" s="309"/>
      <c r="R2876" s="308"/>
      <c r="S2876" s="308"/>
      <c r="T2876" s="358"/>
      <c r="U2876" s="357"/>
      <c r="V2876" s="357"/>
      <c r="W2876" s="357"/>
      <c r="X2876" s="357"/>
      <c r="Y2876" s="357"/>
      <c r="Z2876" s="357"/>
      <c r="AA2876" s="357"/>
      <c r="AB2876" s="308"/>
      <c r="AC2876" s="2300"/>
      <c r="AD2876" s="2300"/>
      <c r="AE2876" s="2307"/>
      <c r="AF2876" s="2316"/>
      <c r="AG2876" s="2314"/>
      <c r="AH2876" s="2312"/>
      <c r="AI2876" s="271">
        <f>IF(P2876=P2875,0,1)</f>
        <v>0</v>
      </c>
      <c r="AJ2876" s="271" t="s">
        <v>545</v>
      </c>
      <c r="AK2876" s="271" t="str">
        <f t="shared" si="3181"/>
        <v>??</v>
      </c>
      <c r="AL2876" s="271" t="e">
        <f>IF(#REF!=#REF!,0,1)</f>
        <v>#REF!</v>
      </c>
      <c r="AM2876" s="354">
        <f t="shared" ref="AM2876:AM2884" si="3186">AM2875</f>
        <v>0</v>
      </c>
      <c r="AN2876" s="330"/>
    </row>
    <row r="2877" spans="1:40" ht="14.1" customHeight="1" thickTop="1" thickBot="1" x14ac:dyDescent="0.25">
      <c r="A2877" s="2278"/>
      <c r="B2877" s="2281"/>
      <c r="C2877" s="2283"/>
      <c r="D2877" s="2285"/>
      <c r="E2877" s="2288"/>
      <c r="F2877" s="2281"/>
      <c r="G2877" s="2295"/>
      <c r="H2877" s="2297"/>
      <c r="I2877" s="2292"/>
      <c r="J2877" s="2281"/>
      <c r="K2877" s="2295"/>
      <c r="L2877" s="2281"/>
      <c r="M2877" s="310"/>
      <c r="N2877" s="1678"/>
      <c r="O2877" s="1678"/>
      <c r="P2877" s="309"/>
      <c r="Q2877" s="309"/>
      <c r="R2877" s="308"/>
      <c r="S2877" s="308"/>
      <c r="T2877" s="358"/>
      <c r="U2877" s="357"/>
      <c r="V2877" s="357"/>
      <c r="W2877" s="357"/>
      <c r="X2877" s="357"/>
      <c r="Y2877" s="357"/>
      <c r="Z2877" s="357"/>
      <c r="AA2877" s="357"/>
      <c r="AB2877" s="308"/>
      <c r="AC2877" s="2300"/>
      <c r="AD2877" s="2300"/>
      <c r="AE2877" s="2307"/>
      <c r="AF2877" s="2316"/>
      <c r="AG2877" s="2314"/>
      <c r="AH2877" s="2312"/>
      <c r="AI2877" s="271">
        <f>IF(P2877=P2876,0,IF(P2877=P2875,0,1))</f>
        <v>0</v>
      </c>
      <c r="AJ2877" s="271" t="s">
        <v>545</v>
      </c>
      <c r="AK2877" s="271" t="str">
        <f t="shared" si="3181"/>
        <v>??</v>
      </c>
      <c r="AL2877" s="271" t="e">
        <f>IF(#REF!=#REF!,0,IF(#REF!=#REF!,0,1))</f>
        <v>#REF!</v>
      </c>
      <c r="AM2877" s="354">
        <f t="shared" si="3186"/>
        <v>0</v>
      </c>
      <c r="AN2877" s="330"/>
    </row>
    <row r="2878" spans="1:40" ht="14.1" customHeight="1" thickTop="1" thickBot="1" x14ac:dyDescent="0.25">
      <c r="A2878" s="2278"/>
      <c r="B2878" s="2281"/>
      <c r="C2878" s="2283"/>
      <c r="D2878" s="2285"/>
      <c r="E2878" s="2288"/>
      <c r="F2878" s="2281"/>
      <c r="G2878" s="2295"/>
      <c r="H2878" s="2297"/>
      <c r="I2878" s="2293"/>
      <c r="J2878" s="2281"/>
      <c r="K2878" s="2295"/>
      <c r="L2878" s="2281"/>
      <c r="M2878" s="310"/>
      <c r="N2878" s="1678"/>
      <c r="O2878" s="1678"/>
      <c r="P2878" s="309"/>
      <c r="Q2878" s="309"/>
      <c r="R2878" s="308"/>
      <c r="S2878" s="308"/>
      <c r="T2878" s="358"/>
      <c r="U2878" s="357"/>
      <c r="V2878" s="357"/>
      <c r="W2878" s="357"/>
      <c r="X2878" s="357"/>
      <c r="Y2878" s="357"/>
      <c r="Z2878" s="357"/>
      <c r="AA2878" s="357"/>
      <c r="AB2878" s="308"/>
      <c r="AC2878" s="2300"/>
      <c r="AD2878" s="2300"/>
      <c r="AE2878" s="2307"/>
      <c r="AF2878" s="2316"/>
      <c r="AG2878" s="2314"/>
      <c r="AH2878" s="2312"/>
      <c r="AI2878" s="271">
        <f>IF(P2878=P2877,0,IF(P2878=P2876,0,IF(P2878=P2875,0,1)))</f>
        <v>0</v>
      </c>
      <c r="AJ2878" s="271" t="s">
        <v>545</v>
      </c>
      <c r="AK2878" s="271" t="str">
        <f t="shared" si="3181"/>
        <v>??</v>
      </c>
      <c r="AL2878" s="271" t="e">
        <f>IF(#REF!=#REF!,0,IF(#REF!=#REF!,0,IF(#REF!=#REF!,0,1)))</f>
        <v>#REF!</v>
      </c>
      <c r="AM2878" s="354">
        <f t="shared" si="3186"/>
        <v>0</v>
      </c>
    </row>
    <row r="2879" spans="1:40" ht="14.1" customHeight="1" thickTop="1" thickBot="1" x14ac:dyDescent="0.25">
      <c r="A2879" s="2278"/>
      <c r="B2879" s="2281"/>
      <c r="C2879" s="2283"/>
      <c r="D2879" s="2285"/>
      <c r="E2879" s="2288"/>
      <c r="F2879" s="2281"/>
      <c r="G2879" s="2295"/>
      <c r="H2879" s="2297"/>
      <c r="I2879" s="2293"/>
      <c r="J2879" s="2281"/>
      <c r="K2879" s="2295"/>
      <c r="L2879" s="2281"/>
      <c r="M2879" s="310"/>
      <c r="N2879" s="1678"/>
      <c r="O2879" s="1678"/>
      <c r="P2879" s="309"/>
      <c r="Q2879" s="309"/>
      <c r="R2879" s="308"/>
      <c r="S2879" s="308"/>
      <c r="T2879" s="358"/>
      <c r="U2879" s="357"/>
      <c r="V2879" s="357"/>
      <c r="W2879" s="357"/>
      <c r="X2879" s="357"/>
      <c r="Y2879" s="357"/>
      <c r="Z2879" s="357"/>
      <c r="AA2879" s="357"/>
      <c r="AB2879" s="308"/>
      <c r="AC2879" s="2300"/>
      <c r="AD2879" s="2300"/>
      <c r="AE2879" s="2307"/>
      <c r="AF2879" s="2316"/>
      <c r="AG2879" s="2314"/>
      <c r="AH2879" s="2312"/>
      <c r="AI2879" s="271">
        <f>IF(P2879=P2878,0,IF(P2879=P2877,0,IF(P2879=P2876,0,IF(P2879=P2875,0,1))))</f>
        <v>0</v>
      </c>
      <c r="AJ2879" s="271" t="s">
        <v>545</v>
      </c>
      <c r="AK2879" s="271" t="str">
        <f t="shared" si="3181"/>
        <v>??</v>
      </c>
      <c r="AL2879" s="271" t="e">
        <f>IF(#REF!=#REF!,0,IF(#REF!=#REF!,0,IF(#REF!=#REF!,0,IF(#REF!=#REF!,0,1))))</f>
        <v>#REF!</v>
      </c>
      <c r="AM2879" s="354">
        <f t="shared" si="3186"/>
        <v>0</v>
      </c>
    </row>
    <row r="2880" spans="1:40" ht="14.1" customHeight="1" thickTop="1" thickBot="1" x14ac:dyDescent="0.25">
      <c r="A2880" s="2278"/>
      <c r="B2880" s="2281"/>
      <c r="C2880" s="2283"/>
      <c r="D2880" s="2285"/>
      <c r="E2880" s="2288"/>
      <c r="F2880" s="2281"/>
      <c r="G2880" s="2295"/>
      <c r="H2880" s="2297"/>
      <c r="I2880" s="2293"/>
      <c r="J2880" s="2281"/>
      <c r="K2880" s="2295"/>
      <c r="L2880" s="2281"/>
      <c r="M2880" s="310"/>
      <c r="N2880" s="1678"/>
      <c r="O2880" s="1678"/>
      <c r="P2880" s="309"/>
      <c r="Q2880" s="309"/>
      <c r="R2880" s="308"/>
      <c r="S2880" s="308"/>
      <c r="T2880" s="358"/>
      <c r="U2880" s="357"/>
      <c r="V2880" s="357"/>
      <c r="W2880" s="357"/>
      <c r="X2880" s="357"/>
      <c r="Y2880" s="357"/>
      <c r="Z2880" s="357"/>
      <c r="AA2880" s="357"/>
      <c r="AB2880" s="308"/>
      <c r="AC2880" s="2300"/>
      <c r="AD2880" s="2300"/>
      <c r="AE2880" s="2307"/>
      <c r="AF2880" s="2316"/>
      <c r="AG2880" s="2314"/>
      <c r="AH2880" s="2312"/>
      <c r="AI2880" s="271">
        <f>IF(P2880=P2879,0,IF(P2880=P2878,0,IF(P2880=P2877,0,IF(P2880=P2876,0,IF(P2880=P2875,0,1)))))</f>
        <v>0</v>
      </c>
      <c r="AJ2880" s="271" t="s">
        <v>545</v>
      </c>
      <c r="AK2880" s="271" t="str">
        <f t="shared" si="3181"/>
        <v>??</v>
      </c>
      <c r="AL2880" s="271" t="e">
        <f>IF(#REF!=#REF!,0,IF(#REF!=#REF!,0,IF(#REF!=#REF!,0,IF(#REF!=#REF!,0,IF(#REF!=#REF!,0,1)))))</f>
        <v>#REF!</v>
      </c>
      <c r="AM2880" s="354">
        <f t="shared" si="3186"/>
        <v>0</v>
      </c>
    </row>
    <row r="2881" spans="1:39" ht="14.1" customHeight="1" thickTop="1" thickBot="1" x14ac:dyDescent="0.25">
      <c r="A2881" s="2278"/>
      <c r="B2881" s="2281"/>
      <c r="C2881" s="2283"/>
      <c r="D2881" s="2285"/>
      <c r="E2881" s="2288"/>
      <c r="F2881" s="2281"/>
      <c r="G2881" s="2295"/>
      <c r="H2881" s="2297"/>
      <c r="I2881" s="2293"/>
      <c r="J2881" s="2281"/>
      <c r="K2881" s="2295"/>
      <c r="L2881" s="2281"/>
      <c r="M2881" s="310"/>
      <c r="N2881" s="1678"/>
      <c r="O2881" s="1678"/>
      <c r="P2881" s="309"/>
      <c r="Q2881" s="309"/>
      <c r="R2881" s="308"/>
      <c r="S2881" s="308"/>
      <c r="T2881" s="358"/>
      <c r="U2881" s="357"/>
      <c r="V2881" s="357"/>
      <c r="W2881" s="357"/>
      <c r="X2881" s="357"/>
      <c r="Y2881" s="357"/>
      <c r="Z2881" s="357"/>
      <c r="AA2881" s="357"/>
      <c r="AB2881" s="308"/>
      <c r="AC2881" s="2300"/>
      <c r="AD2881" s="2300"/>
      <c r="AE2881" s="2308" t="str">
        <f>IF(AE2875&gt;9,"błąd","")</f>
        <v/>
      </c>
      <c r="AF2881" s="2316"/>
      <c r="AG2881" s="2314"/>
      <c r="AH2881" s="2312"/>
      <c r="AI2881" s="271">
        <f>IF(P2881=P2880,0,IF(P2881=P2879,0,IF(P2881=P2878,0,IF(P2881=P2877,0,IF(P2881=P2876,0,IF(P2881=P2875,0,1))))))</f>
        <v>0</v>
      </c>
      <c r="AJ2881" s="271" t="s">
        <v>545</v>
      </c>
      <c r="AK2881" s="271" t="str">
        <f t="shared" si="3181"/>
        <v>??</v>
      </c>
      <c r="AL2881" s="271" t="e">
        <f>IF(#REF!=#REF!,0,IF(#REF!=#REF!,0,IF(#REF!=#REF!,0,IF(#REF!=#REF!,0,IF(#REF!=#REF!,0,IF(#REF!=#REF!,0,1))))))</f>
        <v>#REF!</v>
      </c>
      <c r="AM2881" s="354">
        <f t="shared" si="3186"/>
        <v>0</v>
      </c>
    </row>
    <row r="2882" spans="1:39" ht="14.1" customHeight="1" thickTop="1" thickBot="1" x14ac:dyDescent="0.25">
      <c r="A2882" s="2278"/>
      <c r="B2882" s="2281"/>
      <c r="C2882" s="2283"/>
      <c r="D2882" s="2285"/>
      <c r="E2882" s="2288"/>
      <c r="F2882" s="2281"/>
      <c r="G2882" s="2295"/>
      <c r="H2882" s="2297"/>
      <c r="I2882" s="2293"/>
      <c r="J2882" s="2281"/>
      <c r="K2882" s="2295"/>
      <c r="L2882" s="2281"/>
      <c r="M2882" s="310"/>
      <c r="N2882" s="1678"/>
      <c r="O2882" s="1678"/>
      <c r="P2882" s="309"/>
      <c r="Q2882" s="309"/>
      <c r="R2882" s="308"/>
      <c r="S2882" s="308"/>
      <c r="T2882" s="358"/>
      <c r="U2882" s="357"/>
      <c r="V2882" s="357"/>
      <c r="W2882" s="357"/>
      <c r="X2882" s="357"/>
      <c r="Y2882" s="357"/>
      <c r="Z2882" s="357"/>
      <c r="AA2882" s="357"/>
      <c r="AB2882" s="308"/>
      <c r="AC2882" s="2300"/>
      <c r="AD2882" s="2300"/>
      <c r="AE2882" s="2308"/>
      <c r="AF2882" s="2316"/>
      <c r="AG2882" s="2314"/>
      <c r="AH2882" s="2312"/>
      <c r="AI2882" s="271">
        <f>IF(P2882=P2881,0,IF(P2882=P2880,0,IF(P2882=P2879,0,IF(P2882=P2878,0,IF(P2882=P2877,0,IF(P2882=P2876,0,IF(P2882=P2875,0,1)))))))</f>
        <v>0</v>
      </c>
      <c r="AJ2882" s="271" t="s">
        <v>545</v>
      </c>
      <c r="AK2882" s="271" t="str">
        <f t="shared" si="3181"/>
        <v>??</v>
      </c>
      <c r="AL2882" s="271" t="e">
        <f>IF(#REF!=#REF!,0,IF(#REF!=#REF!,0,IF(#REF!=#REF!,0,IF(#REF!=#REF!,0,IF(#REF!=#REF!,0,IF(#REF!=#REF!,0,IF(#REF!=#REF!,0,1)))))))</f>
        <v>#REF!</v>
      </c>
      <c r="AM2882" s="354">
        <f t="shared" si="3186"/>
        <v>0</v>
      </c>
    </row>
    <row r="2883" spans="1:39" ht="14.1" customHeight="1" thickTop="1" thickBot="1" x14ac:dyDescent="0.25">
      <c r="A2883" s="2278"/>
      <c r="B2883" s="2281"/>
      <c r="C2883" s="2283"/>
      <c r="D2883" s="2285"/>
      <c r="E2883" s="2288"/>
      <c r="F2883" s="2281"/>
      <c r="G2883" s="2295"/>
      <c r="H2883" s="2297"/>
      <c r="I2883" s="2293"/>
      <c r="J2883" s="2281"/>
      <c r="K2883" s="2295"/>
      <c r="L2883" s="2281"/>
      <c r="M2883" s="310"/>
      <c r="N2883" s="1678"/>
      <c r="O2883" s="1678"/>
      <c r="P2883" s="309"/>
      <c r="Q2883" s="309"/>
      <c r="R2883" s="308"/>
      <c r="S2883" s="308"/>
      <c r="T2883" s="358"/>
      <c r="U2883" s="357"/>
      <c r="V2883" s="357"/>
      <c r="W2883" s="357"/>
      <c r="X2883" s="357"/>
      <c r="Y2883" s="357"/>
      <c r="Z2883" s="357"/>
      <c r="AA2883" s="357"/>
      <c r="AB2883" s="308"/>
      <c r="AC2883" s="2300"/>
      <c r="AD2883" s="2300"/>
      <c r="AE2883" s="2308"/>
      <c r="AF2883" s="2316"/>
      <c r="AG2883" s="2314"/>
      <c r="AH2883" s="2312"/>
      <c r="AI2883" s="271">
        <f>IF(P2883=P2882,0,IF(P2883=P2881,0,IF(P2883=P2880,0,IF(P2883=P2879,0,IF(P2883=P2878,0,IF(P2883=P2877,0,IF(P2883=P2876,0,IF(P2883=P2875,0,1))))))))</f>
        <v>0</v>
      </c>
      <c r="AJ2883" s="271" t="s">
        <v>545</v>
      </c>
      <c r="AK2883" s="271" t="str">
        <f t="shared" si="3181"/>
        <v>??</v>
      </c>
      <c r="AL2883" s="271" t="e">
        <f>IF(#REF!=#REF!,0,IF(#REF!=#REF!,0,IF(#REF!=#REF!,0,IF(#REF!=#REF!,0,IF(#REF!=#REF!,0,IF(#REF!=#REF!,0,IF(#REF!=#REF!,0,IF(#REF!=#REF!,0,1))))))))</f>
        <v>#REF!</v>
      </c>
      <c r="AM2883" s="354">
        <f t="shared" si="3186"/>
        <v>0</v>
      </c>
    </row>
    <row r="2884" spans="1:39" ht="14.1" customHeight="1" thickTop="1" thickBot="1" x14ac:dyDescent="0.25">
      <c r="A2884" s="2279"/>
      <c r="B2884" s="2282"/>
      <c r="C2884" s="2284"/>
      <c r="D2884" s="2286"/>
      <c r="E2884" s="2289"/>
      <c r="F2884" s="2282"/>
      <c r="G2884" s="2296"/>
      <c r="H2884" s="2298"/>
      <c r="I2884" s="2294"/>
      <c r="J2884" s="2282"/>
      <c r="K2884" s="2296"/>
      <c r="L2884" s="2282"/>
      <c r="M2884" s="292"/>
      <c r="N2884" s="290"/>
      <c r="O2884" s="290"/>
      <c r="P2884" s="291"/>
      <c r="Q2884" s="291"/>
      <c r="R2884" s="290"/>
      <c r="S2884" s="290"/>
      <c r="T2884" s="356"/>
      <c r="U2884" s="355"/>
      <c r="V2884" s="355"/>
      <c r="W2884" s="355"/>
      <c r="X2884" s="355"/>
      <c r="Y2884" s="355"/>
      <c r="Z2884" s="355"/>
      <c r="AA2884" s="355"/>
      <c r="AB2884" s="290"/>
      <c r="AC2884" s="2301"/>
      <c r="AD2884" s="2301"/>
      <c r="AE2884" s="2309"/>
      <c r="AF2884" s="2316"/>
      <c r="AG2884" s="2315"/>
      <c r="AH2884" s="2312"/>
      <c r="AI2884" s="271">
        <f>IF(P2884=P2883,0,IF(P2884=P2882,0,IF(P2884=P2881,0,IF(P2884=P2880,0,IF(P2884=P2879,0,IF(P2884=P2878,0,IF(P2884=P2877,0,IF(P2884=P2876,0,IF(P2884=P2875,0,1)))))))))</f>
        <v>0</v>
      </c>
      <c r="AJ2884" s="271" t="s">
        <v>545</v>
      </c>
      <c r="AK2884" s="271" t="str">
        <f t="shared" si="3181"/>
        <v>??</v>
      </c>
      <c r="AL2884" s="271" t="e">
        <f>IF(#REF!=#REF!,0,IF(#REF!=#REF!,0,IF(#REF!=#REF!,0,IF(#REF!=#REF!,0,IF(#REF!=#REF!,0,IF(#REF!=#REF!,0,IF(#REF!=#REF!,0,IF(#REF!=#REF!,0,IF(#REF!=#REF!,0,1)))))))))</f>
        <v>#REF!</v>
      </c>
      <c r="AM2884" s="354">
        <f t="shared" si="3186"/>
        <v>0</v>
      </c>
    </row>
    <row r="2885" spans="1:39" ht="14.1" customHeight="1" thickTop="1" thickBot="1" x14ac:dyDescent="0.25">
      <c r="A2885" s="2278"/>
      <c r="B2885" s="2280"/>
      <c r="C2885" s="2283"/>
      <c r="D2885" s="2285"/>
      <c r="E2885" s="2287"/>
      <c r="F2885" s="2280"/>
      <c r="G2885" s="2280"/>
      <c r="H2885" s="2297"/>
      <c r="I2885" s="2290" t="s">
        <v>140</v>
      </c>
      <c r="J2885" s="2281"/>
      <c r="K2885" s="2280"/>
      <c r="L2885" s="2281"/>
      <c r="M2885" s="310"/>
      <c r="N2885" s="1678"/>
      <c r="O2885" s="1678"/>
      <c r="P2885" s="388"/>
      <c r="Q2885" s="388"/>
      <c r="R2885" s="308"/>
      <c r="S2885" s="308"/>
      <c r="T2885" s="358"/>
      <c r="U2885" s="357"/>
      <c r="V2885" s="357"/>
      <c r="W2885" s="357"/>
      <c r="X2885" s="357"/>
      <c r="Y2885" s="357"/>
      <c r="Z2885" s="357"/>
      <c r="AA2885" s="357"/>
      <c r="AB2885" s="308"/>
      <c r="AC2885" s="2299">
        <f>SUM(T2885:AB2894)</f>
        <v>0</v>
      </c>
      <c r="AD2885" s="2299">
        <f>IF(AC2885&gt;0,18,0)</f>
        <v>0</v>
      </c>
      <c r="AE2885" s="2306">
        <f>IF((AC2885-AD2885)&gt;=0,AC2885-AD2885,0)</f>
        <v>0</v>
      </c>
      <c r="AF2885" s="2316">
        <f>IF(AC2885&lt;AD2885,AC2885,AD2885)/IF(AD2885=0,1,AD2885)</f>
        <v>0</v>
      </c>
      <c r="AG2885" s="2313" t="str">
        <f>IF(AF2885=1,"pe",IF(AF2885&gt;0,"ne",""))</f>
        <v/>
      </c>
      <c r="AH2885" s="2312"/>
      <c r="AI2885" s="271">
        <v>1</v>
      </c>
      <c r="AJ2885" s="271" t="s">
        <v>545</v>
      </c>
      <c r="AK2885" s="271" t="str">
        <f t="shared" si="3181"/>
        <v>??</v>
      </c>
      <c r="AL2885" s="271">
        <v>1</v>
      </c>
      <c r="AM2885" s="354">
        <f>C2885</f>
        <v>0</v>
      </c>
    </row>
    <row r="2886" spans="1:39" ht="14.1" customHeight="1" thickTop="1" thickBot="1" x14ac:dyDescent="0.25">
      <c r="A2886" s="2278"/>
      <c r="B2886" s="2281"/>
      <c r="C2886" s="2283"/>
      <c r="D2886" s="2285"/>
      <c r="E2886" s="2288"/>
      <c r="F2886" s="2281"/>
      <c r="G2886" s="2295"/>
      <c r="H2886" s="2297"/>
      <c r="I2886" s="2291"/>
      <c r="J2886" s="2281"/>
      <c r="K2886" s="2295"/>
      <c r="L2886" s="2281"/>
      <c r="M2886" s="310"/>
      <c r="N2886" s="1678"/>
      <c r="O2886" s="1678"/>
      <c r="P2886" s="309"/>
      <c r="Q2886" s="309"/>
      <c r="R2886" s="308"/>
      <c r="S2886" s="308"/>
      <c r="T2886" s="358"/>
      <c r="U2886" s="357"/>
      <c r="V2886" s="357"/>
      <c r="W2886" s="357"/>
      <c r="X2886" s="357"/>
      <c r="Y2886" s="357"/>
      <c r="Z2886" s="357"/>
      <c r="AA2886" s="357"/>
      <c r="AB2886" s="308"/>
      <c r="AC2886" s="2300"/>
      <c r="AD2886" s="2300"/>
      <c r="AE2886" s="2307"/>
      <c r="AF2886" s="2316"/>
      <c r="AG2886" s="2314"/>
      <c r="AH2886" s="2312"/>
      <c r="AI2886" s="271">
        <f>IF(P2886=P2885,0,1)</f>
        <v>0</v>
      </c>
      <c r="AJ2886" s="271" t="s">
        <v>545</v>
      </c>
      <c r="AK2886" s="271" t="str">
        <f t="shared" si="3181"/>
        <v>??</v>
      </c>
      <c r="AL2886" s="271" t="e">
        <f>IF(#REF!=#REF!,0,1)</f>
        <v>#REF!</v>
      </c>
      <c r="AM2886" s="354">
        <f t="shared" ref="AM2886:AM2894" si="3187">AM2885</f>
        <v>0</v>
      </c>
    </row>
    <row r="2887" spans="1:39" ht="14.1" customHeight="1" thickTop="1" thickBot="1" x14ac:dyDescent="0.25">
      <c r="A2887" s="2278"/>
      <c r="B2887" s="2281"/>
      <c r="C2887" s="2283"/>
      <c r="D2887" s="2285"/>
      <c r="E2887" s="2288"/>
      <c r="F2887" s="2281"/>
      <c r="G2887" s="2295"/>
      <c r="H2887" s="2297"/>
      <c r="I2887" s="2292"/>
      <c r="J2887" s="2281"/>
      <c r="K2887" s="2295"/>
      <c r="L2887" s="2281"/>
      <c r="M2887" s="310"/>
      <c r="N2887" s="1678"/>
      <c r="O2887" s="1678"/>
      <c r="P2887" s="309"/>
      <c r="Q2887" s="309"/>
      <c r="R2887" s="308"/>
      <c r="S2887" s="308"/>
      <c r="T2887" s="358"/>
      <c r="U2887" s="357"/>
      <c r="V2887" s="357"/>
      <c r="W2887" s="357"/>
      <c r="X2887" s="357"/>
      <c r="Y2887" s="357"/>
      <c r="Z2887" s="357"/>
      <c r="AA2887" s="357"/>
      <c r="AB2887" s="308"/>
      <c r="AC2887" s="2300"/>
      <c r="AD2887" s="2300"/>
      <c r="AE2887" s="2307"/>
      <c r="AF2887" s="2316"/>
      <c r="AG2887" s="2314"/>
      <c r="AH2887" s="2312"/>
      <c r="AI2887" s="271">
        <f>IF(P2887=P2886,0,IF(P2887=P2885,0,1))</f>
        <v>0</v>
      </c>
      <c r="AJ2887" s="271" t="s">
        <v>545</v>
      </c>
      <c r="AK2887" s="271" t="str">
        <f t="shared" si="3181"/>
        <v>??</v>
      </c>
      <c r="AL2887" s="271" t="e">
        <f>IF(#REF!=#REF!,0,IF(#REF!=#REF!,0,1))</f>
        <v>#REF!</v>
      </c>
      <c r="AM2887" s="354">
        <f t="shared" si="3187"/>
        <v>0</v>
      </c>
    </row>
    <row r="2888" spans="1:39" ht="14.1" customHeight="1" thickTop="1" thickBot="1" x14ac:dyDescent="0.25">
      <c r="A2888" s="2278"/>
      <c r="B2888" s="2281"/>
      <c r="C2888" s="2283"/>
      <c r="D2888" s="2285"/>
      <c r="E2888" s="2288"/>
      <c r="F2888" s="2281"/>
      <c r="G2888" s="2295"/>
      <c r="H2888" s="2297"/>
      <c r="I2888" s="2293"/>
      <c r="J2888" s="2281"/>
      <c r="K2888" s="2295"/>
      <c r="L2888" s="2281"/>
      <c r="M2888" s="310"/>
      <c r="N2888" s="1678"/>
      <c r="O2888" s="1678"/>
      <c r="P2888" s="309"/>
      <c r="Q2888" s="309"/>
      <c r="R2888" s="308"/>
      <c r="S2888" s="308"/>
      <c r="T2888" s="358"/>
      <c r="U2888" s="357"/>
      <c r="V2888" s="357"/>
      <c r="W2888" s="357"/>
      <c r="X2888" s="357"/>
      <c r="Y2888" s="357"/>
      <c r="Z2888" s="357"/>
      <c r="AA2888" s="357"/>
      <c r="AB2888" s="308"/>
      <c r="AC2888" s="2300"/>
      <c r="AD2888" s="2300"/>
      <c r="AE2888" s="2307"/>
      <c r="AF2888" s="2316"/>
      <c r="AG2888" s="2314"/>
      <c r="AH2888" s="2312"/>
      <c r="AI2888" s="271">
        <f>IF(P2888=P2887,0,IF(P2888=P2886,0,IF(P2888=P2885,0,1)))</f>
        <v>0</v>
      </c>
      <c r="AJ2888" s="271" t="s">
        <v>545</v>
      </c>
      <c r="AK2888" s="271" t="str">
        <f t="shared" si="3181"/>
        <v>??</v>
      </c>
      <c r="AL2888" s="271" t="e">
        <f>IF(#REF!=#REF!,0,IF(#REF!=#REF!,0,IF(#REF!=#REF!,0,1)))</f>
        <v>#REF!</v>
      </c>
      <c r="AM2888" s="354">
        <f t="shared" si="3187"/>
        <v>0</v>
      </c>
    </row>
    <row r="2889" spans="1:39" ht="14.1" customHeight="1" thickTop="1" thickBot="1" x14ac:dyDescent="0.25">
      <c r="A2889" s="2278"/>
      <c r="B2889" s="2281"/>
      <c r="C2889" s="2283"/>
      <c r="D2889" s="2285"/>
      <c r="E2889" s="2288"/>
      <c r="F2889" s="2281"/>
      <c r="G2889" s="2295"/>
      <c r="H2889" s="2297"/>
      <c r="I2889" s="2293"/>
      <c r="J2889" s="2281"/>
      <c r="K2889" s="2295"/>
      <c r="L2889" s="2281"/>
      <c r="M2889" s="310"/>
      <c r="N2889" s="1678"/>
      <c r="O2889" s="1678"/>
      <c r="P2889" s="309"/>
      <c r="Q2889" s="309"/>
      <c r="R2889" s="308"/>
      <c r="S2889" s="308"/>
      <c r="T2889" s="358"/>
      <c r="U2889" s="357"/>
      <c r="V2889" s="357"/>
      <c r="W2889" s="357"/>
      <c r="X2889" s="357"/>
      <c r="Y2889" s="357"/>
      <c r="Z2889" s="357"/>
      <c r="AA2889" s="357"/>
      <c r="AB2889" s="308"/>
      <c r="AC2889" s="2300"/>
      <c r="AD2889" s="2300"/>
      <c r="AE2889" s="2307"/>
      <c r="AF2889" s="2316"/>
      <c r="AG2889" s="2314"/>
      <c r="AH2889" s="2312"/>
      <c r="AI2889" s="271">
        <f>IF(P2889=P2888,0,IF(P2889=P2887,0,IF(P2889=P2886,0,IF(P2889=P2885,0,1))))</f>
        <v>0</v>
      </c>
      <c r="AJ2889" s="271" t="s">
        <v>545</v>
      </c>
      <c r="AK2889" s="271" t="str">
        <f t="shared" si="3181"/>
        <v>??</v>
      </c>
      <c r="AL2889" s="271" t="e">
        <f>IF(#REF!=#REF!,0,IF(#REF!=#REF!,0,IF(#REF!=#REF!,0,IF(#REF!=#REF!,0,1))))</f>
        <v>#REF!</v>
      </c>
      <c r="AM2889" s="354">
        <f t="shared" si="3187"/>
        <v>0</v>
      </c>
    </row>
    <row r="2890" spans="1:39" ht="14.1" customHeight="1" thickTop="1" thickBot="1" x14ac:dyDescent="0.25">
      <c r="A2890" s="2278"/>
      <c r="B2890" s="2281"/>
      <c r="C2890" s="2283"/>
      <c r="D2890" s="2285"/>
      <c r="E2890" s="2288"/>
      <c r="F2890" s="2281"/>
      <c r="G2890" s="2295"/>
      <c r="H2890" s="2297"/>
      <c r="I2890" s="2293"/>
      <c r="J2890" s="2281"/>
      <c r="K2890" s="2295"/>
      <c r="L2890" s="2281"/>
      <c r="M2890" s="310"/>
      <c r="N2890" s="1678"/>
      <c r="O2890" s="1678"/>
      <c r="P2890" s="309"/>
      <c r="Q2890" s="309"/>
      <c r="R2890" s="308"/>
      <c r="S2890" s="308"/>
      <c r="T2890" s="358"/>
      <c r="U2890" s="357"/>
      <c r="V2890" s="357"/>
      <c r="W2890" s="357"/>
      <c r="X2890" s="357"/>
      <c r="Y2890" s="357"/>
      <c r="Z2890" s="357"/>
      <c r="AA2890" s="357"/>
      <c r="AB2890" s="308"/>
      <c r="AC2890" s="2300"/>
      <c r="AD2890" s="2300"/>
      <c r="AE2890" s="2307"/>
      <c r="AF2890" s="2316"/>
      <c r="AG2890" s="2314"/>
      <c r="AH2890" s="2312"/>
      <c r="AI2890" s="271">
        <f>IF(P2890=P2889,0,IF(P2890=P2888,0,IF(P2890=P2887,0,IF(P2890=P2886,0,IF(P2890=P2885,0,1)))))</f>
        <v>0</v>
      </c>
      <c r="AJ2890" s="271" t="s">
        <v>545</v>
      </c>
      <c r="AK2890" s="271" t="str">
        <f t="shared" si="3181"/>
        <v>??</v>
      </c>
      <c r="AL2890" s="271" t="e">
        <f>IF(#REF!=#REF!,0,IF(#REF!=#REF!,0,IF(#REF!=#REF!,0,IF(#REF!=#REF!,0,IF(#REF!=#REF!,0,1)))))</f>
        <v>#REF!</v>
      </c>
      <c r="AM2890" s="354">
        <f t="shared" si="3187"/>
        <v>0</v>
      </c>
    </row>
    <row r="2891" spans="1:39" ht="14.1" customHeight="1" thickTop="1" thickBot="1" x14ac:dyDescent="0.25">
      <c r="A2891" s="2278"/>
      <c r="B2891" s="2281"/>
      <c r="C2891" s="2283"/>
      <c r="D2891" s="2285"/>
      <c r="E2891" s="2288"/>
      <c r="F2891" s="2281"/>
      <c r="G2891" s="2295"/>
      <c r="H2891" s="2297"/>
      <c r="I2891" s="2293"/>
      <c r="J2891" s="2281"/>
      <c r="K2891" s="2295"/>
      <c r="L2891" s="2281"/>
      <c r="M2891" s="310"/>
      <c r="N2891" s="1678"/>
      <c r="O2891" s="1678"/>
      <c r="P2891" s="309"/>
      <c r="Q2891" s="309"/>
      <c r="R2891" s="308"/>
      <c r="S2891" s="308"/>
      <c r="T2891" s="358"/>
      <c r="U2891" s="357"/>
      <c r="V2891" s="357"/>
      <c r="W2891" s="357"/>
      <c r="X2891" s="357"/>
      <c r="Y2891" s="357"/>
      <c r="Z2891" s="357"/>
      <c r="AA2891" s="357"/>
      <c r="AB2891" s="308"/>
      <c r="AC2891" s="2300"/>
      <c r="AD2891" s="2300"/>
      <c r="AE2891" s="2308" t="str">
        <f>IF(AE2885&gt;9,"błąd","")</f>
        <v/>
      </c>
      <c r="AF2891" s="2316"/>
      <c r="AG2891" s="2314"/>
      <c r="AH2891" s="2312"/>
      <c r="AI2891" s="271">
        <f>IF(P2891=P2890,0,IF(P2891=P2889,0,IF(P2891=P2888,0,IF(P2891=P2887,0,IF(P2891=P2886,0,IF(P2891=P2885,0,1))))))</f>
        <v>0</v>
      </c>
      <c r="AJ2891" s="271" t="s">
        <v>545</v>
      </c>
      <c r="AK2891" s="271" t="str">
        <f t="shared" si="3181"/>
        <v>??</v>
      </c>
      <c r="AL2891" s="271" t="e">
        <f>IF(#REF!=#REF!,0,IF(#REF!=#REF!,0,IF(#REF!=#REF!,0,IF(#REF!=#REF!,0,IF(#REF!=#REF!,0,IF(#REF!=#REF!,0,1))))))</f>
        <v>#REF!</v>
      </c>
      <c r="AM2891" s="354">
        <f t="shared" si="3187"/>
        <v>0</v>
      </c>
    </row>
    <row r="2892" spans="1:39" ht="14.1" customHeight="1" thickTop="1" thickBot="1" x14ac:dyDescent="0.25">
      <c r="A2892" s="2278"/>
      <c r="B2892" s="2281"/>
      <c r="C2892" s="2283"/>
      <c r="D2892" s="2285"/>
      <c r="E2892" s="2288"/>
      <c r="F2892" s="2281"/>
      <c r="G2892" s="2295"/>
      <c r="H2892" s="2297"/>
      <c r="I2892" s="2293"/>
      <c r="J2892" s="2281"/>
      <c r="K2892" s="2295"/>
      <c r="L2892" s="2281"/>
      <c r="M2892" s="310"/>
      <c r="N2892" s="1678"/>
      <c r="O2892" s="1678"/>
      <c r="P2892" s="309"/>
      <c r="Q2892" s="309"/>
      <c r="R2892" s="308"/>
      <c r="S2892" s="308"/>
      <c r="T2892" s="358"/>
      <c r="U2892" s="357"/>
      <c r="V2892" s="357"/>
      <c r="W2892" s="357"/>
      <c r="X2892" s="357"/>
      <c r="Y2892" s="357"/>
      <c r="Z2892" s="357"/>
      <c r="AA2892" s="357"/>
      <c r="AB2892" s="308"/>
      <c r="AC2892" s="2300"/>
      <c r="AD2892" s="2300"/>
      <c r="AE2892" s="2308"/>
      <c r="AF2892" s="2316"/>
      <c r="AG2892" s="2314"/>
      <c r="AH2892" s="2312"/>
      <c r="AI2892" s="271">
        <f>IF(P2892=P2891,0,IF(P2892=P2890,0,IF(P2892=P2889,0,IF(P2892=P2888,0,IF(P2892=P2887,0,IF(P2892=P2886,0,IF(P2892=P2885,0,1)))))))</f>
        <v>0</v>
      </c>
      <c r="AJ2892" s="271" t="s">
        <v>545</v>
      </c>
      <c r="AK2892" s="271" t="str">
        <f t="shared" si="3181"/>
        <v>??</v>
      </c>
      <c r="AL2892" s="271" t="e">
        <f>IF(#REF!=#REF!,0,IF(#REF!=#REF!,0,IF(#REF!=#REF!,0,IF(#REF!=#REF!,0,IF(#REF!=#REF!,0,IF(#REF!=#REF!,0,IF(#REF!=#REF!,0,1)))))))</f>
        <v>#REF!</v>
      </c>
      <c r="AM2892" s="354">
        <f t="shared" si="3187"/>
        <v>0</v>
      </c>
    </row>
    <row r="2893" spans="1:39" ht="14.1" customHeight="1" thickTop="1" thickBot="1" x14ac:dyDescent="0.25">
      <c r="A2893" s="2278"/>
      <c r="B2893" s="2281"/>
      <c r="C2893" s="2283"/>
      <c r="D2893" s="2285"/>
      <c r="E2893" s="2288"/>
      <c r="F2893" s="2281"/>
      <c r="G2893" s="2295"/>
      <c r="H2893" s="2297"/>
      <c r="I2893" s="2293"/>
      <c r="J2893" s="2281"/>
      <c r="K2893" s="2295"/>
      <c r="L2893" s="2281"/>
      <c r="M2893" s="310"/>
      <c r="N2893" s="1678"/>
      <c r="O2893" s="1678"/>
      <c r="P2893" s="309"/>
      <c r="Q2893" s="309"/>
      <c r="R2893" s="308"/>
      <c r="S2893" s="308"/>
      <c r="T2893" s="358"/>
      <c r="U2893" s="357"/>
      <c r="V2893" s="357"/>
      <c r="W2893" s="357"/>
      <c r="X2893" s="357"/>
      <c r="Y2893" s="357"/>
      <c r="Z2893" s="357"/>
      <c r="AA2893" s="357"/>
      <c r="AB2893" s="308"/>
      <c r="AC2893" s="2300"/>
      <c r="AD2893" s="2300"/>
      <c r="AE2893" s="2308"/>
      <c r="AF2893" s="2316"/>
      <c r="AG2893" s="2314"/>
      <c r="AH2893" s="2312"/>
      <c r="AI2893" s="271">
        <f>IF(P2893=P2892,0,IF(P2893=P2891,0,IF(P2893=P2890,0,IF(P2893=P2889,0,IF(P2893=P2888,0,IF(P2893=P2887,0,IF(P2893=P2886,0,IF(P2893=P2885,0,1))))))))</f>
        <v>0</v>
      </c>
      <c r="AJ2893" s="271" t="s">
        <v>545</v>
      </c>
      <c r="AK2893" s="271" t="str">
        <f t="shared" si="3181"/>
        <v>??</v>
      </c>
      <c r="AL2893" s="271" t="e">
        <f>IF(#REF!=#REF!,0,IF(#REF!=#REF!,0,IF(#REF!=#REF!,0,IF(#REF!=#REF!,0,IF(#REF!=#REF!,0,IF(#REF!=#REF!,0,IF(#REF!=#REF!,0,IF(#REF!=#REF!,0,1))))))))</f>
        <v>#REF!</v>
      </c>
      <c r="AM2893" s="354">
        <f t="shared" si="3187"/>
        <v>0</v>
      </c>
    </row>
    <row r="2894" spans="1:39" ht="14.1" customHeight="1" thickTop="1" thickBot="1" x14ac:dyDescent="0.25">
      <c r="A2894" s="2279"/>
      <c r="B2894" s="2282"/>
      <c r="C2894" s="2284"/>
      <c r="D2894" s="2286"/>
      <c r="E2894" s="2289"/>
      <c r="F2894" s="2282"/>
      <c r="G2894" s="2296"/>
      <c r="H2894" s="2298"/>
      <c r="I2894" s="2294"/>
      <c r="J2894" s="2282"/>
      <c r="K2894" s="2296"/>
      <c r="L2894" s="2282"/>
      <c r="M2894" s="292"/>
      <c r="N2894" s="290"/>
      <c r="O2894" s="290"/>
      <c r="P2894" s="291"/>
      <c r="Q2894" s="291"/>
      <c r="R2894" s="290"/>
      <c r="S2894" s="290"/>
      <c r="T2894" s="356"/>
      <c r="U2894" s="355"/>
      <c r="V2894" s="355"/>
      <c r="W2894" s="355"/>
      <c r="X2894" s="355"/>
      <c r="Y2894" s="355"/>
      <c r="Z2894" s="355"/>
      <c r="AA2894" s="355"/>
      <c r="AB2894" s="290"/>
      <c r="AC2894" s="2301"/>
      <c r="AD2894" s="2301"/>
      <c r="AE2894" s="2309"/>
      <c r="AF2894" s="2316"/>
      <c r="AG2894" s="2315"/>
      <c r="AH2894" s="2312"/>
      <c r="AI2894" s="271">
        <f>IF(P2894=P2893,0,IF(P2894=P2892,0,IF(P2894=P2891,0,IF(P2894=P2890,0,IF(P2894=P2889,0,IF(P2894=P2888,0,IF(P2894=P2887,0,IF(P2894=P2886,0,IF(P2894=P2885,0,1)))))))))</f>
        <v>0</v>
      </c>
      <c r="AJ2894" s="271" t="s">
        <v>545</v>
      </c>
      <c r="AK2894" s="271" t="str">
        <f t="shared" si="3181"/>
        <v>??</v>
      </c>
      <c r="AL2894" s="271" t="e">
        <f>IF(#REF!=#REF!,0,IF(#REF!=#REF!,0,IF(#REF!=#REF!,0,IF(#REF!=#REF!,0,IF(#REF!=#REF!,0,IF(#REF!=#REF!,0,IF(#REF!=#REF!,0,IF(#REF!=#REF!,0,IF(#REF!=#REF!,0,1)))))))))</f>
        <v>#REF!</v>
      </c>
      <c r="AM2894" s="354">
        <f t="shared" si="3187"/>
        <v>0</v>
      </c>
    </row>
    <row r="2895" spans="1:39" ht="14.1" customHeight="1" thickTop="1" thickBot="1" x14ac:dyDescent="0.25">
      <c r="A2895" s="2278"/>
      <c r="B2895" s="2280"/>
      <c r="C2895" s="2283"/>
      <c r="D2895" s="2285"/>
      <c r="E2895" s="2287"/>
      <c r="F2895" s="2280"/>
      <c r="G2895" s="2280"/>
      <c r="H2895" s="2297"/>
      <c r="I2895" s="2290" t="s">
        <v>140</v>
      </c>
      <c r="J2895" s="2281"/>
      <c r="K2895" s="2280"/>
      <c r="L2895" s="2281"/>
      <c r="M2895" s="310"/>
      <c r="N2895" s="1678"/>
      <c r="O2895" s="1678"/>
      <c r="P2895" s="388"/>
      <c r="Q2895" s="388"/>
      <c r="R2895" s="308"/>
      <c r="S2895" s="308"/>
      <c r="T2895" s="358"/>
      <c r="U2895" s="357"/>
      <c r="V2895" s="357"/>
      <c r="W2895" s="357"/>
      <c r="X2895" s="357"/>
      <c r="Y2895" s="357"/>
      <c r="Z2895" s="357"/>
      <c r="AA2895" s="357"/>
      <c r="AB2895" s="308"/>
      <c r="AC2895" s="2299">
        <f>SUM(T2895:AB2904)</f>
        <v>0</v>
      </c>
      <c r="AD2895" s="2299">
        <f>IF(AC2895&gt;0,18,0)</f>
        <v>0</v>
      </c>
      <c r="AE2895" s="2306">
        <f>IF((AC2895-AD2895)&gt;=0,AC2895-AD2895,0)</f>
        <v>0</v>
      </c>
      <c r="AF2895" s="2316">
        <f>IF(AC2895&lt;AD2895,AC2895,AD2895)/IF(AD2895=0,1,AD2895)</f>
        <v>0</v>
      </c>
      <c r="AG2895" s="2313" t="str">
        <f>IF(AF2895=1,"pe",IF(AF2895&gt;0,"ne",""))</f>
        <v/>
      </c>
      <c r="AH2895" s="2312"/>
      <c r="AI2895" s="271">
        <v>1</v>
      </c>
      <c r="AJ2895" s="271" t="s">
        <v>545</v>
      </c>
      <c r="AK2895" s="271" t="str">
        <f t="shared" si="3181"/>
        <v>??</v>
      </c>
      <c r="AL2895" s="271">
        <v>1</v>
      </c>
      <c r="AM2895" s="354">
        <f>C2895</f>
        <v>0</v>
      </c>
    </row>
    <row r="2896" spans="1:39" ht="14.1" customHeight="1" thickTop="1" thickBot="1" x14ac:dyDescent="0.25">
      <c r="A2896" s="2278"/>
      <c r="B2896" s="2281"/>
      <c r="C2896" s="2283"/>
      <c r="D2896" s="2285"/>
      <c r="E2896" s="2288"/>
      <c r="F2896" s="2281"/>
      <c r="G2896" s="2295"/>
      <c r="H2896" s="2297"/>
      <c r="I2896" s="2291"/>
      <c r="J2896" s="2281"/>
      <c r="K2896" s="2295"/>
      <c r="L2896" s="2281"/>
      <c r="M2896" s="310"/>
      <c r="N2896" s="1678"/>
      <c r="O2896" s="1678"/>
      <c r="P2896" s="309"/>
      <c r="Q2896" s="309"/>
      <c r="R2896" s="308"/>
      <c r="S2896" s="308"/>
      <c r="T2896" s="358"/>
      <c r="U2896" s="357"/>
      <c r="V2896" s="357"/>
      <c r="W2896" s="357"/>
      <c r="X2896" s="357"/>
      <c r="Y2896" s="357"/>
      <c r="Z2896" s="357"/>
      <c r="AA2896" s="357"/>
      <c r="AB2896" s="308"/>
      <c r="AC2896" s="2300"/>
      <c r="AD2896" s="2300"/>
      <c r="AE2896" s="2307"/>
      <c r="AF2896" s="2316"/>
      <c r="AG2896" s="2314"/>
      <c r="AH2896" s="2312"/>
      <c r="AI2896" s="271">
        <f>IF(P2896=P2895,0,1)</f>
        <v>0</v>
      </c>
      <c r="AJ2896" s="271" t="s">
        <v>545</v>
      </c>
      <c r="AK2896" s="271" t="str">
        <f t="shared" ref="AK2896:AK2959" si="3188">$C$2</f>
        <v>??</v>
      </c>
      <c r="AL2896" s="271" t="e">
        <f>IF(#REF!=#REF!,0,1)</f>
        <v>#REF!</v>
      </c>
      <c r="AM2896" s="354">
        <f t="shared" ref="AM2896:AM2904" si="3189">AM2895</f>
        <v>0</v>
      </c>
    </row>
    <row r="2897" spans="1:39" ht="14.1" customHeight="1" thickTop="1" thickBot="1" x14ac:dyDescent="0.25">
      <c r="A2897" s="2278"/>
      <c r="B2897" s="2281"/>
      <c r="C2897" s="2283"/>
      <c r="D2897" s="2285"/>
      <c r="E2897" s="2288"/>
      <c r="F2897" s="2281"/>
      <c r="G2897" s="2295"/>
      <c r="H2897" s="2297"/>
      <c r="I2897" s="2292"/>
      <c r="J2897" s="2281"/>
      <c r="K2897" s="2295"/>
      <c r="L2897" s="2281"/>
      <c r="M2897" s="310"/>
      <c r="N2897" s="1678"/>
      <c r="O2897" s="1678"/>
      <c r="P2897" s="309"/>
      <c r="Q2897" s="309"/>
      <c r="R2897" s="308"/>
      <c r="S2897" s="308"/>
      <c r="T2897" s="358"/>
      <c r="U2897" s="357"/>
      <c r="V2897" s="357"/>
      <c r="W2897" s="357"/>
      <c r="X2897" s="357"/>
      <c r="Y2897" s="357"/>
      <c r="Z2897" s="357"/>
      <c r="AA2897" s="357"/>
      <c r="AB2897" s="308"/>
      <c r="AC2897" s="2300"/>
      <c r="AD2897" s="2300"/>
      <c r="AE2897" s="2307"/>
      <c r="AF2897" s="2316"/>
      <c r="AG2897" s="2314"/>
      <c r="AH2897" s="2312"/>
      <c r="AI2897" s="271">
        <f>IF(P2897=P2896,0,IF(P2897=P2895,0,1))</f>
        <v>0</v>
      </c>
      <c r="AJ2897" s="271" t="s">
        <v>545</v>
      </c>
      <c r="AK2897" s="271" t="str">
        <f t="shared" si="3188"/>
        <v>??</v>
      </c>
      <c r="AL2897" s="271" t="e">
        <f>IF(#REF!=#REF!,0,IF(#REF!=#REF!,0,1))</f>
        <v>#REF!</v>
      </c>
      <c r="AM2897" s="354">
        <f t="shared" si="3189"/>
        <v>0</v>
      </c>
    </row>
    <row r="2898" spans="1:39" ht="14.1" customHeight="1" thickTop="1" thickBot="1" x14ac:dyDescent="0.25">
      <c r="A2898" s="2278"/>
      <c r="B2898" s="2281"/>
      <c r="C2898" s="2283"/>
      <c r="D2898" s="2285"/>
      <c r="E2898" s="2288"/>
      <c r="F2898" s="2281"/>
      <c r="G2898" s="2295"/>
      <c r="H2898" s="2297"/>
      <c r="I2898" s="2293"/>
      <c r="J2898" s="2281"/>
      <c r="K2898" s="2295"/>
      <c r="L2898" s="2281"/>
      <c r="M2898" s="310"/>
      <c r="N2898" s="1678"/>
      <c r="O2898" s="1678"/>
      <c r="P2898" s="309"/>
      <c r="Q2898" s="309"/>
      <c r="R2898" s="308"/>
      <c r="S2898" s="308"/>
      <c r="T2898" s="358"/>
      <c r="U2898" s="357"/>
      <c r="V2898" s="357"/>
      <c r="W2898" s="357"/>
      <c r="X2898" s="357"/>
      <c r="Y2898" s="357"/>
      <c r="Z2898" s="357"/>
      <c r="AA2898" s="357"/>
      <c r="AB2898" s="308"/>
      <c r="AC2898" s="2300"/>
      <c r="AD2898" s="2300"/>
      <c r="AE2898" s="2307"/>
      <c r="AF2898" s="2316"/>
      <c r="AG2898" s="2314"/>
      <c r="AH2898" s="2312"/>
      <c r="AI2898" s="271">
        <f>IF(P2898=P2897,0,IF(P2898=P2896,0,IF(P2898=P2895,0,1)))</f>
        <v>0</v>
      </c>
      <c r="AJ2898" s="271" t="s">
        <v>545</v>
      </c>
      <c r="AK2898" s="271" t="str">
        <f t="shared" si="3188"/>
        <v>??</v>
      </c>
      <c r="AL2898" s="271" t="e">
        <f>IF(#REF!=#REF!,0,IF(#REF!=#REF!,0,IF(#REF!=#REF!,0,1)))</f>
        <v>#REF!</v>
      </c>
      <c r="AM2898" s="354">
        <f t="shared" si="3189"/>
        <v>0</v>
      </c>
    </row>
    <row r="2899" spans="1:39" ht="14.1" customHeight="1" thickTop="1" thickBot="1" x14ac:dyDescent="0.25">
      <c r="A2899" s="2278"/>
      <c r="B2899" s="2281"/>
      <c r="C2899" s="2283"/>
      <c r="D2899" s="2285"/>
      <c r="E2899" s="2288"/>
      <c r="F2899" s="2281"/>
      <c r="G2899" s="2295"/>
      <c r="H2899" s="2297"/>
      <c r="I2899" s="2293"/>
      <c r="J2899" s="2281"/>
      <c r="K2899" s="2295"/>
      <c r="L2899" s="2281"/>
      <c r="M2899" s="310"/>
      <c r="N2899" s="1678"/>
      <c r="O2899" s="1678"/>
      <c r="P2899" s="309"/>
      <c r="Q2899" s="309"/>
      <c r="R2899" s="308"/>
      <c r="S2899" s="308"/>
      <c r="T2899" s="358"/>
      <c r="U2899" s="357"/>
      <c r="V2899" s="357"/>
      <c r="W2899" s="357"/>
      <c r="X2899" s="357"/>
      <c r="Y2899" s="357"/>
      <c r="Z2899" s="357"/>
      <c r="AA2899" s="357"/>
      <c r="AB2899" s="308"/>
      <c r="AC2899" s="2300"/>
      <c r="AD2899" s="2300"/>
      <c r="AE2899" s="2307"/>
      <c r="AF2899" s="2316"/>
      <c r="AG2899" s="2314"/>
      <c r="AH2899" s="2312"/>
      <c r="AI2899" s="271">
        <f>IF(P2899=P2898,0,IF(P2899=P2897,0,IF(P2899=P2896,0,IF(P2899=P2895,0,1))))</f>
        <v>0</v>
      </c>
      <c r="AJ2899" s="271" t="s">
        <v>545</v>
      </c>
      <c r="AK2899" s="271" t="str">
        <f t="shared" si="3188"/>
        <v>??</v>
      </c>
      <c r="AL2899" s="271" t="e">
        <f>IF(#REF!=#REF!,0,IF(#REF!=#REF!,0,IF(#REF!=#REF!,0,IF(#REF!=#REF!,0,1))))</f>
        <v>#REF!</v>
      </c>
      <c r="AM2899" s="354">
        <f t="shared" si="3189"/>
        <v>0</v>
      </c>
    </row>
    <row r="2900" spans="1:39" ht="14.1" customHeight="1" thickTop="1" thickBot="1" x14ac:dyDescent="0.25">
      <c r="A2900" s="2278"/>
      <c r="B2900" s="2281"/>
      <c r="C2900" s="2283"/>
      <c r="D2900" s="2285"/>
      <c r="E2900" s="2288"/>
      <c r="F2900" s="2281"/>
      <c r="G2900" s="2295"/>
      <c r="H2900" s="2297"/>
      <c r="I2900" s="2293"/>
      <c r="J2900" s="2281"/>
      <c r="K2900" s="2295"/>
      <c r="L2900" s="2281"/>
      <c r="M2900" s="310"/>
      <c r="N2900" s="1678"/>
      <c r="O2900" s="1678"/>
      <c r="P2900" s="309"/>
      <c r="Q2900" s="309"/>
      <c r="R2900" s="308"/>
      <c r="S2900" s="308"/>
      <c r="T2900" s="358"/>
      <c r="U2900" s="357"/>
      <c r="V2900" s="357"/>
      <c r="W2900" s="357"/>
      <c r="X2900" s="357"/>
      <c r="Y2900" s="357"/>
      <c r="Z2900" s="357"/>
      <c r="AA2900" s="357"/>
      <c r="AB2900" s="308"/>
      <c r="AC2900" s="2300"/>
      <c r="AD2900" s="2300"/>
      <c r="AE2900" s="2307"/>
      <c r="AF2900" s="2316"/>
      <c r="AG2900" s="2314"/>
      <c r="AH2900" s="2312"/>
      <c r="AI2900" s="271">
        <f>IF(P2900=P2899,0,IF(P2900=P2898,0,IF(P2900=P2897,0,IF(P2900=P2896,0,IF(P2900=P2895,0,1)))))</f>
        <v>0</v>
      </c>
      <c r="AJ2900" s="271" t="s">
        <v>545</v>
      </c>
      <c r="AK2900" s="271" t="str">
        <f t="shared" si="3188"/>
        <v>??</v>
      </c>
      <c r="AL2900" s="271" t="e">
        <f>IF(#REF!=#REF!,0,IF(#REF!=#REF!,0,IF(#REF!=#REF!,0,IF(#REF!=#REF!,0,IF(#REF!=#REF!,0,1)))))</f>
        <v>#REF!</v>
      </c>
      <c r="AM2900" s="354">
        <f t="shared" si="3189"/>
        <v>0</v>
      </c>
    </row>
    <row r="2901" spans="1:39" ht="14.1" customHeight="1" thickTop="1" thickBot="1" x14ac:dyDescent="0.25">
      <c r="A2901" s="2278"/>
      <c r="B2901" s="2281"/>
      <c r="C2901" s="2283"/>
      <c r="D2901" s="2285"/>
      <c r="E2901" s="2288"/>
      <c r="F2901" s="2281"/>
      <c r="G2901" s="2295"/>
      <c r="H2901" s="2297"/>
      <c r="I2901" s="2293"/>
      <c r="J2901" s="2281"/>
      <c r="K2901" s="2295"/>
      <c r="L2901" s="2281"/>
      <c r="M2901" s="310"/>
      <c r="N2901" s="1678"/>
      <c r="O2901" s="1678"/>
      <c r="P2901" s="309"/>
      <c r="Q2901" s="309"/>
      <c r="R2901" s="308"/>
      <c r="S2901" s="308"/>
      <c r="T2901" s="358"/>
      <c r="U2901" s="357"/>
      <c r="V2901" s="357"/>
      <c r="W2901" s="357"/>
      <c r="X2901" s="357"/>
      <c r="Y2901" s="357"/>
      <c r="Z2901" s="357"/>
      <c r="AA2901" s="357"/>
      <c r="AB2901" s="308"/>
      <c r="AC2901" s="2300"/>
      <c r="AD2901" s="2300"/>
      <c r="AE2901" s="2308" t="str">
        <f>IF(AE2895&gt;9,"błąd","")</f>
        <v/>
      </c>
      <c r="AF2901" s="2316"/>
      <c r="AG2901" s="2314"/>
      <c r="AH2901" s="2312"/>
      <c r="AI2901" s="271">
        <f>IF(P2901=P2900,0,IF(P2901=P2899,0,IF(P2901=P2898,0,IF(P2901=P2897,0,IF(P2901=P2896,0,IF(P2901=P2895,0,1))))))</f>
        <v>0</v>
      </c>
      <c r="AJ2901" s="271" t="s">
        <v>545</v>
      </c>
      <c r="AK2901" s="271" t="str">
        <f t="shared" si="3188"/>
        <v>??</v>
      </c>
      <c r="AL2901" s="271" t="e">
        <f>IF(#REF!=#REF!,0,IF(#REF!=#REF!,0,IF(#REF!=#REF!,0,IF(#REF!=#REF!,0,IF(#REF!=#REF!,0,IF(#REF!=#REF!,0,1))))))</f>
        <v>#REF!</v>
      </c>
      <c r="AM2901" s="354">
        <f t="shared" si="3189"/>
        <v>0</v>
      </c>
    </row>
    <row r="2902" spans="1:39" ht="14.1" customHeight="1" thickTop="1" thickBot="1" x14ac:dyDescent="0.25">
      <c r="A2902" s="2278"/>
      <c r="B2902" s="2281"/>
      <c r="C2902" s="2283"/>
      <c r="D2902" s="2285"/>
      <c r="E2902" s="2288"/>
      <c r="F2902" s="2281"/>
      <c r="G2902" s="2295"/>
      <c r="H2902" s="2297"/>
      <c r="I2902" s="2293"/>
      <c r="J2902" s="2281"/>
      <c r="K2902" s="2295"/>
      <c r="L2902" s="2281"/>
      <c r="M2902" s="310"/>
      <c r="N2902" s="1678"/>
      <c r="O2902" s="1678"/>
      <c r="P2902" s="309"/>
      <c r="Q2902" s="309"/>
      <c r="R2902" s="308"/>
      <c r="S2902" s="308"/>
      <c r="T2902" s="358"/>
      <c r="U2902" s="357"/>
      <c r="V2902" s="357"/>
      <c r="W2902" s="357"/>
      <c r="X2902" s="357"/>
      <c r="Y2902" s="357"/>
      <c r="Z2902" s="357"/>
      <c r="AA2902" s="357"/>
      <c r="AB2902" s="308"/>
      <c r="AC2902" s="2300"/>
      <c r="AD2902" s="2300"/>
      <c r="AE2902" s="2308"/>
      <c r="AF2902" s="2316"/>
      <c r="AG2902" s="2314"/>
      <c r="AH2902" s="2312"/>
      <c r="AI2902" s="271">
        <f>IF(P2902=P2901,0,IF(P2902=P2900,0,IF(P2902=P2899,0,IF(P2902=P2898,0,IF(P2902=P2897,0,IF(P2902=P2896,0,IF(P2902=P2895,0,1)))))))</f>
        <v>0</v>
      </c>
      <c r="AJ2902" s="271" t="s">
        <v>545</v>
      </c>
      <c r="AK2902" s="271" t="str">
        <f t="shared" si="3188"/>
        <v>??</v>
      </c>
      <c r="AL2902" s="271" t="e">
        <f>IF(#REF!=#REF!,0,IF(#REF!=#REF!,0,IF(#REF!=#REF!,0,IF(#REF!=#REF!,0,IF(#REF!=#REF!,0,IF(#REF!=#REF!,0,IF(#REF!=#REF!,0,1)))))))</f>
        <v>#REF!</v>
      </c>
      <c r="AM2902" s="354">
        <f t="shared" si="3189"/>
        <v>0</v>
      </c>
    </row>
    <row r="2903" spans="1:39" ht="14.1" customHeight="1" thickTop="1" thickBot="1" x14ac:dyDescent="0.25">
      <c r="A2903" s="2278"/>
      <c r="B2903" s="2281"/>
      <c r="C2903" s="2283"/>
      <c r="D2903" s="2285"/>
      <c r="E2903" s="2288"/>
      <c r="F2903" s="2281"/>
      <c r="G2903" s="2295"/>
      <c r="H2903" s="2297"/>
      <c r="I2903" s="2293"/>
      <c r="J2903" s="2281"/>
      <c r="K2903" s="2295"/>
      <c r="L2903" s="2281"/>
      <c r="M2903" s="310"/>
      <c r="N2903" s="1678"/>
      <c r="O2903" s="1678"/>
      <c r="P2903" s="309"/>
      <c r="Q2903" s="309"/>
      <c r="R2903" s="308"/>
      <c r="S2903" s="308"/>
      <c r="T2903" s="358"/>
      <c r="U2903" s="357"/>
      <c r="V2903" s="357"/>
      <c r="W2903" s="357"/>
      <c r="X2903" s="357"/>
      <c r="Y2903" s="357"/>
      <c r="Z2903" s="357"/>
      <c r="AA2903" s="357"/>
      <c r="AB2903" s="308"/>
      <c r="AC2903" s="2300"/>
      <c r="AD2903" s="2300"/>
      <c r="AE2903" s="2308"/>
      <c r="AF2903" s="2316"/>
      <c r="AG2903" s="2314"/>
      <c r="AH2903" s="2312"/>
      <c r="AI2903" s="271">
        <f>IF(P2903=P2902,0,IF(P2903=P2901,0,IF(P2903=P2900,0,IF(P2903=P2899,0,IF(P2903=P2898,0,IF(P2903=P2897,0,IF(P2903=P2896,0,IF(P2903=P2895,0,1))))))))</f>
        <v>0</v>
      </c>
      <c r="AJ2903" s="271" t="s">
        <v>545</v>
      </c>
      <c r="AK2903" s="271" t="str">
        <f t="shared" si="3188"/>
        <v>??</v>
      </c>
      <c r="AL2903" s="271" t="e">
        <f>IF(#REF!=#REF!,0,IF(#REF!=#REF!,0,IF(#REF!=#REF!,0,IF(#REF!=#REF!,0,IF(#REF!=#REF!,0,IF(#REF!=#REF!,0,IF(#REF!=#REF!,0,IF(#REF!=#REF!,0,1))))))))</f>
        <v>#REF!</v>
      </c>
      <c r="AM2903" s="354">
        <f t="shared" si="3189"/>
        <v>0</v>
      </c>
    </row>
    <row r="2904" spans="1:39" ht="14.1" customHeight="1" thickTop="1" thickBot="1" x14ac:dyDescent="0.25">
      <c r="A2904" s="2279"/>
      <c r="B2904" s="2282"/>
      <c r="C2904" s="2284"/>
      <c r="D2904" s="2286"/>
      <c r="E2904" s="2289"/>
      <c r="F2904" s="2282"/>
      <c r="G2904" s="2296"/>
      <c r="H2904" s="2298"/>
      <c r="I2904" s="2294"/>
      <c r="J2904" s="2282"/>
      <c r="K2904" s="2296"/>
      <c r="L2904" s="2282"/>
      <c r="M2904" s="292"/>
      <c r="N2904" s="290"/>
      <c r="O2904" s="290"/>
      <c r="P2904" s="291"/>
      <c r="Q2904" s="291"/>
      <c r="R2904" s="290"/>
      <c r="S2904" s="290"/>
      <c r="T2904" s="356"/>
      <c r="U2904" s="355"/>
      <c r="V2904" s="355"/>
      <c r="W2904" s="355"/>
      <c r="X2904" s="355"/>
      <c r="Y2904" s="355"/>
      <c r="Z2904" s="355"/>
      <c r="AA2904" s="355"/>
      <c r="AB2904" s="290"/>
      <c r="AC2904" s="2301"/>
      <c r="AD2904" s="2301"/>
      <c r="AE2904" s="2309"/>
      <c r="AF2904" s="2316"/>
      <c r="AG2904" s="2315"/>
      <c r="AH2904" s="2312"/>
      <c r="AI2904" s="271">
        <f>IF(P2904=P2903,0,IF(P2904=P2902,0,IF(P2904=P2901,0,IF(P2904=P2900,0,IF(P2904=P2899,0,IF(P2904=P2898,0,IF(P2904=P2897,0,IF(P2904=P2896,0,IF(P2904=P2895,0,1)))))))))</f>
        <v>0</v>
      </c>
      <c r="AJ2904" s="271" t="s">
        <v>545</v>
      </c>
      <c r="AK2904" s="271" t="str">
        <f t="shared" si="3188"/>
        <v>??</v>
      </c>
      <c r="AL2904" s="271" t="e">
        <f>IF(#REF!=#REF!,0,IF(#REF!=#REF!,0,IF(#REF!=#REF!,0,IF(#REF!=#REF!,0,IF(#REF!=#REF!,0,IF(#REF!=#REF!,0,IF(#REF!=#REF!,0,IF(#REF!=#REF!,0,IF(#REF!=#REF!,0,1)))))))))</f>
        <v>#REF!</v>
      </c>
      <c r="AM2904" s="354">
        <f t="shared" si="3189"/>
        <v>0</v>
      </c>
    </row>
    <row r="2905" spans="1:39" ht="14.1" customHeight="1" thickTop="1" thickBot="1" x14ac:dyDescent="0.25">
      <c r="A2905" s="2278"/>
      <c r="B2905" s="2280"/>
      <c r="C2905" s="2283"/>
      <c r="D2905" s="2285"/>
      <c r="E2905" s="2287"/>
      <c r="F2905" s="2280"/>
      <c r="G2905" s="2280"/>
      <c r="H2905" s="2297"/>
      <c r="I2905" s="2290" t="s">
        <v>140</v>
      </c>
      <c r="J2905" s="2281"/>
      <c r="K2905" s="2280"/>
      <c r="L2905" s="2281"/>
      <c r="M2905" s="310"/>
      <c r="N2905" s="1678"/>
      <c r="O2905" s="1678"/>
      <c r="P2905" s="388"/>
      <c r="Q2905" s="388"/>
      <c r="R2905" s="308"/>
      <c r="S2905" s="308"/>
      <c r="T2905" s="358"/>
      <c r="U2905" s="357"/>
      <c r="V2905" s="357"/>
      <c r="W2905" s="357"/>
      <c r="X2905" s="357"/>
      <c r="Y2905" s="357"/>
      <c r="Z2905" s="357"/>
      <c r="AA2905" s="357"/>
      <c r="AB2905" s="308"/>
      <c r="AC2905" s="2299">
        <f>SUM(T2905:AB2914)</f>
        <v>0</v>
      </c>
      <c r="AD2905" s="2299">
        <f>IF(AC2905&gt;0,18,0)</f>
        <v>0</v>
      </c>
      <c r="AE2905" s="2306">
        <f>IF((AC2905-AD2905)&gt;=0,AC2905-AD2905,0)</f>
        <v>0</v>
      </c>
      <c r="AF2905" s="2316">
        <f>IF(AC2905&lt;AD2905,AC2905,AD2905)/IF(AD2905=0,1,AD2905)</f>
        <v>0</v>
      </c>
      <c r="AG2905" s="2313" t="str">
        <f>IF(AF2905=1,"pe",IF(AF2905&gt;0,"ne",""))</f>
        <v/>
      </c>
      <c r="AH2905" s="2312"/>
      <c r="AI2905" s="271">
        <v>1</v>
      </c>
      <c r="AJ2905" s="271" t="s">
        <v>545</v>
      </c>
      <c r="AK2905" s="271" t="str">
        <f t="shared" si="3188"/>
        <v>??</v>
      </c>
      <c r="AL2905" s="271">
        <v>1</v>
      </c>
      <c r="AM2905" s="354">
        <f>C2905</f>
        <v>0</v>
      </c>
    </row>
    <row r="2906" spans="1:39" ht="14.1" customHeight="1" thickTop="1" thickBot="1" x14ac:dyDescent="0.25">
      <c r="A2906" s="2278"/>
      <c r="B2906" s="2281"/>
      <c r="C2906" s="2283"/>
      <c r="D2906" s="2285"/>
      <c r="E2906" s="2288"/>
      <c r="F2906" s="2281"/>
      <c r="G2906" s="2295"/>
      <c r="H2906" s="2297"/>
      <c r="I2906" s="2291"/>
      <c r="J2906" s="2281"/>
      <c r="K2906" s="2295"/>
      <c r="L2906" s="2281"/>
      <c r="M2906" s="310"/>
      <c r="N2906" s="1678"/>
      <c r="O2906" s="1678"/>
      <c r="P2906" s="309"/>
      <c r="Q2906" s="309"/>
      <c r="R2906" s="308"/>
      <c r="S2906" s="308"/>
      <c r="T2906" s="358"/>
      <c r="U2906" s="357"/>
      <c r="V2906" s="357"/>
      <c r="W2906" s="357"/>
      <c r="X2906" s="357"/>
      <c r="Y2906" s="357"/>
      <c r="Z2906" s="357"/>
      <c r="AA2906" s="357"/>
      <c r="AB2906" s="308"/>
      <c r="AC2906" s="2300"/>
      <c r="AD2906" s="2300"/>
      <c r="AE2906" s="2307"/>
      <c r="AF2906" s="2316"/>
      <c r="AG2906" s="2314"/>
      <c r="AH2906" s="2312"/>
      <c r="AI2906" s="271">
        <f>IF(P2906=P2905,0,1)</f>
        <v>0</v>
      </c>
      <c r="AJ2906" s="271" t="s">
        <v>545</v>
      </c>
      <c r="AK2906" s="271" t="str">
        <f t="shared" si="3188"/>
        <v>??</v>
      </c>
      <c r="AL2906" s="271" t="e">
        <f>IF(#REF!=#REF!,0,1)</f>
        <v>#REF!</v>
      </c>
      <c r="AM2906" s="354">
        <f t="shared" ref="AM2906:AM2914" si="3190">AM2905</f>
        <v>0</v>
      </c>
    </row>
    <row r="2907" spans="1:39" ht="14.1" customHeight="1" thickTop="1" thickBot="1" x14ac:dyDescent="0.25">
      <c r="A2907" s="2278"/>
      <c r="B2907" s="2281"/>
      <c r="C2907" s="2283"/>
      <c r="D2907" s="2285"/>
      <c r="E2907" s="2288"/>
      <c r="F2907" s="2281"/>
      <c r="G2907" s="2295"/>
      <c r="H2907" s="2297"/>
      <c r="I2907" s="2292"/>
      <c r="J2907" s="2281"/>
      <c r="K2907" s="2295"/>
      <c r="L2907" s="2281"/>
      <c r="M2907" s="310"/>
      <c r="N2907" s="1678"/>
      <c r="O2907" s="1678"/>
      <c r="P2907" s="309"/>
      <c r="Q2907" s="309"/>
      <c r="R2907" s="308"/>
      <c r="S2907" s="308"/>
      <c r="T2907" s="358"/>
      <c r="U2907" s="357"/>
      <c r="V2907" s="357"/>
      <c r="W2907" s="357"/>
      <c r="X2907" s="357"/>
      <c r="Y2907" s="357"/>
      <c r="Z2907" s="357"/>
      <c r="AA2907" s="357"/>
      <c r="AB2907" s="308"/>
      <c r="AC2907" s="2300"/>
      <c r="AD2907" s="2300"/>
      <c r="AE2907" s="2307"/>
      <c r="AF2907" s="2316"/>
      <c r="AG2907" s="2314"/>
      <c r="AH2907" s="2312"/>
      <c r="AI2907" s="271">
        <f>IF(P2907=P2906,0,IF(P2907=P2905,0,1))</f>
        <v>0</v>
      </c>
      <c r="AJ2907" s="271" t="s">
        <v>545</v>
      </c>
      <c r="AK2907" s="271" t="str">
        <f t="shared" si="3188"/>
        <v>??</v>
      </c>
      <c r="AL2907" s="271" t="e">
        <f>IF(#REF!=#REF!,0,IF(#REF!=#REF!,0,1))</f>
        <v>#REF!</v>
      </c>
      <c r="AM2907" s="354">
        <f t="shared" si="3190"/>
        <v>0</v>
      </c>
    </row>
    <row r="2908" spans="1:39" ht="14.1" customHeight="1" thickTop="1" thickBot="1" x14ac:dyDescent="0.25">
      <c r="A2908" s="2278"/>
      <c r="B2908" s="2281"/>
      <c r="C2908" s="2283"/>
      <c r="D2908" s="2285"/>
      <c r="E2908" s="2288"/>
      <c r="F2908" s="2281"/>
      <c r="G2908" s="2295"/>
      <c r="H2908" s="2297"/>
      <c r="I2908" s="2293"/>
      <c r="J2908" s="2281"/>
      <c r="K2908" s="2295"/>
      <c r="L2908" s="2281"/>
      <c r="M2908" s="310"/>
      <c r="N2908" s="1678"/>
      <c r="O2908" s="1678"/>
      <c r="P2908" s="309"/>
      <c r="Q2908" s="309"/>
      <c r="R2908" s="308"/>
      <c r="S2908" s="308"/>
      <c r="T2908" s="358"/>
      <c r="U2908" s="357"/>
      <c r="V2908" s="357"/>
      <c r="W2908" s="357"/>
      <c r="X2908" s="357"/>
      <c r="Y2908" s="357"/>
      <c r="Z2908" s="357"/>
      <c r="AA2908" s="357"/>
      <c r="AB2908" s="308"/>
      <c r="AC2908" s="2300"/>
      <c r="AD2908" s="2300"/>
      <c r="AE2908" s="2307"/>
      <c r="AF2908" s="2316"/>
      <c r="AG2908" s="2314"/>
      <c r="AH2908" s="2312"/>
      <c r="AI2908" s="271">
        <f>IF(P2908=P2907,0,IF(P2908=P2906,0,IF(P2908=P2905,0,1)))</f>
        <v>0</v>
      </c>
      <c r="AJ2908" s="271" t="s">
        <v>545</v>
      </c>
      <c r="AK2908" s="271" t="str">
        <f t="shared" si="3188"/>
        <v>??</v>
      </c>
      <c r="AL2908" s="271" t="e">
        <f>IF(#REF!=#REF!,0,IF(#REF!=#REF!,0,IF(#REF!=#REF!,0,1)))</f>
        <v>#REF!</v>
      </c>
      <c r="AM2908" s="354">
        <f t="shared" si="3190"/>
        <v>0</v>
      </c>
    </row>
    <row r="2909" spans="1:39" ht="14.1" customHeight="1" thickTop="1" thickBot="1" x14ac:dyDescent="0.25">
      <c r="A2909" s="2278"/>
      <c r="B2909" s="2281"/>
      <c r="C2909" s="2283"/>
      <c r="D2909" s="2285"/>
      <c r="E2909" s="2288"/>
      <c r="F2909" s="2281"/>
      <c r="G2909" s="2295"/>
      <c r="H2909" s="2297"/>
      <c r="I2909" s="2293"/>
      <c r="J2909" s="2281"/>
      <c r="K2909" s="2295"/>
      <c r="L2909" s="2281"/>
      <c r="M2909" s="310"/>
      <c r="N2909" s="1678"/>
      <c r="O2909" s="1678"/>
      <c r="P2909" s="309"/>
      <c r="Q2909" s="309"/>
      <c r="R2909" s="308"/>
      <c r="S2909" s="308"/>
      <c r="T2909" s="358"/>
      <c r="U2909" s="357"/>
      <c r="V2909" s="357"/>
      <c r="W2909" s="357"/>
      <c r="X2909" s="357"/>
      <c r="Y2909" s="357"/>
      <c r="Z2909" s="357"/>
      <c r="AA2909" s="357"/>
      <c r="AB2909" s="308"/>
      <c r="AC2909" s="2300"/>
      <c r="AD2909" s="2300"/>
      <c r="AE2909" s="2307"/>
      <c r="AF2909" s="2316"/>
      <c r="AG2909" s="2314"/>
      <c r="AH2909" s="2312"/>
      <c r="AI2909" s="271">
        <f>IF(P2909=P2908,0,IF(P2909=P2907,0,IF(P2909=P2906,0,IF(P2909=P2905,0,1))))</f>
        <v>0</v>
      </c>
      <c r="AJ2909" s="271" t="s">
        <v>545</v>
      </c>
      <c r="AK2909" s="271" t="str">
        <f t="shared" si="3188"/>
        <v>??</v>
      </c>
      <c r="AL2909" s="271" t="e">
        <f>IF(#REF!=#REF!,0,IF(#REF!=#REF!,0,IF(#REF!=#REF!,0,IF(#REF!=#REF!,0,1))))</f>
        <v>#REF!</v>
      </c>
      <c r="AM2909" s="354">
        <f t="shared" si="3190"/>
        <v>0</v>
      </c>
    </row>
    <row r="2910" spans="1:39" ht="14.1" customHeight="1" thickTop="1" thickBot="1" x14ac:dyDescent="0.25">
      <c r="A2910" s="2278"/>
      <c r="B2910" s="2281"/>
      <c r="C2910" s="2283"/>
      <c r="D2910" s="2285"/>
      <c r="E2910" s="2288"/>
      <c r="F2910" s="2281"/>
      <c r="G2910" s="2295"/>
      <c r="H2910" s="2297"/>
      <c r="I2910" s="2293"/>
      <c r="J2910" s="2281"/>
      <c r="K2910" s="2295"/>
      <c r="L2910" s="2281"/>
      <c r="M2910" s="310"/>
      <c r="N2910" s="1678"/>
      <c r="O2910" s="1678"/>
      <c r="P2910" s="309"/>
      <c r="Q2910" s="309"/>
      <c r="R2910" s="308"/>
      <c r="S2910" s="308"/>
      <c r="T2910" s="358"/>
      <c r="U2910" s="357"/>
      <c r="V2910" s="357"/>
      <c r="W2910" s="357"/>
      <c r="X2910" s="357"/>
      <c r="Y2910" s="357"/>
      <c r="Z2910" s="357"/>
      <c r="AA2910" s="357"/>
      <c r="AB2910" s="308"/>
      <c r="AC2910" s="2300"/>
      <c r="AD2910" s="2300"/>
      <c r="AE2910" s="2307"/>
      <c r="AF2910" s="2316"/>
      <c r="AG2910" s="2314"/>
      <c r="AH2910" s="2312"/>
      <c r="AI2910" s="271">
        <f>IF(P2910=P2909,0,IF(P2910=P2908,0,IF(P2910=P2907,0,IF(P2910=P2906,0,IF(P2910=P2905,0,1)))))</f>
        <v>0</v>
      </c>
      <c r="AJ2910" s="271" t="s">
        <v>545</v>
      </c>
      <c r="AK2910" s="271" t="str">
        <f t="shared" si="3188"/>
        <v>??</v>
      </c>
      <c r="AL2910" s="271" t="e">
        <f>IF(#REF!=#REF!,0,IF(#REF!=#REF!,0,IF(#REF!=#REF!,0,IF(#REF!=#REF!,0,IF(#REF!=#REF!,0,1)))))</f>
        <v>#REF!</v>
      </c>
      <c r="AM2910" s="354">
        <f t="shared" si="3190"/>
        <v>0</v>
      </c>
    </row>
    <row r="2911" spans="1:39" ht="14.1" customHeight="1" thickTop="1" thickBot="1" x14ac:dyDescent="0.25">
      <c r="A2911" s="2278"/>
      <c r="B2911" s="2281"/>
      <c r="C2911" s="2283"/>
      <c r="D2911" s="2285"/>
      <c r="E2911" s="2288"/>
      <c r="F2911" s="2281"/>
      <c r="G2911" s="2295"/>
      <c r="H2911" s="2297"/>
      <c r="I2911" s="2293"/>
      <c r="J2911" s="2281"/>
      <c r="K2911" s="2295"/>
      <c r="L2911" s="2281"/>
      <c r="M2911" s="310"/>
      <c r="N2911" s="1678"/>
      <c r="O2911" s="1678"/>
      <c r="P2911" s="309"/>
      <c r="Q2911" s="309"/>
      <c r="R2911" s="308"/>
      <c r="S2911" s="308"/>
      <c r="T2911" s="358"/>
      <c r="U2911" s="357"/>
      <c r="V2911" s="357"/>
      <c r="W2911" s="357"/>
      <c r="X2911" s="357"/>
      <c r="Y2911" s="357"/>
      <c r="Z2911" s="357"/>
      <c r="AA2911" s="357"/>
      <c r="AB2911" s="308"/>
      <c r="AC2911" s="2300"/>
      <c r="AD2911" s="2300"/>
      <c r="AE2911" s="2308" t="str">
        <f>IF(AE2905&gt;9,"błąd","")</f>
        <v/>
      </c>
      <c r="AF2911" s="2316"/>
      <c r="AG2911" s="2314"/>
      <c r="AH2911" s="2312"/>
      <c r="AI2911" s="271">
        <f>IF(P2911=P2910,0,IF(P2911=P2909,0,IF(P2911=P2908,0,IF(P2911=P2907,0,IF(P2911=P2906,0,IF(P2911=P2905,0,1))))))</f>
        <v>0</v>
      </c>
      <c r="AJ2911" s="271" t="s">
        <v>545</v>
      </c>
      <c r="AK2911" s="271" t="str">
        <f t="shared" si="3188"/>
        <v>??</v>
      </c>
      <c r="AL2911" s="271" t="e">
        <f>IF(#REF!=#REF!,0,IF(#REF!=#REF!,0,IF(#REF!=#REF!,0,IF(#REF!=#REF!,0,IF(#REF!=#REF!,0,IF(#REF!=#REF!,0,1))))))</f>
        <v>#REF!</v>
      </c>
      <c r="AM2911" s="354">
        <f t="shared" si="3190"/>
        <v>0</v>
      </c>
    </row>
    <row r="2912" spans="1:39" ht="14.1" customHeight="1" thickTop="1" thickBot="1" x14ac:dyDescent="0.25">
      <c r="A2912" s="2278"/>
      <c r="B2912" s="2281"/>
      <c r="C2912" s="2283"/>
      <c r="D2912" s="2285"/>
      <c r="E2912" s="2288"/>
      <c r="F2912" s="2281"/>
      <c r="G2912" s="2295"/>
      <c r="H2912" s="2297"/>
      <c r="I2912" s="2293"/>
      <c r="J2912" s="2281"/>
      <c r="K2912" s="2295"/>
      <c r="L2912" s="2281"/>
      <c r="M2912" s="310"/>
      <c r="N2912" s="1678"/>
      <c r="O2912" s="1678"/>
      <c r="P2912" s="309"/>
      <c r="Q2912" s="309"/>
      <c r="R2912" s="308"/>
      <c r="S2912" s="308"/>
      <c r="T2912" s="358"/>
      <c r="U2912" s="357"/>
      <c r="V2912" s="357"/>
      <c r="W2912" s="357"/>
      <c r="X2912" s="357"/>
      <c r="Y2912" s="357"/>
      <c r="Z2912" s="357"/>
      <c r="AA2912" s="357"/>
      <c r="AB2912" s="308"/>
      <c r="AC2912" s="2300"/>
      <c r="AD2912" s="2300"/>
      <c r="AE2912" s="2308"/>
      <c r="AF2912" s="2316"/>
      <c r="AG2912" s="2314"/>
      <c r="AH2912" s="2312"/>
      <c r="AI2912" s="271">
        <f>IF(P2912=P2911,0,IF(P2912=P2910,0,IF(P2912=P2909,0,IF(P2912=P2908,0,IF(P2912=P2907,0,IF(P2912=P2906,0,IF(P2912=P2905,0,1)))))))</f>
        <v>0</v>
      </c>
      <c r="AJ2912" s="271" t="s">
        <v>545</v>
      </c>
      <c r="AK2912" s="271" t="str">
        <f t="shared" si="3188"/>
        <v>??</v>
      </c>
      <c r="AL2912" s="271" t="e">
        <f>IF(#REF!=#REF!,0,IF(#REF!=#REF!,0,IF(#REF!=#REF!,0,IF(#REF!=#REF!,0,IF(#REF!=#REF!,0,IF(#REF!=#REF!,0,IF(#REF!=#REF!,0,1)))))))</f>
        <v>#REF!</v>
      </c>
      <c r="AM2912" s="354">
        <f t="shared" si="3190"/>
        <v>0</v>
      </c>
    </row>
    <row r="2913" spans="1:39" ht="14.1" customHeight="1" thickTop="1" thickBot="1" x14ac:dyDescent="0.25">
      <c r="A2913" s="2278"/>
      <c r="B2913" s="2281"/>
      <c r="C2913" s="2283"/>
      <c r="D2913" s="2285"/>
      <c r="E2913" s="2288"/>
      <c r="F2913" s="2281"/>
      <c r="G2913" s="2295"/>
      <c r="H2913" s="2297"/>
      <c r="I2913" s="2293"/>
      <c r="J2913" s="2281"/>
      <c r="K2913" s="2295"/>
      <c r="L2913" s="2281"/>
      <c r="M2913" s="310"/>
      <c r="N2913" s="1678"/>
      <c r="O2913" s="1678"/>
      <c r="P2913" s="309"/>
      <c r="Q2913" s="309"/>
      <c r="R2913" s="308"/>
      <c r="S2913" s="308"/>
      <c r="T2913" s="358"/>
      <c r="U2913" s="357"/>
      <c r="V2913" s="357"/>
      <c r="W2913" s="357"/>
      <c r="X2913" s="357"/>
      <c r="Y2913" s="357"/>
      <c r="Z2913" s="357"/>
      <c r="AA2913" s="357"/>
      <c r="AB2913" s="308"/>
      <c r="AC2913" s="2300"/>
      <c r="AD2913" s="2300"/>
      <c r="AE2913" s="2308"/>
      <c r="AF2913" s="2316"/>
      <c r="AG2913" s="2314"/>
      <c r="AH2913" s="2312"/>
      <c r="AI2913" s="271">
        <f>IF(P2913=P2912,0,IF(P2913=P2911,0,IF(P2913=P2910,0,IF(P2913=P2909,0,IF(P2913=P2908,0,IF(P2913=P2907,0,IF(P2913=P2906,0,IF(P2913=P2905,0,1))))))))</f>
        <v>0</v>
      </c>
      <c r="AJ2913" s="271" t="s">
        <v>545</v>
      </c>
      <c r="AK2913" s="271" t="str">
        <f t="shared" si="3188"/>
        <v>??</v>
      </c>
      <c r="AL2913" s="271" t="e">
        <f>IF(#REF!=#REF!,0,IF(#REF!=#REF!,0,IF(#REF!=#REF!,0,IF(#REF!=#REF!,0,IF(#REF!=#REF!,0,IF(#REF!=#REF!,0,IF(#REF!=#REF!,0,IF(#REF!=#REF!,0,1))))))))</f>
        <v>#REF!</v>
      </c>
      <c r="AM2913" s="354">
        <f t="shared" si="3190"/>
        <v>0</v>
      </c>
    </row>
    <row r="2914" spans="1:39" ht="14.1" customHeight="1" thickTop="1" thickBot="1" x14ac:dyDescent="0.25">
      <c r="A2914" s="2279"/>
      <c r="B2914" s="2282"/>
      <c r="C2914" s="2284"/>
      <c r="D2914" s="2286"/>
      <c r="E2914" s="2289"/>
      <c r="F2914" s="2282"/>
      <c r="G2914" s="2296"/>
      <c r="H2914" s="2298"/>
      <c r="I2914" s="2294"/>
      <c r="J2914" s="2282"/>
      <c r="K2914" s="2296"/>
      <c r="L2914" s="2282"/>
      <c r="M2914" s="292"/>
      <c r="N2914" s="290"/>
      <c r="O2914" s="290"/>
      <c r="P2914" s="291"/>
      <c r="Q2914" s="291"/>
      <c r="R2914" s="290"/>
      <c r="S2914" s="290"/>
      <c r="T2914" s="356"/>
      <c r="U2914" s="355"/>
      <c r="V2914" s="355"/>
      <c r="W2914" s="355"/>
      <c r="X2914" s="355"/>
      <c r="Y2914" s="355"/>
      <c r="Z2914" s="355"/>
      <c r="AA2914" s="355"/>
      <c r="AB2914" s="290"/>
      <c r="AC2914" s="2301"/>
      <c r="AD2914" s="2301"/>
      <c r="AE2914" s="2309"/>
      <c r="AF2914" s="2316"/>
      <c r="AG2914" s="2315"/>
      <c r="AH2914" s="2312"/>
      <c r="AI2914" s="271">
        <f>IF(P2914=P2913,0,IF(P2914=P2912,0,IF(P2914=P2911,0,IF(P2914=P2910,0,IF(P2914=P2909,0,IF(P2914=P2908,0,IF(P2914=P2907,0,IF(P2914=P2906,0,IF(P2914=P2905,0,1)))))))))</f>
        <v>0</v>
      </c>
      <c r="AJ2914" s="271" t="s">
        <v>545</v>
      </c>
      <c r="AK2914" s="271" t="str">
        <f t="shared" si="3188"/>
        <v>??</v>
      </c>
      <c r="AL2914" s="271" t="e">
        <f>IF(#REF!=#REF!,0,IF(#REF!=#REF!,0,IF(#REF!=#REF!,0,IF(#REF!=#REF!,0,IF(#REF!=#REF!,0,IF(#REF!=#REF!,0,IF(#REF!=#REF!,0,IF(#REF!=#REF!,0,IF(#REF!=#REF!,0,1)))))))))</f>
        <v>#REF!</v>
      </c>
      <c r="AM2914" s="354">
        <f t="shared" si="3190"/>
        <v>0</v>
      </c>
    </row>
    <row r="2915" spans="1:39" ht="14.1" customHeight="1" thickTop="1" thickBot="1" x14ac:dyDescent="0.25">
      <c r="A2915" s="2278"/>
      <c r="B2915" s="2280"/>
      <c r="C2915" s="2283"/>
      <c r="D2915" s="2285"/>
      <c r="E2915" s="2287"/>
      <c r="F2915" s="2280"/>
      <c r="G2915" s="2280"/>
      <c r="H2915" s="2297"/>
      <c r="I2915" s="2290" t="s">
        <v>140</v>
      </c>
      <c r="J2915" s="2281"/>
      <c r="K2915" s="2280"/>
      <c r="L2915" s="2281"/>
      <c r="M2915" s="310"/>
      <c r="N2915" s="1678"/>
      <c r="O2915" s="1678"/>
      <c r="P2915" s="388"/>
      <c r="Q2915" s="388"/>
      <c r="R2915" s="308"/>
      <c r="S2915" s="308"/>
      <c r="T2915" s="358"/>
      <c r="U2915" s="357"/>
      <c r="V2915" s="357"/>
      <c r="W2915" s="357"/>
      <c r="X2915" s="357"/>
      <c r="Y2915" s="357"/>
      <c r="Z2915" s="357"/>
      <c r="AA2915" s="357"/>
      <c r="AB2915" s="308"/>
      <c r="AC2915" s="2299">
        <f>SUM(T2915:AB2924)</f>
        <v>0</v>
      </c>
      <c r="AD2915" s="2299">
        <f>IF(AC2915&gt;0,18,0)</f>
        <v>0</v>
      </c>
      <c r="AE2915" s="2306">
        <f>IF((AC2915-AD2915)&gt;=0,AC2915-AD2915,0)</f>
        <v>0</v>
      </c>
      <c r="AF2915" s="2316">
        <f>IF(AC2915&lt;AD2915,AC2915,AD2915)/IF(AD2915=0,1,AD2915)</f>
        <v>0</v>
      </c>
      <c r="AG2915" s="2313" t="str">
        <f>IF(AF2915=1,"pe",IF(AF2915&gt;0,"ne",""))</f>
        <v/>
      </c>
      <c r="AH2915" s="2312"/>
      <c r="AI2915" s="271">
        <v>1</v>
      </c>
      <c r="AJ2915" s="271" t="s">
        <v>545</v>
      </c>
      <c r="AK2915" s="271" t="str">
        <f t="shared" si="3188"/>
        <v>??</v>
      </c>
      <c r="AL2915" s="271">
        <v>1</v>
      </c>
      <c r="AM2915" s="354">
        <f>C2915</f>
        <v>0</v>
      </c>
    </row>
    <row r="2916" spans="1:39" ht="14.1" customHeight="1" thickTop="1" thickBot="1" x14ac:dyDescent="0.25">
      <c r="A2916" s="2278"/>
      <c r="B2916" s="2281"/>
      <c r="C2916" s="2283"/>
      <c r="D2916" s="2285"/>
      <c r="E2916" s="2288"/>
      <c r="F2916" s="2281"/>
      <c r="G2916" s="2295"/>
      <c r="H2916" s="2297"/>
      <c r="I2916" s="2291"/>
      <c r="J2916" s="2281"/>
      <c r="K2916" s="2295"/>
      <c r="L2916" s="2281"/>
      <c r="M2916" s="310"/>
      <c r="N2916" s="1678"/>
      <c r="O2916" s="1678"/>
      <c r="P2916" s="309"/>
      <c r="Q2916" s="309"/>
      <c r="R2916" s="308"/>
      <c r="S2916" s="308"/>
      <c r="T2916" s="358"/>
      <c r="U2916" s="357"/>
      <c r="V2916" s="357"/>
      <c r="W2916" s="357"/>
      <c r="X2916" s="357"/>
      <c r="Y2916" s="357"/>
      <c r="Z2916" s="357"/>
      <c r="AA2916" s="357"/>
      <c r="AB2916" s="308"/>
      <c r="AC2916" s="2300"/>
      <c r="AD2916" s="2300"/>
      <c r="AE2916" s="2307"/>
      <c r="AF2916" s="2316"/>
      <c r="AG2916" s="2314"/>
      <c r="AH2916" s="2312"/>
      <c r="AI2916" s="271">
        <f>IF(P2916=P2915,0,1)</f>
        <v>0</v>
      </c>
      <c r="AJ2916" s="271" t="s">
        <v>545</v>
      </c>
      <c r="AK2916" s="271" t="str">
        <f t="shared" si="3188"/>
        <v>??</v>
      </c>
      <c r="AL2916" s="271" t="e">
        <f>IF(#REF!=#REF!,0,1)</f>
        <v>#REF!</v>
      </c>
      <c r="AM2916" s="354">
        <f t="shared" ref="AM2916:AM2924" si="3191">AM2915</f>
        <v>0</v>
      </c>
    </row>
    <row r="2917" spans="1:39" ht="14.1" customHeight="1" thickTop="1" thickBot="1" x14ac:dyDescent="0.25">
      <c r="A2917" s="2278"/>
      <c r="B2917" s="2281"/>
      <c r="C2917" s="2283"/>
      <c r="D2917" s="2285"/>
      <c r="E2917" s="2288"/>
      <c r="F2917" s="2281"/>
      <c r="G2917" s="2295"/>
      <c r="H2917" s="2297"/>
      <c r="I2917" s="2292"/>
      <c r="J2917" s="2281"/>
      <c r="K2917" s="2295"/>
      <c r="L2917" s="2281"/>
      <c r="M2917" s="310"/>
      <c r="N2917" s="1678"/>
      <c r="O2917" s="1678"/>
      <c r="P2917" s="309"/>
      <c r="Q2917" s="309"/>
      <c r="R2917" s="308"/>
      <c r="S2917" s="308"/>
      <c r="T2917" s="358"/>
      <c r="U2917" s="357"/>
      <c r="V2917" s="357"/>
      <c r="W2917" s="357"/>
      <c r="X2917" s="357"/>
      <c r="Y2917" s="357"/>
      <c r="Z2917" s="357"/>
      <c r="AA2917" s="357"/>
      <c r="AB2917" s="308"/>
      <c r="AC2917" s="2300"/>
      <c r="AD2917" s="2300"/>
      <c r="AE2917" s="2307"/>
      <c r="AF2917" s="2316"/>
      <c r="AG2917" s="2314"/>
      <c r="AH2917" s="2312"/>
      <c r="AI2917" s="271">
        <f>IF(P2917=P2916,0,IF(P2917=P2915,0,1))</f>
        <v>0</v>
      </c>
      <c r="AJ2917" s="271" t="s">
        <v>545</v>
      </c>
      <c r="AK2917" s="271" t="str">
        <f t="shared" si="3188"/>
        <v>??</v>
      </c>
      <c r="AL2917" s="271" t="e">
        <f>IF(#REF!=#REF!,0,IF(#REF!=#REF!,0,1))</f>
        <v>#REF!</v>
      </c>
      <c r="AM2917" s="354">
        <f t="shared" si="3191"/>
        <v>0</v>
      </c>
    </row>
    <row r="2918" spans="1:39" ht="14.1" customHeight="1" thickTop="1" thickBot="1" x14ac:dyDescent="0.25">
      <c r="A2918" s="2278"/>
      <c r="B2918" s="2281"/>
      <c r="C2918" s="2283"/>
      <c r="D2918" s="2285"/>
      <c r="E2918" s="2288"/>
      <c r="F2918" s="2281"/>
      <c r="G2918" s="2295"/>
      <c r="H2918" s="2297"/>
      <c r="I2918" s="2293"/>
      <c r="J2918" s="2281"/>
      <c r="K2918" s="2295"/>
      <c r="L2918" s="2281"/>
      <c r="M2918" s="310"/>
      <c r="N2918" s="1678"/>
      <c r="O2918" s="1678"/>
      <c r="P2918" s="309"/>
      <c r="Q2918" s="309"/>
      <c r="R2918" s="308"/>
      <c r="S2918" s="308"/>
      <c r="T2918" s="358"/>
      <c r="U2918" s="357"/>
      <c r="V2918" s="357"/>
      <c r="W2918" s="357"/>
      <c r="X2918" s="357"/>
      <c r="Y2918" s="357"/>
      <c r="Z2918" s="357"/>
      <c r="AA2918" s="357"/>
      <c r="AB2918" s="308"/>
      <c r="AC2918" s="2300"/>
      <c r="AD2918" s="2300"/>
      <c r="AE2918" s="2307"/>
      <c r="AF2918" s="2316"/>
      <c r="AG2918" s="2314"/>
      <c r="AH2918" s="2312"/>
      <c r="AI2918" s="271">
        <f>IF(P2918=P2917,0,IF(P2918=P2916,0,IF(P2918=P2915,0,1)))</f>
        <v>0</v>
      </c>
      <c r="AJ2918" s="271" t="s">
        <v>545</v>
      </c>
      <c r="AK2918" s="271" t="str">
        <f t="shared" si="3188"/>
        <v>??</v>
      </c>
      <c r="AL2918" s="271" t="e">
        <f>IF(#REF!=#REF!,0,IF(#REF!=#REF!,0,IF(#REF!=#REF!,0,1)))</f>
        <v>#REF!</v>
      </c>
      <c r="AM2918" s="354">
        <f t="shared" si="3191"/>
        <v>0</v>
      </c>
    </row>
    <row r="2919" spans="1:39" ht="14.1" customHeight="1" thickTop="1" thickBot="1" x14ac:dyDescent="0.25">
      <c r="A2919" s="2278"/>
      <c r="B2919" s="2281"/>
      <c r="C2919" s="2283"/>
      <c r="D2919" s="2285"/>
      <c r="E2919" s="2288"/>
      <c r="F2919" s="2281"/>
      <c r="G2919" s="2295"/>
      <c r="H2919" s="2297"/>
      <c r="I2919" s="2293"/>
      <c r="J2919" s="2281"/>
      <c r="K2919" s="2295"/>
      <c r="L2919" s="2281"/>
      <c r="M2919" s="310"/>
      <c r="N2919" s="1678"/>
      <c r="O2919" s="1678"/>
      <c r="P2919" s="309"/>
      <c r="Q2919" s="309"/>
      <c r="R2919" s="308"/>
      <c r="S2919" s="308"/>
      <c r="T2919" s="358"/>
      <c r="U2919" s="357"/>
      <c r="V2919" s="357"/>
      <c r="W2919" s="357"/>
      <c r="X2919" s="357"/>
      <c r="Y2919" s="357"/>
      <c r="Z2919" s="357"/>
      <c r="AA2919" s="357"/>
      <c r="AB2919" s="308"/>
      <c r="AC2919" s="2300"/>
      <c r="AD2919" s="2300"/>
      <c r="AE2919" s="2307"/>
      <c r="AF2919" s="2316"/>
      <c r="AG2919" s="2314"/>
      <c r="AH2919" s="2312"/>
      <c r="AI2919" s="271">
        <f>IF(P2919=P2918,0,IF(P2919=P2917,0,IF(P2919=P2916,0,IF(P2919=P2915,0,1))))</f>
        <v>0</v>
      </c>
      <c r="AJ2919" s="271" t="s">
        <v>545</v>
      </c>
      <c r="AK2919" s="271" t="str">
        <f t="shared" si="3188"/>
        <v>??</v>
      </c>
      <c r="AL2919" s="271" t="e">
        <f>IF(#REF!=#REF!,0,IF(#REF!=#REF!,0,IF(#REF!=#REF!,0,IF(#REF!=#REF!,0,1))))</f>
        <v>#REF!</v>
      </c>
      <c r="AM2919" s="354">
        <f t="shared" si="3191"/>
        <v>0</v>
      </c>
    </row>
    <row r="2920" spans="1:39" ht="14.1" customHeight="1" thickTop="1" thickBot="1" x14ac:dyDescent="0.25">
      <c r="A2920" s="2278"/>
      <c r="B2920" s="2281"/>
      <c r="C2920" s="2283"/>
      <c r="D2920" s="2285"/>
      <c r="E2920" s="2288"/>
      <c r="F2920" s="2281"/>
      <c r="G2920" s="2295"/>
      <c r="H2920" s="2297"/>
      <c r="I2920" s="2293"/>
      <c r="J2920" s="2281"/>
      <c r="K2920" s="2295"/>
      <c r="L2920" s="2281"/>
      <c r="M2920" s="310"/>
      <c r="N2920" s="1678"/>
      <c r="O2920" s="1678"/>
      <c r="P2920" s="309"/>
      <c r="Q2920" s="309"/>
      <c r="R2920" s="308"/>
      <c r="S2920" s="308"/>
      <c r="T2920" s="358"/>
      <c r="U2920" s="357"/>
      <c r="V2920" s="357"/>
      <c r="W2920" s="357"/>
      <c r="X2920" s="357"/>
      <c r="Y2920" s="357"/>
      <c r="Z2920" s="357"/>
      <c r="AA2920" s="357"/>
      <c r="AB2920" s="308"/>
      <c r="AC2920" s="2300"/>
      <c r="AD2920" s="2300"/>
      <c r="AE2920" s="2307"/>
      <c r="AF2920" s="2316"/>
      <c r="AG2920" s="2314"/>
      <c r="AH2920" s="2312"/>
      <c r="AI2920" s="271">
        <f>IF(P2920=P2919,0,IF(P2920=P2918,0,IF(P2920=P2917,0,IF(P2920=P2916,0,IF(P2920=P2915,0,1)))))</f>
        <v>0</v>
      </c>
      <c r="AJ2920" s="271" t="s">
        <v>545</v>
      </c>
      <c r="AK2920" s="271" t="str">
        <f t="shared" si="3188"/>
        <v>??</v>
      </c>
      <c r="AL2920" s="271" t="e">
        <f>IF(#REF!=#REF!,0,IF(#REF!=#REF!,0,IF(#REF!=#REF!,0,IF(#REF!=#REF!,0,IF(#REF!=#REF!,0,1)))))</f>
        <v>#REF!</v>
      </c>
      <c r="AM2920" s="354">
        <f t="shared" si="3191"/>
        <v>0</v>
      </c>
    </row>
    <row r="2921" spans="1:39" ht="14.1" customHeight="1" thickTop="1" thickBot="1" x14ac:dyDescent="0.25">
      <c r="A2921" s="2278"/>
      <c r="B2921" s="2281"/>
      <c r="C2921" s="2283"/>
      <c r="D2921" s="2285"/>
      <c r="E2921" s="2288"/>
      <c r="F2921" s="2281"/>
      <c r="G2921" s="2295"/>
      <c r="H2921" s="2297"/>
      <c r="I2921" s="2293"/>
      <c r="J2921" s="2281"/>
      <c r="K2921" s="2295"/>
      <c r="L2921" s="2281"/>
      <c r="M2921" s="310"/>
      <c r="N2921" s="1678"/>
      <c r="O2921" s="1678"/>
      <c r="P2921" s="309"/>
      <c r="Q2921" s="309"/>
      <c r="R2921" s="308"/>
      <c r="S2921" s="308"/>
      <c r="T2921" s="358"/>
      <c r="U2921" s="357"/>
      <c r="V2921" s="357"/>
      <c r="W2921" s="357"/>
      <c r="X2921" s="357"/>
      <c r="Y2921" s="357"/>
      <c r="Z2921" s="357"/>
      <c r="AA2921" s="357"/>
      <c r="AB2921" s="308"/>
      <c r="AC2921" s="2300"/>
      <c r="AD2921" s="2300"/>
      <c r="AE2921" s="2308" t="str">
        <f>IF(AE2915&gt;9,"błąd","")</f>
        <v/>
      </c>
      <c r="AF2921" s="2316"/>
      <c r="AG2921" s="2314"/>
      <c r="AH2921" s="2312"/>
      <c r="AI2921" s="271">
        <f>IF(P2921=P2920,0,IF(P2921=P2919,0,IF(P2921=P2918,0,IF(P2921=P2917,0,IF(P2921=P2916,0,IF(P2921=P2915,0,1))))))</f>
        <v>0</v>
      </c>
      <c r="AJ2921" s="271" t="s">
        <v>545</v>
      </c>
      <c r="AK2921" s="271" t="str">
        <f t="shared" si="3188"/>
        <v>??</v>
      </c>
      <c r="AL2921" s="271" t="e">
        <f>IF(#REF!=#REF!,0,IF(#REF!=#REF!,0,IF(#REF!=#REF!,0,IF(#REF!=#REF!,0,IF(#REF!=#REF!,0,IF(#REF!=#REF!,0,1))))))</f>
        <v>#REF!</v>
      </c>
      <c r="AM2921" s="354">
        <f t="shared" si="3191"/>
        <v>0</v>
      </c>
    </row>
    <row r="2922" spans="1:39" ht="14.1" customHeight="1" thickTop="1" thickBot="1" x14ac:dyDescent="0.25">
      <c r="A2922" s="2278"/>
      <c r="B2922" s="2281"/>
      <c r="C2922" s="2283"/>
      <c r="D2922" s="2285"/>
      <c r="E2922" s="2288"/>
      <c r="F2922" s="2281"/>
      <c r="G2922" s="2295"/>
      <c r="H2922" s="2297"/>
      <c r="I2922" s="2293"/>
      <c r="J2922" s="2281"/>
      <c r="K2922" s="2295"/>
      <c r="L2922" s="2281"/>
      <c r="M2922" s="310"/>
      <c r="N2922" s="1678"/>
      <c r="O2922" s="1678"/>
      <c r="P2922" s="309"/>
      <c r="Q2922" s="309"/>
      <c r="R2922" s="308"/>
      <c r="S2922" s="308"/>
      <c r="T2922" s="358"/>
      <c r="U2922" s="357"/>
      <c r="V2922" s="357"/>
      <c r="W2922" s="357"/>
      <c r="X2922" s="357"/>
      <c r="Y2922" s="357"/>
      <c r="Z2922" s="357"/>
      <c r="AA2922" s="357"/>
      <c r="AB2922" s="308"/>
      <c r="AC2922" s="2300"/>
      <c r="AD2922" s="2300"/>
      <c r="AE2922" s="2308"/>
      <c r="AF2922" s="2316"/>
      <c r="AG2922" s="2314"/>
      <c r="AH2922" s="2312"/>
      <c r="AI2922" s="271">
        <f>IF(P2922=P2921,0,IF(P2922=P2920,0,IF(P2922=P2919,0,IF(P2922=P2918,0,IF(P2922=P2917,0,IF(P2922=P2916,0,IF(P2922=P2915,0,1)))))))</f>
        <v>0</v>
      </c>
      <c r="AJ2922" s="271" t="s">
        <v>545</v>
      </c>
      <c r="AK2922" s="271" t="str">
        <f t="shared" si="3188"/>
        <v>??</v>
      </c>
      <c r="AL2922" s="271" t="e">
        <f>IF(#REF!=#REF!,0,IF(#REF!=#REF!,0,IF(#REF!=#REF!,0,IF(#REF!=#REF!,0,IF(#REF!=#REF!,0,IF(#REF!=#REF!,0,IF(#REF!=#REF!,0,1)))))))</f>
        <v>#REF!</v>
      </c>
      <c r="AM2922" s="354">
        <f t="shared" si="3191"/>
        <v>0</v>
      </c>
    </row>
    <row r="2923" spans="1:39" ht="14.1" customHeight="1" thickTop="1" thickBot="1" x14ac:dyDescent="0.25">
      <c r="A2923" s="2278"/>
      <c r="B2923" s="2281"/>
      <c r="C2923" s="2283"/>
      <c r="D2923" s="2285"/>
      <c r="E2923" s="2288"/>
      <c r="F2923" s="2281"/>
      <c r="G2923" s="2295"/>
      <c r="H2923" s="2297"/>
      <c r="I2923" s="2293"/>
      <c r="J2923" s="2281"/>
      <c r="K2923" s="2295"/>
      <c r="L2923" s="2281"/>
      <c r="M2923" s="310"/>
      <c r="N2923" s="1678"/>
      <c r="O2923" s="1678"/>
      <c r="P2923" s="309"/>
      <c r="Q2923" s="309"/>
      <c r="R2923" s="308"/>
      <c r="S2923" s="308"/>
      <c r="T2923" s="358"/>
      <c r="U2923" s="357"/>
      <c r="V2923" s="357"/>
      <c r="W2923" s="357"/>
      <c r="X2923" s="357"/>
      <c r="Y2923" s="357"/>
      <c r="Z2923" s="357"/>
      <c r="AA2923" s="357"/>
      <c r="AB2923" s="308"/>
      <c r="AC2923" s="2300"/>
      <c r="AD2923" s="2300"/>
      <c r="AE2923" s="2308"/>
      <c r="AF2923" s="2316"/>
      <c r="AG2923" s="2314"/>
      <c r="AH2923" s="2312"/>
      <c r="AI2923" s="271">
        <f>IF(P2923=P2922,0,IF(P2923=P2921,0,IF(P2923=P2920,0,IF(P2923=P2919,0,IF(P2923=P2918,0,IF(P2923=P2917,0,IF(P2923=P2916,0,IF(P2923=P2915,0,1))))))))</f>
        <v>0</v>
      </c>
      <c r="AJ2923" s="271" t="s">
        <v>545</v>
      </c>
      <c r="AK2923" s="271" t="str">
        <f t="shared" si="3188"/>
        <v>??</v>
      </c>
      <c r="AL2923" s="271" t="e">
        <f>IF(#REF!=#REF!,0,IF(#REF!=#REF!,0,IF(#REF!=#REF!,0,IF(#REF!=#REF!,0,IF(#REF!=#REF!,0,IF(#REF!=#REF!,0,IF(#REF!=#REF!,0,IF(#REF!=#REF!,0,1))))))))</f>
        <v>#REF!</v>
      </c>
      <c r="AM2923" s="354">
        <f t="shared" si="3191"/>
        <v>0</v>
      </c>
    </row>
    <row r="2924" spans="1:39" ht="14.1" customHeight="1" thickTop="1" thickBot="1" x14ac:dyDescent="0.25">
      <c r="A2924" s="2279"/>
      <c r="B2924" s="2282"/>
      <c r="C2924" s="2284"/>
      <c r="D2924" s="2286"/>
      <c r="E2924" s="2289"/>
      <c r="F2924" s="2282"/>
      <c r="G2924" s="2296"/>
      <c r="H2924" s="2298"/>
      <c r="I2924" s="2294"/>
      <c r="J2924" s="2282"/>
      <c r="K2924" s="2296"/>
      <c r="L2924" s="2282"/>
      <c r="M2924" s="292"/>
      <c r="N2924" s="290"/>
      <c r="O2924" s="290"/>
      <c r="P2924" s="291"/>
      <c r="Q2924" s="291"/>
      <c r="R2924" s="290"/>
      <c r="S2924" s="290"/>
      <c r="T2924" s="356"/>
      <c r="U2924" s="355"/>
      <c r="V2924" s="355"/>
      <c r="W2924" s="355"/>
      <c r="X2924" s="355"/>
      <c r="Y2924" s="355"/>
      <c r="Z2924" s="355"/>
      <c r="AA2924" s="355"/>
      <c r="AB2924" s="290"/>
      <c r="AC2924" s="2301"/>
      <c r="AD2924" s="2301"/>
      <c r="AE2924" s="2309"/>
      <c r="AF2924" s="2316"/>
      <c r="AG2924" s="2315"/>
      <c r="AH2924" s="2312"/>
      <c r="AI2924" s="271">
        <f>IF(P2924=P2923,0,IF(P2924=P2922,0,IF(P2924=P2921,0,IF(P2924=P2920,0,IF(P2924=P2919,0,IF(P2924=P2918,0,IF(P2924=P2917,0,IF(P2924=P2916,0,IF(P2924=P2915,0,1)))))))))</f>
        <v>0</v>
      </c>
      <c r="AJ2924" s="271" t="s">
        <v>545</v>
      </c>
      <c r="AK2924" s="271" t="str">
        <f t="shared" si="3188"/>
        <v>??</v>
      </c>
      <c r="AL2924" s="271" t="e">
        <f>IF(#REF!=#REF!,0,IF(#REF!=#REF!,0,IF(#REF!=#REF!,0,IF(#REF!=#REF!,0,IF(#REF!=#REF!,0,IF(#REF!=#REF!,0,IF(#REF!=#REF!,0,IF(#REF!=#REF!,0,IF(#REF!=#REF!,0,1)))))))))</f>
        <v>#REF!</v>
      </c>
      <c r="AM2924" s="354">
        <f t="shared" si="3191"/>
        <v>0</v>
      </c>
    </row>
    <row r="2925" spans="1:39" ht="14.1" customHeight="1" thickTop="1" thickBot="1" x14ac:dyDescent="0.25">
      <c r="A2925" s="2278"/>
      <c r="B2925" s="2280"/>
      <c r="C2925" s="2283"/>
      <c r="D2925" s="2285"/>
      <c r="E2925" s="2287"/>
      <c r="F2925" s="2280"/>
      <c r="G2925" s="2280"/>
      <c r="H2925" s="2297"/>
      <c r="I2925" s="2290" t="s">
        <v>140</v>
      </c>
      <c r="J2925" s="2281"/>
      <c r="K2925" s="2280"/>
      <c r="L2925" s="2281"/>
      <c r="M2925" s="310"/>
      <c r="N2925" s="1678"/>
      <c r="O2925" s="1678"/>
      <c r="P2925" s="388"/>
      <c r="Q2925" s="388"/>
      <c r="R2925" s="308"/>
      <c r="S2925" s="308"/>
      <c r="T2925" s="358"/>
      <c r="U2925" s="357"/>
      <c r="V2925" s="357"/>
      <c r="W2925" s="357"/>
      <c r="X2925" s="357"/>
      <c r="Y2925" s="357"/>
      <c r="Z2925" s="357"/>
      <c r="AA2925" s="357"/>
      <c r="AB2925" s="308"/>
      <c r="AC2925" s="2299">
        <f>SUM(T2925:AB2934)</f>
        <v>0</v>
      </c>
      <c r="AD2925" s="2299">
        <f>IF(AC2925&gt;0,18,0)</f>
        <v>0</v>
      </c>
      <c r="AE2925" s="2306">
        <f>IF((AC2925-AD2925)&gt;=0,AC2925-AD2925,0)</f>
        <v>0</v>
      </c>
      <c r="AF2925" s="2316">
        <f>IF(AC2925&lt;AD2925,AC2925,AD2925)/IF(AD2925=0,1,AD2925)</f>
        <v>0</v>
      </c>
      <c r="AG2925" s="2313" t="str">
        <f>IF(AF2925=1,"pe",IF(AF2925&gt;0,"ne",""))</f>
        <v/>
      </c>
      <c r="AH2925" s="2312"/>
      <c r="AI2925" s="271">
        <v>1</v>
      </c>
      <c r="AJ2925" s="271" t="s">
        <v>545</v>
      </c>
      <c r="AK2925" s="271" t="str">
        <f t="shared" si="3188"/>
        <v>??</v>
      </c>
      <c r="AL2925" s="271">
        <v>1</v>
      </c>
      <c r="AM2925" s="354">
        <f>C2925</f>
        <v>0</v>
      </c>
    </row>
    <row r="2926" spans="1:39" ht="14.1" customHeight="1" thickTop="1" thickBot="1" x14ac:dyDescent="0.25">
      <c r="A2926" s="2278"/>
      <c r="B2926" s="2281"/>
      <c r="C2926" s="2283"/>
      <c r="D2926" s="2285"/>
      <c r="E2926" s="2288"/>
      <c r="F2926" s="2281"/>
      <c r="G2926" s="2295"/>
      <c r="H2926" s="2297"/>
      <c r="I2926" s="2291"/>
      <c r="J2926" s="2281"/>
      <c r="K2926" s="2295"/>
      <c r="L2926" s="2281"/>
      <c r="M2926" s="310"/>
      <c r="N2926" s="1678"/>
      <c r="O2926" s="1678"/>
      <c r="P2926" s="309"/>
      <c r="Q2926" s="309"/>
      <c r="R2926" s="308"/>
      <c r="S2926" s="308"/>
      <c r="T2926" s="358"/>
      <c r="U2926" s="357"/>
      <c r="V2926" s="357"/>
      <c r="W2926" s="357"/>
      <c r="X2926" s="357"/>
      <c r="Y2926" s="357"/>
      <c r="Z2926" s="357"/>
      <c r="AA2926" s="357"/>
      <c r="AB2926" s="308"/>
      <c r="AC2926" s="2300"/>
      <c r="AD2926" s="2300"/>
      <c r="AE2926" s="2307"/>
      <c r="AF2926" s="2316"/>
      <c r="AG2926" s="2314"/>
      <c r="AH2926" s="2312"/>
      <c r="AI2926" s="271">
        <f>IF(P2926=P2925,0,1)</f>
        <v>0</v>
      </c>
      <c r="AJ2926" s="271" t="s">
        <v>545</v>
      </c>
      <c r="AK2926" s="271" t="str">
        <f t="shared" si="3188"/>
        <v>??</v>
      </c>
      <c r="AL2926" s="271" t="e">
        <f>IF(#REF!=#REF!,0,1)</f>
        <v>#REF!</v>
      </c>
      <c r="AM2926" s="354">
        <f t="shared" ref="AM2926:AM2934" si="3192">AM2925</f>
        <v>0</v>
      </c>
    </row>
    <row r="2927" spans="1:39" ht="14.1" customHeight="1" thickTop="1" thickBot="1" x14ac:dyDescent="0.25">
      <c r="A2927" s="2278"/>
      <c r="B2927" s="2281"/>
      <c r="C2927" s="2283"/>
      <c r="D2927" s="2285"/>
      <c r="E2927" s="2288"/>
      <c r="F2927" s="2281"/>
      <c r="G2927" s="2295"/>
      <c r="H2927" s="2297"/>
      <c r="I2927" s="2292"/>
      <c r="J2927" s="2281"/>
      <c r="K2927" s="2295"/>
      <c r="L2927" s="2281"/>
      <c r="M2927" s="310"/>
      <c r="N2927" s="1678"/>
      <c r="O2927" s="1678"/>
      <c r="P2927" s="309"/>
      <c r="Q2927" s="309"/>
      <c r="R2927" s="308"/>
      <c r="S2927" s="308"/>
      <c r="T2927" s="358"/>
      <c r="U2927" s="357"/>
      <c r="V2927" s="357"/>
      <c r="W2927" s="357"/>
      <c r="X2927" s="357"/>
      <c r="Y2927" s="357"/>
      <c r="Z2927" s="357"/>
      <c r="AA2927" s="357"/>
      <c r="AB2927" s="308"/>
      <c r="AC2927" s="2300"/>
      <c r="AD2927" s="2300"/>
      <c r="AE2927" s="2307"/>
      <c r="AF2927" s="2316"/>
      <c r="AG2927" s="2314"/>
      <c r="AH2927" s="2312"/>
      <c r="AI2927" s="271">
        <f>IF(P2927=P2926,0,IF(P2927=P2925,0,1))</f>
        <v>0</v>
      </c>
      <c r="AJ2927" s="271" t="s">
        <v>545</v>
      </c>
      <c r="AK2927" s="271" t="str">
        <f t="shared" si="3188"/>
        <v>??</v>
      </c>
      <c r="AL2927" s="271" t="e">
        <f>IF(#REF!=#REF!,0,IF(#REF!=#REF!,0,1))</f>
        <v>#REF!</v>
      </c>
      <c r="AM2927" s="354">
        <f t="shared" si="3192"/>
        <v>0</v>
      </c>
    </row>
    <row r="2928" spans="1:39" ht="14.1" customHeight="1" thickTop="1" thickBot="1" x14ac:dyDescent="0.25">
      <c r="A2928" s="2278"/>
      <c r="B2928" s="2281"/>
      <c r="C2928" s="2283"/>
      <c r="D2928" s="2285"/>
      <c r="E2928" s="2288"/>
      <c r="F2928" s="2281"/>
      <c r="G2928" s="2295"/>
      <c r="H2928" s="2297"/>
      <c r="I2928" s="2293"/>
      <c r="J2928" s="2281"/>
      <c r="K2928" s="2295"/>
      <c r="L2928" s="2281"/>
      <c r="M2928" s="310"/>
      <c r="N2928" s="1678"/>
      <c r="O2928" s="1678"/>
      <c r="P2928" s="309"/>
      <c r="Q2928" s="309"/>
      <c r="R2928" s="308"/>
      <c r="S2928" s="308"/>
      <c r="T2928" s="358"/>
      <c r="U2928" s="357"/>
      <c r="V2928" s="357"/>
      <c r="W2928" s="357"/>
      <c r="X2928" s="357"/>
      <c r="Y2928" s="357"/>
      <c r="Z2928" s="357"/>
      <c r="AA2928" s="357"/>
      <c r="AB2928" s="308"/>
      <c r="AC2928" s="2300"/>
      <c r="AD2928" s="2300"/>
      <c r="AE2928" s="2307"/>
      <c r="AF2928" s="2316"/>
      <c r="AG2928" s="2314"/>
      <c r="AH2928" s="2312"/>
      <c r="AI2928" s="271">
        <f>IF(P2928=P2927,0,IF(P2928=P2926,0,IF(P2928=P2925,0,1)))</f>
        <v>0</v>
      </c>
      <c r="AJ2928" s="271" t="s">
        <v>545</v>
      </c>
      <c r="AK2928" s="271" t="str">
        <f t="shared" si="3188"/>
        <v>??</v>
      </c>
      <c r="AL2928" s="271" t="e">
        <f>IF(#REF!=#REF!,0,IF(#REF!=#REF!,0,IF(#REF!=#REF!,0,1)))</f>
        <v>#REF!</v>
      </c>
      <c r="AM2928" s="354">
        <f t="shared" si="3192"/>
        <v>0</v>
      </c>
    </row>
    <row r="2929" spans="1:39" ht="14.1" customHeight="1" thickTop="1" thickBot="1" x14ac:dyDescent="0.25">
      <c r="A2929" s="2278"/>
      <c r="B2929" s="2281"/>
      <c r="C2929" s="2283"/>
      <c r="D2929" s="2285"/>
      <c r="E2929" s="2288"/>
      <c r="F2929" s="2281"/>
      <c r="G2929" s="2295"/>
      <c r="H2929" s="2297"/>
      <c r="I2929" s="2293"/>
      <c r="J2929" s="2281"/>
      <c r="K2929" s="2295"/>
      <c r="L2929" s="2281"/>
      <c r="M2929" s="310"/>
      <c r="N2929" s="1678"/>
      <c r="O2929" s="1678"/>
      <c r="P2929" s="309"/>
      <c r="Q2929" s="309"/>
      <c r="R2929" s="308"/>
      <c r="S2929" s="308"/>
      <c r="T2929" s="358"/>
      <c r="U2929" s="357"/>
      <c r="V2929" s="357"/>
      <c r="W2929" s="357"/>
      <c r="X2929" s="357"/>
      <c r="Y2929" s="357"/>
      <c r="Z2929" s="357"/>
      <c r="AA2929" s="357"/>
      <c r="AB2929" s="308"/>
      <c r="AC2929" s="2300"/>
      <c r="AD2929" s="2300"/>
      <c r="AE2929" s="2307"/>
      <c r="AF2929" s="2316"/>
      <c r="AG2929" s="2314"/>
      <c r="AH2929" s="2312"/>
      <c r="AI2929" s="271">
        <f>IF(P2929=P2928,0,IF(P2929=P2927,0,IF(P2929=P2926,0,IF(P2929=P2925,0,1))))</f>
        <v>0</v>
      </c>
      <c r="AJ2929" s="271" t="s">
        <v>545</v>
      </c>
      <c r="AK2929" s="271" t="str">
        <f t="shared" si="3188"/>
        <v>??</v>
      </c>
      <c r="AL2929" s="271" t="e">
        <f>IF(#REF!=#REF!,0,IF(#REF!=#REF!,0,IF(#REF!=#REF!,0,IF(#REF!=#REF!,0,1))))</f>
        <v>#REF!</v>
      </c>
      <c r="AM2929" s="354">
        <f t="shared" si="3192"/>
        <v>0</v>
      </c>
    </row>
    <row r="2930" spans="1:39" ht="14.1" customHeight="1" thickTop="1" thickBot="1" x14ac:dyDescent="0.25">
      <c r="A2930" s="2278"/>
      <c r="B2930" s="2281"/>
      <c r="C2930" s="2283"/>
      <c r="D2930" s="2285"/>
      <c r="E2930" s="2288"/>
      <c r="F2930" s="2281"/>
      <c r="G2930" s="2295"/>
      <c r="H2930" s="2297"/>
      <c r="I2930" s="2293"/>
      <c r="J2930" s="2281"/>
      <c r="K2930" s="2295"/>
      <c r="L2930" s="2281"/>
      <c r="M2930" s="310"/>
      <c r="N2930" s="1678"/>
      <c r="O2930" s="1678"/>
      <c r="P2930" s="309"/>
      <c r="Q2930" s="309"/>
      <c r="R2930" s="308"/>
      <c r="S2930" s="308"/>
      <c r="T2930" s="358"/>
      <c r="U2930" s="357"/>
      <c r="V2930" s="357"/>
      <c r="W2930" s="357"/>
      <c r="X2930" s="357"/>
      <c r="Y2930" s="357"/>
      <c r="Z2930" s="357"/>
      <c r="AA2930" s="357"/>
      <c r="AB2930" s="308"/>
      <c r="AC2930" s="2300"/>
      <c r="AD2930" s="2300"/>
      <c r="AE2930" s="2307"/>
      <c r="AF2930" s="2316"/>
      <c r="AG2930" s="2314"/>
      <c r="AH2930" s="2312"/>
      <c r="AI2930" s="271">
        <f>IF(P2930=P2929,0,IF(P2930=P2928,0,IF(P2930=P2927,0,IF(P2930=P2926,0,IF(P2930=P2925,0,1)))))</f>
        <v>0</v>
      </c>
      <c r="AJ2930" s="271" t="s">
        <v>545</v>
      </c>
      <c r="AK2930" s="271" t="str">
        <f t="shared" si="3188"/>
        <v>??</v>
      </c>
      <c r="AL2930" s="271" t="e">
        <f>IF(#REF!=#REF!,0,IF(#REF!=#REF!,0,IF(#REF!=#REF!,0,IF(#REF!=#REF!,0,IF(#REF!=#REF!,0,1)))))</f>
        <v>#REF!</v>
      </c>
      <c r="AM2930" s="354">
        <f t="shared" si="3192"/>
        <v>0</v>
      </c>
    </row>
    <row r="2931" spans="1:39" ht="14.1" customHeight="1" thickTop="1" thickBot="1" x14ac:dyDescent="0.25">
      <c r="A2931" s="2278"/>
      <c r="B2931" s="2281"/>
      <c r="C2931" s="2283"/>
      <c r="D2931" s="2285"/>
      <c r="E2931" s="2288"/>
      <c r="F2931" s="2281"/>
      <c r="G2931" s="2295"/>
      <c r="H2931" s="2297"/>
      <c r="I2931" s="2293"/>
      <c r="J2931" s="2281"/>
      <c r="K2931" s="2295"/>
      <c r="L2931" s="2281"/>
      <c r="M2931" s="310"/>
      <c r="N2931" s="1678"/>
      <c r="O2931" s="1678"/>
      <c r="P2931" s="309"/>
      <c r="Q2931" s="309"/>
      <c r="R2931" s="308"/>
      <c r="S2931" s="308"/>
      <c r="T2931" s="358"/>
      <c r="U2931" s="357"/>
      <c r="V2931" s="357"/>
      <c r="W2931" s="357"/>
      <c r="X2931" s="357"/>
      <c r="Y2931" s="357"/>
      <c r="Z2931" s="357"/>
      <c r="AA2931" s="357"/>
      <c r="AB2931" s="308"/>
      <c r="AC2931" s="2300"/>
      <c r="AD2931" s="2300"/>
      <c r="AE2931" s="2308" t="str">
        <f>IF(AE2925&gt;9,"błąd","")</f>
        <v/>
      </c>
      <c r="AF2931" s="2316"/>
      <c r="AG2931" s="2314"/>
      <c r="AH2931" s="2312"/>
      <c r="AI2931" s="271">
        <f>IF(P2931=P2930,0,IF(P2931=P2929,0,IF(P2931=P2928,0,IF(P2931=P2927,0,IF(P2931=P2926,0,IF(P2931=P2925,0,1))))))</f>
        <v>0</v>
      </c>
      <c r="AJ2931" s="271" t="s">
        <v>545</v>
      </c>
      <c r="AK2931" s="271" t="str">
        <f t="shared" si="3188"/>
        <v>??</v>
      </c>
      <c r="AL2931" s="271" t="e">
        <f>IF(#REF!=#REF!,0,IF(#REF!=#REF!,0,IF(#REF!=#REF!,0,IF(#REF!=#REF!,0,IF(#REF!=#REF!,0,IF(#REF!=#REF!,0,1))))))</f>
        <v>#REF!</v>
      </c>
      <c r="AM2931" s="354">
        <f t="shared" si="3192"/>
        <v>0</v>
      </c>
    </row>
    <row r="2932" spans="1:39" ht="14.1" customHeight="1" thickTop="1" thickBot="1" x14ac:dyDescent="0.25">
      <c r="A2932" s="2278"/>
      <c r="B2932" s="2281"/>
      <c r="C2932" s="2283"/>
      <c r="D2932" s="2285"/>
      <c r="E2932" s="2288"/>
      <c r="F2932" s="2281"/>
      <c r="G2932" s="2295"/>
      <c r="H2932" s="2297"/>
      <c r="I2932" s="2293"/>
      <c r="J2932" s="2281"/>
      <c r="K2932" s="2295"/>
      <c r="L2932" s="2281"/>
      <c r="M2932" s="310"/>
      <c r="N2932" s="1678"/>
      <c r="O2932" s="1678"/>
      <c r="P2932" s="309"/>
      <c r="Q2932" s="309"/>
      <c r="R2932" s="308"/>
      <c r="S2932" s="308"/>
      <c r="T2932" s="358"/>
      <c r="U2932" s="357"/>
      <c r="V2932" s="357"/>
      <c r="W2932" s="357"/>
      <c r="X2932" s="357"/>
      <c r="Y2932" s="357"/>
      <c r="Z2932" s="357"/>
      <c r="AA2932" s="357"/>
      <c r="AB2932" s="308"/>
      <c r="AC2932" s="2300"/>
      <c r="AD2932" s="2300"/>
      <c r="AE2932" s="2308"/>
      <c r="AF2932" s="2316"/>
      <c r="AG2932" s="2314"/>
      <c r="AH2932" s="2312"/>
      <c r="AI2932" s="271">
        <f>IF(P2932=P2931,0,IF(P2932=P2930,0,IF(P2932=P2929,0,IF(P2932=P2928,0,IF(P2932=P2927,0,IF(P2932=P2926,0,IF(P2932=P2925,0,1)))))))</f>
        <v>0</v>
      </c>
      <c r="AJ2932" s="271" t="s">
        <v>545</v>
      </c>
      <c r="AK2932" s="271" t="str">
        <f t="shared" si="3188"/>
        <v>??</v>
      </c>
      <c r="AL2932" s="271" t="e">
        <f>IF(#REF!=#REF!,0,IF(#REF!=#REF!,0,IF(#REF!=#REF!,0,IF(#REF!=#REF!,0,IF(#REF!=#REF!,0,IF(#REF!=#REF!,0,IF(#REF!=#REF!,0,1)))))))</f>
        <v>#REF!</v>
      </c>
      <c r="AM2932" s="354">
        <f t="shared" si="3192"/>
        <v>0</v>
      </c>
    </row>
    <row r="2933" spans="1:39" ht="14.1" customHeight="1" thickTop="1" thickBot="1" x14ac:dyDescent="0.25">
      <c r="A2933" s="2278"/>
      <c r="B2933" s="2281"/>
      <c r="C2933" s="2283"/>
      <c r="D2933" s="2285"/>
      <c r="E2933" s="2288"/>
      <c r="F2933" s="2281"/>
      <c r="G2933" s="2295"/>
      <c r="H2933" s="2297"/>
      <c r="I2933" s="2293"/>
      <c r="J2933" s="2281"/>
      <c r="K2933" s="2295"/>
      <c r="L2933" s="2281"/>
      <c r="M2933" s="310"/>
      <c r="N2933" s="1678"/>
      <c r="O2933" s="1678"/>
      <c r="P2933" s="309"/>
      <c r="Q2933" s="309"/>
      <c r="R2933" s="308"/>
      <c r="S2933" s="308"/>
      <c r="T2933" s="358"/>
      <c r="U2933" s="357"/>
      <c r="V2933" s="357"/>
      <c r="W2933" s="357"/>
      <c r="X2933" s="357"/>
      <c r="Y2933" s="357"/>
      <c r="Z2933" s="357"/>
      <c r="AA2933" s="357"/>
      <c r="AB2933" s="308"/>
      <c r="AC2933" s="2300"/>
      <c r="AD2933" s="2300"/>
      <c r="AE2933" s="2308"/>
      <c r="AF2933" s="2316"/>
      <c r="AG2933" s="2314"/>
      <c r="AH2933" s="2312"/>
      <c r="AI2933" s="271">
        <f>IF(P2933=P2932,0,IF(P2933=P2931,0,IF(P2933=P2930,0,IF(P2933=P2929,0,IF(P2933=P2928,0,IF(P2933=P2927,0,IF(P2933=P2926,0,IF(P2933=P2925,0,1))))))))</f>
        <v>0</v>
      </c>
      <c r="AJ2933" s="271" t="s">
        <v>545</v>
      </c>
      <c r="AK2933" s="271" t="str">
        <f t="shared" si="3188"/>
        <v>??</v>
      </c>
      <c r="AL2933" s="271" t="e">
        <f>IF(#REF!=#REF!,0,IF(#REF!=#REF!,0,IF(#REF!=#REF!,0,IF(#REF!=#REF!,0,IF(#REF!=#REF!,0,IF(#REF!=#REF!,0,IF(#REF!=#REF!,0,IF(#REF!=#REF!,0,1))))))))</f>
        <v>#REF!</v>
      </c>
      <c r="AM2933" s="354">
        <f t="shared" si="3192"/>
        <v>0</v>
      </c>
    </row>
    <row r="2934" spans="1:39" ht="14.1" customHeight="1" thickTop="1" thickBot="1" x14ac:dyDescent="0.25">
      <c r="A2934" s="2279"/>
      <c r="B2934" s="2282"/>
      <c r="C2934" s="2284"/>
      <c r="D2934" s="2286"/>
      <c r="E2934" s="2289"/>
      <c r="F2934" s="2282"/>
      <c r="G2934" s="2296"/>
      <c r="H2934" s="2298"/>
      <c r="I2934" s="2294"/>
      <c r="J2934" s="2282"/>
      <c r="K2934" s="2296"/>
      <c r="L2934" s="2282"/>
      <c r="M2934" s="292"/>
      <c r="N2934" s="290"/>
      <c r="O2934" s="290"/>
      <c r="P2934" s="291"/>
      <c r="Q2934" s="291"/>
      <c r="R2934" s="290"/>
      <c r="S2934" s="290"/>
      <c r="T2934" s="356"/>
      <c r="U2934" s="355"/>
      <c r="V2934" s="355"/>
      <c r="W2934" s="355"/>
      <c r="X2934" s="355"/>
      <c r="Y2934" s="355"/>
      <c r="Z2934" s="355"/>
      <c r="AA2934" s="355"/>
      <c r="AB2934" s="290"/>
      <c r="AC2934" s="2301"/>
      <c r="AD2934" s="2301"/>
      <c r="AE2934" s="2309"/>
      <c r="AF2934" s="2316"/>
      <c r="AG2934" s="2315"/>
      <c r="AH2934" s="2312"/>
      <c r="AI2934" s="271">
        <f>IF(P2934=P2933,0,IF(P2934=P2932,0,IF(P2934=P2931,0,IF(P2934=P2930,0,IF(P2934=P2929,0,IF(P2934=P2928,0,IF(P2934=P2927,0,IF(P2934=P2926,0,IF(P2934=P2925,0,1)))))))))</f>
        <v>0</v>
      </c>
      <c r="AJ2934" s="271" t="s">
        <v>545</v>
      </c>
      <c r="AK2934" s="271" t="str">
        <f t="shared" si="3188"/>
        <v>??</v>
      </c>
      <c r="AL2934" s="271" t="e">
        <f>IF(#REF!=#REF!,0,IF(#REF!=#REF!,0,IF(#REF!=#REF!,0,IF(#REF!=#REF!,0,IF(#REF!=#REF!,0,IF(#REF!=#REF!,0,IF(#REF!=#REF!,0,IF(#REF!=#REF!,0,IF(#REF!=#REF!,0,1)))))))))</f>
        <v>#REF!</v>
      </c>
      <c r="AM2934" s="354">
        <f t="shared" si="3192"/>
        <v>0</v>
      </c>
    </row>
    <row r="2935" spans="1:39" ht="14.1" customHeight="1" thickTop="1" thickBot="1" x14ac:dyDescent="0.25">
      <c r="A2935" s="2278"/>
      <c r="B2935" s="2280"/>
      <c r="C2935" s="2283"/>
      <c r="D2935" s="2285"/>
      <c r="E2935" s="2287"/>
      <c r="F2935" s="2280"/>
      <c r="G2935" s="2280"/>
      <c r="H2935" s="2297"/>
      <c r="I2935" s="2290" t="s">
        <v>140</v>
      </c>
      <c r="J2935" s="2281"/>
      <c r="K2935" s="2280"/>
      <c r="L2935" s="2281"/>
      <c r="M2935" s="310"/>
      <c r="N2935" s="1678"/>
      <c r="O2935" s="1678"/>
      <c r="P2935" s="388"/>
      <c r="Q2935" s="388"/>
      <c r="R2935" s="308"/>
      <c r="S2935" s="308"/>
      <c r="T2935" s="358"/>
      <c r="U2935" s="357"/>
      <c r="V2935" s="357"/>
      <c r="W2935" s="357"/>
      <c r="X2935" s="357"/>
      <c r="Y2935" s="357"/>
      <c r="Z2935" s="357"/>
      <c r="AA2935" s="357"/>
      <c r="AB2935" s="308"/>
      <c r="AC2935" s="2299">
        <f>SUM(T2935:AB2944)</f>
        <v>0</v>
      </c>
      <c r="AD2935" s="2299">
        <f>IF(AC2935&gt;0,18,0)</f>
        <v>0</v>
      </c>
      <c r="AE2935" s="2306">
        <f>IF((AC2935-AD2935)&gt;=0,AC2935-AD2935,0)</f>
        <v>0</v>
      </c>
      <c r="AF2935" s="2316">
        <f>IF(AC2935&lt;AD2935,AC2935,AD2935)/IF(AD2935=0,1,AD2935)</f>
        <v>0</v>
      </c>
      <c r="AG2935" s="2313" t="str">
        <f>IF(AF2935=1,"pe",IF(AF2935&gt;0,"ne",""))</f>
        <v/>
      </c>
      <c r="AH2935" s="2312"/>
      <c r="AI2935" s="271">
        <v>1</v>
      </c>
      <c r="AJ2935" s="271" t="s">
        <v>545</v>
      </c>
      <c r="AK2935" s="271" t="str">
        <f t="shared" si="3188"/>
        <v>??</v>
      </c>
      <c r="AL2935" s="271">
        <v>1</v>
      </c>
      <c r="AM2935" s="354">
        <f>C2935</f>
        <v>0</v>
      </c>
    </row>
    <row r="2936" spans="1:39" ht="14.1" customHeight="1" thickTop="1" thickBot="1" x14ac:dyDescent="0.25">
      <c r="A2936" s="2278"/>
      <c r="B2936" s="2281"/>
      <c r="C2936" s="2283"/>
      <c r="D2936" s="2285"/>
      <c r="E2936" s="2288"/>
      <c r="F2936" s="2281"/>
      <c r="G2936" s="2295"/>
      <c r="H2936" s="2297"/>
      <c r="I2936" s="2291"/>
      <c r="J2936" s="2281"/>
      <c r="K2936" s="2295"/>
      <c r="L2936" s="2281"/>
      <c r="M2936" s="310"/>
      <c r="N2936" s="1678"/>
      <c r="O2936" s="1678"/>
      <c r="P2936" s="309"/>
      <c r="Q2936" s="309"/>
      <c r="R2936" s="308"/>
      <c r="S2936" s="308"/>
      <c r="T2936" s="358"/>
      <c r="U2936" s="357"/>
      <c r="V2936" s="357"/>
      <c r="W2936" s="357"/>
      <c r="X2936" s="357"/>
      <c r="Y2936" s="357"/>
      <c r="Z2936" s="357"/>
      <c r="AA2936" s="357"/>
      <c r="AB2936" s="308"/>
      <c r="AC2936" s="2300"/>
      <c r="AD2936" s="2300"/>
      <c r="AE2936" s="2307"/>
      <c r="AF2936" s="2316"/>
      <c r="AG2936" s="2314"/>
      <c r="AH2936" s="2312"/>
      <c r="AI2936" s="271">
        <f>IF(P2936=P2935,0,1)</f>
        <v>0</v>
      </c>
      <c r="AJ2936" s="271" t="s">
        <v>545</v>
      </c>
      <c r="AK2936" s="271" t="str">
        <f t="shared" si="3188"/>
        <v>??</v>
      </c>
      <c r="AL2936" s="271" t="e">
        <f>IF(#REF!=#REF!,0,1)</f>
        <v>#REF!</v>
      </c>
      <c r="AM2936" s="354">
        <f t="shared" ref="AM2936:AM2944" si="3193">AM2935</f>
        <v>0</v>
      </c>
    </row>
    <row r="2937" spans="1:39" ht="14.1" customHeight="1" thickTop="1" thickBot="1" x14ac:dyDescent="0.25">
      <c r="A2937" s="2278"/>
      <c r="B2937" s="2281"/>
      <c r="C2937" s="2283"/>
      <c r="D2937" s="2285"/>
      <c r="E2937" s="2288"/>
      <c r="F2937" s="2281"/>
      <c r="G2937" s="2295"/>
      <c r="H2937" s="2297"/>
      <c r="I2937" s="2292"/>
      <c r="J2937" s="2281"/>
      <c r="K2937" s="2295"/>
      <c r="L2937" s="2281"/>
      <c r="M2937" s="310"/>
      <c r="N2937" s="1678"/>
      <c r="O2937" s="1678"/>
      <c r="P2937" s="309"/>
      <c r="Q2937" s="309"/>
      <c r="R2937" s="308"/>
      <c r="S2937" s="308"/>
      <c r="T2937" s="358"/>
      <c r="U2937" s="357"/>
      <c r="V2937" s="357"/>
      <c r="W2937" s="357"/>
      <c r="X2937" s="357"/>
      <c r="Y2937" s="357"/>
      <c r="Z2937" s="357"/>
      <c r="AA2937" s="357"/>
      <c r="AB2937" s="308"/>
      <c r="AC2937" s="2300"/>
      <c r="AD2937" s="2300"/>
      <c r="AE2937" s="2307"/>
      <c r="AF2937" s="2316"/>
      <c r="AG2937" s="2314"/>
      <c r="AH2937" s="2312"/>
      <c r="AI2937" s="271">
        <f>IF(P2937=P2936,0,IF(P2937=P2935,0,1))</f>
        <v>0</v>
      </c>
      <c r="AJ2937" s="271" t="s">
        <v>545</v>
      </c>
      <c r="AK2937" s="271" t="str">
        <f t="shared" si="3188"/>
        <v>??</v>
      </c>
      <c r="AL2937" s="271" t="e">
        <f>IF(#REF!=#REF!,0,IF(#REF!=#REF!,0,1))</f>
        <v>#REF!</v>
      </c>
      <c r="AM2937" s="354">
        <f t="shared" si="3193"/>
        <v>0</v>
      </c>
    </row>
    <row r="2938" spans="1:39" ht="14.1" customHeight="1" thickTop="1" thickBot="1" x14ac:dyDescent="0.25">
      <c r="A2938" s="2278"/>
      <c r="B2938" s="2281"/>
      <c r="C2938" s="2283"/>
      <c r="D2938" s="2285"/>
      <c r="E2938" s="2288"/>
      <c r="F2938" s="2281"/>
      <c r="G2938" s="2295"/>
      <c r="H2938" s="2297"/>
      <c r="I2938" s="2293"/>
      <c r="J2938" s="2281"/>
      <c r="K2938" s="2295"/>
      <c r="L2938" s="2281"/>
      <c r="M2938" s="310"/>
      <c r="N2938" s="1678"/>
      <c r="O2938" s="1678"/>
      <c r="P2938" s="309"/>
      <c r="Q2938" s="309"/>
      <c r="R2938" s="308"/>
      <c r="S2938" s="308"/>
      <c r="T2938" s="358"/>
      <c r="U2938" s="357"/>
      <c r="V2938" s="357"/>
      <c r="W2938" s="357"/>
      <c r="X2938" s="357"/>
      <c r="Y2938" s="357"/>
      <c r="Z2938" s="357"/>
      <c r="AA2938" s="357"/>
      <c r="AB2938" s="308"/>
      <c r="AC2938" s="2300"/>
      <c r="AD2938" s="2300"/>
      <c r="AE2938" s="2307"/>
      <c r="AF2938" s="2316"/>
      <c r="AG2938" s="2314"/>
      <c r="AH2938" s="2312"/>
      <c r="AI2938" s="271">
        <f>IF(P2938=P2937,0,IF(P2938=P2936,0,IF(P2938=P2935,0,1)))</f>
        <v>0</v>
      </c>
      <c r="AJ2938" s="271" t="s">
        <v>545</v>
      </c>
      <c r="AK2938" s="271" t="str">
        <f t="shared" si="3188"/>
        <v>??</v>
      </c>
      <c r="AL2938" s="271" t="e">
        <f>IF(#REF!=#REF!,0,IF(#REF!=#REF!,0,IF(#REF!=#REF!,0,1)))</f>
        <v>#REF!</v>
      </c>
      <c r="AM2938" s="354">
        <f t="shared" si="3193"/>
        <v>0</v>
      </c>
    </row>
    <row r="2939" spans="1:39" ht="14.1" customHeight="1" thickTop="1" thickBot="1" x14ac:dyDescent="0.25">
      <c r="A2939" s="2278"/>
      <c r="B2939" s="2281"/>
      <c r="C2939" s="2283"/>
      <c r="D2939" s="2285"/>
      <c r="E2939" s="2288"/>
      <c r="F2939" s="2281"/>
      <c r="G2939" s="2295"/>
      <c r="H2939" s="2297"/>
      <c r="I2939" s="2293"/>
      <c r="J2939" s="2281"/>
      <c r="K2939" s="2295"/>
      <c r="L2939" s="2281"/>
      <c r="M2939" s="310"/>
      <c r="N2939" s="1678"/>
      <c r="O2939" s="1678"/>
      <c r="P2939" s="309"/>
      <c r="Q2939" s="309"/>
      <c r="R2939" s="308"/>
      <c r="S2939" s="308"/>
      <c r="T2939" s="358"/>
      <c r="U2939" s="357"/>
      <c r="V2939" s="357"/>
      <c r="W2939" s="357"/>
      <c r="X2939" s="357"/>
      <c r="Y2939" s="357"/>
      <c r="Z2939" s="357"/>
      <c r="AA2939" s="357"/>
      <c r="AB2939" s="308"/>
      <c r="AC2939" s="2300"/>
      <c r="AD2939" s="2300"/>
      <c r="AE2939" s="2307"/>
      <c r="AF2939" s="2316"/>
      <c r="AG2939" s="2314"/>
      <c r="AH2939" s="2312"/>
      <c r="AI2939" s="271">
        <f>IF(P2939=P2938,0,IF(P2939=P2937,0,IF(P2939=P2936,0,IF(P2939=P2935,0,1))))</f>
        <v>0</v>
      </c>
      <c r="AJ2939" s="271" t="s">
        <v>545</v>
      </c>
      <c r="AK2939" s="271" t="str">
        <f t="shared" si="3188"/>
        <v>??</v>
      </c>
      <c r="AL2939" s="271" t="e">
        <f>IF(#REF!=#REF!,0,IF(#REF!=#REF!,0,IF(#REF!=#REF!,0,IF(#REF!=#REF!,0,1))))</f>
        <v>#REF!</v>
      </c>
      <c r="AM2939" s="354">
        <f t="shared" si="3193"/>
        <v>0</v>
      </c>
    </row>
    <row r="2940" spans="1:39" ht="14.1" customHeight="1" thickTop="1" thickBot="1" x14ac:dyDescent="0.25">
      <c r="A2940" s="2278"/>
      <c r="B2940" s="2281"/>
      <c r="C2940" s="2283"/>
      <c r="D2940" s="2285"/>
      <c r="E2940" s="2288"/>
      <c r="F2940" s="2281"/>
      <c r="G2940" s="2295"/>
      <c r="H2940" s="2297"/>
      <c r="I2940" s="2293"/>
      <c r="J2940" s="2281"/>
      <c r="K2940" s="2295"/>
      <c r="L2940" s="2281"/>
      <c r="M2940" s="310"/>
      <c r="N2940" s="1678"/>
      <c r="O2940" s="1678"/>
      <c r="P2940" s="309"/>
      <c r="Q2940" s="309"/>
      <c r="R2940" s="308"/>
      <c r="S2940" s="308"/>
      <c r="T2940" s="358"/>
      <c r="U2940" s="357"/>
      <c r="V2940" s="357"/>
      <c r="W2940" s="357"/>
      <c r="X2940" s="357"/>
      <c r="Y2940" s="357"/>
      <c r="Z2940" s="357"/>
      <c r="AA2940" s="357"/>
      <c r="AB2940" s="308"/>
      <c r="AC2940" s="2300"/>
      <c r="AD2940" s="2300"/>
      <c r="AE2940" s="2307"/>
      <c r="AF2940" s="2316"/>
      <c r="AG2940" s="2314"/>
      <c r="AH2940" s="2312"/>
      <c r="AI2940" s="271">
        <f>IF(P2940=P2939,0,IF(P2940=P2938,0,IF(P2940=P2937,0,IF(P2940=P2936,0,IF(P2940=P2935,0,1)))))</f>
        <v>0</v>
      </c>
      <c r="AJ2940" s="271" t="s">
        <v>545</v>
      </c>
      <c r="AK2940" s="271" t="str">
        <f t="shared" si="3188"/>
        <v>??</v>
      </c>
      <c r="AL2940" s="271" t="e">
        <f>IF(#REF!=#REF!,0,IF(#REF!=#REF!,0,IF(#REF!=#REF!,0,IF(#REF!=#REF!,0,IF(#REF!=#REF!,0,1)))))</f>
        <v>#REF!</v>
      </c>
      <c r="AM2940" s="354">
        <f t="shared" si="3193"/>
        <v>0</v>
      </c>
    </row>
    <row r="2941" spans="1:39" ht="14.1" customHeight="1" thickTop="1" thickBot="1" x14ac:dyDescent="0.25">
      <c r="A2941" s="2278"/>
      <c r="B2941" s="2281"/>
      <c r="C2941" s="2283"/>
      <c r="D2941" s="2285"/>
      <c r="E2941" s="2288"/>
      <c r="F2941" s="2281"/>
      <c r="G2941" s="2295"/>
      <c r="H2941" s="2297"/>
      <c r="I2941" s="2293"/>
      <c r="J2941" s="2281"/>
      <c r="K2941" s="2295"/>
      <c r="L2941" s="2281"/>
      <c r="M2941" s="310"/>
      <c r="N2941" s="1678"/>
      <c r="O2941" s="1678"/>
      <c r="P2941" s="309"/>
      <c r="Q2941" s="309"/>
      <c r="R2941" s="308"/>
      <c r="S2941" s="308"/>
      <c r="T2941" s="358"/>
      <c r="U2941" s="357"/>
      <c r="V2941" s="357"/>
      <c r="W2941" s="357"/>
      <c r="X2941" s="357"/>
      <c r="Y2941" s="357"/>
      <c r="Z2941" s="357"/>
      <c r="AA2941" s="357"/>
      <c r="AB2941" s="308"/>
      <c r="AC2941" s="2300"/>
      <c r="AD2941" s="2300"/>
      <c r="AE2941" s="2308" t="str">
        <f>IF(AE2935&gt;9,"błąd","")</f>
        <v/>
      </c>
      <c r="AF2941" s="2316"/>
      <c r="AG2941" s="2314"/>
      <c r="AH2941" s="2312"/>
      <c r="AI2941" s="271">
        <f>IF(P2941=P2940,0,IF(P2941=P2939,0,IF(P2941=P2938,0,IF(P2941=P2937,0,IF(P2941=P2936,0,IF(P2941=P2935,0,1))))))</f>
        <v>0</v>
      </c>
      <c r="AJ2941" s="271" t="s">
        <v>545</v>
      </c>
      <c r="AK2941" s="271" t="str">
        <f t="shared" si="3188"/>
        <v>??</v>
      </c>
      <c r="AL2941" s="271" t="e">
        <f>IF(#REF!=#REF!,0,IF(#REF!=#REF!,0,IF(#REF!=#REF!,0,IF(#REF!=#REF!,0,IF(#REF!=#REF!,0,IF(#REF!=#REF!,0,1))))))</f>
        <v>#REF!</v>
      </c>
      <c r="AM2941" s="354">
        <f t="shared" si="3193"/>
        <v>0</v>
      </c>
    </row>
    <row r="2942" spans="1:39" ht="14.1" customHeight="1" thickTop="1" thickBot="1" x14ac:dyDescent="0.25">
      <c r="A2942" s="2278"/>
      <c r="B2942" s="2281"/>
      <c r="C2942" s="2283"/>
      <c r="D2942" s="2285"/>
      <c r="E2942" s="2288"/>
      <c r="F2942" s="2281"/>
      <c r="G2942" s="2295"/>
      <c r="H2942" s="2297"/>
      <c r="I2942" s="2293"/>
      <c r="J2942" s="2281"/>
      <c r="K2942" s="2295"/>
      <c r="L2942" s="2281"/>
      <c r="M2942" s="310"/>
      <c r="N2942" s="1678"/>
      <c r="O2942" s="1678"/>
      <c r="P2942" s="309"/>
      <c r="Q2942" s="309"/>
      <c r="R2942" s="308"/>
      <c r="S2942" s="308"/>
      <c r="T2942" s="358"/>
      <c r="U2942" s="357"/>
      <c r="V2942" s="357"/>
      <c r="W2942" s="357"/>
      <c r="X2942" s="357"/>
      <c r="Y2942" s="357"/>
      <c r="Z2942" s="357"/>
      <c r="AA2942" s="357"/>
      <c r="AB2942" s="308"/>
      <c r="AC2942" s="2300"/>
      <c r="AD2942" s="2300"/>
      <c r="AE2942" s="2308"/>
      <c r="AF2942" s="2316"/>
      <c r="AG2942" s="2314"/>
      <c r="AH2942" s="2312"/>
      <c r="AI2942" s="271">
        <f>IF(P2942=P2941,0,IF(P2942=P2940,0,IF(P2942=P2939,0,IF(P2942=P2938,0,IF(P2942=P2937,0,IF(P2942=P2936,0,IF(P2942=P2935,0,1)))))))</f>
        <v>0</v>
      </c>
      <c r="AJ2942" s="271" t="s">
        <v>545</v>
      </c>
      <c r="AK2942" s="271" t="str">
        <f t="shared" si="3188"/>
        <v>??</v>
      </c>
      <c r="AL2942" s="271" t="e">
        <f>IF(#REF!=#REF!,0,IF(#REF!=#REF!,0,IF(#REF!=#REF!,0,IF(#REF!=#REF!,0,IF(#REF!=#REF!,0,IF(#REF!=#REF!,0,IF(#REF!=#REF!,0,1)))))))</f>
        <v>#REF!</v>
      </c>
      <c r="AM2942" s="354">
        <f t="shared" si="3193"/>
        <v>0</v>
      </c>
    </row>
    <row r="2943" spans="1:39" ht="14.1" customHeight="1" thickTop="1" thickBot="1" x14ac:dyDescent="0.25">
      <c r="A2943" s="2278"/>
      <c r="B2943" s="2281"/>
      <c r="C2943" s="2283"/>
      <c r="D2943" s="2285"/>
      <c r="E2943" s="2288"/>
      <c r="F2943" s="2281"/>
      <c r="G2943" s="2295"/>
      <c r="H2943" s="2297"/>
      <c r="I2943" s="2293"/>
      <c r="J2943" s="2281"/>
      <c r="K2943" s="2295"/>
      <c r="L2943" s="2281"/>
      <c r="M2943" s="310"/>
      <c r="N2943" s="1678"/>
      <c r="O2943" s="1678"/>
      <c r="P2943" s="309"/>
      <c r="Q2943" s="309"/>
      <c r="R2943" s="308"/>
      <c r="S2943" s="308"/>
      <c r="T2943" s="358"/>
      <c r="U2943" s="357"/>
      <c r="V2943" s="357"/>
      <c r="W2943" s="357"/>
      <c r="X2943" s="357"/>
      <c r="Y2943" s="357"/>
      <c r="Z2943" s="357"/>
      <c r="AA2943" s="357"/>
      <c r="AB2943" s="308"/>
      <c r="AC2943" s="2300"/>
      <c r="AD2943" s="2300"/>
      <c r="AE2943" s="2308"/>
      <c r="AF2943" s="2316"/>
      <c r="AG2943" s="2314"/>
      <c r="AH2943" s="2312"/>
      <c r="AI2943" s="271">
        <f>IF(P2943=P2942,0,IF(P2943=P2941,0,IF(P2943=P2940,0,IF(P2943=P2939,0,IF(P2943=P2938,0,IF(P2943=P2937,0,IF(P2943=P2936,0,IF(P2943=P2935,0,1))))))))</f>
        <v>0</v>
      </c>
      <c r="AJ2943" s="271" t="s">
        <v>545</v>
      </c>
      <c r="AK2943" s="271" t="str">
        <f t="shared" si="3188"/>
        <v>??</v>
      </c>
      <c r="AL2943" s="271" t="e">
        <f>IF(#REF!=#REF!,0,IF(#REF!=#REF!,0,IF(#REF!=#REF!,0,IF(#REF!=#REF!,0,IF(#REF!=#REF!,0,IF(#REF!=#REF!,0,IF(#REF!=#REF!,0,IF(#REF!=#REF!,0,1))))))))</f>
        <v>#REF!</v>
      </c>
      <c r="AM2943" s="354">
        <f t="shared" si="3193"/>
        <v>0</v>
      </c>
    </row>
    <row r="2944" spans="1:39" ht="14.1" customHeight="1" thickTop="1" thickBot="1" x14ac:dyDescent="0.25">
      <c r="A2944" s="2279"/>
      <c r="B2944" s="2282"/>
      <c r="C2944" s="2284"/>
      <c r="D2944" s="2286"/>
      <c r="E2944" s="2289"/>
      <c r="F2944" s="2282"/>
      <c r="G2944" s="2296"/>
      <c r="H2944" s="2298"/>
      <c r="I2944" s="2294"/>
      <c r="J2944" s="2282"/>
      <c r="K2944" s="2296"/>
      <c r="L2944" s="2282"/>
      <c r="M2944" s="292"/>
      <c r="N2944" s="290"/>
      <c r="O2944" s="290"/>
      <c r="P2944" s="291"/>
      <c r="Q2944" s="291"/>
      <c r="R2944" s="290"/>
      <c r="S2944" s="290"/>
      <c r="T2944" s="356"/>
      <c r="U2944" s="355"/>
      <c r="V2944" s="355"/>
      <c r="W2944" s="355"/>
      <c r="X2944" s="355"/>
      <c r="Y2944" s="355"/>
      <c r="Z2944" s="355"/>
      <c r="AA2944" s="355"/>
      <c r="AB2944" s="290"/>
      <c r="AC2944" s="2301"/>
      <c r="AD2944" s="2301"/>
      <c r="AE2944" s="2309"/>
      <c r="AF2944" s="2316"/>
      <c r="AG2944" s="2315"/>
      <c r="AH2944" s="2312"/>
      <c r="AI2944" s="271">
        <f>IF(P2944=P2943,0,IF(P2944=P2942,0,IF(P2944=P2941,0,IF(P2944=P2940,0,IF(P2944=P2939,0,IF(P2944=P2938,0,IF(P2944=P2937,0,IF(P2944=P2936,0,IF(P2944=P2935,0,1)))))))))</f>
        <v>0</v>
      </c>
      <c r="AJ2944" s="271" t="s">
        <v>545</v>
      </c>
      <c r="AK2944" s="271" t="str">
        <f t="shared" si="3188"/>
        <v>??</v>
      </c>
      <c r="AL2944" s="271" t="e">
        <f>IF(#REF!=#REF!,0,IF(#REF!=#REF!,0,IF(#REF!=#REF!,0,IF(#REF!=#REF!,0,IF(#REF!=#REF!,0,IF(#REF!=#REF!,0,IF(#REF!=#REF!,0,IF(#REF!=#REF!,0,IF(#REF!=#REF!,0,1)))))))))</f>
        <v>#REF!</v>
      </c>
      <c r="AM2944" s="354">
        <f t="shared" si="3193"/>
        <v>0</v>
      </c>
    </row>
    <row r="2945" spans="1:39" ht="14.1" customHeight="1" thickTop="1" thickBot="1" x14ac:dyDescent="0.25">
      <c r="A2945" s="2278"/>
      <c r="B2945" s="2280"/>
      <c r="C2945" s="2283"/>
      <c r="D2945" s="2285"/>
      <c r="E2945" s="2287"/>
      <c r="F2945" s="2280"/>
      <c r="G2945" s="2280"/>
      <c r="H2945" s="2297"/>
      <c r="I2945" s="2290" t="s">
        <v>140</v>
      </c>
      <c r="J2945" s="2281"/>
      <c r="K2945" s="2280"/>
      <c r="L2945" s="2281"/>
      <c r="M2945" s="310"/>
      <c r="N2945" s="1678"/>
      <c r="O2945" s="1678"/>
      <c r="P2945" s="388"/>
      <c r="Q2945" s="388"/>
      <c r="R2945" s="308"/>
      <c r="S2945" s="308"/>
      <c r="T2945" s="358"/>
      <c r="U2945" s="357"/>
      <c r="V2945" s="357"/>
      <c r="W2945" s="357"/>
      <c r="X2945" s="357"/>
      <c r="Y2945" s="357"/>
      <c r="Z2945" s="357"/>
      <c r="AA2945" s="357"/>
      <c r="AB2945" s="308"/>
      <c r="AC2945" s="2299">
        <f>SUM(T2945:AB2954)</f>
        <v>0</v>
      </c>
      <c r="AD2945" s="2299">
        <f>IF(AC2945&gt;0,18,0)</f>
        <v>0</v>
      </c>
      <c r="AE2945" s="2306">
        <f>IF((AC2945-AD2945)&gt;=0,AC2945-AD2945,0)</f>
        <v>0</v>
      </c>
      <c r="AF2945" s="2316">
        <f>IF(AC2945&lt;AD2945,AC2945,AD2945)/IF(AD2945=0,1,AD2945)</f>
        <v>0</v>
      </c>
      <c r="AG2945" s="2313" t="str">
        <f>IF(AF2945=1,"pe",IF(AF2945&gt;0,"ne",""))</f>
        <v/>
      </c>
      <c r="AH2945" s="2312"/>
      <c r="AI2945" s="271">
        <v>1</v>
      </c>
      <c r="AJ2945" s="271" t="s">
        <v>545</v>
      </c>
      <c r="AK2945" s="271" t="str">
        <f t="shared" si="3188"/>
        <v>??</v>
      </c>
      <c r="AL2945" s="271">
        <v>1</v>
      </c>
      <c r="AM2945" s="354">
        <f>C2945</f>
        <v>0</v>
      </c>
    </row>
    <row r="2946" spans="1:39" ht="14.1" customHeight="1" thickTop="1" thickBot="1" x14ac:dyDescent="0.25">
      <c r="A2946" s="2278"/>
      <c r="B2946" s="2281"/>
      <c r="C2946" s="2283"/>
      <c r="D2946" s="2285"/>
      <c r="E2946" s="2288"/>
      <c r="F2946" s="2281"/>
      <c r="G2946" s="2295"/>
      <c r="H2946" s="2297"/>
      <c r="I2946" s="2291"/>
      <c r="J2946" s="2281"/>
      <c r="K2946" s="2295"/>
      <c r="L2946" s="2281"/>
      <c r="M2946" s="310"/>
      <c r="N2946" s="1678"/>
      <c r="O2946" s="1678"/>
      <c r="P2946" s="309"/>
      <c r="Q2946" s="309"/>
      <c r="R2946" s="308"/>
      <c r="S2946" s="308"/>
      <c r="T2946" s="358"/>
      <c r="U2946" s="357"/>
      <c r="V2946" s="357"/>
      <c r="W2946" s="357"/>
      <c r="X2946" s="357"/>
      <c r="Y2946" s="357"/>
      <c r="Z2946" s="357"/>
      <c r="AA2946" s="357"/>
      <c r="AB2946" s="308"/>
      <c r="AC2946" s="2300"/>
      <c r="AD2946" s="2300"/>
      <c r="AE2946" s="2307"/>
      <c r="AF2946" s="2316"/>
      <c r="AG2946" s="2314"/>
      <c r="AH2946" s="2312"/>
      <c r="AI2946" s="271">
        <f>IF(P2946=P2945,0,1)</f>
        <v>0</v>
      </c>
      <c r="AJ2946" s="271" t="s">
        <v>545</v>
      </c>
      <c r="AK2946" s="271" t="str">
        <f t="shared" si="3188"/>
        <v>??</v>
      </c>
      <c r="AL2946" s="271" t="e">
        <f>IF(#REF!=#REF!,0,1)</f>
        <v>#REF!</v>
      </c>
      <c r="AM2946" s="354">
        <f t="shared" ref="AM2946:AM2954" si="3194">AM2945</f>
        <v>0</v>
      </c>
    </row>
    <row r="2947" spans="1:39" ht="14.1" customHeight="1" thickTop="1" thickBot="1" x14ac:dyDescent="0.25">
      <c r="A2947" s="2278"/>
      <c r="B2947" s="2281"/>
      <c r="C2947" s="2283"/>
      <c r="D2947" s="2285"/>
      <c r="E2947" s="2288"/>
      <c r="F2947" s="2281"/>
      <c r="G2947" s="2295"/>
      <c r="H2947" s="2297"/>
      <c r="I2947" s="2292"/>
      <c r="J2947" s="2281"/>
      <c r="K2947" s="2295"/>
      <c r="L2947" s="2281"/>
      <c r="M2947" s="310"/>
      <c r="N2947" s="1678"/>
      <c r="O2947" s="1678"/>
      <c r="P2947" s="309"/>
      <c r="Q2947" s="309"/>
      <c r="R2947" s="308"/>
      <c r="S2947" s="308"/>
      <c r="T2947" s="358"/>
      <c r="U2947" s="357"/>
      <c r="V2947" s="357"/>
      <c r="W2947" s="357"/>
      <c r="X2947" s="357"/>
      <c r="Y2947" s="357"/>
      <c r="Z2947" s="357"/>
      <c r="AA2947" s="357"/>
      <c r="AB2947" s="308"/>
      <c r="AC2947" s="2300"/>
      <c r="AD2947" s="2300"/>
      <c r="AE2947" s="2307"/>
      <c r="AF2947" s="2316"/>
      <c r="AG2947" s="2314"/>
      <c r="AH2947" s="2312"/>
      <c r="AI2947" s="271">
        <f>IF(P2947=P2946,0,IF(P2947=P2945,0,1))</f>
        <v>0</v>
      </c>
      <c r="AJ2947" s="271" t="s">
        <v>545</v>
      </c>
      <c r="AK2947" s="271" t="str">
        <f t="shared" si="3188"/>
        <v>??</v>
      </c>
      <c r="AL2947" s="271" t="e">
        <f>IF(#REF!=#REF!,0,IF(#REF!=#REF!,0,1))</f>
        <v>#REF!</v>
      </c>
      <c r="AM2947" s="354">
        <f t="shared" si="3194"/>
        <v>0</v>
      </c>
    </row>
    <row r="2948" spans="1:39" ht="14.1" customHeight="1" thickTop="1" thickBot="1" x14ac:dyDescent="0.25">
      <c r="A2948" s="2278"/>
      <c r="B2948" s="2281"/>
      <c r="C2948" s="2283"/>
      <c r="D2948" s="2285"/>
      <c r="E2948" s="2288"/>
      <c r="F2948" s="2281"/>
      <c r="G2948" s="2295"/>
      <c r="H2948" s="2297"/>
      <c r="I2948" s="2293"/>
      <c r="J2948" s="2281"/>
      <c r="K2948" s="2295"/>
      <c r="L2948" s="2281"/>
      <c r="M2948" s="310"/>
      <c r="N2948" s="1678"/>
      <c r="O2948" s="1678"/>
      <c r="P2948" s="309"/>
      <c r="Q2948" s="309"/>
      <c r="R2948" s="308"/>
      <c r="S2948" s="308"/>
      <c r="T2948" s="358"/>
      <c r="U2948" s="357"/>
      <c r="V2948" s="357"/>
      <c r="W2948" s="357"/>
      <c r="X2948" s="357"/>
      <c r="Y2948" s="357"/>
      <c r="Z2948" s="357"/>
      <c r="AA2948" s="357"/>
      <c r="AB2948" s="308"/>
      <c r="AC2948" s="2300"/>
      <c r="AD2948" s="2300"/>
      <c r="AE2948" s="2307"/>
      <c r="AF2948" s="2316"/>
      <c r="AG2948" s="2314"/>
      <c r="AH2948" s="2312"/>
      <c r="AI2948" s="271">
        <f>IF(P2948=P2947,0,IF(P2948=P2946,0,IF(P2948=P2945,0,1)))</f>
        <v>0</v>
      </c>
      <c r="AJ2948" s="271" t="s">
        <v>545</v>
      </c>
      <c r="AK2948" s="271" t="str">
        <f t="shared" si="3188"/>
        <v>??</v>
      </c>
      <c r="AL2948" s="271" t="e">
        <f>IF(#REF!=#REF!,0,IF(#REF!=#REF!,0,IF(#REF!=#REF!,0,1)))</f>
        <v>#REF!</v>
      </c>
      <c r="AM2948" s="354">
        <f t="shared" si="3194"/>
        <v>0</v>
      </c>
    </row>
    <row r="2949" spans="1:39" ht="14.1" customHeight="1" thickTop="1" thickBot="1" x14ac:dyDescent="0.25">
      <c r="A2949" s="2278"/>
      <c r="B2949" s="2281"/>
      <c r="C2949" s="2283"/>
      <c r="D2949" s="2285"/>
      <c r="E2949" s="2288"/>
      <c r="F2949" s="2281"/>
      <c r="G2949" s="2295"/>
      <c r="H2949" s="2297"/>
      <c r="I2949" s="2293"/>
      <c r="J2949" s="2281"/>
      <c r="K2949" s="2295"/>
      <c r="L2949" s="2281"/>
      <c r="M2949" s="310"/>
      <c r="N2949" s="1678"/>
      <c r="O2949" s="1678"/>
      <c r="P2949" s="309"/>
      <c r="Q2949" s="309"/>
      <c r="R2949" s="308"/>
      <c r="S2949" s="308"/>
      <c r="T2949" s="358"/>
      <c r="U2949" s="357"/>
      <c r="V2949" s="357"/>
      <c r="W2949" s="357"/>
      <c r="X2949" s="357"/>
      <c r="Y2949" s="357"/>
      <c r="Z2949" s="357"/>
      <c r="AA2949" s="357"/>
      <c r="AB2949" s="308"/>
      <c r="AC2949" s="2300"/>
      <c r="AD2949" s="2300"/>
      <c r="AE2949" s="2307"/>
      <c r="AF2949" s="2316"/>
      <c r="AG2949" s="2314"/>
      <c r="AH2949" s="2312"/>
      <c r="AI2949" s="271">
        <f>IF(P2949=P2948,0,IF(P2949=P2947,0,IF(P2949=P2946,0,IF(P2949=P2945,0,1))))</f>
        <v>0</v>
      </c>
      <c r="AJ2949" s="271" t="s">
        <v>545</v>
      </c>
      <c r="AK2949" s="271" t="str">
        <f t="shared" si="3188"/>
        <v>??</v>
      </c>
      <c r="AL2949" s="271" t="e">
        <f>IF(#REF!=#REF!,0,IF(#REF!=#REF!,0,IF(#REF!=#REF!,0,IF(#REF!=#REF!,0,1))))</f>
        <v>#REF!</v>
      </c>
      <c r="AM2949" s="354">
        <f t="shared" si="3194"/>
        <v>0</v>
      </c>
    </row>
    <row r="2950" spans="1:39" ht="14.1" customHeight="1" thickTop="1" thickBot="1" x14ac:dyDescent="0.25">
      <c r="A2950" s="2278"/>
      <c r="B2950" s="2281"/>
      <c r="C2950" s="2283"/>
      <c r="D2950" s="2285"/>
      <c r="E2950" s="2288"/>
      <c r="F2950" s="2281"/>
      <c r="G2950" s="2295"/>
      <c r="H2950" s="2297"/>
      <c r="I2950" s="2293"/>
      <c r="J2950" s="2281"/>
      <c r="K2950" s="2295"/>
      <c r="L2950" s="2281"/>
      <c r="M2950" s="310"/>
      <c r="N2950" s="1678"/>
      <c r="O2950" s="1678"/>
      <c r="P2950" s="309"/>
      <c r="Q2950" s="309"/>
      <c r="R2950" s="308"/>
      <c r="S2950" s="308"/>
      <c r="T2950" s="358"/>
      <c r="U2950" s="357"/>
      <c r="V2950" s="357"/>
      <c r="W2950" s="357"/>
      <c r="X2950" s="357"/>
      <c r="Y2950" s="357"/>
      <c r="Z2950" s="357"/>
      <c r="AA2950" s="357"/>
      <c r="AB2950" s="308"/>
      <c r="AC2950" s="2300"/>
      <c r="AD2950" s="2300"/>
      <c r="AE2950" s="2307"/>
      <c r="AF2950" s="2316"/>
      <c r="AG2950" s="2314"/>
      <c r="AH2950" s="2312"/>
      <c r="AI2950" s="271">
        <f>IF(P2950=P2949,0,IF(P2950=P2948,0,IF(P2950=P2947,0,IF(P2950=P2946,0,IF(P2950=P2945,0,1)))))</f>
        <v>0</v>
      </c>
      <c r="AJ2950" s="271" t="s">
        <v>545</v>
      </c>
      <c r="AK2950" s="271" t="str">
        <f t="shared" si="3188"/>
        <v>??</v>
      </c>
      <c r="AL2950" s="271" t="e">
        <f>IF(#REF!=#REF!,0,IF(#REF!=#REF!,0,IF(#REF!=#REF!,0,IF(#REF!=#REF!,0,IF(#REF!=#REF!,0,1)))))</f>
        <v>#REF!</v>
      </c>
      <c r="AM2950" s="354">
        <f t="shared" si="3194"/>
        <v>0</v>
      </c>
    </row>
    <row r="2951" spans="1:39" ht="14.1" customHeight="1" thickTop="1" thickBot="1" x14ac:dyDescent="0.25">
      <c r="A2951" s="2278"/>
      <c r="B2951" s="2281"/>
      <c r="C2951" s="2283"/>
      <c r="D2951" s="2285"/>
      <c r="E2951" s="2288"/>
      <c r="F2951" s="2281"/>
      <c r="G2951" s="2295"/>
      <c r="H2951" s="2297"/>
      <c r="I2951" s="2293"/>
      <c r="J2951" s="2281"/>
      <c r="K2951" s="2295"/>
      <c r="L2951" s="2281"/>
      <c r="M2951" s="310"/>
      <c r="N2951" s="1678"/>
      <c r="O2951" s="1678"/>
      <c r="P2951" s="309"/>
      <c r="Q2951" s="309"/>
      <c r="R2951" s="308"/>
      <c r="S2951" s="308"/>
      <c r="T2951" s="358"/>
      <c r="U2951" s="357"/>
      <c r="V2951" s="357"/>
      <c r="W2951" s="357"/>
      <c r="X2951" s="357"/>
      <c r="Y2951" s="357"/>
      <c r="Z2951" s="357"/>
      <c r="AA2951" s="357"/>
      <c r="AB2951" s="308"/>
      <c r="AC2951" s="2300"/>
      <c r="AD2951" s="2300"/>
      <c r="AE2951" s="2308" t="str">
        <f>IF(AE2945&gt;9,"błąd","")</f>
        <v/>
      </c>
      <c r="AF2951" s="2316"/>
      <c r="AG2951" s="2314"/>
      <c r="AH2951" s="2312"/>
      <c r="AI2951" s="271">
        <f>IF(P2951=P2950,0,IF(P2951=P2949,0,IF(P2951=P2948,0,IF(P2951=P2947,0,IF(P2951=P2946,0,IF(P2951=P2945,0,1))))))</f>
        <v>0</v>
      </c>
      <c r="AJ2951" s="271" t="s">
        <v>545</v>
      </c>
      <c r="AK2951" s="271" t="str">
        <f t="shared" si="3188"/>
        <v>??</v>
      </c>
      <c r="AL2951" s="271" t="e">
        <f>IF(#REF!=#REF!,0,IF(#REF!=#REF!,0,IF(#REF!=#REF!,0,IF(#REF!=#REF!,0,IF(#REF!=#REF!,0,IF(#REF!=#REF!,0,1))))))</f>
        <v>#REF!</v>
      </c>
      <c r="AM2951" s="354">
        <f t="shared" si="3194"/>
        <v>0</v>
      </c>
    </row>
    <row r="2952" spans="1:39" ht="14.1" customHeight="1" thickTop="1" thickBot="1" x14ac:dyDescent="0.25">
      <c r="A2952" s="2278"/>
      <c r="B2952" s="2281"/>
      <c r="C2952" s="2283"/>
      <c r="D2952" s="2285"/>
      <c r="E2952" s="2288"/>
      <c r="F2952" s="2281"/>
      <c r="G2952" s="2295"/>
      <c r="H2952" s="2297"/>
      <c r="I2952" s="2293"/>
      <c r="J2952" s="2281"/>
      <c r="K2952" s="2295"/>
      <c r="L2952" s="2281"/>
      <c r="M2952" s="310"/>
      <c r="N2952" s="1678"/>
      <c r="O2952" s="1678"/>
      <c r="P2952" s="309"/>
      <c r="Q2952" s="309"/>
      <c r="R2952" s="308"/>
      <c r="S2952" s="308"/>
      <c r="T2952" s="358"/>
      <c r="U2952" s="357"/>
      <c r="V2952" s="357"/>
      <c r="W2952" s="357"/>
      <c r="X2952" s="357"/>
      <c r="Y2952" s="357"/>
      <c r="Z2952" s="357"/>
      <c r="AA2952" s="357"/>
      <c r="AB2952" s="308"/>
      <c r="AC2952" s="2300"/>
      <c r="AD2952" s="2300"/>
      <c r="AE2952" s="2308"/>
      <c r="AF2952" s="2316"/>
      <c r="AG2952" s="2314"/>
      <c r="AH2952" s="2312"/>
      <c r="AI2952" s="271">
        <f>IF(P2952=P2951,0,IF(P2952=P2950,0,IF(P2952=P2949,0,IF(P2952=P2948,0,IF(P2952=P2947,0,IF(P2952=P2946,0,IF(P2952=P2945,0,1)))))))</f>
        <v>0</v>
      </c>
      <c r="AJ2952" s="271" t="s">
        <v>545</v>
      </c>
      <c r="AK2952" s="271" t="str">
        <f t="shared" si="3188"/>
        <v>??</v>
      </c>
      <c r="AL2952" s="271" t="e">
        <f>IF(#REF!=#REF!,0,IF(#REF!=#REF!,0,IF(#REF!=#REF!,0,IF(#REF!=#REF!,0,IF(#REF!=#REF!,0,IF(#REF!=#REF!,0,IF(#REF!=#REF!,0,1)))))))</f>
        <v>#REF!</v>
      </c>
      <c r="AM2952" s="354">
        <f t="shared" si="3194"/>
        <v>0</v>
      </c>
    </row>
    <row r="2953" spans="1:39" ht="14.1" customHeight="1" thickTop="1" thickBot="1" x14ac:dyDescent="0.25">
      <c r="A2953" s="2278"/>
      <c r="B2953" s="2281"/>
      <c r="C2953" s="2283"/>
      <c r="D2953" s="2285"/>
      <c r="E2953" s="2288"/>
      <c r="F2953" s="2281"/>
      <c r="G2953" s="2295"/>
      <c r="H2953" s="2297"/>
      <c r="I2953" s="2293"/>
      <c r="J2953" s="2281"/>
      <c r="K2953" s="2295"/>
      <c r="L2953" s="2281"/>
      <c r="M2953" s="310"/>
      <c r="N2953" s="1678"/>
      <c r="O2953" s="1678"/>
      <c r="P2953" s="309"/>
      <c r="Q2953" s="309"/>
      <c r="R2953" s="308"/>
      <c r="S2953" s="308"/>
      <c r="T2953" s="358"/>
      <c r="U2953" s="357"/>
      <c r="V2953" s="357"/>
      <c r="W2953" s="357"/>
      <c r="X2953" s="357"/>
      <c r="Y2953" s="357"/>
      <c r="Z2953" s="357"/>
      <c r="AA2953" s="357"/>
      <c r="AB2953" s="308"/>
      <c r="AC2953" s="2300"/>
      <c r="AD2953" s="2300"/>
      <c r="AE2953" s="2308"/>
      <c r="AF2953" s="2316"/>
      <c r="AG2953" s="2314"/>
      <c r="AH2953" s="2312"/>
      <c r="AI2953" s="271">
        <f>IF(P2953=P2952,0,IF(P2953=P2951,0,IF(P2953=P2950,0,IF(P2953=P2949,0,IF(P2953=P2948,0,IF(P2953=P2947,0,IF(P2953=P2946,0,IF(P2953=P2945,0,1))))))))</f>
        <v>0</v>
      </c>
      <c r="AJ2953" s="271" t="s">
        <v>545</v>
      </c>
      <c r="AK2953" s="271" t="str">
        <f t="shared" si="3188"/>
        <v>??</v>
      </c>
      <c r="AL2953" s="271" t="e">
        <f>IF(#REF!=#REF!,0,IF(#REF!=#REF!,0,IF(#REF!=#REF!,0,IF(#REF!=#REF!,0,IF(#REF!=#REF!,0,IF(#REF!=#REF!,0,IF(#REF!=#REF!,0,IF(#REF!=#REF!,0,1))))))))</f>
        <v>#REF!</v>
      </c>
      <c r="AM2953" s="354">
        <f t="shared" si="3194"/>
        <v>0</v>
      </c>
    </row>
    <row r="2954" spans="1:39" ht="14.1" customHeight="1" thickTop="1" thickBot="1" x14ac:dyDescent="0.25">
      <c r="A2954" s="2279"/>
      <c r="B2954" s="2282"/>
      <c r="C2954" s="2284"/>
      <c r="D2954" s="2286"/>
      <c r="E2954" s="2289"/>
      <c r="F2954" s="2282"/>
      <c r="G2954" s="2296"/>
      <c r="H2954" s="2298"/>
      <c r="I2954" s="2294"/>
      <c r="J2954" s="2282"/>
      <c r="K2954" s="2296"/>
      <c r="L2954" s="2282"/>
      <c r="M2954" s="292"/>
      <c r="N2954" s="290"/>
      <c r="O2954" s="290"/>
      <c r="P2954" s="291"/>
      <c r="Q2954" s="291"/>
      <c r="R2954" s="290"/>
      <c r="S2954" s="290"/>
      <c r="T2954" s="356"/>
      <c r="U2954" s="355"/>
      <c r="V2954" s="355"/>
      <c r="W2954" s="355"/>
      <c r="X2954" s="355"/>
      <c r="Y2954" s="355"/>
      <c r="Z2954" s="355"/>
      <c r="AA2954" s="355"/>
      <c r="AB2954" s="290"/>
      <c r="AC2954" s="2301"/>
      <c r="AD2954" s="2301"/>
      <c r="AE2954" s="2309"/>
      <c r="AF2954" s="2316"/>
      <c r="AG2954" s="2315"/>
      <c r="AH2954" s="2312"/>
      <c r="AI2954" s="271">
        <f>IF(P2954=P2953,0,IF(P2954=P2952,0,IF(P2954=P2951,0,IF(P2954=P2950,0,IF(P2954=P2949,0,IF(P2954=P2948,0,IF(P2954=P2947,0,IF(P2954=P2946,0,IF(P2954=P2945,0,1)))))))))</f>
        <v>0</v>
      </c>
      <c r="AJ2954" s="271" t="s">
        <v>545</v>
      </c>
      <c r="AK2954" s="271" t="str">
        <f t="shared" si="3188"/>
        <v>??</v>
      </c>
      <c r="AL2954" s="271" t="e">
        <f>IF(#REF!=#REF!,0,IF(#REF!=#REF!,0,IF(#REF!=#REF!,0,IF(#REF!=#REF!,0,IF(#REF!=#REF!,0,IF(#REF!=#REF!,0,IF(#REF!=#REF!,0,IF(#REF!=#REF!,0,IF(#REF!=#REF!,0,1)))))))))</f>
        <v>#REF!</v>
      </c>
      <c r="AM2954" s="354">
        <f t="shared" si="3194"/>
        <v>0</v>
      </c>
    </row>
    <row r="2955" spans="1:39" ht="14.1" customHeight="1" thickTop="1" thickBot="1" x14ac:dyDescent="0.25">
      <c r="A2955" s="2278"/>
      <c r="B2955" s="2280"/>
      <c r="C2955" s="2283"/>
      <c r="D2955" s="2285"/>
      <c r="E2955" s="2287"/>
      <c r="F2955" s="2280"/>
      <c r="G2955" s="2280"/>
      <c r="H2955" s="2297"/>
      <c r="I2955" s="2290" t="s">
        <v>140</v>
      </c>
      <c r="J2955" s="2281"/>
      <c r="K2955" s="2280"/>
      <c r="L2955" s="2281"/>
      <c r="M2955" s="310"/>
      <c r="N2955" s="1678"/>
      <c r="O2955" s="1678"/>
      <c r="P2955" s="388"/>
      <c r="Q2955" s="388"/>
      <c r="R2955" s="308"/>
      <c r="S2955" s="308"/>
      <c r="T2955" s="358"/>
      <c r="U2955" s="357"/>
      <c r="V2955" s="357"/>
      <c r="W2955" s="357"/>
      <c r="X2955" s="357"/>
      <c r="Y2955" s="357"/>
      <c r="Z2955" s="357"/>
      <c r="AA2955" s="357"/>
      <c r="AB2955" s="308"/>
      <c r="AC2955" s="2299">
        <f>SUM(T2955:AB2964)</f>
        <v>0</v>
      </c>
      <c r="AD2955" s="2299">
        <f>IF(AC2955&gt;0,18,0)</f>
        <v>0</v>
      </c>
      <c r="AE2955" s="2306">
        <f>IF((AC2955-AD2955)&gt;=0,AC2955-AD2955,0)</f>
        <v>0</v>
      </c>
      <c r="AF2955" s="2316">
        <f>IF(AC2955&lt;AD2955,AC2955,AD2955)/IF(AD2955=0,1,AD2955)</f>
        <v>0</v>
      </c>
      <c r="AG2955" s="2313" t="str">
        <f>IF(AF2955=1,"pe",IF(AF2955&gt;0,"ne",""))</f>
        <v/>
      </c>
      <c r="AH2955" s="2312"/>
      <c r="AI2955" s="271">
        <v>1</v>
      </c>
      <c r="AJ2955" s="271" t="s">
        <v>545</v>
      </c>
      <c r="AK2955" s="271" t="str">
        <f t="shared" si="3188"/>
        <v>??</v>
      </c>
      <c r="AL2955" s="271">
        <v>1</v>
      </c>
      <c r="AM2955" s="354">
        <f>C2955</f>
        <v>0</v>
      </c>
    </row>
    <row r="2956" spans="1:39" ht="14.1" customHeight="1" thickTop="1" thickBot="1" x14ac:dyDescent="0.25">
      <c r="A2956" s="2278"/>
      <c r="B2956" s="2281"/>
      <c r="C2956" s="2283"/>
      <c r="D2956" s="2285"/>
      <c r="E2956" s="2288"/>
      <c r="F2956" s="2281"/>
      <c r="G2956" s="2295"/>
      <c r="H2956" s="2297"/>
      <c r="I2956" s="2291"/>
      <c r="J2956" s="2281"/>
      <c r="K2956" s="2295"/>
      <c r="L2956" s="2281"/>
      <c r="M2956" s="310"/>
      <c r="N2956" s="1678"/>
      <c r="O2956" s="1678"/>
      <c r="P2956" s="309"/>
      <c r="Q2956" s="309"/>
      <c r="R2956" s="308"/>
      <c r="S2956" s="308"/>
      <c r="T2956" s="358"/>
      <c r="U2956" s="357"/>
      <c r="V2956" s="357"/>
      <c r="W2956" s="357"/>
      <c r="X2956" s="357"/>
      <c r="Y2956" s="357"/>
      <c r="Z2956" s="357"/>
      <c r="AA2956" s="357"/>
      <c r="AB2956" s="308"/>
      <c r="AC2956" s="2300"/>
      <c r="AD2956" s="2300"/>
      <c r="AE2956" s="2307"/>
      <c r="AF2956" s="2316"/>
      <c r="AG2956" s="2314"/>
      <c r="AH2956" s="2312"/>
      <c r="AI2956" s="271">
        <f>IF(P2956=P2955,0,1)</f>
        <v>0</v>
      </c>
      <c r="AJ2956" s="271" t="s">
        <v>545</v>
      </c>
      <c r="AK2956" s="271" t="str">
        <f t="shared" si="3188"/>
        <v>??</v>
      </c>
      <c r="AL2956" s="271" t="e">
        <f>IF(#REF!=#REF!,0,1)</f>
        <v>#REF!</v>
      </c>
      <c r="AM2956" s="354">
        <f t="shared" ref="AM2956:AM2964" si="3195">AM2955</f>
        <v>0</v>
      </c>
    </row>
    <row r="2957" spans="1:39" ht="14.1" customHeight="1" thickTop="1" thickBot="1" x14ac:dyDescent="0.25">
      <c r="A2957" s="2278"/>
      <c r="B2957" s="2281"/>
      <c r="C2957" s="2283"/>
      <c r="D2957" s="2285"/>
      <c r="E2957" s="2288"/>
      <c r="F2957" s="2281"/>
      <c r="G2957" s="2295"/>
      <c r="H2957" s="2297"/>
      <c r="I2957" s="2292"/>
      <c r="J2957" s="2281"/>
      <c r="K2957" s="2295"/>
      <c r="L2957" s="2281"/>
      <c r="M2957" s="310"/>
      <c r="N2957" s="1678"/>
      <c r="O2957" s="1678"/>
      <c r="P2957" s="309"/>
      <c r="Q2957" s="309"/>
      <c r="R2957" s="308"/>
      <c r="S2957" s="308"/>
      <c r="T2957" s="358"/>
      <c r="U2957" s="357"/>
      <c r="V2957" s="357"/>
      <c r="W2957" s="357"/>
      <c r="X2957" s="357"/>
      <c r="Y2957" s="357"/>
      <c r="Z2957" s="357"/>
      <c r="AA2957" s="357"/>
      <c r="AB2957" s="308"/>
      <c r="AC2957" s="2300"/>
      <c r="AD2957" s="2300"/>
      <c r="AE2957" s="2307"/>
      <c r="AF2957" s="2316"/>
      <c r="AG2957" s="2314"/>
      <c r="AH2957" s="2312"/>
      <c r="AI2957" s="271">
        <f>IF(P2957=P2956,0,IF(P2957=P2955,0,1))</f>
        <v>0</v>
      </c>
      <c r="AJ2957" s="271" t="s">
        <v>545</v>
      </c>
      <c r="AK2957" s="271" t="str">
        <f t="shared" si="3188"/>
        <v>??</v>
      </c>
      <c r="AL2957" s="271" t="e">
        <f>IF(#REF!=#REF!,0,IF(#REF!=#REF!,0,1))</f>
        <v>#REF!</v>
      </c>
      <c r="AM2957" s="354">
        <f t="shared" si="3195"/>
        <v>0</v>
      </c>
    </row>
    <row r="2958" spans="1:39" ht="14.1" customHeight="1" thickTop="1" thickBot="1" x14ac:dyDescent="0.25">
      <c r="A2958" s="2278"/>
      <c r="B2958" s="2281"/>
      <c r="C2958" s="2283"/>
      <c r="D2958" s="2285"/>
      <c r="E2958" s="2288"/>
      <c r="F2958" s="2281"/>
      <c r="G2958" s="2295"/>
      <c r="H2958" s="2297"/>
      <c r="I2958" s="2293"/>
      <c r="J2958" s="2281"/>
      <c r="K2958" s="2295"/>
      <c r="L2958" s="2281"/>
      <c r="M2958" s="310"/>
      <c r="N2958" s="1678"/>
      <c r="O2958" s="1678"/>
      <c r="P2958" s="309"/>
      <c r="Q2958" s="309"/>
      <c r="R2958" s="308"/>
      <c r="S2958" s="308"/>
      <c r="T2958" s="358"/>
      <c r="U2958" s="357"/>
      <c r="V2958" s="357"/>
      <c r="W2958" s="357"/>
      <c r="X2958" s="357"/>
      <c r="Y2958" s="357"/>
      <c r="Z2958" s="357"/>
      <c r="AA2958" s="357"/>
      <c r="AB2958" s="308"/>
      <c r="AC2958" s="2300"/>
      <c r="AD2958" s="2300"/>
      <c r="AE2958" s="2307"/>
      <c r="AF2958" s="2316"/>
      <c r="AG2958" s="2314"/>
      <c r="AH2958" s="2312"/>
      <c r="AI2958" s="271">
        <f>IF(P2958=P2957,0,IF(P2958=P2956,0,IF(P2958=P2955,0,1)))</f>
        <v>0</v>
      </c>
      <c r="AJ2958" s="271" t="s">
        <v>545</v>
      </c>
      <c r="AK2958" s="271" t="str">
        <f t="shared" si="3188"/>
        <v>??</v>
      </c>
      <c r="AL2958" s="271" t="e">
        <f>IF(#REF!=#REF!,0,IF(#REF!=#REF!,0,IF(#REF!=#REF!,0,1)))</f>
        <v>#REF!</v>
      </c>
      <c r="AM2958" s="354">
        <f t="shared" si="3195"/>
        <v>0</v>
      </c>
    </row>
    <row r="2959" spans="1:39" ht="14.1" customHeight="1" thickTop="1" thickBot="1" x14ac:dyDescent="0.25">
      <c r="A2959" s="2278"/>
      <c r="B2959" s="2281"/>
      <c r="C2959" s="2283"/>
      <c r="D2959" s="2285"/>
      <c r="E2959" s="2288"/>
      <c r="F2959" s="2281"/>
      <c r="G2959" s="2295"/>
      <c r="H2959" s="2297"/>
      <c r="I2959" s="2293"/>
      <c r="J2959" s="2281"/>
      <c r="K2959" s="2295"/>
      <c r="L2959" s="2281"/>
      <c r="M2959" s="310"/>
      <c r="N2959" s="1678"/>
      <c r="O2959" s="1678"/>
      <c r="P2959" s="309"/>
      <c r="Q2959" s="309"/>
      <c r="R2959" s="308"/>
      <c r="S2959" s="308"/>
      <c r="T2959" s="358"/>
      <c r="U2959" s="357"/>
      <c r="V2959" s="357"/>
      <c r="W2959" s="357"/>
      <c r="X2959" s="357"/>
      <c r="Y2959" s="357"/>
      <c r="Z2959" s="357"/>
      <c r="AA2959" s="357"/>
      <c r="AB2959" s="308"/>
      <c r="AC2959" s="2300"/>
      <c r="AD2959" s="2300"/>
      <c r="AE2959" s="2307"/>
      <c r="AF2959" s="2316"/>
      <c r="AG2959" s="2314"/>
      <c r="AH2959" s="2312"/>
      <c r="AI2959" s="271">
        <f>IF(P2959=P2958,0,IF(P2959=P2957,0,IF(P2959=P2956,0,IF(P2959=P2955,0,1))))</f>
        <v>0</v>
      </c>
      <c r="AJ2959" s="271" t="s">
        <v>545</v>
      </c>
      <c r="AK2959" s="271" t="str">
        <f t="shared" si="3188"/>
        <v>??</v>
      </c>
      <c r="AL2959" s="271" t="e">
        <f>IF(#REF!=#REF!,0,IF(#REF!=#REF!,0,IF(#REF!=#REF!,0,IF(#REF!=#REF!,0,1))))</f>
        <v>#REF!</v>
      </c>
      <c r="AM2959" s="354">
        <f t="shared" si="3195"/>
        <v>0</v>
      </c>
    </row>
    <row r="2960" spans="1:39" ht="14.1" customHeight="1" thickTop="1" thickBot="1" x14ac:dyDescent="0.25">
      <c r="A2960" s="2278"/>
      <c r="B2960" s="2281"/>
      <c r="C2960" s="2283"/>
      <c r="D2960" s="2285"/>
      <c r="E2960" s="2288"/>
      <c r="F2960" s="2281"/>
      <c r="G2960" s="2295"/>
      <c r="H2960" s="2297"/>
      <c r="I2960" s="2293"/>
      <c r="J2960" s="2281"/>
      <c r="K2960" s="2295"/>
      <c r="L2960" s="2281"/>
      <c r="M2960" s="310"/>
      <c r="N2960" s="1678"/>
      <c r="O2960" s="1678"/>
      <c r="P2960" s="309"/>
      <c r="Q2960" s="309"/>
      <c r="R2960" s="308"/>
      <c r="S2960" s="308"/>
      <c r="T2960" s="358"/>
      <c r="U2960" s="357"/>
      <c r="V2960" s="357"/>
      <c r="W2960" s="357"/>
      <c r="X2960" s="357"/>
      <c r="Y2960" s="357"/>
      <c r="Z2960" s="357"/>
      <c r="AA2960" s="357"/>
      <c r="AB2960" s="308"/>
      <c r="AC2960" s="2300"/>
      <c r="AD2960" s="2300"/>
      <c r="AE2960" s="2307"/>
      <c r="AF2960" s="2316"/>
      <c r="AG2960" s="2314"/>
      <c r="AH2960" s="2312"/>
      <c r="AI2960" s="271">
        <f>IF(P2960=P2959,0,IF(P2960=P2958,0,IF(P2960=P2957,0,IF(P2960=P2956,0,IF(P2960=P2955,0,1)))))</f>
        <v>0</v>
      </c>
      <c r="AJ2960" s="271" t="s">
        <v>545</v>
      </c>
      <c r="AK2960" s="271" t="str">
        <f t="shared" ref="AK2960:AK3023" si="3196">$C$2</f>
        <v>??</v>
      </c>
      <c r="AL2960" s="271" t="e">
        <f>IF(#REF!=#REF!,0,IF(#REF!=#REF!,0,IF(#REF!=#REF!,0,IF(#REF!=#REF!,0,IF(#REF!=#REF!,0,1)))))</f>
        <v>#REF!</v>
      </c>
      <c r="AM2960" s="354">
        <f t="shared" si="3195"/>
        <v>0</v>
      </c>
    </row>
    <row r="2961" spans="1:39" ht="14.1" customHeight="1" thickTop="1" thickBot="1" x14ac:dyDescent="0.25">
      <c r="A2961" s="2278"/>
      <c r="B2961" s="2281"/>
      <c r="C2961" s="2283"/>
      <c r="D2961" s="2285"/>
      <c r="E2961" s="2288"/>
      <c r="F2961" s="2281"/>
      <c r="G2961" s="2295"/>
      <c r="H2961" s="2297"/>
      <c r="I2961" s="2293"/>
      <c r="J2961" s="2281"/>
      <c r="K2961" s="2295"/>
      <c r="L2961" s="2281"/>
      <c r="M2961" s="310"/>
      <c r="N2961" s="1678"/>
      <c r="O2961" s="1678"/>
      <c r="P2961" s="309"/>
      <c r="Q2961" s="309"/>
      <c r="R2961" s="308"/>
      <c r="S2961" s="308"/>
      <c r="T2961" s="358"/>
      <c r="U2961" s="357"/>
      <c r="V2961" s="357"/>
      <c r="W2961" s="357"/>
      <c r="X2961" s="357"/>
      <c r="Y2961" s="357"/>
      <c r="Z2961" s="357"/>
      <c r="AA2961" s="357"/>
      <c r="AB2961" s="308"/>
      <c r="AC2961" s="2300"/>
      <c r="AD2961" s="2300"/>
      <c r="AE2961" s="2308" t="str">
        <f>IF(AE2955&gt;9,"błąd","")</f>
        <v/>
      </c>
      <c r="AF2961" s="2316"/>
      <c r="AG2961" s="2314"/>
      <c r="AH2961" s="2312"/>
      <c r="AI2961" s="271">
        <f>IF(P2961=P2960,0,IF(P2961=P2959,0,IF(P2961=P2958,0,IF(P2961=P2957,0,IF(P2961=P2956,0,IF(P2961=P2955,0,1))))))</f>
        <v>0</v>
      </c>
      <c r="AJ2961" s="271" t="s">
        <v>545</v>
      </c>
      <c r="AK2961" s="271" t="str">
        <f t="shared" si="3196"/>
        <v>??</v>
      </c>
      <c r="AL2961" s="271" t="e">
        <f>IF(#REF!=#REF!,0,IF(#REF!=#REF!,0,IF(#REF!=#REF!,0,IF(#REF!=#REF!,0,IF(#REF!=#REF!,0,IF(#REF!=#REF!,0,1))))))</f>
        <v>#REF!</v>
      </c>
      <c r="AM2961" s="354">
        <f t="shared" si="3195"/>
        <v>0</v>
      </c>
    </row>
    <row r="2962" spans="1:39" ht="14.1" customHeight="1" thickTop="1" thickBot="1" x14ac:dyDescent="0.25">
      <c r="A2962" s="2278"/>
      <c r="B2962" s="2281"/>
      <c r="C2962" s="2283"/>
      <c r="D2962" s="2285"/>
      <c r="E2962" s="2288"/>
      <c r="F2962" s="2281"/>
      <c r="G2962" s="2295"/>
      <c r="H2962" s="2297"/>
      <c r="I2962" s="2293"/>
      <c r="J2962" s="2281"/>
      <c r="K2962" s="2295"/>
      <c r="L2962" s="2281"/>
      <c r="M2962" s="310"/>
      <c r="N2962" s="1678"/>
      <c r="O2962" s="1678"/>
      <c r="P2962" s="309"/>
      <c r="Q2962" s="309"/>
      <c r="R2962" s="308"/>
      <c r="S2962" s="308"/>
      <c r="T2962" s="358"/>
      <c r="U2962" s="357"/>
      <c r="V2962" s="357"/>
      <c r="W2962" s="357"/>
      <c r="X2962" s="357"/>
      <c r="Y2962" s="357"/>
      <c r="Z2962" s="357"/>
      <c r="AA2962" s="357"/>
      <c r="AB2962" s="308"/>
      <c r="AC2962" s="2300"/>
      <c r="AD2962" s="2300"/>
      <c r="AE2962" s="2308"/>
      <c r="AF2962" s="2316"/>
      <c r="AG2962" s="2314"/>
      <c r="AH2962" s="2312"/>
      <c r="AI2962" s="271">
        <f>IF(P2962=P2961,0,IF(P2962=P2960,0,IF(P2962=P2959,0,IF(P2962=P2958,0,IF(P2962=P2957,0,IF(P2962=P2956,0,IF(P2962=P2955,0,1)))))))</f>
        <v>0</v>
      </c>
      <c r="AJ2962" s="271" t="s">
        <v>545</v>
      </c>
      <c r="AK2962" s="271" t="str">
        <f t="shared" si="3196"/>
        <v>??</v>
      </c>
      <c r="AL2962" s="271" t="e">
        <f>IF(#REF!=#REF!,0,IF(#REF!=#REF!,0,IF(#REF!=#REF!,0,IF(#REF!=#REF!,0,IF(#REF!=#REF!,0,IF(#REF!=#REF!,0,IF(#REF!=#REF!,0,1)))))))</f>
        <v>#REF!</v>
      </c>
      <c r="AM2962" s="354">
        <f t="shared" si="3195"/>
        <v>0</v>
      </c>
    </row>
    <row r="2963" spans="1:39" ht="14.1" customHeight="1" thickTop="1" thickBot="1" x14ac:dyDescent="0.25">
      <c r="A2963" s="2278"/>
      <c r="B2963" s="2281"/>
      <c r="C2963" s="2283"/>
      <c r="D2963" s="2285"/>
      <c r="E2963" s="2288"/>
      <c r="F2963" s="2281"/>
      <c r="G2963" s="2295"/>
      <c r="H2963" s="2297"/>
      <c r="I2963" s="2293"/>
      <c r="J2963" s="2281"/>
      <c r="K2963" s="2295"/>
      <c r="L2963" s="2281"/>
      <c r="M2963" s="310"/>
      <c r="N2963" s="1678"/>
      <c r="O2963" s="1678"/>
      <c r="P2963" s="309"/>
      <c r="Q2963" s="309"/>
      <c r="R2963" s="308"/>
      <c r="S2963" s="308"/>
      <c r="T2963" s="358"/>
      <c r="U2963" s="357"/>
      <c r="V2963" s="357"/>
      <c r="W2963" s="357"/>
      <c r="X2963" s="357"/>
      <c r="Y2963" s="357"/>
      <c r="Z2963" s="357"/>
      <c r="AA2963" s="357"/>
      <c r="AB2963" s="308"/>
      <c r="AC2963" s="2300"/>
      <c r="AD2963" s="2300"/>
      <c r="AE2963" s="2308"/>
      <c r="AF2963" s="2316"/>
      <c r="AG2963" s="2314"/>
      <c r="AH2963" s="2312"/>
      <c r="AI2963" s="271">
        <f>IF(P2963=P2962,0,IF(P2963=P2961,0,IF(P2963=P2960,0,IF(P2963=P2959,0,IF(P2963=P2958,0,IF(P2963=P2957,0,IF(P2963=P2956,0,IF(P2963=P2955,0,1))))))))</f>
        <v>0</v>
      </c>
      <c r="AJ2963" s="271" t="s">
        <v>545</v>
      </c>
      <c r="AK2963" s="271" t="str">
        <f t="shared" si="3196"/>
        <v>??</v>
      </c>
      <c r="AL2963" s="271" t="e">
        <f>IF(#REF!=#REF!,0,IF(#REF!=#REF!,0,IF(#REF!=#REF!,0,IF(#REF!=#REF!,0,IF(#REF!=#REF!,0,IF(#REF!=#REF!,0,IF(#REF!=#REF!,0,IF(#REF!=#REF!,0,1))))))))</f>
        <v>#REF!</v>
      </c>
      <c r="AM2963" s="354">
        <f t="shared" si="3195"/>
        <v>0</v>
      </c>
    </row>
    <row r="2964" spans="1:39" ht="14.1" customHeight="1" thickTop="1" thickBot="1" x14ac:dyDescent="0.25">
      <c r="A2964" s="2279"/>
      <c r="B2964" s="2282"/>
      <c r="C2964" s="2284"/>
      <c r="D2964" s="2286"/>
      <c r="E2964" s="2289"/>
      <c r="F2964" s="2282"/>
      <c r="G2964" s="2296"/>
      <c r="H2964" s="2298"/>
      <c r="I2964" s="2294"/>
      <c r="J2964" s="2282"/>
      <c r="K2964" s="2296"/>
      <c r="L2964" s="2282"/>
      <c r="M2964" s="292"/>
      <c r="N2964" s="290"/>
      <c r="O2964" s="290"/>
      <c r="P2964" s="291"/>
      <c r="Q2964" s="291"/>
      <c r="R2964" s="290"/>
      <c r="S2964" s="290"/>
      <c r="T2964" s="356"/>
      <c r="U2964" s="355"/>
      <c r="V2964" s="355"/>
      <c r="W2964" s="355"/>
      <c r="X2964" s="355"/>
      <c r="Y2964" s="355"/>
      <c r="Z2964" s="355"/>
      <c r="AA2964" s="355"/>
      <c r="AB2964" s="290"/>
      <c r="AC2964" s="2301"/>
      <c r="AD2964" s="2301"/>
      <c r="AE2964" s="2309"/>
      <c r="AF2964" s="2316"/>
      <c r="AG2964" s="2315"/>
      <c r="AH2964" s="2312"/>
      <c r="AI2964" s="271">
        <f>IF(P2964=P2963,0,IF(P2964=P2962,0,IF(P2964=P2961,0,IF(P2964=P2960,0,IF(P2964=P2959,0,IF(P2964=P2958,0,IF(P2964=P2957,0,IF(P2964=P2956,0,IF(P2964=P2955,0,1)))))))))</f>
        <v>0</v>
      </c>
      <c r="AJ2964" s="271" t="s">
        <v>545</v>
      </c>
      <c r="AK2964" s="271" t="str">
        <f t="shared" si="3196"/>
        <v>??</v>
      </c>
      <c r="AL2964" s="271" t="e">
        <f>IF(#REF!=#REF!,0,IF(#REF!=#REF!,0,IF(#REF!=#REF!,0,IF(#REF!=#REF!,0,IF(#REF!=#REF!,0,IF(#REF!=#REF!,0,IF(#REF!=#REF!,0,IF(#REF!=#REF!,0,IF(#REF!=#REF!,0,1)))))))))</f>
        <v>#REF!</v>
      </c>
      <c r="AM2964" s="354">
        <f t="shared" si="3195"/>
        <v>0</v>
      </c>
    </row>
    <row r="2965" spans="1:39" ht="14.1" customHeight="1" thickTop="1" thickBot="1" x14ac:dyDescent="0.25">
      <c r="A2965" s="2278"/>
      <c r="B2965" s="2280"/>
      <c r="C2965" s="2283"/>
      <c r="D2965" s="2285"/>
      <c r="E2965" s="2287"/>
      <c r="F2965" s="2280"/>
      <c r="G2965" s="2280"/>
      <c r="H2965" s="2297"/>
      <c r="I2965" s="2290" t="s">
        <v>140</v>
      </c>
      <c r="J2965" s="2281"/>
      <c r="K2965" s="2280"/>
      <c r="L2965" s="2281"/>
      <c r="M2965" s="310"/>
      <c r="N2965" s="1678"/>
      <c r="O2965" s="1678"/>
      <c r="P2965" s="388"/>
      <c r="Q2965" s="388"/>
      <c r="R2965" s="308"/>
      <c r="S2965" s="308"/>
      <c r="T2965" s="358"/>
      <c r="U2965" s="357"/>
      <c r="V2965" s="357"/>
      <c r="W2965" s="357"/>
      <c r="X2965" s="357"/>
      <c r="Y2965" s="357"/>
      <c r="Z2965" s="357"/>
      <c r="AA2965" s="357"/>
      <c r="AB2965" s="308"/>
      <c r="AC2965" s="2299">
        <f>SUM(T2965:AB2974)</f>
        <v>0</v>
      </c>
      <c r="AD2965" s="2299">
        <f>IF(AC2965&gt;0,18,0)</f>
        <v>0</v>
      </c>
      <c r="AE2965" s="2306">
        <f>IF((AC2965-AD2965)&gt;=0,AC2965-AD2965,0)</f>
        <v>0</v>
      </c>
      <c r="AF2965" s="2316">
        <f>IF(AC2965&lt;AD2965,AC2965,AD2965)/IF(AD2965=0,1,AD2965)</f>
        <v>0</v>
      </c>
      <c r="AG2965" s="2313" t="str">
        <f>IF(AF2965=1,"pe",IF(AF2965&gt;0,"ne",""))</f>
        <v/>
      </c>
      <c r="AH2965" s="2312"/>
      <c r="AI2965" s="271">
        <v>1</v>
      </c>
      <c r="AJ2965" s="271" t="s">
        <v>545</v>
      </c>
      <c r="AK2965" s="271" t="str">
        <f t="shared" si="3196"/>
        <v>??</v>
      </c>
      <c r="AL2965" s="271">
        <v>1</v>
      </c>
      <c r="AM2965" s="354">
        <f>C2965</f>
        <v>0</v>
      </c>
    </row>
    <row r="2966" spans="1:39" ht="14.1" customHeight="1" thickTop="1" thickBot="1" x14ac:dyDescent="0.25">
      <c r="A2966" s="2278"/>
      <c r="B2966" s="2281"/>
      <c r="C2966" s="2283"/>
      <c r="D2966" s="2285"/>
      <c r="E2966" s="2288"/>
      <c r="F2966" s="2281"/>
      <c r="G2966" s="2295"/>
      <c r="H2966" s="2297"/>
      <c r="I2966" s="2291"/>
      <c r="J2966" s="2281"/>
      <c r="K2966" s="2295"/>
      <c r="L2966" s="2281"/>
      <c r="M2966" s="310"/>
      <c r="N2966" s="1678"/>
      <c r="O2966" s="1678"/>
      <c r="P2966" s="309"/>
      <c r="Q2966" s="309"/>
      <c r="R2966" s="308"/>
      <c r="S2966" s="308"/>
      <c r="T2966" s="358"/>
      <c r="U2966" s="357"/>
      <c r="V2966" s="357"/>
      <c r="W2966" s="357"/>
      <c r="X2966" s="357"/>
      <c r="Y2966" s="357"/>
      <c r="Z2966" s="357"/>
      <c r="AA2966" s="357"/>
      <c r="AB2966" s="308"/>
      <c r="AC2966" s="2300"/>
      <c r="AD2966" s="2300"/>
      <c r="AE2966" s="2307"/>
      <c r="AF2966" s="2316"/>
      <c r="AG2966" s="2314"/>
      <c r="AH2966" s="2312"/>
      <c r="AI2966" s="271">
        <f>IF(P2966=P2965,0,1)</f>
        <v>0</v>
      </c>
      <c r="AJ2966" s="271" t="s">
        <v>545</v>
      </c>
      <c r="AK2966" s="271" t="str">
        <f t="shared" si="3196"/>
        <v>??</v>
      </c>
      <c r="AL2966" s="271" t="e">
        <f>IF(#REF!=#REF!,0,1)</f>
        <v>#REF!</v>
      </c>
      <c r="AM2966" s="354">
        <f t="shared" ref="AM2966:AM2974" si="3197">AM2965</f>
        <v>0</v>
      </c>
    </row>
    <row r="2967" spans="1:39" ht="14.1" customHeight="1" thickTop="1" thickBot="1" x14ac:dyDescent="0.25">
      <c r="A2967" s="2278"/>
      <c r="B2967" s="2281"/>
      <c r="C2967" s="2283"/>
      <c r="D2967" s="2285"/>
      <c r="E2967" s="2288"/>
      <c r="F2967" s="2281"/>
      <c r="G2967" s="2295"/>
      <c r="H2967" s="2297"/>
      <c r="I2967" s="2292"/>
      <c r="J2967" s="2281"/>
      <c r="K2967" s="2295"/>
      <c r="L2967" s="2281"/>
      <c r="M2967" s="310"/>
      <c r="N2967" s="1678"/>
      <c r="O2967" s="1678"/>
      <c r="P2967" s="309"/>
      <c r="Q2967" s="309"/>
      <c r="R2967" s="308"/>
      <c r="S2967" s="308"/>
      <c r="T2967" s="358"/>
      <c r="U2967" s="357"/>
      <c r="V2967" s="357"/>
      <c r="W2967" s="357"/>
      <c r="X2967" s="357"/>
      <c r="Y2967" s="357"/>
      <c r="Z2967" s="357"/>
      <c r="AA2967" s="357"/>
      <c r="AB2967" s="308"/>
      <c r="AC2967" s="2300"/>
      <c r="AD2967" s="2300"/>
      <c r="AE2967" s="2307"/>
      <c r="AF2967" s="2316"/>
      <c r="AG2967" s="2314"/>
      <c r="AH2967" s="2312"/>
      <c r="AI2967" s="271">
        <f>IF(P2967=P2966,0,IF(P2967=P2965,0,1))</f>
        <v>0</v>
      </c>
      <c r="AJ2967" s="271" t="s">
        <v>545</v>
      </c>
      <c r="AK2967" s="271" t="str">
        <f t="shared" si="3196"/>
        <v>??</v>
      </c>
      <c r="AL2967" s="271" t="e">
        <f>IF(#REF!=#REF!,0,IF(#REF!=#REF!,0,1))</f>
        <v>#REF!</v>
      </c>
      <c r="AM2967" s="354">
        <f t="shared" si="3197"/>
        <v>0</v>
      </c>
    </row>
    <row r="2968" spans="1:39" ht="14.1" customHeight="1" thickTop="1" thickBot="1" x14ac:dyDescent="0.25">
      <c r="A2968" s="2278"/>
      <c r="B2968" s="2281"/>
      <c r="C2968" s="2283"/>
      <c r="D2968" s="2285"/>
      <c r="E2968" s="2288"/>
      <c r="F2968" s="2281"/>
      <c r="G2968" s="2295"/>
      <c r="H2968" s="2297"/>
      <c r="I2968" s="2293"/>
      <c r="J2968" s="2281"/>
      <c r="K2968" s="2295"/>
      <c r="L2968" s="2281"/>
      <c r="M2968" s="310"/>
      <c r="N2968" s="1678"/>
      <c r="O2968" s="1678"/>
      <c r="P2968" s="309"/>
      <c r="Q2968" s="309"/>
      <c r="R2968" s="308"/>
      <c r="S2968" s="308"/>
      <c r="T2968" s="358"/>
      <c r="U2968" s="357"/>
      <c r="V2968" s="357"/>
      <c r="W2968" s="357"/>
      <c r="X2968" s="357"/>
      <c r="Y2968" s="357"/>
      <c r="Z2968" s="357"/>
      <c r="AA2968" s="357"/>
      <c r="AB2968" s="308"/>
      <c r="AC2968" s="2300"/>
      <c r="AD2968" s="2300"/>
      <c r="AE2968" s="2307"/>
      <c r="AF2968" s="2316"/>
      <c r="AG2968" s="2314"/>
      <c r="AH2968" s="2312"/>
      <c r="AI2968" s="271">
        <f>IF(P2968=P2967,0,IF(P2968=P2966,0,IF(P2968=P2965,0,1)))</f>
        <v>0</v>
      </c>
      <c r="AJ2968" s="271" t="s">
        <v>545</v>
      </c>
      <c r="AK2968" s="271" t="str">
        <f t="shared" si="3196"/>
        <v>??</v>
      </c>
      <c r="AL2968" s="271" t="e">
        <f>IF(#REF!=#REF!,0,IF(#REF!=#REF!,0,IF(#REF!=#REF!,0,1)))</f>
        <v>#REF!</v>
      </c>
      <c r="AM2968" s="354">
        <f t="shared" si="3197"/>
        <v>0</v>
      </c>
    </row>
    <row r="2969" spans="1:39" ht="14.1" customHeight="1" thickTop="1" thickBot="1" x14ac:dyDescent="0.25">
      <c r="A2969" s="2278"/>
      <c r="B2969" s="2281"/>
      <c r="C2969" s="2283"/>
      <c r="D2969" s="2285"/>
      <c r="E2969" s="2288"/>
      <c r="F2969" s="2281"/>
      <c r="G2969" s="2295"/>
      <c r="H2969" s="2297"/>
      <c r="I2969" s="2293"/>
      <c r="J2969" s="2281"/>
      <c r="K2969" s="2295"/>
      <c r="L2969" s="2281"/>
      <c r="M2969" s="310"/>
      <c r="N2969" s="1678"/>
      <c r="O2969" s="1678"/>
      <c r="P2969" s="309"/>
      <c r="Q2969" s="309"/>
      <c r="R2969" s="308"/>
      <c r="S2969" s="308"/>
      <c r="T2969" s="358"/>
      <c r="U2969" s="357"/>
      <c r="V2969" s="357"/>
      <c r="W2969" s="357"/>
      <c r="X2969" s="357"/>
      <c r="Y2969" s="357"/>
      <c r="Z2969" s="357"/>
      <c r="AA2969" s="357"/>
      <c r="AB2969" s="308"/>
      <c r="AC2969" s="2300"/>
      <c r="AD2969" s="2300"/>
      <c r="AE2969" s="2307"/>
      <c r="AF2969" s="2316"/>
      <c r="AG2969" s="2314"/>
      <c r="AH2969" s="2312"/>
      <c r="AI2969" s="271">
        <f>IF(P2969=P2968,0,IF(P2969=P2967,0,IF(P2969=P2966,0,IF(P2969=P2965,0,1))))</f>
        <v>0</v>
      </c>
      <c r="AJ2969" s="271" t="s">
        <v>545</v>
      </c>
      <c r="AK2969" s="271" t="str">
        <f t="shared" si="3196"/>
        <v>??</v>
      </c>
      <c r="AL2969" s="271" t="e">
        <f>IF(#REF!=#REF!,0,IF(#REF!=#REF!,0,IF(#REF!=#REF!,0,IF(#REF!=#REF!,0,1))))</f>
        <v>#REF!</v>
      </c>
      <c r="AM2969" s="354">
        <f t="shared" si="3197"/>
        <v>0</v>
      </c>
    </row>
    <row r="2970" spans="1:39" ht="14.1" customHeight="1" thickTop="1" thickBot="1" x14ac:dyDescent="0.25">
      <c r="A2970" s="2278"/>
      <c r="B2970" s="2281"/>
      <c r="C2970" s="2283"/>
      <c r="D2970" s="2285"/>
      <c r="E2970" s="2288"/>
      <c r="F2970" s="2281"/>
      <c r="G2970" s="2295"/>
      <c r="H2970" s="2297"/>
      <c r="I2970" s="2293"/>
      <c r="J2970" s="2281"/>
      <c r="K2970" s="2295"/>
      <c r="L2970" s="2281"/>
      <c r="M2970" s="310"/>
      <c r="N2970" s="1678"/>
      <c r="O2970" s="1678"/>
      <c r="P2970" s="309"/>
      <c r="Q2970" s="309"/>
      <c r="R2970" s="308"/>
      <c r="S2970" s="308"/>
      <c r="T2970" s="358"/>
      <c r="U2970" s="357"/>
      <c r="V2970" s="357"/>
      <c r="W2970" s="357"/>
      <c r="X2970" s="357"/>
      <c r="Y2970" s="357"/>
      <c r="Z2970" s="357"/>
      <c r="AA2970" s="357"/>
      <c r="AB2970" s="308"/>
      <c r="AC2970" s="2300"/>
      <c r="AD2970" s="2300"/>
      <c r="AE2970" s="2307"/>
      <c r="AF2970" s="2316"/>
      <c r="AG2970" s="2314"/>
      <c r="AH2970" s="2312"/>
      <c r="AI2970" s="271">
        <f>IF(P2970=P2969,0,IF(P2970=P2968,0,IF(P2970=P2967,0,IF(P2970=P2966,0,IF(P2970=P2965,0,1)))))</f>
        <v>0</v>
      </c>
      <c r="AJ2970" s="271" t="s">
        <v>545</v>
      </c>
      <c r="AK2970" s="271" t="str">
        <f t="shared" si="3196"/>
        <v>??</v>
      </c>
      <c r="AL2970" s="271" t="e">
        <f>IF(#REF!=#REF!,0,IF(#REF!=#REF!,0,IF(#REF!=#REF!,0,IF(#REF!=#REF!,0,IF(#REF!=#REF!,0,1)))))</f>
        <v>#REF!</v>
      </c>
      <c r="AM2970" s="354">
        <f t="shared" si="3197"/>
        <v>0</v>
      </c>
    </row>
    <row r="2971" spans="1:39" ht="14.1" customHeight="1" thickTop="1" thickBot="1" x14ac:dyDescent="0.25">
      <c r="A2971" s="2278"/>
      <c r="B2971" s="2281"/>
      <c r="C2971" s="2283"/>
      <c r="D2971" s="2285"/>
      <c r="E2971" s="2288"/>
      <c r="F2971" s="2281"/>
      <c r="G2971" s="2295"/>
      <c r="H2971" s="2297"/>
      <c r="I2971" s="2293"/>
      <c r="J2971" s="2281"/>
      <c r="K2971" s="2295"/>
      <c r="L2971" s="2281"/>
      <c r="M2971" s="310"/>
      <c r="N2971" s="1678"/>
      <c r="O2971" s="1678"/>
      <c r="P2971" s="309"/>
      <c r="Q2971" s="309"/>
      <c r="R2971" s="308"/>
      <c r="S2971" s="308"/>
      <c r="T2971" s="358"/>
      <c r="U2971" s="357"/>
      <c r="V2971" s="357"/>
      <c r="W2971" s="357"/>
      <c r="X2971" s="357"/>
      <c r="Y2971" s="357"/>
      <c r="Z2971" s="357"/>
      <c r="AA2971" s="357"/>
      <c r="AB2971" s="308"/>
      <c r="AC2971" s="2300"/>
      <c r="AD2971" s="2300"/>
      <c r="AE2971" s="2308" t="str">
        <f>IF(AE2965&gt;9,"błąd","")</f>
        <v/>
      </c>
      <c r="AF2971" s="2316"/>
      <c r="AG2971" s="2314"/>
      <c r="AH2971" s="2312"/>
      <c r="AI2971" s="271">
        <f>IF(P2971=P2970,0,IF(P2971=P2969,0,IF(P2971=P2968,0,IF(P2971=P2967,0,IF(P2971=P2966,0,IF(P2971=P2965,0,1))))))</f>
        <v>0</v>
      </c>
      <c r="AJ2971" s="271" t="s">
        <v>545</v>
      </c>
      <c r="AK2971" s="271" t="str">
        <f t="shared" si="3196"/>
        <v>??</v>
      </c>
      <c r="AL2971" s="271" t="e">
        <f>IF(#REF!=#REF!,0,IF(#REF!=#REF!,0,IF(#REF!=#REF!,0,IF(#REF!=#REF!,0,IF(#REF!=#REF!,0,IF(#REF!=#REF!,0,1))))))</f>
        <v>#REF!</v>
      </c>
      <c r="AM2971" s="354">
        <f t="shared" si="3197"/>
        <v>0</v>
      </c>
    </row>
    <row r="2972" spans="1:39" ht="14.1" customHeight="1" thickTop="1" thickBot="1" x14ac:dyDescent="0.25">
      <c r="A2972" s="2278"/>
      <c r="B2972" s="2281"/>
      <c r="C2972" s="2283"/>
      <c r="D2972" s="2285"/>
      <c r="E2972" s="2288"/>
      <c r="F2972" s="2281"/>
      <c r="G2972" s="2295"/>
      <c r="H2972" s="2297"/>
      <c r="I2972" s="2293"/>
      <c r="J2972" s="2281"/>
      <c r="K2972" s="2295"/>
      <c r="L2972" s="2281"/>
      <c r="M2972" s="310"/>
      <c r="N2972" s="1678"/>
      <c r="O2972" s="1678"/>
      <c r="P2972" s="309"/>
      <c r="Q2972" s="309"/>
      <c r="R2972" s="308"/>
      <c r="S2972" s="308"/>
      <c r="T2972" s="358"/>
      <c r="U2972" s="357"/>
      <c r="V2972" s="357"/>
      <c r="W2972" s="357"/>
      <c r="X2972" s="357"/>
      <c r="Y2972" s="357"/>
      <c r="Z2972" s="357"/>
      <c r="AA2972" s="357"/>
      <c r="AB2972" s="308"/>
      <c r="AC2972" s="2300"/>
      <c r="AD2972" s="2300"/>
      <c r="AE2972" s="2308"/>
      <c r="AF2972" s="2316"/>
      <c r="AG2972" s="2314"/>
      <c r="AH2972" s="2312"/>
      <c r="AI2972" s="271">
        <f>IF(P2972=P2971,0,IF(P2972=P2970,0,IF(P2972=P2969,0,IF(P2972=P2968,0,IF(P2972=P2967,0,IF(P2972=P2966,0,IF(P2972=P2965,0,1)))))))</f>
        <v>0</v>
      </c>
      <c r="AJ2972" s="271" t="s">
        <v>545</v>
      </c>
      <c r="AK2972" s="271" t="str">
        <f t="shared" si="3196"/>
        <v>??</v>
      </c>
      <c r="AL2972" s="271" t="e">
        <f>IF(#REF!=#REF!,0,IF(#REF!=#REF!,0,IF(#REF!=#REF!,0,IF(#REF!=#REF!,0,IF(#REF!=#REF!,0,IF(#REF!=#REF!,0,IF(#REF!=#REF!,0,1)))))))</f>
        <v>#REF!</v>
      </c>
      <c r="AM2972" s="354">
        <f t="shared" si="3197"/>
        <v>0</v>
      </c>
    </row>
    <row r="2973" spans="1:39" ht="14.1" customHeight="1" thickTop="1" thickBot="1" x14ac:dyDescent="0.25">
      <c r="A2973" s="2278"/>
      <c r="B2973" s="2281"/>
      <c r="C2973" s="2283"/>
      <c r="D2973" s="2285"/>
      <c r="E2973" s="2288"/>
      <c r="F2973" s="2281"/>
      <c r="G2973" s="2295"/>
      <c r="H2973" s="2297"/>
      <c r="I2973" s="2293"/>
      <c r="J2973" s="2281"/>
      <c r="K2973" s="2295"/>
      <c r="L2973" s="2281"/>
      <c r="M2973" s="310"/>
      <c r="N2973" s="1678"/>
      <c r="O2973" s="1678"/>
      <c r="P2973" s="309"/>
      <c r="Q2973" s="309"/>
      <c r="R2973" s="308"/>
      <c r="S2973" s="308"/>
      <c r="T2973" s="358"/>
      <c r="U2973" s="357"/>
      <c r="V2973" s="357"/>
      <c r="W2973" s="357"/>
      <c r="X2973" s="357"/>
      <c r="Y2973" s="357"/>
      <c r="Z2973" s="357"/>
      <c r="AA2973" s="357"/>
      <c r="AB2973" s="308"/>
      <c r="AC2973" s="2300"/>
      <c r="AD2973" s="2300"/>
      <c r="AE2973" s="2308"/>
      <c r="AF2973" s="2316"/>
      <c r="AG2973" s="2314"/>
      <c r="AH2973" s="2312"/>
      <c r="AI2973" s="271">
        <f>IF(P2973=P2972,0,IF(P2973=P2971,0,IF(P2973=P2970,0,IF(P2973=P2969,0,IF(P2973=P2968,0,IF(P2973=P2967,0,IF(P2973=P2966,0,IF(P2973=P2965,0,1))))))))</f>
        <v>0</v>
      </c>
      <c r="AJ2973" s="271" t="s">
        <v>545</v>
      </c>
      <c r="AK2973" s="271" t="str">
        <f t="shared" si="3196"/>
        <v>??</v>
      </c>
      <c r="AL2973" s="271" t="e">
        <f>IF(#REF!=#REF!,0,IF(#REF!=#REF!,0,IF(#REF!=#REF!,0,IF(#REF!=#REF!,0,IF(#REF!=#REF!,0,IF(#REF!=#REF!,0,IF(#REF!=#REF!,0,IF(#REF!=#REF!,0,1))))))))</f>
        <v>#REF!</v>
      </c>
      <c r="AM2973" s="354">
        <f t="shared" si="3197"/>
        <v>0</v>
      </c>
    </row>
    <row r="2974" spans="1:39" ht="14.1" customHeight="1" thickTop="1" thickBot="1" x14ac:dyDescent="0.25">
      <c r="A2974" s="2279"/>
      <c r="B2974" s="2282"/>
      <c r="C2974" s="2284"/>
      <c r="D2974" s="2286"/>
      <c r="E2974" s="2289"/>
      <c r="F2974" s="2282"/>
      <c r="G2974" s="2296"/>
      <c r="H2974" s="2298"/>
      <c r="I2974" s="2294"/>
      <c r="J2974" s="2282"/>
      <c r="K2974" s="2296"/>
      <c r="L2974" s="2282"/>
      <c r="M2974" s="292"/>
      <c r="N2974" s="290"/>
      <c r="O2974" s="290"/>
      <c r="P2974" s="291"/>
      <c r="Q2974" s="291"/>
      <c r="R2974" s="290"/>
      <c r="S2974" s="290"/>
      <c r="T2974" s="356"/>
      <c r="U2974" s="355"/>
      <c r="V2974" s="355"/>
      <c r="W2974" s="355"/>
      <c r="X2974" s="355"/>
      <c r="Y2974" s="355"/>
      <c r="Z2974" s="355"/>
      <c r="AA2974" s="355"/>
      <c r="AB2974" s="290"/>
      <c r="AC2974" s="2301"/>
      <c r="AD2974" s="2301"/>
      <c r="AE2974" s="2309"/>
      <c r="AF2974" s="2316"/>
      <c r="AG2974" s="2315"/>
      <c r="AH2974" s="2312"/>
      <c r="AI2974" s="271">
        <f>IF(P2974=P2973,0,IF(P2974=P2972,0,IF(P2974=P2971,0,IF(P2974=P2970,0,IF(P2974=P2969,0,IF(P2974=P2968,0,IF(P2974=P2967,0,IF(P2974=P2966,0,IF(P2974=P2965,0,1)))))))))</f>
        <v>0</v>
      </c>
      <c r="AJ2974" s="271" t="s">
        <v>545</v>
      </c>
      <c r="AK2974" s="271" t="str">
        <f t="shared" si="3196"/>
        <v>??</v>
      </c>
      <c r="AL2974" s="271" t="e">
        <f>IF(#REF!=#REF!,0,IF(#REF!=#REF!,0,IF(#REF!=#REF!,0,IF(#REF!=#REF!,0,IF(#REF!=#REF!,0,IF(#REF!=#REF!,0,IF(#REF!=#REF!,0,IF(#REF!=#REF!,0,IF(#REF!=#REF!,0,1)))))))))</f>
        <v>#REF!</v>
      </c>
      <c r="AM2974" s="354">
        <f t="shared" si="3197"/>
        <v>0</v>
      </c>
    </row>
    <row r="2975" spans="1:39" ht="14.1" customHeight="1" thickTop="1" thickBot="1" x14ac:dyDescent="0.25">
      <c r="A2975" s="2278"/>
      <c r="B2975" s="2280"/>
      <c r="C2975" s="2283"/>
      <c r="D2975" s="2285"/>
      <c r="E2975" s="2287"/>
      <c r="F2975" s="2280"/>
      <c r="G2975" s="2280"/>
      <c r="H2975" s="2297"/>
      <c r="I2975" s="2290" t="s">
        <v>140</v>
      </c>
      <c r="J2975" s="2281"/>
      <c r="K2975" s="2280"/>
      <c r="L2975" s="2281"/>
      <c r="M2975" s="310"/>
      <c r="N2975" s="1678"/>
      <c r="O2975" s="1678"/>
      <c r="P2975" s="388"/>
      <c r="Q2975" s="388"/>
      <c r="R2975" s="308"/>
      <c r="S2975" s="308"/>
      <c r="T2975" s="358"/>
      <c r="U2975" s="357"/>
      <c r="V2975" s="357"/>
      <c r="W2975" s="357"/>
      <c r="X2975" s="357"/>
      <c r="Y2975" s="357"/>
      <c r="Z2975" s="357"/>
      <c r="AA2975" s="357"/>
      <c r="AB2975" s="308"/>
      <c r="AC2975" s="2299">
        <f>SUM(T2975:AB2984)</f>
        <v>0</v>
      </c>
      <c r="AD2975" s="2299">
        <f>IF(AC2975&gt;0,18,0)</f>
        <v>0</v>
      </c>
      <c r="AE2975" s="2306">
        <f>IF((AC2975-AD2975)&gt;=0,AC2975-AD2975,0)</f>
        <v>0</v>
      </c>
      <c r="AF2975" s="2316">
        <f>IF(AC2975&lt;AD2975,AC2975,AD2975)/IF(AD2975=0,1,AD2975)</f>
        <v>0</v>
      </c>
      <c r="AG2975" s="2313" t="str">
        <f>IF(AF2975=1,"pe",IF(AF2975&gt;0,"ne",""))</f>
        <v/>
      </c>
      <c r="AH2975" s="2312"/>
      <c r="AI2975" s="271">
        <v>1</v>
      </c>
      <c r="AJ2975" s="271" t="s">
        <v>545</v>
      </c>
      <c r="AK2975" s="271" t="str">
        <f t="shared" si="3196"/>
        <v>??</v>
      </c>
      <c r="AL2975" s="271">
        <v>1</v>
      </c>
      <c r="AM2975" s="354">
        <f>C2975</f>
        <v>0</v>
      </c>
    </row>
    <row r="2976" spans="1:39" ht="14.1" customHeight="1" thickTop="1" thickBot="1" x14ac:dyDescent="0.25">
      <c r="A2976" s="2278"/>
      <c r="B2976" s="2281"/>
      <c r="C2976" s="2283"/>
      <c r="D2976" s="2285"/>
      <c r="E2976" s="2288"/>
      <c r="F2976" s="2281"/>
      <c r="G2976" s="2295"/>
      <c r="H2976" s="2297"/>
      <c r="I2976" s="2291"/>
      <c r="J2976" s="2281"/>
      <c r="K2976" s="2295"/>
      <c r="L2976" s="2281"/>
      <c r="M2976" s="310"/>
      <c r="N2976" s="1678"/>
      <c r="O2976" s="1678"/>
      <c r="P2976" s="309"/>
      <c r="Q2976" s="309"/>
      <c r="R2976" s="308"/>
      <c r="S2976" s="308"/>
      <c r="T2976" s="358"/>
      <c r="U2976" s="357"/>
      <c r="V2976" s="357"/>
      <c r="W2976" s="357"/>
      <c r="X2976" s="357"/>
      <c r="Y2976" s="357"/>
      <c r="Z2976" s="357"/>
      <c r="AA2976" s="357"/>
      <c r="AB2976" s="308"/>
      <c r="AC2976" s="2300"/>
      <c r="AD2976" s="2300"/>
      <c r="AE2976" s="2307"/>
      <c r="AF2976" s="2316"/>
      <c r="AG2976" s="2314"/>
      <c r="AH2976" s="2312"/>
      <c r="AI2976" s="271">
        <f>IF(P2976=P2975,0,1)</f>
        <v>0</v>
      </c>
      <c r="AJ2976" s="271" t="s">
        <v>545</v>
      </c>
      <c r="AK2976" s="271" t="str">
        <f t="shared" si="3196"/>
        <v>??</v>
      </c>
      <c r="AL2976" s="271" t="e">
        <f>IF(#REF!=#REF!,0,1)</f>
        <v>#REF!</v>
      </c>
      <c r="AM2976" s="354">
        <f t="shared" ref="AM2976:AM2984" si="3198">AM2975</f>
        <v>0</v>
      </c>
    </row>
    <row r="2977" spans="1:39" ht="14.1" customHeight="1" thickTop="1" thickBot="1" x14ac:dyDescent="0.25">
      <c r="A2977" s="2278"/>
      <c r="B2977" s="2281"/>
      <c r="C2977" s="2283"/>
      <c r="D2977" s="2285"/>
      <c r="E2977" s="2288"/>
      <c r="F2977" s="2281"/>
      <c r="G2977" s="2295"/>
      <c r="H2977" s="2297"/>
      <c r="I2977" s="2292"/>
      <c r="J2977" s="2281"/>
      <c r="K2977" s="2295"/>
      <c r="L2977" s="2281"/>
      <c r="M2977" s="310"/>
      <c r="N2977" s="1678"/>
      <c r="O2977" s="1678"/>
      <c r="P2977" s="309"/>
      <c r="Q2977" s="309"/>
      <c r="R2977" s="308"/>
      <c r="S2977" s="308"/>
      <c r="T2977" s="358"/>
      <c r="U2977" s="357"/>
      <c r="V2977" s="357"/>
      <c r="W2977" s="357"/>
      <c r="X2977" s="357"/>
      <c r="Y2977" s="357"/>
      <c r="Z2977" s="357"/>
      <c r="AA2977" s="357"/>
      <c r="AB2977" s="308"/>
      <c r="AC2977" s="2300"/>
      <c r="AD2977" s="2300"/>
      <c r="AE2977" s="2307"/>
      <c r="AF2977" s="2316"/>
      <c r="AG2977" s="2314"/>
      <c r="AH2977" s="2312"/>
      <c r="AI2977" s="271">
        <f>IF(P2977=P2976,0,IF(P2977=P2975,0,1))</f>
        <v>0</v>
      </c>
      <c r="AJ2977" s="271" t="s">
        <v>545</v>
      </c>
      <c r="AK2977" s="271" t="str">
        <f t="shared" si="3196"/>
        <v>??</v>
      </c>
      <c r="AL2977" s="271" t="e">
        <f>IF(#REF!=#REF!,0,IF(#REF!=#REF!,0,1))</f>
        <v>#REF!</v>
      </c>
      <c r="AM2977" s="354">
        <f t="shared" si="3198"/>
        <v>0</v>
      </c>
    </row>
    <row r="2978" spans="1:39" ht="14.1" customHeight="1" thickTop="1" thickBot="1" x14ac:dyDescent="0.25">
      <c r="A2978" s="2278"/>
      <c r="B2978" s="2281"/>
      <c r="C2978" s="2283"/>
      <c r="D2978" s="2285"/>
      <c r="E2978" s="2288"/>
      <c r="F2978" s="2281"/>
      <c r="G2978" s="2295"/>
      <c r="H2978" s="2297"/>
      <c r="I2978" s="2293"/>
      <c r="J2978" s="2281"/>
      <c r="K2978" s="2295"/>
      <c r="L2978" s="2281"/>
      <c r="M2978" s="310"/>
      <c r="N2978" s="1678"/>
      <c r="O2978" s="1678"/>
      <c r="P2978" s="309"/>
      <c r="Q2978" s="309"/>
      <c r="R2978" s="308"/>
      <c r="S2978" s="308"/>
      <c r="T2978" s="358"/>
      <c r="U2978" s="357"/>
      <c r="V2978" s="357"/>
      <c r="W2978" s="357"/>
      <c r="X2978" s="357"/>
      <c r="Y2978" s="357"/>
      <c r="Z2978" s="357"/>
      <c r="AA2978" s="357"/>
      <c r="AB2978" s="308"/>
      <c r="AC2978" s="2300"/>
      <c r="AD2978" s="2300"/>
      <c r="AE2978" s="2307"/>
      <c r="AF2978" s="2316"/>
      <c r="AG2978" s="2314"/>
      <c r="AH2978" s="2312"/>
      <c r="AI2978" s="271">
        <f>IF(P2978=P2977,0,IF(P2978=P2976,0,IF(P2978=P2975,0,1)))</f>
        <v>0</v>
      </c>
      <c r="AJ2978" s="271" t="s">
        <v>545</v>
      </c>
      <c r="AK2978" s="271" t="str">
        <f t="shared" si="3196"/>
        <v>??</v>
      </c>
      <c r="AL2978" s="271" t="e">
        <f>IF(#REF!=#REF!,0,IF(#REF!=#REF!,0,IF(#REF!=#REF!,0,1)))</f>
        <v>#REF!</v>
      </c>
      <c r="AM2978" s="354">
        <f t="shared" si="3198"/>
        <v>0</v>
      </c>
    </row>
    <row r="2979" spans="1:39" ht="14.1" customHeight="1" thickTop="1" thickBot="1" x14ac:dyDescent="0.25">
      <c r="A2979" s="2278"/>
      <c r="B2979" s="2281"/>
      <c r="C2979" s="2283"/>
      <c r="D2979" s="2285"/>
      <c r="E2979" s="2288"/>
      <c r="F2979" s="2281"/>
      <c r="G2979" s="2295"/>
      <c r="H2979" s="2297"/>
      <c r="I2979" s="2293"/>
      <c r="J2979" s="2281"/>
      <c r="K2979" s="2295"/>
      <c r="L2979" s="2281"/>
      <c r="M2979" s="310"/>
      <c r="N2979" s="1678"/>
      <c r="O2979" s="1678"/>
      <c r="P2979" s="309"/>
      <c r="Q2979" s="309"/>
      <c r="R2979" s="308"/>
      <c r="S2979" s="308"/>
      <c r="T2979" s="358"/>
      <c r="U2979" s="357"/>
      <c r="V2979" s="357"/>
      <c r="W2979" s="357"/>
      <c r="X2979" s="357"/>
      <c r="Y2979" s="357"/>
      <c r="Z2979" s="357"/>
      <c r="AA2979" s="357"/>
      <c r="AB2979" s="308"/>
      <c r="AC2979" s="2300"/>
      <c r="AD2979" s="2300"/>
      <c r="AE2979" s="2307"/>
      <c r="AF2979" s="2316"/>
      <c r="AG2979" s="2314"/>
      <c r="AH2979" s="2312"/>
      <c r="AI2979" s="271">
        <f>IF(P2979=P2978,0,IF(P2979=P2977,0,IF(P2979=P2976,0,IF(P2979=P2975,0,1))))</f>
        <v>0</v>
      </c>
      <c r="AJ2979" s="271" t="s">
        <v>545</v>
      </c>
      <c r="AK2979" s="271" t="str">
        <f t="shared" si="3196"/>
        <v>??</v>
      </c>
      <c r="AL2979" s="271" t="e">
        <f>IF(#REF!=#REF!,0,IF(#REF!=#REF!,0,IF(#REF!=#REF!,0,IF(#REF!=#REF!,0,1))))</f>
        <v>#REF!</v>
      </c>
      <c r="AM2979" s="354">
        <f t="shared" si="3198"/>
        <v>0</v>
      </c>
    </row>
    <row r="2980" spans="1:39" ht="14.1" customHeight="1" thickTop="1" thickBot="1" x14ac:dyDescent="0.25">
      <c r="A2980" s="2278"/>
      <c r="B2980" s="2281"/>
      <c r="C2980" s="2283"/>
      <c r="D2980" s="2285"/>
      <c r="E2980" s="2288"/>
      <c r="F2980" s="2281"/>
      <c r="G2980" s="2295"/>
      <c r="H2980" s="2297"/>
      <c r="I2980" s="2293"/>
      <c r="J2980" s="2281"/>
      <c r="K2980" s="2295"/>
      <c r="L2980" s="2281"/>
      <c r="M2980" s="310"/>
      <c r="N2980" s="1678"/>
      <c r="O2980" s="1678"/>
      <c r="P2980" s="309"/>
      <c r="Q2980" s="309"/>
      <c r="R2980" s="308"/>
      <c r="S2980" s="308"/>
      <c r="T2980" s="358"/>
      <c r="U2980" s="357"/>
      <c r="V2980" s="357"/>
      <c r="W2980" s="357"/>
      <c r="X2980" s="357"/>
      <c r="Y2980" s="357"/>
      <c r="Z2980" s="357"/>
      <c r="AA2980" s="357"/>
      <c r="AB2980" s="308"/>
      <c r="AC2980" s="2300"/>
      <c r="AD2980" s="2300"/>
      <c r="AE2980" s="2307"/>
      <c r="AF2980" s="2316"/>
      <c r="AG2980" s="2314"/>
      <c r="AH2980" s="2312"/>
      <c r="AI2980" s="271">
        <f>IF(P2980=P2979,0,IF(P2980=P2978,0,IF(P2980=P2977,0,IF(P2980=P2976,0,IF(P2980=P2975,0,1)))))</f>
        <v>0</v>
      </c>
      <c r="AJ2980" s="271" t="s">
        <v>545</v>
      </c>
      <c r="AK2980" s="271" t="str">
        <f t="shared" si="3196"/>
        <v>??</v>
      </c>
      <c r="AL2980" s="271" t="e">
        <f>IF(#REF!=#REF!,0,IF(#REF!=#REF!,0,IF(#REF!=#REF!,0,IF(#REF!=#REF!,0,IF(#REF!=#REF!,0,1)))))</f>
        <v>#REF!</v>
      </c>
      <c r="AM2980" s="354">
        <f t="shared" si="3198"/>
        <v>0</v>
      </c>
    </row>
    <row r="2981" spans="1:39" ht="14.1" customHeight="1" thickTop="1" thickBot="1" x14ac:dyDescent="0.25">
      <c r="A2981" s="2278"/>
      <c r="B2981" s="2281"/>
      <c r="C2981" s="2283"/>
      <c r="D2981" s="2285"/>
      <c r="E2981" s="2288"/>
      <c r="F2981" s="2281"/>
      <c r="G2981" s="2295"/>
      <c r="H2981" s="2297"/>
      <c r="I2981" s="2293"/>
      <c r="J2981" s="2281"/>
      <c r="K2981" s="2295"/>
      <c r="L2981" s="2281"/>
      <c r="M2981" s="310"/>
      <c r="N2981" s="1678"/>
      <c r="O2981" s="1678"/>
      <c r="P2981" s="309"/>
      <c r="Q2981" s="309"/>
      <c r="R2981" s="308"/>
      <c r="S2981" s="308"/>
      <c r="T2981" s="358"/>
      <c r="U2981" s="357"/>
      <c r="V2981" s="357"/>
      <c r="W2981" s="357"/>
      <c r="X2981" s="357"/>
      <c r="Y2981" s="357"/>
      <c r="Z2981" s="357"/>
      <c r="AA2981" s="357"/>
      <c r="AB2981" s="308"/>
      <c r="AC2981" s="2300"/>
      <c r="AD2981" s="2300"/>
      <c r="AE2981" s="2308" t="str">
        <f>IF(AE2975&gt;9,"błąd","")</f>
        <v/>
      </c>
      <c r="AF2981" s="2316"/>
      <c r="AG2981" s="2314"/>
      <c r="AH2981" s="2312"/>
      <c r="AI2981" s="271">
        <f>IF(P2981=P2980,0,IF(P2981=P2979,0,IF(P2981=P2978,0,IF(P2981=P2977,0,IF(P2981=P2976,0,IF(P2981=P2975,0,1))))))</f>
        <v>0</v>
      </c>
      <c r="AJ2981" s="271" t="s">
        <v>545</v>
      </c>
      <c r="AK2981" s="271" t="str">
        <f t="shared" si="3196"/>
        <v>??</v>
      </c>
      <c r="AL2981" s="271" t="e">
        <f>IF(#REF!=#REF!,0,IF(#REF!=#REF!,0,IF(#REF!=#REF!,0,IF(#REF!=#REF!,0,IF(#REF!=#REF!,0,IF(#REF!=#REF!,0,1))))))</f>
        <v>#REF!</v>
      </c>
      <c r="AM2981" s="354">
        <f t="shared" si="3198"/>
        <v>0</v>
      </c>
    </row>
    <row r="2982" spans="1:39" ht="14.1" customHeight="1" thickTop="1" thickBot="1" x14ac:dyDescent="0.25">
      <c r="A2982" s="2278"/>
      <c r="B2982" s="2281"/>
      <c r="C2982" s="2283"/>
      <c r="D2982" s="2285"/>
      <c r="E2982" s="2288"/>
      <c r="F2982" s="2281"/>
      <c r="G2982" s="2295"/>
      <c r="H2982" s="2297"/>
      <c r="I2982" s="2293"/>
      <c r="J2982" s="2281"/>
      <c r="K2982" s="2295"/>
      <c r="L2982" s="2281"/>
      <c r="M2982" s="310"/>
      <c r="N2982" s="1678"/>
      <c r="O2982" s="1678"/>
      <c r="P2982" s="309"/>
      <c r="Q2982" s="309"/>
      <c r="R2982" s="308"/>
      <c r="S2982" s="308"/>
      <c r="T2982" s="358"/>
      <c r="U2982" s="357"/>
      <c r="V2982" s="357"/>
      <c r="W2982" s="357"/>
      <c r="X2982" s="357"/>
      <c r="Y2982" s="357"/>
      <c r="Z2982" s="357"/>
      <c r="AA2982" s="357"/>
      <c r="AB2982" s="308"/>
      <c r="AC2982" s="2300"/>
      <c r="AD2982" s="2300"/>
      <c r="AE2982" s="2308"/>
      <c r="AF2982" s="2316"/>
      <c r="AG2982" s="2314"/>
      <c r="AH2982" s="2312"/>
      <c r="AI2982" s="271">
        <f>IF(P2982=P2981,0,IF(P2982=P2980,0,IF(P2982=P2979,0,IF(P2982=P2978,0,IF(P2982=P2977,0,IF(P2982=P2976,0,IF(P2982=P2975,0,1)))))))</f>
        <v>0</v>
      </c>
      <c r="AJ2982" s="271" t="s">
        <v>545</v>
      </c>
      <c r="AK2982" s="271" t="str">
        <f t="shared" si="3196"/>
        <v>??</v>
      </c>
      <c r="AL2982" s="271" t="e">
        <f>IF(#REF!=#REF!,0,IF(#REF!=#REF!,0,IF(#REF!=#REF!,0,IF(#REF!=#REF!,0,IF(#REF!=#REF!,0,IF(#REF!=#REF!,0,IF(#REF!=#REF!,0,1)))))))</f>
        <v>#REF!</v>
      </c>
      <c r="AM2982" s="354">
        <f t="shared" si="3198"/>
        <v>0</v>
      </c>
    </row>
    <row r="2983" spans="1:39" ht="14.1" customHeight="1" thickTop="1" thickBot="1" x14ac:dyDescent="0.25">
      <c r="A2983" s="2278"/>
      <c r="B2983" s="2281"/>
      <c r="C2983" s="2283"/>
      <c r="D2983" s="2285"/>
      <c r="E2983" s="2288"/>
      <c r="F2983" s="2281"/>
      <c r="G2983" s="2295"/>
      <c r="H2983" s="2297"/>
      <c r="I2983" s="2293"/>
      <c r="J2983" s="2281"/>
      <c r="K2983" s="2295"/>
      <c r="L2983" s="2281"/>
      <c r="M2983" s="310"/>
      <c r="N2983" s="1678"/>
      <c r="O2983" s="1678"/>
      <c r="P2983" s="309"/>
      <c r="Q2983" s="309"/>
      <c r="R2983" s="308"/>
      <c r="S2983" s="308"/>
      <c r="T2983" s="358"/>
      <c r="U2983" s="357"/>
      <c r="V2983" s="357"/>
      <c r="W2983" s="357"/>
      <c r="X2983" s="357"/>
      <c r="Y2983" s="357"/>
      <c r="Z2983" s="357"/>
      <c r="AA2983" s="357"/>
      <c r="AB2983" s="308"/>
      <c r="AC2983" s="2300"/>
      <c r="AD2983" s="2300"/>
      <c r="AE2983" s="2308"/>
      <c r="AF2983" s="2316"/>
      <c r="AG2983" s="2314"/>
      <c r="AH2983" s="2312"/>
      <c r="AI2983" s="271">
        <f>IF(P2983=P2982,0,IF(P2983=P2981,0,IF(P2983=P2980,0,IF(P2983=P2979,0,IF(P2983=P2978,0,IF(P2983=P2977,0,IF(P2983=P2976,0,IF(P2983=P2975,0,1))))))))</f>
        <v>0</v>
      </c>
      <c r="AJ2983" s="271" t="s">
        <v>545</v>
      </c>
      <c r="AK2983" s="271" t="str">
        <f t="shared" si="3196"/>
        <v>??</v>
      </c>
      <c r="AL2983" s="271" t="e">
        <f>IF(#REF!=#REF!,0,IF(#REF!=#REF!,0,IF(#REF!=#REF!,0,IF(#REF!=#REF!,0,IF(#REF!=#REF!,0,IF(#REF!=#REF!,0,IF(#REF!=#REF!,0,IF(#REF!=#REF!,0,1))))))))</f>
        <v>#REF!</v>
      </c>
      <c r="AM2983" s="354">
        <f t="shared" si="3198"/>
        <v>0</v>
      </c>
    </row>
    <row r="2984" spans="1:39" ht="14.1" customHeight="1" thickTop="1" thickBot="1" x14ac:dyDescent="0.25">
      <c r="A2984" s="2279"/>
      <c r="B2984" s="2282"/>
      <c r="C2984" s="2284"/>
      <c r="D2984" s="2286"/>
      <c r="E2984" s="2289"/>
      <c r="F2984" s="2282"/>
      <c r="G2984" s="2296"/>
      <c r="H2984" s="2298"/>
      <c r="I2984" s="2294"/>
      <c r="J2984" s="2282"/>
      <c r="K2984" s="2296"/>
      <c r="L2984" s="2282"/>
      <c r="M2984" s="292"/>
      <c r="N2984" s="290"/>
      <c r="O2984" s="290"/>
      <c r="P2984" s="291"/>
      <c r="Q2984" s="291"/>
      <c r="R2984" s="290"/>
      <c r="S2984" s="290"/>
      <c r="T2984" s="356"/>
      <c r="U2984" s="355"/>
      <c r="V2984" s="355"/>
      <c r="W2984" s="355"/>
      <c r="X2984" s="355"/>
      <c r="Y2984" s="355"/>
      <c r="Z2984" s="355"/>
      <c r="AA2984" s="355"/>
      <c r="AB2984" s="290"/>
      <c r="AC2984" s="2301"/>
      <c r="AD2984" s="2301"/>
      <c r="AE2984" s="2309"/>
      <c r="AF2984" s="2316"/>
      <c r="AG2984" s="2315"/>
      <c r="AH2984" s="2312"/>
      <c r="AI2984" s="271">
        <f>IF(P2984=P2983,0,IF(P2984=P2982,0,IF(P2984=P2981,0,IF(P2984=P2980,0,IF(P2984=P2979,0,IF(P2984=P2978,0,IF(P2984=P2977,0,IF(P2984=P2976,0,IF(P2984=P2975,0,1)))))))))</f>
        <v>0</v>
      </c>
      <c r="AJ2984" s="271" t="s">
        <v>545</v>
      </c>
      <c r="AK2984" s="271" t="str">
        <f t="shared" si="3196"/>
        <v>??</v>
      </c>
      <c r="AL2984" s="271" t="e">
        <f>IF(#REF!=#REF!,0,IF(#REF!=#REF!,0,IF(#REF!=#REF!,0,IF(#REF!=#REF!,0,IF(#REF!=#REF!,0,IF(#REF!=#REF!,0,IF(#REF!=#REF!,0,IF(#REF!=#REF!,0,IF(#REF!=#REF!,0,1)))))))))</f>
        <v>#REF!</v>
      </c>
      <c r="AM2984" s="354">
        <f t="shared" si="3198"/>
        <v>0</v>
      </c>
    </row>
    <row r="2985" spans="1:39" ht="14.1" customHeight="1" thickTop="1" thickBot="1" x14ac:dyDescent="0.25">
      <c r="A2985" s="2278"/>
      <c r="B2985" s="2280"/>
      <c r="C2985" s="2283"/>
      <c r="D2985" s="2285"/>
      <c r="E2985" s="2287"/>
      <c r="F2985" s="2280"/>
      <c r="G2985" s="2280"/>
      <c r="H2985" s="2297"/>
      <c r="I2985" s="2290" t="s">
        <v>140</v>
      </c>
      <c r="J2985" s="2281"/>
      <c r="K2985" s="2280"/>
      <c r="L2985" s="2281"/>
      <c r="M2985" s="310"/>
      <c r="N2985" s="1678"/>
      <c r="O2985" s="1678"/>
      <c r="P2985" s="388"/>
      <c r="Q2985" s="388"/>
      <c r="R2985" s="308"/>
      <c r="S2985" s="308"/>
      <c r="T2985" s="358"/>
      <c r="U2985" s="357"/>
      <c r="V2985" s="357"/>
      <c r="W2985" s="357"/>
      <c r="X2985" s="357"/>
      <c r="Y2985" s="357"/>
      <c r="Z2985" s="357"/>
      <c r="AA2985" s="357"/>
      <c r="AB2985" s="308"/>
      <c r="AC2985" s="2299">
        <f>SUM(T2985:AB2994)</f>
        <v>0</v>
      </c>
      <c r="AD2985" s="2299">
        <f>IF(AC2985&gt;0,18,0)</f>
        <v>0</v>
      </c>
      <c r="AE2985" s="2306">
        <f>IF((AC2985-AD2985)&gt;=0,AC2985-AD2985,0)</f>
        <v>0</v>
      </c>
      <c r="AF2985" s="2316">
        <f>IF(AC2985&lt;AD2985,AC2985,AD2985)/IF(AD2985=0,1,AD2985)</f>
        <v>0</v>
      </c>
      <c r="AG2985" s="2313" t="str">
        <f>IF(AF2985=1,"pe",IF(AF2985&gt;0,"ne",""))</f>
        <v/>
      </c>
      <c r="AH2985" s="2312"/>
      <c r="AI2985" s="271">
        <v>1</v>
      </c>
      <c r="AJ2985" s="271" t="s">
        <v>545</v>
      </c>
      <c r="AK2985" s="271" t="str">
        <f t="shared" si="3196"/>
        <v>??</v>
      </c>
      <c r="AL2985" s="271">
        <v>1</v>
      </c>
      <c r="AM2985" s="354">
        <f>C2985</f>
        <v>0</v>
      </c>
    </row>
    <row r="2986" spans="1:39" ht="14.1" customHeight="1" thickTop="1" thickBot="1" x14ac:dyDescent="0.25">
      <c r="A2986" s="2278"/>
      <c r="B2986" s="2281"/>
      <c r="C2986" s="2283"/>
      <c r="D2986" s="2285"/>
      <c r="E2986" s="2288"/>
      <c r="F2986" s="2281"/>
      <c r="G2986" s="2295"/>
      <c r="H2986" s="2297"/>
      <c r="I2986" s="2291"/>
      <c r="J2986" s="2281"/>
      <c r="K2986" s="2295"/>
      <c r="L2986" s="2281"/>
      <c r="M2986" s="310"/>
      <c r="N2986" s="1678"/>
      <c r="O2986" s="1678"/>
      <c r="P2986" s="309"/>
      <c r="Q2986" s="309"/>
      <c r="R2986" s="308"/>
      <c r="S2986" s="308"/>
      <c r="T2986" s="358"/>
      <c r="U2986" s="357"/>
      <c r="V2986" s="357"/>
      <c r="W2986" s="357"/>
      <c r="X2986" s="357"/>
      <c r="Y2986" s="357"/>
      <c r="Z2986" s="357"/>
      <c r="AA2986" s="357"/>
      <c r="AB2986" s="308"/>
      <c r="AC2986" s="2300"/>
      <c r="AD2986" s="2300"/>
      <c r="AE2986" s="2307"/>
      <c r="AF2986" s="2316"/>
      <c r="AG2986" s="2314"/>
      <c r="AH2986" s="2312"/>
      <c r="AI2986" s="271">
        <f>IF(P2986=P2985,0,1)</f>
        <v>0</v>
      </c>
      <c r="AJ2986" s="271" t="s">
        <v>545</v>
      </c>
      <c r="AK2986" s="271" t="str">
        <f t="shared" si="3196"/>
        <v>??</v>
      </c>
      <c r="AL2986" s="271" t="e">
        <f>IF(#REF!=#REF!,0,1)</f>
        <v>#REF!</v>
      </c>
      <c r="AM2986" s="354">
        <f t="shared" ref="AM2986:AM2994" si="3199">AM2985</f>
        <v>0</v>
      </c>
    </row>
    <row r="2987" spans="1:39" ht="14.1" customHeight="1" thickTop="1" thickBot="1" x14ac:dyDescent="0.25">
      <c r="A2987" s="2278"/>
      <c r="B2987" s="2281"/>
      <c r="C2987" s="2283"/>
      <c r="D2987" s="2285"/>
      <c r="E2987" s="2288"/>
      <c r="F2987" s="2281"/>
      <c r="G2987" s="2295"/>
      <c r="H2987" s="2297"/>
      <c r="I2987" s="2292"/>
      <c r="J2987" s="2281"/>
      <c r="K2987" s="2295"/>
      <c r="L2987" s="2281"/>
      <c r="M2987" s="310"/>
      <c r="N2987" s="1678"/>
      <c r="O2987" s="1678"/>
      <c r="P2987" s="309"/>
      <c r="Q2987" s="309"/>
      <c r="R2987" s="308"/>
      <c r="S2987" s="308"/>
      <c r="T2987" s="358"/>
      <c r="U2987" s="357"/>
      <c r="V2987" s="357"/>
      <c r="W2987" s="357"/>
      <c r="X2987" s="357"/>
      <c r="Y2987" s="357"/>
      <c r="Z2987" s="357"/>
      <c r="AA2987" s="357"/>
      <c r="AB2987" s="308"/>
      <c r="AC2987" s="2300"/>
      <c r="AD2987" s="2300"/>
      <c r="AE2987" s="2307"/>
      <c r="AF2987" s="2316"/>
      <c r="AG2987" s="2314"/>
      <c r="AH2987" s="2312"/>
      <c r="AI2987" s="271">
        <f>IF(P2987=P2986,0,IF(P2987=P2985,0,1))</f>
        <v>0</v>
      </c>
      <c r="AJ2987" s="271" t="s">
        <v>545</v>
      </c>
      <c r="AK2987" s="271" t="str">
        <f t="shared" si="3196"/>
        <v>??</v>
      </c>
      <c r="AL2987" s="271" t="e">
        <f>IF(#REF!=#REF!,0,IF(#REF!=#REF!,0,1))</f>
        <v>#REF!</v>
      </c>
      <c r="AM2987" s="354">
        <f t="shared" si="3199"/>
        <v>0</v>
      </c>
    </row>
    <row r="2988" spans="1:39" ht="14.1" customHeight="1" thickTop="1" thickBot="1" x14ac:dyDescent="0.25">
      <c r="A2988" s="2278"/>
      <c r="B2988" s="2281"/>
      <c r="C2988" s="2283"/>
      <c r="D2988" s="2285"/>
      <c r="E2988" s="2288"/>
      <c r="F2988" s="2281"/>
      <c r="G2988" s="2295"/>
      <c r="H2988" s="2297"/>
      <c r="I2988" s="2293"/>
      <c r="J2988" s="2281"/>
      <c r="K2988" s="2295"/>
      <c r="L2988" s="2281"/>
      <c r="M2988" s="310"/>
      <c r="N2988" s="1678"/>
      <c r="O2988" s="1678"/>
      <c r="P2988" s="309"/>
      <c r="Q2988" s="309"/>
      <c r="R2988" s="308"/>
      <c r="S2988" s="308"/>
      <c r="T2988" s="358"/>
      <c r="U2988" s="357"/>
      <c r="V2988" s="357"/>
      <c r="W2988" s="357"/>
      <c r="X2988" s="357"/>
      <c r="Y2988" s="357"/>
      <c r="Z2988" s="357"/>
      <c r="AA2988" s="357"/>
      <c r="AB2988" s="308"/>
      <c r="AC2988" s="2300"/>
      <c r="AD2988" s="2300"/>
      <c r="AE2988" s="2307"/>
      <c r="AF2988" s="2316"/>
      <c r="AG2988" s="2314"/>
      <c r="AH2988" s="2312"/>
      <c r="AI2988" s="271">
        <f>IF(P2988=P2987,0,IF(P2988=P2986,0,IF(P2988=P2985,0,1)))</f>
        <v>0</v>
      </c>
      <c r="AJ2988" s="271" t="s">
        <v>545</v>
      </c>
      <c r="AK2988" s="271" t="str">
        <f t="shared" si="3196"/>
        <v>??</v>
      </c>
      <c r="AL2988" s="271" t="e">
        <f>IF(#REF!=#REF!,0,IF(#REF!=#REF!,0,IF(#REF!=#REF!,0,1)))</f>
        <v>#REF!</v>
      </c>
      <c r="AM2988" s="354">
        <f t="shared" si="3199"/>
        <v>0</v>
      </c>
    </row>
    <row r="2989" spans="1:39" ht="14.1" customHeight="1" thickTop="1" thickBot="1" x14ac:dyDescent="0.25">
      <c r="A2989" s="2278"/>
      <c r="B2989" s="2281"/>
      <c r="C2989" s="2283"/>
      <c r="D2989" s="2285"/>
      <c r="E2989" s="2288"/>
      <c r="F2989" s="2281"/>
      <c r="G2989" s="2295"/>
      <c r="H2989" s="2297"/>
      <c r="I2989" s="2293"/>
      <c r="J2989" s="2281"/>
      <c r="K2989" s="2295"/>
      <c r="L2989" s="2281"/>
      <c r="M2989" s="310"/>
      <c r="N2989" s="1678"/>
      <c r="O2989" s="1678"/>
      <c r="P2989" s="309"/>
      <c r="Q2989" s="309"/>
      <c r="R2989" s="308"/>
      <c r="S2989" s="308"/>
      <c r="T2989" s="358"/>
      <c r="U2989" s="357"/>
      <c r="V2989" s="357"/>
      <c r="W2989" s="357"/>
      <c r="X2989" s="357"/>
      <c r="Y2989" s="357"/>
      <c r="Z2989" s="357"/>
      <c r="AA2989" s="357"/>
      <c r="AB2989" s="308"/>
      <c r="AC2989" s="2300"/>
      <c r="AD2989" s="2300"/>
      <c r="AE2989" s="2307"/>
      <c r="AF2989" s="2316"/>
      <c r="AG2989" s="2314"/>
      <c r="AH2989" s="2312"/>
      <c r="AI2989" s="271">
        <f>IF(P2989=P2988,0,IF(P2989=P2987,0,IF(P2989=P2986,0,IF(P2989=P2985,0,1))))</f>
        <v>0</v>
      </c>
      <c r="AJ2989" s="271" t="s">
        <v>545</v>
      </c>
      <c r="AK2989" s="271" t="str">
        <f t="shared" si="3196"/>
        <v>??</v>
      </c>
      <c r="AL2989" s="271" t="e">
        <f>IF(#REF!=#REF!,0,IF(#REF!=#REF!,0,IF(#REF!=#REF!,0,IF(#REF!=#REF!,0,1))))</f>
        <v>#REF!</v>
      </c>
      <c r="AM2989" s="354">
        <f t="shared" si="3199"/>
        <v>0</v>
      </c>
    </row>
    <row r="2990" spans="1:39" ht="14.1" customHeight="1" thickTop="1" thickBot="1" x14ac:dyDescent="0.25">
      <c r="A2990" s="2278"/>
      <c r="B2990" s="2281"/>
      <c r="C2990" s="2283"/>
      <c r="D2990" s="2285"/>
      <c r="E2990" s="2288"/>
      <c r="F2990" s="2281"/>
      <c r="G2990" s="2295"/>
      <c r="H2990" s="2297"/>
      <c r="I2990" s="2293"/>
      <c r="J2990" s="2281"/>
      <c r="K2990" s="2295"/>
      <c r="L2990" s="2281"/>
      <c r="M2990" s="310"/>
      <c r="N2990" s="1678"/>
      <c r="O2990" s="1678"/>
      <c r="P2990" s="309"/>
      <c r="Q2990" s="309"/>
      <c r="R2990" s="308"/>
      <c r="S2990" s="308"/>
      <c r="T2990" s="358"/>
      <c r="U2990" s="357"/>
      <c r="V2990" s="357"/>
      <c r="W2990" s="357"/>
      <c r="X2990" s="357"/>
      <c r="Y2990" s="357"/>
      <c r="Z2990" s="357"/>
      <c r="AA2990" s="357"/>
      <c r="AB2990" s="308"/>
      <c r="AC2990" s="2300"/>
      <c r="AD2990" s="2300"/>
      <c r="AE2990" s="2307"/>
      <c r="AF2990" s="2316"/>
      <c r="AG2990" s="2314"/>
      <c r="AH2990" s="2312"/>
      <c r="AI2990" s="271">
        <f>IF(P2990=P2989,0,IF(P2990=P2988,0,IF(P2990=P2987,0,IF(P2990=P2986,0,IF(P2990=P2985,0,1)))))</f>
        <v>0</v>
      </c>
      <c r="AJ2990" s="271" t="s">
        <v>545</v>
      </c>
      <c r="AK2990" s="271" t="str">
        <f t="shared" si="3196"/>
        <v>??</v>
      </c>
      <c r="AL2990" s="271" t="e">
        <f>IF(#REF!=#REF!,0,IF(#REF!=#REF!,0,IF(#REF!=#REF!,0,IF(#REF!=#REF!,0,IF(#REF!=#REF!,0,1)))))</f>
        <v>#REF!</v>
      </c>
      <c r="AM2990" s="354">
        <f t="shared" si="3199"/>
        <v>0</v>
      </c>
    </row>
    <row r="2991" spans="1:39" ht="14.1" customHeight="1" thickTop="1" thickBot="1" x14ac:dyDescent="0.25">
      <c r="A2991" s="2278"/>
      <c r="B2991" s="2281"/>
      <c r="C2991" s="2283"/>
      <c r="D2991" s="2285"/>
      <c r="E2991" s="2288"/>
      <c r="F2991" s="2281"/>
      <c r="G2991" s="2295"/>
      <c r="H2991" s="2297"/>
      <c r="I2991" s="2293"/>
      <c r="J2991" s="2281"/>
      <c r="K2991" s="2295"/>
      <c r="L2991" s="2281"/>
      <c r="M2991" s="310"/>
      <c r="N2991" s="1678"/>
      <c r="O2991" s="1678"/>
      <c r="P2991" s="309"/>
      <c r="Q2991" s="309"/>
      <c r="R2991" s="308"/>
      <c r="S2991" s="308"/>
      <c r="T2991" s="358"/>
      <c r="U2991" s="357"/>
      <c r="V2991" s="357"/>
      <c r="W2991" s="357"/>
      <c r="X2991" s="357"/>
      <c r="Y2991" s="357"/>
      <c r="Z2991" s="357"/>
      <c r="AA2991" s="357"/>
      <c r="AB2991" s="308"/>
      <c r="AC2991" s="2300"/>
      <c r="AD2991" s="2300"/>
      <c r="AE2991" s="2308" t="str">
        <f>IF(AE2985&gt;9,"błąd","")</f>
        <v/>
      </c>
      <c r="AF2991" s="2316"/>
      <c r="AG2991" s="2314"/>
      <c r="AH2991" s="2312"/>
      <c r="AI2991" s="271">
        <f>IF(P2991=P2990,0,IF(P2991=P2989,0,IF(P2991=P2988,0,IF(P2991=P2987,0,IF(P2991=P2986,0,IF(P2991=P2985,0,1))))))</f>
        <v>0</v>
      </c>
      <c r="AJ2991" s="271" t="s">
        <v>545</v>
      </c>
      <c r="AK2991" s="271" t="str">
        <f t="shared" si="3196"/>
        <v>??</v>
      </c>
      <c r="AL2991" s="271" t="e">
        <f>IF(#REF!=#REF!,0,IF(#REF!=#REF!,0,IF(#REF!=#REF!,0,IF(#REF!=#REF!,0,IF(#REF!=#REF!,0,IF(#REF!=#REF!,0,1))))))</f>
        <v>#REF!</v>
      </c>
      <c r="AM2991" s="354">
        <f t="shared" si="3199"/>
        <v>0</v>
      </c>
    </row>
    <row r="2992" spans="1:39" ht="14.1" customHeight="1" thickTop="1" thickBot="1" x14ac:dyDescent="0.25">
      <c r="A2992" s="2278"/>
      <c r="B2992" s="2281"/>
      <c r="C2992" s="2283"/>
      <c r="D2992" s="2285"/>
      <c r="E2992" s="2288"/>
      <c r="F2992" s="2281"/>
      <c r="G2992" s="2295"/>
      <c r="H2992" s="2297"/>
      <c r="I2992" s="2293"/>
      <c r="J2992" s="2281"/>
      <c r="K2992" s="2295"/>
      <c r="L2992" s="2281"/>
      <c r="M2992" s="310"/>
      <c r="N2992" s="1678"/>
      <c r="O2992" s="1678"/>
      <c r="P2992" s="309"/>
      <c r="Q2992" s="309"/>
      <c r="R2992" s="308"/>
      <c r="S2992" s="308"/>
      <c r="T2992" s="358"/>
      <c r="U2992" s="357"/>
      <c r="V2992" s="357"/>
      <c r="W2992" s="357"/>
      <c r="X2992" s="357"/>
      <c r="Y2992" s="357"/>
      <c r="Z2992" s="357"/>
      <c r="AA2992" s="357"/>
      <c r="AB2992" s="308"/>
      <c r="AC2992" s="2300"/>
      <c r="AD2992" s="2300"/>
      <c r="AE2992" s="2308"/>
      <c r="AF2992" s="2316"/>
      <c r="AG2992" s="2314"/>
      <c r="AH2992" s="2312"/>
      <c r="AI2992" s="271">
        <f>IF(P2992=P2991,0,IF(P2992=P2990,0,IF(P2992=P2989,0,IF(P2992=P2988,0,IF(P2992=P2987,0,IF(P2992=P2986,0,IF(P2992=P2985,0,1)))))))</f>
        <v>0</v>
      </c>
      <c r="AJ2992" s="271" t="s">
        <v>545</v>
      </c>
      <c r="AK2992" s="271" t="str">
        <f t="shared" si="3196"/>
        <v>??</v>
      </c>
      <c r="AL2992" s="271" t="e">
        <f>IF(#REF!=#REF!,0,IF(#REF!=#REF!,0,IF(#REF!=#REF!,0,IF(#REF!=#REF!,0,IF(#REF!=#REF!,0,IF(#REF!=#REF!,0,IF(#REF!=#REF!,0,1)))))))</f>
        <v>#REF!</v>
      </c>
      <c r="AM2992" s="354">
        <f t="shared" si="3199"/>
        <v>0</v>
      </c>
    </row>
    <row r="2993" spans="1:39" ht="14.1" customHeight="1" thickTop="1" thickBot="1" x14ac:dyDescent="0.25">
      <c r="A2993" s="2278"/>
      <c r="B2993" s="2281"/>
      <c r="C2993" s="2283"/>
      <c r="D2993" s="2285"/>
      <c r="E2993" s="2288"/>
      <c r="F2993" s="2281"/>
      <c r="G2993" s="2295"/>
      <c r="H2993" s="2297"/>
      <c r="I2993" s="2293"/>
      <c r="J2993" s="2281"/>
      <c r="K2993" s="2295"/>
      <c r="L2993" s="2281"/>
      <c r="M2993" s="310"/>
      <c r="N2993" s="1678"/>
      <c r="O2993" s="1678"/>
      <c r="P2993" s="309"/>
      <c r="Q2993" s="309"/>
      <c r="R2993" s="308"/>
      <c r="S2993" s="308"/>
      <c r="T2993" s="358"/>
      <c r="U2993" s="357"/>
      <c r="V2993" s="357"/>
      <c r="W2993" s="357"/>
      <c r="X2993" s="357"/>
      <c r="Y2993" s="357"/>
      <c r="Z2993" s="357"/>
      <c r="AA2993" s="357"/>
      <c r="AB2993" s="308"/>
      <c r="AC2993" s="2300"/>
      <c r="AD2993" s="2300"/>
      <c r="AE2993" s="2308"/>
      <c r="AF2993" s="2316"/>
      <c r="AG2993" s="2314"/>
      <c r="AH2993" s="2312"/>
      <c r="AI2993" s="271">
        <f>IF(P2993=P2992,0,IF(P2993=P2991,0,IF(P2993=P2990,0,IF(P2993=P2989,0,IF(P2993=P2988,0,IF(P2993=P2987,0,IF(P2993=P2986,0,IF(P2993=P2985,0,1))))))))</f>
        <v>0</v>
      </c>
      <c r="AJ2993" s="271" t="s">
        <v>545</v>
      </c>
      <c r="AK2993" s="271" t="str">
        <f t="shared" si="3196"/>
        <v>??</v>
      </c>
      <c r="AL2993" s="271" t="e">
        <f>IF(#REF!=#REF!,0,IF(#REF!=#REF!,0,IF(#REF!=#REF!,0,IF(#REF!=#REF!,0,IF(#REF!=#REF!,0,IF(#REF!=#REF!,0,IF(#REF!=#REF!,0,IF(#REF!=#REF!,0,1))))))))</f>
        <v>#REF!</v>
      </c>
      <c r="AM2993" s="354">
        <f t="shared" si="3199"/>
        <v>0</v>
      </c>
    </row>
    <row r="2994" spans="1:39" ht="14.1" customHeight="1" thickTop="1" thickBot="1" x14ac:dyDescent="0.25">
      <c r="A2994" s="2279"/>
      <c r="B2994" s="2282"/>
      <c r="C2994" s="2284"/>
      <c r="D2994" s="2286"/>
      <c r="E2994" s="2289"/>
      <c r="F2994" s="2282"/>
      <c r="G2994" s="2296"/>
      <c r="H2994" s="2298"/>
      <c r="I2994" s="2294"/>
      <c r="J2994" s="2282"/>
      <c r="K2994" s="2296"/>
      <c r="L2994" s="2282"/>
      <c r="M2994" s="292"/>
      <c r="N2994" s="290"/>
      <c r="O2994" s="290"/>
      <c r="P2994" s="291"/>
      <c r="Q2994" s="291"/>
      <c r="R2994" s="290"/>
      <c r="S2994" s="290"/>
      <c r="T2994" s="356"/>
      <c r="U2994" s="355"/>
      <c r="V2994" s="355"/>
      <c r="W2994" s="355"/>
      <c r="X2994" s="355"/>
      <c r="Y2994" s="355"/>
      <c r="Z2994" s="355"/>
      <c r="AA2994" s="355"/>
      <c r="AB2994" s="290"/>
      <c r="AC2994" s="2301"/>
      <c r="AD2994" s="2301"/>
      <c r="AE2994" s="2309"/>
      <c r="AF2994" s="2316"/>
      <c r="AG2994" s="2315"/>
      <c r="AH2994" s="2312"/>
      <c r="AI2994" s="271">
        <f>IF(P2994=P2993,0,IF(P2994=P2992,0,IF(P2994=P2991,0,IF(P2994=P2990,0,IF(P2994=P2989,0,IF(P2994=P2988,0,IF(P2994=P2987,0,IF(P2994=P2986,0,IF(P2994=P2985,0,1)))))))))</f>
        <v>0</v>
      </c>
      <c r="AJ2994" s="271" t="s">
        <v>545</v>
      </c>
      <c r="AK2994" s="271" t="str">
        <f t="shared" si="3196"/>
        <v>??</v>
      </c>
      <c r="AL2994" s="271" t="e">
        <f>IF(#REF!=#REF!,0,IF(#REF!=#REF!,0,IF(#REF!=#REF!,0,IF(#REF!=#REF!,0,IF(#REF!=#REF!,0,IF(#REF!=#REF!,0,IF(#REF!=#REF!,0,IF(#REF!=#REF!,0,IF(#REF!=#REF!,0,1)))))))))</f>
        <v>#REF!</v>
      </c>
      <c r="AM2994" s="354">
        <f t="shared" si="3199"/>
        <v>0</v>
      </c>
    </row>
    <row r="2995" spans="1:39" ht="14.1" customHeight="1" thickTop="1" thickBot="1" x14ac:dyDescent="0.25">
      <c r="A2995" s="2278"/>
      <c r="B2995" s="2280"/>
      <c r="C2995" s="2283"/>
      <c r="D2995" s="2285"/>
      <c r="E2995" s="2287"/>
      <c r="F2995" s="2280"/>
      <c r="G2995" s="2280"/>
      <c r="H2995" s="2297"/>
      <c r="I2995" s="2290" t="s">
        <v>140</v>
      </c>
      <c r="J2995" s="2281"/>
      <c r="K2995" s="2280"/>
      <c r="L2995" s="2281"/>
      <c r="M2995" s="310"/>
      <c r="N2995" s="1678"/>
      <c r="O2995" s="1678"/>
      <c r="P2995" s="388"/>
      <c r="Q2995" s="388"/>
      <c r="R2995" s="308"/>
      <c r="S2995" s="308"/>
      <c r="T2995" s="358"/>
      <c r="U2995" s="357"/>
      <c r="V2995" s="357"/>
      <c r="W2995" s="357"/>
      <c r="X2995" s="357"/>
      <c r="Y2995" s="357"/>
      <c r="Z2995" s="357"/>
      <c r="AA2995" s="357"/>
      <c r="AB2995" s="308"/>
      <c r="AC2995" s="2299">
        <f>SUM(T2995:AB3004)</f>
        <v>0</v>
      </c>
      <c r="AD2995" s="2299">
        <f>IF(AC2995&gt;0,18,0)</f>
        <v>0</v>
      </c>
      <c r="AE2995" s="2306">
        <f>IF((AC2995-AD2995)&gt;=0,AC2995-AD2995,0)</f>
        <v>0</v>
      </c>
      <c r="AF2995" s="2316">
        <f>IF(AC2995&lt;AD2995,AC2995,AD2995)/IF(AD2995=0,1,AD2995)</f>
        <v>0</v>
      </c>
      <c r="AG2995" s="2313" t="str">
        <f>IF(AF2995=1,"pe",IF(AF2995&gt;0,"ne",""))</f>
        <v/>
      </c>
      <c r="AH2995" s="2312"/>
      <c r="AI2995" s="271">
        <v>1</v>
      </c>
      <c r="AJ2995" s="271" t="s">
        <v>545</v>
      </c>
      <c r="AK2995" s="271" t="str">
        <f t="shared" si="3196"/>
        <v>??</v>
      </c>
      <c r="AL2995" s="271">
        <v>1</v>
      </c>
      <c r="AM2995" s="354">
        <f>C2995</f>
        <v>0</v>
      </c>
    </row>
    <row r="2996" spans="1:39" ht="14.1" customHeight="1" thickTop="1" thickBot="1" x14ac:dyDescent="0.25">
      <c r="A2996" s="2278"/>
      <c r="B2996" s="2281"/>
      <c r="C2996" s="2283"/>
      <c r="D2996" s="2285"/>
      <c r="E2996" s="2288"/>
      <c r="F2996" s="2281"/>
      <c r="G2996" s="2295"/>
      <c r="H2996" s="2297"/>
      <c r="I2996" s="2291"/>
      <c r="J2996" s="2281"/>
      <c r="K2996" s="2295"/>
      <c r="L2996" s="2281"/>
      <c r="M2996" s="310"/>
      <c r="N2996" s="1678"/>
      <c r="O2996" s="1678"/>
      <c r="P2996" s="309"/>
      <c r="Q2996" s="309"/>
      <c r="R2996" s="308"/>
      <c r="S2996" s="308"/>
      <c r="T2996" s="358"/>
      <c r="U2996" s="357"/>
      <c r="V2996" s="357"/>
      <c r="W2996" s="357"/>
      <c r="X2996" s="357"/>
      <c r="Y2996" s="357"/>
      <c r="Z2996" s="357"/>
      <c r="AA2996" s="357"/>
      <c r="AB2996" s="308"/>
      <c r="AC2996" s="2300"/>
      <c r="AD2996" s="2300"/>
      <c r="AE2996" s="2307"/>
      <c r="AF2996" s="2316"/>
      <c r="AG2996" s="2314"/>
      <c r="AH2996" s="2312"/>
      <c r="AI2996" s="271">
        <f>IF(P2996=P2995,0,1)</f>
        <v>0</v>
      </c>
      <c r="AJ2996" s="271" t="s">
        <v>545</v>
      </c>
      <c r="AK2996" s="271" t="str">
        <f t="shared" si="3196"/>
        <v>??</v>
      </c>
      <c r="AL2996" s="271" t="e">
        <f>IF(#REF!=#REF!,0,1)</f>
        <v>#REF!</v>
      </c>
      <c r="AM2996" s="354">
        <f t="shared" ref="AM2996:AM3004" si="3200">AM2995</f>
        <v>0</v>
      </c>
    </row>
    <row r="2997" spans="1:39" ht="14.1" customHeight="1" thickTop="1" thickBot="1" x14ac:dyDescent="0.25">
      <c r="A2997" s="2278"/>
      <c r="B2997" s="2281"/>
      <c r="C2997" s="2283"/>
      <c r="D2997" s="2285"/>
      <c r="E2997" s="2288"/>
      <c r="F2997" s="2281"/>
      <c r="G2997" s="2295"/>
      <c r="H2997" s="2297"/>
      <c r="I2997" s="2292"/>
      <c r="J2997" s="2281"/>
      <c r="K2997" s="2295"/>
      <c r="L2997" s="2281"/>
      <c r="M2997" s="310"/>
      <c r="N2997" s="1678"/>
      <c r="O2997" s="1678"/>
      <c r="P2997" s="309"/>
      <c r="Q2997" s="309"/>
      <c r="R2997" s="308"/>
      <c r="S2997" s="308"/>
      <c r="T2997" s="358"/>
      <c r="U2997" s="357"/>
      <c r="V2997" s="357"/>
      <c r="W2997" s="357"/>
      <c r="X2997" s="357"/>
      <c r="Y2997" s="357"/>
      <c r="Z2997" s="357"/>
      <c r="AA2997" s="357"/>
      <c r="AB2997" s="308"/>
      <c r="AC2997" s="2300"/>
      <c r="AD2997" s="2300"/>
      <c r="AE2997" s="2307"/>
      <c r="AF2997" s="2316"/>
      <c r="AG2997" s="2314"/>
      <c r="AH2997" s="2312"/>
      <c r="AI2997" s="271">
        <f>IF(P2997=P2996,0,IF(P2997=P2995,0,1))</f>
        <v>0</v>
      </c>
      <c r="AJ2997" s="271" t="s">
        <v>545</v>
      </c>
      <c r="AK2997" s="271" t="str">
        <f t="shared" si="3196"/>
        <v>??</v>
      </c>
      <c r="AL2997" s="271" t="e">
        <f>IF(#REF!=#REF!,0,IF(#REF!=#REF!,0,1))</f>
        <v>#REF!</v>
      </c>
      <c r="AM2997" s="354">
        <f t="shared" si="3200"/>
        <v>0</v>
      </c>
    </row>
    <row r="2998" spans="1:39" ht="14.1" customHeight="1" thickTop="1" thickBot="1" x14ac:dyDescent="0.25">
      <c r="A2998" s="2278"/>
      <c r="B2998" s="2281"/>
      <c r="C2998" s="2283"/>
      <c r="D2998" s="2285"/>
      <c r="E2998" s="2288"/>
      <c r="F2998" s="2281"/>
      <c r="G2998" s="2295"/>
      <c r="H2998" s="2297"/>
      <c r="I2998" s="2293"/>
      <c r="J2998" s="2281"/>
      <c r="K2998" s="2295"/>
      <c r="L2998" s="2281"/>
      <c r="M2998" s="310"/>
      <c r="N2998" s="1678"/>
      <c r="O2998" s="1678"/>
      <c r="P2998" s="309"/>
      <c r="Q2998" s="309"/>
      <c r="R2998" s="308"/>
      <c r="S2998" s="308"/>
      <c r="T2998" s="358"/>
      <c r="U2998" s="357"/>
      <c r="V2998" s="357"/>
      <c r="W2998" s="357"/>
      <c r="X2998" s="357"/>
      <c r="Y2998" s="357"/>
      <c r="Z2998" s="357"/>
      <c r="AA2998" s="357"/>
      <c r="AB2998" s="308"/>
      <c r="AC2998" s="2300"/>
      <c r="AD2998" s="2300"/>
      <c r="AE2998" s="2307"/>
      <c r="AF2998" s="2316"/>
      <c r="AG2998" s="2314"/>
      <c r="AH2998" s="2312"/>
      <c r="AI2998" s="271">
        <f>IF(P2998=P2997,0,IF(P2998=P2996,0,IF(P2998=P2995,0,1)))</f>
        <v>0</v>
      </c>
      <c r="AJ2998" s="271" t="s">
        <v>545</v>
      </c>
      <c r="AK2998" s="271" t="str">
        <f t="shared" si="3196"/>
        <v>??</v>
      </c>
      <c r="AL2998" s="271" t="e">
        <f>IF(#REF!=#REF!,0,IF(#REF!=#REF!,0,IF(#REF!=#REF!,0,1)))</f>
        <v>#REF!</v>
      </c>
      <c r="AM2998" s="354">
        <f t="shared" si="3200"/>
        <v>0</v>
      </c>
    </row>
    <row r="2999" spans="1:39" ht="14.1" customHeight="1" thickTop="1" thickBot="1" x14ac:dyDescent="0.25">
      <c r="A2999" s="2278"/>
      <c r="B2999" s="2281"/>
      <c r="C2999" s="2283"/>
      <c r="D2999" s="2285"/>
      <c r="E2999" s="2288"/>
      <c r="F2999" s="2281"/>
      <c r="G2999" s="2295"/>
      <c r="H2999" s="2297"/>
      <c r="I2999" s="2293"/>
      <c r="J2999" s="2281"/>
      <c r="K2999" s="2295"/>
      <c r="L2999" s="2281"/>
      <c r="M2999" s="310"/>
      <c r="N2999" s="1678"/>
      <c r="O2999" s="1678"/>
      <c r="P2999" s="309"/>
      <c r="Q2999" s="309"/>
      <c r="R2999" s="308"/>
      <c r="S2999" s="308"/>
      <c r="T2999" s="358"/>
      <c r="U2999" s="357"/>
      <c r="V2999" s="357"/>
      <c r="W2999" s="357"/>
      <c r="X2999" s="357"/>
      <c r="Y2999" s="357"/>
      <c r="Z2999" s="357"/>
      <c r="AA2999" s="357"/>
      <c r="AB2999" s="308"/>
      <c r="AC2999" s="2300"/>
      <c r="AD2999" s="2300"/>
      <c r="AE2999" s="2307"/>
      <c r="AF2999" s="2316"/>
      <c r="AG2999" s="2314"/>
      <c r="AH2999" s="2312"/>
      <c r="AI2999" s="271">
        <f>IF(P2999=P2998,0,IF(P2999=P2997,0,IF(P2999=P2996,0,IF(P2999=P2995,0,1))))</f>
        <v>0</v>
      </c>
      <c r="AJ2999" s="271" t="s">
        <v>545</v>
      </c>
      <c r="AK2999" s="271" t="str">
        <f t="shared" si="3196"/>
        <v>??</v>
      </c>
      <c r="AL2999" s="271" t="e">
        <f>IF(#REF!=#REF!,0,IF(#REF!=#REF!,0,IF(#REF!=#REF!,0,IF(#REF!=#REF!,0,1))))</f>
        <v>#REF!</v>
      </c>
      <c r="AM2999" s="354">
        <f t="shared" si="3200"/>
        <v>0</v>
      </c>
    </row>
    <row r="3000" spans="1:39" ht="14.1" customHeight="1" thickTop="1" thickBot="1" x14ac:dyDescent="0.25">
      <c r="A3000" s="2278"/>
      <c r="B3000" s="2281"/>
      <c r="C3000" s="2283"/>
      <c r="D3000" s="2285"/>
      <c r="E3000" s="2288"/>
      <c r="F3000" s="2281"/>
      <c r="G3000" s="2295"/>
      <c r="H3000" s="2297"/>
      <c r="I3000" s="2293"/>
      <c r="J3000" s="2281"/>
      <c r="K3000" s="2295"/>
      <c r="L3000" s="2281"/>
      <c r="M3000" s="310"/>
      <c r="N3000" s="1678"/>
      <c r="O3000" s="1678"/>
      <c r="P3000" s="309"/>
      <c r="Q3000" s="309"/>
      <c r="R3000" s="308"/>
      <c r="S3000" s="308"/>
      <c r="T3000" s="358"/>
      <c r="U3000" s="357"/>
      <c r="V3000" s="357"/>
      <c r="W3000" s="357"/>
      <c r="X3000" s="357"/>
      <c r="Y3000" s="357"/>
      <c r="Z3000" s="357"/>
      <c r="AA3000" s="357"/>
      <c r="AB3000" s="308"/>
      <c r="AC3000" s="2300"/>
      <c r="AD3000" s="2300"/>
      <c r="AE3000" s="2307"/>
      <c r="AF3000" s="2316"/>
      <c r="AG3000" s="2314"/>
      <c r="AH3000" s="2312"/>
      <c r="AI3000" s="271">
        <f>IF(P3000=P2999,0,IF(P3000=P2998,0,IF(P3000=P2997,0,IF(P3000=P2996,0,IF(P3000=P2995,0,1)))))</f>
        <v>0</v>
      </c>
      <c r="AJ3000" s="271" t="s">
        <v>545</v>
      </c>
      <c r="AK3000" s="271" t="str">
        <f t="shared" si="3196"/>
        <v>??</v>
      </c>
      <c r="AL3000" s="271" t="e">
        <f>IF(#REF!=#REF!,0,IF(#REF!=#REF!,0,IF(#REF!=#REF!,0,IF(#REF!=#REF!,0,IF(#REF!=#REF!,0,1)))))</f>
        <v>#REF!</v>
      </c>
      <c r="AM3000" s="354">
        <f t="shared" si="3200"/>
        <v>0</v>
      </c>
    </row>
    <row r="3001" spans="1:39" ht="14.1" customHeight="1" thickTop="1" thickBot="1" x14ac:dyDescent="0.25">
      <c r="A3001" s="2278"/>
      <c r="B3001" s="2281"/>
      <c r="C3001" s="2283"/>
      <c r="D3001" s="2285"/>
      <c r="E3001" s="2288"/>
      <c r="F3001" s="2281"/>
      <c r="G3001" s="2295"/>
      <c r="H3001" s="2297"/>
      <c r="I3001" s="2293"/>
      <c r="J3001" s="2281"/>
      <c r="K3001" s="2295"/>
      <c r="L3001" s="2281"/>
      <c r="M3001" s="310"/>
      <c r="N3001" s="1678"/>
      <c r="O3001" s="1678"/>
      <c r="P3001" s="309"/>
      <c r="Q3001" s="309"/>
      <c r="R3001" s="308"/>
      <c r="S3001" s="308"/>
      <c r="T3001" s="358"/>
      <c r="U3001" s="357"/>
      <c r="V3001" s="357"/>
      <c r="W3001" s="357"/>
      <c r="X3001" s="357"/>
      <c r="Y3001" s="357"/>
      <c r="Z3001" s="357"/>
      <c r="AA3001" s="357"/>
      <c r="AB3001" s="308"/>
      <c r="AC3001" s="2300"/>
      <c r="AD3001" s="2300"/>
      <c r="AE3001" s="2308" t="str">
        <f>IF(AE2995&gt;9,"błąd","")</f>
        <v/>
      </c>
      <c r="AF3001" s="2316"/>
      <c r="AG3001" s="2314"/>
      <c r="AH3001" s="2312"/>
      <c r="AI3001" s="271">
        <f>IF(P3001=P3000,0,IF(P3001=P2999,0,IF(P3001=P2998,0,IF(P3001=P2997,0,IF(P3001=P2996,0,IF(P3001=P2995,0,1))))))</f>
        <v>0</v>
      </c>
      <c r="AJ3001" s="271" t="s">
        <v>545</v>
      </c>
      <c r="AK3001" s="271" t="str">
        <f t="shared" si="3196"/>
        <v>??</v>
      </c>
      <c r="AL3001" s="271" t="e">
        <f>IF(#REF!=#REF!,0,IF(#REF!=#REF!,0,IF(#REF!=#REF!,0,IF(#REF!=#REF!,0,IF(#REF!=#REF!,0,IF(#REF!=#REF!,0,1))))))</f>
        <v>#REF!</v>
      </c>
      <c r="AM3001" s="354">
        <f t="shared" si="3200"/>
        <v>0</v>
      </c>
    </row>
    <row r="3002" spans="1:39" ht="14.1" customHeight="1" thickTop="1" thickBot="1" x14ac:dyDescent="0.25">
      <c r="A3002" s="2278"/>
      <c r="B3002" s="2281"/>
      <c r="C3002" s="2283"/>
      <c r="D3002" s="2285"/>
      <c r="E3002" s="2288"/>
      <c r="F3002" s="2281"/>
      <c r="G3002" s="2295"/>
      <c r="H3002" s="2297"/>
      <c r="I3002" s="2293"/>
      <c r="J3002" s="2281"/>
      <c r="K3002" s="2295"/>
      <c r="L3002" s="2281"/>
      <c r="M3002" s="310"/>
      <c r="N3002" s="1678"/>
      <c r="O3002" s="1678"/>
      <c r="P3002" s="309"/>
      <c r="Q3002" s="309"/>
      <c r="R3002" s="308"/>
      <c r="S3002" s="308"/>
      <c r="T3002" s="358"/>
      <c r="U3002" s="357"/>
      <c r="V3002" s="357"/>
      <c r="W3002" s="357"/>
      <c r="X3002" s="357"/>
      <c r="Y3002" s="357"/>
      <c r="Z3002" s="357"/>
      <c r="AA3002" s="357"/>
      <c r="AB3002" s="308"/>
      <c r="AC3002" s="2300"/>
      <c r="AD3002" s="2300"/>
      <c r="AE3002" s="2308"/>
      <c r="AF3002" s="2316"/>
      <c r="AG3002" s="2314"/>
      <c r="AH3002" s="2312"/>
      <c r="AI3002" s="271">
        <f>IF(P3002=P3001,0,IF(P3002=P3000,0,IF(P3002=P2999,0,IF(P3002=P2998,0,IF(P3002=P2997,0,IF(P3002=P2996,0,IF(P3002=P2995,0,1)))))))</f>
        <v>0</v>
      </c>
      <c r="AJ3002" s="271" t="s">
        <v>545</v>
      </c>
      <c r="AK3002" s="271" t="str">
        <f t="shared" si="3196"/>
        <v>??</v>
      </c>
      <c r="AL3002" s="271" t="e">
        <f>IF(#REF!=#REF!,0,IF(#REF!=#REF!,0,IF(#REF!=#REF!,0,IF(#REF!=#REF!,0,IF(#REF!=#REF!,0,IF(#REF!=#REF!,0,IF(#REF!=#REF!,0,1)))))))</f>
        <v>#REF!</v>
      </c>
      <c r="AM3002" s="354">
        <f t="shared" si="3200"/>
        <v>0</v>
      </c>
    </row>
    <row r="3003" spans="1:39" ht="14.1" customHeight="1" thickTop="1" thickBot="1" x14ac:dyDescent="0.25">
      <c r="A3003" s="2278"/>
      <c r="B3003" s="2281"/>
      <c r="C3003" s="2283"/>
      <c r="D3003" s="2285"/>
      <c r="E3003" s="2288"/>
      <c r="F3003" s="2281"/>
      <c r="G3003" s="2295"/>
      <c r="H3003" s="2297"/>
      <c r="I3003" s="2293"/>
      <c r="J3003" s="2281"/>
      <c r="K3003" s="2295"/>
      <c r="L3003" s="2281"/>
      <c r="M3003" s="310"/>
      <c r="N3003" s="1678"/>
      <c r="O3003" s="1678"/>
      <c r="P3003" s="309"/>
      <c r="Q3003" s="309"/>
      <c r="R3003" s="308"/>
      <c r="S3003" s="308"/>
      <c r="T3003" s="358"/>
      <c r="U3003" s="357"/>
      <c r="V3003" s="357"/>
      <c r="W3003" s="357"/>
      <c r="X3003" s="357"/>
      <c r="Y3003" s="357"/>
      <c r="Z3003" s="357"/>
      <c r="AA3003" s="357"/>
      <c r="AB3003" s="308"/>
      <c r="AC3003" s="2300"/>
      <c r="AD3003" s="2300"/>
      <c r="AE3003" s="2308"/>
      <c r="AF3003" s="2316"/>
      <c r="AG3003" s="2314"/>
      <c r="AH3003" s="2312"/>
      <c r="AI3003" s="271">
        <f>IF(P3003=P3002,0,IF(P3003=P3001,0,IF(P3003=P3000,0,IF(P3003=P2999,0,IF(P3003=P2998,0,IF(P3003=P2997,0,IF(P3003=P2996,0,IF(P3003=P2995,0,1))))))))</f>
        <v>0</v>
      </c>
      <c r="AJ3003" s="271" t="s">
        <v>545</v>
      </c>
      <c r="AK3003" s="271" t="str">
        <f t="shared" si="3196"/>
        <v>??</v>
      </c>
      <c r="AL3003" s="271" t="e">
        <f>IF(#REF!=#REF!,0,IF(#REF!=#REF!,0,IF(#REF!=#REF!,0,IF(#REF!=#REF!,0,IF(#REF!=#REF!,0,IF(#REF!=#REF!,0,IF(#REF!=#REF!,0,IF(#REF!=#REF!,0,1))))))))</f>
        <v>#REF!</v>
      </c>
      <c r="AM3003" s="354">
        <f t="shared" si="3200"/>
        <v>0</v>
      </c>
    </row>
    <row r="3004" spans="1:39" ht="14.1" customHeight="1" thickTop="1" thickBot="1" x14ac:dyDescent="0.25">
      <c r="A3004" s="2279"/>
      <c r="B3004" s="2282"/>
      <c r="C3004" s="2284"/>
      <c r="D3004" s="2286"/>
      <c r="E3004" s="2289"/>
      <c r="F3004" s="2282"/>
      <c r="G3004" s="2296"/>
      <c r="H3004" s="2298"/>
      <c r="I3004" s="2294"/>
      <c r="J3004" s="2282"/>
      <c r="K3004" s="2296"/>
      <c r="L3004" s="2282"/>
      <c r="M3004" s="292"/>
      <c r="N3004" s="290"/>
      <c r="O3004" s="290"/>
      <c r="P3004" s="291"/>
      <c r="Q3004" s="291"/>
      <c r="R3004" s="290"/>
      <c r="S3004" s="290"/>
      <c r="T3004" s="356"/>
      <c r="U3004" s="355"/>
      <c r="V3004" s="355"/>
      <c r="W3004" s="355"/>
      <c r="X3004" s="355"/>
      <c r="Y3004" s="355"/>
      <c r="Z3004" s="355"/>
      <c r="AA3004" s="355"/>
      <c r="AB3004" s="290"/>
      <c r="AC3004" s="2301"/>
      <c r="AD3004" s="2301"/>
      <c r="AE3004" s="2309"/>
      <c r="AF3004" s="2316"/>
      <c r="AG3004" s="2315"/>
      <c r="AH3004" s="2312"/>
      <c r="AI3004" s="271">
        <f>IF(P3004=P3003,0,IF(P3004=P3002,0,IF(P3004=P3001,0,IF(P3004=P3000,0,IF(P3004=P2999,0,IF(P3004=P2998,0,IF(P3004=P2997,0,IF(P3004=P2996,0,IF(P3004=P2995,0,1)))))))))</f>
        <v>0</v>
      </c>
      <c r="AJ3004" s="271" t="s">
        <v>545</v>
      </c>
      <c r="AK3004" s="271" t="str">
        <f t="shared" si="3196"/>
        <v>??</v>
      </c>
      <c r="AL3004" s="271" t="e">
        <f>IF(#REF!=#REF!,0,IF(#REF!=#REF!,0,IF(#REF!=#REF!,0,IF(#REF!=#REF!,0,IF(#REF!=#REF!,0,IF(#REF!=#REF!,0,IF(#REF!=#REF!,0,IF(#REF!=#REF!,0,IF(#REF!=#REF!,0,1)))))))))</f>
        <v>#REF!</v>
      </c>
      <c r="AM3004" s="354">
        <f t="shared" si="3200"/>
        <v>0</v>
      </c>
    </row>
    <row r="3005" spans="1:39" ht="14.1" customHeight="1" thickTop="1" thickBot="1" x14ac:dyDescent="0.25">
      <c r="A3005" s="2278"/>
      <c r="B3005" s="2280"/>
      <c r="C3005" s="2283"/>
      <c r="D3005" s="2285"/>
      <c r="E3005" s="2287"/>
      <c r="F3005" s="2280"/>
      <c r="G3005" s="2280"/>
      <c r="H3005" s="2297"/>
      <c r="I3005" s="2290" t="s">
        <v>140</v>
      </c>
      <c r="J3005" s="2281"/>
      <c r="K3005" s="2280"/>
      <c r="L3005" s="2281"/>
      <c r="M3005" s="310"/>
      <c r="N3005" s="1678"/>
      <c r="O3005" s="1678"/>
      <c r="P3005" s="388"/>
      <c r="Q3005" s="388"/>
      <c r="R3005" s="308"/>
      <c r="S3005" s="308"/>
      <c r="T3005" s="358"/>
      <c r="U3005" s="357"/>
      <c r="V3005" s="357"/>
      <c r="W3005" s="357"/>
      <c r="X3005" s="357"/>
      <c r="Y3005" s="357"/>
      <c r="Z3005" s="357"/>
      <c r="AA3005" s="357"/>
      <c r="AB3005" s="308"/>
      <c r="AC3005" s="2299">
        <f>SUM(T3005:AB3014)</f>
        <v>0</v>
      </c>
      <c r="AD3005" s="2299">
        <f>IF(AC3005&gt;0,18,0)</f>
        <v>0</v>
      </c>
      <c r="AE3005" s="2306">
        <f>IF((AC3005-AD3005)&gt;=0,AC3005-AD3005,0)</f>
        <v>0</v>
      </c>
      <c r="AF3005" s="2316">
        <f>IF(AC3005&lt;AD3005,AC3005,AD3005)/IF(AD3005=0,1,AD3005)</f>
        <v>0</v>
      </c>
      <c r="AG3005" s="2313" t="str">
        <f>IF(AF3005=1,"pe",IF(AF3005&gt;0,"ne",""))</f>
        <v/>
      </c>
      <c r="AH3005" s="2312"/>
      <c r="AI3005" s="271">
        <v>1</v>
      </c>
      <c r="AJ3005" s="271" t="s">
        <v>545</v>
      </c>
      <c r="AK3005" s="271" t="str">
        <f t="shared" si="3196"/>
        <v>??</v>
      </c>
      <c r="AL3005" s="271">
        <v>1</v>
      </c>
      <c r="AM3005" s="354">
        <f>C3005</f>
        <v>0</v>
      </c>
    </row>
    <row r="3006" spans="1:39" ht="14.1" customHeight="1" thickTop="1" thickBot="1" x14ac:dyDescent="0.25">
      <c r="A3006" s="2278"/>
      <c r="B3006" s="2281"/>
      <c r="C3006" s="2283"/>
      <c r="D3006" s="2285"/>
      <c r="E3006" s="2288"/>
      <c r="F3006" s="2281"/>
      <c r="G3006" s="2295"/>
      <c r="H3006" s="2297"/>
      <c r="I3006" s="2291"/>
      <c r="J3006" s="2281"/>
      <c r="K3006" s="2295"/>
      <c r="L3006" s="2281"/>
      <c r="M3006" s="310"/>
      <c r="N3006" s="1678"/>
      <c r="O3006" s="1678"/>
      <c r="P3006" s="309"/>
      <c r="Q3006" s="309"/>
      <c r="R3006" s="308"/>
      <c r="S3006" s="308"/>
      <c r="T3006" s="358"/>
      <c r="U3006" s="357"/>
      <c r="V3006" s="357"/>
      <c r="W3006" s="357"/>
      <c r="X3006" s="357"/>
      <c r="Y3006" s="357"/>
      <c r="Z3006" s="357"/>
      <c r="AA3006" s="357"/>
      <c r="AB3006" s="308"/>
      <c r="AC3006" s="2300"/>
      <c r="AD3006" s="2300"/>
      <c r="AE3006" s="2307"/>
      <c r="AF3006" s="2316"/>
      <c r="AG3006" s="2314"/>
      <c r="AH3006" s="2312"/>
      <c r="AI3006" s="271">
        <f>IF(P3006=P3005,0,1)</f>
        <v>0</v>
      </c>
      <c r="AJ3006" s="271" t="s">
        <v>545</v>
      </c>
      <c r="AK3006" s="271" t="str">
        <f t="shared" si="3196"/>
        <v>??</v>
      </c>
      <c r="AL3006" s="271" t="e">
        <f>IF(#REF!=#REF!,0,1)</f>
        <v>#REF!</v>
      </c>
      <c r="AM3006" s="354">
        <f t="shared" ref="AM3006:AM3014" si="3201">AM3005</f>
        <v>0</v>
      </c>
    </row>
    <row r="3007" spans="1:39" ht="14.1" customHeight="1" thickTop="1" thickBot="1" x14ac:dyDescent="0.25">
      <c r="A3007" s="2278"/>
      <c r="B3007" s="2281"/>
      <c r="C3007" s="2283"/>
      <c r="D3007" s="2285"/>
      <c r="E3007" s="2288"/>
      <c r="F3007" s="2281"/>
      <c r="G3007" s="2295"/>
      <c r="H3007" s="2297"/>
      <c r="I3007" s="2292"/>
      <c r="J3007" s="2281"/>
      <c r="K3007" s="2295"/>
      <c r="L3007" s="2281"/>
      <c r="M3007" s="310"/>
      <c r="N3007" s="1678"/>
      <c r="O3007" s="1678"/>
      <c r="P3007" s="309"/>
      <c r="Q3007" s="309"/>
      <c r="R3007" s="308"/>
      <c r="S3007" s="308"/>
      <c r="T3007" s="358"/>
      <c r="U3007" s="357"/>
      <c r="V3007" s="357"/>
      <c r="W3007" s="357"/>
      <c r="X3007" s="357"/>
      <c r="Y3007" s="357"/>
      <c r="Z3007" s="357"/>
      <c r="AA3007" s="357"/>
      <c r="AB3007" s="308"/>
      <c r="AC3007" s="2300"/>
      <c r="AD3007" s="2300"/>
      <c r="AE3007" s="2307"/>
      <c r="AF3007" s="2316"/>
      <c r="AG3007" s="2314"/>
      <c r="AH3007" s="2312"/>
      <c r="AI3007" s="271">
        <f>IF(P3007=P3006,0,IF(P3007=P3005,0,1))</f>
        <v>0</v>
      </c>
      <c r="AJ3007" s="271" t="s">
        <v>545</v>
      </c>
      <c r="AK3007" s="271" t="str">
        <f t="shared" si="3196"/>
        <v>??</v>
      </c>
      <c r="AL3007" s="271" t="e">
        <f>IF(#REF!=#REF!,0,IF(#REF!=#REF!,0,1))</f>
        <v>#REF!</v>
      </c>
      <c r="AM3007" s="354">
        <f t="shared" si="3201"/>
        <v>0</v>
      </c>
    </row>
    <row r="3008" spans="1:39" ht="14.1" customHeight="1" thickTop="1" thickBot="1" x14ac:dyDescent="0.25">
      <c r="A3008" s="2278"/>
      <c r="B3008" s="2281"/>
      <c r="C3008" s="2283"/>
      <c r="D3008" s="2285"/>
      <c r="E3008" s="2288"/>
      <c r="F3008" s="2281"/>
      <c r="G3008" s="2295"/>
      <c r="H3008" s="2297"/>
      <c r="I3008" s="2293"/>
      <c r="J3008" s="2281"/>
      <c r="K3008" s="2295"/>
      <c r="L3008" s="2281"/>
      <c r="M3008" s="310"/>
      <c r="N3008" s="1678"/>
      <c r="O3008" s="1678"/>
      <c r="P3008" s="309"/>
      <c r="Q3008" s="309"/>
      <c r="R3008" s="308"/>
      <c r="S3008" s="308"/>
      <c r="T3008" s="358"/>
      <c r="U3008" s="357"/>
      <c r="V3008" s="357"/>
      <c r="W3008" s="357"/>
      <c r="X3008" s="357"/>
      <c r="Y3008" s="357"/>
      <c r="Z3008" s="357"/>
      <c r="AA3008" s="357"/>
      <c r="AB3008" s="308"/>
      <c r="AC3008" s="2300"/>
      <c r="AD3008" s="2300"/>
      <c r="AE3008" s="2307"/>
      <c r="AF3008" s="2316"/>
      <c r="AG3008" s="2314"/>
      <c r="AH3008" s="2312"/>
      <c r="AI3008" s="271">
        <f>IF(P3008=P3007,0,IF(P3008=P3006,0,IF(P3008=P3005,0,1)))</f>
        <v>0</v>
      </c>
      <c r="AJ3008" s="271" t="s">
        <v>545</v>
      </c>
      <c r="AK3008" s="271" t="str">
        <f t="shared" si="3196"/>
        <v>??</v>
      </c>
      <c r="AL3008" s="271" t="e">
        <f>IF(#REF!=#REF!,0,IF(#REF!=#REF!,0,IF(#REF!=#REF!,0,1)))</f>
        <v>#REF!</v>
      </c>
      <c r="AM3008" s="354">
        <f t="shared" si="3201"/>
        <v>0</v>
      </c>
    </row>
    <row r="3009" spans="1:39" ht="14.1" customHeight="1" thickTop="1" thickBot="1" x14ac:dyDescent="0.25">
      <c r="A3009" s="2278"/>
      <c r="B3009" s="2281"/>
      <c r="C3009" s="2283"/>
      <c r="D3009" s="2285"/>
      <c r="E3009" s="2288"/>
      <c r="F3009" s="2281"/>
      <c r="G3009" s="2295"/>
      <c r="H3009" s="2297"/>
      <c r="I3009" s="2293"/>
      <c r="J3009" s="2281"/>
      <c r="K3009" s="2295"/>
      <c r="L3009" s="2281"/>
      <c r="M3009" s="310"/>
      <c r="N3009" s="1678"/>
      <c r="O3009" s="1678"/>
      <c r="P3009" s="309"/>
      <c r="Q3009" s="309"/>
      <c r="R3009" s="308"/>
      <c r="S3009" s="308"/>
      <c r="T3009" s="358"/>
      <c r="U3009" s="357"/>
      <c r="V3009" s="357"/>
      <c r="W3009" s="357"/>
      <c r="X3009" s="357"/>
      <c r="Y3009" s="357"/>
      <c r="Z3009" s="357"/>
      <c r="AA3009" s="357"/>
      <c r="AB3009" s="308"/>
      <c r="AC3009" s="2300"/>
      <c r="AD3009" s="2300"/>
      <c r="AE3009" s="2307"/>
      <c r="AF3009" s="2316"/>
      <c r="AG3009" s="2314"/>
      <c r="AH3009" s="2312"/>
      <c r="AI3009" s="271">
        <f>IF(P3009=P3008,0,IF(P3009=P3007,0,IF(P3009=P3006,0,IF(P3009=P3005,0,1))))</f>
        <v>0</v>
      </c>
      <c r="AJ3009" s="271" t="s">
        <v>545</v>
      </c>
      <c r="AK3009" s="271" t="str">
        <f t="shared" si="3196"/>
        <v>??</v>
      </c>
      <c r="AL3009" s="271" t="e">
        <f>IF(#REF!=#REF!,0,IF(#REF!=#REF!,0,IF(#REF!=#REF!,0,IF(#REF!=#REF!,0,1))))</f>
        <v>#REF!</v>
      </c>
      <c r="AM3009" s="354">
        <f t="shared" si="3201"/>
        <v>0</v>
      </c>
    </row>
    <row r="3010" spans="1:39" ht="14.1" customHeight="1" thickTop="1" thickBot="1" x14ac:dyDescent="0.25">
      <c r="A3010" s="2278"/>
      <c r="B3010" s="2281"/>
      <c r="C3010" s="2283"/>
      <c r="D3010" s="2285"/>
      <c r="E3010" s="2288"/>
      <c r="F3010" s="2281"/>
      <c r="G3010" s="2295"/>
      <c r="H3010" s="2297"/>
      <c r="I3010" s="2293"/>
      <c r="J3010" s="2281"/>
      <c r="K3010" s="2295"/>
      <c r="L3010" s="2281"/>
      <c r="M3010" s="310"/>
      <c r="N3010" s="1678"/>
      <c r="O3010" s="1678"/>
      <c r="P3010" s="309"/>
      <c r="Q3010" s="309"/>
      <c r="R3010" s="308"/>
      <c r="S3010" s="308"/>
      <c r="T3010" s="358"/>
      <c r="U3010" s="357"/>
      <c r="V3010" s="357"/>
      <c r="W3010" s="357"/>
      <c r="X3010" s="357"/>
      <c r="Y3010" s="357"/>
      <c r="Z3010" s="357"/>
      <c r="AA3010" s="357"/>
      <c r="AB3010" s="308"/>
      <c r="AC3010" s="2300"/>
      <c r="AD3010" s="2300"/>
      <c r="AE3010" s="2307"/>
      <c r="AF3010" s="2316"/>
      <c r="AG3010" s="2314"/>
      <c r="AH3010" s="2312"/>
      <c r="AI3010" s="271">
        <f>IF(P3010=P3009,0,IF(P3010=P3008,0,IF(P3010=P3007,0,IF(P3010=P3006,0,IF(P3010=P3005,0,1)))))</f>
        <v>0</v>
      </c>
      <c r="AJ3010" s="271" t="s">
        <v>545</v>
      </c>
      <c r="AK3010" s="271" t="str">
        <f t="shared" si="3196"/>
        <v>??</v>
      </c>
      <c r="AL3010" s="271" t="e">
        <f>IF(#REF!=#REF!,0,IF(#REF!=#REF!,0,IF(#REF!=#REF!,0,IF(#REF!=#REF!,0,IF(#REF!=#REF!,0,1)))))</f>
        <v>#REF!</v>
      </c>
      <c r="AM3010" s="354">
        <f t="shared" si="3201"/>
        <v>0</v>
      </c>
    </row>
    <row r="3011" spans="1:39" ht="14.1" customHeight="1" thickTop="1" thickBot="1" x14ac:dyDescent="0.25">
      <c r="A3011" s="2278"/>
      <c r="B3011" s="2281"/>
      <c r="C3011" s="2283"/>
      <c r="D3011" s="2285"/>
      <c r="E3011" s="2288"/>
      <c r="F3011" s="2281"/>
      <c r="G3011" s="2295"/>
      <c r="H3011" s="2297"/>
      <c r="I3011" s="2293"/>
      <c r="J3011" s="2281"/>
      <c r="K3011" s="2295"/>
      <c r="L3011" s="2281"/>
      <c r="M3011" s="310"/>
      <c r="N3011" s="1678"/>
      <c r="O3011" s="1678"/>
      <c r="P3011" s="309"/>
      <c r="Q3011" s="309"/>
      <c r="R3011" s="308"/>
      <c r="S3011" s="308"/>
      <c r="T3011" s="358"/>
      <c r="U3011" s="357"/>
      <c r="V3011" s="357"/>
      <c r="W3011" s="357"/>
      <c r="X3011" s="357"/>
      <c r="Y3011" s="357"/>
      <c r="Z3011" s="357"/>
      <c r="AA3011" s="357"/>
      <c r="AB3011" s="308"/>
      <c r="AC3011" s="2300"/>
      <c r="AD3011" s="2300"/>
      <c r="AE3011" s="2308" t="str">
        <f>IF(AE3005&gt;9,"błąd","")</f>
        <v/>
      </c>
      <c r="AF3011" s="2316"/>
      <c r="AG3011" s="2314"/>
      <c r="AH3011" s="2312"/>
      <c r="AI3011" s="271">
        <f>IF(P3011=P3010,0,IF(P3011=P3009,0,IF(P3011=P3008,0,IF(P3011=P3007,0,IF(P3011=P3006,0,IF(P3011=P3005,0,1))))))</f>
        <v>0</v>
      </c>
      <c r="AJ3011" s="271" t="s">
        <v>545</v>
      </c>
      <c r="AK3011" s="271" t="str">
        <f t="shared" si="3196"/>
        <v>??</v>
      </c>
      <c r="AL3011" s="271" t="e">
        <f>IF(#REF!=#REF!,0,IF(#REF!=#REF!,0,IF(#REF!=#REF!,0,IF(#REF!=#REF!,0,IF(#REF!=#REF!,0,IF(#REF!=#REF!,0,1))))))</f>
        <v>#REF!</v>
      </c>
      <c r="AM3011" s="354">
        <f t="shared" si="3201"/>
        <v>0</v>
      </c>
    </row>
    <row r="3012" spans="1:39" ht="14.1" customHeight="1" thickTop="1" thickBot="1" x14ac:dyDescent="0.25">
      <c r="A3012" s="2278"/>
      <c r="B3012" s="2281"/>
      <c r="C3012" s="2283"/>
      <c r="D3012" s="2285"/>
      <c r="E3012" s="2288"/>
      <c r="F3012" s="2281"/>
      <c r="G3012" s="2295"/>
      <c r="H3012" s="2297"/>
      <c r="I3012" s="2293"/>
      <c r="J3012" s="2281"/>
      <c r="K3012" s="2295"/>
      <c r="L3012" s="2281"/>
      <c r="M3012" s="310"/>
      <c r="N3012" s="1678"/>
      <c r="O3012" s="1678"/>
      <c r="P3012" s="309"/>
      <c r="Q3012" s="309"/>
      <c r="R3012" s="308"/>
      <c r="S3012" s="308"/>
      <c r="T3012" s="358"/>
      <c r="U3012" s="357"/>
      <c r="V3012" s="357"/>
      <c r="W3012" s="357"/>
      <c r="X3012" s="357"/>
      <c r="Y3012" s="357"/>
      <c r="Z3012" s="357"/>
      <c r="AA3012" s="357"/>
      <c r="AB3012" s="308"/>
      <c r="AC3012" s="2300"/>
      <c r="AD3012" s="2300"/>
      <c r="AE3012" s="2308"/>
      <c r="AF3012" s="2316"/>
      <c r="AG3012" s="2314"/>
      <c r="AH3012" s="2312"/>
      <c r="AI3012" s="271">
        <f>IF(P3012=P3011,0,IF(P3012=P3010,0,IF(P3012=P3009,0,IF(P3012=P3008,0,IF(P3012=P3007,0,IF(P3012=P3006,0,IF(P3012=P3005,0,1)))))))</f>
        <v>0</v>
      </c>
      <c r="AJ3012" s="271" t="s">
        <v>545</v>
      </c>
      <c r="AK3012" s="271" t="str">
        <f t="shared" si="3196"/>
        <v>??</v>
      </c>
      <c r="AL3012" s="271" t="e">
        <f>IF(#REF!=#REF!,0,IF(#REF!=#REF!,0,IF(#REF!=#REF!,0,IF(#REF!=#REF!,0,IF(#REF!=#REF!,0,IF(#REF!=#REF!,0,IF(#REF!=#REF!,0,1)))))))</f>
        <v>#REF!</v>
      </c>
      <c r="AM3012" s="354">
        <f t="shared" si="3201"/>
        <v>0</v>
      </c>
    </row>
    <row r="3013" spans="1:39" ht="14.1" customHeight="1" thickTop="1" thickBot="1" x14ac:dyDescent="0.25">
      <c r="A3013" s="2278"/>
      <c r="B3013" s="2281"/>
      <c r="C3013" s="2283"/>
      <c r="D3013" s="2285"/>
      <c r="E3013" s="2288"/>
      <c r="F3013" s="2281"/>
      <c r="G3013" s="2295"/>
      <c r="H3013" s="2297"/>
      <c r="I3013" s="2293"/>
      <c r="J3013" s="2281"/>
      <c r="K3013" s="2295"/>
      <c r="L3013" s="2281"/>
      <c r="M3013" s="310"/>
      <c r="N3013" s="1678"/>
      <c r="O3013" s="1678"/>
      <c r="P3013" s="309"/>
      <c r="Q3013" s="309"/>
      <c r="R3013" s="308"/>
      <c r="S3013" s="308"/>
      <c r="T3013" s="358"/>
      <c r="U3013" s="357"/>
      <c r="V3013" s="357"/>
      <c r="W3013" s="357"/>
      <c r="X3013" s="357"/>
      <c r="Y3013" s="357"/>
      <c r="Z3013" s="357"/>
      <c r="AA3013" s="357"/>
      <c r="AB3013" s="308"/>
      <c r="AC3013" s="2300"/>
      <c r="AD3013" s="2300"/>
      <c r="AE3013" s="2308"/>
      <c r="AF3013" s="2316"/>
      <c r="AG3013" s="2314"/>
      <c r="AH3013" s="2312"/>
      <c r="AI3013" s="271">
        <f>IF(P3013=P3012,0,IF(P3013=P3011,0,IF(P3013=P3010,0,IF(P3013=P3009,0,IF(P3013=P3008,0,IF(P3013=P3007,0,IF(P3013=P3006,0,IF(P3013=P3005,0,1))))))))</f>
        <v>0</v>
      </c>
      <c r="AJ3013" s="271" t="s">
        <v>545</v>
      </c>
      <c r="AK3013" s="271" t="str">
        <f t="shared" si="3196"/>
        <v>??</v>
      </c>
      <c r="AL3013" s="271" t="e">
        <f>IF(#REF!=#REF!,0,IF(#REF!=#REF!,0,IF(#REF!=#REF!,0,IF(#REF!=#REF!,0,IF(#REF!=#REF!,0,IF(#REF!=#REF!,0,IF(#REF!=#REF!,0,IF(#REF!=#REF!,0,1))))))))</f>
        <v>#REF!</v>
      </c>
      <c r="AM3013" s="354">
        <f t="shared" si="3201"/>
        <v>0</v>
      </c>
    </row>
    <row r="3014" spans="1:39" ht="14.1" customHeight="1" thickTop="1" thickBot="1" x14ac:dyDescent="0.25">
      <c r="A3014" s="2279"/>
      <c r="B3014" s="2282"/>
      <c r="C3014" s="2284"/>
      <c r="D3014" s="2286"/>
      <c r="E3014" s="2289"/>
      <c r="F3014" s="2282"/>
      <c r="G3014" s="2296"/>
      <c r="H3014" s="2298"/>
      <c r="I3014" s="2294"/>
      <c r="J3014" s="2282"/>
      <c r="K3014" s="2296"/>
      <c r="L3014" s="2282"/>
      <c r="M3014" s="292"/>
      <c r="N3014" s="290"/>
      <c r="O3014" s="290"/>
      <c r="P3014" s="291"/>
      <c r="Q3014" s="291"/>
      <c r="R3014" s="290"/>
      <c r="S3014" s="290"/>
      <c r="T3014" s="356"/>
      <c r="U3014" s="355"/>
      <c r="V3014" s="355"/>
      <c r="W3014" s="355"/>
      <c r="X3014" s="355"/>
      <c r="Y3014" s="355"/>
      <c r="Z3014" s="355"/>
      <c r="AA3014" s="355"/>
      <c r="AB3014" s="290"/>
      <c r="AC3014" s="2301"/>
      <c r="AD3014" s="2301"/>
      <c r="AE3014" s="2309"/>
      <c r="AF3014" s="2316"/>
      <c r="AG3014" s="2315"/>
      <c r="AH3014" s="2312"/>
      <c r="AI3014" s="271">
        <f>IF(P3014=P3013,0,IF(P3014=P3012,0,IF(P3014=P3011,0,IF(P3014=P3010,0,IF(P3014=P3009,0,IF(P3014=P3008,0,IF(P3014=P3007,0,IF(P3014=P3006,0,IF(P3014=P3005,0,1)))))))))</f>
        <v>0</v>
      </c>
      <c r="AJ3014" s="271" t="s">
        <v>545</v>
      </c>
      <c r="AK3014" s="271" t="str">
        <f t="shared" si="3196"/>
        <v>??</v>
      </c>
      <c r="AL3014" s="271" t="e">
        <f>IF(#REF!=#REF!,0,IF(#REF!=#REF!,0,IF(#REF!=#REF!,0,IF(#REF!=#REF!,0,IF(#REF!=#REF!,0,IF(#REF!=#REF!,0,IF(#REF!=#REF!,0,IF(#REF!=#REF!,0,IF(#REF!=#REF!,0,1)))))))))</f>
        <v>#REF!</v>
      </c>
      <c r="AM3014" s="354">
        <f t="shared" si="3201"/>
        <v>0</v>
      </c>
    </row>
    <row r="3015" spans="1:39" ht="14.1" customHeight="1" thickTop="1" thickBot="1" x14ac:dyDescent="0.25">
      <c r="A3015" s="2278"/>
      <c r="B3015" s="2280"/>
      <c r="C3015" s="2283"/>
      <c r="D3015" s="2285"/>
      <c r="E3015" s="2287"/>
      <c r="F3015" s="2280"/>
      <c r="G3015" s="2280"/>
      <c r="H3015" s="2297"/>
      <c r="I3015" s="2290" t="s">
        <v>140</v>
      </c>
      <c r="J3015" s="2281"/>
      <c r="K3015" s="2280"/>
      <c r="L3015" s="2281"/>
      <c r="M3015" s="310"/>
      <c r="N3015" s="1678"/>
      <c r="O3015" s="1678"/>
      <c r="P3015" s="388"/>
      <c r="Q3015" s="388"/>
      <c r="R3015" s="308"/>
      <c r="S3015" s="308"/>
      <c r="T3015" s="358"/>
      <c r="U3015" s="357"/>
      <c r="V3015" s="357"/>
      <c r="W3015" s="357"/>
      <c r="X3015" s="357"/>
      <c r="Y3015" s="357"/>
      <c r="Z3015" s="357"/>
      <c r="AA3015" s="357"/>
      <c r="AB3015" s="308"/>
      <c r="AC3015" s="2299">
        <f>SUM(T3015:AB3024)</f>
        <v>0</v>
      </c>
      <c r="AD3015" s="2299">
        <f>IF(AC3015&gt;0,18,0)</f>
        <v>0</v>
      </c>
      <c r="AE3015" s="2306">
        <f>IF((AC3015-AD3015)&gt;=0,AC3015-AD3015,0)</f>
        <v>0</v>
      </c>
      <c r="AF3015" s="2316">
        <f>IF(AC3015&lt;AD3015,AC3015,AD3015)/IF(AD3015=0,1,AD3015)</f>
        <v>0</v>
      </c>
      <c r="AG3015" s="2313" t="str">
        <f>IF(AF3015=1,"pe",IF(AF3015&gt;0,"ne",""))</f>
        <v/>
      </c>
      <c r="AH3015" s="2312"/>
      <c r="AI3015" s="271">
        <v>1</v>
      </c>
      <c r="AJ3015" s="271" t="s">
        <v>545</v>
      </c>
      <c r="AK3015" s="271" t="str">
        <f t="shared" si="3196"/>
        <v>??</v>
      </c>
      <c r="AL3015" s="271">
        <v>1</v>
      </c>
      <c r="AM3015" s="354">
        <f>C3015</f>
        <v>0</v>
      </c>
    </row>
    <row r="3016" spans="1:39" ht="14.1" customHeight="1" thickTop="1" thickBot="1" x14ac:dyDescent="0.25">
      <c r="A3016" s="2278"/>
      <c r="B3016" s="2281"/>
      <c r="C3016" s="2283"/>
      <c r="D3016" s="2285"/>
      <c r="E3016" s="2288"/>
      <c r="F3016" s="2281"/>
      <c r="G3016" s="2295"/>
      <c r="H3016" s="2297"/>
      <c r="I3016" s="2291"/>
      <c r="J3016" s="2281"/>
      <c r="K3016" s="2295"/>
      <c r="L3016" s="2281"/>
      <c r="M3016" s="310"/>
      <c r="N3016" s="1678"/>
      <c r="O3016" s="1678"/>
      <c r="P3016" s="309"/>
      <c r="Q3016" s="309"/>
      <c r="R3016" s="308"/>
      <c r="S3016" s="308"/>
      <c r="T3016" s="358"/>
      <c r="U3016" s="357"/>
      <c r="V3016" s="357"/>
      <c r="W3016" s="357"/>
      <c r="X3016" s="357"/>
      <c r="Y3016" s="357"/>
      <c r="Z3016" s="357"/>
      <c r="AA3016" s="357"/>
      <c r="AB3016" s="308"/>
      <c r="AC3016" s="2300"/>
      <c r="AD3016" s="2300"/>
      <c r="AE3016" s="2307"/>
      <c r="AF3016" s="2316"/>
      <c r="AG3016" s="2314"/>
      <c r="AH3016" s="2312"/>
      <c r="AI3016" s="271">
        <f>IF(P3016=P3015,0,1)</f>
        <v>0</v>
      </c>
      <c r="AJ3016" s="271" t="s">
        <v>545</v>
      </c>
      <c r="AK3016" s="271" t="str">
        <f t="shared" si="3196"/>
        <v>??</v>
      </c>
      <c r="AL3016" s="271" t="e">
        <f>IF(#REF!=#REF!,0,1)</f>
        <v>#REF!</v>
      </c>
      <c r="AM3016" s="354">
        <f t="shared" ref="AM3016:AM3024" si="3202">AM3015</f>
        <v>0</v>
      </c>
    </row>
    <row r="3017" spans="1:39" ht="14.1" customHeight="1" thickTop="1" thickBot="1" x14ac:dyDescent="0.25">
      <c r="A3017" s="2278"/>
      <c r="B3017" s="2281"/>
      <c r="C3017" s="2283"/>
      <c r="D3017" s="2285"/>
      <c r="E3017" s="2288"/>
      <c r="F3017" s="2281"/>
      <c r="G3017" s="2295"/>
      <c r="H3017" s="2297"/>
      <c r="I3017" s="2292"/>
      <c r="J3017" s="2281"/>
      <c r="K3017" s="2295"/>
      <c r="L3017" s="2281"/>
      <c r="M3017" s="310"/>
      <c r="N3017" s="1678"/>
      <c r="O3017" s="1678"/>
      <c r="P3017" s="309"/>
      <c r="Q3017" s="309"/>
      <c r="R3017" s="308"/>
      <c r="S3017" s="308"/>
      <c r="T3017" s="358"/>
      <c r="U3017" s="357"/>
      <c r="V3017" s="357"/>
      <c r="W3017" s="357"/>
      <c r="X3017" s="357"/>
      <c r="Y3017" s="357"/>
      <c r="Z3017" s="357"/>
      <c r="AA3017" s="357"/>
      <c r="AB3017" s="308"/>
      <c r="AC3017" s="2300"/>
      <c r="AD3017" s="2300"/>
      <c r="AE3017" s="2307"/>
      <c r="AF3017" s="2316"/>
      <c r="AG3017" s="2314"/>
      <c r="AH3017" s="2312"/>
      <c r="AI3017" s="271">
        <f>IF(P3017=P3016,0,IF(P3017=P3015,0,1))</f>
        <v>0</v>
      </c>
      <c r="AJ3017" s="271" t="s">
        <v>545</v>
      </c>
      <c r="AK3017" s="271" t="str">
        <f t="shared" si="3196"/>
        <v>??</v>
      </c>
      <c r="AL3017" s="271" t="e">
        <f>IF(#REF!=#REF!,0,IF(#REF!=#REF!,0,1))</f>
        <v>#REF!</v>
      </c>
      <c r="AM3017" s="354">
        <f t="shared" si="3202"/>
        <v>0</v>
      </c>
    </row>
    <row r="3018" spans="1:39" ht="14.1" customHeight="1" thickTop="1" thickBot="1" x14ac:dyDescent="0.25">
      <c r="A3018" s="2278"/>
      <c r="B3018" s="2281"/>
      <c r="C3018" s="2283"/>
      <c r="D3018" s="2285"/>
      <c r="E3018" s="2288"/>
      <c r="F3018" s="2281"/>
      <c r="G3018" s="2295"/>
      <c r="H3018" s="2297"/>
      <c r="I3018" s="2293"/>
      <c r="J3018" s="2281"/>
      <c r="K3018" s="2295"/>
      <c r="L3018" s="2281"/>
      <c r="M3018" s="310"/>
      <c r="N3018" s="1678"/>
      <c r="O3018" s="1678"/>
      <c r="P3018" s="309"/>
      <c r="Q3018" s="309"/>
      <c r="R3018" s="308"/>
      <c r="S3018" s="308"/>
      <c r="T3018" s="358"/>
      <c r="U3018" s="357"/>
      <c r="V3018" s="357"/>
      <c r="W3018" s="357"/>
      <c r="X3018" s="357"/>
      <c r="Y3018" s="357"/>
      <c r="Z3018" s="357"/>
      <c r="AA3018" s="357"/>
      <c r="AB3018" s="308"/>
      <c r="AC3018" s="2300"/>
      <c r="AD3018" s="2300"/>
      <c r="AE3018" s="2307"/>
      <c r="AF3018" s="2316"/>
      <c r="AG3018" s="2314"/>
      <c r="AH3018" s="2312"/>
      <c r="AI3018" s="271">
        <f>IF(P3018=P3017,0,IF(P3018=P3016,0,IF(P3018=P3015,0,1)))</f>
        <v>0</v>
      </c>
      <c r="AJ3018" s="271" t="s">
        <v>545</v>
      </c>
      <c r="AK3018" s="271" t="str">
        <f t="shared" si="3196"/>
        <v>??</v>
      </c>
      <c r="AL3018" s="271" t="e">
        <f>IF(#REF!=#REF!,0,IF(#REF!=#REF!,0,IF(#REF!=#REF!,0,1)))</f>
        <v>#REF!</v>
      </c>
      <c r="AM3018" s="354">
        <f t="shared" si="3202"/>
        <v>0</v>
      </c>
    </row>
    <row r="3019" spans="1:39" ht="14.1" customHeight="1" thickTop="1" thickBot="1" x14ac:dyDescent="0.25">
      <c r="A3019" s="2278"/>
      <c r="B3019" s="2281"/>
      <c r="C3019" s="2283"/>
      <c r="D3019" s="2285"/>
      <c r="E3019" s="2288"/>
      <c r="F3019" s="2281"/>
      <c r="G3019" s="2295"/>
      <c r="H3019" s="2297"/>
      <c r="I3019" s="2293"/>
      <c r="J3019" s="2281"/>
      <c r="K3019" s="2295"/>
      <c r="L3019" s="2281"/>
      <c r="M3019" s="310"/>
      <c r="N3019" s="1678"/>
      <c r="O3019" s="1678"/>
      <c r="P3019" s="309"/>
      <c r="Q3019" s="309"/>
      <c r="R3019" s="308"/>
      <c r="S3019" s="308"/>
      <c r="T3019" s="358"/>
      <c r="U3019" s="357"/>
      <c r="V3019" s="357"/>
      <c r="W3019" s="357"/>
      <c r="X3019" s="357"/>
      <c r="Y3019" s="357"/>
      <c r="Z3019" s="357"/>
      <c r="AA3019" s="357"/>
      <c r="AB3019" s="308"/>
      <c r="AC3019" s="2300"/>
      <c r="AD3019" s="2300"/>
      <c r="AE3019" s="2307"/>
      <c r="AF3019" s="2316"/>
      <c r="AG3019" s="2314"/>
      <c r="AH3019" s="2312"/>
      <c r="AI3019" s="271">
        <f>IF(P3019=P3018,0,IF(P3019=P3017,0,IF(P3019=P3016,0,IF(P3019=P3015,0,1))))</f>
        <v>0</v>
      </c>
      <c r="AJ3019" s="271" t="s">
        <v>545</v>
      </c>
      <c r="AK3019" s="271" t="str">
        <f t="shared" si="3196"/>
        <v>??</v>
      </c>
      <c r="AL3019" s="271" t="e">
        <f>IF(#REF!=#REF!,0,IF(#REF!=#REF!,0,IF(#REF!=#REF!,0,IF(#REF!=#REF!,0,1))))</f>
        <v>#REF!</v>
      </c>
      <c r="AM3019" s="354">
        <f t="shared" si="3202"/>
        <v>0</v>
      </c>
    </row>
    <row r="3020" spans="1:39" ht="14.1" customHeight="1" thickTop="1" thickBot="1" x14ac:dyDescent="0.25">
      <c r="A3020" s="2278"/>
      <c r="B3020" s="2281"/>
      <c r="C3020" s="2283"/>
      <c r="D3020" s="2285"/>
      <c r="E3020" s="2288"/>
      <c r="F3020" s="2281"/>
      <c r="G3020" s="2295"/>
      <c r="H3020" s="2297"/>
      <c r="I3020" s="2293"/>
      <c r="J3020" s="2281"/>
      <c r="K3020" s="2295"/>
      <c r="L3020" s="2281"/>
      <c r="M3020" s="310"/>
      <c r="N3020" s="1678"/>
      <c r="O3020" s="1678"/>
      <c r="P3020" s="309"/>
      <c r="Q3020" s="309"/>
      <c r="R3020" s="308"/>
      <c r="S3020" s="308"/>
      <c r="T3020" s="358"/>
      <c r="U3020" s="357"/>
      <c r="V3020" s="357"/>
      <c r="W3020" s="357"/>
      <c r="X3020" s="357"/>
      <c r="Y3020" s="357"/>
      <c r="Z3020" s="357"/>
      <c r="AA3020" s="357"/>
      <c r="AB3020" s="308"/>
      <c r="AC3020" s="2300"/>
      <c r="AD3020" s="2300"/>
      <c r="AE3020" s="2307"/>
      <c r="AF3020" s="2316"/>
      <c r="AG3020" s="2314"/>
      <c r="AH3020" s="2312"/>
      <c r="AI3020" s="271">
        <f>IF(P3020=P3019,0,IF(P3020=P3018,0,IF(P3020=P3017,0,IF(P3020=P3016,0,IF(P3020=P3015,0,1)))))</f>
        <v>0</v>
      </c>
      <c r="AJ3020" s="271" t="s">
        <v>545</v>
      </c>
      <c r="AK3020" s="271" t="str">
        <f t="shared" si="3196"/>
        <v>??</v>
      </c>
      <c r="AL3020" s="271" t="e">
        <f>IF(#REF!=#REF!,0,IF(#REF!=#REF!,0,IF(#REF!=#REF!,0,IF(#REF!=#REF!,0,IF(#REF!=#REF!,0,1)))))</f>
        <v>#REF!</v>
      </c>
      <c r="AM3020" s="354">
        <f t="shared" si="3202"/>
        <v>0</v>
      </c>
    </row>
    <row r="3021" spans="1:39" ht="14.1" customHeight="1" thickTop="1" thickBot="1" x14ac:dyDescent="0.25">
      <c r="A3021" s="2278"/>
      <c r="B3021" s="2281"/>
      <c r="C3021" s="2283"/>
      <c r="D3021" s="2285"/>
      <c r="E3021" s="2288"/>
      <c r="F3021" s="2281"/>
      <c r="G3021" s="2295"/>
      <c r="H3021" s="2297"/>
      <c r="I3021" s="2293"/>
      <c r="J3021" s="2281"/>
      <c r="K3021" s="2295"/>
      <c r="L3021" s="2281"/>
      <c r="M3021" s="310"/>
      <c r="N3021" s="1678"/>
      <c r="O3021" s="1678"/>
      <c r="P3021" s="309"/>
      <c r="Q3021" s="309"/>
      <c r="R3021" s="308"/>
      <c r="S3021" s="308"/>
      <c r="T3021" s="358"/>
      <c r="U3021" s="357"/>
      <c r="V3021" s="357"/>
      <c r="W3021" s="357"/>
      <c r="X3021" s="357"/>
      <c r="Y3021" s="357"/>
      <c r="Z3021" s="357"/>
      <c r="AA3021" s="357"/>
      <c r="AB3021" s="308"/>
      <c r="AC3021" s="2300"/>
      <c r="AD3021" s="2300"/>
      <c r="AE3021" s="2308" t="str">
        <f>IF(AE3015&gt;9,"błąd","")</f>
        <v/>
      </c>
      <c r="AF3021" s="2316"/>
      <c r="AG3021" s="2314"/>
      <c r="AH3021" s="2312"/>
      <c r="AI3021" s="271">
        <f>IF(P3021=P3020,0,IF(P3021=P3019,0,IF(P3021=P3018,0,IF(P3021=P3017,0,IF(P3021=P3016,0,IF(P3021=P3015,0,1))))))</f>
        <v>0</v>
      </c>
      <c r="AJ3021" s="271" t="s">
        <v>545</v>
      </c>
      <c r="AK3021" s="271" t="str">
        <f t="shared" si="3196"/>
        <v>??</v>
      </c>
      <c r="AL3021" s="271" t="e">
        <f>IF(#REF!=#REF!,0,IF(#REF!=#REF!,0,IF(#REF!=#REF!,0,IF(#REF!=#REF!,0,IF(#REF!=#REF!,0,IF(#REF!=#REF!,0,1))))))</f>
        <v>#REF!</v>
      </c>
      <c r="AM3021" s="354">
        <f t="shared" si="3202"/>
        <v>0</v>
      </c>
    </row>
    <row r="3022" spans="1:39" ht="14.1" customHeight="1" thickTop="1" thickBot="1" x14ac:dyDescent="0.25">
      <c r="A3022" s="2278"/>
      <c r="B3022" s="2281"/>
      <c r="C3022" s="2283"/>
      <c r="D3022" s="2285"/>
      <c r="E3022" s="2288"/>
      <c r="F3022" s="2281"/>
      <c r="G3022" s="2295"/>
      <c r="H3022" s="2297"/>
      <c r="I3022" s="2293"/>
      <c r="J3022" s="2281"/>
      <c r="K3022" s="2295"/>
      <c r="L3022" s="2281"/>
      <c r="M3022" s="310"/>
      <c r="N3022" s="1678"/>
      <c r="O3022" s="1678"/>
      <c r="P3022" s="309"/>
      <c r="Q3022" s="309"/>
      <c r="R3022" s="308"/>
      <c r="S3022" s="308"/>
      <c r="T3022" s="358"/>
      <c r="U3022" s="357"/>
      <c r="V3022" s="357"/>
      <c r="W3022" s="357"/>
      <c r="X3022" s="357"/>
      <c r="Y3022" s="357"/>
      <c r="Z3022" s="357"/>
      <c r="AA3022" s="357"/>
      <c r="AB3022" s="308"/>
      <c r="AC3022" s="2300"/>
      <c r="AD3022" s="2300"/>
      <c r="AE3022" s="2308"/>
      <c r="AF3022" s="2316"/>
      <c r="AG3022" s="2314"/>
      <c r="AH3022" s="2312"/>
      <c r="AI3022" s="271">
        <f>IF(P3022=P3021,0,IF(P3022=P3020,0,IF(P3022=P3019,0,IF(P3022=P3018,0,IF(P3022=P3017,0,IF(P3022=P3016,0,IF(P3022=P3015,0,1)))))))</f>
        <v>0</v>
      </c>
      <c r="AJ3022" s="271" t="s">
        <v>545</v>
      </c>
      <c r="AK3022" s="271" t="str">
        <f t="shared" si="3196"/>
        <v>??</v>
      </c>
      <c r="AL3022" s="271" t="e">
        <f>IF(#REF!=#REF!,0,IF(#REF!=#REF!,0,IF(#REF!=#REF!,0,IF(#REF!=#REF!,0,IF(#REF!=#REF!,0,IF(#REF!=#REF!,0,IF(#REF!=#REF!,0,1)))))))</f>
        <v>#REF!</v>
      </c>
      <c r="AM3022" s="354">
        <f t="shared" si="3202"/>
        <v>0</v>
      </c>
    </row>
    <row r="3023" spans="1:39" ht="14.1" customHeight="1" thickTop="1" thickBot="1" x14ac:dyDescent="0.25">
      <c r="A3023" s="2278"/>
      <c r="B3023" s="2281"/>
      <c r="C3023" s="2283"/>
      <c r="D3023" s="2285"/>
      <c r="E3023" s="2288"/>
      <c r="F3023" s="2281"/>
      <c r="G3023" s="2295"/>
      <c r="H3023" s="2297"/>
      <c r="I3023" s="2293"/>
      <c r="J3023" s="2281"/>
      <c r="K3023" s="2295"/>
      <c r="L3023" s="2281"/>
      <c r="M3023" s="310"/>
      <c r="N3023" s="1678"/>
      <c r="O3023" s="1678"/>
      <c r="P3023" s="309"/>
      <c r="Q3023" s="309"/>
      <c r="R3023" s="308"/>
      <c r="S3023" s="308"/>
      <c r="T3023" s="358"/>
      <c r="U3023" s="357"/>
      <c r="V3023" s="357"/>
      <c r="W3023" s="357"/>
      <c r="X3023" s="357"/>
      <c r="Y3023" s="357"/>
      <c r="Z3023" s="357"/>
      <c r="AA3023" s="357"/>
      <c r="AB3023" s="308"/>
      <c r="AC3023" s="2300"/>
      <c r="AD3023" s="2300"/>
      <c r="AE3023" s="2308"/>
      <c r="AF3023" s="2316"/>
      <c r="AG3023" s="2314"/>
      <c r="AH3023" s="2312"/>
      <c r="AI3023" s="271">
        <f>IF(P3023=P3022,0,IF(P3023=P3021,0,IF(P3023=P3020,0,IF(P3023=P3019,0,IF(P3023=P3018,0,IF(P3023=P3017,0,IF(P3023=P3016,0,IF(P3023=P3015,0,1))))))))</f>
        <v>0</v>
      </c>
      <c r="AJ3023" s="271" t="s">
        <v>545</v>
      </c>
      <c r="AK3023" s="271" t="str">
        <f t="shared" si="3196"/>
        <v>??</v>
      </c>
      <c r="AL3023" s="271" t="e">
        <f>IF(#REF!=#REF!,0,IF(#REF!=#REF!,0,IF(#REF!=#REF!,0,IF(#REF!=#REF!,0,IF(#REF!=#REF!,0,IF(#REF!=#REF!,0,IF(#REF!=#REF!,0,IF(#REF!=#REF!,0,1))))))))</f>
        <v>#REF!</v>
      </c>
      <c r="AM3023" s="354">
        <f t="shared" si="3202"/>
        <v>0</v>
      </c>
    </row>
    <row r="3024" spans="1:39" ht="14.1" customHeight="1" thickTop="1" thickBot="1" x14ac:dyDescent="0.25">
      <c r="A3024" s="2279"/>
      <c r="B3024" s="2282"/>
      <c r="C3024" s="2284"/>
      <c r="D3024" s="2286"/>
      <c r="E3024" s="2289"/>
      <c r="F3024" s="2282"/>
      <c r="G3024" s="2296"/>
      <c r="H3024" s="2298"/>
      <c r="I3024" s="2294"/>
      <c r="J3024" s="2282"/>
      <c r="K3024" s="2296"/>
      <c r="L3024" s="2282"/>
      <c r="M3024" s="292"/>
      <c r="N3024" s="290"/>
      <c r="O3024" s="290"/>
      <c r="P3024" s="291"/>
      <c r="Q3024" s="291"/>
      <c r="R3024" s="290"/>
      <c r="S3024" s="290"/>
      <c r="T3024" s="356"/>
      <c r="U3024" s="355"/>
      <c r="V3024" s="355"/>
      <c r="W3024" s="355"/>
      <c r="X3024" s="355"/>
      <c r="Y3024" s="355"/>
      <c r="Z3024" s="355"/>
      <c r="AA3024" s="355"/>
      <c r="AB3024" s="290"/>
      <c r="AC3024" s="2301"/>
      <c r="AD3024" s="2301"/>
      <c r="AE3024" s="2309"/>
      <c r="AF3024" s="2316"/>
      <c r="AG3024" s="2315"/>
      <c r="AH3024" s="2312"/>
      <c r="AI3024" s="271">
        <f>IF(P3024=P3023,0,IF(P3024=P3022,0,IF(P3024=P3021,0,IF(P3024=P3020,0,IF(P3024=P3019,0,IF(P3024=P3018,0,IF(P3024=P3017,0,IF(P3024=P3016,0,IF(P3024=P3015,0,1)))))))))</f>
        <v>0</v>
      </c>
      <c r="AJ3024" s="271" t="s">
        <v>545</v>
      </c>
      <c r="AK3024" s="271" t="str">
        <f t="shared" ref="AK3024:AK3265" si="3203">$C$2</f>
        <v>??</v>
      </c>
      <c r="AL3024" s="271" t="e">
        <f>IF(#REF!=#REF!,0,IF(#REF!=#REF!,0,IF(#REF!=#REF!,0,IF(#REF!=#REF!,0,IF(#REF!=#REF!,0,IF(#REF!=#REF!,0,IF(#REF!=#REF!,0,IF(#REF!=#REF!,0,IF(#REF!=#REF!,0,1)))))))))</f>
        <v>#REF!</v>
      </c>
      <c r="AM3024" s="354">
        <f t="shared" si="3202"/>
        <v>0</v>
      </c>
    </row>
    <row r="3025" spans="1:39" ht="17.100000000000001" customHeight="1" thickTop="1" thickBot="1" x14ac:dyDescent="0.35">
      <c r="A3025" s="343"/>
      <c r="B3025" s="337"/>
      <c r="C3025" s="342" t="s">
        <v>547</v>
      </c>
      <c r="D3025" s="353"/>
      <c r="E3025" s="341"/>
      <c r="F3025" s="353"/>
      <c r="G3025" s="353"/>
      <c r="H3025" s="351"/>
      <c r="I3025" s="353"/>
      <c r="J3025" s="353"/>
      <c r="K3025" s="353"/>
      <c r="L3025" s="353"/>
      <c r="M3025" s="352"/>
      <c r="N3025" s="337"/>
      <c r="O3025" s="337"/>
      <c r="P3025" s="351"/>
      <c r="Q3025" s="351"/>
      <c r="R3025" s="337"/>
      <c r="S3025" s="337"/>
      <c r="T3025" s="338"/>
      <c r="U3025" s="338"/>
      <c r="V3025" s="338"/>
      <c r="W3025" s="338"/>
      <c r="X3025" s="338"/>
      <c r="Y3025" s="338"/>
      <c r="Z3025" s="338"/>
      <c r="AA3025" s="338"/>
      <c r="AB3025" s="384"/>
      <c r="AC3025" s="403">
        <f>SUM(AC3026:AC3040)</f>
        <v>0</v>
      </c>
      <c r="AD3025" s="403"/>
      <c r="AE3025" s="404">
        <f>SUM(AE3026:AE3040)</f>
        <v>0</v>
      </c>
      <c r="AF3025" s="403">
        <f>SUM(AF3026:AF3040)</f>
        <v>0</v>
      </c>
      <c r="AG3025" s="402"/>
      <c r="AH3025" s="349" t="s">
        <v>540</v>
      </c>
      <c r="AK3025" s="271" t="str">
        <f t="shared" si="3203"/>
        <v>??</v>
      </c>
    </row>
    <row r="3026" spans="1:39" ht="14.1" customHeight="1" thickTop="1" x14ac:dyDescent="0.2">
      <c r="A3026" s="329"/>
      <c r="B3026" s="324"/>
      <c r="C3026" s="328"/>
      <c r="D3026" s="326"/>
      <c r="E3026" s="327"/>
      <c r="F3026" s="326"/>
      <c r="G3026" s="326"/>
      <c r="H3026" s="325"/>
      <c r="I3026" s="324"/>
      <c r="J3026" s="324"/>
      <c r="K3026" s="324"/>
      <c r="L3026" s="324"/>
      <c r="M3026" s="310"/>
      <c r="N3026" s="1678"/>
      <c r="O3026" s="1678"/>
      <c r="P3026" s="309"/>
      <c r="Q3026" s="309"/>
      <c r="R3026" s="308"/>
      <c r="S3026" s="308"/>
      <c r="T3026" s="401"/>
      <c r="U3026" s="401"/>
      <c r="V3026" s="401"/>
      <c r="W3026" s="401"/>
      <c r="X3026" s="401"/>
      <c r="Y3026" s="401"/>
      <c r="Z3026" s="401"/>
      <c r="AA3026" s="401"/>
      <c r="AB3026" s="400"/>
      <c r="AC3026" s="380">
        <f t="shared" ref="AC3026:AC3040" si="3204">AB3026</f>
        <v>0</v>
      </c>
      <c r="AD3026" s="399"/>
      <c r="AE3026" s="379">
        <f t="shared" ref="AE3026:AE3040" si="3205">IF(AC3026&lt;=AD3026,0,AC3026-AD3026)</f>
        <v>0</v>
      </c>
      <c r="AF3026" s="378">
        <f t="shared" ref="AF3026:AF3040" si="3206">IF(AC3026&lt;AD3026,AC3026,AD3026)/IF(AD3026=0,1,AD3026)</f>
        <v>0</v>
      </c>
      <c r="AG3026" s="377" t="str">
        <f t="shared" ref="AG3026:AG3040" si="3207">IF(AF3026=1,"pe",IF(AF3026&gt;0,"ne",""))</f>
        <v/>
      </c>
      <c r="AH3026" s="398"/>
      <c r="AI3026" s="271">
        <v>1</v>
      </c>
      <c r="AJ3026" s="271" t="s">
        <v>548</v>
      </c>
      <c r="AK3026" s="271" t="str">
        <f t="shared" si="3203"/>
        <v>??</v>
      </c>
      <c r="AL3026" s="270">
        <v>1</v>
      </c>
      <c r="AM3026" s="354">
        <f t="shared" ref="AM3026:AM3040" si="3208">C3026</f>
        <v>0</v>
      </c>
    </row>
    <row r="3027" spans="1:39" ht="14.1" customHeight="1" x14ac:dyDescent="0.2">
      <c r="A3027" s="315"/>
      <c r="B3027" s="298"/>
      <c r="C3027" s="314"/>
      <c r="D3027" s="312"/>
      <c r="E3027" s="313"/>
      <c r="F3027" s="312"/>
      <c r="G3027" s="312"/>
      <c r="H3027" s="311"/>
      <c r="I3027" s="298"/>
      <c r="J3027" s="298"/>
      <c r="K3027" s="298"/>
      <c r="L3027" s="298"/>
      <c r="M3027" s="310"/>
      <c r="N3027" s="1678"/>
      <c r="O3027" s="1678"/>
      <c r="P3027" s="309"/>
      <c r="Q3027" s="309"/>
      <c r="R3027" s="308"/>
      <c r="S3027" s="308"/>
      <c r="T3027" s="397"/>
      <c r="U3027" s="397"/>
      <c r="V3027" s="397"/>
      <c r="W3027" s="397"/>
      <c r="X3027" s="397"/>
      <c r="Y3027" s="397"/>
      <c r="Z3027" s="397"/>
      <c r="AA3027" s="397"/>
      <c r="AB3027" s="308"/>
      <c r="AC3027" s="372">
        <f t="shared" si="3204"/>
        <v>0</v>
      </c>
      <c r="AD3027" s="396"/>
      <c r="AE3027" s="371">
        <f t="shared" si="3205"/>
        <v>0</v>
      </c>
      <c r="AF3027" s="370">
        <f t="shared" si="3206"/>
        <v>0</v>
      </c>
      <c r="AG3027" s="301" t="str">
        <f t="shared" si="3207"/>
        <v/>
      </c>
      <c r="AH3027" s="369"/>
      <c r="AI3027" s="271">
        <v>1</v>
      </c>
      <c r="AJ3027" s="271" t="s">
        <v>548</v>
      </c>
      <c r="AK3027" s="271" t="str">
        <f t="shared" si="3203"/>
        <v>??</v>
      </c>
      <c r="AL3027" s="270">
        <v>1</v>
      </c>
      <c r="AM3027" s="354">
        <f t="shared" si="3208"/>
        <v>0</v>
      </c>
    </row>
    <row r="3028" spans="1:39" ht="14.1" customHeight="1" x14ac:dyDescent="0.2">
      <c r="A3028" s="315"/>
      <c r="B3028" s="298"/>
      <c r="C3028" s="314"/>
      <c r="D3028" s="312"/>
      <c r="E3028" s="313"/>
      <c r="F3028" s="312"/>
      <c r="G3028" s="312"/>
      <c r="H3028" s="311"/>
      <c r="I3028" s="298"/>
      <c r="J3028" s="298"/>
      <c r="K3028" s="298"/>
      <c r="L3028" s="298"/>
      <c r="M3028" s="310"/>
      <c r="N3028" s="1678"/>
      <c r="O3028" s="1678"/>
      <c r="P3028" s="309"/>
      <c r="Q3028" s="309"/>
      <c r="R3028" s="308"/>
      <c r="S3028" s="308"/>
      <c r="T3028" s="397"/>
      <c r="U3028" s="397"/>
      <c r="V3028" s="397"/>
      <c r="W3028" s="397"/>
      <c r="X3028" s="397"/>
      <c r="Y3028" s="397"/>
      <c r="Z3028" s="397"/>
      <c r="AA3028" s="397"/>
      <c r="AB3028" s="308"/>
      <c r="AC3028" s="372">
        <f t="shared" ref="AC3028:AC3039" si="3209">AB3028</f>
        <v>0</v>
      </c>
      <c r="AD3028" s="396"/>
      <c r="AE3028" s="371">
        <f t="shared" ref="AE3028:AE3039" si="3210">IF(AC3028&lt;=AD3028,0,AC3028-AD3028)</f>
        <v>0</v>
      </c>
      <c r="AF3028" s="370">
        <f t="shared" ref="AF3028:AF3039" si="3211">IF(AC3028&lt;AD3028,AC3028,AD3028)/IF(AD3028=0,1,AD3028)</f>
        <v>0</v>
      </c>
      <c r="AG3028" s="301" t="str">
        <f t="shared" ref="AG3028:AG3039" si="3212">IF(AF3028=1,"pe",IF(AF3028&gt;0,"ne",""))</f>
        <v/>
      </c>
      <c r="AH3028" s="369"/>
      <c r="AI3028" s="271">
        <v>1</v>
      </c>
      <c r="AJ3028" s="271" t="s">
        <v>548</v>
      </c>
      <c r="AK3028" s="271" t="str">
        <f t="shared" si="3203"/>
        <v>??</v>
      </c>
      <c r="AL3028" s="270">
        <v>1</v>
      </c>
      <c r="AM3028" s="354">
        <f t="shared" ref="AM3028:AM3039" si="3213">C3028</f>
        <v>0</v>
      </c>
    </row>
    <row r="3029" spans="1:39" ht="14.1" customHeight="1" x14ac:dyDescent="0.2">
      <c r="A3029" s="315"/>
      <c r="B3029" s="298"/>
      <c r="C3029" s="314"/>
      <c r="D3029" s="312"/>
      <c r="E3029" s="313"/>
      <c r="F3029" s="312"/>
      <c r="G3029" s="312"/>
      <c r="H3029" s="311"/>
      <c r="I3029" s="298"/>
      <c r="J3029" s="298"/>
      <c r="K3029" s="298"/>
      <c r="L3029" s="298"/>
      <c r="M3029" s="310"/>
      <c r="N3029" s="1678"/>
      <c r="O3029" s="1678"/>
      <c r="P3029" s="309"/>
      <c r="Q3029" s="309"/>
      <c r="R3029" s="308"/>
      <c r="S3029" s="308"/>
      <c r="T3029" s="397"/>
      <c r="U3029" s="397"/>
      <c r="V3029" s="397"/>
      <c r="W3029" s="397"/>
      <c r="X3029" s="397"/>
      <c r="Y3029" s="397"/>
      <c r="Z3029" s="397"/>
      <c r="AA3029" s="397"/>
      <c r="AB3029" s="308"/>
      <c r="AC3029" s="372">
        <f t="shared" si="3209"/>
        <v>0</v>
      </c>
      <c r="AD3029" s="396"/>
      <c r="AE3029" s="371">
        <f t="shared" si="3210"/>
        <v>0</v>
      </c>
      <c r="AF3029" s="370">
        <f t="shared" si="3211"/>
        <v>0</v>
      </c>
      <c r="AG3029" s="301" t="str">
        <f t="shared" si="3212"/>
        <v/>
      </c>
      <c r="AH3029" s="369"/>
      <c r="AI3029" s="271">
        <v>1</v>
      </c>
      <c r="AJ3029" s="271" t="s">
        <v>548</v>
      </c>
      <c r="AK3029" s="271" t="str">
        <f t="shared" si="3203"/>
        <v>??</v>
      </c>
      <c r="AL3029" s="270">
        <v>1</v>
      </c>
      <c r="AM3029" s="354">
        <f t="shared" si="3213"/>
        <v>0</v>
      </c>
    </row>
    <row r="3030" spans="1:39" ht="14.1" customHeight="1" x14ac:dyDescent="0.2">
      <c r="A3030" s="315"/>
      <c r="B3030" s="298"/>
      <c r="C3030" s="314"/>
      <c r="D3030" s="312"/>
      <c r="E3030" s="313"/>
      <c r="F3030" s="312"/>
      <c r="G3030" s="312"/>
      <c r="H3030" s="311"/>
      <c r="I3030" s="298"/>
      <c r="J3030" s="298"/>
      <c r="K3030" s="298"/>
      <c r="L3030" s="298"/>
      <c r="M3030" s="310"/>
      <c r="N3030" s="1678"/>
      <c r="O3030" s="1678"/>
      <c r="P3030" s="309"/>
      <c r="Q3030" s="309"/>
      <c r="R3030" s="308"/>
      <c r="S3030" s="308"/>
      <c r="T3030" s="397"/>
      <c r="U3030" s="397"/>
      <c r="V3030" s="397"/>
      <c r="W3030" s="397"/>
      <c r="X3030" s="397"/>
      <c r="Y3030" s="397"/>
      <c r="Z3030" s="397"/>
      <c r="AA3030" s="397"/>
      <c r="AB3030" s="308"/>
      <c r="AC3030" s="372">
        <f t="shared" si="3209"/>
        <v>0</v>
      </c>
      <c r="AD3030" s="396"/>
      <c r="AE3030" s="371">
        <f t="shared" si="3210"/>
        <v>0</v>
      </c>
      <c r="AF3030" s="370">
        <f t="shared" si="3211"/>
        <v>0</v>
      </c>
      <c r="AG3030" s="301" t="str">
        <f t="shared" si="3212"/>
        <v/>
      </c>
      <c r="AH3030" s="369"/>
      <c r="AI3030" s="271">
        <v>1</v>
      </c>
      <c r="AJ3030" s="271" t="s">
        <v>548</v>
      </c>
      <c r="AK3030" s="271" t="str">
        <f t="shared" si="3203"/>
        <v>??</v>
      </c>
      <c r="AL3030" s="270">
        <v>1</v>
      </c>
      <c r="AM3030" s="354">
        <f t="shared" si="3213"/>
        <v>0</v>
      </c>
    </row>
    <row r="3031" spans="1:39" ht="14.1" customHeight="1" x14ac:dyDescent="0.2">
      <c r="A3031" s="315"/>
      <c r="B3031" s="298"/>
      <c r="C3031" s="314"/>
      <c r="D3031" s="312"/>
      <c r="E3031" s="313"/>
      <c r="F3031" s="312"/>
      <c r="G3031" s="312"/>
      <c r="H3031" s="311"/>
      <c r="I3031" s="298"/>
      <c r="J3031" s="298"/>
      <c r="K3031" s="298"/>
      <c r="L3031" s="298"/>
      <c r="M3031" s="310"/>
      <c r="N3031" s="1678"/>
      <c r="O3031" s="1678"/>
      <c r="P3031" s="309"/>
      <c r="Q3031" s="309"/>
      <c r="R3031" s="308"/>
      <c r="S3031" s="308"/>
      <c r="T3031" s="397"/>
      <c r="U3031" s="397"/>
      <c r="V3031" s="397"/>
      <c r="W3031" s="397"/>
      <c r="X3031" s="397"/>
      <c r="Y3031" s="397"/>
      <c r="Z3031" s="397"/>
      <c r="AA3031" s="397"/>
      <c r="AB3031" s="308"/>
      <c r="AC3031" s="372">
        <f t="shared" si="3209"/>
        <v>0</v>
      </c>
      <c r="AD3031" s="396"/>
      <c r="AE3031" s="371">
        <f t="shared" si="3210"/>
        <v>0</v>
      </c>
      <c r="AF3031" s="370">
        <f t="shared" si="3211"/>
        <v>0</v>
      </c>
      <c r="AG3031" s="301" t="str">
        <f t="shared" si="3212"/>
        <v/>
      </c>
      <c r="AH3031" s="369"/>
      <c r="AI3031" s="271">
        <v>1</v>
      </c>
      <c r="AJ3031" s="271" t="s">
        <v>548</v>
      </c>
      <c r="AK3031" s="271" t="str">
        <f t="shared" si="3203"/>
        <v>??</v>
      </c>
      <c r="AL3031" s="270">
        <v>1</v>
      </c>
      <c r="AM3031" s="354">
        <f t="shared" si="3213"/>
        <v>0</v>
      </c>
    </row>
    <row r="3032" spans="1:39" ht="14.1" customHeight="1" x14ac:dyDescent="0.2">
      <c r="A3032" s="315"/>
      <c r="B3032" s="298"/>
      <c r="C3032" s="314"/>
      <c r="D3032" s="312"/>
      <c r="E3032" s="313"/>
      <c r="F3032" s="312"/>
      <c r="G3032" s="312"/>
      <c r="H3032" s="311"/>
      <c r="I3032" s="298"/>
      <c r="J3032" s="298"/>
      <c r="K3032" s="298"/>
      <c r="L3032" s="298"/>
      <c r="M3032" s="310"/>
      <c r="N3032" s="1678"/>
      <c r="O3032" s="1678"/>
      <c r="P3032" s="309"/>
      <c r="Q3032" s="309"/>
      <c r="R3032" s="308"/>
      <c r="S3032" s="308"/>
      <c r="T3032" s="397"/>
      <c r="U3032" s="397"/>
      <c r="V3032" s="397"/>
      <c r="W3032" s="397"/>
      <c r="X3032" s="397"/>
      <c r="Y3032" s="397"/>
      <c r="Z3032" s="397"/>
      <c r="AA3032" s="397"/>
      <c r="AB3032" s="308"/>
      <c r="AC3032" s="372">
        <f t="shared" si="3209"/>
        <v>0</v>
      </c>
      <c r="AD3032" s="396"/>
      <c r="AE3032" s="371">
        <f t="shared" si="3210"/>
        <v>0</v>
      </c>
      <c r="AF3032" s="370">
        <f t="shared" si="3211"/>
        <v>0</v>
      </c>
      <c r="AG3032" s="301" t="str">
        <f t="shared" si="3212"/>
        <v/>
      </c>
      <c r="AH3032" s="369"/>
      <c r="AI3032" s="271">
        <v>1</v>
      </c>
      <c r="AJ3032" s="271" t="s">
        <v>548</v>
      </c>
      <c r="AK3032" s="271" t="str">
        <f t="shared" si="3203"/>
        <v>??</v>
      </c>
      <c r="AL3032" s="270">
        <v>1</v>
      </c>
      <c r="AM3032" s="354">
        <f t="shared" si="3213"/>
        <v>0</v>
      </c>
    </row>
    <row r="3033" spans="1:39" ht="14.1" customHeight="1" x14ac:dyDescent="0.2">
      <c r="A3033" s="315"/>
      <c r="B3033" s="298"/>
      <c r="C3033" s="314"/>
      <c r="D3033" s="312"/>
      <c r="E3033" s="313"/>
      <c r="F3033" s="312"/>
      <c r="G3033" s="312"/>
      <c r="H3033" s="311"/>
      <c r="I3033" s="298"/>
      <c r="J3033" s="298"/>
      <c r="K3033" s="298"/>
      <c r="L3033" s="298"/>
      <c r="M3033" s="310"/>
      <c r="N3033" s="1678"/>
      <c r="O3033" s="1678"/>
      <c r="P3033" s="309"/>
      <c r="Q3033" s="309"/>
      <c r="R3033" s="308"/>
      <c r="S3033" s="308"/>
      <c r="T3033" s="397"/>
      <c r="U3033" s="397"/>
      <c r="V3033" s="397"/>
      <c r="W3033" s="397"/>
      <c r="X3033" s="397"/>
      <c r="Y3033" s="397"/>
      <c r="Z3033" s="397"/>
      <c r="AA3033" s="397"/>
      <c r="AB3033" s="308"/>
      <c r="AC3033" s="372">
        <f t="shared" si="3209"/>
        <v>0</v>
      </c>
      <c r="AD3033" s="396"/>
      <c r="AE3033" s="371">
        <f t="shared" si="3210"/>
        <v>0</v>
      </c>
      <c r="AF3033" s="370">
        <f t="shared" si="3211"/>
        <v>0</v>
      </c>
      <c r="AG3033" s="301" t="str">
        <f t="shared" si="3212"/>
        <v/>
      </c>
      <c r="AH3033" s="369"/>
      <c r="AI3033" s="271">
        <v>1</v>
      </c>
      <c r="AJ3033" s="271" t="s">
        <v>548</v>
      </c>
      <c r="AK3033" s="271" t="str">
        <f t="shared" si="3203"/>
        <v>??</v>
      </c>
      <c r="AL3033" s="270">
        <v>1</v>
      </c>
      <c r="AM3033" s="354">
        <f t="shared" si="3213"/>
        <v>0</v>
      </c>
    </row>
    <row r="3034" spans="1:39" ht="14.1" customHeight="1" x14ac:dyDescent="0.2">
      <c r="A3034" s="315"/>
      <c r="B3034" s="298"/>
      <c r="C3034" s="314"/>
      <c r="D3034" s="312"/>
      <c r="E3034" s="313"/>
      <c r="F3034" s="312"/>
      <c r="G3034" s="312"/>
      <c r="H3034" s="311"/>
      <c r="I3034" s="298"/>
      <c r="J3034" s="298"/>
      <c r="K3034" s="298"/>
      <c r="L3034" s="298"/>
      <c r="M3034" s="310"/>
      <c r="N3034" s="1678"/>
      <c r="O3034" s="1678"/>
      <c r="P3034" s="309"/>
      <c r="Q3034" s="309"/>
      <c r="R3034" s="308"/>
      <c r="S3034" s="308"/>
      <c r="T3034" s="397"/>
      <c r="U3034" s="397"/>
      <c r="V3034" s="397"/>
      <c r="W3034" s="397"/>
      <c r="X3034" s="397"/>
      <c r="Y3034" s="397"/>
      <c r="Z3034" s="397"/>
      <c r="AA3034" s="397"/>
      <c r="AB3034" s="308"/>
      <c r="AC3034" s="372">
        <f t="shared" si="3209"/>
        <v>0</v>
      </c>
      <c r="AD3034" s="396"/>
      <c r="AE3034" s="371">
        <f t="shared" si="3210"/>
        <v>0</v>
      </c>
      <c r="AF3034" s="370">
        <f t="shared" si="3211"/>
        <v>0</v>
      </c>
      <c r="AG3034" s="301" t="str">
        <f t="shared" si="3212"/>
        <v/>
      </c>
      <c r="AH3034" s="369"/>
      <c r="AI3034" s="271">
        <v>1</v>
      </c>
      <c r="AJ3034" s="271" t="s">
        <v>548</v>
      </c>
      <c r="AK3034" s="271" t="str">
        <f t="shared" si="3203"/>
        <v>??</v>
      </c>
      <c r="AL3034" s="270">
        <v>1</v>
      </c>
      <c r="AM3034" s="354">
        <f t="shared" si="3213"/>
        <v>0</v>
      </c>
    </row>
    <row r="3035" spans="1:39" ht="14.1" customHeight="1" x14ac:dyDescent="0.2">
      <c r="A3035" s="315"/>
      <c r="B3035" s="298"/>
      <c r="C3035" s="314"/>
      <c r="D3035" s="312"/>
      <c r="E3035" s="313"/>
      <c r="F3035" s="312"/>
      <c r="G3035" s="312"/>
      <c r="H3035" s="311"/>
      <c r="I3035" s="298"/>
      <c r="J3035" s="298"/>
      <c r="K3035" s="298"/>
      <c r="L3035" s="298"/>
      <c r="M3035" s="310"/>
      <c r="N3035" s="1678"/>
      <c r="O3035" s="1678"/>
      <c r="P3035" s="309"/>
      <c r="Q3035" s="309"/>
      <c r="R3035" s="308"/>
      <c r="S3035" s="308"/>
      <c r="T3035" s="397"/>
      <c r="U3035" s="397"/>
      <c r="V3035" s="397"/>
      <c r="W3035" s="397"/>
      <c r="X3035" s="397"/>
      <c r="Y3035" s="397"/>
      <c r="Z3035" s="397"/>
      <c r="AA3035" s="397"/>
      <c r="AB3035" s="308"/>
      <c r="AC3035" s="372">
        <f t="shared" si="3209"/>
        <v>0</v>
      </c>
      <c r="AD3035" s="396"/>
      <c r="AE3035" s="371">
        <f t="shared" si="3210"/>
        <v>0</v>
      </c>
      <c r="AF3035" s="370">
        <f t="shared" si="3211"/>
        <v>0</v>
      </c>
      <c r="AG3035" s="301" t="str">
        <f t="shared" si="3212"/>
        <v/>
      </c>
      <c r="AH3035" s="369"/>
      <c r="AI3035" s="271">
        <v>1</v>
      </c>
      <c r="AJ3035" s="271" t="s">
        <v>548</v>
      </c>
      <c r="AK3035" s="271" t="str">
        <f t="shared" si="3203"/>
        <v>??</v>
      </c>
      <c r="AL3035" s="270">
        <v>1</v>
      </c>
      <c r="AM3035" s="354">
        <f t="shared" si="3213"/>
        <v>0</v>
      </c>
    </row>
    <row r="3036" spans="1:39" ht="14.1" customHeight="1" x14ac:dyDescent="0.2">
      <c r="A3036" s="315"/>
      <c r="B3036" s="298"/>
      <c r="C3036" s="314"/>
      <c r="D3036" s="312"/>
      <c r="E3036" s="313"/>
      <c r="F3036" s="312"/>
      <c r="G3036" s="312"/>
      <c r="H3036" s="311"/>
      <c r="I3036" s="298"/>
      <c r="J3036" s="298"/>
      <c r="K3036" s="298"/>
      <c r="L3036" s="298"/>
      <c r="M3036" s="310"/>
      <c r="N3036" s="1678"/>
      <c r="O3036" s="1678"/>
      <c r="P3036" s="309"/>
      <c r="Q3036" s="309"/>
      <c r="R3036" s="308"/>
      <c r="S3036" s="308"/>
      <c r="T3036" s="397"/>
      <c r="U3036" s="397"/>
      <c r="V3036" s="397"/>
      <c r="W3036" s="397"/>
      <c r="X3036" s="397"/>
      <c r="Y3036" s="397"/>
      <c r="Z3036" s="397"/>
      <c r="AA3036" s="397"/>
      <c r="AB3036" s="308"/>
      <c r="AC3036" s="372">
        <f t="shared" si="3209"/>
        <v>0</v>
      </c>
      <c r="AD3036" s="396"/>
      <c r="AE3036" s="371">
        <f t="shared" si="3210"/>
        <v>0</v>
      </c>
      <c r="AF3036" s="370">
        <f t="shared" si="3211"/>
        <v>0</v>
      </c>
      <c r="AG3036" s="301" t="str">
        <f t="shared" si="3212"/>
        <v/>
      </c>
      <c r="AH3036" s="369"/>
      <c r="AI3036" s="271">
        <v>1</v>
      </c>
      <c r="AJ3036" s="271" t="s">
        <v>548</v>
      </c>
      <c r="AK3036" s="271" t="str">
        <f t="shared" si="3203"/>
        <v>??</v>
      </c>
      <c r="AL3036" s="270">
        <v>1</v>
      </c>
      <c r="AM3036" s="354">
        <f t="shared" si="3213"/>
        <v>0</v>
      </c>
    </row>
    <row r="3037" spans="1:39" ht="14.1" customHeight="1" x14ac:dyDescent="0.2">
      <c r="A3037" s="315"/>
      <c r="B3037" s="298"/>
      <c r="C3037" s="314"/>
      <c r="D3037" s="312"/>
      <c r="E3037" s="313"/>
      <c r="F3037" s="312"/>
      <c r="G3037" s="312"/>
      <c r="H3037" s="311"/>
      <c r="I3037" s="298"/>
      <c r="J3037" s="298"/>
      <c r="K3037" s="298"/>
      <c r="L3037" s="298"/>
      <c r="M3037" s="310"/>
      <c r="N3037" s="1678"/>
      <c r="O3037" s="1678"/>
      <c r="P3037" s="309"/>
      <c r="Q3037" s="309"/>
      <c r="R3037" s="308"/>
      <c r="S3037" s="308"/>
      <c r="T3037" s="397"/>
      <c r="U3037" s="397"/>
      <c r="V3037" s="397"/>
      <c r="W3037" s="397"/>
      <c r="X3037" s="397"/>
      <c r="Y3037" s="397"/>
      <c r="Z3037" s="397"/>
      <c r="AA3037" s="397"/>
      <c r="AB3037" s="308"/>
      <c r="AC3037" s="372">
        <f t="shared" si="3209"/>
        <v>0</v>
      </c>
      <c r="AD3037" s="396"/>
      <c r="AE3037" s="371">
        <f t="shared" si="3210"/>
        <v>0</v>
      </c>
      <c r="AF3037" s="370">
        <f t="shared" si="3211"/>
        <v>0</v>
      </c>
      <c r="AG3037" s="301" t="str">
        <f t="shared" si="3212"/>
        <v/>
      </c>
      <c r="AH3037" s="369"/>
      <c r="AI3037" s="271">
        <v>1</v>
      </c>
      <c r="AJ3037" s="271" t="s">
        <v>548</v>
      </c>
      <c r="AK3037" s="271" t="str">
        <f t="shared" si="3203"/>
        <v>??</v>
      </c>
      <c r="AL3037" s="270">
        <v>1</v>
      </c>
      <c r="AM3037" s="354">
        <f t="shared" si="3213"/>
        <v>0</v>
      </c>
    </row>
    <row r="3038" spans="1:39" ht="14.1" customHeight="1" x14ac:dyDescent="0.2">
      <c r="A3038" s="315"/>
      <c r="B3038" s="298"/>
      <c r="C3038" s="314"/>
      <c r="D3038" s="312"/>
      <c r="E3038" s="313"/>
      <c r="F3038" s="312"/>
      <c r="G3038" s="312"/>
      <c r="H3038" s="311"/>
      <c r="I3038" s="298"/>
      <c r="J3038" s="298"/>
      <c r="K3038" s="298"/>
      <c r="L3038" s="298"/>
      <c r="M3038" s="310"/>
      <c r="N3038" s="1678"/>
      <c r="O3038" s="1678"/>
      <c r="P3038" s="309"/>
      <c r="Q3038" s="309"/>
      <c r="R3038" s="308"/>
      <c r="S3038" s="308"/>
      <c r="T3038" s="397"/>
      <c r="U3038" s="397"/>
      <c r="V3038" s="397"/>
      <c r="W3038" s="397"/>
      <c r="X3038" s="397"/>
      <c r="Y3038" s="397"/>
      <c r="Z3038" s="397"/>
      <c r="AA3038" s="397"/>
      <c r="AB3038" s="308"/>
      <c r="AC3038" s="372">
        <f t="shared" si="3209"/>
        <v>0</v>
      </c>
      <c r="AD3038" s="396"/>
      <c r="AE3038" s="371">
        <f t="shared" si="3210"/>
        <v>0</v>
      </c>
      <c r="AF3038" s="370">
        <f t="shared" si="3211"/>
        <v>0</v>
      </c>
      <c r="AG3038" s="301" t="str">
        <f t="shared" si="3212"/>
        <v/>
      </c>
      <c r="AH3038" s="369"/>
      <c r="AI3038" s="271">
        <v>1</v>
      </c>
      <c r="AJ3038" s="271" t="s">
        <v>548</v>
      </c>
      <c r="AK3038" s="271" t="str">
        <f t="shared" si="3203"/>
        <v>??</v>
      </c>
      <c r="AL3038" s="270">
        <v>1</v>
      </c>
      <c r="AM3038" s="354">
        <f t="shared" si="3213"/>
        <v>0</v>
      </c>
    </row>
    <row r="3039" spans="1:39" ht="14.1" customHeight="1" x14ac:dyDescent="0.2">
      <c r="A3039" s="315"/>
      <c r="B3039" s="298"/>
      <c r="C3039" s="314"/>
      <c r="D3039" s="312"/>
      <c r="E3039" s="313"/>
      <c r="F3039" s="312"/>
      <c r="G3039" s="312"/>
      <c r="H3039" s="311"/>
      <c r="I3039" s="298"/>
      <c r="J3039" s="298"/>
      <c r="K3039" s="298"/>
      <c r="L3039" s="298"/>
      <c r="M3039" s="310"/>
      <c r="N3039" s="1678"/>
      <c r="O3039" s="1678"/>
      <c r="P3039" s="309"/>
      <c r="Q3039" s="309"/>
      <c r="R3039" s="308"/>
      <c r="S3039" s="308"/>
      <c r="T3039" s="397"/>
      <c r="U3039" s="397"/>
      <c r="V3039" s="397"/>
      <c r="W3039" s="397"/>
      <c r="X3039" s="397"/>
      <c r="Y3039" s="397"/>
      <c r="Z3039" s="397"/>
      <c r="AA3039" s="397"/>
      <c r="AB3039" s="308"/>
      <c r="AC3039" s="372">
        <f t="shared" si="3209"/>
        <v>0</v>
      </c>
      <c r="AD3039" s="396"/>
      <c r="AE3039" s="371">
        <f t="shared" si="3210"/>
        <v>0</v>
      </c>
      <c r="AF3039" s="370">
        <f t="shared" si="3211"/>
        <v>0</v>
      </c>
      <c r="AG3039" s="301" t="str">
        <f t="shared" si="3212"/>
        <v/>
      </c>
      <c r="AH3039" s="369"/>
      <c r="AI3039" s="271">
        <v>1</v>
      </c>
      <c r="AJ3039" s="271" t="s">
        <v>548</v>
      </c>
      <c r="AK3039" s="271" t="str">
        <f t="shared" si="3203"/>
        <v>??</v>
      </c>
      <c r="AL3039" s="270">
        <v>1</v>
      </c>
      <c r="AM3039" s="354">
        <f t="shared" si="3213"/>
        <v>0</v>
      </c>
    </row>
    <row r="3040" spans="1:39" ht="14.1" customHeight="1" thickBot="1" x14ac:dyDescent="0.25">
      <c r="A3040" s="299"/>
      <c r="B3040" s="293"/>
      <c r="C3040" s="297"/>
      <c r="D3040" s="295"/>
      <c r="E3040" s="296"/>
      <c r="F3040" s="295"/>
      <c r="G3040" s="295"/>
      <c r="H3040" s="294"/>
      <c r="I3040" s="293"/>
      <c r="J3040" s="293"/>
      <c r="K3040" s="293"/>
      <c r="L3040" s="293"/>
      <c r="M3040" s="292"/>
      <c r="N3040" s="290"/>
      <c r="O3040" s="290"/>
      <c r="P3040" s="309"/>
      <c r="Q3040" s="309"/>
      <c r="R3040" s="290"/>
      <c r="S3040" s="290"/>
      <c r="T3040" s="368"/>
      <c r="U3040" s="368"/>
      <c r="V3040" s="368"/>
      <c r="W3040" s="368"/>
      <c r="X3040" s="368"/>
      <c r="Y3040" s="368"/>
      <c r="Z3040" s="368"/>
      <c r="AA3040" s="368"/>
      <c r="AB3040" s="395"/>
      <c r="AC3040" s="366">
        <f t="shared" si="3204"/>
        <v>0</v>
      </c>
      <c r="AD3040" s="394"/>
      <c r="AE3040" s="393">
        <f t="shared" si="3205"/>
        <v>0</v>
      </c>
      <c r="AF3040" s="364">
        <f t="shared" si="3206"/>
        <v>0</v>
      </c>
      <c r="AG3040" s="363" t="str">
        <f t="shared" si="3207"/>
        <v/>
      </c>
      <c r="AH3040" s="362"/>
      <c r="AI3040" s="271">
        <v>1</v>
      </c>
      <c r="AJ3040" s="271" t="s">
        <v>548</v>
      </c>
      <c r="AK3040" s="271" t="str">
        <f t="shared" si="3203"/>
        <v>??</v>
      </c>
      <c r="AL3040" s="270">
        <v>1</v>
      </c>
      <c r="AM3040" s="354">
        <f t="shared" si="3208"/>
        <v>0</v>
      </c>
    </row>
    <row r="3041" spans="1:39" ht="17.100000000000001" customHeight="1" thickTop="1" thickBot="1" x14ac:dyDescent="0.35">
      <c r="A3041" s="343"/>
      <c r="B3041" s="337"/>
      <c r="C3041" s="342" t="s">
        <v>549</v>
      </c>
      <c r="D3041" s="353"/>
      <c r="E3041" s="341"/>
      <c r="F3041" s="353"/>
      <c r="G3041" s="353"/>
      <c r="H3041" s="351"/>
      <c r="I3041" s="353"/>
      <c r="J3041" s="353"/>
      <c r="K3041" s="353"/>
      <c r="L3041" s="353"/>
      <c r="M3041" s="352"/>
      <c r="N3041" s="337"/>
      <c r="O3041" s="337"/>
      <c r="P3041" s="351"/>
      <c r="Q3041" s="351"/>
      <c r="R3041" s="337"/>
      <c r="S3041" s="337"/>
      <c r="T3041" s="338"/>
      <c r="U3041" s="338"/>
      <c r="V3041" s="338"/>
      <c r="W3041" s="338"/>
      <c r="X3041" s="338"/>
      <c r="Y3041" s="338"/>
      <c r="Z3041" s="338"/>
      <c r="AA3041" s="338"/>
      <c r="AB3041" s="384"/>
      <c r="AC3041" s="334">
        <f>SUM(AC3042:AC3145)</f>
        <v>0</v>
      </c>
      <c r="AD3041" s="334"/>
      <c r="AE3041" s="392">
        <f>SUM(AE3042:AE3145)</f>
        <v>0</v>
      </c>
      <c r="AF3041" s="334">
        <f>SUM(AF3042:AF3145)</f>
        <v>0</v>
      </c>
      <c r="AG3041" s="391"/>
      <c r="AH3041" s="349" t="s">
        <v>540</v>
      </c>
      <c r="AK3041" s="271" t="str">
        <f t="shared" si="3203"/>
        <v>??</v>
      </c>
    </row>
    <row r="3042" spans="1:39" ht="14.1" customHeight="1" thickTop="1" thickBot="1" x14ac:dyDescent="0.25">
      <c r="A3042" s="2302"/>
      <c r="B3042" s="2280"/>
      <c r="C3042" s="2320"/>
      <c r="D3042" s="2327"/>
      <c r="E3042" s="2287"/>
      <c r="F3042" s="2281"/>
      <c r="G3042" s="2280"/>
      <c r="H3042" s="2330"/>
      <c r="I3042" s="390" t="s">
        <v>140</v>
      </c>
      <c r="J3042" s="2281"/>
      <c r="K3042" s="2280"/>
      <c r="L3042" s="2303"/>
      <c r="M3042" s="389"/>
      <c r="N3042" s="385"/>
      <c r="O3042" s="385"/>
      <c r="P3042" s="388"/>
      <c r="Q3042" s="309"/>
      <c r="R3042" s="385"/>
      <c r="S3042" s="385"/>
      <c r="T3042" s="387"/>
      <c r="U3042" s="386"/>
      <c r="V3042" s="386"/>
      <c r="W3042" s="386"/>
      <c r="X3042" s="386"/>
      <c r="Y3042" s="386"/>
      <c r="Z3042" s="386"/>
      <c r="AA3042" s="386"/>
      <c r="AB3042" s="385"/>
      <c r="AC3042" s="2299">
        <f>SUM(T3042:AB3049)</f>
        <v>0</v>
      </c>
      <c r="AD3042" s="2299">
        <f>IF(AC3042&gt;0,20,0)</f>
        <v>0</v>
      </c>
      <c r="AE3042" s="2306">
        <f>IF((AC3042-AD3042)&gt;=0,AC3042-AD3042,0)</f>
        <v>0</v>
      </c>
      <c r="AF3042" s="2337">
        <f>IF(AC3042&lt;AD3042,AC3042,AD3042)/IF(AD3042=0,1,AD3042)</f>
        <v>0</v>
      </c>
      <c r="AG3042" s="2313" t="str">
        <f>IF(AF3042=1,"pe",IF(AF3042&gt;0,"ne",""))</f>
        <v/>
      </c>
      <c r="AH3042" s="2312"/>
      <c r="AI3042" s="271">
        <v>1</v>
      </c>
      <c r="AJ3042" s="271" t="s">
        <v>550</v>
      </c>
      <c r="AK3042" s="271" t="str">
        <f t="shared" si="3203"/>
        <v>??</v>
      </c>
      <c r="AL3042" s="271">
        <v>1</v>
      </c>
      <c r="AM3042" s="354">
        <f>C3042</f>
        <v>0</v>
      </c>
    </row>
    <row r="3043" spans="1:39" ht="14.1" customHeight="1" thickTop="1" thickBot="1" x14ac:dyDescent="0.25">
      <c r="A3043" s="2278"/>
      <c r="B3043" s="2281"/>
      <c r="C3043" s="2283"/>
      <c r="D3043" s="2285"/>
      <c r="E3043" s="2288"/>
      <c r="F3043" s="2281"/>
      <c r="G3043" s="2295"/>
      <c r="H3043" s="2331"/>
      <c r="I3043" s="2321"/>
      <c r="J3043" s="2281"/>
      <c r="K3043" s="2295"/>
      <c r="L3043" s="2304"/>
      <c r="M3043" s="310"/>
      <c r="N3043" s="1678"/>
      <c r="O3043" s="1678"/>
      <c r="P3043" s="309"/>
      <c r="Q3043" s="309"/>
      <c r="R3043" s="308"/>
      <c r="S3043" s="308"/>
      <c r="T3043" s="358"/>
      <c r="U3043" s="357"/>
      <c r="V3043" s="357"/>
      <c r="W3043" s="357"/>
      <c r="X3043" s="357"/>
      <c r="Y3043" s="357"/>
      <c r="Z3043" s="357"/>
      <c r="AA3043" s="357"/>
      <c r="AB3043" s="308"/>
      <c r="AC3043" s="2300"/>
      <c r="AD3043" s="2300"/>
      <c r="AE3043" s="2307"/>
      <c r="AF3043" s="2338"/>
      <c r="AG3043" s="2314"/>
      <c r="AH3043" s="2312"/>
      <c r="AI3043" s="271">
        <f>IF(P3043=P3042,0,1)</f>
        <v>0</v>
      </c>
      <c r="AJ3043" s="271" t="s">
        <v>550</v>
      </c>
      <c r="AK3043" s="271" t="str">
        <f t="shared" si="3203"/>
        <v>??</v>
      </c>
      <c r="AL3043" s="271" t="e">
        <f>IF(#REF!=#REF!,0,1)</f>
        <v>#REF!</v>
      </c>
      <c r="AM3043" s="354">
        <f t="shared" ref="AM3043:AM3049" si="3214">AM3042</f>
        <v>0</v>
      </c>
    </row>
    <row r="3044" spans="1:39" ht="14.1" customHeight="1" thickTop="1" thickBot="1" x14ac:dyDescent="0.25">
      <c r="A3044" s="2278"/>
      <c r="B3044" s="2281"/>
      <c r="C3044" s="2283"/>
      <c r="D3044" s="2285"/>
      <c r="E3044" s="2288"/>
      <c r="F3044" s="2281"/>
      <c r="G3044" s="2295"/>
      <c r="H3044" s="2331"/>
      <c r="I3044" s="2321"/>
      <c r="J3044" s="2281"/>
      <c r="K3044" s="2295"/>
      <c r="L3044" s="2304"/>
      <c r="M3044" s="310"/>
      <c r="N3044" s="1678"/>
      <c r="O3044" s="1678"/>
      <c r="P3044" s="309"/>
      <c r="Q3044" s="309"/>
      <c r="R3044" s="308"/>
      <c r="S3044" s="308"/>
      <c r="T3044" s="358"/>
      <c r="U3044" s="357"/>
      <c r="V3044" s="357"/>
      <c r="W3044" s="357"/>
      <c r="X3044" s="357"/>
      <c r="Y3044" s="357"/>
      <c r="Z3044" s="357"/>
      <c r="AA3044" s="357"/>
      <c r="AB3044" s="308"/>
      <c r="AC3044" s="2300"/>
      <c r="AD3044" s="2300"/>
      <c r="AE3044" s="2307"/>
      <c r="AF3044" s="2338"/>
      <c r="AG3044" s="2314"/>
      <c r="AH3044" s="2312"/>
      <c r="AI3044" s="271">
        <f>IF(P3044=P3043,0,IF(P3044=P3042,0,1))</f>
        <v>0</v>
      </c>
      <c r="AJ3044" s="271" t="s">
        <v>550</v>
      </c>
      <c r="AK3044" s="271" t="str">
        <f t="shared" si="3203"/>
        <v>??</v>
      </c>
      <c r="AL3044" s="271" t="e">
        <f>IF(#REF!=#REF!,0,IF(#REF!=#REF!,0,1))</f>
        <v>#REF!</v>
      </c>
      <c r="AM3044" s="354">
        <f t="shared" si="3214"/>
        <v>0</v>
      </c>
    </row>
    <row r="3045" spans="1:39" ht="14.1" customHeight="1" thickTop="1" thickBot="1" x14ac:dyDescent="0.25">
      <c r="A3045" s="2278"/>
      <c r="B3045" s="2281"/>
      <c r="C3045" s="2283"/>
      <c r="D3045" s="2285"/>
      <c r="E3045" s="2288"/>
      <c r="F3045" s="2281"/>
      <c r="G3045" s="2295"/>
      <c r="H3045" s="2331"/>
      <c r="I3045" s="2321"/>
      <c r="J3045" s="2281"/>
      <c r="K3045" s="2295"/>
      <c r="L3045" s="2304"/>
      <c r="M3045" s="310"/>
      <c r="N3045" s="1678"/>
      <c r="O3045" s="1678"/>
      <c r="P3045" s="309"/>
      <c r="Q3045" s="309"/>
      <c r="R3045" s="308"/>
      <c r="S3045" s="308"/>
      <c r="T3045" s="358"/>
      <c r="U3045" s="357"/>
      <c r="V3045" s="357"/>
      <c r="W3045" s="357"/>
      <c r="X3045" s="357"/>
      <c r="Y3045" s="357"/>
      <c r="Z3045" s="357"/>
      <c r="AA3045" s="357"/>
      <c r="AB3045" s="308"/>
      <c r="AC3045" s="2300"/>
      <c r="AD3045" s="2300"/>
      <c r="AE3045" s="2307"/>
      <c r="AF3045" s="2338"/>
      <c r="AG3045" s="2314"/>
      <c r="AH3045" s="2312"/>
      <c r="AI3045" s="271">
        <f>IF(P3045=P3044,0,IF(P3045=P3043,0,IF(P3045=P3042,0,1)))</f>
        <v>0</v>
      </c>
      <c r="AJ3045" s="271" t="s">
        <v>550</v>
      </c>
      <c r="AK3045" s="271" t="str">
        <f t="shared" si="3203"/>
        <v>??</v>
      </c>
      <c r="AL3045" s="271" t="e">
        <f>IF(#REF!=#REF!,0,IF(#REF!=#REF!,0,IF(#REF!=#REF!,0,1)))</f>
        <v>#REF!</v>
      </c>
      <c r="AM3045" s="354">
        <f t="shared" si="3214"/>
        <v>0</v>
      </c>
    </row>
    <row r="3046" spans="1:39" ht="14.1" customHeight="1" thickTop="1" thickBot="1" x14ac:dyDescent="0.25">
      <c r="A3046" s="2278"/>
      <c r="B3046" s="2281"/>
      <c r="C3046" s="2283"/>
      <c r="D3046" s="2285"/>
      <c r="E3046" s="2288"/>
      <c r="F3046" s="2281"/>
      <c r="G3046" s="2295"/>
      <c r="H3046" s="2331"/>
      <c r="I3046" s="2321"/>
      <c r="J3046" s="2281"/>
      <c r="K3046" s="2295"/>
      <c r="L3046" s="2304"/>
      <c r="M3046" s="310"/>
      <c r="N3046" s="1678"/>
      <c r="O3046" s="1678"/>
      <c r="P3046" s="309"/>
      <c r="Q3046" s="309"/>
      <c r="R3046" s="308"/>
      <c r="S3046" s="308"/>
      <c r="T3046" s="358"/>
      <c r="U3046" s="357"/>
      <c r="V3046" s="357"/>
      <c r="W3046" s="357"/>
      <c r="X3046" s="357"/>
      <c r="Y3046" s="357"/>
      <c r="Z3046" s="357"/>
      <c r="AA3046" s="357"/>
      <c r="AB3046" s="308"/>
      <c r="AC3046" s="2300"/>
      <c r="AD3046" s="2300"/>
      <c r="AE3046" s="2307"/>
      <c r="AF3046" s="2338"/>
      <c r="AG3046" s="2314"/>
      <c r="AH3046" s="2312"/>
      <c r="AI3046" s="271">
        <f>IF(P3046=P3045,0,IF(P3046=P3044,0,IF(P3046=P3043,0,IF(P3046=P3042,0,1))))</f>
        <v>0</v>
      </c>
      <c r="AJ3046" s="271" t="s">
        <v>550</v>
      </c>
      <c r="AK3046" s="271" t="str">
        <f t="shared" si="3203"/>
        <v>??</v>
      </c>
      <c r="AL3046" s="271" t="e">
        <f>IF(#REF!=#REF!,0,IF(#REF!=#REF!,0,IF(#REF!=#REF!,0,IF(#REF!=#REF!,0,1))))</f>
        <v>#REF!</v>
      </c>
      <c r="AM3046" s="354">
        <f t="shared" si="3214"/>
        <v>0</v>
      </c>
    </row>
    <row r="3047" spans="1:39" ht="14.1" customHeight="1" thickTop="1" thickBot="1" x14ac:dyDescent="0.25">
      <c r="A3047" s="2278"/>
      <c r="B3047" s="2281"/>
      <c r="C3047" s="2283"/>
      <c r="D3047" s="2285"/>
      <c r="E3047" s="2288"/>
      <c r="F3047" s="2281"/>
      <c r="G3047" s="2295"/>
      <c r="H3047" s="2331"/>
      <c r="I3047" s="2321"/>
      <c r="J3047" s="2281"/>
      <c r="K3047" s="2295"/>
      <c r="L3047" s="2304"/>
      <c r="M3047" s="310"/>
      <c r="N3047" s="1678"/>
      <c r="O3047" s="1678"/>
      <c r="P3047" s="309"/>
      <c r="Q3047" s="309"/>
      <c r="R3047" s="308"/>
      <c r="S3047" s="308"/>
      <c r="T3047" s="358"/>
      <c r="U3047" s="357"/>
      <c r="V3047" s="357"/>
      <c r="W3047" s="357"/>
      <c r="X3047" s="357"/>
      <c r="Y3047" s="357"/>
      <c r="Z3047" s="357"/>
      <c r="AA3047" s="357"/>
      <c r="AB3047" s="308"/>
      <c r="AC3047" s="2300"/>
      <c r="AD3047" s="2300"/>
      <c r="AE3047" s="2308" t="str">
        <f>IF(AE3042&gt;11,"błąd","")</f>
        <v/>
      </c>
      <c r="AF3047" s="2338"/>
      <c r="AG3047" s="2314"/>
      <c r="AH3047" s="2312"/>
      <c r="AI3047" s="271">
        <f>IF(P3047=P3046,0,IF(P3047=P3045,0,IF(P3047=P3044,0,IF(P3047=P3043,0,IF(P3047=P3042,0,1)))))</f>
        <v>0</v>
      </c>
      <c r="AJ3047" s="271" t="s">
        <v>550</v>
      </c>
      <c r="AK3047" s="271" t="str">
        <f t="shared" si="3203"/>
        <v>??</v>
      </c>
      <c r="AL3047" s="271" t="e">
        <f>IF(#REF!=#REF!,0,IF(#REF!=#REF!,0,IF(#REF!=#REF!,0,IF(#REF!=#REF!,0,IF(#REF!=#REF!,0,1)))))</f>
        <v>#REF!</v>
      </c>
      <c r="AM3047" s="354">
        <f t="shared" si="3214"/>
        <v>0</v>
      </c>
    </row>
    <row r="3048" spans="1:39" ht="14.1" customHeight="1" thickTop="1" thickBot="1" x14ac:dyDescent="0.25">
      <c r="A3048" s="2278"/>
      <c r="B3048" s="2281"/>
      <c r="C3048" s="2283"/>
      <c r="D3048" s="2285"/>
      <c r="E3048" s="2288"/>
      <c r="F3048" s="2281"/>
      <c r="G3048" s="2295"/>
      <c r="H3048" s="2331"/>
      <c r="I3048" s="2321"/>
      <c r="J3048" s="2281"/>
      <c r="K3048" s="2295"/>
      <c r="L3048" s="2304"/>
      <c r="M3048" s="310"/>
      <c r="N3048" s="1678"/>
      <c r="O3048" s="1678"/>
      <c r="P3048" s="309"/>
      <c r="Q3048" s="309"/>
      <c r="R3048" s="308"/>
      <c r="S3048" s="308"/>
      <c r="T3048" s="358"/>
      <c r="U3048" s="357"/>
      <c r="V3048" s="357"/>
      <c r="W3048" s="357"/>
      <c r="X3048" s="357"/>
      <c r="Y3048" s="357"/>
      <c r="Z3048" s="357"/>
      <c r="AA3048" s="357"/>
      <c r="AB3048" s="308"/>
      <c r="AC3048" s="2300"/>
      <c r="AD3048" s="2300"/>
      <c r="AE3048" s="2308"/>
      <c r="AF3048" s="2338"/>
      <c r="AG3048" s="2314"/>
      <c r="AH3048" s="2312"/>
      <c r="AI3048" s="271">
        <f>IF(P3048=P3047,0,IF(P3048=P3046,0,IF(P3048=P3045,0,IF(P3048=P3044,0,IF(P3048=P3043,0,IF(P3048=P3042,0,1))))))</f>
        <v>0</v>
      </c>
      <c r="AJ3048" s="271" t="s">
        <v>550</v>
      </c>
      <c r="AK3048" s="271" t="str">
        <f t="shared" si="3203"/>
        <v>??</v>
      </c>
      <c r="AL3048" s="271" t="e">
        <f>IF(#REF!=#REF!,0,IF(#REF!=#REF!,0,IF(#REF!=#REF!,0,IF(#REF!=#REF!,0,IF(#REF!=#REF!,0,IF(#REF!=#REF!,0,1))))))</f>
        <v>#REF!</v>
      </c>
      <c r="AM3048" s="354">
        <f t="shared" si="3214"/>
        <v>0</v>
      </c>
    </row>
    <row r="3049" spans="1:39" ht="14.1" customHeight="1" thickTop="1" thickBot="1" x14ac:dyDescent="0.25">
      <c r="A3049" s="2279"/>
      <c r="B3049" s="2282"/>
      <c r="C3049" s="2284"/>
      <c r="D3049" s="2286"/>
      <c r="E3049" s="2289"/>
      <c r="F3049" s="2282"/>
      <c r="G3049" s="2296"/>
      <c r="H3049" s="2332"/>
      <c r="I3049" s="2322"/>
      <c r="J3049" s="2282"/>
      <c r="K3049" s="2296"/>
      <c r="L3049" s="2305"/>
      <c r="M3049" s="292"/>
      <c r="N3049" s="1678"/>
      <c r="O3049" s="1678"/>
      <c r="P3049" s="291"/>
      <c r="Q3049" s="291"/>
      <c r="R3049" s="308"/>
      <c r="S3049" s="308"/>
      <c r="T3049" s="356"/>
      <c r="U3049" s="355"/>
      <c r="V3049" s="355"/>
      <c r="W3049" s="355"/>
      <c r="X3049" s="355"/>
      <c r="Y3049" s="355"/>
      <c r="Z3049" s="355"/>
      <c r="AA3049" s="355"/>
      <c r="AB3049" s="290"/>
      <c r="AC3049" s="2301"/>
      <c r="AD3049" s="2301"/>
      <c r="AE3049" s="2309"/>
      <c r="AF3049" s="2339"/>
      <c r="AG3049" s="2315"/>
      <c r="AH3049" s="2312"/>
      <c r="AI3049" s="271">
        <f>IF(P3049=P3048,0,IF(P3049=P3047,0,IF(P3049=P3046,0,IF(P3049=P3045,0,IF(P3049=P3044,0,IF(P3049=P3043,0,IF(P3049=P3042,0,1)))))))</f>
        <v>0</v>
      </c>
      <c r="AJ3049" s="271" t="s">
        <v>550</v>
      </c>
      <c r="AK3049" s="271" t="str">
        <f t="shared" si="3203"/>
        <v>??</v>
      </c>
      <c r="AL3049" s="271" t="e">
        <f>IF(#REF!=#REF!,0,IF(#REF!=#REF!,0,IF(#REF!=#REF!,0,IF(#REF!=#REF!,0,IF(#REF!=#REF!,0,IF(#REF!=#REF!,0,IF(#REF!=#REF!,0,1)))))))</f>
        <v>#REF!</v>
      </c>
      <c r="AM3049" s="354">
        <f t="shared" si="3214"/>
        <v>0</v>
      </c>
    </row>
    <row r="3050" spans="1:39" ht="14.1" customHeight="1" thickTop="1" thickBot="1" x14ac:dyDescent="0.25">
      <c r="A3050" s="2302"/>
      <c r="B3050" s="2280"/>
      <c r="C3050" s="2320"/>
      <c r="D3050" s="2327"/>
      <c r="E3050" s="2287"/>
      <c r="F3050" s="2281"/>
      <c r="G3050" s="2280"/>
      <c r="H3050" s="2330"/>
      <c r="I3050" s="390" t="s">
        <v>140</v>
      </c>
      <c r="J3050" s="2281"/>
      <c r="K3050" s="2280"/>
      <c r="L3050" s="2303"/>
      <c r="M3050" s="389"/>
      <c r="N3050" s="385"/>
      <c r="O3050" s="385"/>
      <c r="P3050" s="388"/>
      <c r="Q3050" s="388"/>
      <c r="R3050" s="385"/>
      <c r="S3050" s="385"/>
      <c r="T3050" s="387"/>
      <c r="U3050" s="386"/>
      <c r="V3050" s="386"/>
      <c r="W3050" s="386"/>
      <c r="X3050" s="386"/>
      <c r="Y3050" s="386"/>
      <c r="Z3050" s="386"/>
      <c r="AA3050" s="386"/>
      <c r="AB3050" s="385"/>
      <c r="AC3050" s="2299">
        <f t="shared" ref="AC3050" si="3215">SUM(T3050:AB3057)</f>
        <v>0</v>
      </c>
      <c r="AD3050" s="2299">
        <f t="shared" ref="AD3050" si="3216">IF(AC3050&gt;0,20,0)</f>
        <v>0</v>
      </c>
      <c r="AE3050" s="2306">
        <f t="shared" ref="AE3050" si="3217">IF((AC3050-AD3050)&gt;=0,AC3050-AD3050,0)</f>
        <v>0</v>
      </c>
      <c r="AF3050" s="2337">
        <f t="shared" ref="AF3050" si="3218">IF(AC3050&lt;AD3050,AC3050,AD3050)/IF(AD3050=0,1,AD3050)</f>
        <v>0</v>
      </c>
      <c r="AG3050" s="2313" t="str">
        <f t="shared" ref="AG3050" si="3219">IF(AF3050=1,"pe",IF(AF3050&gt;0,"ne",""))</f>
        <v/>
      </c>
      <c r="AH3050" s="2312"/>
      <c r="AI3050" s="271">
        <v>1</v>
      </c>
      <c r="AJ3050" s="271" t="s">
        <v>550</v>
      </c>
      <c r="AK3050" s="271" t="str">
        <f t="shared" si="3203"/>
        <v>??</v>
      </c>
      <c r="AL3050" s="271">
        <v>1</v>
      </c>
      <c r="AM3050" s="354">
        <f t="shared" ref="AM3050" si="3220">C3050</f>
        <v>0</v>
      </c>
    </row>
    <row r="3051" spans="1:39" ht="14.1" customHeight="1" thickTop="1" thickBot="1" x14ac:dyDescent="0.25">
      <c r="A3051" s="2278"/>
      <c r="B3051" s="2281"/>
      <c r="C3051" s="2283"/>
      <c r="D3051" s="2285"/>
      <c r="E3051" s="2288"/>
      <c r="F3051" s="2281"/>
      <c r="G3051" s="2295"/>
      <c r="H3051" s="2331"/>
      <c r="I3051" s="2321"/>
      <c r="J3051" s="2281"/>
      <c r="K3051" s="2295"/>
      <c r="L3051" s="2304"/>
      <c r="M3051" s="310"/>
      <c r="N3051" s="1678"/>
      <c r="O3051" s="1678"/>
      <c r="P3051" s="309"/>
      <c r="Q3051" s="309"/>
      <c r="R3051" s="308"/>
      <c r="S3051" s="308"/>
      <c r="T3051" s="358"/>
      <c r="U3051" s="357"/>
      <c r="V3051" s="357"/>
      <c r="W3051" s="357"/>
      <c r="X3051" s="357"/>
      <c r="Y3051" s="357"/>
      <c r="Z3051" s="357"/>
      <c r="AA3051" s="357"/>
      <c r="AB3051" s="308"/>
      <c r="AC3051" s="2300"/>
      <c r="AD3051" s="2300"/>
      <c r="AE3051" s="2307"/>
      <c r="AF3051" s="2338"/>
      <c r="AG3051" s="2314"/>
      <c r="AH3051" s="2312"/>
      <c r="AI3051" s="271">
        <f t="shared" ref="AI3051" si="3221">IF(P3051=P3050,0,1)</f>
        <v>0</v>
      </c>
      <c r="AJ3051" s="271" t="s">
        <v>550</v>
      </c>
      <c r="AK3051" s="271" t="str">
        <f t="shared" si="3203"/>
        <v>??</v>
      </c>
      <c r="AL3051" s="271" t="e">
        <f>IF(#REF!=#REF!,0,1)</f>
        <v>#REF!</v>
      </c>
      <c r="AM3051" s="354">
        <f t="shared" ref="AM3051:AM3113" si="3222">AM3050</f>
        <v>0</v>
      </c>
    </row>
    <row r="3052" spans="1:39" ht="14.1" customHeight="1" thickTop="1" thickBot="1" x14ac:dyDescent="0.25">
      <c r="A3052" s="2278"/>
      <c r="B3052" s="2281"/>
      <c r="C3052" s="2283"/>
      <c r="D3052" s="2285"/>
      <c r="E3052" s="2288"/>
      <c r="F3052" s="2281"/>
      <c r="G3052" s="2295"/>
      <c r="H3052" s="2331"/>
      <c r="I3052" s="2321"/>
      <c r="J3052" s="2281"/>
      <c r="K3052" s="2295"/>
      <c r="L3052" s="2304"/>
      <c r="M3052" s="310"/>
      <c r="N3052" s="1678"/>
      <c r="O3052" s="1678"/>
      <c r="P3052" s="309"/>
      <c r="Q3052" s="309"/>
      <c r="R3052" s="308"/>
      <c r="S3052" s="308"/>
      <c r="T3052" s="358"/>
      <c r="U3052" s="357"/>
      <c r="V3052" s="357"/>
      <c r="W3052" s="357"/>
      <c r="X3052" s="357"/>
      <c r="Y3052" s="357"/>
      <c r="Z3052" s="357"/>
      <c r="AA3052" s="357"/>
      <c r="AB3052" s="308"/>
      <c r="AC3052" s="2300"/>
      <c r="AD3052" s="2300"/>
      <c r="AE3052" s="2307"/>
      <c r="AF3052" s="2338"/>
      <c r="AG3052" s="2314"/>
      <c r="AH3052" s="2312"/>
      <c r="AI3052" s="271">
        <f t="shared" ref="AI3052" si="3223">IF(P3052=P3051,0,IF(P3052=P3050,0,1))</f>
        <v>0</v>
      </c>
      <c r="AJ3052" s="271" t="s">
        <v>550</v>
      </c>
      <c r="AK3052" s="271" t="str">
        <f t="shared" si="3203"/>
        <v>??</v>
      </c>
      <c r="AL3052" s="271" t="e">
        <f>IF(#REF!=#REF!,0,IF(#REF!=#REF!,0,1))</f>
        <v>#REF!</v>
      </c>
      <c r="AM3052" s="354">
        <f t="shared" si="3222"/>
        <v>0</v>
      </c>
    </row>
    <row r="3053" spans="1:39" ht="14.1" customHeight="1" thickTop="1" thickBot="1" x14ac:dyDescent="0.25">
      <c r="A3053" s="2278"/>
      <c r="B3053" s="2281"/>
      <c r="C3053" s="2283"/>
      <c r="D3053" s="2285"/>
      <c r="E3053" s="2288"/>
      <c r="F3053" s="2281"/>
      <c r="G3053" s="2295"/>
      <c r="H3053" s="2331"/>
      <c r="I3053" s="2321"/>
      <c r="J3053" s="2281"/>
      <c r="K3053" s="2295"/>
      <c r="L3053" s="2304"/>
      <c r="M3053" s="310"/>
      <c r="N3053" s="1678"/>
      <c r="O3053" s="1678"/>
      <c r="P3053" s="309"/>
      <c r="Q3053" s="309"/>
      <c r="R3053" s="308"/>
      <c r="S3053" s="308"/>
      <c r="T3053" s="358"/>
      <c r="U3053" s="357"/>
      <c r="V3053" s="357"/>
      <c r="W3053" s="357"/>
      <c r="X3053" s="357"/>
      <c r="Y3053" s="357"/>
      <c r="Z3053" s="357"/>
      <c r="AA3053" s="357"/>
      <c r="AB3053" s="308"/>
      <c r="AC3053" s="2300"/>
      <c r="AD3053" s="2300"/>
      <c r="AE3053" s="2307"/>
      <c r="AF3053" s="2338"/>
      <c r="AG3053" s="2314"/>
      <c r="AH3053" s="2312"/>
      <c r="AI3053" s="271">
        <f t="shared" ref="AI3053" si="3224">IF(P3053=P3052,0,IF(P3053=P3051,0,IF(P3053=P3050,0,1)))</f>
        <v>0</v>
      </c>
      <c r="AJ3053" s="271" t="s">
        <v>550</v>
      </c>
      <c r="AK3053" s="271" t="str">
        <f t="shared" si="3203"/>
        <v>??</v>
      </c>
      <c r="AL3053" s="271" t="e">
        <f>IF(#REF!=#REF!,0,IF(#REF!=#REF!,0,IF(#REF!=#REF!,0,1)))</f>
        <v>#REF!</v>
      </c>
      <c r="AM3053" s="354">
        <f t="shared" si="3222"/>
        <v>0</v>
      </c>
    </row>
    <row r="3054" spans="1:39" ht="14.1" customHeight="1" thickTop="1" thickBot="1" x14ac:dyDescent="0.25">
      <c r="A3054" s="2278"/>
      <c r="B3054" s="2281"/>
      <c r="C3054" s="2283"/>
      <c r="D3054" s="2285"/>
      <c r="E3054" s="2288"/>
      <c r="F3054" s="2281"/>
      <c r="G3054" s="2295"/>
      <c r="H3054" s="2331"/>
      <c r="I3054" s="2321"/>
      <c r="J3054" s="2281"/>
      <c r="K3054" s="2295"/>
      <c r="L3054" s="2304"/>
      <c r="M3054" s="310"/>
      <c r="N3054" s="1678"/>
      <c r="O3054" s="1678"/>
      <c r="P3054" s="309"/>
      <c r="Q3054" s="309"/>
      <c r="R3054" s="308"/>
      <c r="S3054" s="308"/>
      <c r="T3054" s="358"/>
      <c r="U3054" s="357"/>
      <c r="V3054" s="357"/>
      <c r="W3054" s="357"/>
      <c r="X3054" s="357"/>
      <c r="Y3054" s="357"/>
      <c r="Z3054" s="357"/>
      <c r="AA3054" s="357"/>
      <c r="AB3054" s="308"/>
      <c r="AC3054" s="2300"/>
      <c r="AD3054" s="2300"/>
      <c r="AE3054" s="2307"/>
      <c r="AF3054" s="2338"/>
      <c r="AG3054" s="2314"/>
      <c r="AH3054" s="2312"/>
      <c r="AI3054" s="271">
        <f t="shared" ref="AI3054" si="3225">IF(P3054=P3053,0,IF(P3054=P3052,0,IF(P3054=P3051,0,IF(P3054=P3050,0,1))))</f>
        <v>0</v>
      </c>
      <c r="AJ3054" s="271" t="s">
        <v>550</v>
      </c>
      <c r="AK3054" s="271" t="str">
        <f t="shared" si="3203"/>
        <v>??</v>
      </c>
      <c r="AL3054" s="271" t="e">
        <f>IF(#REF!=#REF!,0,IF(#REF!=#REF!,0,IF(#REF!=#REF!,0,IF(#REF!=#REF!,0,1))))</f>
        <v>#REF!</v>
      </c>
      <c r="AM3054" s="354">
        <f t="shared" si="3222"/>
        <v>0</v>
      </c>
    </row>
    <row r="3055" spans="1:39" ht="14.1" customHeight="1" thickTop="1" thickBot="1" x14ac:dyDescent="0.25">
      <c r="A3055" s="2278"/>
      <c r="B3055" s="2281"/>
      <c r="C3055" s="2283"/>
      <c r="D3055" s="2285"/>
      <c r="E3055" s="2288"/>
      <c r="F3055" s="2281"/>
      <c r="G3055" s="2295"/>
      <c r="H3055" s="2331"/>
      <c r="I3055" s="2321"/>
      <c r="J3055" s="2281"/>
      <c r="K3055" s="2295"/>
      <c r="L3055" s="2304"/>
      <c r="M3055" s="310"/>
      <c r="N3055" s="1678"/>
      <c r="O3055" s="1678"/>
      <c r="P3055" s="309"/>
      <c r="Q3055" s="309"/>
      <c r="R3055" s="308"/>
      <c r="S3055" s="308"/>
      <c r="T3055" s="358"/>
      <c r="U3055" s="357"/>
      <c r="V3055" s="357"/>
      <c r="W3055" s="357"/>
      <c r="X3055" s="357"/>
      <c r="Y3055" s="357"/>
      <c r="Z3055" s="357"/>
      <c r="AA3055" s="357"/>
      <c r="AB3055" s="308"/>
      <c r="AC3055" s="2300"/>
      <c r="AD3055" s="2300"/>
      <c r="AE3055" s="2308" t="str">
        <f t="shared" ref="AE3055" si="3226">IF(AE3050&gt;11,"błąd","")</f>
        <v/>
      </c>
      <c r="AF3055" s="2338"/>
      <c r="AG3055" s="2314"/>
      <c r="AH3055" s="2312"/>
      <c r="AI3055" s="271">
        <f t="shared" ref="AI3055" si="3227">IF(P3055=P3054,0,IF(P3055=P3053,0,IF(P3055=P3052,0,IF(P3055=P3051,0,IF(P3055=P3050,0,1)))))</f>
        <v>0</v>
      </c>
      <c r="AJ3055" s="271" t="s">
        <v>550</v>
      </c>
      <c r="AK3055" s="271" t="str">
        <f t="shared" si="3203"/>
        <v>??</v>
      </c>
      <c r="AL3055" s="271" t="e">
        <f>IF(#REF!=#REF!,0,IF(#REF!=#REF!,0,IF(#REF!=#REF!,0,IF(#REF!=#REF!,0,IF(#REF!=#REF!,0,1)))))</f>
        <v>#REF!</v>
      </c>
      <c r="AM3055" s="354">
        <f t="shared" si="3222"/>
        <v>0</v>
      </c>
    </row>
    <row r="3056" spans="1:39" ht="14.1" customHeight="1" thickTop="1" thickBot="1" x14ac:dyDescent="0.25">
      <c r="A3056" s="2278"/>
      <c r="B3056" s="2281"/>
      <c r="C3056" s="2283"/>
      <c r="D3056" s="2285"/>
      <c r="E3056" s="2288"/>
      <c r="F3056" s="2281"/>
      <c r="G3056" s="2295"/>
      <c r="H3056" s="2331"/>
      <c r="I3056" s="2321"/>
      <c r="J3056" s="2281"/>
      <c r="K3056" s="2295"/>
      <c r="L3056" s="2304"/>
      <c r="M3056" s="310"/>
      <c r="N3056" s="1678"/>
      <c r="O3056" s="1678"/>
      <c r="P3056" s="309"/>
      <c r="Q3056" s="309"/>
      <c r="R3056" s="308"/>
      <c r="S3056" s="308"/>
      <c r="T3056" s="358"/>
      <c r="U3056" s="357"/>
      <c r="V3056" s="357"/>
      <c r="W3056" s="357"/>
      <c r="X3056" s="357"/>
      <c r="Y3056" s="357"/>
      <c r="Z3056" s="357"/>
      <c r="AA3056" s="357"/>
      <c r="AB3056" s="308"/>
      <c r="AC3056" s="2300"/>
      <c r="AD3056" s="2300"/>
      <c r="AE3056" s="2308"/>
      <c r="AF3056" s="2338"/>
      <c r="AG3056" s="2314"/>
      <c r="AH3056" s="2312"/>
      <c r="AI3056" s="271">
        <f t="shared" ref="AI3056" si="3228">IF(P3056=P3055,0,IF(P3056=P3054,0,IF(P3056=P3053,0,IF(P3056=P3052,0,IF(P3056=P3051,0,IF(P3056=P3050,0,1))))))</f>
        <v>0</v>
      </c>
      <c r="AJ3056" s="271" t="s">
        <v>550</v>
      </c>
      <c r="AK3056" s="271" t="str">
        <f t="shared" si="3203"/>
        <v>??</v>
      </c>
      <c r="AL3056" s="271" t="e">
        <f>IF(#REF!=#REF!,0,IF(#REF!=#REF!,0,IF(#REF!=#REF!,0,IF(#REF!=#REF!,0,IF(#REF!=#REF!,0,IF(#REF!=#REF!,0,1))))))</f>
        <v>#REF!</v>
      </c>
      <c r="AM3056" s="354">
        <f t="shared" si="3222"/>
        <v>0</v>
      </c>
    </row>
    <row r="3057" spans="1:39" ht="14.1" customHeight="1" thickTop="1" thickBot="1" x14ac:dyDescent="0.25">
      <c r="A3057" s="2279"/>
      <c r="B3057" s="2282"/>
      <c r="C3057" s="2284"/>
      <c r="D3057" s="2286"/>
      <c r="E3057" s="2289"/>
      <c r="F3057" s="2282"/>
      <c r="G3057" s="2296"/>
      <c r="H3057" s="2332"/>
      <c r="I3057" s="2322"/>
      <c r="J3057" s="2282"/>
      <c r="K3057" s="2296"/>
      <c r="L3057" s="2305"/>
      <c r="M3057" s="292"/>
      <c r="N3057" s="1678"/>
      <c r="O3057" s="1678"/>
      <c r="P3057" s="309"/>
      <c r="Q3057" s="309"/>
      <c r="R3057" s="308"/>
      <c r="S3057" s="308"/>
      <c r="T3057" s="356"/>
      <c r="U3057" s="355"/>
      <c r="V3057" s="355"/>
      <c r="W3057" s="355"/>
      <c r="X3057" s="355"/>
      <c r="Y3057" s="355"/>
      <c r="Z3057" s="355"/>
      <c r="AA3057" s="355"/>
      <c r="AB3057" s="290"/>
      <c r="AC3057" s="2301"/>
      <c r="AD3057" s="2301"/>
      <c r="AE3057" s="2309"/>
      <c r="AF3057" s="2339"/>
      <c r="AG3057" s="2315"/>
      <c r="AH3057" s="2312"/>
      <c r="AI3057" s="271">
        <f t="shared" ref="AI3057" si="3229">IF(P3057=P3056,0,IF(P3057=P3055,0,IF(P3057=P3054,0,IF(P3057=P3053,0,IF(P3057=P3052,0,IF(P3057=P3051,0,IF(P3057=P3050,0,1)))))))</f>
        <v>0</v>
      </c>
      <c r="AJ3057" s="271" t="s">
        <v>550</v>
      </c>
      <c r="AK3057" s="271" t="str">
        <f t="shared" si="3203"/>
        <v>??</v>
      </c>
      <c r="AL3057" s="271" t="e">
        <f>IF(#REF!=#REF!,0,IF(#REF!=#REF!,0,IF(#REF!=#REF!,0,IF(#REF!=#REF!,0,IF(#REF!=#REF!,0,IF(#REF!=#REF!,0,IF(#REF!=#REF!,0,1)))))))</f>
        <v>#REF!</v>
      </c>
      <c r="AM3057" s="354">
        <f t="shared" si="3222"/>
        <v>0</v>
      </c>
    </row>
    <row r="3058" spans="1:39" ht="14.1" customHeight="1" thickTop="1" thickBot="1" x14ac:dyDescent="0.25">
      <c r="A3058" s="2302"/>
      <c r="B3058" s="2280"/>
      <c r="C3058" s="2320"/>
      <c r="D3058" s="2327"/>
      <c r="E3058" s="2287"/>
      <c r="F3058" s="2281"/>
      <c r="G3058" s="2280"/>
      <c r="H3058" s="2330"/>
      <c r="I3058" s="390" t="s">
        <v>140</v>
      </c>
      <c r="J3058" s="2281"/>
      <c r="K3058" s="2280"/>
      <c r="L3058" s="2303"/>
      <c r="M3058" s="389"/>
      <c r="N3058" s="385"/>
      <c r="O3058" s="385"/>
      <c r="P3058" s="388"/>
      <c r="Q3058" s="388"/>
      <c r="R3058" s="385"/>
      <c r="S3058" s="385"/>
      <c r="T3058" s="387"/>
      <c r="U3058" s="386"/>
      <c r="V3058" s="386"/>
      <c r="W3058" s="386"/>
      <c r="X3058" s="386"/>
      <c r="Y3058" s="386"/>
      <c r="Z3058" s="386"/>
      <c r="AA3058" s="386"/>
      <c r="AB3058" s="385"/>
      <c r="AC3058" s="2299">
        <f t="shared" ref="AC3058" si="3230">SUM(T3058:AB3065)</f>
        <v>0</v>
      </c>
      <c r="AD3058" s="2299">
        <f t="shared" ref="AD3058" si="3231">IF(AC3058&gt;0,20,0)</f>
        <v>0</v>
      </c>
      <c r="AE3058" s="2306">
        <f t="shared" ref="AE3058" si="3232">IF((AC3058-AD3058)&gt;=0,AC3058-AD3058,0)</f>
        <v>0</v>
      </c>
      <c r="AF3058" s="2337">
        <f t="shared" ref="AF3058" si="3233">IF(AC3058&lt;AD3058,AC3058,AD3058)/IF(AD3058=0,1,AD3058)</f>
        <v>0</v>
      </c>
      <c r="AG3058" s="2313" t="str">
        <f t="shared" ref="AG3058" si="3234">IF(AF3058=1,"pe",IF(AF3058&gt;0,"ne",""))</f>
        <v/>
      </c>
      <c r="AH3058" s="2312"/>
      <c r="AI3058" s="271">
        <v>1</v>
      </c>
      <c r="AJ3058" s="271" t="s">
        <v>550</v>
      </c>
      <c r="AK3058" s="271" t="str">
        <f t="shared" si="3203"/>
        <v>??</v>
      </c>
      <c r="AL3058" s="271">
        <v>1</v>
      </c>
      <c r="AM3058" s="354">
        <f t="shared" ref="AM3058" si="3235">C3058</f>
        <v>0</v>
      </c>
    </row>
    <row r="3059" spans="1:39" ht="14.1" customHeight="1" thickTop="1" thickBot="1" x14ac:dyDescent="0.25">
      <c r="A3059" s="2278"/>
      <c r="B3059" s="2281"/>
      <c r="C3059" s="2283"/>
      <c r="D3059" s="2285"/>
      <c r="E3059" s="2288"/>
      <c r="F3059" s="2281"/>
      <c r="G3059" s="2295"/>
      <c r="H3059" s="2331"/>
      <c r="I3059" s="2321"/>
      <c r="J3059" s="2281"/>
      <c r="K3059" s="2295"/>
      <c r="L3059" s="2304"/>
      <c r="M3059" s="310"/>
      <c r="N3059" s="1678"/>
      <c r="O3059" s="1678"/>
      <c r="P3059" s="309"/>
      <c r="Q3059" s="309"/>
      <c r="R3059" s="308"/>
      <c r="S3059" s="308"/>
      <c r="T3059" s="358"/>
      <c r="U3059" s="357"/>
      <c r="V3059" s="357"/>
      <c r="W3059" s="357"/>
      <c r="X3059" s="357"/>
      <c r="Y3059" s="357"/>
      <c r="Z3059" s="357"/>
      <c r="AA3059" s="357"/>
      <c r="AB3059" s="308"/>
      <c r="AC3059" s="2300"/>
      <c r="AD3059" s="2300"/>
      <c r="AE3059" s="2307"/>
      <c r="AF3059" s="2338"/>
      <c r="AG3059" s="2314"/>
      <c r="AH3059" s="2312"/>
      <c r="AI3059" s="271">
        <f t="shared" ref="AI3059" si="3236">IF(P3059=P3058,0,1)</f>
        <v>0</v>
      </c>
      <c r="AJ3059" s="271" t="s">
        <v>550</v>
      </c>
      <c r="AK3059" s="271" t="str">
        <f t="shared" si="3203"/>
        <v>??</v>
      </c>
      <c r="AL3059" s="271" t="e">
        <f>IF(#REF!=#REF!,0,1)</f>
        <v>#REF!</v>
      </c>
      <c r="AM3059" s="354">
        <f t="shared" si="3222"/>
        <v>0</v>
      </c>
    </row>
    <row r="3060" spans="1:39" ht="14.1" customHeight="1" thickTop="1" thickBot="1" x14ac:dyDescent="0.25">
      <c r="A3060" s="2278"/>
      <c r="B3060" s="2281"/>
      <c r="C3060" s="2283"/>
      <c r="D3060" s="2285"/>
      <c r="E3060" s="2288"/>
      <c r="F3060" s="2281"/>
      <c r="G3060" s="2295"/>
      <c r="H3060" s="2331"/>
      <c r="I3060" s="2321"/>
      <c r="J3060" s="2281"/>
      <c r="K3060" s="2295"/>
      <c r="L3060" s="2304"/>
      <c r="M3060" s="310"/>
      <c r="N3060" s="1678"/>
      <c r="O3060" s="1678"/>
      <c r="P3060" s="309"/>
      <c r="Q3060" s="309"/>
      <c r="R3060" s="308"/>
      <c r="S3060" s="308"/>
      <c r="T3060" s="358"/>
      <c r="U3060" s="357"/>
      <c r="V3060" s="357"/>
      <c r="W3060" s="357"/>
      <c r="X3060" s="357"/>
      <c r="Y3060" s="357"/>
      <c r="Z3060" s="357"/>
      <c r="AA3060" s="357"/>
      <c r="AB3060" s="308"/>
      <c r="AC3060" s="2300"/>
      <c r="AD3060" s="2300"/>
      <c r="AE3060" s="2307"/>
      <c r="AF3060" s="2338"/>
      <c r="AG3060" s="2314"/>
      <c r="AH3060" s="2312"/>
      <c r="AI3060" s="271">
        <f t="shared" ref="AI3060" si="3237">IF(P3060=P3059,0,IF(P3060=P3058,0,1))</f>
        <v>0</v>
      </c>
      <c r="AJ3060" s="271" t="s">
        <v>550</v>
      </c>
      <c r="AK3060" s="271" t="str">
        <f t="shared" si="3203"/>
        <v>??</v>
      </c>
      <c r="AL3060" s="271" t="e">
        <f>IF(#REF!=#REF!,0,IF(#REF!=#REF!,0,1))</f>
        <v>#REF!</v>
      </c>
      <c r="AM3060" s="354">
        <f t="shared" si="3222"/>
        <v>0</v>
      </c>
    </row>
    <row r="3061" spans="1:39" ht="14.1" customHeight="1" thickTop="1" thickBot="1" x14ac:dyDescent="0.25">
      <c r="A3061" s="2278"/>
      <c r="B3061" s="2281"/>
      <c r="C3061" s="2283"/>
      <c r="D3061" s="2285"/>
      <c r="E3061" s="2288"/>
      <c r="F3061" s="2281"/>
      <c r="G3061" s="2295"/>
      <c r="H3061" s="2331"/>
      <c r="I3061" s="2321"/>
      <c r="J3061" s="2281"/>
      <c r="K3061" s="2295"/>
      <c r="L3061" s="2304"/>
      <c r="M3061" s="310"/>
      <c r="N3061" s="1678"/>
      <c r="O3061" s="1678"/>
      <c r="P3061" s="309"/>
      <c r="Q3061" s="309"/>
      <c r="R3061" s="308"/>
      <c r="S3061" s="308"/>
      <c r="T3061" s="358"/>
      <c r="U3061" s="357"/>
      <c r="V3061" s="357"/>
      <c r="W3061" s="357"/>
      <c r="X3061" s="357"/>
      <c r="Y3061" s="357"/>
      <c r="Z3061" s="357"/>
      <c r="AA3061" s="357"/>
      <c r="AB3061" s="308"/>
      <c r="AC3061" s="2300"/>
      <c r="AD3061" s="2300"/>
      <c r="AE3061" s="2307"/>
      <c r="AF3061" s="2338"/>
      <c r="AG3061" s="2314"/>
      <c r="AH3061" s="2312"/>
      <c r="AI3061" s="271">
        <f t="shared" ref="AI3061" si="3238">IF(P3061=P3060,0,IF(P3061=P3059,0,IF(P3061=P3058,0,1)))</f>
        <v>0</v>
      </c>
      <c r="AJ3061" s="271" t="s">
        <v>550</v>
      </c>
      <c r="AK3061" s="271" t="str">
        <f t="shared" si="3203"/>
        <v>??</v>
      </c>
      <c r="AL3061" s="271" t="e">
        <f>IF(#REF!=#REF!,0,IF(#REF!=#REF!,0,IF(#REF!=#REF!,0,1)))</f>
        <v>#REF!</v>
      </c>
      <c r="AM3061" s="354">
        <f t="shared" si="3222"/>
        <v>0</v>
      </c>
    </row>
    <row r="3062" spans="1:39" ht="14.1" customHeight="1" thickTop="1" thickBot="1" x14ac:dyDescent="0.25">
      <c r="A3062" s="2278"/>
      <c r="B3062" s="2281"/>
      <c r="C3062" s="2283"/>
      <c r="D3062" s="2285"/>
      <c r="E3062" s="2288"/>
      <c r="F3062" s="2281"/>
      <c r="G3062" s="2295"/>
      <c r="H3062" s="2331"/>
      <c r="I3062" s="2321"/>
      <c r="J3062" s="2281"/>
      <c r="K3062" s="2295"/>
      <c r="L3062" s="2304"/>
      <c r="M3062" s="310"/>
      <c r="N3062" s="1678"/>
      <c r="O3062" s="1678"/>
      <c r="P3062" s="309"/>
      <c r="Q3062" s="309"/>
      <c r="R3062" s="308"/>
      <c r="S3062" s="308"/>
      <c r="T3062" s="358"/>
      <c r="U3062" s="357"/>
      <c r="V3062" s="357"/>
      <c r="W3062" s="357"/>
      <c r="X3062" s="357"/>
      <c r="Y3062" s="357"/>
      <c r="Z3062" s="357"/>
      <c r="AA3062" s="357"/>
      <c r="AB3062" s="308"/>
      <c r="AC3062" s="2300"/>
      <c r="AD3062" s="2300"/>
      <c r="AE3062" s="2307"/>
      <c r="AF3062" s="2338"/>
      <c r="AG3062" s="2314"/>
      <c r="AH3062" s="2312"/>
      <c r="AI3062" s="271">
        <f t="shared" ref="AI3062" si="3239">IF(P3062=P3061,0,IF(P3062=P3060,0,IF(P3062=P3059,0,IF(P3062=P3058,0,1))))</f>
        <v>0</v>
      </c>
      <c r="AJ3062" s="271" t="s">
        <v>550</v>
      </c>
      <c r="AK3062" s="271" t="str">
        <f t="shared" si="3203"/>
        <v>??</v>
      </c>
      <c r="AL3062" s="271" t="e">
        <f>IF(#REF!=#REF!,0,IF(#REF!=#REF!,0,IF(#REF!=#REF!,0,IF(#REF!=#REF!,0,1))))</f>
        <v>#REF!</v>
      </c>
      <c r="AM3062" s="354">
        <f t="shared" si="3222"/>
        <v>0</v>
      </c>
    </row>
    <row r="3063" spans="1:39" ht="14.1" customHeight="1" thickTop="1" thickBot="1" x14ac:dyDescent="0.25">
      <c r="A3063" s="2278"/>
      <c r="B3063" s="2281"/>
      <c r="C3063" s="2283"/>
      <c r="D3063" s="2285"/>
      <c r="E3063" s="2288"/>
      <c r="F3063" s="2281"/>
      <c r="G3063" s="2295"/>
      <c r="H3063" s="2331"/>
      <c r="I3063" s="2321"/>
      <c r="J3063" s="2281"/>
      <c r="K3063" s="2295"/>
      <c r="L3063" s="2304"/>
      <c r="M3063" s="310"/>
      <c r="N3063" s="1678"/>
      <c r="O3063" s="1678"/>
      <c r="P3063" s="309"/>
      <c r="Q3063" s="309"/>
      <c r="R3063" s="308"/>
      <c r="S3063" s="308"/>
      <c r="T3063" s="358"/>
      <c r="U3063" s="357"/>
      <c r="V3063" s="357"/>
      <c r="W3063" s="357"/>
      <c r="X3063" s="357"/>
      <c r="Y3063" s="357"/>
      <c r="Z3063" s="357"/>
      <c r="AA3063" s="357"/>
      <c r="AB3063" s="308"/>
      <c r="AC3063" s="2300"/>
      <c r="AD3063" s="2300"/>
      <c r="AE3063" s="2308" t="str">
        <f t="shared" ref="AE3063" si="3240">IF(AE3058&gt;11,"błąd","")</f>
        <v/>
      </c>
      <c r="AF3063" s="2338"/>
      <c r="AG3063" s="2314"/>
      <c r="AH3063" s="2312"/>
      <c r="AI3063" s="271">
        <f t="shared" ref="AI3063" si="3241">IF(P3063=P3062,0,IF(P3063=P3061,0,IF(P3063=P3060,0,IF(P3063=P3059,0,IF(P3063=P3058,0,1)))))</f>
        <v>0</v>
      </c>
      <c r="AJ3063" s="271" t="s">
        <v>550</v>
      </c>
      <c r="AK3063" s="271" t="str">
        <f t="shared" si="3203"/>
        <v>??</v>
      </c>
      <c r="AL3063" s="271" t="e">
        <f>IF(#REF!=#REF!,0,IF(#REF!=#REF!,0,IF(#REF!=#REF!,0,IF(#REF!=#REF!,0,IF(#REF!=#REF!,0,1)))))</f>
        <v>#REF!</v>
      </c>
      <c r="AM3063" s="354">
        <f t="shared" si="3222"/>
        <v>0</v>
      </c>
    </row>
    <row r="3064" spans="1:39" ht="14.1" customHeight="1" thickTop="1" thickBot="1" x14ac:dyDescent="0.25">
      <c r="A3064" s="2278"/>
      <c r="B3064" s="2281"/>
      <c r="C3064" s="2283"/>
      <c r="D3064" s="2285"/>
      <c r="E3064" s="2288"/>
      <c r="F3064" s="2281"/>
      <c r="G3064" s="2295"/>
      <c r="H3064" s="2331"/>
      <c r="I3064" s="2321"/>
      <c r="J3064" s="2281"/>
      <c r="K3064" s="2295"/>
      <c r="L3064" s="2304"/>
      <c r="M3064" s="310"/>
      <c r="N3064" s="1678"/>
      <c r="O3064" s="1678"/>
      <c r="P3064" s="309"/>
      <c r="Q3064" s="309"/>
      <c r="R3064" s="308"/>
      <c r="S3064" s="308"/>
      <c r="T3064" s="358"/>
      <c r="U3064" s="357"/>
      <c r="V3064" s="357"/>
      <c r="W3064" s="357"/>
      <c r="X3064" s="357"/>
      <c r="Y3064" s="357"/>
      <c r="Z3064" s="357"/>
      <c r="AA3064" s="357"/>
      <c r="AB3064" s="308"/>
      <c r="AC3064" s="2300"/>
      <c r="AD3064" s="2300"/>
      <c r="AE3064" s="2308"/>
      <c r="AF3064" s="2338"/>
      <c r="AG3064" s="2314"/>
      <c r="AH3064" s="2312"/>
      <c r="AI3064" s="271">
        <f t="shared" ref="AI3064" si="3242">IF(P3064=P3063,0,IF(P3064=P3062,0,IF(P3064=P3061,0,IF(P3064=P3060,0,IF(P3064=P3059,0,IF(P3064=P3058,0,1))))))</f>
        <v>0</v>
      </c>
      <c r="AJ3064" s="271" t="s">
        <v>550</v>
      </c>
      <c r="AK3064" s="271" t="str">
        <f t="shared" si="3203"/>
        <v>??</v>
      </c>
      <c r="AL3064" s="271" t="e">
        <f>IF(#REF!=#REF!,0,IF(#REF!=#REF!,0,IF(#REF!=#REF!,0,IF(#REF!=#REF!,0,IF(#REF!=#REF!,0,IF(#REF!=#REF!,0,1))))))</f>
        <v>#REF!</v>
      </c>
      <c r="AM3064" s="354">
        <f t="shared" si="3222"/>
        <v>0</v>
      </c>
    </row>
    <row r="3065" spans="1:39" ht="14.1" customHeight="1" thickTop="1" thickBot="1" x14ac:dyDescent="0.25">
      <c r="A3065" s="2279"/>
      <c r="B3065" s="2282"/>
      <c r="C3065" s="2284"/>
      <c r="D3065" s="2286"/>
      <c r="E3065" s="2289"/>
      <c r="F3065" s="2282"/>
      <c r="G3065" s="2296"/>
      <c r="H3065" s="2332"/>
      <c r="I3065" s="2322"/>
      <c r="J3065" s="2282"/>
      <c r="K3065" s="2296"/>
      <c r="L3065" s="2305"/>
      <c r="M3065" s="292"/>
      <c r="N3065" s="1678"/>
      <c r="O3065" s="1678"/>
      <c r="P3065" s="309"/>
      <c r="Q3065" s="309"/>
      <c r="R3065" s="308"/>
      <c r="S3065" s="308"/>
      <c r="T3065" s="356"/>
      <c r="U3065" s="355"/>
      <c r="V3065" s="355"/>
      <c r="W3065" s="355"/>
      <c r="X3065" s="355"/>
      <c r="Y3065" s="355"/>
      <c r="Z3065" s="355"/>
      <c r="AA3065" s="355"/>
      <c r="AB3065" s="290"/>
      <c r="AC3065" s="2301"/>
      <c r="AD3065" s="2301"/>
      <c r="AE3065" s="2309"/>
      <c r="AF3065" s="2339"/>
      <c r="AG3065" s="2315"/>
      <c r="AH3065" s="2312"/>
      <c r="AI3065" s="271">
        <f t="shared" ref="AI3065" si="3243">IF(P3065=P3064,0,IF(P3065=P3063,0,IF(P3065=P3062,0,IF(P3065=P3061,0,IF(P3065=P3060,0,IF(P3065=P3059,0,IF(P3065=P3058,0,1)))))))</f>
        <v>0</v>
      </c>
      <c r="AJ3065" s="271" t="s">
        <v>550</v>
      </c>
      <c r="AK3065" s="271" t="str">
        <f t="shared" si="3203"/>
        <v>??</v>
      </c>
      <c r="AL3065" s="271" t="e">
        <f>IF(#REF!=#REF!,0,IF(#REF!=#REF!,0,IF(#REF!=#REF!,0,IF(#REF!=#REF!,0,IF(#REF!=#REF!,0,IF(#REF!=#REF!,0,IF(#REF!=#REF!,0,1)))))))</f>
        <v>#REF!</v>
      </c>
      <c r="AM3065" s="354">
        <f t="shared" si="3222"/>
        <v>0</v>
      </c>
    </row>
    <row r="3066" spans="1:39" ht="14.1" customHeight="1" thickTop="1" thickBot="1" x14ac:dyDescent="0.25">
      <c r="A3066" s="2302"/>
      <c r="B3066" s="2280"/>
      <c r="C3066" s="2320"/>
      <c r="D3066" s="2327"/>
      <c r="E3066" s="2287"/>
      <c r="F3066" s="2281"/>
      <c r="G3066" s="2280"/>
      <c r="H3066" s="2330"/>
      <c r="I3066" s="390" t="s">
        <v>140</v>
      </c>
      <c r="J3066" s="2281"/>
      <c r="K3066" s="2280"/>
      <c r="L3066" s="2303"/>
      <c r="M3066" s="389"/>
      <c r="N3066" s="385"/>
      <c r="O3066" s="385"/>
      <c r="P3066" s="388"/>
      <c r="Q3066" s="388"/>
      <c r="R3066" s="385"/>
      <c r="S3066" s="385"/>
      <c r="T3066" s="387"/>
      <c r="U3066" s="386"/>
      <c r="V3066" s="386"/>
      <c r="W3066" s="386"/>
      <c r="X3066" s="386"/>
      <c r="Y3066" s="386"/>
      <c r="Z3066" s="386"/>
      <c r="AA3066" s="386"/>
      <c r="AB3066" s="385"/>
      <c r="AC3066" s="2299">
        <f t="shared" ref="AC3066" si="3244">SUM(T3066:AB3073)</f>
        <v>0</v>
      </c>
      <c r="AD3066" s="2299">
        <f t="shared" ref="AD3066" si="3245">IF(AC3066&gt;0,20,0)</f>
        <v>0</v>
      </c>
      <c r="AE3066" s="2306">
        <f t="shared" ref="AE3066" si="3246">IF((AC3066-AD3066)&gt;=0,AC3066-AD3066,0)</f>
        <v>0</v>
      </c>
      <c r="AF3066" s="2337">
        <f t="shared" ref="AF3066" si="3247">IF(AC3066&lt;AD3066,AC3066,AD3066)/IF(AD3066=0,1,AD3066)</f>
        <v>0</v>
      </c>
      <c r="AG3066" s="2313" t="str">
        <f t="shared" ref="AG3066" si="3248">IF(AF3066=1,"pe",IF(AF3066&gt;0,"ne",""))</f>
        <v/>
      </c>
      <c r="AH3066" s="2312"/>
      <c r="AI3066" s="271">
        <v>1</v>
      </c>
      <c r="AJ3066" s="271" t="s">
        <v>550</v>
      </c>
      <c r="AK3066" s="271" t="str">
        <f t="shared" si="3203"/>
        <v>??</v>
      </c>
      <c r="AL3066" s="271">
        <v>1</v>
      </c>
      <c r="AM3066" s="354">
        <f t="shared" ref="AM3066" si="3249">C3066</f>
        <v>0</v>
      </c>
    </row>
    <row r="3067" spans="1:39" ht="14.1" customHeight="1" thickTop="1" thickBot="1" x14ac:dyDescent="0.25">
      <c r="A3067" s="2278"/>
      <c r="B3067" s="2281"/>
      <c r="C3067" s="2283"/>
      <c r="D3067" s="2285"/>
      <c r="E3067" s="2288"/>
      <c r="F3067" s="2281"/>
      <c r="G3067" s="2295"/>
      <c r="H3067" s="2331"/>
      <c r="I3067" s="2321"/>
      <c r="J3067" s="2281"/>
      <c r="K3067" s="2295"/>
      <c r="L3067" s="2304"/>
      <c r="M3067" s="310"/>
      <c r="N3067" s="1678"/>
      <c r="O3067" s="1678"/>
      <c r="P3067" s="309"/>
      <c r="Q3067" s="309"/>
      <c r="R3067" s="308"/>
      <c r="S3067" s="308"/>
      <c r="T3067" s="358"/>
      <c r="U3067" s="357"/>
      <c r="V3067" s="357"/>
      <c r="W3067" s="357"/>
      <c r="X3067" s="357"/>
      <c r="Y3067" s="357"/>
      <c r="Z3067" s="357"/>
      <c r="AA3067" s="357"/>
      <c r="AB3067" s="308"/>
      <c r="AC3067" s="2300"/>
      <c r="AD3067" s="2300"/>
      <c r="AE3067" s="2307"/>
      <c r="AF3067" s="2338"/>
      <c r="AG3067" s="2314"/>
      <c r="AH3067" s="2312"/>
      <c r="AI3067" s="271">
        <f t="shared" ref="AI3067" si="3250">IF(P3067=P3066,0,1)</f>
        <v>0</v>
      </c>
      <c r="AJ3067" s="271" t="s">
        <v>550</v>
      </c>
      <c r="AK3067" s="271" t="str">
        <f t="shared" si="3203"/>
        <v>??</v>
      </c>
      <c r="AL3067" s="271" t="e">
        <f>IF(#REF!=#REF!,0,1)</f>
        <v>#REF!</v>
      </c>
      <c r="AM3067" s="354">
        <f t="shared" si="3222"/>
        <v>0</v>
      </c>
    </row>
    <row r="3068" spans="1:39" ht="14.1" customHeight="1" thickTop="1" thickBot="1" x14ac:dyDescent="0.25">
      <c r="A3068" s="2278"/>
      <c r="B3068" s="2281"/>
      <c r="C3068" s="2283"/>
      <c r="D3068" s="2285"/>
      <c r="E3068" s="2288"/>
      <c r="F3068" s="2281"/>
      <c r="G3068" s="2295"/>
      <c r="H3068" s="2331"/>
      <c r="I3068" s="2321"/>
      <c r="J3068" s="2281"/>
      <c r="K3068" s="2295"/>
      <c r="L3068" s="2304"/>
      <c r="M3068" s="310"/>
      <c r="N3068" s="1678"/>
      <c r="O3068" s="1678"/>
      <c r="P3068" s="309"/>
      <c r="Q3068" s="309"/>
      <c r="R3068" s="308"/>
      <c r="S3068" s="308"/>
      <c r="T3068" s="358"/>
      <c r="U3068" s="357"/>
      <c r="V3068" s="357"/>
      <c r="W3068" s="357"/>
      <c r="X3068" s="357"/>
      <c r="Y3068" s="357"/>
      <c r="Z3068" s="357"/>
      <c r="AA3068" s="357"/>
      <c r="AB3068" s="308"/>
      <c r="AC3068" s="2300"/>
      <c r="AD3068" s="2300"/>
      <c r="AE3068" s="2307"/>
      <c r="AF3068" s="2338"/>
      <c r="AG3068" s="2314"/>
      <c r="AH3068" s="2312"/>
      <c r="AI3068" s="271">
        <f t="shared" ref="AI3068" si="3251">IF(P3068=P3067,0,IF(P3068=P3066,0,1))</f>
        <v>0</v>
      </c>
      <c r="AJ3068" s="271" t="s">
        <v>550</v>
      </c>
      <c r="AK3068" s="271" t="str">
        <f t="shared" si="3203"/>
        <v>??</v>
      </c>
      <c r="AL3068" s="271" t="e">
        <f>IF(#REF!=#REF!,0,IF(#REF!=#REF!,0,1))</f>
        <v>#REF!</v>
      </c>
      <c r="AM3068" s="354">
        <f t="shared" si="3222"/>
        <v>0</v>
      </c>
    </row>
    <row r="3069" spans="1:39" ht="14.1" customHeight="1" thickTop="1" thickBot="1" x14ac:dyDescent="0.25">
      <c r="A3069" s="2278"/>
      <c r="B3069" s="2281"/>
      <c r="C3069" s="2283"/>
      <c r="D3069" s="2285"/>
      <c r="E3069" s="2288"/>
      <c r="F3069" s="2281"/>
      <c r="G3069" s="2295"/>
      <c r="H3069" s="2331"/>
      <c r="I3069" s="2321"/>
      <c r="J3069" s="2281"/>
      <c r="K3069" s="2295"/>
      <c r="L3069" s="2304"/>
      <c r="M3069" s="310"/>
      <c r="N3069" s="1678"/>
      <c r="O3069" s="1678"/>
      <c r="P3069" s="309"/>
      <c r="Q3069" s="309"/>
      <c r="R3069" s="308"/>
      <c r="S3069" s="308"/>
      <c r="T3069" s="358"/>
      <c r="U3069" s="357"/>
      <c r="V3069" s="357"/>
      <c r="W3069" s="357"/>
      <c r="X3069" s="357"/>
      <c r="Y3069" s="357"/>
      <c r="Z3069" s="357"/>
      <c r="AA3069" s="357"/>
      <c r="AB3069" s="308"/>
      <c r="AC3069" s="2300"/>
      <c r="AD3069" s="2300"/>
      <c r="AE3069" s="2307"/>
      <c r="AF3069" s="2338"/>
      <c r="AG3069" s="2314"/>
      <c r="AH3069" s="2312"/>
      <c r="AI3069" s="271">
        <f t="shared" ref="AI3069" si="3252">IF(P3069=P3068,0,IF(P3069=P3067,0,IF(P3069=P3066,0,1)))</f>
        <v>0</v>
      </c>
      <c r="AJ3069" s="271" t="s">
        <v>550</v>
      </c>
      <c r="AK3069" s="271" t="str">
        <f t="shared" si="3203"/>
        <v>??</v>
      </c>
      <c r="AL3069" s="271" t="e">
        <f>IF(#REF!=#REF!,0,IF(#REF!=#REF!,0,IF(#REF!=#REF!,0,1)))</f>
        <v>#REF!</v>
      </c>
      <c r="AM3069" s="354">
        <f t="shared" si="3222"/>
        <v>0</v>
      </c>
    </row>
    <row r="3070" spans="1:39" ht="14.1" customHeight="1" thickTop="1" thickBot="1" x14ac:dyDescent="0.25">
      <c r="A3070" s="2278"/>
      <c r="B3070" s="2281"/>
      <c r="C3070" s="2283"/>
      <c r="D3070" s="2285"/>
      <c r="E3070" s="2288"/>
      <c r="F3070" s="2281"/>
      <c r="G3070" s="2295"/>
      <c r="H3070" s="2331"/>
      <c r="I3070" s="2321"/>
      <c r="J3070" s="2281"/>
      <c r="K3070" s="2295"/>
      <c r="L3070" s="2304"/>
      <c r="M3070" s="310"/>
      <c r="N3070" s="1678"/>
      <c r="O3070" s="1678"/>
      <c r="P3070" s="309"/>
      <c r="Q3070" s="309"/>
      <c r="R3070" s="308"/>
      <c r="S3070" s="308"/>
      <c r="T3070" s="358"/>
      <c r="U3070" s="357"/>
      <c r="V3070" s="357"/>
      <c r="W3070" s="357"/>
      <c r="X3070" s="357"/>
      <c r="Y3070" s="357"/>
      <c r="Z3070" s="357"/>
      <c r="AA3070" s="357"/>
      <c r="AB3070" s="308"/>
      <c r="AC3070" s="2300"/>
      <c r="AD3070" s="2300"/>
      <c r="AE3070" s="2307"/>
      <c r="AF3070" s="2338"/>
      <c r="AG3070" s="2314"/>
      <c r="AH3070" s="2312"/>
      <c r="AI3070" s="271">
        <f t="shared" ref="AI3070" si="3253">IF(P3070=P3069,0,IF(P3070=P3068,0,IF(P3070=P3067,0,IF(P3070=P3066,0,1))))</f>
        <v>0</v>
      </c>
      <c r="AJ3070" s="271" t="s">
        <v>550</v>
      </c>
      <c r="AK3070" s="271" t="str">
        <f t="shared" si="3203"/>
        <v>??</v>
      </c>
      <c r="AL3070" s="271" t="e">
        <f>IF(#REF!=#REF!,0,IF(#REF!=#REF!,0,IF(#REF!=#REF!,0,IF(#REF!=#REF!,0,1))))</f>
        <v>#REF!</v>
      </c>
      <c r="AM3070" s="354">
        <f t="shared" si="3222"/>
        <v>0</v>
      </c>
    </row>
    <row r="3071" spans="1:39" ht="14.1" customHeight="1" thickTop="1" thickBot="1" x14ac:dyDescent="0.25">
      <c r="A3071" s="2278"/>
      <c r="B3071" s="2281"/>
      <c r="C3071" s="2283"/>
      <c r="D3071" s="2285"/>
      <c r="E3071" s="2288"/>
      <c r="F3071" s="2281"/>
      <c r="G3071" s="2295"/>
      <c r="H3071" s="2331"/>
      <c r="I3071" s="2321"/>
      <c r="J3071" s="2281"/>
      <c r="K3071" s="2295"/>
      <c r="L3071" s="2304"/>
      <c r="M3071" s="310"/>
      <c r="N3071" s="1678"/>
      <c r="O3071" s="1678"/>
      <c r="P3071" s="309"/>
      <c r="Q3071" s="309"/>
      <c r="R3071" s="308"/>
      <c r="S3071" s="308"/>
      <c r="T3071" s="358"/>
      <c r="U3071" s="357"/>
      <c r="V3071" s="357"/>
      <c r="W3071" s="357"/>
      <c r="X3071" s="357"/>
      <c r="Y3071" s="357"/>
      <c r="Z3071" s="357"/>
      <c r="AA3071" s="357"/>
      <c r="AB3071" s="308"/>
      <c r="AC3071" s="2300"/>
      <c r="AD3071" s="2300"/>
      <c r="AE3071" s="2308" t="str">
        <f t="shared" ref="AE3071" si="3254">IF(AE3066&gt;11,"błąd","")</f>
        <v/>
      </c>
      <c r="AF3071" s="2338"/>
      <c r="AG3071" s="2314"/>
      <c r="AH3071" s="2312"/>
      <c r="AI3071" s="271">
        <f t="shared" ref="AI3071" si="3255">IF(P3071=P3070,0,IF(P3071=P3069,0,IF(P3071=P3068,0,IF(P3071=P3067,0,IF(P3071=P3066,0,1)))))</f>
        <v>0</v>
      </c>
      <c r="AJ3071" s="271" t="s">
        <v>550</v>
      </c>
      <c r="AK3071" s="271" t="str">
        <f t="shared" si="3203"/>
        <v>??</v>
      </c>
      <c r="AL3071" s="271" t="e">
        <f>IF(#REF!=#REF!,0,IF(#REF!=#REF!,0,IF(#REF!=#REF!,0,IF(#REF!=#REF!,0,IF(#REF!=#REF!,0,1)))))</f>
        <v>#REF!</v>
      </c>
      <c r="AM3071" s="354">
        <f t="shared" si="3222"/>
        <v>0</v>
      </c>
    </row>
    <row r="3072" spans="1:39" ht="14.1" customHeight="1" thickTop="1" thickBot="1" x14ac:dyDescent="0.25">
      <c r="A3072" s="2278"/>
      <c r="B3072" s="2281"/>
      <c r="C3072" s="2283"/>
      <c r="D3072" s="2285"/>
      <c r="E3072" s="2288"/>
      <c r="F3072" s="2281"/>
      <c r="G3072" s="2295"/>
      <c r="H3072" s="2331"/>
      <c r="I3072" s="2321"/>
      <c r="J3072" s="2281"/>
      <c r="K3072" s="2295"/>
      <c r="L3072" s="2304"/>
      <c r="M3072" s="310"/>
      <c r="N3072" s="1678"/>
      <c r="O3072" s="1678"/>
      <c r="P3072" s="309"/>
      <c r="Q3072" s="309"/>
      <c r="R3072" s="308"/>
      <c r="S3072" s="308"/>
      <c r="T3072" s="358"/>
      <c r="U3072" s="357"/>
      <c r="V3072" s="357"/>
      <c r="W3072" s="357"/>
      <c r="X3072" s="357"/>
      <c r="Y3072" s="357"/>
      <c r="Z3072" s="357"/>
      <c r="AA3072" s="357"/>
      <c r="AB3072" s="308"/>
      <c r="AC3072" s="2300"/>
      <c r="AD3072" s="2300"/>
      <c r="AE3072" s="2308"/>
      <c r="AF3072" s="2338"/>
      <c r="AG3072" s="2314"/>
      <c r="AH3072" s="2312"/>
      <c r="AI3072" s="271">
        <f t="shared" ref="AI3072" si="3256">IF(P3072=P3071,0,IF(P3072=P3070,0,IF(P3072=P3069,0,IF(P3072=P3068,0,IF(P3072=P3067,0,IF(P3072=P3066,0,1))))))</f>
        <v>0</v>
      </c>
      <c r="AJ3072" s="271" t="s">
        <v>550</v>
      </c>
      <c r="AK3072" s="271" t="str">
        <f t="shared" si="3203"/>
        <v>??</v>
      </c>
      <c r="AL3072" s="271" t="e">
        <f>IF(#REF!=#REF!,0,IF(#REF!=#REF!,0,IF(#REF!=#REF!,0,IF(#REF!=#REF!,0,IF(#REF!=#REF!,0,IF(#REF!=#REF!,0,1))))))</f>
        <v>#REF!</v>
      </c>
      <c r="AM3072" s="354">
        <f t="shared" si="3222"/>
        <v>0</v>
      </c>
    </row>
    <row r="3073" spans="1:39" ht="14.1" customHeight="1" thickTop="1" thickBot="1" x14ac:dyDescent="0.25">
      <c r="A3073" s="2279"/>
      <c r="B3073" s="2282"/>
      <c r="C3073" s="2284"/>
      <c r="D3073" s="2286"/>
      <c r="E3073" s="2289"/>
      <c r="F3073" s="2282"/>
      <c r="G3073" s="2296"/>
      <c r="H3073" s="2332"/>
      <c r="I3073" s="2322"/>
      <c r="J3073" s="2282"/>
      <c r="K3073" s="2296"/>
      <c r="L3073" s="2305"/>
      <c r="M3073" s="292"/>
      <c r="N3073" s="1678"/>
      <c r="O3073" s="1678"/>
      <c r="P3073" s="309"/>
      <c r="Q3073" s="309"/>
      <c r="R3073" s="308"/>
      <c r="S3073" s="308"/>
      <c r="T3073" s="356"/>
      <c r="U3073" s="355"/>
      <c r="V3073" s="355"/>
      <c r="W3073" s="355"/>
      <c r="X3073" s="355"/>
      <c r="Y3073" s="355"/>
      <c r="Z3073" s="355"/>
      <c r="AA3073" s="355"/>
      <c r="AB3073" s="290"/>
      <c r="AC3073" s="2301"/>
      <c r="AD3073" s="2301"/>
      <c r="AE3073" s="2309"/>
      <c r="AF3073" s="2339"/>
      <c r="AG3073" s="2315"/>
      <c r="AH3073" s="2312"/>
      <c r="AI3073" s="271">
        <f t="shared" ref="AI3073" si="3257">IF(P3073=P3072,0,IF(P3073=P3071,0,IF(P3073=P3070,0,IF(P3073=P3069,0,IF(P3073=P3068,0,IF(P3073=P3067,0,IF(P3073=P3066,0,1)))))))</f>
        <v>0</v>
      </c>
      <c r="AJ3073" s="271" t="s">
        <v>550</v>
      </c>
      <c r="AK3073" s="271" t="str">
        <f t="shared" si="3203"/>
        <v>??</v>
      </c>
      <c r="AL3073" s="271" t="e">
        <f>IF(#REF!=#REF!,0,IF(#REF!=#REF!,0,IF(#REF!=#REF!,0,IF(#REF!=#REF!,0,IF(#REF!=#REF!,0,IF(#REF!=#REF!,0,IF(#REF!=#REF!,0,1)))))))</f>
        <v>#REF!</v>
      </c>
      <c r="AM3073" s="354">
        <f t="shared" si="3222"/>
        <v>0</v>
      </c>
    </row>
    <row r="3074" spans="1:39" ht="14.1" customHeight="1" thickTop="1" thickBot="1" x14ac:dyDescent="0.25">
      <c r="A3074" s="2302"/>
      <c r="B3074" s="2280"/>
      <c r="C3074" s="2320"/>
      <c r="D3074" s="2327"/>
      <c r="E3074" s="2287"/>
      <c r="F3074" s="2281"/>
      <c r="G3074" s="2280"/>
      <c r="H3074" s="2330"/>
      <c r="I3074" s="390" t="s">
        <v>140</v>
      </c>
      <c r="J3074" s="2281"/>
      <c r="K3074" s="2280"/>
      <c r="L3074" s="2303"/>
      <c r="M3074" s="389"/>
      <c r="N3074" s="385"/>
      <c r="O3074" s="385"/>
      <c r="P3074" s="388"/>
      <c r="Q3074" s="388"/>
      <c r="R3074" s="385"/>
      <c r="S3074" s="385"/>
      <c r="T3074" s="387"/>
      <c r="U3074" s="386"/>
      <c r="V3074" s="386"/>
      <c r="W3074" s="386"/>
      <c r="X3074" s="386"/>
      <c r="Y3074" s="386"/>
      <c r="Z3074" s="386"/>
      <c r="AA3074" s="386"/>
      <c r="AB3074" s="385"/>
      <c r="AC3074" s="2299">
        <f t="shared" ref="AC3074" si="3258">SUM(T3074:AB3081)</f>
        <v>0</v>
      </c>
      <c r="AD3074" s="2299">
        <f t="shared" ref="AD3074" si="3259">IF(AC3074&gt;0,20,0)</f>
        <v>0</v>
      </c>
      <c r="AE3074" s="2306">
        <f t="shared" ref="AE3074" si="3260">IF((AC3074-AD3074)&gt;=0,AC3074-AD3074,0)</f>
        <v>0</v>
      </c>
      <c r="AF3074" s="2337">
        <f t="shared" ref="AF3074" si="3261">IF(AC3074&lt;AD3074,AC3074,AD3074)/IF(AD3074=0,1,AD3074)</f>
        <v>0</v>
      </c>
      <c r="AG3074" s="2313" t="str">
        <f t="shared" ref="AG3074" si="3262">IF(AF3074=1,"pe",IF(AF3074&gt;0,"ne",""))</f>
        <v/>
      </c>
      <c r="AH3074" s="2312"/>
      <c r="AI3074" s="271">
        <v>1</v>
      </c>
      <c r="AJ3074" s="271" t="s">
        <v>550</v>
      </c>
      <c r="AK3074" s="271" t="str">
        <f t="shared" si="3203"/>
        <v>??</v>
      </c>
      <c r="AL3074" s="271">
        <v>1</v>
      </c>
      <c r="AM3074" s="354">
        <f t="shared" ref="AM3074" si="3263">C3074</f>
        <v>0</v>
      </c>
    </row>
    <row r="3075" spans="1:39" ht="14.1" customHeight="1" thickTop="1" thickBot="1" x14ac:dyDescent="0.25">
      <c r="A3075" s="2278"/>
      <c r="B3075" s="2281"/>
      <c r="C3075" s="2283"/>
      <c r="D3075" s="2285"/>
      <c r="E3075" s="2288"/>
      <c r="F3075" s="2281"/>
      <c r="G3075" s="2295"/>
      <c r="H3075" s="2331"/>
      <c r="I3075" s="2321"/>
      <c r="J3075" s="2281"/>
      <c r="K3075" s="2295"/>
      <c r="L3075" s="2304"/>
      <c r="M3075" s="310"/>
      <c r="N3075" s="1678"/>
      <c r="O3075" s="1678"/>
      <c r="P3075" s="309"/>
      <c r="Q3075" s="309"/>
      <c r="R3075" s="308"/>
      <c r="S3075" s="308"/>
      <c r="T3075" s="358"/>
      <c r="U3075" s="357"/>
      <c r="V3075" s="357"/>
      <c r="W3075" s="357"/>
      <c r="X3075" s="357"/>
      <c r="Y3075" s="357"/>
      <c r="Z3075" s="357"/>
      <c r="AA3075" s="357"/>
      <c r="AB3075" s="308"/>
      <c r="AC3075" s="2300"/>
      <c r="AD3075" s="2300"/>
      <c r="AE3075" s="2307"/>
      <c r="AF3075" s="2338"/>
      <c r="AG3075" s="2314"/>
      <c r="AH3075" s="2312"/>
      <c r="AI3075" s="271">
        <f t="shared" ref="AI3075" si="3264">IF(P3075=P3074,0,1)</f>
        <v>0</v>
      </c>
      <c r="AJ3075" s="271" t="s">
        <v>550</v>
      </c>
      <c r="AK3075" s="271" t="str">
        <f t="shared" si="3203"/>
        <v>??</v>
      </c>
      <c r="AL3075" s="271" t="e">
        <f>IF(#REF!=#REF!,0,1)</f>
        <v>#REF!</v>
      </c>
      <c r="AM3075" s="354">
        <f t="shared" si="3222"/>
        <v>0</v>
      </c>
    </row>
    <row r="3076" spans="1:39" ht="14.1" customHeight="1" thickTop="1" thickBot="1" x14ac:dyDescent="0.25">
      <c r="A3076" s="2278"/>
      <c r="B3076" s="2281"/>
      <c r="C3076" s="2283"/>
      <c r="D3076" s="2285"/>
      <c r="E3076" s="2288"/>
      <c r="F3076" s="2281"/>
      <c r="G3076" s="2295"/>
      <c r="H3076" s="2331"/>
      <c r="I3076" s="2321"/>
      <c r="J3076" s="2281"/>
      <c r="K3076" s="2295"/>
      <c r="L3076" s="2304"/>
      <c r="M3076" s="310"/>
      <c r="N3076" s="1678"/>
      <c r="O3076" s="1678"/>
      <c r="P3076" s="309"/>
      <c r="Q3076" s="309"/>
      <c r="R3076" s="308"/>
      <c r="S3076" s="308"/>
      <c r="T3076" s="358"/>
      <c r="U3076" s="357"/>
      <c r="V3076" s="357"/>
      <c r="W3076" s="357"/>
      <c r="X3076" s="357"/>
      <c r="Y3076" s="357"/>
      <c r="Z3076" s="357"/>
      <c r="AA3076" s="357"/>
      <c r="AB3076" s="308"/>
      <c r="AC3076" s="2300"/>
      <c r="AD3076" s="2300"/>
      <c r="AE3076" s="2307"/>
      <c r="AF3076" s="2338"/>
      <c r="AG3076" s="2314"/>
      <c r="AH3076" s="2312"/>
      <c r="AI3076" s="271">
        <f t="shared" ref="AI3076" si="3265">IF(P3076=P3075,0,IF(P3076=P3074,0,1))</f>
        <v>0</v>
      </c>
      <c r="AJ3076" s="271" t="s">
        <v>550</v>
      </c>
      <c r="AK3076" s="271" t="str">
        <f t="shared" si="3203"/>
        <v>??</v>
      </c>
      <c r="AL3076" s="271" t="e">
        <f>IF(#REF!=#REF!,0,IF(#REF!=#REF!,0,1))</f>
        <v>#REF!</v>
      </c>
      <c r="AM3076" s="354">
        <f t="shared" si="3222"/>
        <v>0</v>
      </c>
    </row>
    <row r="3077" spans="1:39" ht="14.1" customHeight="1" thickTop="1" thickBot="1" x14ac:dyDescent="0.25">
      <c r="A3077" s="2278"/>
      <c r="B3077" s="2281"/>
      <c r="C3077" s="2283"/>
      <c r="D3077" s="2285"/>
      <c r="E3077" s="2288"/>
      <c r="F3077" s="2281"/>
      <c r="G3077" s="2295"/>
      <c r="H3077" s="2331"/>
      <c r="I3077" s="2321"/>
      <c r="J3077" s="2281"/>
      <c r="K3077" s="2295"/>
      <c r="L3077" s="2304"/>
      <c r="M3077" s="310"/>
      <c r="N3077" s="1678"/>
      <c r="O3077" s="1678"/>
      <c r="P3077" s="309"/>
      <c r="Q3077" s="309"/>
      <c r="R3077" s="308"/>
      <c r="S3077" s="308"/>
      <c r="T3077" s="358"/>
      <c r="U3077" s="357"/>
      <c r="V3077" s="357"/>
      <c r="W3077" s="357"/>
      <c r="X3077" s="357"/>
      <c r="Y3077" s="357"/>
      <c r="Z3077" s="357"/>
      <c r="AA3077" s="357"/>
      <c r="AB3077" s="308"/>
      <c r="AC3077" s="2300"/>
      <c r="AD3077" s="2300"/>
      <c r="AE3077" s="2307"/>
      <c r="AF3077" s="2338"/>
      <c r="AG3077" s="2314"/>
      <c r="AH3077" s="2312"/>
      <c r="AI3077" s="271">
        <f t="shared" ref="AI3077" si="3266">IF(P3077=P3076,0,IF(P3077=P3075,0,IF(P3077=P3074,0,1)))</f>
        <v>0</v>
      </c>
      <c r="AJ3077" s="271" t="s">
        <v>550</v>
      </c>
      <c r="AK3077" s="271" t="str">
        <f t="shared" si="3203"/>
        <v>??</v>
      </c>
      <c r="AL3077" s="271" t="e">
        <f>IF(#REF!=#REF!,0,IF(#REF!=#REF!,0,IF(#REF!=#REF!,0,1)))</f>
        <v>#REF!</v>
      </c>
      <c r="AM3077" s="354">
        <f t="shared" si="3222"/>
        <v>0</v>
      </c>
    </row>
    <row r="3078" spans="1:39" ht="14.1" customHeight="1" thickTop="1" thickBot="1" x14ac:dyDescent="0.25">
      <c r="A3078" s="2278"/>
      <c r="B3078" s="2281"/>
      <c r="C3078" s="2283"/>
      <c r="D3078" s="2285"/>
      <c r="E3078" s="2288"/>
      <c r="F3078" s="2281"/>
      <c r="G3078" s="2295"/>
      <c r="H3078" s="2331"/>
      <c r="I3078" s="2321"/>
      <c r="J3078" s="2281"/>
      <c r="K3078" s="2295"/>
      <c r="L3078" s="2304"/>
      <c r="M3078" s="310"/>
      <c r="N3078" s="1678"/>
      <c r="O3078" s="1678"/>
      <c r="P3078" s="309"/>
      <c r="Q3078" s="309"/>
      <c r="R3078" s="308"/>
      <c r="S3078" s="308"/>
      <c r="T3078" s="358"/>
      <c r="U3078" s="357"/>
      <c r="V3078" s="357"/>
      <c r="W3078" s="357"/>
      <c r="X3078" s="357"/>
      <c r="Y3078" s="357"/>
      <c r="Z3078" s="357"/>
      <c r="AA3078" s="357"/>
      <c r="AB3078" s="308"/>
      <c r="AC3078" s="2300"/>
      <c r="AD3078" s="2300"/>
      <c r="AE3078" s="2307"/>
      <c r="AF3078" s="2338"/>
      <c r="AG3078" s="2314"/>
      <c r="AH3078" s="2312"/>
      <c r="AI3078" s="271">
        <f t="shared" ref="AI3078" si="3267">IF(P3078=P3077,0,IF(P3078=P3076,0,IF(P3078=P3075,0,IF(P3078=P3074,0,1))))</f>
        <v>0</v>
      </c>
      <c r="AJ3078" s="271" t="s">
        <v>550</v>
      </c>
      <c r="AK3078" s="271" t="str">
        <f t="shared" si="3203"/>
        <v>??</v>
      </c>
      <c r="AL3078" s="271" t="e">
        <f>IF(#REF!=#REF!,0,IF(#REF!=#REF!,0,IF(#REF!=#REF!,0,IF(#REF!=#REF!,0,1))))</f>
        <v>#REF!</v>
      </c>
      <c r="AM3078" s="354">
        <f t="shared" si="3222"/>
        <v>0</v>
      </c>
    </row>
    <row r="3079" spans="1:39" ht="14.1" customHeight="1" thickTop="1" thickBot="1" x14ac:dyDescent="0.25">
      <c r="A3079" s="2278"/>
      <c r="B3079" s="2281"/>
      <c r="C3079" s="2283"/>
      <c r="D3079" s="2285"/>
      <c r="E3079" s="2288"/>
      <c r="F3079" s="2281"/>
      <c r="G3079" s="2295"/>
      <c r="H3079" s="2331"/>
      <c r="I3079" s="2321"/>
      <c r="J3079" s="2281"/>
      <c r="K3079" s="2295"/>
      <c r="L3079" s="2304"/>
      <c r="M3079" s="310"/>
      <c r="N3079" s="1678"/>
      <c r="O3079" s="1678"/>
      <c r="P3079" s="309"/>
      <c r="Q3079" s="309"/>
      <c r="R3079" s="308"/>
      <c r="S3079" s="308"/>
      <c r="T3079" s="358"/>
      <c r="U3079" s="357"/>
      <c r="V3079" s="357"/>
      <c r="W3079" s="357"/>
      <c r="X3079" s="357"/>
      <c r="Y3079" s="357"/>
      <c r="Z3079" s="357"/>
      <c r="AA3079" s="357"/>
      <c r="AB3079" s="308"/>
      <c r="AC3079" s="2300"/>
      <c r="AD3079" s="2300"/>
      <c r="AE3079" s="2308" t="str">
        <f t="shared" ref="AE3079" si="3268">IF(AE3074&gt;11,"błąd","")</f>
        <v/>
      </c>
      <c r="AF3079" s="2338"/>
      <c r="AG3079" s="2314"/>
      <c r="AH3079" s="2312"/>
      <c r="AI3079" s="271">
        <f t="shared" ref="AI3079" si="3269">IF(P3079=P3078,0,IF(P3079=P3077,0,IF(P3079=P3076,0,IF(P3079=P3075,0,IF(P3079=P3074,0,1)))))</f>
        <v>0</v>
      </c>
      <c r="AJ3079" s="271" t="s">
        <v>550</v>
      </c>
      <c r="AK3079" s="271" t="str">
        <f t="shared" si="3203"/>
        <v>??</v>
      </c>
      <c r="AL3079" s="271" t="e">
        <f>IF(#REF!=#REF!,0,IF(#REF!=#REF!,0,IF(#REF!=#REF!,0,IF(#REF!=#REF!,0,IF(#REF!=#REF!,0,1)))))</f>
        <v>#REF!</v>
      </c>
      <c r="AM3079" s="354">
        <f t="shared" si="3222"/>
        <v>0</v>
      </c>
    </row>
    <row r="3080" spans="1:39" ht="14.1" customHeight="1" thickTop="1" thickBot="1" x14ac:dyDescent="0.25">
      <c r="A3080" s="2278"/>
      <c r="B3080" s="2281"/>
      <c r="C3080" s="2283"/>
      <c r="D3080" s="2285"/>
      <c r="E3080" s="2288"/>
      <c r="F3080" s="2281"/>
      <c r="G3080" s="2295"/>
      <c r="H3080" s="2331"/>
      <c r="I3080" s="2321"/>
      <c r="J3080" s="2281"/>
      <c r="K3080" s="2295"/>
      <c r="L3080" s="2304"/>
      <c r="M3080" s="310"/>
      <c r="N3080" s="1678"/>
      <c r="O3080" s="1678"/>
      <c r="P3080" s="309"/>
      <c r="Q3080" s="309"/>
      <c r="R3080" s="308"/>
      <c r="S3080" s="308"/>
      <c r="T3080" s="358"/>
      <c r="U3080" s="357"/>
      <c r="V3080" s="357"/>
      <c r="W3080" s="357"/>
      <c r="X3080" s="357"/>
      <c r="Y3080" s="357"/>
      <c r="Z3080" s="357"/>
      <c r="AA3080" s="357"/>
      <c r="AB3080" s="308"/>
      <c r="AC3080" s="2300"/>
      <c r="AD3080" s="2300"/>
      <c r="AE3080" s="2308"/>
      <c r="AF3080" s="2338"/>
      <c r="AG3080" s="2314"/>
      <c r="AH3080" s="2312"/>
      <c r="AI3080" s="271">
        <f t="shared" ref="AI3080" si="3270">IF(P3080=P3079,0,IF(P3080=P3078,0,IF(P3080=P3077,0,IF(P3080=P3076,0,IF(P3080=P3075,0,IF(P3080=P3074,0,1))))))</f>
        <v>0</v>
      </c>
      <c r="AJ3080" s="271" t="s">
        <v>550</v>
      </c>
      <c r="AK3080" s="271" t="str">
        <f t="shared" si="3203"/>
        <v>??</v>
      </c>
      <c r="AL3080" s="271" t="e">
        <f>IF(#REF!=#REF!,0,IF(#REF!=#REF!,0,IF(#REF!=#REF!,0,IF(#REF!=#REF!,0,IF(#REF!=#REF!,0,IF(#REF!=#REF!,0,1))))))</f>
        <v>#REF!</v>
      </c>
      <c r="AM3080" s="354">
        <f t="shared" si="3222"/>
        <v>0</v>
      </c>
    </row>
    <row r="3081" spans="1:39" ht="14.1" customHeight="1" thickTop="1" thickBot="1" x14ac:dyDescent="0.25">
      <c r="A3081" s="2279"/>
      <c r="B3081" s="2282"/>
      <c r="C3081" s="2284"/>
      <c r="D3081" s="2286"/>
      <c r="E3081" s="2289"/>
      <c r="F3081" s="2282"/>
      <c r="G3081" s="2296"/>
      <c r="H3081" s="2332"/>
      <c r="I3081" s="2322"/>
      <c r="J3081" s="2282"/>
      <c r="K3081" s="2296"/>
      <c r="L3081" s="2305"/>
      <c r="M3081" s="292"/>
      <c r="N3081" s="1678"/>
      <c r="O3081" s="1678"/>
      <c r="P3081" s="309"/>
      <c r="Q3081" s="309"/>
      <c r="R3081" s="308"/>
      <c r="S3081" s="308"/>
      <c r="T3081" s="356"/>
      <c r="U3081" s="355"/>
      <c r="V3081" s="355"/>
      <c r="W3081" s="355"/>
      <c r="X3081" s="355"/>
      <c r="Y3081" s="355"/>
      <c r="Z3081" s="355"/>
      <c r="AA3081" s="355"/>
      <c r="AB3081" s="290"/>
      <c r="AC3081" s="2301"/>
      <c r="AD3081" s="2301"/>
      <c r="AE3081" s="2309"/>
      <c r="AF3081" s="2339"/>
      <c r="AG3081" s="2315"/>
      <c r="AH3081" s="2312"/>
      <c r="AI3081" s="271">
        <f t="shared" ref="AI3081" si="3271">IF(P3081=P3080,0,IF(P3081=P3079,0,IF(P3081=P3078,0,IF(P3081=P3077,0,IF(P3081=P3076,0,IF(P3081=P3075,0,IF(P3081=P3074,0,1)))))))</f>
        <v>0</v>
      </c>
      <c r="AJ3081" s="271" t="s">
        <v>550</v>
      </c>
      <c r="AK3081" s="271" t="str">
        <f t="shared" si="3203"/>
        <v>??</v>
      </c>
      <c r="AL3081" s="271" t="e">
        <f>IF(#REF!=#REF!,0,IF(#REF!=#REF!,0,IF(#REF!=#REF!,0,IF(#REF!=#REF!,0,IF(#REF!=#REF!,0,IF(#REF!=#REF!,0,IF(#REF!=#REF!,0,1)))))))</f>
        <v>#REF!</v>
      </c>
      <c r="AM3081" s="354">
        <f t="shared" si="3222"/>
        <v>0</v>
      </c>
    </row>
    <row r="3082" spans="1:39" ht="14.1" customHeight="1" thickTop="1" thickBot="1" x14ac:dyDescent="0.25">
      <c r="A3082" s="2302"/>
      <c r="B3082" s="2280"/>
      <c r="C3082" s="2320"/>
      <c r="D3082" s="2327"/>
      <c r="E3082" s="2287"/>
      <c r="F3082" s="2281"/>
      <c r="G3082" s="2280"/>
      <c r="H3082" s="2330"/>
      <c r="I3082" s="390" t="s">
        <v>140</v>
      </c>
      <c r="J3082" s="2281"/>
      <c r="K3082" s="2280"/>
      <c r="L3082" s="2303"/>
      <c r="M3082" s="389"/>
      <c r="N3082" s="385"/>
      <c r="O3082" s="385"/>
      <c r="P3082" s="388"/>
      <c r="Q3082" s="388"/>
      <c r="R3082" s="385"/>
      <c r="S3082" s="385"/>
      <c r="T3082" s="387"/>
      <c r="U3082" s="386"/>
      <c r="V3082" s="386"/>
      <c r="W3082" s="386"/>
      <c r="X3082" s="386"/>
      <c r="Y3082" s="386"/>
      <c r="Z3082" s="386"/>
      <c r="AA3082" s="386"/>
      <c r="AB3082" s="385"/>
      <c r="AC3082" s="2299">
        <f t="shared" ref="AC3082" si="3272">SUM(T3082:AB3089)</f>
        <v>0</v>
      </c>
      <c r="AD3082" s="2299">
        <f t="shared" ref="AD3082" si="3273">IF(AC3082&gt;0,20,0)</f>
        <v>0</v>
      </c>
      <c r="AE3082" s="2306">
        <f t="shared" ref="AE3082" si="3274">IF((AC3082-AD3082)&gt;=0,AC3082-AD3082,0)</f>
        <v>0</v>
      </c>
      <c r="AF3082" s="2337">
        <f t="shared" ref="AF3082" si="3275">IF(AC3082&lt;AD3082,AC3082,AD3082)/IF(AD3082=0,1,AD3082)</f>
        <v>0</v>
      </c>
      <c r="AG3082" s="2313" t="str">
        <f t="shared" ref="AG3082" si="3276">IF(AF3082=1,"pe",IF(AF3082&gt;0,"ne",""))</f>
        <v/>
      </c>
      <c r="AH3082" s="2312"/>
      <c r="AI3082" s="271">
        <v>1</v>
      </c>
      <c r="AJ3082" s="271" t="s">
        <v>550</v>
      </c>
      <c r="AK3082" s="271" t="str">
        <f t="shared" si="3203"/>
        <v>??</v>
      </c>
      <c r="AL3082" s="271">
        <v>1</v>
      </c>
      <c r="AM3082" s="354">
        <f t="shared" ref="AM3082" si="3277">C3082</f>
        <v>0</v>
      </c>
    </row>
    <row r="3083" spans="1:39" ht="14.1" customHeight="1" thickTop="1" thickBot="1" x14ac:dyDescent="0.25">
      <c r="A3083" s="2278"/>
      <c r="B3083" s="2281"/>
      <c r="C3083" s="2283"/>
      <c r="D3083" s="2285"/>
      <c r="E3083" s="2288"/>
      <c r="F3083" s="2281"/>
      <c r="G3083" s="2295"/>
      <c r="H3083" s="2331"/>
      <c r="I3083" s="2321"/>
      <c r="J3083" s="2281"/>
      <c r="K3083" s="2295"/>
      <c r="L3083" s="2304"/>
      <c r="M3083" s="310"/>
      <c r="N3083" s="1678"/>
      <c r="O3083" s="1678"/>
      <c r="P3083" s="309"/>
      <c r="Q3083" s="309"/>
      <c r="R3083" s="308"/>
      <c r="S3083" s="308"/>
      <c r="T3083" s="358"/>
      <c r="U3083" s="357"/>
      <c r="V3083" s="357"/>
      <c r="W3083" s="357"/>
      <c r="X3083" s="357"/>
      <c r="Y3083" s="357"/>
      <c r="Z3083" s="357"/>
      <c r="AA3083" s="357"/>
      <c r="AB3083" s="308"/>
      <c r="AC3083" s="2300"/>
      <c r="AD3083" s="2300"/>
      <c r="AE3083" s="2307"/>
      <c r="AF3083" s="2338"/>
      <c r="AG3083" s="2314"/>
      <c r="AH3083" s="2312"/>
      <c r="AI3083" s="271">
        <f t="shared" ref="AI3083" si="3278">IF(P3083=P3082,0,1)</f>
        <v>0</v>
      </c>
      <c r="AJ3083" s="271" t="s">
        <v>550</v>
      </c>
      <c r="AK3083" s="271" t="str">
        <f t="shared" si="3203"/>
        <v>??</v>
      </c>
      <c r="AL3083" s="271" t="e">
        <f>IF(#REF!=#REF!,0,1)</f>
        <v>#REF!</v>
      </c>
      <c r="AM3083" s="354">
        <f t="shared" si="3222"/>
        <v>0</v>
      </c>
    </row>
    <row r="3084" spans="1:39" ht="14.1" customHeight="1" thickTop="1" thickBot="1" x14ac:dyDescent="0.25">
      <c r="A3084" s="2278"/>
      <c r="B3084" s="2281"/>
      <c r="C3084" s="2283"/>
      <c r="D3084" s="2285"/>
      <c r="E3084" s="2288"/>
      <c r="F3084" s="2281"/>
      <c r="G3084" s="2295"/>
      <c r="H3084" s="2331"/>
      <c r="I3084" s="2321"/>
      <c r="J3084" s="2281"/>
      <c r="K3084" s="2295"/>
      <c r="L3084" s="2304"/>
      <c r="M3084" s="310"/>
      <c r="N3084" s="1678"/>
      <c r="O3084" s="1678"/>
      <c r="P3084" s="309"/>
      <c r="Q3084" s="309"/>
      <c r="R3084" s="308"/>
      <c r="S3084" s="308"/>
      <c r="T3084" s="358"/>
      <c r="U3084" s="357"/>
      <c r="V3084" s="357"/>
      <c r="W3084" s="357"/>
      <c r="X3084" s="357"/>
      <c r="Y3084" s="357"/>
      <c r="Z3084" s="357"/>
      <c r="AA3084" s="357"/>
      <c r="AB3084" s="308"/>
      <c r="AC3084" s="2300"/>
      <c r="AD3084" s="2300"/>
      <c r="AE3084" s="2307"/>
      <c r="AF3084" s="2338"/>
      <c r="AG3084" s="2314"/>
      <c r="AH3084" s="2312"/>
      <c r="AI3084" s="271">
        <f t="shared" ref="AI3084" si="3279">IF(P3084=P3083,0,IF(P3084=P3082,0,1))</f>
        <v>0</v>
      </c>
      <c r="AJ3084" s="271" t="s">
        <v>550</v>
      </c>
      <c r="AK3084" s="271" t="str">
        <f t="shared" si="3203"/>
        <v>??</v>
      </c>
      <c r="AL3084" s="271" t="e">
        <f>IF(#REF!=#REF!,0,IF(#REF!=#REF!,0,1))</f>
        <v>#REF!</v>
      </c>
      <c r="AM3084" s="354">
        <f t="shared" si="3222"/>
        <v>0</v>
      </c>
    </row>
    <row r="3085" spans="1:39" ht="14.1" customHeight="1" thickTop="1" thickBot="1" x14ac:dyDescent="0.25">
      <c r="A3085" s="2278"/>
      <c r="B3085" s="2281"/>
      <c r="C3085" s="2283"/>
      <c r="D3085" s="2285"/>
      <c r="E3085" s="2288"/>
      <c r="F3085" s="2281"/>
      <c r="G3085" s="2295"/>
      <c r="H3085" s="2331"/>
      <c r="I3085" s="2321"/>
      <c r="J3085" s="2281"/>
      <c r="K3085" s="2295"/>
      <c r="L3085" s="2304"/>
      <c r="M3085" s="310"/>
      <c r="N3085" s="1678"/>
      <c r="O3085" s="1678"/>
      <c r="P3085" s="309"/>
      <c r="Q3085" s="309"/>
      <c r="R3085" s="308"/>
      <c r="S3085" s="308"/>
      <c r="T3085" s="358"/>
      <c r="U3085" s="357"/>
      <c r="V3085" s="357"/>
      <c r="W3085" s="357"/>
      <c r="X3085" s="357"/>
      <c r="Y3085" s="357"/>
      <c r="Z3085" s="357"/>
      <c r="AA3085" s="357"/>
      <c r="AB3085" s="308"/>
      <c r="AC3085" s="2300"/>
      <c r="AD3085" s="2300"/>
      <c r="AE3085" s="2307"/>
      <c r="AF3085" s="2338"/>
      <c r="AG3085" s="2314"/>
      <c r="AH3085" s="2312"/>
      <c r="AI3085" s="271">
        <f t="shared" ref="AI3085" si="3280">IF(P3085=P3084,0,IF(P3085=P3083,0,IF(P3085=P3082,0,1)))</f>
        <v>0</v>
      </c>
      <c r="AJ3085" s="271" t="s">
        <v>550</v>
      </c>
      <c r="AK3085" s="271" t="str">
        <f t="shared" si="3203"/>
        <v>??</v>
      </c>
      <c r="AL3085" s="271" t="e">
        <f>IF(#REF!=#REF!,0,IF(#REF!=#REF!,0,IF(#REF!=#REF!,0,1)))</f>
        <v>#REF!</v>
      </c>
      <c r="AM3085" s="354">
        <f t="shared" si="3222"/>
        <v>0</v>
      </c>
    </row>
    <row r="3086" spans="1:39" ht="14.1" customHeight="1" thickTop="1" thickBot="1" x14ac:dyDescent="0.25">
      <c r="A3086" s="2278"/>
      <c r="B3086" s="2281"/>
      <c r="C3086" s="2283"/>
      <c r="D3086" s="2285"/>
      <c r="E3086" s="2288"/>
      <c r="F3086" s="2281"/>
      <c r="G3086" s="2295"/>
      <c r="H3086" s="2331"/>
      <c r="I3086" s="2321"/>
      <c r="J3086" s="2281"/>
      <c r="K3086" s="2295"/>
      <c r="L3086" s="2304"/>
      <c r="M3086" s="310"/>
      <c r="N3086" s="1678"/>
      <c r="O3086" s="1678"/>
      <c r="P3086" s="309"/>
      <c r="Q3086" s="309"/>
      <c r="R3086" s="308"/>
      <c r="S3086" s="308"/>
      <c r="T3086" s="358"/>
      <c r="U3086" s="357"/>
      <c r="V3086" s="357"/>
      <c r="W3086" s="357"/>
      <c r="X3086" s="357"/>
      <c r="Y3086" s="357"/>
      <c r="Z3086" s="357"/>
      <c r="AA3086" s="357"/>
      <c r="AB3086" s="308"/>
      <c r="AC3086" s="2300"/>
      <c r="AD3086" s="2300"/>
      <c r="AE3086" s="2307"/>
      <c r="AF3086" s="2338"/>
      <c r="AG3086" s="2314"/>
      <c r="AH3086" s="2312"/>
      <c r="AI3086" s="271">
        <f t="shared" ref="AI3086" si="3281">IF(P3086=P3085,0,IF(P3086=P3084,0,IF(P3086=P3083,0,IF(P3086=P3082,0,1))))</f>
        <v>0</v>
      </c>
      <c r="AJ3086" s="271" t="s">
        <v>550</v>
      </c>
      <c r="AK3086" s="271" t="str">
        <f t="shared" si="3203"/>
        <v>??</v>
      </c>
      <c r="AL3086" s="271" t="e">
        <f>IF(#REF!=#REF!,0,IF(#REF!=#REF!,0,IF(#REF!=#REF!,0,IF(#REF!=#REF!,0,1))))</f>
        <v>#REF!</v>
      </c>
      <c r="AM3086" s="354">
        <f t="shared" si="3222"/>
        <v>0</v>
      </c>
    </row>
    <row r="3087" spans="1:39" ht="14.1" customHeight="1" thickTop="1" thickBot="1" x14ac:dyDescent="0.25">
      <c r="A3087" s="2278"/>
      <c r="B3087" s="2281"/>
      <c r="C3087" s="2283"/>
      <c r="D3087" s="2285"/>
      <c r="E3087" s="2288"/>
      <c r="F3087" s="2281"/>
      <c r="G3087" s="2295"/>
      <c r="H3087" s="2331"/>
      <c r="I3087" s="2321"/>
      <c r="J3087" s="2281"/>
      <c r="K3087" s="2295"/>
      <c r="L3087" s="2304"/>
      <c r="M3087" s="310"/>
      <c r="N3087" s="1678"/>
      <c r="O3087" s="1678"/>
      <c r="P3087" s="309"/>
      <c r="Q3087" s="309"/>
      <c r="R3087" s="308"/>
      <c r="S3087" s="308"/>
      <c r="T3087" s="358"/>
      <c r="U3087" s="357"/>
      <c r="V3087" s="357"/>
      <c r="W3087" s="357"/>
      <c r="X3087" s="357"/>
      <c r="Y3087" s="357"/>
      <c r="Z3087" s="357"/>
      <c r="AA3087" s="357"/>
      <c r="AB3087" s="308"/>
      <c r="AC3087" s="2300"/>
      <c r="AD3087" s="2300"/>
      <c r="AE3087" s="2308" t="str">
        <f t="shared" ref="AE3087" si="3282">IF(AE3082&gt;11,"błąd","")</f>
        <v/>
      </c>
      <c r="AF3087" s="2338"/>
      <c r="AG3087" s="2314"/>
      <c r="AH3087" s="2312"/>
      <c r="AI3087" s="271">
        <f t="shared" ref="AI3087" si="3283">IF(P3087=P3086,0,IF(P3087=P3085,0,IF(P3087=P3084,0,IF(P3087=P3083,0,IF(P3087=P3082,0,1)))))</f>
        <v>0</v>
      </c>
      <c r="AJ3087" s="271" t="s">
        <v>550</v>
      </c>
      <c r="AK3087" s="271" t="str">
        <f t="shared" si="3203"/>
        <v>??</v>
      </c>
      <c r="AL3087" s="271" t="e">
        <f>IF(#REF!=#REF!,0,IF(#REF!=#REF!,0,IF(#REF!=#REF!,0,IF(#REF!=#REF!,0,IF(#REF!=#REF!,0,1)))))</f>
        <v>#REF!</v>
      </c>
      <c r="AM3087" s="354">
        <f t="shared" si="3222"/>
        <v>0</v>
      </c>
    </row>
    <row r="3088" spans="1:39" ht="14.1" customHeight="1" thickTop="1" thickBot="1" x14ac:dyDescent="0.25">
      <c r="A3088" s="2278"/>
      <c r="B3088" s="2281"/>
      <c r="C3088" s="2283"/>
      <c r="D3088" s="2285"/>
      <c r="E3088" s="2288"/>
      <c r="F3088" s="2281"/>
      <c r="G3088" s="2295"/>
      <c r="H3088" s="2331"/>
      <c r="I3088" s="2321"/>
      <c r="J3088" s="2281"/>
      <c r="K3088" s="2295"/>
      <c r="L3088" s="2304"/>
      <c r="M3088" s="310"/>
      <c r="N3088" s="1678"/>
      <c r="O3088" s="1678"/>
      <c r="P3088" s="309"/>
      <c r="Q3088" s="309"/>
      <c r="R3088" s="308"/>
      <c r="S3088" s="308"/>
      <c r="T3088" s="358"/>
      <c r="U3088" s="357"/>
      <c r="V3088" s="357"/>
      <c r="W3088" s="357"/>
      <c r="X3088" s="357"/>
      <c r="Y3088" s="357"/>
      <c r="Z3088" s="357"/>
      <c r="AA3088" s="357"/>
      <c r="AB3088" s="308"/>
      <c r="AC3088" s="2300"/>
      <c r="AD3088" s="2300"/>
      <c r="AE3088" s="2308"/>
      <c r="AF3088" s="2338"/>
      <c r="AG3088" s="2314"/>
      <c r="AH3088" s="2312"/>
      <c r="AI3088" s="271">
        <f t="shared" ref="AI3088" si="3284">IF(P3088=P3087,0,IF(P3088=P3086,0,IF(P3088=P3085,0,IF(P3088=P3084,0,IF(P3088=P3083,0,IF(P3088=P3082,0,1))))))</f>
        <v>0</v>
      </c>
      <c r="AJ3088" s="271" t="s">
        <v>550</v>
      </c>
      <c r="AK3088" s="271" t="str">
        <f t="shared" si="3203"/>
        <v>??</v>
      </c>
      <c r="AL3088" s="271" t="e">
        <f>IF(#REF!=#REF!,0,IF(#REF!=#REF!,0,IF(#REF!=#REF!,0,IF(#REF!=#REF!,0,IF(#REF!=#REF!,0,IF(#REF!=#REF!,0,1))))))</f>
        <v>#REF!</v>
      </c>
      <c r="AM3088" s="354">
        <f t="shared" si="3222"/>
        <v>0</v>
      </c>
    </row>
    <row r="3089" spans="1:39" ht="14.1" customHeight="1" thickTop="1" thickBot="1" x14ac:dyDescent="0.25">
      <c r="A3089" s="2279"/>
      <c r="B3089" s="2282"/>
      <c r="C3089" s="2284"/>
      <c r="D3089" s="2286"/>
      <c r="E3089" s="2289"/>
      <c r="F3089" s="2282"/>
      <c r="G3089" s="2296"/>
      <c r="H3089" s="2332"/>
      <c r="I3089" s="2322"/>
      <c r="J3089" s="2282"/>
      <c r="K3089" s="2296"/>
      <c r="L3089" s="2305"/>
      <c r="M3089" s="292"/>
      <c r="N3089" s="1678"/>
      <c r="O3089" s="1678"/>
      <c r="P3089" s="309"/>
      <c r="Q3089" s="309"/>
      <c r="R3089" s="308"/>
      <c r="S3089" s="308"/>
      <c r="T3089" s="356"/>
      <c r="U3089" s="355"/>
      <c r="V3089" s="355"/>
      <c r="W3089" s="355"/>
      <c r="X3089" s="355"/>
      <c r="Y3089" s="355"/>
      <c r="Z3089" s="355"/>
      <c r="AA3089" s="355"/>
      <c r="AB3089" s="290"/>
      <c r="AC3089" s="2301"/>
      <c r="AD3089" s="2301"/>
      <c r="AE3089" s="2309"/>
      <c r="AF3089" s="2339"/>
      <c r="AG3089" s="2315"/>
      <c r="AH3089" s="2312"/>
      <c r="AI3089" s="271">
        <f t="shared" ref="AI3089" si="3285">IF(P3089=P3088,0,IF(P3089=P3087,0,IF(P3089=P3086,0,IF(P3089=P3085,0,IF(P3089=P3084,0,IF(P3089=P3083,0,IF(P3089=P3082,0,1)))))))</f>
        <v>0</v>
      </c>
      <c r="AJ3089" s="271" t="s">
        <v>550</v>
      </c>
      <c r="AK3089" s="271" t="str">
        <f t="shared" si="3203"/>
        <v>??</v>
      </c>
      <c r="AL3089" s="271" t="e">
        <f>IF(#REF!=#REF!,0,IF(#REF!=#REF!,0,IF(#REF!=#REF!,0,IF(#REF!=#REF!,0,IF(#REF!=#REF!,0,IF(#REF!=#REF!,0,IF(#REF!=#REF!,0,1)))))))</f>
        <v>#REF!</v>
      </c>
      <c r="AM3089" s="354">
        <f t="shared" si="3222"/>
        <v>0</v>
      </c>
    </row>
    <row r="3090" spans="1:39" ht="14.1" customHeight="1" thickTop="1" thickBot="1" x14ac:dyDescent="0.25">
      <c r="A3090" s="2302"/>
      <c r="B3090" s="2280"/>
      <c r="C3090" s="2320"/>
      <c r="D3090" s="2327"/>
      <c r="E3090" s="2287"/>
      <c r="F3090" s="2281"/>
      <c r="G3090" s="2280"/>
      <c r="H3090" s="2330"/>
      <c r="I3090" s="390" t="s">
        <v>140</v>
      </c>
      <c r="J3090" s="2281"/>
      <c r="K3090" s="2280"/>
      <c r="L3090" s="2303"/>
      <c r="M3090" s="389"/>
      <c r="N3090" s="385"/>
      <c r="O3090" s="385"/>
      <c r="P3090" s="388"/>
      <c r="Q3090" s="388"/>
      <c r="R3090" s="385"/>
      <c r="S3090" s="385"/>
      <c r="T3090" s="387"/>
      <c r="U3090" s="386"/>
      <c r="V3090" s="386"/>
      <c r="W3090" s="386"/>
      <c r="X3090" s="386"/>
      <c r="Y3090" s="386"/>
      <c r="Z3090" s="386"/>
      <c r="AA3090" s="386"/>
      <c r="AB3090" s="385"/>
      <c r="AC3090" s="2299">
        <f t="shared" ref="AC3090" si="3286">SUM(T3090:AB3097)</f>
        <v>0</v>
      </c>
      <c r="AD3090" s="2299">
        <f t="shared" ref="AD3090" si="3287">IF(AC3090&gt;0,20,0)</f>
        <v>0</v>
      </c>
      <c r="AE3090" s="2306">
        <f t="shared" ref="AE3090" si="3288">IF((AC3090-AD3090)&gt;=0,AC3090-AD3090,0)</f>
        <v>0</v>
      </c>
      <c r="AF3090" s="2337">
        <f t="shared" ref="AF3090" si="3289">IF(AC3090&lt;AD3090,AC3090,AD3090)/IF(AD3090=0,1,AD3090)</f>
        <v>0</v>
      </c>
      <c r="AG3090" s="2313" t="str">
        <f t="shared" ref="AG3090" si="3290">IF(AF3090=1,"pe",IF(AF3090&gt;0,"ne",""))</f>
        <v/>
      </c>
      <c r="AH3090" s="2312"/>
      <c r="AI3090" s="271">
        <v>1</v>
      </c>
      <c r="AJ3090" s="271" t="s">
        <v>550</v>
      </c>
      <c r="AK3090" s="271" t="str">
        <f t="shared" si="3203"/>
        <v>??</v>
      </c>
      <c r="AL3090" s="271">
        <v>1</v>
      </c>
      <c r="AM3090" s="354">
        <f t="shared" ref="AM3090" si="3291">C3090</f>
        <v>0</v>
      </c>
    </row>
    <row r="3091" spans="1:39" ht="14.1" customHeight="1" thickTop="1" thickBot="1" x14ac:dyDescent="0.25">
      <c r="A3091" s="2278"/>
      <c r="B3091" s="2281"/>
      <c r="C3091" s="2283"/>
      <c r="D3091" s="2285"/>
      <c r="E3091" s="2288"/>
      <c r="F3091" s="2281"/>
      <c r="G3091" s="2295"/>
      <c r="H3091" s="2331"/>
      <c r="I3091" s="2321"/>
      <c r="J3091" s="2281"/>
      <c r="K3091" s="2295"/>
      <c r="L3091" s="2304"/>
      <c r="M3091" s="310"/>
      <c r="N3091" s="1678"/>
      <c r="O3091" s="1678"/>
      <c r="P3091" s="309"/>
      <c r="Q3091" s="309"/>
      <c r="R3091" s="308"/>
      <c r="S3091" s="308"/>
      <c r="T3091" s="358"/>
      <c r="U3091" s="357"/>
      <c r="V3091" s="357"/>
      <c r="W3091" s="357"/>
      <c r="X3091" s="357"/>
      <c r="Y3091" s="357"/>
      <c r="Z3091" s="357"/>
      <c r="AA3091" s="357"/>
      <c r="AB3091" s="308"/>
      <c r="AC3091" s="2300"/>
      <c r="AD3091" s="2300"/>
      <c r="AE3091" s="2307"/>
      <c r="AF3091" s="2338"/>
      <c r="AG3091" s="2314"/>
      <c r="AH3091" s="2312"/>
      <c r="AI3091" s="271">
        <f t="shared" ref="AI3091" si="3292">IF(P3091=P3090,0,1)</f>
        <v>0</v>
      </c>
      <c r="AJ3091" s="271" t="s">
        <v>550</v>
      </c>
      <c r="AK3091" s="271" t="str">
        <f t="shared" si="3203"/>
        <v>??</v>
      </c>
      <c r="AL3091" s="271" t="e">
        <f>IF(#REF!=#REF!,0,1)</f>
        <v>#REF!</v>
      </c>
      <c r="AM3091" s="354">
        <f t="shared" si="3222"/>
        <v>0</v>
      </c>
    </row>
    <row r="3092" spans="1:39" ht="14.1" customHeight="1" thickTop="1" thickBot="1" x14ac:dyDescent="0.25">
      <c r="A3092" s="2278"/>
      <c r="B3092" s="2281"/>
      <c r="C3092" s="2283"/>
      <c r="D3092" s="2285"/>
      <c r="E3092" s="2288"/>
      <c r="F3092" s="2281"/>
      <c r="G3092" s="2295"/>
      <c r="H3092" s="2331"/>
      <c r="I3092" s="2321"/>
      <c r="J3092" s="2281"/>
      <c r="K3092" s="2295"/>
      <c r="L3092" s="2304"/>
      <c r="M3092" s="310"/>
      <c r="N3092" s="1678"/>
      <c r="O3092" s="1678"/>
      <c r="P3092" s="309"/>
      <c r="Q3092" s="309"/>
      <c r="R3092" s="308"/>
      <c r="S3092" s="308"/>
      <c r="T3092" s="358"/>
      <c r="U3092" s="357"/>
      <c r="V3092" s="357"/>
      <c r="W3092" s="357"/>
      <c r="X3092" s="357"/>
      <c r="Y3092" s="357"/>
      <c r="Z3092" s="357"/>
      <c r="AA3092" s="357"/>
      <c r="AB3092" s="308"/>
      <c r="AC3092" s="2300"/>
      <c r="AD3092" s="2300"/>
      <c r="AE3092" s="2307"/>
      <c r="AF3092" s="2338"/>
      <c r="AG3092" s="2314"/>
      <c r="AH3092" s="2312"/>
      <c r="AI3092" s="271">
        <f t="shared" ref="AI3092" si="3293">IF(P3092=P3091,0,IF(P3092=P3090,0,1))</f>
        <v>0</v>
      </c>
      <c r="AJ3092" s="271" t="s">
        <v>550</v>
      </c>
      <c r="AK3092" s="271" t="str">
        <f t="shared" si="3203"/>
        <v>??</v>
      </c>
      <c r="AL3092" s="271" t="e">
        <f>IF(#REF!=#REF!,0,IF(#REF!=#REF!,0,1))</f>
        <v>#REF!</v>
      </c>
      <c r="AM3092" s="354">
        <f t="shared" si="3222"/>
        <v>0</v>
      </c>
    </row>
    <row r="3093" spans="1:39" ht="14.1" customHeight="1" thickTop="1" thickBot="1" x14ac:dyDescent="0.25">
      <c r="A3093" s="2278"/>
      <c r="B3093" s="2281"/>
      <c r="C3093" s="2283"/>
      <c r="D3093" s="2285"/>
      <c r="E3093" s="2288"/>
      <c r="F3093" s="2281"/>
      <c r="G3093" s="2295"/>
      <c r="H3093" s="2331"/>
      <c r="I3093" s="2321"/>
      <c r="J3093" s="2281"/>
      <c r="K3093" s="2295"/>
      <c r="L3093" s="2304"/>
      <c r="M3093" s="310"/>
      <c r="N3093" s="1678"/>
      <c r="O3093" s="1678"/>
      <c r="P3093" s="309"/>
      <c r="Q3093" s="309"/>
      <c r="R3093" s="308"/>
      <c r="S3093" s="308"/>
      <c r="T3093" s="358"/>
      <c r="U3093" s="357"/>
      <c r="V3093" s="357"/>
      <c r="W3093" s="357"/>
      <c r="X3093" s="357"/>
      <c r="Y3093" s="357"/>
      <c r="Z3093" s="357"/>
      <c r="AA3093" s="357"/>
      <c r="AB3093" s="308"/>
      <c r="AC3093" s="2300"/>
      <c r="AD3093" s="2300"/>
      <c r="AE3093" s="2307"/>
      <c r="AF3093" s="2338"/>
      <c r="AG3093" s="2314"/>
      <c r="AH3093" s="2312"/>
      <c r="AI3093" s="271">
        <f t="shared" ref="AI3093" si="3294">IF(P3093=P3092,0,IF(P3093=P3091,0,IF(P3093=P3090,0,1)))</f>
        <v>0</v>
      </c>
      <c r="AJ3093" s="271" t="s">
        <v>550</v>
      </c>
      <c r="AK3093" s="271" t="str">
        <f t="shared" si="3203"/>
        <v>??</v>
      </c>
      <c r="AL3093" s="271" t="e">
        <f>IF(#REF!=#REF!,0,IF(#REF!=#REF!,0,IF(#REF!=#REF!,0,1)))</f>
        <v>#REF!</v>
      </c>
      <c r="AM3093" s="354">
        <f t="shared" si="3222"/>
        <v>0</v>
      </c>
    </row>
    <row r="3094" spans="1:39" ht="14.1" customHeight="1" thickTop="1" thickBot="1" x14ac:dyDescent="0.25">
      <c r="A3094" s="2278"/>
      <c r="B3094" s="2281"/>
      <c r="C3094" s="2283"/>
      <c r="D3094" s="2285"/>
      <c r="E3094" s="2288"/>
      <c r="F3094" s="2281"/>
      <c r="G3094" s="2295"/>
      <c r="H3094" s="2331"/>
      <c r="I3094" s="2321"/>
      <c r="J3094" s="2281"/>
      <c r="K3094" s="2295"/>
      <c r="L3094" s="2304"/>
      <c r="M3094" s="310"/>
      <c r="N3094" s="1678"/>
      <c r="O3094" s="1678"/>
      <c r="P3094" s="309"/>
      <c r="Q3094" s="309"/>
      <c r="R3094" s="308"/>
      <c r="S3094" s="308"/>
      <c r="T3094" s="358"/>
      <c r="U3094" s="357"/>
      <c r="V3094" s="357"/>
      <c r="W3094" s="357"/>
      <c r="X3094" s="357"/>
      <c r="Y3094" s="357"/>
      <c r="Z3094" s="357"/>
      <c r="AA3094" s="357"/>
      <c r="AB3094" s="308"/>
      <c r="AC3094" s="2300"/>
      <c r="AD3094" s="2300"/>
      <c r="AE3094" s="2307"/>
      <c r="AF3094" s="2338"/>
      <c r="AG3094" s="2314"/>
      <c r="AH3094" s="2312"/>
      <c r="AI3094" s="271">
        <f t="shared" ref="AI3094" si="3295">IF(P3094=P3093,0,IF(P3094=P3092,0,IF(P3094=P3091,0,IF(P3094=P3090,0,1))))</f>
        <v>0</v>
      </c>
      <c r="AJ3094" s="271" t="s">
        <v>550</v>
      </c>
      <c r="AK3094" s="271" t="str">
        <f t="shared" si="3203"/>
        <v>??</v>
      </c>
      <c r="AL3094" s="271" t="e">
        <f>IF(#REF!=#REF!,0,IF(#REF!=#REF!,0,IF(#REF!=#REF!,0,IF(#REF!=#REF!,0,1))))</f>
        <v>#REF!</v>
      </c>
      <c r="AM3094" s="354">
        <f t="shared" si="3222"/>
        <v>0</v>
      </c>
    </row>
    <row r="3095" spans="1:39" ht="14.1" customHeight="1" thickTop="1" thickBot="1" x14ac:dyDescent="0.25">
      <c r="A3095" s="2278"/>
      <c r="B3095" s="2281"/>
      <c r="C3095" s="2283"/>
      <c r="D3095" s="2285"/>
      <c r="E3095" s="2288"/>
      <c r="F3095" s="2281"/>
      <c r="G3095" s="2295"/>
      <c r="H3095" s="2331"/>
      <c r="I3095" s="2321"/>
      <c r="J3095" s="2281"/>
      <c r="K3095" s="2295"/>
      <c r="L3095" s="2304"/>
      <c r="M3095" s="310"/>
      <c r="N3095" s="1678"/>
      <c r="O3095" s="1678"/>
      <c r="P3095" s="309"/>
      <c r="Q3095" s="309"/>
      <c r="R3095" s="308"/>
      <c r="S3095" s="308"/>
      <c r="T3095" s="358"/>
      <c r="U3095" s="357"/>
      <c r="V3095" s="357"/>
      <c r="W3095" s="357"/>
      <c r="X3095" s="357"/>
      <c r="Y3095" s="357"/>
      <c r="Z3095" s="357"/>
      <c r="AA3095" s="357"/>
      <c r="AB3095" s="308"/>
      <c r="AC3095" s="2300"/>
      <c r="AD3095" s="2300"/>
      <c r="AE3095" s="2308" t="str">
        <f t="shared" ref="AE3095" si="3296">IF(AE3090&gt;11,"błąd","")</f>
        <v/>
      </c>
      <c r="AF3095" s="2338"/>
      <c r="AG3095" s="2314"/>
      <c r="AH3095" s="2312"/>
      <c r="AI3095" s="271">
        <f t="shared" ref="AI3095" si="3297">IF(P3095=P3094,0,IF(P3095=P3093,0,IF(P3095=P3092,0,IF(P3095=P3091,0,IF(P3095=P3090,0,1)))))</f>
        <v>0</v>
      </c>
      <c r="AJ3095" s="271" t="s">
        <v>550</v>
      </c>
      <c r="AK3095" s="271" t="str">
        <f t="shared" si="3203"/>
        <v>??</v>
      </c>
      <c r="AL3095" s="271" t="e">
        <f>IF(#REF!=#REF!,0,IF(#REF!=#REF!,0,IF(#REF!=#REF!,0,IF(#REF!=#REF!,0,IF(#REF!=#REF!,0,1)))))</f>
        <v>#REF!</v>
      </c>
      <c r="AM3095" s="354">
        <f t="shared" si="3222"/>
        <v>0</v>
      </c>
    </row>
    <row r="3096" spans="1:39" ht="14.1" customHeight="1" thickTop="1" thickBot="1" x14ac:dyDescent="0.25">
      <c r="A3096" s="2278"/>
      <c r="B3096" s="2281"/>
      <c r="C3096" s="2283"/>
      <c r="D3096" s="2285"/>
      <c r="E3096" s="2288"/>
      <c r="F3096" s="2281"/>
      <c r="G3096" s="2295"/>
      <c r="H3096" s="2331"/>
      <c r="I3096" s="2321"/>
      <c r="J3096" s="2281"/>
      <c r="K3096" s="2295"/>
      <c r="L3096" s="2304"/>
      <c r="M3096" s="310"/>
      <c r="N3096" s="1678"/>
      <c r="O3096" s="1678"/>
      <c r="P3096" s="309"/>
      <c r="Q3096" s="309"/>
      <c r="R3096" s="308"/>
      <c r="S3096" s="308"/>
      <c r="T3096" s="358"/>
      <c r="U3096" s="357"/>
      <c r="V3096" s="357"/>
      <c r="W3096" s="357"/>
      <c r="X3096" s="357"/>
      <c r="Y3096" s="357"/>
      <c r="Z3096" s="357"/>
      <c r="AA3096" s="357"/>
      <c r="AB3096" s="308"/>
      <c r="AC3096" s="2300"/>
      <c r="AD3096" s="2300"/>
      <c r="AE3096" s="2308"/>
      <c r="AF3096" s="2338"/>
      <c r="AG3096" s="2314"/>
      <c r="AH3096" s="2312"/>
      <c r="AI3096" s="271">
        <f t="shared" ref="AI3096" si="3298">IF(P3096=P3095,0,IF(P3096=P3094,0,IF(P3096=P3093,0,IF(P3096=P3092,0,IF(P3096=P3091,0,IF(P3096=P3090,0,1))))))</f>
        <v>0</v>
      </c>
      <c r="AJ3096" s="271" t="s">
        <v>550</v>
      </c>
      <c r="AK3096" s="271" t="str">
        <f t="shared" si="3203"/>
        <v>??</v>
      </c>
      <c r="AL3096" s="271" t="e">
        <f>IF(#REF!=#REF!,0,IF(#REF!=#REF!,0,IF(#REF!=#REF!,0,IF(#REF!=#REF!,0,IF(#REF!=#REF!,0,IF(#REF!=#REF!,0,1))))))</f>
        <v>#REF!</v>
      </c>
      <c r="AM3096" s="354">
        <f t="shared" si="3222"/>
        <v>0</v>
      </c>
    </row>
    <row r="3097" spans="1:39" ht="14.1" customHeight="1" thickTop="1" thickBot="1" x14ac:dyDescent="0.25">
      <c r="A3097" s="2279"/>
      <c r="B3097" s="2282"/>
      <c r="C3097" s="2284"/>
      <c r="D3097" s="2286"/>
      <c r="E3097" s="2289"/>
      <c r="F3097" s="2282"/>
      <c r="G3097" s="2296"/>
      <c r="H3097" s="2332"/>
      <c r="I3097" s="2322"/>
      <c r="J3097" s="2282"/>
      <c r="K3097" s="2296"/>
      <c r="L3097" s="2305"/>
      <c r="M3097" s="292"/>
      <c r="N3097" s="1678"/>
      <c r="O3097" s="1678"/>
      <c r="P3097" s="309"/>
      <c r="Q3097" s="309"/>
      <c r="R3097" s="308"/>
      <c r="S3097" s="308"/>
      <c r="T3097" s="356"/>
      <c r="U3097" s="355"/>
      <c r="V3097" s="355"/>
      <c r="W3097" s="355"/>
      <c r="X3097" s="355"/>
      <c r="Y3097" s="355"/>
      <c r="Z3097" s="355"/>
      <c r="AA3097" s="355"/>
      <c r="AB3097" s="290"/>
      <c r="AC3097" s="2301"/>
      <c r="AD3097" s="2301"/>
      <c r="AE3097" s="2309"/>
      <c r="AF3097" s="2339"/>
      <c r="AG3097" s="2315"/>
      <c r="AH3097" s="2312"/>
      <c r="AI3097" s="271">
        <f t="shared" ref="AI3097" si="3299">IF(P3097=P3096,0,IF(P3097=P3095,0,IF(P3097=P3094,0,IF(P3097=P3093,0,IF(P3097=P3092,0,IF(P3097=P3091,0,IF(P3097=P3090,0,1)))))))</f>
        <v>0</v>
      </c>
      <c r="AJ3097" s="271" t="s">
        <v>550</v>
      </c>
      <c r="AK3097" s="271" t="str">
        <f t="shared" si="3203"/>
        <v>??</v>
      </c>
      <c r="AL3097" s="271" t="e">
        <f>IF(#REF!=#REF!,0,IF(#REF!=#REF!,0,IF(#REF!=#REF!,0,IF(#REF!=#REF!,0,IF(#REF!=#REF!,0,IF(#REF!=#REF!,0,IF(#REF!=#REF!,0,1)))))))</f>
        <v>#REF!</v>
      </c>
      <c r="AM3097" s="354">
        <f t="shared" si="3222"/>
        <v>0</v>
      </c>
    </row>
    <row r="3098" spans="1:39" ht="14.1" customHeight="1" thickTop="1" thickBot="1" x14ac:dyDescent="0.25">
      <c r="A3098" s="2302"/>
      <c r="B3098" s="2280"/>
      <c r="C3098" s="2320"/>
      <c r="D3098" s="2327"/>
      <c r="E3098" s="2287"/>
      <c r="F3098" s="2281"/>
      <c r="G3098" s="2280"/>
      <c r="H3098" s="2330"/>
      <c r="I3098" s="390" t="s">
        <v>140</v>
      </c>
      <c r="J3098" s="2281"/>
      <c r="K3098" s="2280"/>
      <c r="L3098" s="2303"/>
      <c r="M3098" s="389"/>
      <c r="N3098" s="385"/>
      <c r="O3098" s="385"/>
      <c r="P3098" s="388"/>
      <c r="Q3098" s="388"/>
      <c r="R3098" s="385"/>
      <c r="S3098" s="385"/>
      <c r="T3098" s="387"/>
      <c r="U3098" s="386"/>
      <c r="V3098" s="386"/>
      <c r="W3098" s="386"/>
      <c r="X3098" s="386"/>
      <c r="Y3098" s="386"/>
      <c r="Z3098" s="386"/>
      <c r="AA3098" s="386"/>
      <c r="AB3098" s="385"/>
      <c r="AC3098" s="2299">
        <f t="shared" ref="AC3098" si="3300">SUM(T3098:AB3105)</f>
        <v>0</v>
      </c>
      <c r="AD3098" s="2299">
        <f t="shared" ref="AD3098" si="3301">IF(AC3098&gt;0,20,0)</f>
        <v>0</v>
      </c>
      <c r="AE3098" s="2306">
        <f t="shared" ref="AE3098" si="3302">IF((AC3098-AD3098)&gt;=0,AC3098-AD3098,0)</f>
        <v>0</v>
      </c>
      <c r="AF3098" s="2337">
        <f t="shared" ref="AF3098" si="3303">IF(AC3098&lt;AD3098,AC3098,AD3098)/IF(AD3098=0,1,AD3098)</f>
        <v>0</v>
      </c>
      <c r="AG3098" s="2313" t="str">
        <f t="shared" ref="AG3098" si="3304">IF(AF3098=1,"pe",IF(AF3098&gt;0,"ne",""))</f>
        <v/>
      </c>
      <c r="AH3098" s="2312"/>
      <c r="AI3098" s="271">
        <v>1</v>
      </c>
      <c r="AJ3098" s="271" t="s">
        <v>550</v>
      </c>
      <c r="AK3098" s="271" t="str">
        <f t="shared" si="3203"/>
        <v>??</v>
      </c>
      <c r="AL3098" s="271">
        <v>1</v>
      </c>
      <c r="AM3098" s="354">
        <f t="shared" ref="AM3098" si="3305">C3098</f>
        <v>0</v>
      </c>
    </row>
    <row r="3099" spans="1:39" ht="14.1" customHeight="1" thickTop="1" thickBot="1" x14ac:dyDescent="0.25">
      <c r="A3099" s="2278"/>
      <c r="B3099" s="2281"/>
      <c r="C3099" s="2283"/>
      <c r="D3099" s="2285"/>
      <c r="E3099" s="2288"/>
      <c r="F3099" s="2281"/>
      <c r="G3099" s="2295"/>
      <c r="H3099" s="2331"/>
      <c r="I3099" s="2321"/>
      <c r="J3099" s="2281"/>
      <c r="K3099" s="2295"/>
      <c r="L3099" s="2304"/>
      <c r="M3099" s="310"/>
      <c r="N3099" s="1678"/>
      <c r="O3099" s="1678"/>
      <c r="P3099" s="309"/>
      <c r="Q3099" s="309"/>
      <c r="R3099" s="308"/>
      <c r="S3099" s="308"/>
      <c r="T3099" s="358"/>
      <c r="U3099" s="357"/>
      <c r="V3099" s="357"/>
      <c r="W3099" s="357"/>
      <c r="X3099" s="357"/>
      <c r="Y3099" s="357"/>
      <c r="Z3099" s="357"/>
      <c r="AA3099" s="357"/>
      <c r="AB3099" s="308"/>
      <c r="AC3099" s="2300"/>
      <c r="AD3099" s="2300"/>
      <c r="AE3099" s="2307"/>
      <c r="AF3099" s="2338"/>
      <c r="AG3099" s="2314"/>
      <c r="AH3099" s="2312"/>
      <c r="AI3099" s="271">
        <f t="shared" ref="AI3099" si="3306">IF(P3099=P3098,0,1)</f>
        <v>0</v>
      </c>
      <c r="AJ3099" s="271" t="s">
        <v>550</v>
      </c>
      <c r="AK3099" s="271" t="str">
        <f t="shared" si="3203"/>
        <v>??</v>
      </c>
      <c r="AL3099" s="271" t="e">
        <f>IF(#REF!=#REF!,0,1)</f>
        <v>#REF!</v>
      </c>
      <c r="AM3099" s="354">
        <f t="shared" si="3222"/>
        <v>0</v>
      </c>
    </row>
    <row r="3100" spans="1:39" ht="14.1" customHeight="1" thickTop="1" thickBot="1" x14ac:dyDescent="0.25">
      <c r="A3100" s="2278"/>
      <c r="B3100" s="2281"/>
      <c r="C3100" s="2283"/>
      <c r="D3100" s="2285"/>
      <c r="E3100" s="2288"/>
      <c r="F3100" s="2281"/>
      <c r="G3100" s="2295"/>
      <c r="H3100" s="2331"/>
      <c r="I3100" s="2321"/>
      <c r="J3100" s="2281"/>
      <c r="K3100" s="2295"/>
      <c r="L3100" s="2304"/>
      <c r="M3100" s="310"/>
      <c r="N3100" s="1678"/>
      <c r="O3100" s="1678"/>
      <c r="P3100" s="309"/>
      <c r="Q3100" s="309"/>
      <c r="R3100" s="308"/>
      <c r="S3100" s="308"/>
      <c r="T3100" s="358"/>
      <c r="U3100" s="357"/>
      <c r="V3100" s="357"/>
      <c r="W3100" s="357"/>
      <c r="X3100" s="357"/>
      <c r="Y3100" s="357"/>
      <c r="Z3100" s="357"/>
      <c r="AA3100" s="357"/>
      <c r="AB3100" s="308"/>
      <c r="AC3100" s="2300"/>
      <c r="AD3100" s="2300"/>
      <c r="AE3100" s="2307"/>
      <c r="AF3100" s="2338"/>
      <c r="AG3100" s="2314"/>
      <c r="AH3100" s="2312"/>
      <c r="AI3100" s="271">
        <f t="shared" ref="AI3100" si="3307">IF(P3100=P3099,0,IF(P3100=P3098,0,1))</f>
        <v>0</v>
      </c>
      <c r="AJ3100" s="271" t="s">
        <v>550</v>
      </c>
      <c r="AK3100" s="271" t="str">
        <f t="shared" si="3203"/>
        <v>??</v>
      </c>
      <c r="AL3100" s="271" t="e">
        <f>IF(#REF!=#REF!,0,IF(#REF!=#REF!,0,1))</f>
        <v>#REF!</v>
      </c>
      <c r="AM3100" s="354">
        <f t="shared" si="3222"/>
        <v>0</v>
      </c>
    </row>
    <row r="3101" spans="1:39" ht="14.1" customHeight="1" thickTop="1" thickBot="1" x14ac:dyDescent="0.25">
      <c r="A3101" s="2278"/>
      <c r="B3101" s="2281"/>
      <c r="C3101" s="2283"/>
      <c r="D3101" s="2285"/>
      <c r="E3101" s="2288"/>
      <c r="F3101" s="2281"/>
      <c r="G3101" s="2295"/>
      <c r="H3101" s="2331"/>
      <c r="I3101" s="2321"/>
      <c r="J3101" s="2281"/>
      <c r="K3101" s="2295"/>
      <c r="L3101" s="2304"/>
      <c r="M3101" s="310"/>
      <c r="N3101" s="1678"/>
      <c r="O3101" s="1678"/>
      <c r="P3101" s="309"/>
      <c r="Q3101" s="309"/>
      <c r="R3101" s="308"/>
      <c r="S3101" s="308"/>
      <c r="T3101" s="358"/>
      <c r="U3101" s="357"/>
      <c r="V3101" s="357"/>
      <c r="W3101" s="357"/>
      <c r="X3101" s="357"/>
      <c r="Y3101" s="357"/>
      <c r="Z3101" s="357"/>
      <c r="AA3101" s="357"/>
      <c r="AB3101" s="308"/>
      <c r="AC3101" s="2300"/>
      <c r="AD3101" s="2300"/>
      <c r="AE3101" s="2307"/>
      <c r="AF3101" s="2338"/>
      <c r="AG3101" s="2314"/>
      <c r="AH3101" s="2312"/>
      <c r="AI3101" s="271">
        <f t="shared" ref="AI3101" si="3308">IF(P3101=P3100,0,IF(P3101=P3099,0,IF(P3101=P3098,0,1)))</f>
        <v>0</v>
      </c>
      <c r="AJ3101" s="271" t="s">
        <v>550</v>
      </c>
      <c r="AK3101" s="271" t="str">
        <f t="shared" si="3203"/>
        <v>??</v>
      </c>
      <c r="AL3101" s="271" t="e">
        <f>IF(#REF!=#REF!,0,IF(#REF!=#REF!,0,IF(#REF!=#REF!,0,1)))</f>
        <v>#REF!</v>
      </c>
      <c r="AM3101" s="354">
        <f t="shared" si="3222"/>
        <v>0</v>
      </c>
    </row>
    <row r="3102" spans="1:39" ht="14.1" customHeight="1" thickTop="1" thickBot="1" x14ac:dyDescent="0.25">
      <c r="A3102" s="2278"/>
      <c r="B3102" s="2281"/>
      <c r="C3102" s="2283"/>
      <c r="D3102" s="2285"/>
      <c r="E3102" s="2288"/>
      <c r="F3102" s="2281"/>
      <c r="G3102" s="2295"/>
      <c r="H3102" s="2331"/>
      <c r="I3102" s="2321"/>
      <c r="J3102" s="2281"/>
      <c r="K3102" s="2295"/>
      <c r="L3102" s="2304"/>
      <c r="M3102" s="310"/>
      <c r="N3102" s="1678"/>
      <c r="O3102" s="1678"/>
      <c r="P3102" s="309"/>
      <c r="Q3102" s="309"/>
      <c r="R3102" s="308"/>
      <c r="S3102" s="308"/>
      <c r="T3102" s="358"/>
      <c r="U3102" s="357"/>
      <c r="V3102" s="357"/>
      <c r="W3102" s="357"/>
      <c r="X3102" s="357"/>
      <c r="Y3102" s="357"/>
      <c r="Z3102" s="357"/>
      <c r="AA3102" s="357"/>
      <c r="AB3102" s="308"/>
      <c r="AC3102" s="2300"/>
      <c r="AD3102" s="2300"/>
      <c r="AE3102" s="2307"/>
      <c r="AF3102" s="2338"/>
      <c r="AG3102" s="2314"/>
      <c r="AH3102" s="2312"/>
      <c r="AI3102" s="271">
        <f t="shared" ref="AI3102" si="3309">IF(P3102=P3101,0,IF(P3102=P3100,0,IF(P3102=P3099,0,IF(P3102=P3098,0,1))))</f>
        <v>0</v>
      </c>
      <c r="AJ3102" s="271" t="s">
        <v>550</v>
      </c>
      <c r="AK3102" s="271" t="str">
        <f t="shared" si="3203"/>
        <v>??</v>
      </c>
      <c r="AL3102" s="271" t="e">
        <f>IF(#REF!=#REF!,0,IF(#REF!=#REF!,0,IF(#REF!=#REF!,0,IF(#REF!=#REF!,0,1))))</f>
        <v>#REF!</v>
      </c>
      <c r="AM3102" s="354">
        <f t="shared" si="3222"/>
        <v>0</v>
      </c>
    </row>
    <row r="3103" spans="1:39" ht="14.1" customHeight="1" thickTop="1" thickBot="1" x14ac:dyDescent="0.25">
      <c r="A3103" s="2278"/>
      <c r="B3103" s="2281"/>
      <c r="C3103" s="2283"/>
      <c r="D3103" s="2285"/>
      <c r="E3103" s="2288"/>
      <c r="F3103" s="2281"/>
      <c r="G3103" s="2295"/>
      <c r="H3103" s="2331"/>
      <c r="I3103" s="2321"/>
      <c r="J3103" s="2281"/>
      <c r="K3103" s="2295"/>
      <c r="L3103" s="2304"/>
      <c r="M3103" s="310"/>
      <c r="N3103" s="1678"/>
      <c r="O3103" s="1678"/>
      <c r="P3103" s="309"/>
      <c r="Q3103" s="309"/>
      <c r="R3103" s="308"/>
      <c r="S3103" s="308"/>
      <c r="T3103" s="358"/>
      <c r="U3103" s="357"/>
      <c r="V3103" s="357"/>
      <c r="W3103" s="357"/>
      <c r="X3103" s="357"/>
      <c r="Y3103" s="357"/>
      <c r="Z3103" s="357"/>
      <c r="AA3103" s="357"/>
      <c r="AB3103" s="308"/>
      <c r="AC3103" s="2300"/>
      <c r="AD3103" s="2300"/>
      <c r="AE3103" s="2308" t="str">
        <f t="shared" ref="AE3103" si="3310">IF(AE3098&gt;11,"błąd","")</f>
        <v/>
      </c>
      <c r="AF3103" s="2338"/>
      <c r="AG3103" s="2314"/>
      <c r="AH3103" s="2312"/>
      <c r="AI3103" s="271">
        <f t="shared" ref="AI3103" si="3311">IF(P3103=P3102,0,IF(P3103=P3101,0,IF(P3103=P3100,0,IF(P3103=P3099,0,IF(P3103=P3098,0,1)))))</f>
        <v>0</v>
      </c>
      <c r="AJ3103" s="271" t="s">
        <v>550</v>
      </c>
      <c r="AK3103" s="271" t="str">
        <f t="shared" si="3203"/>
        <v>??</v>
      </c>
      <c r="AL3103" s="271" t="e">
        <f>IF(#REF!=#REF!,0,IF(#REF!=#REF!,0,IF(#REF!=#REF!,0,IF(#REF!=#REF!,0,IF(#REF!=#REF!,0,1)))))</f>
        <v>#REF!</v>
      </c>
      <c r="AM3103" s="354">
        <f t="shared" si="3222"/>
        <v>0</v>
      </c>
    </row>
    <row r="3104" spans="1:39" ht="14.1" customHeight="1" thickTop="1" thickBot="1" x14ac:dyDescent="0.25">
      <c r="A3104" s="2278"/>
      <c r="B3104" s="2281"/>
      <c r="C3104" s="2283"/>
      <c r="D3104" s="2285"/>
      <c r="E3104" s="2288"/>
      <c r="F3104" s="2281"/>
      <c r="G3104" s="2295"/>
      <c r="H3104" s="2331"/>
      <c r="I3104" s="2321"/>
      <c r="J3104" s="2281"/>
      <c r="K3104" s="2295"/>
      <c r="L3104" s="2304"/>
      <c r="M3104" s="310"/>
      <c r="N3104" s="1678"/>
      <c r="O3104" s="1678"/>
      <c r="P3104" s="309"/>
      <c r="Q3104" s="309"/>
      <c r="R3104" s="308"/>
      <c r="S3104" s="308"/>
      <c r="T3104" s="358"/>
      <c r="U3104" s="357"/>
      <c r="V3104" s="357"/>
      <c r="W3104" s="357"/>
      <c r="X3104" s="357"/>
      <c r="Y3104" s="357"/>
      <c r="Z3104" s="357"/>
      <c r="AA3104" s="357"/>
      <c r="AB3104" s="308"/>
      <c r="AC3104" s="2300"/>
      <c r="AD3104" s="2300"/>
      <c r="AE3104" s="2308"/>
      <c r="AF3104" s="2338"/>
      <c r="AG3104" s="2314"/>
      <c r="AH3104" s="2312"/>
      <c r="AI3104" s="271">
        <f t="shared" ref="AI3104" si="3312">IF(P3104=P3103,0,IF(P3104=P3102,0,IF(P3104=P3101,0,IF(P3104=P3100,0,IF(P3104=P3099,0,IF(P3104=P3098,0,1))))))</f>
        <v>0</v>
      </c>
      <c r="AJ3104" s="271" t="s">
        <v>550</v>
      </c>
      <c r="AK3104" s="271" t="str">
        <f t="shared" si="3203"/>
        <v>??</v>
      </c>
      <c r="AL3104" s="271" t="e">
        <f>IF(#REF!=#REF!,0,IF(#REF!=#REF!,0,IF(#REF!=#REF!,0,IF(#REF!=#REF!,0,IF(#REF!=#REF!,0,IF(#REF!=#REF!,0,1))))))</f>
        <v>#REF!</v>
      </c>
      <c r="AM3104" s="354">
        <f t="shared" si="3222"/>
        <v>0</v>
      </c>
    </row>
    <row r="3105" spans="1:39" ht="14.1" customHeight="1" thickTop="1" thickBot="1" x14ac:dyDescent="0.25">
      <c r="A3105" s="2279"/>
      <c r="B3105" s="2282"/>
      <c r="C3105" s="2284"/>
      <c r="D3105" s="2286"/>
      <c r="E3105" s="2289"/>
      <c r="F3105" s="2282"/>
      <c r="G3105" s="2296"/>
      <c r="H3105" s="2332"/>
      <c r="I3105" s="2322"/>
      <c r="J3105" s="2282"/>
      <c r="K3105" s="2296"/>
      <c r="L3105" s="2305"/>
      <c r="M3105" s="292"/>
      <c r="N3105" s="1678"/>
      <c r="O3105" s="1678"/>
      <c r="P3105" s="309"/>
      <c r="Q3105" s="309"/>
      <c r="R3105" s="308"/>
      <c r="S3105" s="308"/>
      <c r="T3105" s="356"/>
      <c r="U3105" s="355"/>
      <c r="V3105" s="355"/>
      <c r="W3105" s="355"/>
      <c r="X3105" s="355"/>
      <c r="Y3105" s="355"/>
      <c r="Z3105" s="355"/>
      <c r="AA3105" s="355"/>
      <c r="AB3105" s="290"/>
      <c r="AC3105" s="2301"/>
      <c r="AD3105" s="2301"/>
      <c r="AE3105" s="2309"/>
      <c r="AF3105" s="2339"/>
      <c r="AG3105" s="2315"/>
      <c r="AH3105" s="2312"/>
      <c r="AI3105" s="271">
        <f t="shared" ref="AI3105" si="3313">IF(P3105=P3104,0,IF(P3105=P3103,0,IF(P3105=P3102,0,IF(P3105=P3101,0,IF(P3105=P3100,0,IF(P3105=P3099,0,IF(P3105=P3098,0,1)))))))</f>
        <v>0</v>
      </c>
      <c r="AJ3105" s="271" t="s">
        <v>550</v>
      </c>
      <c r="AK3105" s="271" t="str">
        <f t="shared" si="3203"/>
        <v>??</v>
      </c>
      <c r="AL3105" s="271" t="e">
        <f>IF(#REF!=#REF!,0,IF(#REF!=#REF!,0,IF(#REF!=#REF!,0,IF(#REF!=#REF!,0,IF(#REF!=#REF!,0,IF(#REF!=#REF!,0,IF(#REF!=#REF!,0,1)))))))</f>
        <v>#REF!</v>
      </c>
      <c r="AM3105" s="354">
        <f t="shared" si="3222"/>
        <v>0</v>
      </c>
    </row>
    <row r="3106" spans="1:39" ht="14.1" customHeight="1" thickTop="1" thickBot="1" x14ac:dyDescent="0.25">
      <c r="A3106" s="2302"/>
      <c r="B3106" s="2280"/>
      <c r="C3106" s="2320"/>
      <c r="D3106" s="2327"/>
      <c r="E3106" s="2287"/>
      <c r="F3106" s="2281"/>
      <c r="G3106" s="2280"/>
      <c r="H3106" s="2330"/>
      <c r="I3106" s="390" t="s">
        <v>140</v>
      </c>
      <c r="J3106" s="2281"/>
      <c r="K3106" s="2280"/>
      <c r="L3106" s="2303"/>
      <c r="M3106" s="389"/>
      <c r="N3106" s="385"/>
      <c r="O3106" s="385"/>
      <c r="P3106" s="388"/>
      <c r="Q3106" s="388"/>
      <c r="R3106" s="385"/>
      <c r="S3106" s="385"/>
      <c r="T3106" s="387"/>
      <c r="U3106" s="386"/>
      <c r="V3106" s="386"/>
      <c r="W3106" s="386"/>
      <c r="X3106" s="386"/>
      <c r="Y3106" s="386"/>
      <c r="Z3106" s="386"/>
      <c r="AA3106" s="386"/>
      <c r="AB3106" s="385"/>
      <c r="AC3106" s="2299">
        <f t="shared" ref="AC3106" si="3314">SUM(T3106:AB3113)</f>
        <v>0</v>
      </c>
      <c r="AD3106" s="2299">
        <f t="shared" ref="AD3106" si="3315">IF(AC3106&gt;0,20,0)</f>
        <v>0</v>
      </c>
      <c r="AE3106" s="2306">
        <f t="shared" ref="AE3106" si="3316">IF((AC3106-AD3106)&gt;=0,AC3106-AD3106,0)</f>
        <v>0</v>
      </c>
      <c r="AF3106" s="2337">
        <f t="shared" ref="AF3106" si="3317">IF(AC3106&lt;AD3106,AC3106,AD3106)/IF(AD3106=0,1,AD3106)</f>
        <v>0</v>
      </c>
      <c r="AG3106" s="2313" t="str">
        <f t="shared" ref="AG3106" si="3318">IF(AF3106=1,"pe",IF(AF3106&gt;0,"ne",""))</f>
        <v/>
      </c>
      <c r="AH3106" s="2312"/>
      <c r="AI3106" s="271">
        <v>1</v>
      </c>
      <c r="AJ3106" s="271" t="s">
        <v>550</v>
      </c>
      <c r="AK3106" s="271" t="str">
        <f t="shared" si="3203"/>
        <v>??</v>
      </c>
      <c r="AL3106" s="271">
        <v>1</v>
      </c>
      <c r="AM3106" s="354">
        <f t="shared" ref="AM3106" si="3319">C3106</f>
        <v>0</v>
      </c>
    </row>
    <row r="3107" spans="1:39" ht="14.1" customHeight="1" thickTop="1" thickBot="1" x14ac:dyDescent="0.25">
      <c r="A3107" s="2278"/>
      <c r="B3107" s="2281"/>
      <c r="C3107" s="2283"/>
      <c r="D3107" s="2285"/>
      <c r="E3107" s="2288"/>
      <c r="F3107" s="2281"/>
      <c r="G3107" s="2295"/>
      <c r="H3107" s="2331"/>
      <c r="I3107" s="2321"/>
      <c r="J3107" s="2281"/>
      <c r="K3107" s="2295"/>
      <c r="L3107" s="2304"/>
      <c r="M3107" s="310"/>
      <c r="N3107" s="1678"/>
      <c r="O3107" s="1678"/>
      <c r="P3107" s="309"/>
      <c r="Q3107" s="309"/>
      <c r="R3107" s="308"/>
      <c r="S3107" s="308"/>
      <c r="T3107" s="358"/>
      <c r="U3107" s="357"/>
      <c r="V3107" s="357"/>
      <c r="W3107" s="357"/>
      <c r="X3107" s="357"/>
      <c r="Y3107" s="357"/>
      <c r="Z3107" s="357"/>
      <c r="AA3107" s="357"/>
      <c r="AB3107" s="308"/>
      <c r="AC3107" s="2300"/>
      <c r="AD3107" s="2300"/>
      <c r="AE3107" s="2307"/>
      <c r="AF3107" s="2338"/>
      <c r="AG3107" s="2314"/>
      <c r="AH3107" s="2312"/>
      <c r="AI3107" s="271">
        <f t="shared" ref="AI3107" si="3320">IF(P3107=P3106,0,1)</f>
        <v>0</v>
      </c>
      <c r="AJ3107" s="271" t="s">
        <v>550</v>
      </c>
      <c r="AK3107" s="271" t="str">
        <f t="shared" si="3203"/>
        <v>??</v>
      </c>
      <c r="AL3107" s="271" t="e">
        <f>IF(#REF!=#REF!,0,1)</f>
        <v>#REF!</v>
      </c>
      <c r="AM3107" s="354">
        <f t="shared" si="3222"/>
        <v>0</v>
      </c>
    </row>
    <row r="3108" spans="1:39" ht="14.1" customHeight="1" thickTop="1" thickBot="1" x14ac:dyDescent="0.25">
      <c r="A3108" s="2278"/>
      <c r="B3108" s="2281"/>
      <c r="C3108" s="2283"/>
      <c r="D3108" s="2285"/>
      <c r="E3108" s="2288"/>
      <c r="F3108" s="2281"/>
      <c r="G3108" s="2295"/>
      <c r="H3108" s="2331"/>
      <c r="I3108" s="2321"/>
      <c r="J3108" s="2281"/>
      <c r="K3108" s="2295"/>
      <c r="L3108" s="2304"/>
      <c r="M3108" s="310"/>
      <c r="N3108" s="1678"/>
      <c r="O3108" s="1678"/>
      <c r="P3108" s="309"/>
      <c r="Q3108" s="309"/>
      <c r="R3108" s="308"/>
      <c r="S3108" s="308"/>
      <c r="T3108" s="358"/>
      <c r="U3108" s="357"/>
      <c r="V3108" s="357"/>
      <c r="W3108" s="357"/>
      <c r="X3108" s="357"/>
      <c r="Y3108" s="357"/>
      <c r="Z3108" s="357"/>
      <c r="AA3108" s="357"/>
      <c r="AB3108" s="308"/>
      <c r="AC3108" s="2300"/>
      <c r="AD3108" s="2300"/>
      <c r="AE3108" s="2307"/>
      <c r="AF3108" s="2338"/>
      <c r="AG3108" s="2314"/>
      <c r="AH3108" s="2312"/>
      <c r="AI3108" s="271">
        <f t="shared" ref="AI3108" si="3321">IF(P3108=P3107,0,IF(P3108=P3106,0,1))</f>
        <v>0</v>
      </c>
      <c r="AJ3108" s="271" t="s">
        <v>550</v>
      </c>
      <c r="AK3108" s="271" t="str">
        <f t="shared" si="3203"/>
        <v>??</v>
      </c>
      <c r="AL3108" s="271" t="e">
        <f>IF(#REF!=#REF!,0,IF(#REF!=#REF!,0,1))</f>
        <v>#REF!</v>
      </c>
      <c r="AM3108" s="354">
        <f t="shared" si="3222"/>
        <v>0</v>
      </c>
    </row>
    <row r="3109" spans="1:39" ht="14.1" customHeight="1" thickTop="1" thickBot="1" x14ac:dyDescent="0.25">
      <c r="A3109" s="2278"/>
      <c r="B3109" s="2281"/>
      <c r="C3109" s="2283"/>
      <c r="D3109" s="2285"/>
      <c r="E3109" s="2288"/>
      <c r="F3109" s="2281"/>
      <c r="G3109" s="2295"/>
      <c r="H3109" s="2331"/>
      <c r="I3109" s="2321"/>
      <c r="J3109" s="2281"/>
      <c r="K3109" s="2295"/>
      <c r="L3109" s="2304"/>
      <c r="M3109" s="310"/>
      <c r="N3109" s="1678"/>
      <c r="O3109" s="1678"/>
      <c r="P3109" s="309"/>
      <c r="Q3109" s="309"/>
      <c r="R3109" s="308"/>
      <c r="S3109" s="308"/>
      <c r="T3109" s="358"/>
      <c r="U3109" s="357"/>
      <c r="V3109" s="357"/>
      <c r="W3109" s="357"/>
      <c r="X3109" s="357"/>
      <c r="Y3109" s="357"/>
      <c r="Z3109" s="357"/>
      <c r="AA3109" s="357"/>
      <c r="AB3109" s="308"/>
      <c r="AC3109" s="2300"/>
      <c r="AD3109" s="2300"/>
      <c r="AE3109" s="2307"/>
      <c r="AF3109" s="2338"/>
      <c r="AG3109" s="2314"/>
      <c r="AH3109" s="2312"/>
      <c r="AI3109" s="271">
        <f t="shared" ref="AI3109" si="3322">IF(P3109=P3108,0,IF(P3109=P3107,0,IF(P3109=P3106,0,1)))</f>
        <v>0</v>
      </c>
      <c r="AJ3109" s="271" t="s">
        <v>550</v>
      </c>
      <c r="AK3109" s="271" t="str">
        <f t="shared" si="3203"/>
        <v>??</v>
      </c>
      <c r="AL3109" s="271" t="e">
        <f>IF(#REF!=#REF!,0,IF(#REF!=#REF!,0,IF(#REF!=#REF!,0,1)))</f>
        <v>#REF!</v>
      </c>
      <c r="AM3109" s="354">
        <f t="shared" si="3222"/>
        <v>0</v>
      </c>
    </row>
    <row r="3110" spans="1:39" ht="14.1" customHeight="1" thickTop="1" thickBot="1" x14ac:dyDescent="0.25">
      <c r="A3110" s="2278"/>
      <c r="B3110" s="2281"/>
      <c r="C3110" s="2283"/>
      <c r="D3110" s="2285"/>
      <c r="E3110" s="2288"/>
      <c r="F3110" s="2281"/>
      <c r="G3110" s="2295"/>
      <c r="H3110" s="2331"/>
      <c r="I3110" s="2321"/>
      <c r="J3110" s="2281"/>
      <c r="K3110" s="2295"/>
      <c r="L3110" s="2304"/>
      <c r="M3110" s="310"/>
      <c r="N3110" s="1678"/>
      <c r="O3110" s="1678"/>
      <c r="P3110" s="309"/>
      <c r="Q3110" s="309"/>
      <c r="R3110" s="308"/>
      <c r="S3110" s="308"/>
      <c r="T3110" s="358"/>
      <c r="U3110" s="357"/>
      <c r="V3110" s="357"/>
      <c r="W3110" s="357"/>
      <c r="X3110" s="357"/>
      <c r="Y3110" s="357"/>
      <c r="Z3110" s="357"/>
      <c r="AA3110" s="357"/>
      <c r="AB3110" s="308"/>
      <c r="AC3110" s="2300"/>
      <c r="AD3110" s="2300"/>
      <c r="AE3110" s="2307"/>
      <c r="AF3110" s="2338"/>
      <c r="AG3110" s="2314"/>
      <c r="AH3110" s="2312"/>
      <c r="AI3110" s="271">
        <f t="shared" ref="AI3110" si="3323">IF(P3110=P3109,0,IF(P3110=P3108,0,IF(P3110=P3107,0,IF(P3110=P3106,0,1))))</f>
        <v>0</v>
      </c>
      <c r="AJ3110" s="271" t="s">
        <v>550</v>
      </c>
      <c r="AK3110" s="271" t="str">
        <f t="shared" si="3203"/>
        <v>??</v>
      </c>
      <c r="AL3110" s="271" t="e">
        <f>IF(#REF!=#REF!,0,IF(#REF!=#REF!,0,IF(#REF!=#REF!,0,IF(#REF!=#REF!,0,1))))</f>
        <v>#REF!</v>
      </c>
      <c r="AM3110" s="354">
        <f t="shared" si="3222"/>
        <v>0</v>
      </c>
    </row>
    <row r="3111" spans="1:39" ht="14.1" customHeight="1" thickTop="1" thickBot="1" x14ac:dyDescent="0.25">
      <c r="A3111" s="2278"/>
      <c r="B3111" s="2281"/>
      <c r="C3111" s="2283"/>
      <c r="D3111" s="2285"/>
      <c r="E3111" s="2288"/>
      <c r="F3111" s="2281"/>
      <c r="G3111" s="2295"/>
      <c r="H3111" s="2331"/>
      <c r="I3111" s="2321"/>
      <c r="J3111" s="2281"/>
      <c r="K3111" s="2295"/>
      <c r="L3111" s="2304"/>
      <c r="M3111" s="310"/>
      <c r="N3111" s="1678"/>
      <c r="O3111" s="1678"/>
      <c r="P3111" s="309"/>
      <c r="Q3111" s="309"/>
      <c r="R3111" s="308"/>
      <c r="S3111" s="308"/>
      <c r="T3111" s="358"/>
      <c r="U3111" s="357"/>
      <c r="V3111" s="357"/>
      <c r="W3111" s="357"/>
      <c r="X3111" s="357"/>
      <c r="Y3111" s="357"/>
      <c r="Z3111" s="357"/>
      <c r="AA3111" s="357"/>
      <c r="AB3111" s="308"/>
      <c r="AC3111" s="2300"/>
      <c r="AD3111" s="2300"/>
      <c r="AE3111" s="2308" t="str">
        <f t="shared" ref="AE3111" si="3324">IF(AE3106&gt;11,"błąd","")</f>
        <v/>
      </c>
      <c r="AF3111" s="2338"/>
      <c r="AG3111" s="2314"/>
      <c r="AH3111" s="2312"/>
      <c r="AI3111" s="271">
        <f t="shared" ref="AI3111" si="3325">IF(P3111=P3110,0,IF(P3111=P3109,0,IF(P3111=P3108,0,IF(P3111=P3107,0,IF(P3111=P3106,0,1)))))</f>
        <v>0</v>
      </c>
      <c r="AJ3111" s="271" t="s">
        <v>550</v>
      </c>
      <c r="AK3111" s="271" t="str">
        <f t="shared" si="3203"/>
        <v>??</v>
      </c>
      <c r="AL3111" s="271" t="e">
        <f>IF(#REF!=#REF!,0,IF(#REF!=#REF!,0,IF(#REF!=#REF!,0,IF(#REF!=#REF!,0,IF(#REF!=#REF!,0,1)))))</f>
        <v>#REF!</v>
      </c>
      <c r="AM3111" s="354">
        <f t="shared" si="3222"/>
        <v>0</v>
      </c>
    </row>
    <row r="3112" spans="1:39" ht="14.1" customHeight="1" thickTop="1" thickBot="1" x14ac:dyDescent="0.25">
      <c r="A3112" s="2278"/>
      <c r="B3112" s="2281"/>
      <c r="C3112" s="2283"/>
      <c r="D3112" s="2285"/>
      <c r="E3112" s="2288"/>
      <c r="F3112" s="2281"/>
      <c r="G3112" s="2295"/>
      <c r="H3112" s="2331"/>
      <c r="I3112" s="2321"/>
      <c r="J3112" s="2281"/>
      <c r="K3112" s="2295"/>
      <c r="L3112" s="2304"/>
      <c r="M3112" s="310"/>
      <c r="N3112" s="1678"/>
      <c r="O3112" s="1678"/>
      <c r="P3112" s="309"/>
      <c r="Q3112" s="309"/>
      <c r="R3112" s="308"/>
      <c r="S3112" s="308"/>
      <c r="T3112" s="358"/>
      <c r="U3112" s="357"/>
      <c r="V3112" s="357"/>
      <c r="W3112" s="357"/>
      <c r="X3112" s="357"/>
      <c r="Y3112" s="357"/>
      <c r="Z3112" s="357"/>
      <c r="AA3112" s="357"/>
      <c r="AB3112" s="308"/>
      <c r="AC3112" s="2300"/>
      <c r="AD3112" s="2300"/>
      <c r="AE3112" s="2308"/>
      <c r="AF3112" s="2338"/>
      <c r="AG3112" s="2314"/>
      <c r="AH3112" s="2312"/>
      <c r="AI3112" s="271">
        <f t="shared" ref="AI3112" si="3326">IF(P3112=P3111,0,IF(P3112=P3110,0,IF(P3112=P3109,0,IF(P3112=P3108,0,IF(P3112=P3107,0,IF(P3112=P3106,0,1))))))</f>
        <v>0</v>
      </c>
      <c r="AJ3112" s="271" t="s">
        <v>550</v>
      </c>
      <c r="AK3112" s="271" t="str">
        <f t="shared" si="3203"/>
        <v>??</v>
      </c>
      <c r="AL3112" s="271" t="e">
        <f>IF(#REF!=#REF!,0,IF(#REF!=#REF!,0,IF(#REF!=#REF!,0,IF(#REF!=#REF!,0,IF(#REF!=#REF!,0,IF(#REF!=#REF!,0,1))))))</f>
        <v>#REF!</v>
      </c>
      <c r="AM3112" s="354">
        <f t="shared" si="3222"/>
        <v>0</v>
      </c>
    </row>
    <row r="3113" spans="1:39" ht="14.1" customHeight="1" thickTop="1" thickBot="1" x14ac:dyDescent="0.25">
      <c r="A3113" s="2279"/>
      <c r="B3113" s="2282"/>
      <c r="C3113" s="2284"/>
      <c r="D3113" s="2286"/>
      <c r="E3113" s="2289"/>
      <c r="F3113" s="2282"/>
      <c r="G3113" s="2296"/>
      <c r="H3113" s="2332"/>
      <c r="I3113" s="2322"/>
      <c r="J3113" s="2282"/>
      <c r="K3113" s="2296"/>
      <c r="L3113" s="2305"/>
      <c r="M3113" s="292"/>
      <c r="N3113" s="1678"/>
      <c r="O3113" s="1678"/>
      <c r="P3113" s="309"/>
      <c r="Q3113" s="309"/>
      <c r="R3113" s="308"/>
      <c r="S3113" s="308"/>
      <c r="T3113" s="356"/>
      <c r="U3113" s="355"/>
      <c r="V3113" s="355"/>
      <c r="W3113" s="355"/>
      <c r="X3113" s="355"/>
      <c r="Y3113" s="355"/>
      <c r="Z3113" s="355"/>
      <c r="AA3113" s="355"/>
      <c r="AB3113" s="290"/>
      <c r="AC3113" s="2301"/>
      <c r="AD3113" s="2301"/>
      <c r="AE3113" s="2309"/>
      <c r="AF3113" s="2339"/>
      <c r="AG3113" s="2315"/>
      <c r="AH3113" s="2312"/>
      <c r="AI3113" s="271">
        <f t="shared" ref="AI3113" si="3327">IF(P3113=P3112,0,IF(P3113=P3111,0,IF(P3113=P3110,0,IF(P3113=P3109,0,IF(P3113=P3108,0,IF(P3113=P3107,0,IF(P3113=P3106,0,1)))))))</f>
        <v>0</v>
      </c>
      <c r="AJ3113" s="271" t="s">
        <v>550</v>
      </c>
      <c r="AK3113" s="271" t="str">
        <f t="shared" si="3203"/>
        <v>??</v>
      </c>
      <c r="AL3113" s="271" t="e">
        <f>IF(#REF!=#REF!,0,IF(#REF!=#REF!,0,IF(#REF!=#REF!,0,IF(#REF!=#REF!,0,IF(#REF!=#REF!,0,IF(#REF!=#REF!,0,IF(#REF!=#REF!,0,1)))))))</f>
        <v>#REF!</v>
      </c>
      <c r="AM3113" s="354">
        <f t="shared" si="3222"/>
        <v>0</v>
      </c>
    </row>
    <row r="3114" spans="1:39" ht="14.1" customHeight="1" thickTop="1" thickBot="1" x14ac:dyDescent="0.25">
      <c r="A3114" s="2302"/>
      <c r="B3114" s="2280"/>
      <c r="C3114" s="2320"/>
      <c r="D3114" s="2327"/>
      <c r="E3114" s="2287"/>
      <c r="F3114" s="2281"/>
      <c r="G3114" s="2280"/>
      <c r="H3114" s="2330"/>
      <c r="I3114" s="390" t="s">
        <v>140</v>
      </c>
      <c r="J3114" s="2281"/>
      <c r="K3114" s="2280"/>
      <c r="L3114" s="2303"/>
      <c r="M3114" s="389"/>
      <c r="N3114" s="385"/>
      <c r="O3114" s="385"/>
      <c r="P3114" s="388"/>
      <c r="Q3114" s="388"/>
      <c r="R3114" s="385"/>
      <c r="S3114" s="385"/>
      <c r="T3114" s="387"/>
      <c r="U3114" s="386"/>
      <c r="V3114" s="386"/>
      <c r="W3114" s="386"/>
      <c r="X3114" s="386"/>
      <c r="Y3114" s="386"/>
      <c r="Z3114" s="386"/>
      <c r="AA3114" s="386"/>
      <c r="AB3114" s="385"/>
      <c r="AC3114" s="2299">
        <f t="shared" ref="AC3114" si="3328">SUM(T3114:AB3121)</f>
        <v>0</v>
      </c>
      <c r="AD3114" s="2299">
        <f t="shared" ref="AD3114" si="3329">IF(AC3114&gt;0,20,0)</f>
        <v>0</v>
      </c>
      <c r="AE3114" s="2306">
        <f t="shared" ref="AE3114" si="3330">IF((AC3114-AD3114)&gt;=0,AC3114-AD3114,0)</f>
        <v>0</v>
      </c>
      <c r="AF3114" s="2337">
        <f t="shared" ref="AF3114" si="3331">IF(AC3114&lt;AD3114,AC3114,AD3114)/IF(AD3114=0,1,AD3114)</f>
        <v>0</v>
      </c>
      <c r="AG3114" s="2313" t="str">
        <f t="shared" ref="AG3114" si="3332">IF(AF3114=1,"pe",IF(AF3114&gt;0,"ne",""))</f>
        <v/>
      </c>
      <c r="AH3114" s="2312"/>
      <c r="AI3114" s="271">
        <v>1</v>
      </c>
      <c r="AJ3114" s="271" t="s">
        <v>550</v>
      </c>
      <c r="AK3114" s="271" t="str">
        <f t="shared" si="3203"/>
        <v>??</v>
      </c>
      <c r="AL3114" s="271">
        <v>1</v>
      </c>
      <c r="AM3114" s="354">
        <f t="shared" ref="AM3114" si="3333">C3114</f>
        <v>0</v>
      </c>
    </row>
    <row r="3115" spans="1:39" ht="14.1" customHeight="1" thickTop="1" thickBot="1" x14ac:dyDescent="0.25">
      <c r="A3115" s="2278"/>
      <c r="B3115" s="2281"/>
      <c r="C3115" s="2283"/>
      <c r="D3115" s="2285"/>
      <c r="E3115" s="2288"/>
      <c r="F3115" s="2281"/>
      <c r="G3115" s="2295"/>
      <c r="H3115" s="2331"/>
      <c r="I3115" s="2321"/>
      <c r="J3115" s="2281"/>
      <c r="K3115" s="2295"/>
      <c r="L3115" s="2304"/>
      <c r="M3115" s="310"/>
      <c r="N3115" s="1678"/>
      <c r="O3115" s="1678"/>
      <c r="P3115" s="309"/>
      <c r="Q3115" s="309"/>
      <c r="R3115" s="308"/>
      <c r="S3115" s="308"/>
      <c r="T3115" s="358"/>
      <c r="U3115" s="357"/>
      <c r="V3115" s="357"/>
      <c r="W3115" s="357"/>
      <c r="X3115" s="357"/>
      <c r="Y3115" s="357"/>
      <c r="Z3115" s="357"/>
      <c r="AA3115" s="357"/>
      <c r="AB3115" s="308"/>
      <c r="AC3115" s="2300"/>
      <c r="AD3115" s="2300"/>
      <c r="AE3115" s="2307"/>
      <c r="AF3115" s="2338"/>
      <c r="AG3115" s="2314"/>
      <c r="AH3115" s="2312"/>
      <c r="AI3115" s="271">
        <f t="shared" ref="AI3115" si="3334">IF(P3115=P3114,0,1)</f>
        <v>0</v>
      </c>
      <c r="AJ3115" s="271" t="s">
        <v>550</v>
      </c>
      <c r="AK3115" s="271" t="str">
        <f t="shared" si="3203"/>
        <v>??</v>
      </c>
      <c r="AL3115" s="271" t="e">
        <f>IF(#REF!=#REF!,0,1)</f>
        <v>#REF!</v>
      </c>
      <c r="AM3115" s="354">
        <f t="shared" ref="AM3115:AM3137" si="3335">AM3114</f>
        <v>0</v>
      </c>
    </row>
    <row r="3116" spans="1:39" ht="14.1" customHeight="1" thickTop="1" thickBot="1" x14ac:dyDescent="0.25">
      <c r="A3116" s="2278"/>
      <c r="B3116" s="2281"/>
      <c r="C3116" s="2283"/>
      <c r="D3116" s="2285"/>
      <c r="E3116" s="2288"/>
      <c r="F3116" s="2281"/>
      <c r="G3116" s="2295"/>
      <c r="H3116" s="2331"/>
      <c r="I3116" s="2321"/>
      <c r="J3116" s="2281"/>
      <c r="K3116" s="2295"/>
      <c r="L3116" s="2304"/>
      <c r="M3116" s="310"/>
      <c r="N3116" s="1678"/>
      <c r="O3116" s="1678"/>
      <c r="P3116" s="309"/>
      <c r="Q3116" s="309"/>
      <c r="R3116" s="308"/>
      <c r="S3116" s="308"/>
      <c r="T3116" s="358"/>
      <c r="U3116" s="357"/>
      <c r="V3116" s="357"/>
      <c r="W3116" s="357"/>
      <c r="X3116" s="357"/>
      <c r="Y3116" s="357"/>
      <c r="Z3116" s="357"/>
      <c r="AA3116" s="357"/>
      <c r="AB3116" s="308"/>
      <c r="AC3116" s="2300"/>
      <c r="AD3116" s="2300"/>
      <c r="AE3116" s="2307"/>
      <c r="AF3116" s="2338"/>
      <c r="AG3116" s="2314"/>
      <c r="AH3116" s="2312"/>
      <c r="AI3116" s="271">
        <f t="shared" ref="AI3116" si="3336">IF(P3116=P3115,0,IF(P3116=P3114,0,1))</f>
        <v>0</v>
      </c>
      <c r="AJ3116" s="271" t="s">
        <v>550</v>
      </c>
      <c r="AK3116" s="271" t="str">
        <f t="shared" si="3203"/>
        <v>??</v>
      </c>
      <c r="AL3116" s="271" t="e">
        <f>IF(#REF!=#REF!,0,IF(#REF!=#REF!,0,1))</f>
        <v>#REF!</v>
      </c>
      <c r="AM3116" s="354">
        <f t="shared" si="3335"/>
        <v>0</v>
      </c>
    </row>
    <row r="3117" spans="1:39" ht="14.1" customHeight="1" thickTop="1" thickBot="1" x14ac:dyDescent="0.25">
      <c r="A3117" s="2278"/>
      <c r="B3117" s="2281"/>
      <c r="C3117" s="2283"/>
      <c r="D3117" s="2285"/>
      <c r="E3117" s="2288"/>
      <c r="F3117" s="2281"/>
      <c r="G3117" s="2295"/>
      <c r="H3117" s="2331"/>
      <c r="I3117" s="2321"/>
      <c r="J3117" s="2281"/>
      <c r="K3117" s="2295"/>
      <c r="L3117" s="2304"/>
      <c r="M3117" s="310"/>
      <c r="N3117" s="1678"/>
      <c r="O3117" s="1678"/>
      <c r="P3117" s="309"/>
      <c r="Q3117" s="309"/>
      <c r="R3117" s="308"/>
      <c r="S3117" s="308"/>
      <c r="T3117" s="358"/>
      <c r="U3117" s="357"/>
      <c r="V3117" s="357"/>
      <c r="W3117" s="357"/>
      <c r="X3117" s="357"/>
      <c r="Y3117" s="357"/>
      <c r="Z3117" s="357"/>
      <c r="AA3117" s="357"/>
      <c r="AB3117" s="308"/>
      <c r="AC3117" s="2300"/>
      <c r="AD3117" s="2300"/>
      <c r="AE3117" s="2307"/>
      <c r="AF3117" s="2338"/>
      <c r="AG3117" s="2314"/>
      <c r="AH3117" s="2312"/>
      <c r="AI3117" s="271">
        <f t="shared" ref="AI3117" si="3337">IF(P3117=P3116,0,IF(P3117=P3115,0,IF(P3117=P3114,0,1)))</f>
        <v>0</v>
      </c>
      <c r="AJ3117" s="271" t="s">
        <v>550</v>
      </c>
      <c r="AK3117" s="271" t="str">
        <f t="shared" si="3203"/>
        <v>??</v>
      </c>
      <c r="AL3117" s="271" t="e">
        <f>IF(#REF!=#REF!,0,IF(#REF!=#REF!,0,IF(#REF!=#REF!,0,1)))</f>
        <v>#REF!</v>
      </c>
      <c r="AM3117" s="354">
        <f t="shared" si="3335"/>
        <v>0</v>
      </c>
    </row>
    <row r="3118" spans="1:39" ht="14.1" customHeight="1" thickTop="1" thickBot="1" x14ac:dyDescent="0.25">
      <c r="A3118" s="2278"/>
      <c r="B3118" s="2281"/>
      <c r="C3118" s="2283"/>
      <c r="D3118" s="2285"/>
      <c r="E3118" s="2288"/>
      <c r="F3118" s="2281"/>
      <c r="G3118" s="2295"/>
      <c r="H3118" s="2331"/>
      <c r="I3118" s="2321"/>
      <c r="J3118" s="2281"/>
      <c r="K3118" s="2295"/>
      <c r="L3118" s="2304"/>
      <c r="M3118" s="310"/>
      <c r="N3118" s="1678"/>
      <c r="O3118" s="1678"/>
      <c r="P3118" s="309"/>
      <c r="Q3118" s="309"/>
      <c r="R3118" s="308"/>
      <c r="S3118" s="308"/>
      <c r="T3118" s="358"/>
      <c r="U3118" s="357"/>
      <c r="V3118" s="357"/>
      <c r="W3118" s="357"/>
      <c r="X3118" s="357"/>
      <c r="Y3118" s="357"/>
      <c r="Z3118" s="357"/>
      <c r="AA3118" s="357"/>
      <c r="AB3118" s="308"/>
      <c r="AC3118" s="2300"/>
      <c r="AD3118" s="2300"/>
      <c r="AE3118" s="2307"/>
      <c r="AF3118" s="2338"/>
      <c r="AG3118" s="2314"/>
      <c r="AH3118" s="2312"/>
      <c r="AI3118" s="271">
        <f t="shared" ref="AI3118" si="3338">IF(P3118=P3117,0,IF(P3118=P3116,0,IF(P3118=P3115,0,IF(P3118=P3114,0,1))))</f>
        <v>0</v>
      </c>
      <c r="AJ3118" s="271" t="s">
        <v>550</v>
      </c>
      <c r="AK3118" s="271" t="str">
        <f t="shared" si="3203"/>
        <v>??</v>
      </c>
      <c r="AL3118" s="271" t="e">
        <f>IF(#REF!=#REF!,0,IF(#REF!=#REF!,0,IF(#REF!=#REF!,0,IF(#REF!=#REF!,0,1))))</f>
        <v>#REF!</v>
      </c>
      <c r="AM3118" s="354">
        <f t="shared" si="3335"/>
        <v>0</v>
      </c>
    </row>
    <row r="3119" spans="1:39" ht="14.1" customHeight="1" thickTop="1" thickBot="1" x14ac:dyDescent="0.25">
      <c r="A3119" s="2278"/>
      <c r="B3119" s="2281"/>
      <c r="C3119" s="2283"/>
      <c r="D3119" s="2285"/>
      <c r="E3119" s="2288"/>
      <c r="F3119" s="2281"/>
      <c r="G3119" s="2295"/>
      <c r="H3119" s="2331"/>
      <c r="I3119" s="2321"/>
      <c r="J3119" s="2281"/>
      <c r="K3119" s="2295"/>
      <c r="L3119" s="2304"/>
      <c r="M3119" s="310"/>
      <c r="N3119" s="1678"/>
      <c r="O3119" s="1678"/>
      <c r="P3119" s="309"/>
      <c r="Q3119" s="309"/>
      <c r="R3119" s="308"/>
      <c r="S3119" s="308"/>
      <c r="T3119" s="358"/>
      <c r="U3119" s="357"/>
      <c r="V3119" s="357"/>
      <c r="W3119" s="357"/>
      <c r="X3119" s="357"/>
      <c r="Y3119" s="357"/>
      <c r="Z3119" s="357"/>
      <c r="AA3119" s="357"/>
      <c r="AB3119" s="308"/>
      <c r="AC3119" s="2300"/>
      <c r="AD3119" s="2300"/>
      <c r="AE3119" s="2308" t="str">
        <f t="shared" ref="AE3119" si="3339">IF(AE3114&gt;11,"błąd","")</f>
        <v/>
      </c>
      <c r="AF3119" s="2338"/>
      <c r="AG3119" s="2314"/>
      <c r="AH3119" s="2312"/>
      <c r="AI3119" s="271">
        <f t="shared" ref="AI3119" si="3340">IF(P3119=P3118,0,IF(P3119=P3117,0,IF(P3119=P3116,0,IF(P3119=P3115,0,IF(P3119=P3114,0,1)))))</f>
        <v>0</v>
      </c>
      <c r="AJ3119" s="271" t="s">
        <v>550</v>
      </c>
      <c r="AK3119" s="271" t="str">
        <f t="shared" si="3203"/>
        <v>??</v>
      </c>
      <c r="AL3119" s="271" t="e">
        <f>IF(#REF!=#REF!,0,IF(#REF!=#REF!,0,IF(#REF!=#REF!,0,IF(#REF!=#REF!,0,IF(#REF!=#REF!,0,1)))))</f>
        <v>#REF!</v>
      </c>
      <c r="AM3119" s="354">
        <f t="shared" si="3335"/>
        <v>0</v>
      </c>
    </row>
    <row r="3120" spans="1:39" ht="14.1" customHeight="1" thickTop="1" thickBot="1" x14ac:dyDescent="0.25">
      <c r="A3120" s="2278"/>
      <c r="B3120" s="2281"/>
      <c r="C3120" s="2283"/>
      <c r="D3120" s="2285"/>
      <c r="E3120" s="2288"/>
      <c r="F3120" s="2281"/>
      <c r="G3120" s="2295"/>
      <c r="H3120" s="2331"/>
      <c r="I3120" s="2321"/>
      <c r="J3120" s="2281"/>
      <c r="K3120" s="2295"/>
      <c r="L3120" s="2304"/>
      <c r="M3120" s="310"/>
      <c r="N3120" s="1678"/>
      <c r="O3120" s="1678"/>
      <c r="P3120" s="309"/>
      <c r="Q3120" s="309"/>
      <c r="R3120" s="308"/>
      <c r="S3120" s="308"/>
      <c r="T3120" s="358"/>
      <c r="U3120" s="357"/>
      <c r="V3120" s="357"/>
      <c r="W3120" s="357"/>
      <c r="X3120" s="357"/>
      <c r="Y3120" s="357"/>
      <c r="Z3120" s="357"/>
      <c r="AA3120" s="357"/>
      <c r="AB3120" s="308"/>
      <c r="AC3120" s="2300"/>
      <c r="AD3120" s="2300"/>
      <c r="AE3120" s="2308"/>
      <c r="AF3120" s="2338"/>
      <c r="AG3120" s="2314"/>
      <c r="AH3120" s="2312"/>
      <c r="AI3120" s="271">
        <f t="shared" ref="AI3120" si="3341">IF(P3120=P3119,0,IF(P3120=P3118,0,IF(P3120=P3117,0,IF(P3120=P3116,0,IF(P3120=P3115,0,IF(P3120=P3114,0,1))))))</f>
        <v>0</v>
      </c>
      <c r="AJ3120" s="271" t="s">
        <v>550</v>
      </c>
      <c r="AK3120" s="271" t="str">
        <f t="shared" si="3203"/>
        <v>??</v>
      </c>
      <c r="AL3120" s="271" t="e">
        <f>IF(#REF!=#REF!,0,IF(#REF!=#REF!,0,IF(#REF!=#REF!,0,IF(#REF!=#REF!,0,IF(#REF!=#REF!,0,IF(#REF!=#REF!,0,1))))))</f>
        <v>#REF!</v>
      </c>
      <c r="AM3120" s="354">
        <f t="shared" si="3335"/>
        <v>0</v>
      </c>
    </row>
    <row r="3121" spans="1:39" ht="14.1" customHeight="1" thickTop="1" thickBot="1" x14ac:dyDescent="0.25">
      <c r="A3121" s="2279"/>
      <c r="B3121" s="2282"/>
      <c r="C3121" s="2284"/>
      <c r="D3121" s="2286"/>
      <c r="E3121" s="2289"/>
      <c r="F3121" s="2282"/>
      <c r="G3121" s="2296"/>
      <c r="H3121" s="2332"/>
      <c r="I3121" s="2322"/>
      <c r="J3121" s="2282"/>
      <c r="K3121" s="2296"/>
      <c r="L3121" s="2305"/>
      <c r="M3121" s="292"/>
      <c r="N3121" s="1678"/>
      <c r="O3121" s="1678"/>
      <c r="P3121" s="309"/>
      <c r="Q3121" s="309"/>
      <c r="R3121" s="308"/>
      <c r="S3121" s="308"/>
      <c r="T3121" s="356"/>
      <c r="U3121" s="355"/>
      <c r="V3121" s="355"/>
      <c r="W3121" s="355"/>
      <c r="X3121" s="355"/>
      <c r="Y3121" s="355"/>
      <c r="Z3121" s="355"/>
      <c r="AA3121" s="355"/>
      <c r="AB3121" s="290"/>
      <c r="AC3121" s="2301"/>
      <c r="AD3121" s="2301"/>
      <c r="AE3121" s="2309"/>
      <c r="AF3121" s="2339"/>
      <c r="AG3121" s="2315"/>
      <c r="AH3121" s="2312"/>
      <c r="AI3121" s="271">
        <f t="shared" ref="AI3121" si="3342">IF(P3121=P3120,0,IF(P3121=P3119,0,IF(P3121=P3118,0,IF(P3121=P3117,0,IF(P3121=P3116,0,IF(P3121=P3115,0,IF(P3121=P3114,0,1)))))))</f>
        <v>0</v>
      </c>
      <c r="AJ3121" s="271" t="s">
        <v>550</v>
      </c>
      <c r="AK3121" s="271" t="str">
        <f t="shared" si="3203"/>
        <v>??</v>
      </c>
      <c r="AL3121" s="271" t="e">
        <f>IF(#REF!=#REF!,0,IF(#REF!=#REF!,0,IF(#REF!=#REF!,0,IF(#REF!=#REF!,0,IF(#REF!=#REF!,0,IF(#REF!=#REF!,0,IF(#REF!=#REF!,0,1)))))))</f>
        <v>#REF!</v>
      </c>
      <c r="AM3121" s="354">
        <f t="shared" si="3335"/>
        <v>0</v>
      </c>
    </row>
    <row r="3122" spans="1:39" ht="14.1" customHeight="1" thickTop="1" thickBot="1" x14ac:dyDescent="0.25">
      <c r="A3122" s="2302"/>
      <c r="B3122" s="2280"/>
      <c r="C3122" s="2320"/>
      <c r="D3122" s="2327"/>
      <c r="E3122" s="2287"/>
      <c r="F3122" s="2281"/>
      <c r="G3122" s="2280"/>
      <c r="H3122" s="2330"/>
      <c r="I3122" s="390" t="s">
        <v>140</v>
      </c>
      <c r="J3122" s="2281"/>
      <c r="K3122" s="2280"/>
      <c r="L3122" s="2303"/>
      <c r="M3122" s="389"/>
      <c r="N3122" s="385"/>
      <c r="O3122" s="385"/>
      <c r="P3122" s="388"/>
      <c r="Q3122" s="388"/>
      <c r="R3122" s="385"/>
      <c r="S3122" s="385"/>
      <c r="T3122" s="387"/>
      <c r="U3122" s="386"/>
      <c r="V3122" s="386"/>
      <c r="W3122" s="386"/>
      <c r="X3122" s="386"/>
      <c r="Y3122" s="386"/>
      <c r="Z3122" s="386"/>
      <c r="AA3122" s="386"/>
      <c r="AB3122" s="385"/>
      <c r="AC3122" s="2299">
        <f t="shared" ref="AC3122" si="3343">SUM(T3122:AB3129)</f>
        <v>0</v>
      </c>
      <c r="AD3122" s="2299">
        <f t="shared" ref="AD3122" si="3344">IF(AC3122&gt;0,20,0)</f>
        <v>0</v>
      </c>
      <c r="AE3122" s="2306">
        <f t="shared" ref="AE3122" si="3345">IF((AC3122-AD3122)&gt;=0,AC3122-AD3122,0)</f>
        <v>0</v>
      </c>
      <c r="AF3122" s="2337">
        <f t="shared" ref="AF3122" si="3346">IF(AC3122&lt;AD3122,AC3122,AD3122)/IF(AD3122=0,1,AD3122)</f>
        <v>0</v>
      </c>
      <c r="AG3122" s="2313" t="str">
        <f t="shared" ref="AG3122" si="3347">IF(AF3122=1,"pe",IF(AF3122&gt;0,"ne",""))</f>
        <v/>
      </c>
      <c r="AH3122" s="2312"/>
      <c r="AI3122" s="271">
        <v>1</v>
      </c>
      <c r="AJ3122" s="271" t="s">
        <v>550</v>
      </c>
      <c r="AK3122" s="271" t="str">
        <f t="shared" si="3203"/>
        <v>??</v>
      </c>
      <c r="AL3122" s="271">
        <v>1</v>
      </c>
      <c r="AM3122" s="354">
        <f t="shared" ref="AM3122" si="3348">C3122</f>
        <v>0</v>
      </c>
    </row>
    <row r="3123" spans="1:39" ht="14.1" customHeight="1" thickTop="1" thickBot="1" x14ac:dyDescent="0.25">
      <c r="A3123" s="2278"/>
      <c r="B3123" s="2281"/>
      <c r="C3123" s="2283"/>
      <c r="D3123" s="2285"/>
      <c r="E3123" s="2288"/>
      <c r="F3123" s="2281"/>
      <c r="G3123" s="2295"/>
      <c r="H3123" s="2331"/>
      <c r="I3123" s="2321"/>
      <c r="J3123" s="2281"/>
      <c r="K3123" s="2295"/>
      <c r="L3123" s="2304"/>
      <c r="M3123" s="310"/>
      <c r="N3123" s="1678"/>
      <c r="O3123" s="1678"/>
      <c r="P3123" s="309"/>
      <c r="Q3123" s="309"/>
      <c r="R3123" s="308"/>
      <c r="S3123" s="308"/>
      <c r="T3123" s="358"/>
      <c r="U3123" s="357"/>
      <c r="V3123" s="357"/>
      <c r="W3123" s="357"/>
      <c r="X3123" s="357"/>
      <c r="Y3123" s="357"/>
      <c r="Z3123" s="357"/>
      <c r="AA3123" s="357"/>
      <c r="AB3123" s="308"/>
      <c r="AC3123" s="2300"/>
      <c r="AD3123" s="2300"/>
      <c r="AE3123" s="2307"/>
      <c r="AF3123" s="2338"/>
      <c r="AG3123" s="2314"/>
      <c r="AH3123" s="2312"/>
      <c r="AI3123" s="271">
        <f t="shared" ref="AI3123" si="3349">IF(P3123=P3122,0,1)</f>
        <v>0</v>
      </c>
      <c r="AJ3123" s="271" t="s">
        <v>550</v>
      </c>
      <c r="AK3123" s="271" t="str">
        <f t="shared" si="3203"/>
        <v>??</v>
      </c>
      <c r="AL3123" s="271" t="e">
        <f>IF(#REF!=#REF!,0,1)</f>
        <v>#REF!</v>
      </c>
      <c r="AM3123" s="354">
        <f t="shared" si="3335"/>
        <v>0</v>
      </c>
    </row>
    <row r="3124" spans="1:39" ht="14.1" customHeight="1" thickTop="1" thickBot="1" x14ac:dyDescent="0.25">
      <c r="A3124" s="2278"/>
      <c r="B3124" s="2281"/>
      <c r="C3124" s="2283"/>
      <c r="D3124" s="2285"/>
      <c r="E3124" s="2288"/>
      <c r="F3124" s="2281"/>
      <c r="G3124" s="2295"/>
      <c r="H3124" s="2331"/>
      <c r="I3124" s="2321"/>
      <c r="J3124" s="2281"/>
      <c r="K3124" s="2295"/>
      <c r="L3124" s="2304"/>
      <c r="M3124" s="310"/>
      <c r="N3124" s="1678"/>
      <c r="O3124" s="1678"/>
      <c r="P3124" s="309"/>
      <c r="Q3124" s="309"/>
      <c r="R3124" s="308"/>
      <c r="S3124" s="308"/>
      <c r="T3124" s="358"/>
      <c r="U3124" s="357"/>
      <c r="V3124" s="357"/>
      <c r="W3124" s="357"/>
      <c r="X3124" s="357"/>
      <c r="Y3124" s="357"/>
      <c r="Z3124" s="357"/>
      <c r="AA3124" s="357"/>
      <c r="AB3124" s="308"/>
      <c r="AC3124" s="2300"/>
      <c r="AD3124" s="2300"/>
      <c r="AE3124" s="2307"/>
      <c r="AF3124" s="2338"/>
      <c r="AG3124" s="2314"/>
      <c r="AH3124" s="2312"/>
      <c r="AI3124" s="271">
        <f t="shared" ref="AI3124" si="3350">IF(P3124=P3123,0,IF(P3124=P3122,0,1))</f>
        <v>0</v>
      </c>
      <c r="AJ3124" s="271" t="s">
        <v>550</v>
      </c>
      <c r="AK3124" s="271" t="str">
        <f t="shared" si="3203"/>
        <v>??</v>
      </c>
      <c r="AL3124" s="271" t="e">
        <f>IF(#REF!=#REF!,0,IF(#REF!=#REF!,0,1))</f>
        <v>#REF!</v>
      </c>
      <c r="AM3124" s="354">
        <f t="shared" si="3335"/>
        <v>0</v>
      </c>
    </row>
    <row r="3125" spans="1:39" ht="14.1" customHeight="1" thickTop="1" thickBot="1" x14ac:dyDescent="0.25">
      <c r="A3125" s="2278"/>
      <c r="B3125" s="2281"/>
      <c r="C3125" s="2283"/>
      <c r="D3125" s="2285"/>
      <c r="E3125" s="2288"/>
      <c r="F3125" s="2281"/>
      <c r="G3125" s="2295"/>
      <c r="H3125" s="2331"/>
      <c r="I3125" s="2321"/>
      <c r="J3125" s="2281"/>
      <c r="K3125" s="2295"/>
      <c r="L3125" s="2304"/>
      <c r="M3125" s="310"/>
      <c r="N3125" s="1678"/>
      <c r="O3125" s="1678"/>
      <c r="P3125" s="309"/>
      <c r="Q3125" s="309"/>
      <c r="R3125" s="308"/>
      <c r="S3125" s="308"/>
      <c r="T3125" s="358"/>
      <c r="U3125" s="357"/>
      <c r="V3125" s="357"/>
      <c r="W3125" s="357"/>
      <c r="X3125" s="357"/>
      <c r="Y3125" s="357"/>
      <c r="Z3125" s="357"/>
      <c r="AA3125" s="357"/>
      <c r="AB3125" s="308"/>
      <c r="AC3125" s="2300"/>
      <c r="AD3125" s="2300"/>
      <c r="AE3125" s="2307"/>
      <c r="AF3125" s="2338"/>
      <c r="AG3125" s="2314"/>
      <c r="AH3125" s="2312"/>
      <c r="AI3125" s="271">
        <f t="shared" ref="AI3125" si="3351">IF(P3125=P3124,0,IF(P3125=P3123,0,IF(P3125=P3122,0,1)))</f>
        <v>0</v>
      </c>
      <c r="AJ3125" s="271" t="s">
        <v>550</v>
      </c>
      <c r="AK3125" s="271" t="str">
        <f t="shared" si="3203"/>
        <v>??</v>
      </c>
      <c r="AL3125" s="271" t="e">
        <f>IF(#REF!=#REF!,0,IF(#REF!=#REF!,0,IF(#REF!=#REF!,0,1)))</f>
        <v>#REF!</v>
      </c>
      <c r="AM3125" s="354">
        <f t="shared" si="3335"/>
        <v>0</v>
      </c>
    </row>
    <row r="3126" spans="1:39" ht="14.1" customHeight="1" thickTop="1" thickBot="1" x14ac:dyDescent="0.25">
      <c r="A3126" s="2278"/>
      <c r="B3126" s="2281"/>
      <c r="C3126" s="2283"/>
      <c r="D3126" s="2285"/>
      <c r="E3126" s="2288"/>
      <c r="F3126" s="2281"/>
      <c r="G3126" s="2295"/>
      <c r="H3126" s="2331"/>
      <c r="I3126" s="2321"/>
      <c r="J3126" s="2281"/>
      <c r="K3126" s="2295"/>
      <c r="L3126" s="2304"/>
      <c r="M3126" s="310"/>
      <c r="N3126" s="1678"/>
      <c r="O3126" s="1678"/>
      <c r="P3126" s="309"/>
      <c r="Q3126" s="309"/>
      <c r="R3126" s="308"/>
      <c r="S3126" s="308"/>
      <c r="T3126" s="358"/>
      <c r="U3126" s="357"/>
      <c r="V3126" s="357"/>
      <c r="W3126" s="357"/>
      <c r="X3126" s="357"/>
      <c r="Y3126" s="357"/>
      <c r="Z3126" s="357"/>
      <c r="AA3126" s="357"/>
      <c r="AB3126" s="308"/>
      <c r="AC3126" s="2300"/>
      <c r="AD3126" s="2300"/>
      <c r="AE3126" s="2307"/>
      <c r="AF3126" s="2338"/>
      <c r="AG3126" s="2314"/>
      <c r="AH3126" s="2312"/>
      <c r="AI3126" s="271">
        <f t="shared" ref="AI3126" si="3352">IF(P3126=P3125,0,IF(P3126=P3124,0,IF(P3126=P3123,0,IF(P3126=P3122,0,1))))</f>
        <v>0</v>
      </c>
      <c r="AJ3126" s="271" t="s">
        <v>550</v>
      </c>
      <c r="AK3126" s="271" t="str">
        <f t="shared" si="3203"/>
        <v>??</v>
      </c>
      <c r="AL3126" s="271" t="e">
        <f>IF(#REF!=#REF!,0,IF(#REF!=#REF!,0,IF(#REF!=#REF!,0,IF(#REF!=#REF!,0,1))))</f>
        <v>#REF!</v>
      </c>
      <c r="AM3126" s="354">
        <f t="shared" si="3335"/>
        <v>0</v>
      </c>
    </row>
    <row r="3127" spans="1:39" ht="14.1" customHeight="1" thickTop="1" thickBot="1" x14ac:dyDescent="0.25">
      <c r="A3127" s="2278"/>
      <c r="B3127" s="2281"/>
      <c r="C3127" s="2283"/>
      <c r="D3127" s="2285"/>
      <c r="E3127" s="2288"/>
      <c r="F3127" s="2281"/>
      <c r="G3127" s="2295"/>
      <c r="H3127" s="2331"/>
      <c r="I3127" s="2321"/>
      <c r="J3127" s="2281"/>
      <c r="K3127" s="2295"/>
      <c r="L3127" s="2304"/>
      <c r="M3127" s="310"/>
      <c r="N3127" s="1678"/>
      <c r="O3127" s="1678"/>
      <c r="P3127" s="309"/>
      <c r="Q3127" s="309"/>
      <c r="R3127" s="308"/>
      <c r="S3127" s="308"/>
      <c r="T3127" s="358"/>
      <c r="U3127" s="357"/>
      <c r="V3127" s="357"/>
      <c r="W3127" s="357"/>
      <c r="X3127" s="357"/>
      <c r="Y3127" s="357"/>
      <c r="Z3127" s="357"/>
      <c r="AA3127" s="357"/>
      <c r="AB3127" s="308"/>
      <c r="AC3127" s="2300"/>
      <c r="AD3127" s="2300"/>
      <c r="AE3127" s="2308" t="str">
        <f t="shared" ref="AE3127" si="3353">IF(AE3122&gt;11,"błąd","")</f>
        <v/>
      </c>
      <c r="AF3127" s="2338"/>
      <c r="AG3127" s="2314"/>
      <c r="AH3127" s="2312"/>
      <c r="AI3127" s="271">
        <f t="shared" ref="AI3127" si="3354">IF(P3127=P3126,0,IF(P3127=P3125,0,IF(P3127=P3124,0,IF(P3127=P3123,0,IF(P3127=P3122,0,1)))))</f>
        <v>0</v>
      </c>
      <c r="AJ3127" s="271" t="s">
        <v>550</v>
      </c>
      <c r="AK3127" s="271" t="str">
        <f t="shared" si="3203"/>
        <v>??</v>
      </c>
      <c r="AL3127" s="271" t="e">
        <f>IF(#REF!=#REF!,0,IF(#REF!=#REF!,0,IF(#REF!=#REF!,0,IF(#REF!=#REF!,0,IF(#REF!=#REF!,0,1)))))</f>
        <v>#REF!</v>
      </c>
      <c r="AM3127" s="354">
        <f t="shared" si="3335"/>
        <v>0</v>
      </c>
    </row>
    <row r="3128" spans="1:39" ht="14.1" customHeight="1" thickTop="1" thickBot="1" x14ac:dyDescent="0.25">
      <c r="A3128" s="2278"/>
      <c r="B3128" s="2281"/>
      <c r="C3128" s="2283"/>
      <c r="D3128" s="2285"/>
      <c r="E3128" s="2288"/>
      <c r="F3128" s="2281"/>
      <c r="G3128" s="2295"/>
      <c r="H3128" s="2331"/>
      <c r="I3128" s="2321"/>
      <c r="J3128" s="2281"/>
      <c r="K3128" s="2295"/>
      <c r="L3128" s="2304"/>
      <c r="M3128" s="310"/>
      <c r="N3128" s="1678"/>
      <c r="O3128" s="1678"/>
      <c r="P3128" s="309"/>
      <c r="Q3128" s="309"/>
      <c r="R3128" s="308"/>
      <c r="S3128" s="308"/>
      <c r="T3128" s="358"/>
      <c r="U3128" s="357"/>
      <c r="V3128" s="357"/>
      <c r="W3128" s="357"/>
      <c r="X3128" s="357"/>
      <c r="Y3128" s="357"/>
      <c r="Z3128" s="357"/>
      <c r="AA3128" s="357"/>
      <c r="AB3128" s="308"/>
      <c r="AC3128" s="2300"/>
      <c r="AD3128" s="2300"/>
      <c r="AE3128" s="2308"/>
      <c r="AF3128" s="2338"/>
      <c r="AG3128" s="2314"/>
      <c r="AH3128" s="2312"/>
      <c r="AI3128" s="271">
        <f t="shared" ref="AI3128" si="3355">IF(P3128=P3127,0,IF(P3128=P3126,0,IF(P3128=P3125,0,IF(P3128=P3124,0,IF(P3128=P3123,0,IF(P3128=P3122,0,1))))))</f>
        <v>0</v>
      </c>
      <c r="AJ3128" s="271" t="s">
        <v>550</v>
      </c>
      <c r="AK3128" s="271" t="str">
        <f t="shared" si="3203"/>
        <v>??</v>
      </c>
      <c r="AL3128" s="271" t="e">
        <f>IF(#REF!=#REF!,0,IF(#REF!=#REF!,0,IF(#REF!=#REF!,0,IF(#REF!=#REF!,0,IF(#REF!=#REF!,0,IF(#REF!=#REF!,0,1))))))</f>
        <v>#REF!</v>
      </c>
      <c r="AM3128" s="354">
        <f t="shared" si="3335"/>
        <v>0</v>
      </c>
    </row>
    <row r="3129" spans="1:39" ht="14.1" customHeight="1" thickTop="1" thickBot="1" x14ac:dyDescent="0.25">
      <c r="A3129" s="2279"/>
      <c r="B3129" s="2282"/>
      <c r="C3129" s="2284"/>
      <c r="D3129" s="2286"/>
      <c r="E3129" s="2289"/>
      <c r="F3129" s="2282"/>
      <c r="G3129" s="2296"/>
      <c r="H3129" s="2332"/>
      <c r="I3129" s="2322"/>
      <c r="J3129" s="2282"/>
      <c r="K3129" s="2296"/>
      <c r="L3129" s="2305"/>
      <c r="M3129" s="292"/>
      <c r="N3129" s="1678"/>
      <c r="O3129" s="1678"/>
      <c r="P3129" s="309"/>
      <c r="Q3129" s="309"/>
      <c r="R3129" s="308"/>
      <c r="S3129" s="308"/>
      <c r="T3129" s="356"/>
      <c r="U3129" s="355"/>
      <c r="V3129" s="355"/>
      <c r="W3129" s="355"/>
      <c r="X3129" s="355"/>
      <c r="Y3129" s="355"/>
      <c r="Z3129" s="355"/>
      <c r="AA3129" s="355"/>
      <c r="AB3129" s="290"/>
      <c r="AC3129" s="2301"/>
      <c r="AD3129" s="2301"/>
      <c r="AE3129" s="2309"/>
      <c r="AF3129" s="2339"/>
      <c r="AG3129" s="2315"/>
      <c r="AH3129" s="2312"/>
      <c r="AI3129" s="271">
        <f t="shared" ref="AI3129" si="3356">IF(P3129=P3128,0,IF(P3129=P3127,0,IF(P3129=P3126,0,IF(P3129=P3125,0,IF(P3129=P3124,0,IF(P3129=P3123,0,IF(P3129=P3122,0,1)))))))</f>
        <v>0</v>
      </c>
      <c r="AJ3129" s="271" t="s">
        <v>550</v>
      </c>
      <c r="AK3129" s="271" t="str">
        <f t="shared" si="3203"/>
        <v>??</v>
      </c>
      <c r="AL3129" s="271" t="e">
        <f>IF(#REF!=#REF!,0,IF(#REF!=#REF!,0,IF(#REF!=#REF!,0,IF(#REF!=#REF!,0,IF(#REF!=#REF!,0,IF(#REF!=#REF!,0,IF(#REF!=#REF!,0,1)))))))</f>
        <v>#REF!</v>
      </c>
      <c r="AM3129" s="354">
        <f t="shared" si="3335"/>
        <v>0</v>
      </c>
    </row>
    <row r="3130" spans="1:39" ht="14.1" customHeight="1" thickTop="1" thickBot="1" x14ac:dyDescent="0.25">
      <c r="A3130" s="2302"/>
      <c r="B3130" s="2280"/>
      <c r="C3130" s="2320"/>
      <c r="D3130" s="2327"/>
      <c r="E3130" s="2287"/>
      <c r="F3130" s="2281"/>
      <c r="G3130" s="2280"/>
      <c r="H3130" s="2330"/>
      <c r="I3130" s="390" t="s">
        <v>140</v>
      </c>
      <c r="J3130" s="2281"/>
      <c r="K3130" s="2280"/>
      <c r="L3130" s="2303"/>
      <c r="M3130" s="389"/>
      <c r="N3130" s="385"/>
      <c r="O3130" s="385"/>
      <c r="P3130" s="388"/>
      <c r="Q3130" s="388"/>
      <c r="R3130" s="385"/>
      <c r="S3130" s="385"/>
      <c r="T3130" s="387"/>
      <c r="U3130" s="386"/>
      <c r="V3130" s="386"/>
      <c r="W3130" s="386"/>
      <c r="X3130" s="386"/>
      <c r="Y3130" s="386"/>
      <c r="Z3130" s="386"/>
      <c r="AA3130" s="386"/>
      <c r="AB3130" s="385"/>
      <c r="AC3130" s="2299">
        <f t="shared" ref="AC3130" si="3357">SUM(T3130:AB3137)</f>
        <v>0</v>
      </c>
      <c r="AD3130" s="2299">
        <f t="shared" ref="AD3130" si="3358">IF(AC3130&gt;0,20,0)</f>
        <v>0</v>
      </c>
      <c r="AE3130" s="2306">
        <f t="shared" ref="AE3130" si="3359">IF((AC3130-AD3130)&gt;=0,AC3130-AD3130,0)</f>
        <v>0</v>
      </c>
      <c r="AF3130" s="2337">
        <f t="shared" ref="AF3130" si="3360">IF(AC3130&lt;AD3130,AC3130,AD3130)/IF(AD3130=0,1,AD3130)</f>
        <v>0</v>
      </c>
      <c r="AG3130" s="2313" t="str">
        <f t="shared" ref="AG3130" si="3361">IF(AF3130=1,"pe",IF(AF3130&gt;0,"ne",""))</f>
        <v/>
      </c>
      <c r="AH3130" s="2312"/>
      <c r="AI3130" s="271">
        <v>1</v>
      </c>
      <c r="AJ3130" s="271" t="s">
        <v>550</v>
      </c>
      <c r="AK3130" s="271" t="str">
        <f t="shared" si="3203"/>
        <v>??</v>
      </c>
      <c r="AL3130" s="271">
        <v>1</v>
      </c>
      <c r="AM3130" s="354">
        <f t="shared" ref="AM3130" si="3362">C3130</f>
        <v>0</v>
      </c>
    </row>
    <row r="3131" spans="1:39" ht="14.1" customHeight="1" thickTop="1" thickBot="1" x14ac:dyDescent="0.25">
      <c r="A3131" s="2278"/>
      <c r="B3131" s="2281"/>
      <c r="C3131" s="2283"/>
      <c r="D3131" s="2285"/>
      <c r="E3131" s="2288"/>
      <c r="F3131" s="2281"/>
      <c r="G3131" s="2295"/>
      <c r="H3131" s="2331"/>
      <c r="I3131" s="2321"/>
      <c r="J3131" s="2281"/>
      <c r="K3131" s="2295"/>
      <c r="L3131" s="2304"/>
      <c r="M3131" s="310"/>
      <c r="N3131" s="1678"/>
      <c r="O3131" s="1678"/>
      <c r="P3131" s="309"/>
      <c r="Q3131" s="309"/>
      <c r="R3131" s="308"/>
      <c r="S3131" s="308"/>
      <c r="T3131" s="358"/>
      <c r="U3131" s="357"/>
      <c r="V3131" s="357"/>
      <c r="W3131" s="357"/>
      <c r="X3131" s="357"/>
      <c r="Y3131" s="357"/>
      <c r="Z3131" s="357"/>
      <c r="AA3131" s="357"/>
      <c r="AB3131" s="308"/>
      <c r="AC3131" s="2300"/>
      <c r="AD3131" s="2300"/>
      <c r="AE3131" s="2307"/>
      <c r="AF3131" s="2338"/>
      <c r="AG3131" s="2314"/>
      <c r="AH3131" s="2312"/>
      <c r="AI3131" s="271">
        <f t="shared" ref="AI3131" si="3363">IF(P3131=P3130,0,1)</f>
        <v>0</v>
      </c>
      <c r="AJ3131" s="271" t="s">
        <v>550</v>
      </c>
      <c r="AK3131" s="271" t="str">
        <f t="shared" si="3203"/>
        <v>??</v>
      </c>
      <c r="AL3131" s="271" t="e">
        <f>IF(#REF!=#REF!,0,1)</f>
        <v>#REF!</v>
      </c>
      <c r="AM3131" s="354">
        <f t="shared" si="3335"/>
        <v>0</v>
      </c>
    </row>
    <row r="3132" spans="1:39" ht="14.1" customHeight="1" thickTop="1" thickBot="1" x14ac:dyDescent="0.25">
      <c r="A3132" s="2278"/>
      <c r="B3132" s="2281"/>
      <c r="C3132" s="2283"/>
      <c r="D3132" s="2285"/>
      <c r="E3132" s="2288"/>
      <c r="F3132" s="2281"/>
      <c r="G3132" s="2295"/>
      <c r="H3132" s="2331"/>
      <c r="I3132" s="2321"/>
      <c r="J3132" s="2281"/>
      <c r="K3132" s="2295"/>
      <c r="L3132" s="2304"/>
      <c r="M3132" s="310"/>
      <c r="N3132" s="1678"/>
      <c r="O3132" s="1678"/>
      <c r="P3132" s="309"/>
      <c r="Q3132" s="309"/>
      <c r="R3132" s="308"/>
      <c r="S3132" s="308"/>
      <c r="T3132" s="358"/>
      <c r="U3132" s="357"/>
      <c r="V3132" s="357"/>
      <c r="W3132" s="357"/>
      <c r="X3132" s="357"/>
      <c r="Y3132" s="357"/>
      <c r="Z3132" s="357"/>
      <c r="AA3132" s="357"/>
      <c r="AB3132" s="308"/>
      <c r="AC3132" s="2300"/>
      <c r="AD3132" s="2300"/>
      <c r="AE3132" s="2307"/>
      <c r="AF3132" s="2338"/>
      <c r="AG3132" s="2314"/>
      <c r="AH3132" s="2312"/>
      <c r="AI3132" s="271">
        <f t="shared" ref="AI3132" si="3364">IF(P3132=P3131,0,IF(P3132=P3130,0,1))</f>
        <v>0</v>
      </c>
      <c r="AJ3132" s="271" t="s">
        <v>550</v>
      </c>
      <c r="AK3132" s="271" t="str">
        <f t="shared" si="3203"/>
        <v>??</v>
      </c>
      <c r="AL3132" s="271" t="e">
        <f>IF(#REF!=#REF!,0,IF(#REF!=#REF!,0,1))</f>
        <v>#REF!</v>
      </c>
      <c r="AM3132" s="354">
        <f t="shared" si="3335"/>
        <v>0</v>
      </c>
    </row>
    <row r="3133" spans="1:39" ht="14.1" customHeight="1" thickTop="1" thickBot="1" x14ac:dyDescent="0.25">
      <c r="A3133" s="2278"/>
      <c r="B3133" s="2281"/>
      <c r="C3133" s="2283"/>
      <c r="D3133" s="2285"/>
      <c r="E3133" s="2288"/>
      <c r="F3133" s="2281"/>
      <c r="G3133" s="2295"/>
      <c r="H3133" s="2331"/>
      <c r="I3133" s="2321"/>
      <c r="J3133" s="2281"/>
      <c r="K3133" s="2295"/>
      <c r="L3133" s="2304"/>
      <c r="M3133" s="310"/>
      <c r="N3133" s="1678"/>
      <c r="O3133" s="1678"/>
      <c r="P3133" s="309"/>
      <c r="Q3133" s="309"/>
      <c r="R3133" s="308"/>
      <c r="S3133" s="308"/>
      <c r="T3133" s="358"/>
      <c r="U3133" s="357"/>
      <c r="V3133" s="357"/>
      <c r="W3133" s="357"/>
      <c r="X3133" s="357"/>
      <c r="Y3133" s="357"/>
      <c r="Z3133" s="357"/>
      <c r="AA3133" s="357"/>
      <c r="AB3133" s="308"/>
      <c r="AC3133" s="2300"/>
      <c r="AD3133" s="2300"/>
      <c r="AE3133" s="2307"/>
      <c r="AF3133" s="2338"/>
      <c r="AG3133" s="2314"/>
      <c r="AH3133" s="2312"/>
      <c r="AI3133" s="271">
        <f t="shared" ref="AI3133" si="3365">IF(P3133=P3132,0,IF(P3133=P3131,0,IF(P3133=P3130,0,1)))</f>
        <v>0</v>
      </c>
      <c r="AJ3133" s="271" t="s">
        <v>550</v>
      </c>
      <c r="AK3133" s="271" t="str">
        <f t="shared" si="3203"/>
        <v>??</v>
      </c>
      <c r="AL3133" s="271" t="e">
        <f>IF(#REF!=#REF!,0,IF(#REF!=#REF!,0,IF(#REF!=#REF!,0,1)))</f>
        <v>#REF!</v>
      </c>
      <c r="AM3133" s="354">
        <f t="shared" si="3335"/>
        <v>0</v>
      </c>
    </row>
    <row r="3134" spans="1:39" ht="14.1" customHeight="1" thickTop="1" thickBot="1" x14ac:dyDescent="0.25">
      <c r="A3134" s="2278"/>
      <c r="B3134" s="2281"/>
      <c r="C3134" s="2283"/>
      <c r="D3134" s="2285"/>
      <c r="E3134" s="2288"/>
      <c r="F3134" s="2281"/>
      <c r="G3134" s="2295"/>
      <c r="H3134" s="2331"/>
      <c r="I3134" s="2321"/>
      <c r="J3134" s="2281"/>
      <c r="K3134" s="2295"/>
      <c r="L3134" s="2304"/>
      <c r="M3134" s="310"/>
      <c r="N3134" s="1678"/>
      <c r="O3134" s="1678"/>
      <c r="P3134" s="309"/>
      <c r="Q3134" s="309"/>
      <c r="R3134" s="308"/>
      <c r="S3134" s="308"/>
      <c r="T3134" s="358"/>
      <c r="U3134" s="357"/>
      <c r="V3134" s="357"/>
      <c r="W3134" s="357"/>
      <c r="X3134" s="357"/>
      <c r="Y3134" s="357"/>
      <c r="Z3134" s="357"/>
      <c r="AA3134" s="357"/>
      <c r="AB3134" s="308"/>
      <c r="AC3134" s="2300"/>
      <c r="AD3134" s="2300"/>
      <c r="AE3134" s="2307"/>
      <c r="AF3134" s="2338"/>
      <c r="AG3134" s="2314"/>
      <c r="AH3134" s="2312"/>
      <c r="AI3134" s="271">
        <f t="shared" ref="AI3134" si="3366">IF(P3134=P3133,0,IF(P3134=P3132,0,IF(P3134=P3131,0,IF(P3134=P3130,0,1))))</f>
        <v>0</v>
      </c>
      <c r="AJ3134" s="271" t="s">
        <v>550</v>
      </c>
      <c r="AK3134" s="271" t="str">
        <f t="shared" si="3203"/>
        <v>??</v>
      </c>
      <c r="AL3134" s="271" t="e">
        <f>IF(#REF!=#REF!,0,IF(#REF!=#REF!,0,IF(#REF!=#REF!,0,IF(#REF!=#REF!,0,1))))</f>
        <v>#REF!</v>
      </c>
      <c r="AM3134" s="354">
        <f t="shared" si="3335"/>
        <v>0</v>
      </c>
    </row>
    <row r="3135" spans="1:39" ht="14.1" customHeight="1" thickTop="1" thickBot="1" x14ac:dyDescent="0.25">
      <c r="A3135" s="2278"/>
      <c r="B3135" s="2281"/>
      <c r="C3135" s="2283"/>
      <c r="D3135" s="2285"/>
      <c r="E3135" s="2288"/>
      <c r="F3135" s="2281"/>
      <c r="G3135" s="2295"/>
      <c r="H3135" s="2331"/>
      <c r="I3135" s="2321"/>
      <c r="J3135" s="2281"/>
      <c r="K3135" s="2295"/>
      <c r="L3135" s="2304"/>
      <c r="M3135" s="310"/>
      <c r="N3135" s="1678"/>
      <c r="O3135" s="1678"/>
      <c r="P3135" s="309"/>
      <c r="Q3135" s="309"/>
      <c r="R3135" s="308"/>
      <c r="S3135" s="308"/>
      <c r="T3135" s="358"/>
      <c r="U3135" s="357"/>
      <c r="V3135" s="357"/>
      <c r="W3135" s="357"/>
      <c r="X3135" s="357"/>
      <c r="Y3135" s="357"/>
      <c r="Z3135" s="357"/>
      <c r="AA3135" s="357"/>
      <c r="AB3135" s="308"/>
      <c r="AC3135" s="2300"/>
      <c r="AD3135" s="2300"/>
      <c r="AE3135" s="2308" t="str">
        <f t="shared" ref="AE3135" si="3367">IF(AE3130&gt;11,"błąd","")</f>
        <v/>
      </c>
      <c r="AF3135" s="2338"/>
      <c r="AG3135" s="2314"/>
      <c r="AH3135" s="2312"/>
      <c r="AI3135" s="271">
        <f t="shared" ref="AI3135" si="3368">IF(P3135=P3134,0,IF(P3135=P3133,0,IF(P3135=P3132,0,IF(P3135=P3131,0,IF(P3135=P3130,0,1)))))</f>
        <v>0</v>
      </c>
      <c r="AJ3135" s="271" t="s">
        <v>550</v>
      </c>
      <c r="AK3135" s="271" t="str">
        <f t="shared" si="3203"/>
        <v>??</v>
      </c>
      <c r="AL3135" s="271" t="e">
        <f>IF(#REF!=#REF!,0,IF(#REF!=#REF!,0,IF(#REF!=#REF!,0,IF(#REF!=#REF!,0,IF(#REF!=#REF!,0,1)))))</f>
        <v>#REF!</v>
      </c>
      <c r="AM3135" s="354">
        <f t="shared" si="3335"/>
        <v>0</v>
      </c>
    </row>
    <row r="3136" spans="1:39" ht="14.1" customHeight="1" thickTop="1" thickBot="1" x14ac:dyDescent="0.25">
      <c r="A3136" s="2278"/>
      <c r="B3136" s="2281"/>
      <c r="C3136" s="2283"/>
      <c r="D3136" s="2285"/>
      <c r="E3136" s="2288"/>
      <c r="F3136" s="2281"/>
      <c r="G3136" s="2295"/>
      <c r="H3136" s="2331"/>
      <c r="I3136" s="2321"/>
      <c r="J3136" s="2281"/>
      <c r="K3136" s="2295"/>
      <c r="L3136" s="2304"/>
      <c r="M3136" s="310"/>
      <c r="N3136" s="1678"/>
      <c r="O3136" s="1678"/>
      <c r="P3136" s="309"/>
      <c r="Q3136" s="309"/>
      <c r="R3136" s="308"/>
      <c r="S3136" s="308"/>
      <c r="T3136" s="358"/>
      <c r="U3136" s="357"/>
      <c r="V3136" s="357"/>
      <c r="W3136" s="357"/>
      <c r="X3136" s="357"/>
      <c r="Y3136" s="357"/>
      <c r="Z3136" s="357"/>
      <c r="AA3136" s="357"/>
      <c r="AB3136" s="308"/>
      <c r="AC3136" s="2300"/>
      <c r="AD3136" s="2300"/>
      <c r="AE3136" s="2308"/>
      <c r="AF3136" s="2338"/>
      <c r="AG3136" s="2314"/>
      <c r="AH3136" s="2312"/>
      <c r="AI3136" s="271">
        <f t="shared" ref="AI3136" si="3369">IF(P3136=P3135,0,IF(P3136=P3134,0,IF(P3136=P3133,0,IF(P3136=P3132,0,IF(P3136=P3131,0,IF(P3136=P3130,0,1))))))</f>
        <v>0</v>
      </c>
      <c r="AJ3136" s="271" t="s">
        <v>550</v>
      </c>
      <c r="AK3136" s="271" t="str">
        <f t="shared" si="3203"/>
        <v>??</v>
      </c>
      <c r="AL3136" s="271" t="e">
        <f>IF(#REF!=#REF!,0,IF(#REF!=#REF!,0,IF(#REF!=#REF!,0,IF(#REF!=#REF!,0,IF(#REF!=#REF!,0,IF(#REF!=#REF!,0,1))))))</f>
        <v>#REF!</v>
      </c>
      <c r="AM3136" s="354">
        <f t="shared" si="3335"/>
        <v>0</v>
      </c>
    </row>
    <row r="3137" spans="1:39" ht="14.1" customHeight="1" thickTop="1" thickBot="1" x14ac:dyDescent="0.25">
      <c r="A3137" s="2279"/>
      <c r="B3137" s="2282"/>
      <c r="C3137" s="2284"/>
      <c r="D3137" s="2286"/>
      <c r="E3137" s="2289"/>
      <c r="F3137" s="2282"/>
      <c r="G3137" s="2296"/>
      <c r="H3137" s="2332"/>
      <c r="I3137" s="2322"/>
      <c r="J3137" s="2282"/>
      <c r="K3137" s="2296"/>
      <c r="L3137" s="2305"/>
      <c r="M3137" s="292"/>
      <c r="N3137" s="1678"/>
      <c r="O3137" s="1678"/>
      <c r="P3137" s="309"/>
      <c r="Q3137" s="309"/>
      <c r="R3137" s="308"/>
      <c r="S3137" s="308"/>
      <c r="T3137" s="356"/>
      <c r="U3137" s="355"/>
      <c r="V3137" s="355"/>
      <c r="W3137" s="355"/>
      <c r="X3137" s="355"/>
      <c r="Y3137" s="355"/>
      <c r="Z3137" s="355"/>
      <c r="AA3137" s="355"/>
      <c r="AB3137" s="290"/>
      <c r="AC3137" s="2301"/>
      <c r="AD3137" s="2301"/>
      <c r="AE3137" s="2309"/>
      <c r="AF3137" s="2339"/>
      <c r="AG3137" s="2315"/>
      <c r="AH3137" s="2312"/>
      <c r="AI3137" s="271">
        <f t="shared" ref="AI3137" si="3370">IF(P3137=P3136,0,IF(P3137=P3135,0,IF(P3137=P3134,0,IF(P3137=P3133,0,IF(P3137=P3132,0,IF(P3137=P3131,0,IF(P3137=P3130,0,1)))))))</f>
        <v>0</v>
      </c>
      <c r="AJ3137" s="271" t="s">
        <v>550</v>
      </c>
      <c r="AK3137" s="271" t="str">
        <f t="shared" si="3203"/>
        <v>??</v>
      </c>
      <c r="AL3137" s="271" t="e">
        <f>IF(#REF!=#REF!,0,IF(#REF!=#REF!,0,IF(#REF!=#REF!,0,IF(#REF!=#REF!,0,IF(#REF!=#REF!,0,IF(#REF!=#REF!,0,IF(#REF!=#REF!,0,1)))))))</f>
        <v>#REF!</v>
      </c>
      <c r="AM3137" s="354">
        <f t="shared" si="3335"/>
        <v>0</v>
      </c>
    </row>
    <row r="3138" spans="1:39" ht="14.1" customHeight="1" thickTop="1" thickBot="1" x14ac:dyDescent="0.25">
      <c r="A3138" s="2302"/>
      <c r="B3138" s="2280"/>
      <c r="C3138" s="2320"/>
      <c r="D3138" s="2327"/>
      <c r="E3138" s="2287"/>
      <c r="F3138" s="2281"/>
      <c r="G3138" s="2280"/>
      <c r="H3138" s="2330"/>
      <c r="I3138" s="390" t="s">
        <v>140</v>
      </c>
      <c r="J3138" s="2281"/>
      <c r="K3138" s="2280"/>
      <c r="L3138" s="2303"/>
      <c r="M3138" s="389"/>
      <c r="N3138" s="385"/>
      <c r="O3138" s="385"/>
      <c r="P3138" s="388"/>
      <c r="Q3138" s="388"/>
      <c r="R3138" s="385"/>
      <c r="S3138" s="385"/>
      <c r="T3138" s="387"/>
      <c r="U3138" s="386"/>
      <c r="V3138" s="386"/>
      <c r="W3138" s="386"/>
      <c r="X3138" s="386"/>
      <c r="Y3138" s="386"/>
      <c r="Z3138" s="386"/>
      <c r="AA3138" s="386"/>
      <c r="AB3138" s="385"/>
      <c r="AC3138" s="2299">
        <f>SUM(T3138:AB3145)</f>
        <v>0</v>
      </c>
      <c r="AD3138" s="2299">
        <f>IF(AC3138&gt;0,20,0)</f>
        <v>0</v>
      </c>
      <c r="AE3138" s="2306">
        <f>IF((AC3138-AD3138)&gt;=0,AC3138-AD3138,0)</f>
        <v>0</v>
      </c>
      <c r="AF3138" s="2337">
        <f>IF(AC3138&lt;AD3138,AC3138,AD3138)/IF(AD3138=0,1,AD3138)</f>
        <v>0</v>
      </c>
      <c r="AG3138" s="2313" t="str">
        <f>IF(AF3138=1,"pe",IF(AF3138&gt;0,"ne",""))</f>
        <v/>
      </c>
      <c r="AH3138" s="2312"/>
      <c r="AI3138" s="271">
        <v>1</v>
      </c>
      <c r="AJ3138" s="271" t="s">
        <v>550</v>
      </c>
      <c r="AK3138" s="271" t="str">
        <f t="shared" si="3203"/>
        <v>??</v>
      </c>
      <c r="AL3138" s="271">
        <v>1</v>
      </c>
      <c r="AM3138" s="354">
        <f>C3138</f>
        <v>0</v>
      </c>
    </row>
    <row r="3139" spans="1:39" ht="14.1" customHeight="1" thickTop="1" thickBot="1" x14ac:dyDescent="0.25">
      <c r="A3139" s="2278"/>
      <c r="B3139" s="2281"/>
      <c r="C3139" s="2283"/>
      <c r="D3139" s="2285"/>
      <c r="E3139" s="2288"/>
      <c r="F3139" s="2281"/>
      <c r="G3139" s="2295"/>
      <c r="H3139" s="2331"/>
      <c r="I3139" s="2321"/>
      <c r="J3139" s="2281"/>
      <c r="K3139" s="2295"/>
      <c r="L3139" s="2304"/>
      <c r="M3139" s="310"/>
      <c r="N3139" s="1678"/>
      <c r="O3139" s="1678"/>
      <c r="P3139" s="309"/>
      <c r="Q3139" s="309"/>
      <c r="R3139" s="308"/>
      <c r="S3139" s="308"/>
      <c r="T3139" s="358"/>
      <c r="U3139" s="357"/>
      <c r="V3139" s="357"/>
      <c r="W3139" s="357"/>
      <c r="X3139" s="357"/>
      <c r="Y3139" s="357"/>
      <c r="Z3139" s="357"/>
      <c r="AA3139" s="357"/>
      <c r="AB3139" s="308"/>
      <c r="AC3139" s="2300"/>
      <c r="AD3139" s="2300"/>
      <c r="AE3139" s="2307"/>
      <c r="AF3139" s="2338"/>
      <c r="AG3139" s="2314"/>
      <c r="AH3139" s="2312"/>
      <c r="AI3139" s="271">
        <f>IF(P3139=P3138,0,1)</f>
        <v>0</v>
      </c>
      <c r="AJ3139" s="271" t="s">
        <v>550</v>
      </c>
      <c r="AK3139" s="271" t="str">
        <f t="shared" si="3203"/>
        <v>??</v>
      </c>
      <c r="AL3139" s="271" t="e">
        <f>IF(#REF!=#REF!,0,1)</f>
        <v>#REF!</v>
      </c>
      <c r="AM3139" s="354">
        <f t="shared" ref="AM3139:AM3145" si="3371">AM3138</f>
        <v>0</v>
      </c>
    </row>
    <row r="3140" spans="1:39" ht="14.1" customHeight="1" thickTop="1" thickBot="1" x14ac:dyDescent="0.25">
      <c r="A3140" s="2278"/>
      <c r="B3140" s="2281"/>
      <c r="C3140" s="2283"/>
      <c r="D3140" s="2285"/>
      <c r="E3140" s="2288"/>
      <c r="F3140" s="2281"/>
      <c r="G3140" s="2295"/>
      <c r="H3140" s="2331"/>
      <c r="I3140" s="2321"/>
      <c r="J3140" s="2281"/>
      <c r="K3140" s="2295"/>
      <c r="L3140" s="2304"/>
      <c r="M3140" s="310"/>
      <c r="N3140" s="1678"/>
      <c r="O3140" s="1678"/>
      <c r="P3140" s="309"/>
      <c r="Q3140" s="309"/>
      <c r="R3140" s="308"/>
      <c r="S3140" s="308"/>
      <c r="T3140" s="358"/>
      <c r="U3140" s="357"/>
      <c r="V3140" s="357"/>
      <c r="W3140" s="357"/>
      <c r="X3140" s="357"/>
      <c r="Y3140" s="357"/>
      <c r="Z3140" s="357"/>
      <c r="AA3140" s="357"/>
      <c r="AB3140" s="308"/>
      <c r="AC3140" s="2300"/>
      <c r="AD3140" s="2300"/>
      <c r="AE3140" s="2307"/>
      <c r="AF3140" s="2338"/>
      <c r="AG3140" s="2314"/>
      <c r="AH3140" s="2312"/>
      <c r="AI3140" s="271">
        <f>IF(P3140=P3139,0,IF(P3140=P3138,0,1))</f>
        <v>0</v>
      </c>
      <c r="AJ3140" s="271" t="s">
        <v>550</v>
      </c>
      <c r="AK3140" s="271" t="str">
        <f t="shared" si="3203"/>
        <v>??</v>
      </c>
      <c r="AL3140" s="271" t="e">
        <f>IF(#REF!=#REF!,0,IF(#REF!=#REF!,0,1))</f>
        <v>#REF!</v>
      </c>
      <c r="AM3140" s="354">
        <f t="shared" si="3371"/>
        <v>0</v>
      </c>
    </row>
    <row r="3141" spans="1:39" ht="14.1" customHeight="1" thickTop="1" thickBot="1" x14ac:dyDescent="0.25">
      <c r="A3141" s="2278"/>
      <c r="B3141" s="2281"/>
      <c r="C3141" s="2283"/>
      <c r="D3141" s="2285"/>
      <c r="E3141" s="2288"/>
      <c r="F3141" s="2281"/>
      <c r="G3141" s="2295"/>
      <c r="H3141" s="2331"/>
      <c r="I3141" s="2321"/>
      <c r="J3141" s="2281"/>
      <c r="K3141" s="2295"/>
      <c r="L3141" s="2304"/>
      <c r="M3141" s="310"/>
      <c r="N3141" s="1678"/>
      <c r="O3141" s="1678"/>
      <c r="P3141" s="309"/>
      <c r="Q3141" s="309"/>
      <c r="R3141" s="308"/>
      <c r="S3141" s="308"/>
      <c r="T3141" s="358"/>
      <c r="U3141" s="357"/>
      <c r="V3141" s="357"/>
      <c r="W3141" s="357"/>
      <c r="X3141" s="357"/>
      <c r="Y3141" s="357"/>
      <c r="Z3141" s="357"/>
      <c r="AA3141" s="357"/>
      <c r="AB3141" s="308"/>
      <c r="AC3141" s="2300"/>
      <c r="AD3141" s="2300"/>
      <c r="AE3141" s="2307"/>
      <c r="AF3141" s="2338"/>
      <c r="AG3141" s="2314"/>
      <c r="AH3141" s="2312"/>
      <c r="AI3141" s="271">
        <f>IF(P3141=P3140,0,IF(P3141=P3139,0,IF(P3141=P3138,0,1)))</f>
        <v>0</v>
      </c>
      <c r="AJ3141" s="271" t="s">
        <v>550</v>
      </c>
      <c r="AK3141" s="271" t="str">
        <f t="shared" si="3203"/>
        <v>??</v>
      </c>
      <c r="AL3141" s="271" t="e">
        <f>IF(#REF!=#REF!,0,IF(#REF!=#REF!,0,IF(#REF!=#REF!,0,1)))</f>
        <v>#REF!</v>
      </c>
      <c r="AM3141" s="354">
        <f t="shared" si="3371"/>
        <v>0</v>
      </c>
    </row>
    <row r="3142" spans="1:39" ht="14.1" customHeight="1" thickTop="1" thickBot="1" x14ac:dyDescent="0.25">
      <c r="A3142" s="2278"/>
      <c r="B3142" s="2281"/>
      <c r="C3142" s="2283"/>
      <c r="D3142" s="2285"/>
      <c r="E3142" s="2288"/>
      <c r="F3142" s="2281"/>
      <c r="G3142" s="2295"/>
      <c r="H3142" s="2331"/>
      <c r="I3142" s="2321"/>
      <c r="J3142" s="2281"/>
      <c r="K3142" s="2295"/>
      <c r="L3142" s="2304"/>
      <c r="M3142" s="310"/>
      <c r="N3142" s="1678"/>
      <c r="O3142" s="1678"/>
      <c r="P3142" s="309"/>
      <c r="Q3142" s="309"/>
      <c r="R3142" s="308"/>
      <c r="S3142" s="308"/>
      <c r="T3142" s="358"/>
      <c r="U3142" s="357"/>
      <c r="V3142" s="357"/>
      <c r="W3142" s="357"/>
      <c r="X3142" s="357"/>
      <c r="Y3142" s="357"/>
      <c r="Z3142" s="357"/>
      <c r="AA3142" s="357"/>
      <c r="AB3142" s="308"/>
      <c r="AC3142" s="2300"/>
      <c r="AD3142" s="2300"/>
      <c r="AE3142" s="2307"/>
      <c r="AF3142" s="2338"/>
      <c r="AG3142" s="2314"/>
      <c r="AH3142" s="2312"/>
      <c r="AI3142" s="271">
        <f>IF(P3142=P3141,0,IF(P3142=P3140,0,IF(P3142=P3139,0,IF(P3142=P3138,0,1))))</f>
        <v>0</v>
      </c>
      <c r="AJ3142" s="271" t="s">
        <v>550</v>
      </c>
      <c r="AK3142" s="271" t="str">
        <f t="shared" si="3203"/>
        <v>??</v>
      </c>
      <c r="AL3142" s="271" t="e">
        <f>IF(#REF!=#REF!,0,IF(#REF!=#REF!,0,IF(#REF!=#REF!,0,IF(#REF!=#REF!,0,1))))</f>
        <v>#REF!</v>
      </c>
      <c r="AM3142" s="354">
        <f t="shared" si="3371"/>
        <v>0</v>
      </c>
    </row>
    <row r="3143" spans="1:39" ht="14.1" customHeight="1" thickTop="1" thickBot="1" x14ac:dyDescent="0.25">
      <c r="A3143" s="2278"/>
      <c r="B3143" s="2281"/>
      <c r="C3143" s="2283"/>
      <c r="D3143" s="2285"/>
      <c r="E3143" s="2288"/>
      <c r="F3143" s="2281"/>
      <c r="G3143" s="2295"/>
      <c r="H3143" s="2331"/>
      <c r="I3143" s="2321"/>
      <c r="J3143" s="2281"/>
      <c r="K3143" s="2295"/>
      <c r="L3143" s="2304"/>
      <c r="M3143" s="310"/>
      <c r="N3143" s="1678"/>
      <c r="O3143" s="1678"/>
      <c r="P3143" s="309"/>
      <c r="Q3143" s="309"/>
      <c r="R3143" s="308"/>
      <c r="S3143" s="308"/>
      <c r="T3143" s="358"/>
      <c r="U3143" s="357"/>
      <c r="V3143" s="357"/>
      <c r="W3143" s="357"/>
      <c r="X3143" s="357"/>
      <c r="Y3143" s="357"/>
      <c r="Z3143" s="357"/>
      <c r="AA3143" s="357"/>
      <c r="AB3143" s="308"/>
      <c r="AC3143" s="2300"/>
      <c r="AD3143" s="2300"/>
      <c r="AE3143" s="2308" t="str">
        <f>IF(AE3138&gt;11,"błąd","")</f>
        <v/>
      </c>
      <c r="AF3143" s="2338"/>
      <c r="AG3143" s="2314"/>
      <c r="AH3143" s="2312"/>
      <c r="AI3143" s="271">
        <f>IF(P3143=P3142,0,IF(P3143=P3141,0,IF(P3143=P3140,0,IF(P3143=P3139,0,IF(P3143=P3138,0,1)))))</f>
        <v>0</v>
      </c>
      <c r="AJ3143" s="271" t="s">
        <v>550</v>
      </c>
      <c r="AK3143" s="271" t="str">
        <f t="shared" si="3203"/>
        <v>??</v>
      </c>
      <c r="AL3143" s="271" t="e">
        <f>IF(#REF!=#REF!,0,IF(#REF!=#REF!,0,IF(#REF!=#REF!,0,IF(#REF!=#REF!,0,IF(#REF!=#REF!,0,1)))))</f>
        <v>#REF!</v>
      </c>
      <c r="AM3143" s="354">
        <f t="shared" si="3371"/>
        <v>0</v>
      </c>
    </row>
    <row r="3144" spans="1:39" ht="14.1" customHeight="1" thickTop="1" thickBot="1" x14ac:dyDescent="0.25">
      <c r="A3144" s="2278"/>
      <c r="B3144" s="2281"/>
      <c r="C3144" s="2283"/>
      <c r="D3144" s="2285"/>
      <c r="E3144" s="2288"/>
      <c r="F3144" s="2281"/>
      <c r="G3144" s="2295"/>
      <c r="H3144" s="2331"/>
      <c r="I3144" s="2321"/>
      <c r="J3144" s="2281"/>
      <c r="K3144" s="2295"/>
      <c r="L3144" s="2304"/>
      <c r="M3144" s="310"/>
      <c r="N3144" s="1678"/>
      <c r="O3144" s="1678"/>
      <c r="P3144" s="309"/>
      <c r="Q3144" s="309"/>
      <c r="R3144" s="308"/>
      <c r="S3144" s="308"/>
      <c r="T3144" s="358"/>
      <c r="U3144" s="357"/>
      <c r="V3144" s="357"/>
      <c r="W3144" s="357"/>
      <c r="X3144" s="357"/>
      <c r="Y3144" s="357"/>
      <c r="Z3144" s="357"/>
      <c r="AA3144" s="357"/>
      <c r="AB3144" s="308"/>
      <c r="AC3144" s="2300"/>
      <c r="AD3144" s="2300"/>
      <c r="AE3144" s="2308"/>
      <c r="AF3144" s="2338"/>
      <c r="AG3144" s="2314"/>
      <c r="AH3144" s="2312"/>
      <c r="AI3144" s="271">
        <f>IF(P3144=P3143,0,IF(P3144=P3142,0,IF(P3144=P3141,0,IF(P3144=P3140,0,IF(P3144=P3139,0,IF(P3144=P3138,0,1))))))</f>
        <v>0</v>
      </c>
      <c r="AJ3144" s="271" t="s">
        <v>550</v>
      </c>
      <c r="AK3144" s="271" t="str">
        <f t="shared" si="3203"/>
        <v>??</v>
      </c>
      <c r="AL3144" s="271" t="e">
        <f>IF(#REF!=#REF!,0,IF(#REF!=#REF!,0,IF(#REF!=#REF!,0,IF(#REF!=#REF!,0,IF(#REF!=#REF!,0,IF(#REF!=#REF!,0,1))))))</f>
        <v>#REF!</v>
      </c>
      <c r="AM3144" s="354">
        <f t="shared" si="3371"/>
        <v>0</v>
      </c>
    </row>
    <row r="3145" spans="1:39" ht="14.1" customHeight="1" thickTop="1" thickBot="1" x14ac:dyDescent="0.25">
      <c r="A3145" s="2279"/>
      <c r="B3145" s="2282"/>
      <c r="C3145" s="2284"/>
      <c r="D3145" s="2286"/>
      <c r="E3145" s="2289"/>
      <c r="F3145" s="2282"/>
      <c r="G3145" s="2296"/>
      <c r="H3145" s="2332"/>
      <c r="I3145" s="2322"/>
      <c r="J3145" s="2282"/>
      <c r="K3145" s="2296"/>
      <c r="L3145" s="2305"/>
      <c r="M3145" s="292"/>
      <c r="N3145" s="1678"/>
      <c r="O3145" s="1678"/>
      <c r="P3145" s="309"/>
      <c r="Q3145" s="309"/>
      <c r="R3145" s="308"/>
      <c r="S3145" s="308"/>
      <c r="T3145" s="356"/>
      <c r="U3145" s="355"/>
      <c r="V3145" s="355"/>
      <c r="W3145" s="355"/>
      <c r="X3145" s="355"/>
      <c r="Y3145" s="355"/>
      <c r="Z3145" s="355"/>
      <c r="AA3145" s="355"/>
      <c r="AB3145" s="290"/>
      <c r="AC3145" s="2301"/>
      <c r="AD3145" s="2301"/>
      <c r="AE3145" s="2309"/>
      <c r="AF3145" s="2339"/>
      <c r="AG3145" s="2315"/>
      <c r="AH3145" s="2312"/>
      <c r="AI3145" s="271">
        <f>IF(P3145=P3144,0,IF(P3145=P3143,0,IF(P3145=P3142,0,IF(P3145=P3141,0,IF(P3145=P3140,0,IF(P3145=P3139,0,IF(P3145=P3138,0,1)))))))</f>
        <v>0</v>
      </c>
      <c r="AJ3145" s="271" t="s">
        <v>550</v>
      </c>
      <c r="AK3145" s="271" t="str">
        <f t="shared" si="3203"/>
        <v>??</v>
      </c>
      <c r="AL3145" s="271" t="e">
        <f>IF(#REF!=#REF!,0,IF(#REF!=#REF!,0,IF(#REF!=#REF!,0,IF(#REF!=#REF!,0,IF(#REF!=#REF!,0,IF(#REF!=#REF!,0,IF(#REF!=#REF!,0,1)))))))</f>
        <v>#REF!</v>
      </c>
      <c r="AM3145" s="354">
        <f t="shared" si="3371"/>
        <v>0</v>
      </c>
    </row>
    <row r="3146" spans="1:39" ht="17.100000000000001" customHeight="1" thickTop="1" thickBot="1" x14ac:dyDescent="0.35">
      <c r="A3146" s="343"/>
      <c r="B3146" s="337"/>
      <c r="C3146" s="342" t="s">
        <v>551</v>
      </c>
      <c r="D3146" s="353"/>
      <c r="E3146" s="341"/>
      <c r="F3146" s="353"/>
      <c r="G3146" s="353"/>
      <c r="H3146" s="351"/>
      <c r="I3146" s="353"/>
      <c r="J3146" s="353"/>
      <c r="K3146" s="353"/>
      <c r="L3146" s="353"/>
      <c r="M3146" s="352"/>
      <c r="N3146" s="337"/>
      <c r="O3146" s="337"/>
      <c r="P3146" s="351"/>
      <c r="Q3146" s="351"/>
      <c r="R3146" s="337"/>
      <c r="S3146" s="337"/>
      <c r="T3146" s="338"/>
      <c r="U3146" s="338"/>
      <c r="V3146" s="338"/>
      <c r="W3146" s="338"/>
      <c r="X3146" s="338"/>
      <c r="Y3146" s="338"/>
      <c r="Z3146" s="338"/>
      <c r="AA3146" s="338"/>
      <c r="AB3146" s="384"/>
      <c r="AC3146" s="360">
        <f>SUM(AC3147:AC3168)</f>
        <v>0</v>
      </c>
      <c r="AD3146" s="360"/>
      <c r="AE3146" s="361">
        <f>SUM(AE3147:AE3168)</f>
        <v>0</v>
      </c>
      <c r="AF3146" s="360">
        <f>SUM(AF3147:AF3168)</f>
        <v>0</v>
      </c>
      <c r="AG3146" s="359"/>
      <c r="AH3146" s="349" t="s">
        <v>540</v>
      </c>
      <c r="AK3146" s="271" t="str">
        <f t="shared" si="3203"/>
        <v>??</v>
      </c>
      <c r="AL3146" s="271"/>
    </row>
    <row r="3147" spans="1:39" ht="14.1" customHeight="1" thickTop="1" x14ac:dyDescent="0.2">
      <c r="A3147" s="329"/>
      <c r="B3147" s="298"/>
      <c r="C3147" s="328"/>
      <c r="D3147" s="326"/>
      <c r="E3147" s="327"/>
      <c r="F3147" s="326"/>
      <c r="G3147" s="326"/>
      <c r="H3147" s="325"/>
      <c r="I3147" s="324"/>
      <c r="J3147" s="324"/>
      <c r="K3147" s="324"/>
      <c r="L3147" s="324"/>
      <c r="M3147" s="310"/>
      <c r="N3147" s="1678"/>
      <c r="O3147" s="1678"/>
      <c r="P3147" s="309"/>
      <c r="Q3147" s="309"/>
      <c r="R3147" s="308"/>
      <c r="S3147" s="308"/>
      <c r="T3147" s="322"/>
      <c r="U3147" s="322"/>
      <c r="V3147" s="322"/>
      <c r="W3147" s="322"/>
      <c r="X3147" s="322"/>
      <c r="Y3147" s="322"/>
      <c r="Z3147" s="322"/>
      <c r="AA3147" s="322"/>
      <c r="AB3147" s="381"/>
      <c r="AC3147" s="380">
        <f t="shared" ref="AC3147:AC3168" si="3372">AB3147</f>
        <v>0</v>
      </c>
      <c r="AD3147" s="380">
        <f t="shared" ref="AD3147:AD3168" si="3373">IF(AC3147&gt;0,26,0)</f>
        <v>0</v>
      </c>
      <c r="AE3147" s="379">
        <f t="shared" ref="AE3147:AE3168" si="3374">IF(AC3147&lt;=26,0,AC3147-AD3147)</f>
        <v>0</v>
      </c>
      <c r="AF3147" s="378">
        <f t="shared" ref="AF3147:AF3168" si="3375">IF(AC3147&lt;AD3147,AC3147,AD3147)/IF(AD3147=0,1,AD3147)</f>
        <v>0</v>
      </c>
      <c r="AG3147" s="377" t="str">
        <f t="shared" ref="AG3147:AG3168" si="3376">IF(AF3147=1,"pe",IF(AF3147&gt;0,"ne",""))</f>
        <v/>
      </c>
      <c r="AH3147" s="376"/>
      <c r="AI3147" s="331">
        <v>1</v>
      </c>
      <c r="AJ3147" s="331" t="s">
        <v>552</v>
      </c>
      <c r="AK3147" s="271" t="str">
        <f t="shared" si="3203"/>
        <v>??</v>
      </c>
      <c r="AL3147" s="271">
        <v>1</v>
      </c>
      <c r="AM3147" s="284">
        <f t="shared" ref="AM3147:AM3168" si="3377">C3147</f>
        <v>0</v>
      </c>
    </row>
    <row r="3148" spans="1:39" ht="14.1" customHeight="1" x14ac:dyDescent="0.2">
      <c r="A3148" s="315"/>
      <c r="B3148" s="298"/>
      <c r="C3148" s="314"/>
      <c r="D3148" s="312"/>
      <c r="E3148" s="313"/>
      <c r="F3148" s="312"/>
      <c r="G3148" s="312"/>
      <c r="H3148" s="311"/>
      <c r="I3148" s="298"/>
      <c r="J3148" s="298"/>
      <c r="K3148" s="298"/>
      <c r="L3148" s="298"/>
      <c r="M3148" s="310"/>
      <c r="N3148" s="1678"/>
      <c r="O3148" s="1678"/>
      <c r="P3148" s="309"/>
      <c r="Q3148" s="309"/>
      <c r="R3148" s="308"/>
      <c r="S3148" s="308"/>
      <c r="T3148" s="306"/>
      <c r="U3148" s="306"/>
      <c r="V3148" s="306"/>
      <c r="W3148" s="306"/>
      <c r="X3148" s="306"/>
      <c r="Y3148" s="306"/>
      <c r="Z3148" s="306"/>
      <c r="AA3148" s="306"/>
      <c r="AB3148" s="373"/>
      <c r="AC3148" s="372">
        <f t="shared" ref="AC3148:AC3166" si="3378">AB3148</f>
        <v>0</v>
      </c>
      <c r="AD3148" s="372">
        <f t="shared" ref="AD3148:AD3166" si="3379">IF(AC3148&gt;0,26,0)</f>
        <v>0</v>
      </c>
      <c r="AE3148" s="371">
        <f t="shared" ref="AE3148:AE3166" si="3380">IF(AC3148&lt;=26,0,AC3148-AD3148)</f>
        <v>0</v>
      </c>
      <c r="AF3148" s="370">
        <f t="shared" ref="AF3148:AF3166" si="3381">IF(AC3148&lt;AD3148,AC3148,AD3148)/IF(AD3148=0,1,AD3148)</f>
        <v>0</v>
      </c>
      <c r="AG3148" s="301" t="str">
        <f t="shared" ref="AG3148:AG3166" si="3382">IF(AF3148=1,"pe",IF(AF3148&gt;0,"ne",""))</f>
        <v/>
      </c>
      <c r="AH3148" s="375"/>
      <c r="AI3148" s="331">
        <v>1</v>
      </c>
      <c r="AJ3148" s="331" t="s">
        <v>552</v>
      </c>
      <c r="AK3148" s="271" t="str">
        <f t="shared" si="3203"/>
        <v>??</v>
      </c>
      <c r="AL3148" s="271">
        <v>1</v>
      </c>
      <c r="AM3148" s="284">
        <f t="shared" ref="AM3148:AM3166" si="3383">C3148</f>
        <v>0</v>
      </c>
    </row>
    <row r="3149" spans="1:39" ht="14.1" customHeight="1" x14ac:dyDescent="0.2">
      <c r="A3149" s="315"/>
      <c r="B3149" s="298"/>
      <c r="C3149" s="314"/>
      <c r="D3149" s="312"/>
      <c r="E3149" s="313"/>
      <c r="F3149" s="312"/>
      <c r="G3149" s="312"/>
      <c r="H3149" s="311"/>
      <c r="I3149" s="298"/>
      <c r="J3149" s="298"/>
      <c r="K3149" s="298"/>
      <c r="L3149" s="298"/>
      <c r="M3149" s="310"/>
      <c r="N3149" s="1678"/>
      <c r="O3149" s="1678"/>
      <c r="P3149" s="309"/>
      <c r="Q3149" s="309"/>
      <c r="R3149" s="308"/>
      <c r="S3149" s="308"/>
      <c r="T3149" s="306"/>
      <c r="U3149" s="306"/>
      <c r="V3149" s="306"/>
      <c r="W3149" s="306"/>
      <c r="X3149" s="306"/>
      <c r="Y3149" s="306"/>
      <c r="Z3149" s="306"/>
      <c r="AA3149" s="306"/>
      <c r="AB3149" s="373"/>
      <c r="AC3149" s="372">
        <f t="shared" si="3378"/>
        <v>0</v>
      </c>
      <c r="AD3149" s="372">
        <f t="shared" si="3379"/>
        <v>0</v>
      </c>
      <c r="AE3149" s="371">
        <f t="shared" si="3380"/>
        <v>0</v>
      </c>
      <c r="AF3149" s="370">
        <f t="shared" si="3381"/>
        <v>0</v>
      </c>
      <c r="AG3149" s="301" t="str">
        <f t="shared" si="3382"/>
        <v/>
      </c>
      <c r="AH3149" s="375"/>
      <c r="AI3149" s="331">
        <v>1</v>
      </c>
      <c r="AJ3149" s="331" t="s">
        <v>552</v>
      </c>
      <c r="AK3149" s="271" t="str">
        <f t="shared" si="3203"/>
        <v>??</v>
      </c>
      <c r="AL3149" s="271">
        <v>1</v>
      </c>
      <c r="AM3149" s="284">
        <f t="shared" si="3383"/>
        <v>0</v>
      </c>
    </row>
    <row r="3150" spans="1:39" ht="14.1" customHeight="1" x14ac:dyDescent="0.2">
      <c r="A3150" s="315"/>
      <c r="B3150" s="298"/>
      <c r="C3150" s="314"/>
      <c r="D3150" s="312"/>
      <c r="E3150" s="313"/>
      <c r="F3150" s="312"/>
      <c r="G3150" s="312"/>
      <c r="H3150" s="311"/>
      <c r="I3150" s="298"/>
      <c r="J3150" s="298"/>
      <c r="K3150" s="298"/>
      <c r="L3150" s="298"/>
      <c r="M3150" s="310"/>
      <c r="N3150" s="1678"/>
      <c r="O3150" s="1678"/>
      <c r="P3150" s="309"/>
      <c r="Q3150" s="309"/>
      <c r="R3150" s="308"/>
      <c r="S3150" s="308"/>
      <c r="T3150" s="306"/>
      <c r="U3150" s="306"/>
      <c r="V3150" s="306"/>
      <c r="W3150" s="306"/>
      <c r="X3150" s="306"/>
      <c r="Y3150" s="306"/>
      <c r="Z3150" s="306"/>
      <c r="AA3150" s="306"/>
      <c r="AB3150" s="373"/>
      <c r="AC3150" s="372">
        <f t="shared" si="3378"/>
        <v>0</v>
      </c>
      <c r="AD3150" s="372">
        <f t="shared" si="3379"/>
        <v>0</v>
      </c>
      <c r="AE3150" s="371">
        <f t="shared" si="3380"/>
        <v>0</v>
      </c>
      <c r="AF3150" s="370">
        <f t="shared" si="3381"/>
        <v>0</v>
      </c>
      <c r="AG3150" s="301" t="str">
        <f t="shared" si="3382"/>
        <v/>
      </c>
      <c r="AH3150" s="375"/>
      <c r="AI3150" s="331">
        <v>1</v>
      </c>
      <c r="AJ3150" s="331" t="s">
        <v>552</v>
      </c>
      <c r="AK3150" s="271" t="str">
        <f t="shared" si="3203"/>
        <v>??</v>
      </c>
      <c r="AL3150" s="271">
        <v>1</v>
      </c>
      <c r="AM3150" s="284">
        <f t="shared" si="3383"/>
        <v>0</v>
      </c>
    </row>
    <row r="3151" spans="1:39" ht="14.1" customHeight="1" x14ac:dyDescent="0.2">
      <c r="A3151" s="315"/>
      <c r="B3151" s="298"/>
      <c r="C3151" s="314"/>
      <c r="D3151" s="312"/>
      <c r="E3151" s="313"/>
      <c r="F3151" s="312"/>
      <c r="G3151" s="312"/>
      <c r="H3151" s="311"/>
      <c r="I3151" s="298"/>
      <c r="J3151" s="298"/>
      <c r="K3151" s="298"/>
      <c r="L3151" s="298"/>
      <c r="M3151" s="310"/>
      <c r="N3151" s="1678"/>
      <c r="O3151" s="1678"/>
      <c r="P3151" s="309"/>
      <c r="Q3151" s="309"/>
      <c r="R3151" s="308"/>
      <c r="S3151" s="308"/>
      <c r="T3151" s="306"/>
      <c r="U3151" s="306"/>
      <c r="V3151" s="306"/>
      <c r="W3151" s="306"/>
      <c r="X3151" s="306"/>
      <c r="Y3151" s="306"/>
      <c r="Z3151" s="306"/>
      <c r="AA3151" s="306"/>
      <c r="AB3151" s="373"/>
      <c r="AC3151" s="372">
        <f t="shared" si="3378"/>
        <v>0</v>
      </c>
      <c r="AD3151" s="372">
        <f t="shared" si="3379"/>
        <v>0</v>
      </c>
      <c r="AE3151" s="371">
        <f t="shared" si="3380"/>
        <v>0</v>
      </c>
      <c r="AF3151" s="370">
        <f t="shared" si="3381"/>
        <v>0</v>
      </c>
      <c r="AG3151" s="301" t="str">
        <f t="shared" si="3382"/>
        <v/>
      </c>
      <c r="AH3151" s="375"/>
      <c r="AI3151" s="331">
        <v>1</v>
      </c>
      <c r="AJ3151" s="331" t="s">
        <v>552</v>
      </c>
      <c r="AK3151" s="271" t="str">
        <f t="shared" si="3203"/>
        <v>??</v>
      </c>
      <c r="AL3151" s="271">
        <v>1</v>
      </c>
      <c r="AM3151" s="284">
        <f t="shared" si="3383"/>
        <v>0</v>
      </c>
    </row>
    <row r="3152" spans="1:39" ht="14.1" customHeight="1" x14ac:dyDescent="0.2">
      <c r="A3152" s="315"/>
      <c r="B3152" s="298"/>
      <c r="C3152" s="314"/>
      <c r="D3152" s="312"/>
      <c r="E3152" s="313"/>
      <c r="F3152" s="312"/>
      <c r="G3152" s="312"/>
      <c r="H3152" s="311"/>
      <c r="I3152" s="298"/>
      <c r="J3152" s="298"/>
      <c r="K3152" s="298"/>
      <c r="L3152" s="298"/>
      <c r="M3152" s="310"/>
      <c r="N3152" s="1678"/>
      <c r="O3152" s="1678"/>
      <c r="P3152" s="309"/>
      <c r="Q3152" s="309"/>
      <c r="R3152" s="308"/>
      <c r="S3152" s="308"/>
      <c r="T3152" s="306"/>
      <c r="U3152" s="306"/>
      <c r="V3152" s="306"/>
      <c r="W3152" s="306"/>
      <c r="X3152" s="306"/>
      <c r="Y3152" s="306"/>
      <c r="Z3152" s="306"/>
      <c r="AA3152" s="306"/>
      <c r="AB3152" s="373"/>
      <c r="AC3152" s="372">
        <f t="shared" si="3378"/>
        <v>0</v>
      </c>
      <c r="AD3152" s="372">
        <f t="shared" si="3379"/>
        <v>0</v>
      </c>
      <c r="AE3152" s="371">
        <f t="shared" si="3380"/>
        <v>0</v>
      </c>
      <c r="AF3152" s="370">
        <f t="shared" si="3381"/>
        <v>0</v>
      </c>
      <c r="AG3152" s="301" t="str">
        <f t="shared" si="3382"/>
        <v/>
      </c>
      <c r="AH3152" s="375"/>
      <c r="AI3152" s="331">
        <v>1</v>
      </c>
      <c r="AJ3152" s="331" t="s">
        <v>552</v>
      </c>
      <c r="AK3152" s="271" t="str">
        <f t="shared" si="3203"/>
        <v>??</v>
      </c>
      <c r="AL3152" s="271">
        <v>1</v>
      </c>
      <c r="AM3152" s="284">
        <f t="shared" si="3383"/>
        <v>0</v>
      </c>
    </row>
    <row r="3153" spans="1:39" ht="14.1" customHeight="1" x14ac:dyDescent="0.2">
      <c r="A3153" s="315"/>
      <c r="B3153" s="298"/>
      <c r="C3153" s="314"/>
      <c r="D3153" s="312"/>
      <c r="E3153" s="313"/>
      <c r="F3153" s="312"/>
      <c r="G3153" s="312"/>
      <c r="H3153" s="311"/>
      <c r="I3153" s="298"/>
      <c r="J3153" s="298"/>
      <c r="K3153" s="298"/>
      <c r="L3153" s="298"/>
      <c r="M3153" s="310"/>
      <c r="N3153" s="1678"/>
      <c r="O3153" s="1678"/>
      <c r="P3153" s="309"/>
      <c r="Q3153" s="309"/>
      <c r="R3153" s="308"/>
      <c r="S3153" s="308"/>
      <c r="T3153" s="306"/>
      <c r="U3153" s="306"/>
      <c r="V3153" s="306"/>
      <c r="W3153" s="306"/>
      <c r="X3153" s="306"/>
      <c r="Y3153" s="306"/>
      <c r="Z3153" s="306"/>
      <c r="AA3153" s="306"/>
      <c r="AB3153" s="373"/>
      <c r="AC3153" s="372">
        <f t="shared" si="3378"/>
        <v>0</v>
      </c>
      <c r="AD3153" s="372">
        <f t="shared" si="3379"/>
        <v>0</v>
      </c>
      <c r="AE3153" s="371">
        <f t="shared" si="3380"/>
        <v>0</v>
      </c>
      <c r="AF3153" s="370">
        <f t="shared" si="3381"/>
        <v>0</v>
      </c>
      <c r="AG3153" s="301" t="str">
        <f t="shared" si="3382"/>
        <v/>
      </c>
      <c r="AH3153" s="375"/>
      <c r="AI3153" s="331">
        <v>1</v>
      </c>
      <c r="AJ3153" s="331" t="s">
        <v>552</v>
      </c>
      <c r="AK3153" s="271" t="str">
        <f t="shared" si="3203"/>
        <v>??</v>
      </c>
      <c r="AL3153" s="271">
        <v>1</v>
      </c>
      <c r="AM3153" s="284">
        <f t="shared" si="3383"/>
        <v>0</v>
      </c>
    </row>
    <row r="3154" spans="1:39" ht="14.1" customHeight="1" x14ac:dyDescent="0.2">
      <c r="A3154" s="315"/>
      <c r="B3154" s="298"/>
      <c r="C3154" s="314"/>
      <c r="D3154" s="312"/>
      <c r="E3154" s="313"/>
      <c r="F3154" s="312"/>
      <c r="G3154" s="312"/>
      <c r="H3154" s="311"/>
      <c r="I3154" s="298"/>
      <c r="J3154" s="298"/>
      <c r="K3154" s="298"/>
      <c r="L3154" s="298"/>
      <c r="M3154" s="310"/>
      <c r="N3154" s="1678"/>
      <c r="O3154" s="1678"/>
      <c r="P3154" s="309"/>
      <c r="Q3154" s="309"/>
      <c r="R3154" s="308"/>
      <c r="S3154" s="308"/>
      <c r="T3154" s="306"/>
      <c r="U3154" s="306"/>
      <c r="V3154" s="306"/>
      <c r="W3154" s="306"/>
      <c r="X3154" s="306"/>
      <c r="Y3154" s="306"/>
      <c r="Z3154" s="306"/>
      <c r="AA3154" s="306"/>
      <c r="AB3154" s="373"/>
      <c r="AC3154" s="372">
        <f t="shared" si="3378"/>
        <v>0</v>
      </c>
      <c r="AD3154" s="372">
        <f t="shared" si="3379"/>
        <v>0</v>
      </c>
      <c r="AE3154" s="371">
        <f t="shared" si="3380"/>
        <v>0</v>
      </c>
      <c r="AF3154" s="370">
        <f t="shared" si="3381"/>
        <v>0</v>
      </c>
      <c r="AG3154" s="301" t="str">
        <f t="shared" si="3382"/>
        <v/>
      </c>
      <c r="AH3154" s="375"/>
      <c r="AI3154" s="331">
        <v>1</v>
      </c>
      <c r="AJ3154" s="331" t="s">
        <v>552</v>
      </c>
      <c r="AK3154" s="271" t="str">
        <f t="shared" si="3203"/>
        <v>??</v>
      </c>
      <c r="AL3154" s="271">
        <v>1</v>
      </c>
      <c r="AM3154" s="284">
        <f t="shared" si="3383"/>
        <v>0</v>
      </c>
    </row>
    <row r="3155" spans="1:39" ht="14.1" customHeight="1" x14ac:dyDescent="0.2">
      <c r="A3155" s="315"/>
      <c r="B3155" s="298"/>
      <c r="C3155" s="314"/>
      <c r="D3155" s="312"/>
      <c r="E3155" s="313"/>
      <c r="F3155" s="312"/>
      <c r="G3155" s="312"/>
      <c r="H3155" s="311"/>
      <c r="I3155" s="298"/>
      <c r="J3155" s="298"/>
      <c r="K3155" s="298"/>
      <c r="L3155" s="298"/>
      <c r="M3155" s="310"/>
      <c r="N3155" s="1678"/>
      <c r="O3155" s="1678"/>
      <c r="P3155" s="309"/>
      <c r="Q3155" s="309"/>
      <c r="R3155" s="308"/>
      <c r="S3155" s="308"/>
      <c r="T3155" s="306"/>
      <c r="U3155" s="306"/>
      <c r="V3155" s="306"/>
      <c r="W3155" s="306"/>
      <c r="X3155" s="306"/>
      <c r="Y3155" s="306"/>
      <c r="Z3155" s="306"/>
      <c r="AA3155" s="306"/>
      <c r="AB3155" s="373"/>
      <c r="AC3155" s="372">
        <f t="shared" si="3378"/>
        <v>0</v>
      </c>
      <c r="AD3155" s="372">
        <f t="shared" si="3379"/>
        <v>0</v>
      </c>
      <c r="AE3155" s="371">
        <f t="shared" si="3380"/>
        <v>0</v>
      </c>
      <c r="AF3155" s="370">
        <f t="shared" si="3381"/>
        <v>0</v>
      </c>
      <c r="AG3155" s="301" t="str">
        <f t="shared" si="3382"/>
        <v/>
      </c>
      <c r="AH3155" s="375"/>
      <c r="AI3155" s="331">
        <v>1</v>
      </c>
      <c r="AJ3155" s="331" t="s">
        <v>552</v>
      </c>
      <c r="AK3155" s="271" t="str">
        <f t="shared" si="3203"/>
        <v>??</v>
      </c>
      <c r="AL3155" s="271">
        <v>1</v>
      </c>
      <c r="AM3155" s="284">
        <f t="shared" si="3383"/>
        <v>0</v>
      </c>
    </row>
    <row r="3156" spans="1:39" ht="14.1" customHeight="1" x14ac:dyDescent="0.2">
      <c r="A3156" s="315"/>
      <c r="B3156" s="298"/>
      <c r="C3156" s="314"/>
      <c r="D3156" s="312"/>
      <c r="E3156" s="313"/>
      <c r="F3156" s="312"/>
      <c r="G3156" s="312"/>
      <c r="H3156" s="311"/>
      <c r="I3156" s="298"/>
      <c r="J3156" s="298"/>
      <c r="K3156" s="298"/>
      <c r="L3156" s="298"/>
      <c r="M3156" s="310"/>
      <c r="N3156" s="1678"/>
      <c r="O3156" s="1678"/>
      <c r="P3156" s="309"/>
      <c r="Q3156" s="309"/>
      <c r="R3156" s="308"/>
      <c r="S3156" s="308"/>
      <c r="T3156" s="306"/>
      <c r="U3156" s="306"/>
      <c r="V3156" s="306"/>
      <c r="W3156" s="306"/>
      <c r="X3156" s="306"/>
      <c r="Y3156" s="306"/>
      <c r="Z3156" s="306"/>
      <c r="AA3156" s="306"/>
      <c r="AB3156" s="373"/>
      <c r="AC3156" s="372">
        <f t="shared" si="3378"/>
        <v>0</v>
      </c>
      <c r="AD3156" s="372">
        <f t="shared" si="3379"/>
        <v>0</v>
      </c>
      <c r="AE3156" s="371">
        <f t="shared" si="3380"/>
        <v>0</v>
      </c>
      <c r="AF3156" s="370">
        <f t="shared" si="3381"/>
        <v>0</v>
      </c>
      <c r="AG3156" s="301" t="str">
        <f t="shared" si="3382"/>
        <v/>
      </c>
      <c r="AH3156" s="375"/>
      <c r="AI3156" s="331">
        <v>1</v>
      </c>
      <c r="AJ3156" s="331" t="s">
        <v>552</v>
      </c>
      <c r="AK3156" s="271" t="str">
        <f t="shared" si="3203"/>
        <v>??</v>
      </c>
      <c r="AL3156" s="271">
        <v>1</v>
      </c>
      <c r="AM3156" s="284">
        <f t="shared" si="3383"/>
        <v>0</v>
      </c>
    </row>
    <row r="3157" spans="1:39" ht="14.1" customHeight="1" x14ac:dyDescent="0.2">
      <c r="A3157" s="315"/>
      <c r="B3157" s="298"/>
      <c r="C3157" s="314"/>
      <c r="D3157" s="312"/>
      <c r="E3157" s="313"/>
      <c r="F3157" s="312"/>
      <c r="G3157" s="312"/>
      <c r="H3157" s="311"/>
      <c r="I3157" s="298"/>
      <c r="J3157" s="298"/>
      <c r="K3157" s="298"/>
      <c r="L3157" s="298"/>
      <c r="M3157" s="310"/>
      <c r="N3157" s="1678"/>
      <c r="O3157" s="1678"/>
      <c r="P3157" s="309"/>
      <c r="Q3157" s="309"/>
      <c r="R3157" s="308"/>
      <c r="S3157" s="308"/>
      <c r="T3157" s="306"/>
      <c r="U3157" s="306"/>
      <c r="V3157" s="306"/>
      <c r="W3157" s="306"/>
      <c r="X3157" s="306"/>
      <c r="Y3157" s="306"/>
      <c r="Z3157" s="306"/>
      <c r="AA3157" s="306"/>
      <c r="AB3157" s="373"/>
      <c r="AC3157" s="372">
        <f t="shared" si="3378"/>
        <v>0</v>
      </c>
      <c r="AD3157" s="372">
        <f t="shared" si="3379"/>
        <v>0</v>
      </c>
      <c r="AE3157" s="371">
        <f t="shared" si="3380"/>
        <v>0</v>
      </c>
      <c r="AF3157" s="370">
        <f t="shared" si="3381"/>
        <v>0</v>
      </c>
      <c r="AG3157" s="301" t="str">
        <f t="shared" si="3382"/>
        <v/>
      </c>
      <c r="AH3157" s="375"/>
      <c r="AI3157" s="331">
        <v>1</v>
      </c>
      <c r="AJ3157" s="331" t="s">
        <v>552</v>
      </c>
      <c r="AK3157" s="271" t="str">
        <f t="shared" si="3203"/>
        <v>??</v>
      </c>
      <c r="AL3157" s="271">
        <v>1</v>
      </c>
      <c r="AM3157" s="284">
        <f t="shared" si="3383"/>
        <v>0</v>
      </c>
    </row>
    <row r="3158" spans="1:39" ht="14.1" customHeight="1" x14ac:dyDescent="0.2">
      <c r="A3158" s="315"/>
      <c r="B3158" s="298"/>
      <c r="C3158" s="314"/>
      <c r="D3158" s="312"/>
      <c r="E3158" s="313"/>
      <c r="F3158" s="312"/>
      <c r="G3158" s="312"/>
      <c r="H3158" s="311"/>
      <c r="I3158" s="298"/>
      <c r="J3158" s="298"/>
      <c r="K3158" s="298"/>
      <c r="L3158" s="298"/>
      <c r="M3158" s="310"/>
      <c r="N3158" s="1678"/>
      <c r="O3158" s="1678"/>
      <c r="P3158" s="309"/>
      <c r="Q3158" s="309"/>
      <c r="R3158" s="308"/>
      <c r="S3158" s="308"/>
      <c r="T3158" s="306"/>
      <c r="U3158" s="306"/>
      <c r="V3158" s="306"/>
      <c r="W3158" s="306"/>
      <c r="X3158" s="306"/>
      <c r="Y3158" s="306"/>
      <c r="Z3158" s="306"/>
      <c r="AA3158" s="306"/>
      <c r="AB3158" s="373"/>
      <c r="AC3158" s="372">
        <f t="shared" si="3378"/>
        <v>0</v>
      </c>
      <c r="AD3158" s="372">
        <f t="shared" si="3379"/>
        <v>0</v>
      </c>
      <c r="AE3158" s="371">
        <f t="shared" si="3380"/>
        <v>0</v>
      </c>
      <c r="AF3158" s="370">
        <f t="shared" si="3381"/>
        <v>0</v>
      </c>
      <c r="AG3158" s="301" t="str">
        <f t="shared" si="3382"/>
        <v/>
      </c>
      <c r="AH3158" s="375"/>
      <c r="AI3158" s="331">
        <v>1</v>
      </c>
      <c r="AJ3158" s="331" t="s">
        <v>552</v>
      </c>
      <c r="AK3158" s="271" t="str">
        <f t="shared" si="3203"/>
        <v>??</v>
      </c>
      <c r="AL3158" s="271">
        <v>1</v>
      </c>
      <c r="AM3158" s="284">
        <f t="shared" si="3383"/>
        <v>0</v>
      </c>
    </row>
    <row r="3159" spans="1:39" ht="14.1" customHeight="1" x14ac:dyDescent="0.2">
      <c r="A3159" s="315"/>
      <c r="B3159" s="298"/>
      <c r="C3159" s="314"/>
      <c r="D3159" s="312"/>
      <c r="E3159" s="313"/>
      <c r="F3159" s="312"/>
      <c r="G3159" s="312"/>
      <c r="H3159" s="311"/>
      <c r="I3159" s="298"/>
      <c r="J3159" s="298"/>
      <c r="K3159" s="298"/>
      <c r="L3159" s="298"/>
      <c r="M3159" s="310"/>
      <c r="N3159" s="1678"/>
      <c r="O3159" s="1678"/>
      <c r="P3159" s="309"/>
      <c r="Q3159" s="309"/>
      <c r="R3159" s="308"/>
      <c r="S3159" s="308"/>
      <c r="T3159" s="306"/>
      <c r="U3159" s="306"/>
      <c r="V3159" s="306"/>
      <c r="W3159" s="306"/>
      <c r="X3159" s="306"/>
      <c r="Y3159" s="306"/>
      <c r="Z3159" s="306"/>
      <c r="AA3159" s="306"/>
      <c r="AB3159" s="373"/>
      <c r="AC3159" s="372">
        <f t="shared" si="3378"/>
        <v>0</v>
      </c>
      <c r="AD3159" s="372">
        <f t="shared" si="3379"/>
        <v>0</v>
      </c>
      <c r="AE3159" s="371">
        <f t="shared" si="3380"/>
        <v>0</v>
      </c>
      <c r="AF3159" s="370">
        <f t="shared" si="3381"/>
        <v>0</v>
      </c>
      <c r="AG3159" s="301" t="str">
        <f t="shared" si="3382"/>
        <v/>
      </c>
      <c r="AH3159" s="375"/>
      <c r="AI3159" s="331">
        <v>1</v>
      </c>
      <c r="AJ3159" s="331" t="s">
        <v>552</v>
      </c>
      <c r="AK3159" s="271" t="str">
        <f t="shared" si="3203"/>
        <v>??</v>
      </c>
      <c r="AL3159" s="271">
        <v>1</v>
      </c>
      <c r="AM3159" s="284">
        <f t="shared" si="3383"/>
        <v>0</v>
      </c>
    </row>
    <row r="3160" spans="1:39" ht="14.1" customHeight="1" x14ac:dyDescent="0.2">
      <c r="A3160" s="315"/>
      <c r="B3160" s="298"/>
      <c r="C3160" s="314"/>
      <c r="D3160" s="312"/>
      <c r="E3160" s="313"/>
      <c r="F3160" s="312"/>
      <c r="G3160" s="312"/>
      <c r="H3160" s="311"/>
      <c r="I3160" s="298"/>
      <c r="J3160" s="298"/>
      <c r="K3160" s="298"/>
      <c r="L3160" s="298"/>
      <c r="M3160" s="310"/>
      <c r="N3160" s="1678"/>
      <c r="O3160" s="1678"/>
      <c r="P3160" s="309"/>
      <c r="Q3160" s="309"/>
      <c r="R3160" s="308"/>
      <c r="S3160" s="308"/>
      <c r="T3160" s="306"/>
      <c r="U3160" s="306"/>
      <c r="V3160" s="306"/>
      <c r="W3160" s="306"/>
      <c r="X3160" s="306"/>
      <c r="Y3160" s="306"/>
      <c r="Z3160" s="306"/>
      <c r="AA3160" s="306"/>
      <c r="AB3160" s="373"/>
      <c r="AC3160" s="372">
        <f t="shared" si="3378"/>
        <v>0</v>
      </c>
      <c r="AD3160" s="372">
        <f t="shared" si="3379"/>
        <v>0</v>
      </c>
      <c r="AE3160" s="371">
        <f t="shared" si="3380"/>
        <v>0</v>
      </c>
      <c r="AF3160" s="370">
        <f t="shared" si="3381"/>
        <v>0</v>
      </c>
      <c r="AG3160" s="301" t="str">
        <f t="shared" si="3382"/>
        <v/>
      </c>
      <c r="AH3160" s="375"/>
      <c r="AI3160" s="331">
        <v>1</v>
      </c>
      <c r="AJ3160" s="331" t="s">
        <v>552</v>
      </c>
      <c r="AK3160" s="271" t="str">
        <f t="shared" si="3203"/>
        <v>??</v>
      </c>
      <c r="AL3160" s="271">
        <v>1</v>
      </c>
      <c r="AM3160" s="284">
        <f t="shared" si="3383"/>
        <v>0</v>
      </c>
    </row>
    <row r="3161" spans="1:39" ht="14.1" customHeight="1" x14ac:dyDescent="0.2">
      <c r="A3161" s="315"/>
      <c r="B3161" s="298"/>
      <c r="C3161" s="314"/>
      <c r="D3161" s="312"/>
      <c r="E3161" s="313"/>
      <c r="F3161" s="312"/>
      <c r="G3161" s="312"/>
      <c r="H3161" s="311"/>
      <c r="I3161" s="298"/>
      <c r="J3161" s="298"/>
      <c r="K3161" s="298"/>
      <c r="L3161" s="298"/>
      <c r="M3161" s="310"/>
      <c r="N3161" s="1678"/>
      <c r="O3161" s="1678"/>
      <c r="P3161" s="309"/>
      <c r="Q3161" s="309"/>
      <c r="R3161" s="308"/>
      <c r="S3161" s="308"/>
      <c r="T3161" s="306"/>
      <c r="U3161" s="306"/>
      <c r="V3161" s="306"/>
      <c r="W3161" s="306"/>
      <c r="X3161" s="306"/>
      <c r="Y3161" s="306"/>
      <c r="Z3161" s="306"/>
      <c r="AA3161" s="306"/>
      <c r="AB3161" s="373"/>
      <c r="AC3161" s="372">
        <f t="shared" si="3378"/>
        <v>0</v>
      </c>
      <c r="AD3161" s="372">
        <f t="shared" si="3379"/>
        <v>0</v>
      </c>
      <c r="AE3161" s="371">
        <f t="shared" si="3380"/>
        <v>0</v>
      </c>
      <c r="AF3161" s="370">
        <f t="shared" si="3381"/>
        <v>0</v>
      </c>
      <c r="AG3161" s="301" t="str">
        <f t="shared" si="3382"/>
        <v/>
      </c>
      <c r="AH3161" s="375"/>
      <c r="AI3161" s="331">
        <v>1</v>
      </c>
      <c r="AJ3161" s="331" t="s">
        <v>552</v>
      </c>
      <c r="AK3161" s="271" t="str">
        <f t="shared" si="3203"/>
        <v>??</v>
      </c>
      <c r="AL3161" s="271">
        <v>1</v>
      </c>
      <c r="AM3161" s="284">
        <f t="shared" si="3383"/>
        <v>0</v>
      </c>
    </row>
    <row r="3162" spans="1:39" ht="14.1" customHeight="1" x14ac:dyDescent="0.2">
      <c r="A3162" s="315"/>
      <c r="B3162" s="298"/>
      <c r="C3162" s="314"/>
      <c r="D3162" s="312"/>
      <c r="E3162" s="313"/>
      <c r="F3162" s="312"/>
      <c r="G3162" s="312"/>
      <c r="H3162" s="311"/>
      <c r="I3162" s="298"/>
      <c r="J3162" s="298"/>
      <c r="K3162" s="298"/>
      <c r="L3162" s="298"/>
      <c r="M3162" s="310"/>
      <c r="N3162" s="1678"/>
      <c r="O3162" s="1678"/>
      <c r="P3162" s="309"/>
      <c r="Q3162" s="309"/>
      <c r="R3162" s="308"/>
      <c r="S3162" s="308"/>
      <c r="T3162" s="306"/>
      <c r="U3162" s="306"/>
      <c r="V3162" s="306"/>
      <c r="W3162" s="306"/>
      <c r="X3162" s="306"/>
      <c r="Y3162" s="306"/>
      <c r="Z3162" s="306"/>
      <c r="AA3162" s="306"/>
      <c r="AB3162" s="373"/>
      <c r="AC3162" s="372">
        <f t="shared" si="3378"/>
        <v>0</v>
      </c>
      <c r="AD3162" s="372">
        <f t="shared" si="3379"/>
        <v>0</v>
      </c>
      <c r="AE3162" s="371">
        <f t="shared" si="3380"/>
        <v>0</v>
      </c>
      <c r="AF3162" s="370">
        <f t="shared" si="3381"/>
        <v>0</v>
      </c>
      <c r="AG3162" s="301" t="str">
        <f t="shared" si="3382"/>
        <v/>
      </c>
      <c r="AH3162" s="375"/>
      <c r="AI3162" s="331">
        <v>1</v>
      </c>
      <c r="AJ3162" s="331" t="s">
        <v>552</v>
      </c>
      <c r="AK3162" s="271" t="str">
        <f t="shared" si="3203"/>
        <v>??</v>
      </c>
      <c r="AL3162" s="271">
        <v>1</v>
      </c>
      <c r="AM3162" s="284">
        <f t="shared" si="3383"/>
        <v>0</v>
      </c>
    </row>
    <row r="3163" spans="1:39" ht="14.1" customHeight="1" x14ac:dyDescent="0.2">
      <c r="A3163" s="315"/>
      <c r="B3163" s="298"/>
      <c r="C3163" s="314"/>
      <c r="D3163" s="312"/>
      <c r="E3163" s="313"/>
      <c r="F3163" s="312"/>
      <c r="G3163" s="312"/>
      <c r="H3163" s="311"/>
      <c r="I3163" s="298"/>
      <c r="J3163" s="298"/>
      <c r="K3163" s="298"/>
      <c r="L3163" s="298"/>
      <c r="M3163" s="310"/>
      <c r="N3163" s="1678"/>
      <c r="O3163" s="1678"/>
      <c r="P3163" s="309"/>
      <c r="Q3163" s="309"/>
      <c r="R3163" s="308"/>
      <c r="S3163" s="308"/>
      <c r="T3163" s="306"/>
      <c r="U3163" s="306"/>
      <c r="V3163" s="306"/>
      <c r="W3163" s="306"/>
      <c r="X3163" s="306"/>
      <c r="Y3163" s="306"/>
      <c r="Z3163" s="306"/>
      <c r="AA3163" s="306"/>
      <c r="AB3163" s="373"/>
      <c r="AC3163" s="372">
        <f t="shared" si="3378"/>
        <v>0</v>
      </c>
      <c r="AD3163" s="372">
        <f t="shared" si="3379"/>
        <v>0</v>
      </c>
      <c r="AE3163" s="371">
        <f t="shared" si="3380"/>
        <v>0</v>
      </c>
      <c r="AF3163" s="370">
        <f t="shared" si="3381"/>
        <v>0</v>
      </c>
      <c r="AG3163" s="301" t="str">
        <f t="shared" si="3382"/>
        <v/>
      </c>
      <c r="AH3163" s="375"/>
      <c r="AI3163" s="331">
        <v>1</v>
      </c>
      <c r="AJ3163" s="331" t="s">
        <v>552</v>
      </c>
      <c r="AK3163" s="271" t="str">
        <f t="shared" si="3203"/>
        <v>??</v>
      </c>
      <c r="AL3163" s="271">
        <v>1</v>
      </c>
      <c r="AM3163" s="284">
        <f t="shared" si="3383"/>
        <v>0</v>
      </c>
    </row>
    <row r="3164" spans="1:39" ht="14.1" customHeight="1" x14ac:dyDescent="0.2">
      <c r="A3164" s="315"/>
      <c r="B3164" s="298"/>
      <c r="C3164" s="314"/>
      <c r="D3164" s="312"/>
      <c r="E3164" s="313"/>
      <c r="F3164" s="312"/>
      <c r="G3164" s="312"/>
      <c r="H3164" s="311"/>
      <c r="I3164" s="298"/>
      <c r="J3164" s="298"/>
      <c r="K3164" s="298"/>
      <c r="L3164" s="298"/>
      <c r="M3164" s="310"/>
      <c r="N3164" s="1678"/>
      <c r="O3164" s="1678"/>
      <c r="P3164" s="309"/>
      <c r="Q3164" s="309"/>
      <c r="R3164" s="308"/>
      <c r="S3164" s="308"/>
      <c r="T3164" s="306"/>
      <c r="U3164" s="306"/>
      <c r="V3164" s="306"/>
      <c r="W3164" s="306"/>
      <c r="X3164" s="306"/>
      <c r="Y3164" s="306"/>
      <c r="Z3164" s="306"/>
      <c r="AA3164" s="306"/>
      <c r="AB3164" s="373"/>
      <c r="AC3164" s="372">
        <f t="shared" si="3378"/>
        <v>0</v>
      </c>
      <c r="AD3164" s="372">
        <f t="shared" si="3379"/>
        <v>0</v>
      </c>
      <c r="AE3164" s="371">
        <f t="shared" si="3380"/>
        <v>0</v>
      </c>
      <c r="AF3164" s="370">
        <f t="shared" si="3381"/>
        <v>0</v>
      </c>
      <c r="AG3164" s="301" t="str">
        <f t="shared" si="3382"/>
        <v/>
      </c>
      <c r="AH3164" s="375"/>
      <c r="AI3164" s="331">
        <v>1</v>
      </c>
      <c r="AJ3164" s="331" t="s">
        <v>552</v>
      </c>
      <c r="AK3164" s="271" t="str">
        <f t="shared" si="3203"/>
        <v>??</v>
      </c>
      <c r="AL3164" s="271">
        <v>1</v>
      </c>
      <c r="AM3164" s="284">
        <f t="shared" si="3383"/>
        <v>0</v>
      </c>
    </row>
    <row r="3165" spans="1:39" ht="14.1" customHeight="1" x14ac:dyDescent="0.2">
      <c r="A3165" s="315"/>
      <c r="B3165" s="298"/>
      <c r="C3165" s="314"/>
      <c r="D3165" s="312"/>
      <c r="E3165" s="313"/>
      <c r="F3165" s="312"/>
      <c r="G3165" s="312"/>
      <c r="H3165" s="311"/>
      <c r="I3165" s="298"/>
      <c r="J3165" s="298"/>
      <c r="K3165" s="298"/>
      <c r="L3165" s="298"/>
      <c r="M3165" s="310"/>
      <c r="N3165" s="1678"/>
      <c r="O3165" s="1678"/>
      <c r="P3165" s="309"/>
      <c r="Q3165" s="309"/>
      <c r="R3165" s="308"/>
      <c r="S3165" s="308"/>
      <c r="T3165" s="306"/>
      <c r="U3165" s="306"/>
      <c r="V3165" s="306"/>
      <c r="W3165" s="306"/>
      <c r="X3165" s="306"/>
      <c r="Y3165" s="306"/>
      <c r="Z3165" s="306"/>
      <c r="AA3165" s="306"/>
      <c r="AB3165" s="373"/>
      <c r="AC3165" s="372">
        <f t="shared" si="3378"/>
        <v>0</v>
      </c>
      <c r="AD3165" s="372">
        <f t="shared" si="3379"/>
        <v>0</v>
      </c>
      <c r="AE3165" s="371">
        <f t="shared" si="3380"/>
        <v>0</v>
      </c>
      <c r="AF3165" s="370">
        <f t="shared" si="3381"/>
        <v>0</v>
      </c>
      <c r="AG3165" s="301" t="str">
        <f t="shared" si="3382"/>
        <v/>
      </c>
      <c r="AH3165" s="375"/>
      <c r="AI3165" s="331">
        <v>1</v>
      </c>
      <c r="AJ3165" s="331" t="s">
        <v>552</v>
      </c>
      <c r="AK3165" s="271" t="str">
        <f t="shared" si="3203"/>
        <v>??</v>
      </c>
      <c r="AL3165" s="271">
        <v>1</v>
      </c>
      <c r="AM3165" s="284">
        <f t="shared" si="3383"/>
        <v>0</v>
      </c>
    </row>
    <row r="3166" spans="1:39" ht="14.1" customHeight="1" x14ac:dyDescent="0.2">
      <c r="A3166" s="315"/>
      <c r="B3166" s="298"/>
      <c r="C3166" s="314"/>
      <c r="D3166" s="312"/>
      <c r="E3166" s="313"/>
      <c r="F3166" s="312"/>
      <c r="G3166" s="312"/>
      <c r="H3166" s="311"/>
      <c r="I3166" s="298"/>
      <c r="J3166" s="298"/>
      <c r="K3166" s="298"/>
      <c r="L3166" s="298"/>
      <c r="M3166" s="310"/>
      <c r="N3166" s="1678"/>
      <c r="O3166" s="1678"/>
      <c r="P3166" s="309"/>
      <c r="Q3166" s="309"/>
      <c r="R3166" s="308"/>
      <c r="S3166" s="308"/>
      <c r="T3166" s="306"/>
      <c r="U3166" s="306"/>
      <c r="V3166" s="306"/>
      <c r="W3166" s="306"/>
      <c r="X3166" s="306"/>
      <c r="Y3166" s="306"/>
      <c r="Z3166" s="306"/>
      <c r="AA3166" s="306"/>
      <c r="AB3166" s="373"/>
      <c r="AC3166" s="372">
        <f t="shared" si="3378"/>
        <v>0</v>
      </c>
      <c r="AD3166" s="372">
        <f t="shared" si="3379"/>
        <v>0</v>
      </c>
      <c r="AE3166" s="371">
        <f t="shared" si="3380"/>
        <v>0</v>
      </c>
      <c r="AF3166" s="370">
        <f t="shared" si="3381"/>
        <v>0</v>
      </c>
      <c r="AG3166" s="301" t="str">
        <f t="shared" si="3382"/>
        <v/>
      </c>
      <c r="AH3166" s="375"/>
      <c r="AI3166" s="331">
        <v>1</v>
      </c>
      <c r="AJ3166" s="331" t="s">
        <v>552</v>
      </c>
      <c r="AK3166" s="271" t="str">
        <f t="shared" si="3203"/>
        <v>??</v>
      </c>
      <c r="AL3166" s="271">
        <v>1</v>
      </c>
      <c r="AM3166" s="284">
        <f t="shared" si="3383"/>
        <v>0</v>
      </c>
    </row>
    <row r="3167" spans="1:39" ht="14.1" customHeight="1" x14ac:dyDescent="0.2">
      <c r="A3167" s="315"/>
      <c r="B3167" s="298"/>
      <c r="C3167" s="314"/>
      <c r="D3167" s="312"/>
      <c r="E3167" s="313"/>
      <c r="F3167" s="312"/>
      <c r="G3167" s="312"/>
      <c r="H3167" s="311"/>
      <c r="I3167" s="298"/>
      <c r="J3167" s="298"/>
      <c r="K3167" s="298"/>
      <c r="L3167" s="298"/>
      <c r="M3167" s="310"/>
      <c r="N3167" s="1678"/>
      <c r="O3167" s="1678"/>
      <c r="P3167" s="309"/>
      <c r="Q3167" s="309"/>
      <c r="R3167" s="308"/>
      <c r="S3167" s="308"/>
      <c r="T3167" s="306"/>
      <c r="U3167" s="306"/>
      <c r="V3167" s="306"/>
      <c r="W3167" s="306"/>
      <c r="X3167" s="306"/>
      <c r="Y3167" s="306"/>
      <c r="Z3167" s="306"/>
      <c r="AA3167" s="306"/>
      <c r="AB3167" s="373"/>
      <c r="AC3167" s="372">
        <f t="shared" si="3372"/>
        <v>0</v>
      </c>
      <c r="AD3167" s="372">
        <f t="shared" si="3373"/>
        <v>0</v>
      </c>
      <c r="AE3167" s="371">
        <f t="shared" si="3374"/>
        <v>0</v>
      </c>
      <c r="AF3167" s="370">
        <f t="shared" si="3375"/>
        <v>0</v>
      </c>
      <c r="AG3167" s="301" t="str">
        <f t="shared" si="3376"/>
        <v/>
      </c>
      <c r="AH3167" s="375"/>
      <c r="AI3167" s="331">
        <v>1</v>
      </c>
      <c r="AJ3167" s="331" t="s">
        <v>552</v>
      </c>
      <c r="AK3167" s="271" t="str">
        <f t="shared" si="3203"/>
        <v>??</v>
      </c>
      <c r="AL3167" s="271">
        <v>1</v>
      </c>
      <c r="AM3167" s="284">
        <f t="shared" si="3377"/>
        <v>0</v>
      </c>
    </row>
    <row r="3168" spans="1:39" ht="14.1" customHeight="1" thickBot="1" x14ac:dyDescent="0.25">
      <c r="A3168" s="299"/>
      <c r="B3168" s="298"/>
      <c r="C3168" s="297"/>
      <c r="D3168" s="295"/>
      <c r="E3168" s="296"/>
      <c r="F3168" s="295"/>
      <c r="G3168" s="295"/>
      <c r="H3168" s="294"/>
      <c r="I3168" s="293"/>
      <c r="J3168" s="293"/>
      <c r="K3168" s="293"/>
      <c r="L3168" s="293"/>
      <c r="M3168" s="292"/>
      <c r="N3168" s="290"/>
      <c r="O3168" s="290"/>
      <c r="P3168" s="309"/>
      <c r="Q3168" s="309"/>
      <c r="R3168" s="290"/>
      <c r="S3168" s="290"/>
      <c r="T3168" s="368"/>
      <c r="U3168" s="368"/>
      <c r="V3168" s="368"/>
      <c r="W3168" s="368"/>
      <c r="X3168" s="368"/>
      <c r="Y3168" s="368"/>
      <c r="Z3168" s="368"/>
      <c r="AA3168" s="368"/>
      <c r="AB3168" s="367"/>
      <c r="AC3168" s="366">
        <f t="shared" si="3372"/>
        <v>0</v>
      </c>
      <c r="AD3168" s="366">
        <f t="shared" si="3373"/>
        <v>0</v>
      </c>
      <c r="AE3168" s="365">
        <f t="shared" si="3374"/>
        <v>0</v>
      </c>
      <c r="AF3168" s="364">
        <f t="shared" si="3375"/>
        <v>0</v>
      </c>
      <c r="AG3168" s="363" t="str">
        <f t="shared" si="3376"/>
        <v/>
      </c>
      <c r="AH3168" s="383"/>
      <c r="AI3168" s="331">
        <v>1</v>
      </c>
      <c r="AJ3168" s="331" t="s">
        <v>552</v>
      </c>
      <c r="AK3168" s="271" t="str">
        <f t="shared" si="3203"/>
        <v>??</v>
      </c>
      <c r="AL3168" s="271">
        <v>1</v>
      </c>
      <c r="AM3168" s="284">
        <f t="shared" si="3377"/>
        <v>0</v>
      </c>
    </row>
    <row r="3169" spans="1:39" ht="17.100000000000001" customHeight="1" thickTop="1" thickBot="1" x14ac:dyDescent="0.35">
      <c r="A3169" s="343"/>
      <c r="B3169" s="337"/>
      <c r="C3169" s="342" t="s">
        <v>553</v>
      </c>
      <c r="D3169" s="353"/>
      <c r="E3169" s="341"/>
      <c r="F3169" s="353"/>
      <c r="G3169" s="353"/>
      <c r="H3169" s="351"/>
      <c r="I3169" s="353"/>
      <c r="J3169" s="353"/>
      <c r="K3169" s="353"/>
      <c r="L3169" s="353"/>
      <c r="M3169" s="352"/>
      <c r="N3169" s="337"/>
      <c r="O3169" s="337"/>
      <c r="P3169" s="351"/>
      <c r="Q3169" s="351"/>
      <c r="R3169" s="337"/>
      <c r="S3169" s="337"/>
      <c r="T3169" s="338"/>
      <c r="U3169" s="338"/>
      <c r="V3169" s="338"/>
      <c r="W3169" s="338"/>
      <c r="X3169" s="338"/>
      <c r="Y3169" s="338"/>
      <c r="Z3169" s="338"/>
      <c r="AA3169" s="338"/>
      <c r="AB3169" s="337"/>
      <c r="AC3169" s="360">
        <f>SUM(AC3170:AC3190)</f>
        <v>0</v>
      </c>
      <c r="AD3169" s="360"/>
      <c r="AE3169" s="361">
        <f>SUM(AE3170:AE3190)</f>
        <v>0</v>
      </c>
      <c r="AF3169" s="360">
        <f>SUM(AF3170:AF3190)</f>
        <v>0</v>
      </c>
      <c r="AG3169" s="359"/>
      <c r="AH3169" s="349" t="s">
        <v>540</v>
      </c>
      <c r="AK3169" s="271" t="str">
        <f t="shared" si="3203"/>
        <v>??</v>
      </c>
      <c r="AL3169" s="271"/>
    </row>
    <row r="3170" spans="1:39" ht="15" customHeight="1" thickTop="1" x14ac:dyDescent="0.2">
      <c r="A3170" s="329"/>
      <c r="B3170" s="298"/>
      <c r="C3170" s="328"/>
      <c r="D3170" s="326"/>
      <c r="E3170" s="327"/>
      <c r="F3170" s="326"/>
      <c r="G3170" s="326"/>
      <c r="H3170" s="325"/>
      <c r="I3170" s="324"/>
      <c r="J3170" s="324"/>
      <c r="K3170" s="324"/>
      <c r="L3170" s="324"/>
      <c r="M3170" s="310"/>
      <c r="N3170" s="1678"/>
      <c r="O3170" s="1678"/>
      <c r="P3170" s="309"/>
      <c r="Q3170" s="309"/>
      <c r="R3170" s="308"/>
      <c r="S3170" s="308"/>
      <c r="T3170" s="322"/>
      <c r="U3170" s="322"/>
      <c r="V3170" s="322"/>
      <c r="W3170" s="322"/>
      <c r="X3170" s="322"/>
      <c r="Y3170" s="322"/>
      <c r="Z3170" s="322"/>
      <c r="AA3170" s="382"/>
      <c r="AB3170" s="381"/>
      <c r="AC3170" s="380">
        <f t="shared" ref="AC3170:AC3190" si="3384">AB3170</f>
        <v>0</v>
      </c>
      <c r="AD3170" s="380">
        <f t="shared" ref="AD3170:AD3190" si="3385">IF(AC3170&gt;0,30,0)</f>
        <v>0</v>
      </c>
      <c r="AE3170" s="379">
        <f t="shared" ref="AE3170:AE3190" si="3386">IF(AC3170&lt;=30,0,AC3170-AD3170)</f>
        <v>0</v>
      </c>
      <c r="AF3170" s="378">
        <f t="shared" ref="AF3170:AF3190" si="3387">IF(AC3170&lt;AD3170,AC3170,AD3170)/IF(AD3170=0,1,AD3170)</f>
        <v>0</v>
      </c>
      <c r="AG3170" s="377" t="str">
        <f t="shared" ref="AG3170:AG3190" si="3388">IF(AF3170=1,"pe",IF(AF3170&gt;0,"ne",""))</f>
        <v/>
      </c>
      <c r="AH3170" s="376"/>
      <c r="AI3170" s="331">
        <v>1</v>
      </c>
      <c r="AJ3170" s="331" t="s">
        <v>554</v>
      </c>
      <c r="AK3170" s="271" t="str">
        <f t="shared" si="3203"/>
        <v>??</v>
      </c>
      <c r="AL3170" s="271">
        <v>1</v>
      </c>
      <c r="AM3170" s="284">
        <f t="shared" ref="AM3170:AM3190" si="3389">C3170</f>
        <v>0</v>
      </c>
    </row>
    <row r="3171" spans="1:39" ht="14.1" customHeight="1" x14ac:dyDescent="0.2">
      <c r="A3171" s="315"/>
      <c r="B3171" s="298"/>
      <c r="C3171" s="314"/>
      <c r="D3171" s="312"/>
      <c r="E3171" s="313"/>
      <c r="F3171" s="312"/>
      <c r="G3171" s="312"/>
      <c r="H3171" s="311"/>
      <c r="I3171" s="298"/>
      <c r="J3171" s="298"/>
      <c r="K3171" s="298"/>
      <c r="L3171" s="298"/>
      <c r="M3171" s="310"/>
      <c r="N3171" s="1678"/>
      <c r="O3171" s="1678"/>
      <c r="P3171" s="309"/>
      <c r="Q3171" s="309"/>
      <c r="R3171" s="308"/>
      <c r="S3171" s="308"/>
      <c r="T3171" s="374"/>
      <c r="U3171" s="306"/>
      <c r="V3171" s="306"/>
      <c r="W3171" s="306"/>
      <c r="X3171" s="306"/>
      <c r="Y3171" s="306"/>
      <c r="Z3171" s="306"/>
      <c r="AA3171" s="306"/>
      <c r="AB3171" s="373"/>
      <c r="AC3171" s="372">
        <f t="shared" ref="AC3171:AC3188" si="3390">AB3171</f>
        <v>0</v>
      </c>
      <c r="AD3171" s="372">
        <f t="shared" ref="AD3171:AD3188" si="3391">IF(AC3171&gt;0,30,0)</f>
        <v>0</v>
      </c>
      <c r="AE3171" s="371">
        <f t="shared" ref="AE3171:AE3188" si="3392">IF(AC3171&lt;=30,0,AC3171-AD3171)</f>
        <v>0</v>
      </c>
      <c r="AF3171" s="370">
        <f t="shared" ref="AF3171:AF3188" si="3393">IF(AC3171&lt;AD3171,AC3171,AD3171)/IF(AD3171=0,1,AD3171)</f>
        <v>0</v>
      </c>
      <c r="AG3171" s="301" t="str">
        <f t="shared" ref="AG3171:AG3188" si="3394">IF(AF3171=1,"pe",IF(AF3171&gt;0,"ne",""))</f>
        <v/>
      </c>
      <c r="AH3171" s="369"/>
      <c r="AI3171" s="331">
        <v>1</v>
      </c>
      <c r="AJ3171" s="331" t="s">
        <v>554</v>
      </c>
      <c r="AK3171" s="271" t="str">
        <f t="shared" si="3203"/>
        <v>??</v>
      </c>
      <c r="AL3171" s="271">
        <v>1</v>
      </c>
      <c r="AM3171" s="284">
        <f t="shared" ref="AM3171:AM3188" si="3395">C3171</f>
        <v>0</v>
      </c>
    </row>
    <row r="3172" spans="1:39" ht="14.1" customHeight="1" x14ac:dyDescent="0.2">
      <c r="A3172" s="315"/>
      <c r="B3172" s="298"/>
      <c r="C3172" s="314"/>
      <c r="D3172" s="312"/>
      <c r="E3172" s="313"/>
      <c r="F3172" s="312"/>
      <c r="G3172" s="312"/>
      <c r="H3172" s="311"/>
      <c r="I3172" s="298"/>
      <c r="J3172" s="298"/>
      <c r="K3172" s="298"/>
      <c r="L3172" s="298"/>
      <c r="M3172" s="310"/>
      <c r="N3172" s="1678"/>
      <c r="O3172" s="1678"/>
      <c r="P3172" s="309"/>
      <c r="Q3172" s="309"/>
      <c r="R3172" s="308"/>
      <c r="S3172" s="308"/>
      <c r="T3172" s="374"/>
      <c r="U3172" s="306"/>
      <c r="V3172" s="306"/>
      <c r="W3172" s="306"/>
      <c r="X3172" s="306"/>
      <c r="Y3172" s="306"/>
      <c r="Z3172" s="306"/>
      <c r="AA3172" s="306"/>
      <c r="AB3172" s="373"/>
      <c r="AC3172" s="372">
        <f t="shared" si="3390"/>
        <v>0</v>
      </c>
      <c r="AD3172" s="372">
        <f t="shared" si="3391"/>
        <v>0</v>
      </c>
      <c r="AE3172" s="371">
        <f t="shared" si="3392"/>
        <v>0</v>
      </c>
      <c r="AF3172" s="370">
        <f t="shared" si="3393"/>
        <v>0</v>
      </c>
      <c r="AG3172" s="301" t="str">
        <f t="shared" si="3394"/>
        <v/>
      </c>
      <c r="AH3172" s="369"/>
      <c r="AI3172" s="331">
        <v>1</v>
      </c>
      <c r="AJ3172" s="331" t="s">
        <v>554</v>
      </c>
      <c r="AK3172" s="271" t="str">
        <f t="shared" si="3203"/>
        <v>??</v>
      </c>
      <c r="AL3172" s="271">
        <v>1</v>
      </c>
      <c r="AM3172" s="284">
        <f t="shared" si="3395"/>
        <v>0</v>
      </c>
    </row>
    <row r="3173" spans="1:39" ht="14.1" customHeight="1" x14ac:dyDescent="0.2">
      <c r="A3173" s="315"/>
      <c r="B3173" s="298"/>
      <c r="C3173" s="314"/>
      <c r="D3173" s="312"/>
      <c r="E3173" s="313"/>
      <c r="F3173" s="312"/>
      <c r="G3173" s="312"/>
      <c r="H3173" s="311"/>
      <c r="I3173" s="298"/>
      <c r="J3173" s="298"/>
      <c r="K3173" s="298"/>
      <c r="L3173" s="298"/>
      <c r="M3173" s="310"/>
      <c r="N3173" s="1678"/>
      <c r="O3173" s="1678"/>
      <c r="P3173" s="309"/>
      <c r="Q3173" s="309"/>
      <c r="R3173" s="308"/>
      <c r="S3173" s="308"/>
      <c r="T3173" s="374"/>
      <c r="U3173" s="306"/>
      <c r="V3173" s="306"/>
      <c r="W3173" s="306"/>
      <c r="X3173" s="306"/>
      <c r="Y3173" s="306"/>
      <c r="Z3173" s="306"/>
      <c r="AA3173" s="306"/>
      <c r="AB3173" s="373"/>
      <c r="AC3173" s="372">
        <f t="shared" si="3390"/>
        <v>0</v>
      </c>
      <c r="AD3173" s="372">
        <f t="shared" si="3391"/>
        <v>0</v>
      </c>
      <c r="AE3173" s="371">
        <f t="shared" si="3392"/>
        <v>0</v>
      </c>
      <c r="AF3173" s="370">
        <f t="shared" si="3393"/>
        <v>0</v>
      </c>
      <c r="AG3173" s="301" t="str">
        <f t="shared" si="3394"/>
        <v/>
      </c>
      <c r="AH3173" s="369"/>
      <c r="AI3173" s="331">
        <v>1</v>
      </c>
      <c r="AJ3173" s="331" t="s">
        <v>554</v>
      </c>
      <c r="AK3173" s="271" t="str">
        <f t="shared" si="3203"/>
        <v>??</v>
      </c>
      <c r="AL3173" s="271">
        <v>1</v>
      </c>
      <c r="AM3173" s="284">
        <f t="shared" si="3395"/>
        <v>0</v>
      </c>
    </row>
    <row r="3174" spans="1:39" ht="14.1" customHeight="1" x14ac:dyDescent="0.2">
      <c r="A3174" s="315"/>
      <c r="B3174" s="298"/>
      <c r="C3174" s="314"/>
      <c r="D3174" s="312"/>
      <c r="E3174" s="313"/>
      <c r="F3174" s="312"/>
      <c r="G3174" s="312"/>
      <c r="H3174" s="311"/>
      <c r="I3174" s="298"/>
      <c r="J3174" s="298"/>
      <c r="K3174" s="298"/>
      <c r="L3174" s="298"/>
      <c r="M3174" s="310"/>
      <c r="N3174" s="1678"/>
      <c r="O3174" s="1678"/>
      <c r="P3174" s="309"/>
      <c r="Q3174" s="309"/>
      <c r="R3174" s="308"/>
      <c r="S3174" s="308"/>
      <c r="T3174" s="374"/>
      <c r="U3174" s="306"/>
      <c r="V3174" s="306"/>
      <c r="W3174" s="306"/>
      <c r="X3174" s="306"/>
      <c r="Y3174" s="306"/>
      <c r="Z3174" s="306"/>
      <c r="AA3174" s="306"/>
      <c r="AB3174" s="373"/>
      <c r="AC3174" s="372">
        <f t="shared" si="3390"/>
        <v>0</v>
      </c>
      <c r="AD3174" s="372">
        <f t="shared" si="3391"/>
        <v>0</v>
      </c>
      <c r="AE3174" s="371">
        <f t="shared" si="3392"/>
        <v>0</v>
      </c>
      <c r="AF3174" s="370">
        <f t="shared" si="3393"/>
        <v>0</v>
      </c>
      <c r="AG3174" s="301" t="str">
        <f t="shared" si="3394"/>
        <v/>
      </c>
      <c r="AH3174" s="369"/>
      <c r="AI3174" s="331">
        <v>1</v>
      </c>
      <c r="AJ3174" s="331" t="s">
        <v>554</v>
      </c>
      <c r="AK3174" s="271" t="str">
        <f t="shared" si="3203"/>
        <v>??</v>
      </c>
      <c r="AL3174" s="271">
        <v>1</v>
      </c>
      <c r="AM3174" s="284">
        <f t="shared" si="3395"/>
        <v>0</v>
      </c>
    </row>
    <row r="3175" spans="1:39" ht="14.1" customHeight="1" x14ac:dyDescent="0.2">
      <c r="A3175" s="315"/>
      <c r="B3175" s="298"/>
      <c r="C3175" s="314"/>
      <c r="D3175" s="312"/>
      <c r="E3175" s="313"/>
      <c r="F3175" s="312"/>
      <c r="G3175" s="312"/>
      <c r="H3175" s="311"/>
      <c r="I3175" s="298"/>
      <c r="J3175" s="298"/>
      <c r="K3175" s="298"/>
      <c r="L3175" s="298"/>
      <c r="M3175" s="310"/>
      <c r="N3175" s="1678"/>
      <c r="O3175" s="1678"/>
      <c r="P3175" s="309"/>
      <c r="Q3175" s="309"/>
      <c r="R3175" s="308"/>
      <c r="S3175" s="308"/>
      <c r="T3175" s="374"/>
      <c r="U3175" s="306"/>
      <c r="V3175" s="306"/>
      <c r="W3175" s="306"/>
      <c r="X3175" s="306"/>
      <c r="Y3175" s="306"/>
      <c r="Z3175" s="306"/>
      <c r="AA3175" s="306"/>
      <c r="AB3175" s="373"/>
      <c r="AC3175" s="372">
        <f t="shared" si="3390"/>
        <v>0</v>
      </c>
      <c r="AD3175" s="372">
        <f t="shared" si="3391"/>
        <v>0</v>
      </c>
      <c r="AE3175" s="371">
        <f t="shared" si="3392"/>
        <v>0</v>
      </c>
      <c r="AF3175" s="370">
        <f t="shared" si="3393"/>
        <v>0</v>
      </c>
      <c r="AG3175" s="301" t="str">
        <f t="shared" si="3394"/>
        <v/>
      </c>
      <c r="AH3175" s="369"/>
      <c r="AI3175" s="331">
        <v>1</v>
      </c>
      <c r="AJ3175" s="331" t="s">
        <v>554</v>
      </c>
      <c r="AK3175" s="271" t="str">
        <f t="shared" si="3203"/>
        <v>??</v>
      </c>
      <c r="AL3175" s="271">
        <v>1</v>
      </c>
      <c r="AM3175" s="284">
        <f t="shared" si="3395"/>
        <v>0</v>
      </c>
    </row>
    <row r="3176" spans="1:39" ht="14.1" customHeight="1" x14ac:dyDescent="0.2">
      <c r="A3176" s="315"/>
      <c r="B3176" s="298"/>
      <c r="C3176" s="314"/>
      <c r="D3176" s="312"/>
      <c r="E3176" s="313"/>
      <c r="F3176" s="312"/>
      <c r="G3176" s="312"/>
      <c r="H3176" s="311"/>
      <c r="I3176" s="298"/>
      <c r="J3176" s="298"/>
      <c r="K3176" s="298"/>
      <c r="L3176" s="298"/>
      <c r="M3176" s="310"/>
      <c r="N3176" s="1678"/>
      <c r="O3176" s="1678"/>
      <c r="P3176" s="309"/>
      <c r="Q3176" s="309"/>
      <c r="R3176" s="308"/>
      <c r="S3176" s="308"/>
      <c r="T3176" s="374"/>
      <c r="U3176" s="306"/>
      <c r="V3176" s="306"/>
      <c r="W3176" s="306"/>
      <c r="X3176" s="306"/>
      <c r="Y3176" s="306"/>
      <c r="Z3176" s="306"/>
      <c r="AA3176" s="306"/>
      <c r="AB3176" s="373"/>
      <c r="AC3176" s="372">
        <f t="shared" si="3390"/>
        <v>0</v>
      </c>
      <c r="AD3176" s="372">
        <f t="shared" si="3391"/>
        <v>0</v>
      </c>
      <c r="AE3176" s="371">
        <f t="shared" si="3392"/>
        <v>0</v>
      </c>
      <c r="AF3176" s="370">
        <f t="shared" si="3393"/>
        <v>0</v>
      </c>
      <c r="AG3176" s="301" t="str">
        <f t="shared" si="3394"/>
        <v/>
      </c>
      <c r="AH3176" s="369"/>
      <c r="AI3176" s="331">
        <v>1</v>
      </c>
      <c r="AJ3176" s="331" t="s">
        <v>554</v>
      </c>
      <c r="AK3176" s="271" t="str">
        <f t="shared" si="3203"/>
        <v>??</v>
      </c>
      <c r="AL3176" s="271">
        <v>1</v>
      </c>
      <c r="AM3176" s="284">
        <f t="shared" si="3395"/>
        <v>0</v>
      </c>
    </row>
    <row r="3177" spans="1:39" ht="14.1" customHeight="1" x14ac:dyDescent="0.2">
      <c r="A3177" s="315"/>
      <c r="B3177" s="298"/>
      <c r="C3177" s="314"/>
      <c r="D3177" s="312"/>
      <c r="E3177" s="313"/>
      <c r="F3177" s="312"/>
      <c r="G3177" s="312"/>
      <c r="H3177" s="311"/>
      <c r="I3177" s="298"/>
      <c r="J3177" s="298"/>
      <c r="K3177" s="298"/>
      <c r="L3177" s="298"/>
      <c r="M3177" s="310"/>
      <c r="N3177" s="1678"/>
      <c r="O3177" s="1678"/>
      <c r="P3177" s="309"/>
      <c r="Q3177" s="309"/>
      <c r="R3177" s="308"/>
      <c r="S3177" s="308"/>
      <c r="T3177" s="374"/>
      <c r="U3177" s="306"/>
      <c r="V3177" s="306"/>
      <c r="W3177" s="306"/>
      <c r="X3177" s="306"/>
      <c r="Y3177" s="306"/>
      <c r="Z3177" s="306"/>
      <c r="AA3177" s="306"/>
      <c r="AB3177" s="373"/>
      <c r="AC3177" s="372">
        <f t="shared" si="3390"/>
        <v>0</v>
      </c>
      <c r="AD3177" s="372">
        <f t="shared" si="3391"/>
        <v>0</v>
      </c>
      <c r="AE3177" s="371">
        <f t="shared" si="3392"/>
        <v>0</v>
      </c>
      <c r="AF3177" s="370">
        <f t="shared" si="3393"/>
        <v>0</v>
      </c>
      <c r="AG3177" s="301" t="str">
        <f t="shared" si="3394"/>
        <v/>
      </c>
      <c r="AH3177" s="369"/>
      <c r="AI3177" s="331">
        <v>1</v>
      </c>
      <c r="AJ3177" s="331" t="s">
        <v>554</v>
      </c>
      <c r="AK3177" s="271" t="str">
        <f t="shared" si="3203"/>
        <v>??</v>
      </c>
      <c r="AL3177" s="271">
        <v>1</v>
      </c>
      <c r="AM3177" s="284">
        <f t="shared" si="3395"/>
        <v>0</v>
      </c>
    </row>
    <row r="3178" spans="1:39" ht="14.1" customHeight="1" x14ac:dyDescent="0.2">
      <c r="A3178" s="315"/>
      <c r="B3178" s="298"/>
      <c r="C3178" s="314"/>
      <c r="D3178" s="312"/>
      <c r="E3178" s="313"/>
      <c r="F3178" s="312"/>
      <c r="G3178" s="312"/>
      <c r="H3178" s="311"/>
      <c r="I3178" s="298"/>
      <c r="J3178" s="298"/>
      <c r="K3178" s="298"/>
      <c r="L3178" s="298"/>
      <c r="M3178" s="310"/>
      <c r="N3178" s="1678"/>
      <c r="O3178" s="1678"/>
      <c r="P3178" s="309"/>
      <c r="Q3178" s="309"/>
      <c r="R3178" s="308"/>
      <c r="S3178" s="308"/>
      <c r="T3178" s="374"/>
      <c r="U3178" s="306"/>
      <c r="V3178" s="306"/>
      <c r="W3178" s="306"/>
      <c r="X3178" s="306"/>
      <c r="Y3178" s="306"/>
      <c r="Z3178" s="306"/>
      <c r="AA3178" s="306"/>
      <c r="AB3178" s="373"/>
      <c r="AC3178" s="372">
        <f t="shared" si="3390"/>
        <v>0</v>
      </c>
      <c r="AD3178" s="372">
        <f t="shared" si="3391"/>
        <v>0</v>
      </c>
      <c r="AE3178" s="371">
        <f t="shared" si="3392"/>
        <v>0</v>
      </c>
      <c r="AF3178" s="370">
        <f t="shared" si="3393"/>
        <v>0</v>
      </c>
      <c r="AG3178" s="301" t="str">
        <f t="shared" si="3394"/>
        <v/>
      </c>
      <c r="AH3178" s="369"/>
      <c r="AI3178" s="331">
        <v>1</v>
      </c>
      <c r="AJ3178" s="331" t="s">
        <v>554</v>
      </c>
      <c r="AK3178" s="271" t="str">
        <f t="shared" si="3203"/>
        <v>??</v>
      </c>
      <c r="AL3178" s="271">
        <v>1</v>
      </c>
      <c r="AM3178" s="284">
        <f t="shared" si="3395"/>
        <v>0</v>
      </c>
    </row>
    <row r="3179" spans="1:39" ht="14.1" customHeight="1" x14ac:dyDescent="0.2">
      <c r="A3179" s="315"/>
      <c r="B3179" s="298"/>
      <c r="C3179" s="314"/>
      <c r="D3179" s="312"/>
      <c r="E3179" s="313"/>
      <c r="F3179" s="312"/>
      <c r="G3179" s="312"/>
      <c r="H3179" s="311"/>
      <c r="I3179" s="298"/>
      <c r="J3179" s="298"/>
      <c r="K3179" s="298"/>
      <c r="L3179" s="298"/>
      <c r="M3179" s="310"/>
      <c r="N3179" s="1678"/>
      <c r="O3179" s="1678"/>
      <c r="P3179" s="309"/>
      <c r="Q3179" s="309"/>
      <c r="R3179" s="308"/>
      <c r="S3179" s="308"/>
      <c r="T3179" s="374"/>
      <c r="U3179" s="306"/>
      <c r="V3179" s="306"/>
      <c r="W3179" s="306"/>
      <c r="X3179" s="306"/>
      <c r="Y3179" s="306"/>
      <c r="Z3179" s="306"/>
      <c r="AA3179" s="306"/>
      <c r="AB3179" s="373"/>
      <c r="AC3179" s="372">
        <f t="shared" si="3390"/>
        <v>0</v>
      </c>
      <c r="AD3179" s="372">
        <f t="shared" si="3391"/>
        <v>0</v>
      </c>
      <c r="AE3179" s="371">
        <f t="shared" si="3392"/>
        <v>0</v>
      </c>
      <c r="AF3179" s="370">
        <f t="shared" si="3393"/>
        <v>0</v>
      </c>
      <c r="AG3179" s="301" t="str">
        <f t="shared" si="3394"/>
        <v/>
      </c>
      <c r="AH3179" s="369"/>
      <c r="AI3179" s="331">
        <v>1</v>
      </c>
      <c r="AJ3179" s="331" t="s">
        <v>554</v>
      </c>
      <c r="AK3179" s="271" t="str">
        <f t="shared" si="3203"/>
        <v>??</v>
      </c>
      <c r="AL3179" s="271">
        <v>1</v>
      </c>
      <c r="AM3179" s="284">
        <f t="shared" si="3395"/>
        <v>0</v>
      </c>
    </row>
    <row r="3180" spans="1:39" ht="14.1" customHeight="1" x14ac:dyDescent="0.2">
      <c r="A3180" s="315"/>
      <c r="B3180" s="298"/>
      <c r="C3180" s="314"/>
      <c r="D3180" s="312"/>
      <c r="E3180" s="313"/>
      <c r="F3180" s="312"/>
      <c r="G3180" s="312"/>
      <c r="H3180" s="311"/>
      <c r="I3180" s="298"/>
      <c r="J3180" s="298"/>
      <c r="K3180" s="298"/>
      <c r="L3180" s="298"/>
      <c r="M3180" s="310"/>
      <c r="N3180" s="1678"/>
      <c r="O3180" s="1678"/>
      <c r="P3180" s="309"/>
      <c r="Q3180" s="309"/>
      <c r="R3180" s="308"/>
      <c r="S3180" s="308"/>
      <c r="T3180" s="374"/>
      <c r="U3180" s="306"/>
      <c r="V3180" s="306"/>
      <c r="W3180" s="306"/>
      <c r="X3180" s="306"/>
      <c r="Y3180" s="306"/>
      <c r="Z3180" s="306"/>
      <c r="AA3180" s="306"/>
      <c r="AB3180" s="373"/>
      <c r="AC3180" s="372">
        <f t="shared" si="3390"/>
        <v>0</v>
      </c>
      <c r="AD3180" s="372">
        <f t="shared" si="3391"/>
        <v>0</v>
      </c>
      <c r="AE3180" s="371">
        <f t="shared" si="3392"/>
        <v>0</v>
      </c>
      <c r="AF3180" s="370">
        <f t="shared" si="3393"/>
        <v>0</v>
      </c>
      <c r="AG3180" s="301" t="str">
        <f t="shared" si="3394"/>
        <v/>
      </c>
      <c r="AH3180" s="369"/>
      <c r="AI3180" s="331">
        <v>1</v>
      </c>
      <c r="AJ3180" s="331" t="s">
        <v>554</v>
      </c>
      <c r="AK3180" s="271" t="str">
        <f t="shared" si="3203"/>
        <v>??</v>
      </c>
      <c r="AL3180" s="271">
        <v>1</v>
      </c>
      <c r="AM3180" s="284">
        <f t="shared" si="3395"/>
        <v>0</v>
      </c>
    </row>
    <row r="3181" spans="1:39" ht="14.1" customHeight="1" x14ac:dyDescent="0.2">
      <c r="A3181" s="315"/>
      <c r="B3181" s="298"/>
      <c r="C3181" s="314"/>
      <c r="D3181" s="312"/>
      <c r="E3181" s="313"/>
      <c r="F3181" s="312"/>
      <c r="G3181" s="312"/>
      <c r="H3181" s="311"/>
      <c r="I3181" s="298"/>
      <c r="J3181" s="298"/>
      <c r="K3181" s="298"/>
      <c r="L3181" s="298"/>
      <c r="M3181" s="310"/>
      <c r="N3181" s="1678"/>
      <c r="O3181" s="1678"/>
      <c r="P3181" s="309"/>
      <c r="Q3181" s="309"/>
      <c r="R3181" s="308"/>
      <c r="S3181" s="308"/>
      <c r="T3181" s="374"/>
      <c r="U3181" s="306"/>
      <c r="V3181" s="306"/>
      <c r="W3181" s="306"/>
      <c r="X3181" s="306"/>
      <c r="Y3181" s="306"/>
      <c r="Z3181" s="306"/>
      <c r="AA3181" s="306"/>
      <c r="AB3181" s="373"/>
      <c r="AC3181" s="372">
        <f t="shared" si="3390"/>
        <v>0</v>
      </c>
      <c r="AD3181" s="372">
        <f t="shared" si="3391"/>
        <v>0</v>
      </c>
      <c r="AE3181" s="371">
        <f t="shared" si="3392"/>
        <v>0</v>
      </c>
      <c r="AF3181" s="370">
        <f t="shared" si="3393"/>
        <v>0</v>
      </c>
      <c r="AG3181" s="301" t="str">
        <f t="shared" si="3394"/>
        <v/>
      </c>
      <c r="AH3181" s="369"/>
      <c r="AI3181" s="331">
        <v>1</v>
      </c>
      <c r="AJ3181" s="331" t="s">
        <v>554</v>
      </c>
      <c r="AK3181" s="271" t="str">
        <f t="shared" si="3203"/>
        <v>??</v>
      </c>
      <c r="AL3181" s="271">
        <v>1</v>
      </c>
      <c r="AM3181" s="284">
        <f t="shared" si="3395"/>
        <v>0</v>
      </c>
    </row>
    <row r="3182" spans="1:39" ht="14.1" customHeight="1" x14ac:dyDescent="0.2">
      <c r="A3182" s="315"/>
      <c r="B3182" s="298"/>
      <c r="C3182" s="314"/>
      <c r="D3182" s="312"/>
      <c r="E3182" s="313"/>
      <c r="F3182" s="312"/>
      <c r="G3182" s="312"/>
      <c r="H3182" s="311"/>
      <c r="I3182" s="298"/>
      <c r="J3182" s="298"/>
      <c r="K3182" s="298"/>
      <c r="L3182" s="298"/>
      <c r="M3182" s="310"/>
      <c r="N3182" s="1678"/>
      <c r="O3182" s="1678"/>
      <c r="P3182" s="309"/>
      <c r="Q3182" s="309"/>
      <c r="R3182" s="308"/>
      <c r="S3182" s="308"/>
      <c r="T3182" s="374"/>
      <c r="U3182" s="306"/>
      <c r="V3182" s="306"/>
      <c r="W3182" s="306"/>
      <c r="X3182" s="306"/>
      <c r="Y3182" s="306"/>
      <c r="Z3182" s="306"/>
      <c r="AA3182" s="306"/>
      <c r="AB3182" s="373"/>
      <c r="AC3182" s="372">
        <f t="shared" si="3390"/>
        <v>0</v>
      </c>
      <c r="AD3182" s="372">
        <f t="shared" si="3391"/>
        <v>0</v>
      </c>
      <c r="AE3182" s="371">
        <f t="shared" si="3392"/>
        <v>0</v>
      </c>
      <c r="AF3182" s="370">
        <f t="shared" si="3393"/>
        <v>0</v>
      </c>
      <c r="AG3182" s="301" t="str">
        <f t="shared" si="3394"/>
        <v/>
      </c>
      <c r="AH3182" s="369"/>
      <c r="AI3182" s="331">
        <v>1</v>
      </c>
      <c r="AJ3182" s="331" t="s">
        <v>554</v>
      </c>
      <c r="AK3182" s="271" t="str">
        <f t="shared" si="3203"/>
        <v>??</v>
      </c>
      <c r="AL3182" s="271">
        <v>1</v>
      </c>
      <c r="AM3182" s="284">
        <f t="shared" si="3395"/>
        <v>0</v>
      </c>
    </row>
    <row r="3183" spans="1:39" ht="14.1" customHeight="1" x14ac:dyDescent="0.2">
      <c r="A3183" s="315"/>
      <c r="B3183" s="298"/>
      <c r="C3183" s="314"/>
      <c r="D3183" s="312"/>
      <c r="E3183" s="313"/>
      <c r="F3183" s="312"/>
      <c r="G3183" s="312"/>
      <c r="H3183" s="311"/>
      <c r="I3183" s="298"/>
      <c r="J3183" s="298"/>
      <c r="K3183" s="298"/>
      <c r="L3183" s="298"/>
      <c r="M3183" s="310"/>
      <c r="N3183" s="1678"/>
      <c r="O3183" s="1678"/>
      <c r="P3183" s="309"/>
      <c r="Q3183" s="309"/>
      <c r="R3183" s="308"/>
      <c r="S3183" s="308"/>
      <c r="T3183" s="374"/>
      <c r="U3183" s="306"/>
      <c r="V3183" s="306"/>
      <c r="W3183" s="306"/>
      <c r="X3183" s="306"/>
      <c r="Y3183" s="306"/>
      <c r="Z3183" s="306"/>
      <c r="AA3183" s="306"/>
      <c r="AB3183" s="373"/>
      <c r="AC3183" s="372">
        <f t="shared" si="3390"/>
        <v>0</v>
      </c>
      <c r="AD3183" s="372">
        <f t="shared" si="3391"/>
        <v>0</v>
      </c>
      <c r="AE3183" s="371">
        <f t="shared" si="3392"/>
        <v>0</v>
      </c>
      <c r="AF3183" s="370">
        <f t="shared" si="3393"/>
        <v>0</v>
      </c>
      <c r="AG3183" s="301" t="str">
        <f t="shared" si="3394"/>
        <v/>
      </c>
      <c r="AH3183" s="369"/>
      <c r="AI3183" s="331">
        <v>1</v>
      </c>
      <c r="AJ3183" s="331" t="s">
        <v>554</v>
      </c>
      <c r="AK3183" s="271" t="str">
        <f t="shared" si="3203"/>
        <v>??</v>
      </c>
      <c r="AL3183" s="271">
        <v>1</v>
      </c>
      <c r="AM3183" s="284">
        <f t="shared" si="3395"/>
        <v>0</v>
      </c>
    </row>
    <row r="3184" spans="1:39" ht="14.1" customHeight="1" x14ac:dyDescent="0.2">
      <c r="A3184" s="315"/>
      <c r="B3184" s="298"/>
      <c r="C3184" s="314"/>
      <c r="D3184" s="312"/>
      <c r="E3184" s="313"/>
      <c r="F3184" s="312"/>
      <c r="G3184" s="312"/>
      <c r="H3184" s="311"/>
      <c r="I3184" s="298"/>
      <c r="J3184" s="298"/>
      <c r="K3184" s="298"/>
      <c r="L3184" s="298"/>
      <c r="M3184" s="310"/>
      <c r="N3184" s="1678"/>
      <c r="O3184" s="1678"/>
      <c r="P3184" s="309"/>
      <c r="Q3184" s="309"/>
      <c r="R3184" s="308"/>
      <c r="S3184" s="308"/>
      <c r="T3184" s="374"/>
      <c r="U3184" s="306"/>
      <c r="V3184" s="306"/>
      <c r="W3184" s="306"/>
      <c r="X3184" s="306"/>
      <c r="Y3184" s="306"/>
      <c r="Z3184" s="306"/>
      <c r="AA3184" s="306"/>
      <c r="AB3184" s="373"/>
      <c r="AC3184" s="372">
        <f t="shared" si="3390"/>
        <v>0</v>
      </c>
      <c r="AD3184" s="372">
        <f t="shared" si="3391"/>
        <v>0</v>
      </c>
      <c r="AE3184" s="371">
        <f t="shared" si="3392"/>
        <v>0</v>
      </c>
      <c r="AF3184" s="370">
        <f t="shared" si="3393"/>
        <v>0</v>
      </c>
      <c r="AG3184" s="301" t="str">
        <f t="shared" si="3394"/>
        <v/>
      </c>
      <c r="AH3184" s="369"/>
      <c r="AI3184" s="331">
        <v>1</v>
      </c>
      <c r="AJ3184" s="331" t="s">
        <v>554</v>
      </c>
      <c r="AK3184" s="271" t="str">
        <f t="shared" si="3203"/>
        <v>??</v>
      </c>
      <c r="AL3184" s="271">
        <v>1</v>
      </c>
      <c r="AM3184" s="284">
        <f t="shared" si="3395"/>
        <v>0</v>
      </c>
    </row>
    <row r="3185" spans="1:39" ht="14.1" customHeight="1" x14ac:dyDescent="0.2">
      <c r="A3185" s="315"/>
      <c r="B3185" s="298"/>
      <c r="C3185" s="314"/>
      <c r="D3185" s="312"/>
      <c r="E3185" s="313"/>
      <c r="F3185" s="312"/>
      <c r="G3185" s="312"/>
      <c r="H3185" s="311"/>
      <c r="I3185" s="298"/>
      <c r="J3185" s="298"/>
      <c r="K3185" s="298"/>
      <c r="L3185" s="298"/>
      <c r="M3185" s="310"/>
      <c r="N3185" s="1678"/>
      <c r="O3185" s="1678"/>
      <c r="P3185" s="309"/>
      <c r="Q3185" s="309"/>
      <c r="R3185" s="308"/>
      <c r="S3185" s="308"/>
      <c r="T3185" s="374"/>
      <c r="U3185" s="306"/>
      <c r="V3185" s="306"/>
      <c r="W3185" s="306"/>
      <c r="X3185" s="306"/>
      <c r="Y3185" s="306"/>
      <c r="Z3185" s="306"/>
      <c r="AA3185" s="306"/>
      <c r="AB3185" s="373"/>
      <c r="AC3185" s="372">
        <f t="shared" si="3390"/>
        <v>0</v>
      </c>
      <c r="AD3185" s="372">
        <f t="shared" si="3391"/>
        <v>0</v>
      </c>
      <c r="AE3185" s="371">
        <f t="shared" si="3392"/>
        <v>0</v>
      </c>
      <c r="AF3185" s="370">
        <f t="shared" si="3393"/>
        <v>0</v>
      </c>
      <c r="AG3185" s="301" t="str">
        <f t="shared" si="3394"/>
        <v/>
      </c>
      <c r="AH3185" s="369"/>
      <c r="AI3185" s="331">
        <v>1</v>
      </c>
      <c r="AJ3185" s="331" t="s">
        <v>554</v>
      </c>
      <c r="AK3185" s="271" t="str">
        <f t="shared" si="3203"/>
        <v>??</v>
      </c>
      <c r="AL3185" s="271">
        <v>1</v>
      </c>
      <c r="AM3185" s="284">
        <f t="shared" si="3395"/>
        <v>0</v>
      </c>
    </row>
    <row r="3186" spans="1:39" ht="14.1" customHeight="1" x14ac:dyDescent="0.2">
      <c r="A3186" s="315"/>
      <c r="B3186" s="298"/>
      <c r="C3186" s="314"/>
      <c r="D3186" s="312"/>
      <c r="E3186" s="313"/>
      <c r="F3186" s="312"/>
      <c r="G3186" s="312"/>
      <c r="H3186" s="311"/>
      <c r="I3186" s="298"/>
      <c r="J3186" s="298"/>
      <c r="K3186" s="298"/>
      <c r="L3186" s="298"/>
      <c r="M3186" s="310"/>
      <c r="N3186" s="1678"/>
      <c r="O3186" s="1678"/>
      <c r="P3186" s="309"/>
      <c r="Q3186" s="309"/>
      <c r="R3186" s="308"/>
      <c r="S3186" s="308"/>
      <c r="T3186" s="374"/>
      <c r="U3186" s="306"/>
      <c r="V3186" s="306"/>
      <c r="W3186" s="306"/>
      <c r="X3186" s="306"/>
      <c r="Y3186" s="306"/>
      <c r="Z3186" s="306"/>
      <c r="AA3186" s="306"/>
      <c r="AB3186" s="373"/>
      <c r="AC3186" s="372">
        <f t="shared" si="3390"/>
        <v>0</v>
      </c>
      <c r="AD3186" s="372">
        <f t="shared" si="3391"/>
        <v>0</v>
      </c>
      <c r="AE3186" s="371">
        <f t="shared" si="3392"/>
        <v>0</v>
      </c>
      <c r="AF3186" s="370">
        <f t="shared" si="3393"/>
        <v>0</v>
      </c>
      <c r="AG3186" s="301" t="str">
        <f t="shared" si="3394"/>
        <v/>
      </c>
      <c r="AH3186" s="369"/>
      <c r="AI3186" s="331">
        <v>1</v>
      </c>
      <c r="AJ3186" s="331" t="s">
        <v>554</v>
      </c>
      <c r="AK3186" s="271" t="str">
        <f t="shared" si="3203"/>
        <v>??</v>
      </c>
      <c r="AL3186" s="271">
        <v>1</v>
      </c>
      <c r="AM3186" s="284">
        <f t="shared" si="3395"/>
        <v>0</v>
      </c>
    </row>
    <row r="3187" spans="1:39" ht="14.1" customHeight="1" x14ac:dyDescent="0.2">
      <c r="A3187" s="315"/>
      <c r="B3187" s="298"/>
      <c r="C3187" s="314"/>
      <c r="D3187" s="312"/>
      <c r="E3187" s="313"/>
      <c r="F3187" s="312"/>
      <c r="G3187" s="312"/>
      <c r="H3187" s="311"/>
      <c r="I3187" s="298"/>
      <c r="J3187" s="298"/>
      <c r="K3187" s="298"/>
      <c r="L3187" s="298"/>
      <c r="M3187" s="310"/>
      <c r="N3187" s="1678"/>
      <c r="O3187" s="1678"/>
      <c r="P3187" s="309"/>
      <c r="Q3187" s="309"/>
      <c r="R3187" s="308"/>
      <c r="S3187" s="308"/>
      <c r="T3187" s="374"/>
      <c r="U3187" s="306"/>
      <c r="V3187" s="306"/>
      <c r="W3187" s="306"/>
      <c r="X3187" s="306"/>
      <c r="Y3187" s="306"/>
      <c r="Z3187" s="306"/>
      <c r="AA3187" s="306"/>
      <c r="AB3187" s="373"/>
      <c r="AC3187" s="372">
        <f t="shared" si="3390"/>
        <v>0</v>
      </c>
      <c r="AD3187" s="372">
        <f t="shared" si="3391"/>
        <v>0</v>
      </c>
      <c r="AE3187" s="371">
        <f t="shared" si="3392"/>
        <v>0</v>
      </c>
      <c r="AF3187" s="370">
        <f t="shared" si="3393"/>
        <v>0</v>
      </c>
      <c r="AG3187" s="301" t="str">
        <f t="shared" si="3394"/>
        <v/>
      </c>
      <c r="AH3187" s="369"/>
      <c r="AI3187" s="331">
        <v>1</v>
      </c>
      <c r="AJ3187" s="331" t="s">
        <v>554</v>
      </c>
      <c r="AK3187" s="271" t="str">
        <f t="shared" si="3203"/>
        <v>??</v>
      </c>
      <c r="AL3187" s="271">
        <v>1</v>
      </c>
      <c r="AM3187" s="284">
        <f t="shared" si="3395"/>
        <v>0</v>
      </c>
    </row>
    <row r="3188" spans="1:39" ht="14.1" customHeight="1" x14ac:dyDescent="0.2">
      <c r="A3188" s="315"/>
      <c r="B3188" s="298"/>
      <c r="C3188" s="314"/>
      <c r="D3188" s="312"/>
      <c r="E3188" s="313"/>
      <c r="F3188" s="312"/>
      <c r="G3188" s="312"/>
      <c r="H3188" s="311"/>
      <c r="I3188" s="298"/>
      <c r="J3188" s="298"/>
      <c r="K3188" s="298"/>
      <c r="L3188" s="298"/>
      <c r="M3188" s="310"/>
      <c r="N3188" s="1678"/>
      <c r="O3188" s="1678"/>
      <c r="P3188" s="309"/>
      <c r="Q3188" s="309"/>
      <c r="R3188" s="308"/>
      <c r="S3188" s="308"/>
      <c r="T3188" s="374"/>
      <c r="U3188" s="306"/>
      <c r="V3188" s="306"/>
      <c r="W3188" s="306"/>
      <c r="X3188" s="306"/>
      <c r="Y3188" s="306"/>
      <c r="Z3188" s="306"/>
      <c r="AA3188" s="306"/>
      <c r="AB3188" s="373"/>
      <c r="AC3188" s="372">
        <f t="shared" si="3390"/>
        <v>0</v>
      </c>
      <c r="AD3188" s="372">
        <f t="shared" si="3391"/>
        <v>0</v>
      </c>
      <c r="AE3188" s="371">
        <f t="shared" si="3392"/>
        <v>0</v>
      </c>
      <c r="AF3188" s="370">
        <f t="shared" si="3393"/>
        <v>0</v>
      </c>
      <c r="AG3188" s="301" t="str">
        <f t="shared" si="3394"/>
        <v/>
      </c>
      <c r="AH3188" s="369"/>
      <c r="AI3188" s="331">
        <v>1</v>
      </c>
      <c r="AJ3188" s="331" t="s">
        <v>554</v>
      </c>
      <c r="AK3188" s="271" t="str">
        <f t="shared" si="3203"/>
        <v>??</v>
      </c>
      <c r="AL3188" s="271">
        <v>1</v>
      </c>
      <c r="AM3188" s="284">
        <f t="shared" si="3395"/>
        <v>0</v>
      </c>
    </row>
    <row r="3189" spans="1:39" ht="14.1" customHeight="1" x14ac:dyDescent="0.2">
      <c r="A3189" s="315"/>
      <c r="B3189" s="298"/>
      <c r="C3189" s="314"/>
      <c r="D3189" s="312"/>
      <c r="E3189" s="313"/>
      <c r="F3189" s="312"/>
      <c r="G3189" s="312"/>
      <c r="H3189" s="311"/>
      <c r="I3189" s="298"/>
      <c r="J3189" s="298"/>
      <c r="K3189" s="298"/>
      <c r="L3189" s="298"/>
      <c r="M3189" s="310"/>
      <c r="N3189" s="1678"/>
      <c r="O3189" s="1678"/>
      <c r="P3189" s="309"/>
      <c r="Q3189" s="309"/>
      <c r="R3189" s="308"/>
      <c r="S3189" s="308"/>
      <c r="T3189" s="374"/>
      <c r="U3189" s="306"/>
      <c r="V3189" s="306"/>
      <c r="W3189" s="306"/>
      <c r="X3189" s="306"/>
      <c r="Y3189" s="306"/>
      <c r="Z3189" s="306"/>
      <c r="AA3189" s="306"/>
      <c r="AB3189" s="373"/>
      <c r="AC3189" s="372">
        <f t="shared" si="3384"/>
        <v>0</v>
      </c>
      <c r="AD3189" s="372">
        <f t="shared" si="3385"/>
        <v>0</v>
      </c>
      <c r="AE3189" s="371">
        <f t="shared" si="3386"/>
        <v>0</v>
      </c>
      <c r="AF3189" s="370">
        <f t="shared" si="3387"/>
        <v>0</v>
      </c>
      <c r="AG3189" s="301" t="str">
        <f t="shared" si="3388"/>
        <v/>
      </c>
      <c r="AH3189" s="369"/>
      <c r="AI3189" s="331">
        <v>1</v>
      </c>
      <c r="AJ3189" s="331" t="s">
        <v>554</v>
      </c>
      <c r="AK3189" s="271" t="str">
        <f t="shared" si="3203"/>
        <v>??</v>
      </c>
      <c r="AL3189" s="271">
        <v>1</v>
      </c>
      <c r="AM3189" s="284">
        <f t="shared" si="3389"/>
        <v>0</v>
      </c>
    </row>
    <row r="3190" spans="1:39" ht="14.1" customHeight="1" thickBot="1" x14ac:dyDescent="0.25">
      <c r="A3190" s="299"/>
      <c r="B3190" s="298"/>
      <c r="C3190" s="297"/>
      <c r="D3190" s="295"/>
      <c r="E3190" s="296"/>
      <c r="F3190" s="295"/>
      <c r="G3190" s="295"/>
      <c r="H3190" s="294"/>
      <c r="I3190" s="293"/>
      <c r="J3190" s="293"/>
      <c r="K3190" s="293"/>
      <c r="L3190" s="293"/>
      <c r="M3190" s="292"/>
      <c r="N3190" s="290"/>
      <c r="O3190" s="290"/>
      <c r="P3190" s="309"/>
      <c r="Q3190" s="309"/>
      <c r="R3190" s="290"/>
      <c r="S3190" s="290"/>
      <c r="T3190" s="368"/>
      <c r="U3190" s="368"/>
      <c r="V3190" s="368"/>
      <c r="W3190" s="368"/>
      <c r="X3190" s="368"/>
      <c r="Y3190" s="368"/>
      <c r="Z3190" s="368"/>
      <c r="AA3190" s="368"/>
      <c r="AB3190" s="367"/>
      <c r="AC3190" s="366">
        <f t="shared" si="3384"/>
        <v>0</v>
      </c>
      <c r="AD3190" s="366">
        <f t="shared" si="3385"/>
        <v>0</v>
      </c>
      <c r="AE3190" s="365">
        <f t="shared" si="3386"/>
        <v>0</v>
      </c>
      <c r="AF3190" s="364">
        <f t="shared" si="3387"/>
        <v>0</v>
      </c>
      <c r="AG3190" s="363" t="str">
        <f t="shared" si="3388"/>
        <v/>
      </c>
      <c r="AH3190" s="362"/>
      <c r="AI3190" s="331">
        <v>1</v>
      </c>
      <c r="AJ3190" s="331" t="s">
        <v>554</v>
      </c>
      <c r="AK3190" s="271" t="str">
        <f t="shared" si="3203"/>
        <v>??</v>
      </c>
      <c r="AL3190" s="271">
        <v>1</v>
      </c>
      <c r="AM3190" s="284">
        <f t="shared" si="3389"/>
        <v>0</v>
      </c>
    </row>
    <row r="3191" spans="1:39" ht="15" customHeight="1" thickTop="1" thickBot="1" x14ac:dyDescent="0.35">
      <c r="A3191" s="343"/>
      <c r="B3191" s="337"/>
      <c r="C3191" s="342" t="s">
        <v>555</v>
      </c>
      <c r="D3191" s="353"/>
      <c r="E3191" s="341"/>
      <c r="F3191" s="353"/>
      <c r="G3191" s="353"/>
      <c r="H3191" s="351"/>
      <c r="I3191" s="353"/>
      <c r="J3191" s="353"/>
      <c r="K3191" s="353"/>
      <c r="L3191" s="353"/>
      <c r="M3191" s="352"/>
      <c r="N3191" s="337"/>
      <c r="O3191" s="337"/>
      <c r="P3191" s="351"/>
      <c r="Q3191" s="351"/>
      <c r="R3191" s="337"/>
      <c r="S3191" s="337"/>
      <c r="T3191" s="338"/>
      <c r="U3191" s="338"/>
      <c r="V3191" s="338"/>
      <c r="W3191" s="338"/>
      <c r="X3191" s="338"/>
      <c r="Y3191" s="338"/>
      <c r="Z3191" s="338"/>
      <c r="AA3191" s="338"/>
      <c r="AB3191" s="337"/>
      <c r="AC3191" s="360">
        <f>SUM(AC3192:AC3291)</f>
        <v>0</v>
      </c>
      <c r="AD3191" s="360"/>
      <c r="AE3191" s="361">
        <f>SUM(AE3192:AE3291)</f>
        <v>0</v>
      </c>
      <c r="AF3191" s="360">
        <f>SUM(AF3192:AF3291)</f>
        <v>0</v>
      </c>
      <c r="AG3191" s="359"/>
      <c r="AH3191" s="349" t="s">
        <v>540</v>
      </c>
      <c r="AK3191" s="271" t="str">
        <f t="shared" si="3203"/>
        <v>??</v>
      </c>
      <c r="AL3191" s="271"/>
    </row>
    <row r="3192" spans="1:39" ht="14.1" customHeight="1" thickTop="1" thickBot="1" x14ac:dyDescent="0.25">
      <c r="A3192" s="2278"/>
      <c r="B3192" s="2280"/>
      <c r="C3192" s="2283"/>
      <c r="D3192" s="2285"/>
      <c r="E3192" s="2287"/>
      <c r="F3192" s="2280"/>
      <c r="G3192" s="2280"/>
      <c r="H3192" s="2297"/>
      <c r="I3192" s="2290" t="s">
        <v>140</v>
      </c>
      <c r="J3192" s="2281"/>
      <c r="K3192" s="2280"/>
      <c r="L3192" s="2281"/>
      <c r="M3192" s="310"/>
      <c r="N3192" s="1678"/>
      <c r="O3192" s="1678"/>
      <c r="P3192" s="388"/>
      <c r="Q3192" s="309"/>
      <c r="R3192" s="308"/>
      <c r="S3192" s="308"/>
      <c r="T3192" s="358"/>
      <c r="U3192" s="357"/>
      <c r="V3192" s="357"/>
      <c r="W3192" s="357"/>
      <c r="X3192" s="357"/>
      <c r="Y3192" s="357"/>
      <c r="Z3192" s="357"/>
      <c r="AA3192" s="357"/>
      <c r="AB3192" s="308"/>
      <c r="AC3192" s="2299">
        <f>SUM(T3192:AB3201)</f>
        <v>0</v>
      </c>
      <c r="AD3192" s="2317"/>
      <c r="AE3192" s="2306">
        <f>IF((AC3192-AD3192)&gt;=0,AC3192-AD3192,0)</f>
        <v>0</v>
      </c>
      <c r="AF3192" s="2316">
        <f>IF(AC3192&lt;AD3192,AC3192,AD3192)/IF(AD3192=0,1,AD3192)</f>
        <v>0</v>
      </c>
      <c r="AG3192" s="2313" t="str">
        <f>IF(AF3192=1,"pe",IF(AF3192&gt;0,"ne",""))</f>
        <v/>
      </c>
      <c r="AH3192" s="2312"/>
      <c r="AI3192" s="271">
        <v>1</v>
      </c>
      <c r="AJ3192" s="271" t="s">
        <v>545</v>
      </c>
      <c r="AK3192" s="271" t="str">
        <f t="shared" si="3203"/>
        <v>??</v>
      </c>
      <c r="AL3192" s="271">
        <v>1</v>
      </c>
      <c r="AM3192" s="354">
        <f>C3192</f>
        <v>0</v>
      </c>
    </row>
    <row r="3193" spans="1:39" ht="14.1" customHeight="1" thickTop="1" thickBot="1" x14ac:dyDescent="0.25">
      <c r="A3193" s="2278"/>
      <c r="B3193" s="2281"/>
      <c r="C3193" s="2283"/>
      <c r="D3193" s="2285"/>
      <c r="E3193" s="2288"/>
      <c r="F3193" s="2281"/>
      <c r="G3193" s="2295"/>
      <c r="H3193" s="2297"/>
      <c r="I3193" s="2291"/>
      <c r="J3193" s="2281"/>
      <c r="K3193" s="2295"/>
      <c r="L3193" s="2281"/>
      <c r="M3193" s="310"/>
      <c r="N3193" s="1678"/>
      <c r="O3193" s="1678"/>
      <c r="P3193" s="309"/>
      <c r="Q3193" s="309"/>
      <c r="R3193" s="308"/>
      <c r="S3193" s="308"/>
      <c r="T3193" s="358"/>
      <c r="U3193" s="357"/>
      <c r="V3193" s="357"/>
      <c r="W3193" s="357"/>
      <c r="X3193" s="357"/>
      <c r="Y3193" s="357"/>
      <c r="Z3193" s="357"/>
      <c r="AA3193" s="357"/>
      <c r="AB3193" s="308"/>
      <c r="AC3193" s="2300"/>
      <c r="AD3193" s="2318"/>
      <c r="AE3193" s="2307"/>
      <c r="AF3193" s="2316"/>
      <c r="AG3193" s="2314"/>
      <c r="AH3193" s="2312"/>
      <c r="AI3193" s="271">
        <f>IF(P3193=P3192,0,1)</f>
        <v>0</v>
      </c>
      <c r="AJ3193" s="271" t="s">
        <v>545</v>
      </c>
      <c r="AK3193" s="271" t="str">
        <f t="shared" si="3203"/>
        <v>??</v>
      </c>
      <c r="AL3193" s="271" t="e">
        <f>IF(#REF!=#REF!,0,1)</f>
        <v>#REF!</v>
      </c>
      <c r="AM3193" s="354">
        <f t="shared" ref="AM3193:AM3201" si="3396">AM3192</f>
        <v>0</v>
      </c>
    </row>
    <row r="3194" spans="1:39" ht="14.1" customHeight="1" thickTop="1" thickBot="1" x14ac:dyDescent="0.25">
      <c r="A3194" s="2278"/>
      <c r="B3194" s="2281"/>
      <c r="C3194" s="2283"/>
      <c r="D3194" s="2285"/>
      <c r="E3194" s="2288"/>
      <c r="F3194" s="2281"/>
      <c r="G3194" s="2295"/>
      <c r="H3194" s="2297"/>
      <c r="I3194" s="2292"/>
      <c r="J3194" s="2281"/>
      <c r="K3194" s="2295"/>
      <c r="L3194" s="2281"/>
      <c r="M3194" s="310"/>
      <c r="N3194" s="1678"/>
      <c r="O3194" s="1678"/>
      <c r="P3194" s="309"/>
      <c r="Q3194" s="309"/>
      <c r="R3194" s="308"/>
      <c r="S3194" s="308"/>
      <c r="T3194" s="358"/>
      <c r="U3194" s="357"/>
      <c r="V3194" s="357"/>
      <c r="W3194" s="357"/>
      <c r="X3194" s="357"/>
      <c r="Y3194" s="357"/>
      <c r="Z3194" s="357"/>
      <c r="AA3194" s="357"/>
      <c r="AB3194" s="308"/>
      <c r="AC3194" s="2300"/>
      <c r="AD3194" s="2318"/>
      <c r="AE3194" s="2307"/>
      <c r="AF3194" s="2316"/>
      <c r="AG3194" s="2314"/>
      <c r="AH3194" s="2312"/>
      <c r="AI3194" s="271">
        <f>IF(P3194=P3193,0,IF(P3194=P3192,0,1))</f>
        <v>0</v>
      </c>
      <c r="AJ3194" s="271" t="s">
        <v>545</v>
      </c>
      <c r="AK3194" s="271" t="str">
        <f t="shared" si="3203"/>
        <v>??</v>
      </c>
      <c r="AL3194" s="271" t="e">
        <f>IF(#REF!=#REF!,0,IF(#REF!=#REF!,0,1))</f>
        <v>#REF!</v>
      </c>
      <c r="AM3194" s="354">
        <f t="shared" si="3396"/>
        <v>0</v>
      </c>
    </row>
    <row r="3195" spans="1:39" ht="14.1" customHeight="1" thickTop="1" thickBot="1" x14ac:dyDescent="0.25">
      <c r="A3195" s="2278"/>
      <c r="B3195" s="2281"/>
      <c r="C3195" s="2283"/>
      <c r="D3195" s="2285"/>
      <c r="E3195" s="2288"/>
      <c r="F3195" s="2281"/>
      <c r="G3195" s="2295"/>
      <c r="H3195" s="2297"/>
      <c r="I3195" s="2293"/>
      <c r="J3195" s="2281"/>
      <c r="K3195" s="2295"/>
      <c r="L3195" s="2281"/>
      <c r="M3195" s="310"/>
      <c r="N3195" s="1678"/>
      <c r="O3195" s="1678"/>
      <c r="P3195" s="309"/>
      <c r="Q3195" s="309"/>
      <c r="R3195" s="308"/>
      <c r="S3195" s="308"/>
      <c r="T3195" s="358"/>
      <c r="U3195" s="357"/>
      <c r="V3195" s="357"/>
      <c r="W3195" s="357"/>
      <c r="X3195" s="357"/>
      <c r="Y3195" s="357"/>
      <c r="Z3195" s="357"/>
      <c r="AA3195" s="357"/>
      <c r="AB3195" s="308"/>
      <c r="AC3195" s="2300"/>
      <c r="AD3195" s="2318"/>
      <c r="AE3195" s="2307"/>
      <c r="AF3195" s="2316"/>
      <c r="AG3195" s="2314"/>
      <c r="AH3195" s="2312"/>
      <c r="AI3195" s="271">
        <f>IF(P3195=P3194,0,IF(P3195=P3193,0,IF(P3195=P3192,0,1)))</f>
        <v>0</v>
      </c>
      <c r="AJ3195" s="271" t="s">
        <v>545</v>
      </c>
      <c r="AK3195" s="271" t="str">
        <f t="shared" si="3203"/>
        <v>??</v>
      </c>
      <c r="AL3195" s="271" t="e">
        <f>IF(#REF!=#REF!,0,IF(#REF!=#REF!,0,IF(#REF!=#REF!,0,1)))</f>
        <v>#REF!</v>
      </c>
      <c r="AM3195" s="354">
        <f t="shared" si="3396"/>
        <v>0</v>
      </c>
    </row>
    <row r="3196" spans="1:39" ht="14.1" customHeight="1" thickTop="1" thickBot="1" x14ac:dyDescent="0.25">
      <c r="A3196" s="2278"/>
      <c r="B3196" s="2281"/>
      <c r="C3196" s="2283"/>
      <c r="D3196" s="2285"/>
      <c r="E3196" s="2288"/>
      <c r="F3196" s="2281"/>
      <c r="G3196" s="2295"/>
      <c r="H3196" s="2297"/>
      <c r="I3196" s="2293"/>
      <c r="J3196" s="2281"/>
      <c r="K3196" s="2295"/>
      <c r="L3196" s="2281"/>
      <c r="M3196" s="310"/>
      <c r="N3196" s="1678"/>
      <c r="O3196" s="1678"/>
      <c r="P3196" s="309"/>
      <c r="Q3196" s="309"/>
      <c r="R3196" s="308"/>
      <c r="S3196" s="308"/>
      <c r="T3196" s="358"/>
      <c r="U3196" s="357"/>
      <c r="V3196" s="357"/>
      <c r="W3196" s="357"/>
      <c r="X3196" s="357"/>
      <c r="Y3196" s="357"/>
      <c r="Z3196" s="357"/>
      <c r="AA3196" s="357"/>
      <c r="AB3196" s="308"/>
      <c r="AC3196" s="2300"/>
      <c r="AD3196" s="2318"/>
      <c r="AE3196" s="2307"/>
      <c r="AF3196" s="2316"/>
      <c r="AG3196" s="2314"/>
      <c r="AH3196" s="2312"/>
      <c r="AI3196" s="271">
        <f>IF(P3196=P3195,0,IF(P3196=P3194,0,IF(P3196=P3193,0,IF(P3196=P3192,0,1))))</f>
        <v>0</v>
      </c>
      <c r="AJ3196" s="271" t="s">
        <v>545</v>
      </c>
      <c r="AK3196" s="271" t="str">
        <f t="shared" si="3203"/>
        <v>??</v>
      </c>
      <c r="AL3196" s="271" t="e">
        <f>IF(#REF!=#REF!,0,IF(#REF!=#REF!,0,IF(#REF!=#REF!,0,IF(#REF!=#REF!,0,1))))</f>
        <v>#REF!</v>
      </c>
      <c r="AM3196" s="354">
        <f t="shared" si="3396"/>
        <v>0</v>
      </c>
    </row>
    <row r="3197" spans="1:39" ht="14.1" customHeight="1" thickTop="1" thickBot="1" x14ac:dyDescent="0.25">
      <c r="A3197" s="2278"/>
      <c r="B3197" s="2281"/>
      <c r="C3197" s="2283"/>
      <c r="D3197" s="2285"/>
      <c r="E3197" s="2288"/>
      <c r="F3197" s="2281"/>
      <c r="G3197" s="2295"/>
      <c r="H3197" s="2297"/>
      <c r="I3197" s="2293"/>
      <c r="J3197" s="2281"/>
      <c r="K3197" s="2295"/>
      <c r="L3197" s="2281"/>
      <c r="M3197" s="310"/>
      <c r="N3197" s="1678"/>
      <c r="O3197" s="1678"/>
      <c r="P3197" s="309"/>
      <c r="Q3197" s="309"/>
      <c r="R3197" s="308"/>
      <c r="S3197" s="308"/>
      <c r="T3197" s="358"/>
      <c r="U3197" s="357"/>
      <c r="V3197" s="357"/>
      <c r="W3197" s="357"/>
      <c r="X3197" s="357"/>
      <c r="Y3197" s="357"/>
      <c r="Z3197" s="357"/>
      <c r="AA3197" s="357"/>
      <c r="AB3197" s="308"/>
      <c r="AC3197" s="2300"/>
      <c r="AD3197" s="2318"/>
      <c r="AE3197" s="2307"/>
      <c r="AF3197" s="2316"/>
      <c r="AG3197" s="2314"/>
      <c r="AH3197" s="2312"/>
      <c r="AI3197" s="271">
        <f>IF(P3197=P3196,0,IF(P3197=P3195,0,IF(P3197=P3194,0,IF(P3197=P3193,0,IF(P3197=P3192,0,1)))))</f>
        <v>0</v>
      </c>
      <c r="AJ3197" s="271" t="s">
        <v>545</v>
      </c>
      <c r="AK3197" s="271" t="str">
        <f t="shared" si="3203"/>
        <v>??</v>
      </c>
      <c r="AL3197" s="271" t="e">
        <f>IF(#REF!=#REF!,0,IF(#REF!=#REF!,0,IF(#REF!=#REF!,0,IF(#REF!=#REF!,0,IF(#REF!=#REF!,0,1)))))</f>
        <v>#REF!</v>
      </c>
      <c r="AM3197" s="354">
        <f t="shared" si="3396"/>
        <v>0</v>
      </c>
    </row>
    <row r="3198" spans="1:39" ht="14.1" customHeight="1" thickTop="1" thickBot="1" x14ac:dyDescent="0.25">
      <c r="A3198" s="2278"/>
      <c r="B3198" s="2281"/>
      <c r="C3198" s="2283"/>
      <c r="D3198" s="2285"/>
      <c r="E3198" s="2288"/>
      <c r="F3198" s="2281"/>
      <c r="G3198" s="2295"/>
      <c r="H3198" s="2297"/>
      <c r="I3198" s="2293"/>
      <c r="J3198" s="2281"/>
      <c r="K3198" s="2295"/>
      <c r="L3198" s="2281"/>
      <c r="M3198" s="310"/>
      <c r="N3198" s="1678"/>
      <c r="O3198" s="1678"/>
      <c r="P3198" s="309"/>
      <c r="Q3198" s="309"/>
      <c r="R3198" s="308"/>
      <c r="S3198" s="308"/>
      <c r="T3198" s="358"/>
      <c r="U3198" s="357"/>
      <c r="V3198" s="357"/>
      <c r="W3198" s="357"/>
      <c r="X3198" s="357"/>
      <c r="Y3198" s="357"/>
      <c r="Z3198" s="357"/>
      <c r="AA3198" s="357"/>
      <c r="AB3198" s="308"/>
      <c r="AC3198" s="2300"/>
      <c r="AD3198" s="2318"/>
      <c r="AE3198" s="2308" t="str">
        <f>IF(AE3192&gt;AD3192/2,"błąd","")</f>
        <v/>
      </c>
      <c r="AF3198" s="2316"/>
      <c r="AG3198" s="2314"/>
      <c r="AH3198" s="2312"/>
      <c r="AI3198" s="271">
        <f>IF(P3198=P3197,0,IF(P3198=P3196,0,IF(P3198=P3195,0,IF(P3198=P3194,0,IF(P3198=P3193,0,IF(P3198=P3192,0,1))))))</f>
        <v>0</v>
      </c>
      <c r="AJ3198" s="271" t="s">
        <v>545</v>
      </c>
      <c r="AK3198" s="271" t="str">
        <f t="shared" si="3203"/>
        <v>??</v>
      </c>
      <c r="AL3198" s="271" t="e">
        <f>IF(#REF!=#REF!,0,IF(#REF!=#REF!,0,IF(#REF!=#REF!,0,IF(#REF!=#REF!,0,IF(#REF!=#REF!,0,IF(#REF!=#REF!,0,1))))))</f>
        <v>#REF!</v>
      </c>
      <c r="AM3198" s="354">
        <f t="shared" si="3396"/>
        <v>0</v>
      </c>
    </row>
    <row r="3199" spans="1:39" ht="14.1" customHeight="1" thickTop="1" thickBot="1" x14ac:dyDescent="0.25">
      <c r="A3199" s="2278"/>
      <c r="B3199" s="2281"/>
      <c r="C3199" s="2283"/>
      <c r="D3199" s="2285"/>
      <c r="E3199" s="2288"/>
      <c r="F3199" s="2281"/>
      <c r="G3199" s="2295"/>
      <c r="H3199" s="2297"/>
      <c r="I3199" s="2293"/>
      <c r="J3199" s="2281"/>
      <c r="K3199" s="2295"/>
      <c r="L3199" s="2281"/>
      <c r="M3199" s="310"/>
      <c r="N3199" s="1678"/>
      <c r="O3199" s="1678"/>
      <c r="P3199" s="309"/>
      <c r="Q3199" s="309"/>
      <c r="R3199" s="308"/>
      <c r="S3199" s="308"/>
      <c r="T3199" s="358"/>
      <c r="U3199" s="357"/>
      <c r="V3199" s="357"/>
      <c r="W3199" s="357"/>
      <c r="X3199" s="357"/>
      <c r="Y3199" s="357"/>
      <c r="Z3199" s="357"/>
      <c r="AA3199" s="357"/>
      <c r="AB3199" s="308"/>
      <c r="AC3199" s="2300"/>
      <c r="AD3199" s="2318"/>
      <c r="AE3199" s="2308"/>
      <c r="AF3199" s="2316"/>
      <c r="AG3199" s="2314"/>
      <c r="AH3199" s="2312"/>
      <c r="AI3199" s="271">
        <f>IF(P3199=P3198,0,IF(P3199=P3197,0,IF(P3199=P3196,0,IF(P3199=P3195,0,IF(P3199=P3194,0,IF(P3199=P3193,0,IF(P3199=P3192,0,1)))))))</f>
        <v>0</v>
      </c>
      <c r="AJ3199" s="271" t="s">
        <v>545</v>
      </c>
      <c r="AK3199" s="271" t="str">
        <f t="shared" si="3203"/>
        <v>??</v>
      </c>
      <c r="AL3199" s="271" t="e">
        <f>IF(#REF!=#REF!,0,IF(#REF!=#REF!,0,IF(#REF!=#REF!,0,IF(#REF!=#REF!,0,IF(#REF!=#REF!,0,IF(#REF!=#REF!,0,IF(#REF!=#REF!,0,1)))))))</f>
        <v>#REF!</v>
      </c>
      <c r="AM3199" s="354">
        <f t="shared" si="3396"/>
        <v>0</v>
      </c>
    </row>
    <row r="3200" spans="1:39" ht="14.1" customHeight="1" thickTop="1" thickBot="1" x14ac:dyDescent="0.25">
      <c r="A3200" s="2278"/>
      <c r="B3200" s="2281"/>
      <c r="C3200" s="2283"/>
      <c r="D3200" s="2285"/>
      <c r="E3200" s="2288"/>
      <c r="F3200" s="2281"/>
      <c r="G3200" s="2295"/>
      <c r="H3200" s="2297"/>
      <c r="I3200" s="2293"/>
      <c r="J3200" s="2281"/>
      <c r="K3200" s="2295"/>
      <c r="L3200" s="2281"/>
      <c r="M3200" s="310"/>
      <c r="N3200" s="1678"/>
      <c r="O3200" s="1678"/>
      <c r="P3200" s="309"/>
      <c r="Q3200" s="309"/>
      <c r="R3200" s="308"/>
      <c r="S3200" s="308"/>
      <c r="T3200" s="358"/>
      <c r="U3200" s="357"/>
      <c r="V3200" s="357"/>
      <c r="W3200" s="357"/>
      <c r="X3200" s="357"/>
      <c r="Y3200" s="357"/>
      <c r="Z3200" s="357"/>
      <c r="AA3200" s="357"/>
      <c r="AB3200" s="308"/>
      <c r="AC3200" s="2300"/>
      <c r="AD3200" s="2318"/>
      <c r="AE3200" s="2308"/>
      <c r="AF3200" s="2316"/>
      <c r="AG3200" s="2314"/>
      <c r="AH3200" s="2312"/>
      <c r="AI3200" s="271">
        <f>IF(P3200=P3199,0,IF(P3200=P3198,0,IF(P3200=P3197,0,IF(P3200=P3196,0,IF(P3200=P3195,0,IF(P3200=P3194,0,IF(P3200=P3193,0,IF(P3200=P3192,0,1))))))))</f>
        <v>0</v>
      </c>
      <c r="AJ3200" s="271" t="s">
        <v>545</v>
      </c>
      <c r="AK3200" s="271" t="str">
        <f t="shared" si="3203"/>
        <v>??</v>
      </c>
      <c r="AL3200" s="271" t="e">
        <f>IF(#REF!=#REF!,0,IF(#REF!=#REF!,0,IF(#REF!=#REF!,0,IF(#REF!=#REF!,0,IF(#REF!=#REF!,0,IF(#REF!=#REF!,0,IF(#REF!=#REF!,0,IF(#REF!=#REF!,0,1))))))))</f>
        <v>#REF!</v>
      </c>
      <c r="AM3200" s="354">
        <f t="shared" si="3396"/>
        <v>0</v>
      </c>
    </row>
    <row r="3201" spans="1:39" ht="14.1" customHeight="1" thickTop="1" thickBot="1" x14ac:dyDescent="0.25">
      <c r="A3201" s="2279"/>
      <c r="B3201" s="2282"/>
      <c r="C3201" s="2284"/>
      <c r="D3201" s="2286"/>
      <c r="E3201" s="2289"/>
      <c r="F3201" s="2282"/>
      <c r="G3201" s="2296"/>
      <c r="H3201" s="2298"/>
      <c r="I3201" s="2294"/>
      <c r="J3201" s="2282"/>
      <c r="K3201" s="2296"/>
      <c r="L3201" s="2282"/>
      <c r="M3201" s="292"/>
      <c r="N3201" s="290"/>
      <c r="O3201" s="290"/>
      <c r="P3201" s="291"/>
      <c r="Q3201" s="291"/>
      <c r="R3201" s="290"/>
      <c r="S3201" s="290"/>
      <c r="T3201" s="356"/>
      <c r="U3201" s="355"/>
      <c r="V3201" s="355"/>
      <c r="W3201" s="355"/>
      <c r="X3201" s="355"/>
      <c r="Y3201" s="355"/>
      <c r="Z3201" s="355"/>
      <c r="AA3201" s="355"/>
      <c r="AB3201" s="290"/>
      <c r="AC3201" s="2301"/>
      <c r="AD3201" s="2319"/>
      <c r="AE3201" s="2309"/>
      <c r="AF3201" s="2316"/>
      <c r="AG3201" s="2315"/>
      <c r="AH3201" s="2312"/>
      <c r="AI3201" s="271">
        <f>IF(P3201=P3200,0,IF(P3201=P3199,0,IF(P3201=P3198,0,IF(P3201=P3197,0,IF(P3201=P3196,0,IF(P3201=P3195,0,IF(P3201=P3194,0,IF(P3201=P3193,0,IF(P3201=P3192,0,1)))))))))</f>
        <v>0</v>
      </c>
      <c r="AJ3201" s="271" t="s">
        <v>545</v>
      </c>
      <c r="AK3201" s="271" t="str">
        <f t="shared" si="3203"/>
        <v>??</v>
      </c>
      <c r="AL3201" s="271" t="e">
        <f>IF(#REF!=#REF!,0,IF(#REF!=#REF!,0,IF(#REF!=#REF!,0,IF(#REF!=#REF!,0,IF(#REF!=#REF!,0,IF(#REF!=#REF!,0,IF(#REF!=#REF!,0,IF(#REF!=#REF!,0,IF(#REF!=#REF!,0,1)))))))))</f>
        <v>#REF!</v>
      </c>
      <c r="AM3201" s="354">
        <f t="shared" si="3396"/>
        <v>0</v>
      </c>
    </row>
    <row r="3202" spans="1:39" ht="14.1" customHeight="1" thickTop="1" thickBot="1" x14ac:dyDescent="0.25">
      <c r="A3202" s="2278"/>
      <c r="B3202" s="2280"/>
      <c r="C3202" s="2283"/>
      <c r="D3202" s="2285"/>
      <c r="E3202" s="2287"/>
      <c r="F3202" s="2280"/>
      <c r="G3202" s="2280"/>
      <c r="H3202" s="2297"/>
      <c r="I3202" s="2290" t="s">
        <v>140</v>
      </c>
      <c r="J3202" s="2281"/>
      <c r="K3202" s="2280"/>
      <c r="L3202" s="2281"/>
      <c r="M3202" s="310"/>
      <c r="N3202" s="1678"/>
      <c r="O3202" s="1678"/>
      <c r="P3202" s="388"/>
      <c r="Q3202" s="388"/>
      <c r="R3202" s="308"/>
      <c r="S3202" s="308"/>
      <c r="T3202" s="358"/>
      <c r="U3202" s="357"/>
      <c r="V3202" s="357"/>
      <c r="W3202" s="357"/>
      <c r="X3202" s="357"/>
      <c r="Y3202" s="357"/>
      <c r="Z3202" s="357"/>
      <c r="AA3202" s="357"/>
      <c r="AB3202" s="308"/>
      <c r="AC3202" s="2299">
        <f>SUM(T3202:AB3211)</f>
        <v>0</v>
      </c>
      <c r="AD3202" s="2317"/>
      <c r="AE3202" s="2306">
        <f>IF((AC3202-AD3202)&gt;=0,AC3202-AD3202,0)</f>
        <v>0</v>
      </c>
      <c r="AF3202" s="2316">
        <f>IF(AC3202&lt;AD3202,AC3202,AD3202)/IF(AD3202=0,1,AD3202)</f>
        <v>0</v>
      </c>
      <c r="AG3202" s="2313" t="str">
        <f>IF(AF3202=1,"pe",IF(AF3202&gt;0,"ne",""))</f>
        <v/>
      </c>
      <c r="AH3202" s="2312"/>
      <c r="AI3202" s="271">
        <v>1</v>
      </c>
      <c r="AJ3202" s="271" t="s">
        <v>545</v>
      </c>
      <c r="AK3202" s="271" t="str">
        <f t="shared" si="3203"/>
        <v>??</v>
      </c>
      <c r="AL3202" s="271">
        <v>1</v>
      </c>
      <c r="AM3202" s="354">
        <f>C3202</f>
        <v>0</v>
      </c>
    </row>
    <row r="3203" spans="1:39" ht="14.1" customHeight="1" thickTop="1" thickBot="1" x14ac:dyDescent="0.25">
      <c r="A3203" s="2278"/>
      <c r="B3203" s="2281"/>
      <c r="C3203" s="2283"/>
      <c r="D3203" s="2285"/>
      <c r="E3203" s="2288"/>
      <c r="F3203" s="2281"/>
      <c r="G3203" s="2295"/>
      <c r="H3203" s="2297"/>
      <c r="I3203" s="2291"/>
      <c r="J3203" s="2281"/>
      <c r="K3203" s="2295"/>
      <c r="L3203" s="2281"/>
      <c r="M3203" s="310"/>
      <c r="N3203" s="1678"/>
      <c r="O3203" s="1678"/>
      <c r="P3203" s="309"/>
      <c r="Q3203" s="309"/>
      <c r="R3203" s="308"/>
      <c r="S3203" s="308"/>
      <c r="T3203" s="358"/>
      <c r="U3203" s="357"/>
      <c r="V3203" s="357"/>
      <c r="W3203" s="357"/>
      <c r="X3203" s="357"/>
      <c r="Y3203" s="357"/>
      <c r="Z3203" s="357"/>
      <c r="AA3203" s="357"/>
      <c r="AB3203" s="308"/>
      <c r="AC3203" s="2300"/>
      <c r="AD3203" s="2318"/>
      <c r="AE3203" s="2307"/>
      <c r="AF3203" s="2316"/>
      <c r="AG3203" s="2314"/>
      <c r="AH3203" s="2312"/>
      <c r="AI3203" s="271">
        <f>IF(P3203=P3202,0,1)</f>
        <v>0</v>
      </c>
      <c r="AJ3203" s="271" t="s">
        <v>545</v>
      </c>
      <c r="AK3203" s="271" t="str">
        <f t="shared" si="3203"/>
        <v>??</v>
      </c>
      <c r="AL3203" s="271" t="e">
        <f>IF(#REF!=#REF!,0,1)</f>
        <v>#REF!</v>
      </c>
      <c r="AM3203" s="354">
        <f t="shared" ref="AM3203:AM3266" si="3397">AM3202</f>
        <v>0</v>
      </c>
    </row>
    <row r="3204" spans="1:39" ht="14.1" customHeight="1" thickTop="1" thickBot="1" x14ac:dyDescent="0.25">
      <c r="A3204" s="2278"/>
      <c r="B3204" s="2281"/>
      <c r="C3204" s="2283"/>
      <c r="D3204" s="2285"/>
      <c r="E3204" s="2288"/>
      <c r="F3204" s="2281"/>
      <c r="G3204" s="2295"/>
      <c r="H3204" s="2297"/>
      <c r="I3204" s="2292"/>
      <c r="J3204" s="2281"/>
      <c r="K3204" s="2295"/>
      <c r="L3204" s="2281"/>
      <c r="M3204" s="310"/>
      <c r="N3204" s="1678"/>
      <c r="O3204" s="1678"/>
      <c r="P3204" s="309"/>
      <c r="Q3204" s="309"/>
      <c r="R3204" s="308"/>
      <c r="S3204" s="308"/>
      <c r="T3204" s="358"/>
      <c r="U3204" s="357"/>
      <c r="V3204" s="357"/>
      <c r="W3204" s="357"/>
      <c r="X3204" s="357"/>
      <c r="Y3204" s="357"/>
      <c r="Z3204" s="357"/>
      <c r="AA3204" s="357"/>
      <c r="AB3204" s="308"/>
      <c r="AC3204" s="2300"/>
      <c r="AD3204" s="2318"/>
      <c r="AE3204" s="2307"/>
      <c r="AF3204" s="2316"/>
      <c r="AG3204" s="2314"/>
      <c r="AH3204" s="2312"/>
      <c r="AI3204" s="271">
        <f>IF(P3204=P3203,0,IF(P3204=P3202,0,1))</f>
        <v>0</v>
      </c>
      <c r="AJ3204" s="271" t="s">
        <v>545</v>
      </c>
      <c r="AK3204" s="271" t="str">
        <f t="shared" si="3203"/>
        <v>??</v>
      </c>
      <c r="AL3204" s="271" t="e">
        <f>IF(#REF!=#REF!,0,IF(#REF!=#REF!,0,1))</f>
        <v>#REF!</v>
      </c>
      <c r="AM3204" s="354">
        <f t="shared" si="3397"/>
        <v>0</v>
      </c>
    </row>
    <row r="3205" spans="1:39" ht="14.1" customHeight="1" thickTop="1" thickBot="1" x14ac:dyDescent="0.25">
      <c r="A3205" s="2278"/>
      <c r="B3205" s="2281"/>
      <c r="C3205" s="2283"/>
      <c r="D3205" s="2285"/>
      <c r="E3205" s="2288"/>
      <c r="F3205" s="2281"/>
      <c r="G3205" s="2295"/>
      <c r="H3205" s="2297"/>
      <c r="I3205" s="2293"/>
      <c r="J3205" s="2281"/>
      <c r="K3205" s="2295"/>
      <c r="L3205" s="2281"/>
      <c r="M3205" s="310"/>
      <c r="N3205" s="1678"/>
      <c r="O3205" s="1678"/>
      <c r="P3205" s="309"/>
      <c r="Q3205" s="309"/>
      <c r="R3205" s="308"/>
      <c r="S3205" s="308"/>
      <c r="T3205" s="358"/>
      <c r="U3205" s="357"/>
      <c r="V3205" s="357"/>
      <c r="W3205" s="357"/>
      <c r="X3205" s="357"/>
      <c r="Y3205" s="357"/>
      <c r="Z3205" s="357"/>
      <c r="AA3205" s="357"/>
      <c r="AB3205" s="308"/>
      <c r="AC3205" s="2300"/>
      <c r="AD3205" s="2318"/>
      <c r="AE3205" s="2307"/>
      <c r="AF3205" s="2316"/>
      <c r="AG3205" s="2314"/>
      <c r="AH3205" s="2312"/>
      <c r="AI3205" s="271">
        <f>IF(P3205=P3204,0,IF(P3205=P3203,0,IF(P3205=P3202,0,1)))</f>
        <v>0</v>
      </c>
      <c r="AJ3205" s="271" t="s">
        <v>545</v>
      </c>
      <c r="AK3205" s="271" t="str">
        <f t="shared" si="3203"/>
        <v>??</v>
      </c>
      <c r="AL3205" s="271" t="e">
        <f>IF(#REF!=#REF!,0,IF(#REF!=#REF!,0,IF(#REF!=#REF!,0,1)))</f>
        <v>#REF!</v>
      </c>
      <c r="AM3205" s="354">
        <f t="shared" si="3397"/>
        <v>0</v>
      </c>
    </row>
    <row r="3206" spans="1:39" ht="14.1" customHeight="1" thickTop="1" thickBot="1" x14ac:dyDescent="0.25">
      <c r="A3206" s="2278"/>
      <c r="B3206" s="2281"/>
      <c r="C3206" s="2283"/>
      <c r="D3206" s="2285"/>
      <c r="E3206" s="2288"/>
      <c r="F3206" s="2281"/>
      <c r="G3206" s="2295"/>
      <c r="H3206" s="2297"/>
      <c r="I3206" s="2293"/>
      <c r="J3206" s="2281"/>
      <c r="K3206" s="2295"/>
      <c r="L3206" s="2281"/>
      <c r="M3206" s="310"/>
      <c r="N3206" s="1678"/>
      <c r="O3206" s="1678"/>
      <c r="P3206" s="309"/>
      <c r="Q3206" s="309"/>
      <c r="R3206" s="308"/>
      <c r="S3206" s="308"/>
      <c r="T3206" s="358"/>
      <c r="U3206" s="357"/>
      <c r="V3206" s="357"/>
      <c r="W3206" s="357"/>
      <c r="X3206" s="357"/>
      <c r="Y3206" s="357"/>
      <c r="Z3206" s="357"/>
      <c r="AA3206" s="357"/>
      <c r="AB3206" s="308"/>
      <c r="AC3206" s="2300"/>
      <c r="AD3206" s="2318"/>
      <c r="AE3206" s="2307"/>
      <c r="AF3206" s="2316"/>
      <c r="AG3206" s="2314"/>
      <c r="AH3206" s="2312"/>
      <c r="AI3206" s="271">
        <f>IF(P3206=P3205,0,IF(P3206=P3204,0,IF(P3206=P3203,0,IF(P3206=P3202,0,1))))</f>
        <v>0</v>
      </c>
      <c r="AJ3206" s="271" t="s">
        <v>545</v>
      </c>
      <c r="AK3206" s="271" t="str">
        <f t="shared" si="3203"/>
        <v>??</v>
      </c>
      <c r="AL3206" s="271" t="e">
        <f>IF(#REF!=#REF!,0,IF(#REF!=#REF!,0,IF(#REF!=#REF!,0,IF(#REF!=#REF!,0,1))))</f>
        <v>#REF!</v>
      </c>
      <c r="AM3206" s="354">
        <f t="shared" si="3397"/>
        <v>0</v>
      </c>
    </row>
    <row r="3207" spans="1:39" ht="14.1" customHeight="1" thickTop="1" thickBot="1" x14ac:dyDescent="0.25">
      <c r="A3207" s="2278"/>
      <c r="B3207" s="2281"/>
      <c r="C3207" s="2283"/>
      <c r="D3207" s="2285"/>
      <c r="E3207" s="2288"/>
      <c r="F3207" s="2281"/>
      <c r="G3207" s="2295"/>
      <c r="H3207" s="2297"/>
      <c r="I3207" s="2293"/>
      <c r="J3207" s="2281"/>
      <c r="K3207" s="2295"/>
      <c r="L3207" s="2281"/>
      <c r="M3207" s="310"/>
      <c r="N3207" s="1678"/>
      <c r="O3207" s="1678"/>
      <c r="P3207" s="309"/>
      <c r="Q3207" s="309"/>
      <c r="R3207" s="308"/>
      <c r="S3207" s="308"/>
      <c r="T3207" s="358"/>
      <c r="U3207" s="357"/>
      <c r="V3207" s="357"/>
      <c r="W3207" s="357"/>
      <c r="X3207" s="357"/>
      <c r="Y3207" s="357"/>
      <c r="Z3207" s="357"/>
      <c r="AA3207" s="357"/>
      <c r="AB3207" s="308"/>
      <c r="AC3207" s="2300"/>
      <c r="AD3207" s="2318"/>
      <c r="AE3207" s="2307"/>
      <c r="AF3207" s="2316"/>
      <c r="AG3207" s="2314"/>
      <c r="AH3207" s="2312"/>
      <c r="AI3207" s="271">
        <f>IF(P3207=P3206,0,IF(P3207=P3205,0,IF(P3207=P3204,0,IF(P3207=P3203,0,IF(P3207=P3202,0,1)))))</f>
        <v>0</v>
      </c>
      <c r="AJ3207" s="271" t="s">
        <v>545</v>
      </c>
      <c r="AK3207" s="271" t="str">
        <f t="shared" si="3203"/>
        <v>??</v>
      </c>
      <c r="AL3207" s="271" t="e">
        <f>IF(#REF!=#REF!,0,IF(#REF!=#REF!,0,IF(#REF!=#REF!,0,IF(#REF!=#REF!,0,IF(#REF!=#REF!,0,1)))))</f>
        <v>#REF!</v>
      </c>
      <c r="AM3207" s="354">
        <f t="shared" si="3397"/>
        <v>0</v>
      </c>
    </row>
    <row r="3208" spans="1:39" ht="14.1" customHeight="1" thickTop="1" thickBot="1" x14ac:dyDescent="0.25">
      <c r="A3208" s="2278"/>
      <c r="B3208" s="2281"/>
      <c r="C3208" s="2283"/>
      <c r="D3208" s="2285"/>
      <c r="E3208" s="2288"/>
      <c r="F3208" s="2281"/>
      <c r="G3208" s="2295"/>
      <c r="H3208" s="2297"/>
      <c r="I3208" s="2293"/>
      <c r="J3208" s="2281"/>
      <c r="K3208" s="2295"/>
      <c r="L3208" s="2281"/>
      <c r="M3208" s="310"/>
      <c r="N3208" s="1678"/>
      <c r="O3208" s="1678"/>
      <c r="P3208" s="309"/>
      <c r="Q3208" s="309"/>
      <c r="R3208" s="308"/>
      <c r="S3208" s="308"/>
      <c r="T3208" s="358"/>
      <c r="U3208" s="357"/>
      <c r="V3208" s="357"/>
      <c r="W3208" s="357"/>
      <c r="X3208" s="357"/>
      <c r="Y3208" s="357"/>
      <c r="Z3208" s="357"/>
      <c r="AA3208" s="357"/>
      <c r="AB3208" s="308"/>
      <c r="AC3208" s="2300"/>
      <c r="AD3208" s="2318"/>
      <c r="AE3208" s="2308" t="str">
        <f>IF(AE3202&gt;AD3202/2,"błąd","")</f>
        <v/>
      </c>
      <c r="AF3208" s="2316"/>
      <c r="AG3208" s="2314"/>
      <c r="AH3208" s="2312"/>
      <c r="AI3208" s="271">
        <f>IF(P3208=P3207,0,IF(P3208=P3206,0,IF(P3208=P3205,0,IF(P3208=P3204,0,IF(P3208=P3203,0,IF(P3208=P3202,0,1))))))</f>
        <v>0</v>
      </c>
      <c r="AJ3208" s="271" t="s">
        <v>545</v>
      </c>
      <c r="AK3208" s="271" t="str">
        <f t="shared" si="3203"/>
        <v>??</v>
      </c>
      <c r="AL3208" s="271" t="e">
        <f>IF(#REF!=#REF!,0,IF(#REF!=#REF!,0,IF(#REF!=#REF!,0,IF(#REF!=#REF!,0,IF(#REF!=#REF!,0,IF(#REF!=#REF!,0,1))))))</f>
        <v>#REF!</v>
      </c>
      <c r="AM3208" s="354">
        <f t="shared" si="3397"/>
        <v>0</v>
      </c>
    </row>
    <row r="3209" spans="1:39" ht="14.1" customHeight="1" thickTop="1" thickBot="1" x14ac:dyDescent="0.25">
      <c r="A3209" s="2278"/>
      <c r="B3209" s="2281"/>
      <c r="C3209" s="2283"/>
      <c r="D3209" s="2285"/>
      <c r="E3209" s="2288"/>
      <c r="F3209" s="2281"/>
      <c r="G3209" s="2295"/>
      <c r="H3209" s="2297"/>
      <c r="I3209" s="2293"/>
      <c r="J3209" s="2281"/>
      <c r="K3209" s="2295"/>
      <c r="L3209" s="2281"/>
      <c r="M3209" s="310"/>
      <c r="N3209" s="1678"/>
      <c r="O3209" s="1678"/>
      <c r="P3209" s="309"/>
      <c r="Q3209" s="309"/>
      <c r="R3209" s="308"/>
      <c r="S3209" s="308"/>
      <c r="T3209" s="358"/>
      <c r="U3209" s="357"/>
      <c r="V3209" s="357"/>
      <c r="W3209" s="357"/>
      <c r="X3209" s="357"/>
      <c r="Y3209" s="357"/>
      <c r="Z3209" s="357"/>
      <c r="AA3209" s="357"/>
      <c r="AB3209" s="308"/>
      <c r="AC3209" s="2300"/>
      <c r="AD3209" s="2318"/>
      <c r="AE3209" s="2308"/>
      <c r="AF3209" s="2316"/>
      <c r="AG3209" s="2314"/>
      <c r="AH3209" s="2312"/>
      <c r="AI3209" s="271">
        <f>IF(P3209=P3208,0,IF(P3209=P3207,0,IF(P3209=P3206,0,IF(P3209=P3205,0,IF(P3209=P3204,0,IF(P3209=P3203,0,IF(P3209=P3202,0,1)))))))</f>
        <v>0</v>
      </c>
      <c r="AJ3209" s="271" t="s">
        <v>545</v>
      </c>
      <c r="AK3209" s="271" t="str">
        <f t="shared" si="3203"/>
        <v>??</v>
      </c>
      <c r="AL3209" s="271" t="e">
        <f>IF(#REF!=#REF!,0,IF(#REF!=#REF!,0,IF(#REF!=#REF!,0,IF(#REF!=#REF!,0,IF(#REF!=#REF!,0,IF(#REF!=#REF!,0,IF(#REF!=#REF!,0,1)))))))</f>
        <v>#REF!</v>
      </c>
      <c r="AM3209" s="354">
        <f t="shared" si="3397"/>
        <v>0</v>
      </c>
    </row>
    <row r="3210" spans="1:39" ht="14.1" customHeight="1" thickTop="1" thickBot="1" x14ac:dyDescent="0.25">
      <c r="A3210" s="2278"/>
      <c r="B3210" s="2281"/>
      <c r="C3210" s="2283"/>
      <c r="D3210" s="2285"/>
      <c r="E3210" s="2288"/>
      <c r="F3210" s="2281"/>
      <c r="G3210" s="2295"/>
      <c r="H3210" s="2297"/>
      <c r="I3210" s="2293"/>
      <c r="J3210" s="2281"/>
      <c r="K3210" s="2295"/>
      <c r="L3210" s="2281"/>
      <c r="M3210" s="310"/>
      <c r="N3210" s="1678"/>
      <c r="O3210" s="1678"/>
      <c r="P3210" s="309"/>
      <c r="Q3210" s="309"/>
      <c r="R3210" s="308"/>
      <c r="S3210" s="308"/>
      <c r="T3210" s="358"/>
      <c r="U3210" s="357"/>
      <c r="V3210" s="357"/>
      <c r="W3210" s="357"/>
      <c r="X3210" s="357"/>
      <c r="Y3210" s="357"/>
      <c r="Z3210" s="357"/>
      <c r="AA3210" s="357"/>
      <c r="AB3210" s="308"/>
      <c r="AC3210" s="2300"/>
      <c r="AD3210" s="2318"/>
      <c r="AE3210" s="2308"/>
      <c r="AF3210" s="2316"/>
      <c r="AG3210" s="2314"/>
      <c r="AH3210" s="2312"/>
      <c r="AI3210" s="271">
        <f>IF(P3210=P3209,0,IF(P3210=P3208,0,IF(P3210=P3207,0,IF(P3210=P3206,0,IF(P3210=P3205,0,IF(P3210=P3204,0,IF(P3210=P3203,0,IF(P3210=P3202,0,1))))))))</f>
        <v>0</v>
      </c>
      <c r="AJ3210" s="271" t="s">
        <v>545</v>
      </c>
      <c r="AK3210" s="271" t="str">
        <f t="shared" si="3203"/>
        <v>??</v>
      </c>
      <c r="AL3210" s="271" t="e">
        <f>IF(#REF!=#REF!,0,IF(#REF!=#REF!,0,IF(#REF!=#REF!,0,IF(#REF!=#REF!,0,IF(#REF!=#REF!,0,IF(#REF!=#REF!,0,IF(#REF!=#REF!,0,IF(#REF!=#REF!,0,1))))))))</f>
        <v>#REF!</v>
      </c>
      <c r="AM3210" s="354">
        <f t="shared" si="3397"/>
        <v>0</v>
      </c>
    </row>
    <row r="3211" spans="1:39" ht="14.1" customHeight="1" thickTop="1" thickBot="1" x14ac:dyDescent="0.25">
      <c r="A3211" s="2279"/>
      <c r="B3211" s="2282"/>
      <c r="C3211" s="2284"/>
      <c r="D3211" s="2286"/>
      <c r="E3211" s="2289"/>
      <c r="F3211" s="2282"/>
      <c r="G3211" s="2296"/>
      <c r="H3211" s="2298"/>
      <c r="I3211" s="2294"/>
      <c r="J3211" s="2282"/>
      <c r="K3211" s="2296"/>
      <c r="L3211" s="2282"/>
      <c r="M3211" s="292"/>
      <c r="N3211" s="290"/>
      <c r="O3211" s="290"/>
      <c r="P3211" s="291"/>
      <c r="Q3211" s="291"/>
      <c r="R3211" s="290"/>
      <c r="S3211" s="290"/>
      <c r="T3211" s="356"/>
      <c r="U3211" s="355"/>
      <c r="V3211" s="355"/>
      <c r="W3211" s="355"/>
      <c r="X3211" s="355"/>
      <c r="Y3211" s="355"/>
      <c r="Z3211" s="355"/>
      <c r="AA3211" s="355"/>
      <c r="AB3211" s="290"/>
      <c r="AC3211" s="2301"/>
      <c r="AD3211" s="2319"/>
      <c r="AE3211" s="2309"/>
      <c r="AF3211" s="2316"/>
      <c r="AG3211" s="2315"/>
      <c r="AH3211" s="2312"/>
      <c r="AI3211" s="271">
        <f>IF(P3211=P3210,0,IF(P3211=P3209,0,IF(P3211=P3208,0,IF(P3211=P3207,0,IF(P3211=P3206,0,IF(P3211=P3205,0,IF(P3211=P3204,0,IF(P3211=P3203,0,IF(P3211=P3202,0,1)))))))))</f>
        <v>0</v>
      </c>
      <c r="AJ3211" s="271" t="s">
        <v>545</v>
      </c>
      <c r="AK3211" s="271" t="str">
        <f t="shared" si="3203"/>
        <v>??</v>
      </c>
      <c r="AL3211" s="271" t="e">
        <f>IF(#REF!=#REF!,0,IF(#REF!=#REF!,0,IF(#REF!=#REF!,0,IF(#REF!=#REF!,0,IF(#REF!=#REF!,0,IF(#REF!=#REF!,0,IF(#REF!=#REF!,0,IF(#REF!=#REF!,0,IF(#REF!=#REF!,0,1)))))))))</f>
        <v>#REF!</v>
      </c>
      <c r="AM3211" s="354">
        <f t="shared" si="3397"/>
        <v>0</v>
      </c>
    </row>
    <row r="3212" spans="1:39" ht="14.1" customHeight="1" thickTop="1" thickBot="1" x14ac:dyDescent="0.25">
      <c r="A3212" s="2278"/>
      <c r="B3212" s="2280"/>
      <c r="C3212" s="2283"/>
      <c r="D3212" s="2285"/>
      <c r="E3212" s="2287"/>
      <c r="F3212" s="2280"/>
      <c r="G3212" s="2280"/>
      <c r="H3212" s="2297"/>
      <c r="I3212" s="2290" t="s">
        <v>140</v>
      </c>
      <c r="J3212" s="2281"/>
      <c r="K3212" s="2280"/>
      <c r="L3212" s="2281"/>
      <c r="M3212" s="310"/>
      <c r="N3212" s="1678"/>
      <c r="O3212" s="1678"/>
      <c r="P3212" s="388"/>
      <c r="Q3212" s="388"/>
      <c r="R3212" s="308"/>
      <c r="S3212" s="308"/>
      <c r="T3212" s="358"/>
      <c r="U3212" s="357"/>
      <c r="V3212" s="357"/>
      <c r="W3212" s="357"/>
      <c r="X3212" s="357"/>
      <c r="Y3212" s="357"/>
      <c r="Z3212" s="357"/>
      <c r="AA3212" s="357"/>
      <c r="AB3212" s="308"/>
      <c r="AC3212" s="2299">
        <f t="shared" ref="AC3212" si="3398">SUM(T3212:AB3221)</f>
        <v>0</v>
      </c>
      <c r="AD3212" s="2317"/>
      <c r="AE3212" s="2306">
        <f t="shared" ref="AE3212" si="3399">IF((AC3212-AD3212)&gt;=0,AC3212-AD3212,0)</f>
        <v>0</v>
      </c>
      <c r="AF3212" s="2316">
        <f t="shared" ref="AF3212" si="3400">IF(AC3212&lt;AD3212,AC3212,AD3212)/IF(AD3212=0,1,AD3212)</f>
        <v>0</v>
      </c>
      <c r="AG3212" s="2313" t="str">
        <f t="shared" ref="AG3212" si="3401">IF(AF3212=1,"pe",IF(AF3212&gt;0,"ne",""))</f>
        <v/>
      </c>
      <c r="AH3212" s="2312"/>
      <c r="AI3212" s="271">
        <v>1</v>
      </c>
      <c r="AJ3212" s="271" t="s">
        <v>545</v>
      </c>
      <c r="AK3212" s="271" t="str">
        <f t="shared" si="3203"/>
        <v>??</v>
      </c>
      <c r="AL3212" s="271">
        <v>1</v>
      </c>
      <c r="AM3212" s="354">
        <f t="shared" ref="AM3212" si="3402">C3212</f>
        <v>0</v>
      </c>
    </row>
    <row r="3213" spans="1:39" ht="14.1" customHeight="1" thickTop="1" thickBot="1" x14ac:dyDescent="0.25">
      <c r="A3213" s="2278"/>
      <c r="B3213" s="2281"/>
      <c r="C3213" s="2283"/>
      <c r="D3213" s="2285"/>
      <c r="E3213" s="2288"/>
      <c r="F3213" s="2281"/>
      <c r="G3213" s="2295"/>
      <c r="H3213" s="2297"/>
      <c r="I3213" s="2291"/>
      <c r="J3213" s="2281"/>
      <c r="K3213" s="2295"/>
      <c r="L3213" s="2281"/>
      <c r="M3213" s="310"/>
      <c r="N3213" s="1678"/>
      <c r="O3213" s="1678"/>
      <c r="P3213" s="309"/>
      <c r="Q3213" s="309"/>
      <c r="R3213" s="308"/>
      <c r="S3213" s="308"/>
      <c r="T3213" s="358"/>
      <c r="U3213" s="357"/>
      <c r="V3213" s="357"/>
      <c r="W3213" s="357"/>
      <c r="X3213" s="357"/>
      <c r="Y3213" s="357"/>
      <c r="Z3213" s="357"/>
      <c r="AA3213" s="357"/>
      <c r="AB3213" s="308"/>
      <c r="AC3213" s="2300"/>
      <c r="AD3213" s="2318"/>
      <c r="AE3213" s="2307"/>
      <c r="AF3213" s="2316"/>
      <c r="AG3213" s="2314"/>
      <c r="AH3213" s="2312"/>
      <c r="AI3213" s="271">
        <f t="shared" ref="AI3213" si="3403">IF(P3213=P3212,0,1)</f>
        <v>0</v>
      </c>
      <c r="AJ3213" s="271" t="s">
        <v>545</v>
      </c>
      <c r="AK3213" s="271" t="str">
        <f t="shared" si="3203"/>
        <v>??</v>
      </c>
      <c r="AL3213" s="271" t="e">
        <f>IF(#REF!=#REF!,0,1)</f>
        <v>#REF!</v>
      </c>
      <c r="AM3213" s="354">
        <f t="shared" si="3397"/>
        <v>0</v>
      </c>
    </row>
    <row r="3214" spans="1:39" ht="14.1" customHeight="1" thickTop="1" thickBot="1" x14ac:dyDescent="0.25">
      <c r="A3214" s="2278"/>
      <c r="B3214" s="2281"/>
      <c r="C3214" s="2283"/>
      <c r="D3214" s="2285"/>
      <c r="E3214" s="2288"/>
      <c r="F3214" s="2281"/>
      <c r="G3214" s="2295"/>
      <c r="H3214" s="2297"/>
      <c r="I3214" s="2292"/>
      <c r="J3214" s="2281"/>
      <c r="K3214" s="2295"/>
      <c r="L3214" s="2281"/>
      <c r="M3214" s="310"/>
      <c r="N3214" s="1678"/>
      <c r="O3214" s="1678"/>
      <c r="P3214" s="309"/>
      <c r="Q3214" s="309"/>
      <c r="R3214" s="308"/>
      <c r="S3214" s="308"/>
      <c r="T3214" s="358"/>
      <c r="U3214" s="357"/>
      <c r="V3214" s="357"/>
      <c r="W3214" s="357"/>
      <c r="X3214" s="357"/>
      <c r="Y3214" s="357"/>
      <c r="Z3214" s="357"/>
      <c r="AA3214" s="357"/>
      <c r="AB3214" s="308"/>
      <c r="AC3214" s="2300"/>
      <c r="AD3214" s="2318"/>
      <c r="AE3214" s="2307"/>
      <c r="AF3214" s="2316"/>
      <c r="AG3214" s="2314"/>
      <c r="AH3214" s="2312"/>
      <c r="AI3214" s="271">
        <f t="shared" ref="AI3214" si="3404">IF(P3214=P3213,0,IF(P3214=P3212,0,1))</f>
        <v>0</v>
      </c>
      <c r="AJ3214" s="271" t="s">
        <v>545</v>
      </c>
      <c r="AK3214" s="271" t="str">
        <f t="shared" si="3203"/>
        <v>??</v>
      </c>
      <c r="AL3214" s="271" t="e">
        <f>IF(#REF!=#REF!,0,IF(#REF!=#REF!,0,1))</f>
        <v>#REF!</v>
      </c>
      <c r="AM3214" s="354">
        <f t="shared" si="3397"/>
        <v>0</v>
      </c>
    </row>
    <row r="3215" spans="1:39" ht="14.1" customHeight="1" thickTop="1" thickBot="1" x14ac:dyDescent="0.25">
      <c r="A3215" s="2278"/>
      <c r="B3215" s="2281"/>
      <c r="C3215" s="2283"/>
      <c r="D3215" s="2285"/>
      <c r="E3215" s="2288"/>
      <c r="F3215" s="2281"/>
      <c r="G3215" s="2295"/>
      <c r="H3215" s="2297"/>
      <c r="I3215" s="2293"/>
      <c r="J3215" s="2281"/>
      <c r="K3215" s="2295"/>
      <c r="L3215" s="2281"/>
      <c r="M3215" s="310"/>
      <c r="N3215" s="1678"/>
      <c r="O3215" s="1678"/>
      <c r="P3215" s="309"/>
      <c r="Q3215" s="309"/>
      <c r="R3215" s="308"/>
      <c r="S3215" s="308"/>
      <c r="T3215" s="358"/>
      <c r="U3215" s="357"/>
      <c r="V3215" s="357"/>
      <c r="W3215" s="357"/>
      <c r="X3215" s="357"/>
      <c r="Y3215" s="357"/>
      <c r="Z3215" s="357"/>
      <c r="AA3215" s="357"/>
      <c r="AB3215" s="308"/>
      <c r="AC3215" s="2300"/>
      <c r="AD3215" s="2318"/>
      <c r="AE3215" s="2307"/>
      <c r="AF3215" s="2316"/>
      <c r="AG3215" s="2314"/>
      <c r="AH3215" s="2312"/>
      <c r="AI3215" s="271">
        <f t="shared" ref="AI3215" si="3405">IF(P3215=P3214,0,IF(P3215=P3213,0,IF(P3215=P3212,0,1)))</f>
        <v>0</v>
      </c>
      <c r="AJ3215" s="271" t="s">
        <v>545</v>
      </c>
      <c r="AK3215" s="271" t="str">
        <f t="shared" si="3203"/>
        <v>??</v>
      </c>
      <c r="AL3215" s="271" t="e">
        <f>IF(#REF!=#REF!,0,IF(#REF!=#REF!,0,IF(#REF!=#REF!,0,1)))</f>
        <v>#REF!</v>
      </c>
      <c r="AM3215" s="354">
        <f t="shared" si="3397"/>
        <v>0</v>
      </c>
    </row>
    <row r="3216" spans="1:39" ht="14.1" customHeight="1" thickTop="1" thickBot="1" x14ac:dyDescent="0.25">
      <c r="A3216" s="2278"/>
      <c r="B3216" s="2281"/>
      <c r="C3216" s="2283"/>
      <c r="D3216" s="2285"/>
      <c r="E3216" s="2288"/>
      <c r="F3216" s="2281"/>
      <c r="G3216" s="2295"/>
      <c r="H3216" s="2297"/>
      <c r="I3216" s="2293"/>
      <c r="J3216" s="2281"/>
      <c r="K3216" s="2295"/>
      <c r="L3216" s="2281"/>
      <c r="M3216" s="310"/>
      <c r="N3216" s="1678"/>
      <c r="O3216" s="1678"/>
      <c r="P3216" s="309"/>
      <c r="Q3216" s="309"/>
      <c r="R3216" s="308"/>
      <c r="S3216" s="308"/>
      <c r="T3216" s="358"/>
      <c r="U3216" s="357"/>
      <c r="V3216" s="357"/>
      <c r="W3216" s="357"/>
      <c r="X3216" s="357"/>
      <c r="Y3216" s="357"/>
      <c r="Z3216" s="357"/>
      <c r="AA3216" s="357"/>
      <c r="AB3216" s="308"/>
      <c r="AC3216" s="2300"/>
      <c r="AD3216" s="2318"/>
      <c r="AE3216" s="2307"/>
      <c r="AF3216" s="2316"/>
      <c r="AG3216" s="2314"/>
      <c r="AH3216" s="2312"/>
      <c r="AI3216" s="271">
        <f t="shared" ref="AI3216" si="3406">IF(P3216=P3215,0,IF(P3216=P3214,0,IF(P3216=P3213,0,IF(P3216=P3212,0,1))))</f>
        <v>0</v>
      </c>
      <c r="AJ3216" s="271" t="s">
        <v>545</v>
      </c>
      <c r="AK3216" s="271" t="str">
        <f t="shared" si="3203"/>
        <v>??</v>
      </c>
      <c r="AL3216" s="271" t="e">
        <f>IF(#REF!=#REF!,0,IF(#REF!=#REF!,0,IF(#REF!=#REF!,0,IF(#REF!=#REF!,0,1))))</f>
        <v>#REF!</v>
      </c>
      <c r="AM3216" s="354">
        <f t="shared" si="3397"/>
        <v>0</v>
      </c>
    </row>
    <row r="3217" spans="1:39" ht="14.1" customHeight="1" thickTop="1" thickBot="1" x14ac:dyDescent="0.25">
      <c r="A3217" s="2278"/>
      <c r="B3217" s="2281"/>
      <c r="C3217" s="2283"/>
      <c r="D3217" s="2285"/>
      <c r="E3217" s="2288"/>
      <c r="F3217" s="2281"/>
      <c r="G3217" s="2295"/>
      <c r="H3217" s="2297"/>
      <c r="I3217" s="2293"/>
      <c r="J3217" s="2281"/>
      <c r="K3217" s="2295"/>
      <c r="L3217" s="2281"/>
      <c r="M3217" s="310"/>
      <c r="N3217" s="1678"/>
      <c r="O3217" s="1678"/>
      <c r="P3217" s="309"/>
      <c r="Q3217" s="309"/>
      <c r="R3217" s="308"/>
      <c r="S3217" s="308"/>
      <c r="T3217" s="358"/>
      <c r="U3217" s="357"/>
      <c r="V3217" s="357"/>
      <c r="W3217" s="357"/>
      <c r="X3217" s="357"/>
      <c r="Y3217" s="357"/>
      <c r="Z3217" s="357"/>
      <c r="AA3217" s="357"/>
      <c r="AB3217" s="308"/>
      <c r="AC3217" s="2300"/>
      <c r="AD3217" s="2318"/>
      <c r="AE3217" s="2307"/>
      <c r="AF3217" s="2316"/>
      <c r="AG3217" s="2314"/>
      <c r="AH3217" s="2312"/>
      <c r="AI3217" s="271">
        <f t="shared" ref="AI3217" si="3407">IF(P3217=P3216,0,IF(P3217=P3215,0,IF(P3217=P3214,0,IF(P3217=P3213,0,IF(P3217=P3212,0,1)))))</f>
        <v>0</v>
      </c>
      <c r="AJ3217" s="271" t="s">
        <v>545</v>
      </c>
      <c r="AK3217" s="271" t="str">
        <f t="shared" si="3203"/>
        <v>??</v>
      </c>
      <c r="AL3217" s="271" t="e">
        <f>IF(#REF!=#REF!,0,IF(#REF!=#REF!,0,IF(#REF!=#REF!,0,IF(#REF!=#REF!,0,IF(#REF!=#REF!,0,1)))))</f>
        <v>#REF!</v>
      </c>
      <c r="AM3217" s="354">
        <f t="shared" si="3397"/>
        <v>0</v>
      </c>
    </row>
    <row r="3218" spans="1:39" ht="14.1" customHeight="1" thickTop="1" thickBot="1" x14ac:dyDescent="0.25">
      <c r="A3218" s="2278"/>
      <c r="B3218" s="2281"/>
      <c r="C3218" s="2283"/>
      <c r="D3218" s="2285"/>
      <c r="E3218" s="2288"/>
      <c r="F3218" s="2281"/>
      <c r="G3218" s="2295"/>
      <c r="H3218" s="2297"/>
      <c r="I3218" s="2293"/>
      <c r="J3218" s="2281"/>
      <c r="K3218" s="2295"/>
      <c r="L3218" s="2281"/>
      <c r="M3218" s="310"/>
      <c r="N3218" s="1678"/>
      <c r="O3218" s="1678"/>
      <c r="P3218" s="309"/>
      <c r="Q3218" s="309"/>
      <c r="R3218" s="308"/>
      <c r="S3218" s="308"/>
      <c r="T3218" s="358"/>
      <c r="U3218" s="357"/>
      <c r="V3218" s="357"/>
      <c r="W3218" s="357"/>
      <c r="X3218" s="357"/>
      <c r="Y3218" s="357"/>
      <c r="Z3218" s="357"/>
      <c r="AA3218" s="357"/>
      <c r="AB3218" s="308"/>
      <c r="AC3218" s="2300"/>
      <c r="AD3218" s="2318"/>
      <c r="AE3218" s="2308" t="str">
        <f t="shared" ref="AE3218" si="3408">IF(AE3212&gt;AD3212/2,"błąd","")</f>
        <v/>
      </c>
      <c r="AF3218" s="2316"/>
      <c r="AG3218" s="2314"/>
      <c r="AH3218" s="2312"/>
      <c r="AI3218" s="271">
        <f t="shared" ref="AI3218" si="3409">IF(P3218=P3217,0,IF(P3218=P3216,0,IF(P3218=P3215,0,IF(P3218=P3214,0,IF(P3218=P3213,0,IF(P3218=P3212,0,1))))))</f>
        <v>0</v>
      </c>
      <c r="AJ3218" s="271" t="s">
        <v>545</v>
      </c>
      <c r="AK3218" s="271" t="str">
        <f t="shared" si="3203"/>
        <v>??</v>
      </c>
      <c r="AL3218" s="271" t="e">
        <f>IF(#REF!=#REF!,0,IF(#REF!=#REF!,0,IF(#REF!=#REF!,0,IF(#REF!=#REF!,0,IF(#REF!=#REF!,0,IF(#REF!=#REF!,0,1))))))</f>
        <v>#REF!</v>
      </c>
      <c r="AM3218" s="354">
        <f t="shared" si="3397"/>
        <v>0</v>
      </c>
    </row>
    <row r="3219" spans="1:39" ht="14.1" customHeight="1" thickTop="1" thickBot="1" x14ac:dyDescent="0.25">
      <c r="A3219" s="2278"/>
      <c r="B3219" s="2281"/>
      <c r="C3219" s="2283"/>
      <c r="D3219" s="2285"/>
      <c r="E3219" s="2288"/>
      <c r="F3219" s="2281"/>
      <c r="G3219" s="2295"/>
      <c r="H3219" s="2297"/>
      <c r="I3219" s="2293"/>
      <c r="J3219" s="2281"/>
      <c r="K3219" s="2295"/>
      <c r="L3219" s="2281"/>
      <c r="M3219" s="310"/>
      <c r="N3219" s="1678"/>
      <c r="O3219" s="1678"/>
      <c r="P3219" s="309"/>
      <c r="Q3219" s="309"/>
      <c r="R3219" s="308"/>
      <c r="S3219" s="308"/>
      <c r="T3219" s="358"/>
      <c r="U3219" s="357"/>
      <c r="V3219" s="357"/>
      <c r="W3219" s="357"/>
      <c r="X3219" s="357"/>
      <c r="Y3219" s="357"/>
      <c r="Z3219" s="357"/>
      <c r="AA3219" s="357"/>
      <c r="AB3219" s="308"/>
      <c r="AC3219" s="2300"/>
      <c r="AD3219" s="2318"/>
      <c r="AE3219" s="2308"/>
      <c r="AF3219" s="2316"/>
      <c r="AG3219" s="2314"/>
      <c r="AH3219" s="2312"/>
      <c r="AI3219" s="271">
        <f t="shared" ref="AI3219" si="3410">IF(P3219=P3218,0,IF(P3219=P3217,0,IF(P3219=P3216,0,IF(P3219=P3215,0,IF(P3219=P3214,0,IF(P3219=P3213,0,IF(P3219=P3212,0,1)))))))</f>
        <v>0</v>
      </c>
      <c r="AJ3219" s="271" t="s">
        <v>545</v>
      </c>
      <c r="AK3219" s="271" t="str">
        <f t="shared" si="3203"/>
        <v>??</v>
      </c>
      <c r="AL3219" s="271" t="e">
        <f>IF(#REF!=#REF!,0,IF(#REF!=#REF!,0,IF(#REF!=#REF!,0,IF(#REF!=#REF!,0,IF(#REF!=#REF!,0,IF(#REF!=#REF!,0,IF(#REF!=#REF!,0,1)))))))</f>
        <v>#REF!</v>
      </c>
      <c r="AM3219" s="354">
        <f t="shared" si="3397"/>
        <v>0</v>
      </c>
    </row>
    <row r="3220" spans="1:39" ht="14.1" customHeight="1" thickTop="1" thickBot="1" x14ac:dyDescent="0.25">
      <c r="A3220" s="2278"/>
      <c r="B3220" s="2281"/>
      <c r="C3220" s="2283"/>
      <c r="D3220" s="2285"/>
      <c r="E3220" s="2288"/>
      <c r="F3220" s="2281"/>
      <c r="G3220" s="2295"/>
      <c r="H3220" s="2297"/>
      <c r="I3220" s="2293"/>
      <c r="J3220" s="2281"/>
      <c r="K3220" s="2295"/>
      <c r="L3220" s="2281"/>
      <c r="M3220" s="310"/>
      <c r="N3220" s="1678"/>
      <c r="O3220" s="1678"/>
      <c r="P3220" s="309"/>
      <c r="Q3220" s="309"/>
      <c r="R3220" s="308"/>
      <c r="S3220" s="308"/>
      <c r="T3220" s="358"/>
      <c r="U3220" s="357"/>
      <c r="V3220" s="357"/>
      <c r="W3220" s="357"/>
      <c r="X3220" s="357"/>
      <c r="Y3220" s="357"/>
      <c r="Z3220" s="357"/>
      <c r="AA3220" s="357"/>
      <c r="AB3220" s="308"/>
      <c r="AC3220" s="2300"/>
      <c r="AD3220" s="2318"/>
      <c r="AE3220" s="2308"/>
      <c r="AF3220" s="2316"/>
      <c r="AG3220" s="2314"/>
      <c r="AH3220" s="2312"/>
      <c r="AI3220" s="271">
        <f t="shared" ref="AI3220" si="3411">IF(P3220=P3219,0,IF(P3220=P3218,0,IF(P3220=P3217,0,IF(P3220=P3216,0,IF(P3220=P3215,0,IF(P3220=P3214,0,IF(P3220=P3213,0,IF(P3220=P3212,0,1))))))))</f>
        <v>0</v>
      </c>
      <c r="AJ3220" s="271" t="s">
        <v>545</v>
      </c>
      <c r="AK3220" s="271" t="str">
        <f t="shared" si="3203"/>
        <v>??</v>
      </c>
      <c r="AL3220" s="271" t="e">
        <f>IF(#REF!=#REF!,0,IF(#REF!=#REF!,0,IF(#REF!=#REF!,0,IF(#REF!=#REF!,0,IF(#REF!=#REF!,0,IF(#REF!=#REF!,0,IF(#REF!=#REF!,0,IF(#REF!=#REF!,0,1))))))))</f>
        <v>#REF!</v>
      </c>
      <c r="AM3220" s="354">
        <f t="shared" si="3397"/>
        <v>0</v>
      </c>
    </row>
    <row r="3221" spans="1:39" ht="14.1" customHeight="1" thickTop="1" thickBot="1" x14ac:dyDescent="0.25">
      <c r="A3221" s="2279"/>
      <c r="B3221" s="2282"/>
      <c r="C3221" s="2284"/>
      <c r="D3221" s="2286"/>
      <c r="E3221" s="2289"/>
      <c r="F3221" s="2282"/>
      <c r="G3221" s="2296"/>
      <c r="H3221" s="2298"/>
      <c r="I3221" s="2294"/>
      <c r="J3221" s="2282"/>
      <c r="K3221" s="2296"/>
      <c r="L3221" s="2282"/>
      <c r="M3221" s="292"/>
      <c r="N3221" s="290"/>
      <c r="O3221" s="290"/>
      <c r="P3221" s="291"/>
      <c r="Q3221" s="291"/>
      <c r="R3221" s="290"/>
      <c r="S3221" s="290"/>
      <c r="T3221" s="356"/>
      <c r="U3221" s="355"/>
      <c r="V3221" s="355"/>
      <c r="W3221" s="355"/>
      <c r="X3221" s="355"/>
      <c r="Y3221" s="355"/>
      <c r="Z3221" s="355"/>
      <c r="AA3221" s="355"/>
      <c r="AB3221" s="290"/>
      <c r="AC3221" s="2301"/>
      <c r="AD3221" s="2319"/>
      <c r="AE3221" s="2309"/>
      <c r="AF3221" s="2316"/>
      <c r="AG3221" s="2315"/>
      <c r="AH3221" s="2312"/>
      <c r="AI3221" s="271">
        <f t="shared" ref="AI3221" si="3412">IF(P3221=P3220,0,IF(P3221=P3219,0,IF(P3221=P3218,0,IF(P3221=P3217,0,IF(P3221=P3216,0,IF(P3221=P3215,0,IF(P3221=P3214,0,IF(P3221=P3213,0,IF(P3221=P3212,0,1)))))))))</f>
        <v>0</v>
      </c>
      <c r="AJ3221" s="271" t="s">
        <v>545</v>
      </c>
      <c r="AK3221" s="271" t="str">
        <f t="shared" si="3203"/>
        <v>??</v>
      </c>
      <c r="AL3221" s="271" t="e">
        <f>IF(#REF!=#REF!,0,IF(#REF!=#REF!,0,IF(#REF!=#REF!,0,IF(#REF!=#REF!,0,IF(#REF!=#REF!,0,IF(#REF!=#REF!,0,IF(#REF!=#REF!,0,IF(#REF!=#REF!,0,IF(#REF!=#REF!,0,1)))))))))</f>
        <v>#REF!</v>
      </c>
      <c r="AM3221" s="354">
        <f t="shared" si="3397"/>
        <v>0</v>
      </c>
    </row>
    <row r="3222" spans="1:39" ht="14.1" customHeight="1" thickTop="1" thickBot="1" x14ac:dyDescent="0.25">
      <c r="A3222" s="2278"/>
      <c r="B3222" s="2280"/>
      <c r="C3222" s="2283"/>
      <c r="D3222" s="2285"/>
      <c r="E3222" s="2287"/>
      <c r="F3222" s="2280"/>
      <c r="G3222" s="2280"/>
      <c r="H3222" s="2297"/>
      <c r="I3222" s="2290" t="s">
        <v>140</v>
      </c>
      <c r="J3222" s="2281"/>
      <c r="K3222" s="2280"/>
      <c r="L3222" s="2281"/>
      <c r="M3222" s="310"/>
      <c r="N3222" s="1678"/>
      <c r="O3222" s="1678"/>
      <c r="P3222" s="388"/>
      <c r="Q3222" s="388"/>
      <c r="R3222" s="308"/>
      <c r="S3222" s="308"/>
      <c r="T3222" s="358"/>
      <c r="U3222" s="357"/>
      <c r="V3222" s="357"/>
      <c r="W3222" s="357"/>
      <c r="X3222" s="357"/>
      <c r="Y3222" s="357"/>
      <c r="Z3222" s="357"/>
      <c r="AA3222" s="357"/>
      <c r="AB3222" s="308"/>
      <c r="AC3222" s="2299">
        <f t="shared" ref="AC3222" si="3413">SUM(T3222:AB3231)</f>
        <v>0</v>
      </c>
      <c r="AD3222" s="2317"/>
      <c r="AE3222" s="2306">
        <f t="shared" ref="AE3222" si="3414">IF((AC3222-AD3222)&gt;=0,AC3222-AD3222,0)</f>
        <v>0</v>
      </c>
      <c r="AF3222" s="2316">
        <f t="shared" ref="AF3222" si="3415">IF(AC3222&lt;AD3222,AC3222,AD3222)/IF(AD3222=0,1,AD3222)</f>
        <v>0</v>
      </c>
      <c r="AG3222" s="2313" t="str">
        <f t="shared" ref="AG3222" si="3416">IF(AF3222=1,"pe",IF(AF3222&gt;0,"ne",""))</f>
        <v/>
      </c>
      <c r="AH3222" s="2312"/>
      <c r="AI3222" s="271">
        <v>1</v>
      </c>
      <c r="AJ3222" s="271" t="s">
        <v>545</v>
      </c>
      <c r="AK3222" s="271" t="str">
        <f t="shared" si="3203"/>
        <v>??</v>
      </c>
      <c r="AL3222" s="271">
        <v>1</v>
      </c>
      <c r="AM3222" s="354">
        <f t="shared" ref="AM3222" si="3417">C3222</f>
        <v>0</v>
      </c>
    </row>
    <row r="3223" spans="1:39" ht="14.1" customHeight="1" thickTop="1" thickBot="1" x14ac:dyDescent="0.25">
      <c r="A3223" s="2278"/>
      <c r="B3223" s="2281"/>
      <c r="C3223" s="2283"/>
      <c r="D3223" s="2285"/>
      <c r="E3223" s="2288"/>
      <c r="F3223" s="2281"/>
      <c r="G3223" s="2295"/>
      <c r="H3223" s="2297"/>
      <c r="I3223" s="2291"/>
      <c r="J3223" s="2281"/>
      <c r="K3223" s="2295"/>
      <c r="L3223" s="2281"/>
      <c r="M3223" s="310"/>
      <c r="N3223" s="1678"/>
      <c r="O3223" s="1678"/>
      <c r="P3223" s="309"/>
      <c r="Q3223" s="309"/>
      <c r="R3223" s="308"/>
      <c r="S3223" s="308"/>
      <c r="T3223" s="358"/>
      <c r="U3223" s="357"/>
      <c r="V3223" s="357"/>
      <c r="W3223" s="357"/>
      <c r="X3223" s="357"/>
      <c r="Y3223" s="357"/>
      <c r="Z3223" s="357"/>
      <c r="AA3223" s="357"/>
      <c r="AB3223" s="308"/>
      <c r="AC3223" s="2300"/>
      <c r="AD3223" s="2318"/>
      <c r="AE3223" s="2307"/>
      <c r="AF3223" s="2316"/>
      <c r="AG3223" s="2314"/>
      <c r="AH3223" s="2312"/>
      <c r="AI3223" s="271">
        <f t="shared" ref="AI3223" si="3418">IF(P3223=P3222,0,1)</f>
        <v>0</v>
      </c>
      <c r="AJ3223" s="271" t="s">
        <v>545</v>
      </c>
      <c r="AK3223" s="271" t="str">
        <f t="shared" si="3203"/>
        <v>??</v>
      </c>
      <c r="AL3223" s="271" t="e">
        <f>IF(#REF!=#REF!,0,1)</f>
        <v>#REF!</v>
      </c>
      <c r="AM3223" s="354">
        <f t="shared" si="3397"/>
        <v>0</v>
      </c>
    </row>
    <row r="3224" spans="1:39" ht="14.1" customHeight="1" thickTop="1" thickBot="1" x14ac:dyDescent="0.25">
      <c r="A3224" s="2278"/>
      <c r="B3224" s="2281"/>
      <c r="C3224" s="2283"/>
      <c r="D3224" s="2285"/>
      <c r="E3224" s="2288"/>
      <c r="F3224" s="2281"/>
      <c r="G3224" s="2295"/>
      <c r="H3224" s="2297"/>
      <c r="I3224" s="2292"/>
      <c r="J3224" s="2281"/>
      <c r="K3224" s="2295"/>
      <c r="L3224" s="2281"/>
      <c r="M3224" s="310"/>
      <c r="N3224" s="1678"/>
      <c r="O3224" s="1678"/>
      <c r="P3224" s="309"/>
      <c r="Q3224" s="309"/>
      <c r="R3224" s="308"/>
      <c r="S3224" s="308"/>
      <c r="T3224" s="358"/>
      <c r="U3224" s="357"/>
      <c r="V3224" s="357"/>
      <c r="W3224" s="357"/>
      <c r="X3224" s="357"/>
      <c r="Y3224" s="357"/>
      <c r="Z3224" s="357"/>
      <c r="AA3224" s="357"/>
      <c r="AB3224" s="308"/>
      <c r="AC3224" s="2300"/>
      <c r="AD3224" s="2318"/>
      <c r="AE3224" s="2307"/>
      <c r="AF3224" s="2316"/>
      <c r="AG3224" s="2314"/>
      <c r="AH3224" s="2312"/>
      <c r="AI3224" s="271">
        <f t="shared" ref="AI3224" si="3419">IF(P3224=P3223,0,IF(P3224=P3222,0,1))</f>
        <v>0</v>
      </c>
      <c r="AJ3224" s="271" t="s">
        <v>545</v>
      </c>
      <c r="AK3224" s="271" t="str">
        <f t="shared" si="3203"/>
        <v>??</v>
      </c>
      <c r="AL3224" s="271" t="e">
        <f>IF(#REF!=#REF!,0,IF(#REF!=#REF!,0,1))</f>
        <v>#REF!</v>
      </c>
      <c r="AM3224" s="354">
        <f t="shared" si="3397"/>
        <v>0</v>
      </c>
    </row>
    <row r="3225" spans="1:39" ht="14.1" customHeight="1" thickTop="1" thickBot="1" x14ac:dyDescent="0.25">
      <c r="A3225" s="2278"/>
      <c r="B3225" s="2281"/>
      <c r="C3225" s="2283"/>
      <c r="D3225" s="2285"/>
      <c r="E3225" s="2288"/>
      <c r="F3225" s="2281"/>
      <c r="G3225" s="2295"/>
      <c r="H3225" s="2297"/>
      <c r="I3225" s="2293"/>
      <c r="J3225" s="2281"/>
      <c r="K3225" s="2295"/>
      <c r="L3225" s="2281"/>
      <c r="M3225" s="310"/>
      <c r="N3225" s="1678"/>
      <c r="O3225" s="1678"/>
      <c r="P3225" s="309"/>
      <c r="Q3225" s="309"/>
      <c r="R3225" s="308"/>
      <c r="S3225" s="308"/>
      <c r="T3225" s="358"/>
      <c r="U3225" s="357"/>
      <c r="V3225" s="357"/>
      <c r="W3225" s="357"/>
      <c r="X3225" s="357"/>
      <c r="Y3225" s="357"/>
      <c r="Z3225" s="357"/>
      <c r="AA3225" s="357"/>
      <c r="AB3225" s="308"/>
      <c r="AC3225" s="2300"/>
      <c r="AD3225" s="2318"/>
      <c r="AE3225" s="2307"/>
      <c r="AF3225" s="2316"/>
      <c r="AG3225" s="2314"/>
      <c r="AH3225" s="2312"/>
      <c r="AI3225" s="271">
        <f t="shared" ref="AI3225" si="3420">IF(P3225=P3224,0,IF(P3225=P3223,0,IF(P3225=P3222,0,1)))</f>
        <v>0</v>
      </c>
      <c r="AJ3225" s="271" t="s">
        <v>545</v>
      </c>
      <c r="AK3225" s="271" t="str">
        <f t="shared" si="3203"/>
        <v>??</v>
      </c>
      <c r="AL3225" s="271" t="e">
        <f>IF(#REF!=#REF!,0,IF(#REF!=#REF!,0,IF(#REF!=#REF!,0,1)))</f>
        <v>#REF!</v>
      </c>
      <c r="AM3225" s="354">
        <f t="shared" si="3397"/>
        <v>0</v>
      </c>
    </row>
    <row r="3226" spans="1:39" ht="14.1" customHeight="1" thickTop="1" thickBot="1" x14ac:dyDescent="0.25">
      <c r="A3226" s="2278"/>
      <c r="B3226" s="2281"/>
      <c r="C3226" s="2283"/>
      <c r="D3226" s="2285"/>
      <c r="E3226" s="2288"/>
      <c r="F3226" s="2281"/>
      <c r="G3226" s="2295"/>
      <c r="H3226" s="2297"/>
      <c r="I3226" s="2293"/>
      <c r="J3226" s="2281"/>
      <c r="K3226" s="2295"/>
      <c r="L3226" s="2281"/>
      <c r="M3226" s="310"/>
      <c r="N3226" s="1678"/>
      <c r="O3226" s="1678"/>
      <c r="P3226" s="309"/>
      <c r="Q3226" s="309"/>
      <c r="R3226" s="308"/>
      <c r="S3226" s="308"/>
      <c r="T3226" s="358"/>
      <c r="U3226" s="357"/>
      <c r="V3226" s="357"/>
      <c r="W3226" s="357"/>
      <c r="X3226" s="357"/>
      <c r="Y3226" s="357"/>
      <c r="Z3226" s="357"/>
      <c r="AA3226" s="357"/>
      <c r="AB3226" s="308"/>
      <c r="AC3226" s="2300"/>
      <c r="AD3226" s="2318"/>
      <c r="AE3226" s="2307"/>
      <c r="AF3226" s="2316"/>
      <c r="AG3226" s="2314"/>
      <c r="AH3226" s="2312"/>
      <c r="AI3226" s="271">
        <f t="shared" ref="AI3226" si="3421">IF(P3226=P3225,0,IF(P3226=P3224,0,IF(P3226=P3223,0,IF(P3226=P3222,0,1))))</f>
        <v>0</v>
      </c>
      <c r="AJ3226" s="271" t="s">
        <v>545</v>
      </c>
      <c r="AK3226" s="271" t="str">
        <f t="shared" si="3203"/>
        <v>??</v>
      </c>
      <c r="AL3226" s="271" t="e">
        <f>IF(#REF!=#REF!,0,IF(#REF!=#REF!,0,IF(#REF!=#REF!,0,IF(#REF!=#REF!,0,1))))</f>
        <v>#REF!</v>
      </c>
      <c r="AM3226" s="354">
        <f t="shared" si="3397"/>
        <v>0</v>
      </c>
    </row>
    <row r="3227" spans="1:39" ht="14.1" customHeight="1" thickTop="1" thickBot="1" x14ac:dyDescent="0.25">
      <c r="A3227" s="2278"/>
      <c r="B3227" s="2281"/>
      <c r="C3227" s="2283"/>
      <c r="D3227" s="2285"/>
      <c r="E3227" s="2288"/>
      <c r="F3227" s="2281"/>
      <c r="G3227" s="2295"/>
      <c r="H3227" s="2297"/>
      <c r="I3227" s="2293"/>
      <c r="J3227" s="2281"/>
      <c r="K3227" s="2295"/>
      <c r="L3227" s="2281"/>
      <c r="M3227" s="310"/>
      <c r="N3227" s="1678"/>
      <c r="O3227" s="1678"/>
      <c r="P3227" s="309"/>
      <c r="Q3227" s="309"/>
      <c r="R3227" s="308"/>
      <c r="S3227" s="308"/>
      <c r="T3227" s="358"/>
      <c r="U3227" s="357"/>
      <c r="V3227" s="357"/>
      <c r="W3227" s="357"/>
      <c r="X3227" s="357"/>
      <c r="Y3227" s="357"/>
      <c r="Z3227" s="357"/>
      <c r="AA3227" s="357"/>
      <c r="AB3227" s="308"/>
      <c r="AC3227" s="2300"/>
      <c r="AD3227" s="2318"/>
      <c r="AE3227" s="2307"/>
      <c r="AF3227" s="2316"/>
      <c r="AG3227" s="2314"/>
      <c r="AH3227" s="2312"/>
      <c r="AI3227" s="271">
        <f t="shared" ref="AI3227" si="3422">IF(P3227=P3226,0,IF(P3227=P3225,0,IF(P3227=P3224,0,IF(P3227=P3223,0,IF(P3227=P3222,0,1)))))</f>
        <v>0</v>
      </c>
      <c r="AJ3227" s="271" t="s">
        <v>545</v>
      </c>
      <c r="AK3227" s="271" t="str">
        <f t="shared" si="3203"/>
        <v>??</v>
      </c>
      <c r="AL3227" s="271" t="e">
        <f>IF(#REF!=#REF!,0,IF(#REF!=#REF!,0,IF(#REF!=#REF!,0,IF(#REF!=#REF!,0,IF(#REF!=#REF!,0,1)))))</f>
        <v>#REF!</v>
      </c>
      <c r="AM3227" s="354">
        <f t="shared" si="3397"/>
        <v>0</v>
      </c>
    </row>
    <row r="3228" spans="1:39" ht="14.1" customHeight="1" thickTop="1" thickBot="1" x14ac:dyDescent="0.25">
      <c r="A3228" s="2278"/>
      <c r="B3228" s="2281"/>
      <c r="C3228" s="2283"/>
      <c r="D3228" s="2285"/>
      <c r="E3228" s="2288"/>
      <c r="F3228" s="2281"/>
      <c r="G3228" s="2295"/>
      <c r="H3228" s="2297"/>
      <c r="I3228" s="2293"/>
      <c r="J3228" s="2281"/>
      <c r="K3228" s="2295"/>
      <c r="L3228" s="2281"/>
      <c r="M3228" s="310"/>
      <c r="N3228" s="1678"/>
      <c r="O3228" s="1678"/>
      <c r="P3228" s="309"/>
      <c r="Q3228" s="309"/>
      <c r="R3228" s="308"/>
      <c r="S3228" s="308"/>
      <c r="T3228" s="358"/>
      <c r="U3228" s="357"/>
      <c r="V3228" s="357"/>
      <c r="W3228" s="357"/>
      <c r="X3228" s="357"/>
      <c r="Y3228" s="357"/>
      <c r="Z3228" s="357"/>
      <c r="AA3228" s="357"/>
      <c r="AB3228" s="308"/>
      <c r="AC3228" s="2300"/>
      <c r="AD3228" s="2318"/>
      <c r="AE3228" s="2308" t="str">
        <f t="shared" ref="AE3228" si="3423">IF(AE3222&gt;AD3222/2,"błąd","")</f>
        <v/>
      </c>
      <c r="AF3228" s="2316"/>
      <c r="AG3228" s="2314"/>
      <c r="AH3228" s="2312"/>
      <c r="AI3228" s="271">
        <f t="shared" ref="AI3228" si="3424">IF(P3228=P3227,0,IF(P3228=P3226,0,IF(P3228=P3225,0,IF(P3228=P3224,0,IF(P3228=P3223,0,IF(P3228=P3222,0,1))))))</f>
        <v>0</v>
      </c>
      <c r="AJ3228" s="271" t="s">
        <v>545</v>
      </c>
      <c r="AK3228" s="271" t="str">
        <f t="shared" si="3203"/>
        <v>??</v>
      </c>
      <c r="AL3228" s="271" t="e">
        <f>IF(#REF!=#REF!,0,IF(#REF!=#REF!,0,IF(#REF!=#REF!,0,IF(#REF!=#REF!,0,IF(#REF!=#REF!,0,IF(#REF!=#REF!,0,1))))))</f>
        <v>#REF!</v>
      </c>
      <c r="AM3228" s="354">
        <f t="shared" si="3397"/>
        <v>0</v>
      </c>
    </row>
    <row r="3229" spans="1:39" ht="14.1" customHeight="1" thickTop="1" thickBot="1" x14ac:dyDescent="0.25">
      <c r="A3229" s="2278"/>
      <c r="B3229" s="2281"/>
      <c r="C3229" s="2283"/>
      <c r="D3229" s="2285"/>
      <c r="E3229" s="2288"/>
      <c r="F3229" s="2281"/>
      <c r="G3229" s="2295"/>
      <c r="H3229" s="2297"/>
      <c r="I3229" s="2293"/>
      <c r="J3229" s="2281"/>
      <c r="K3229" s="2295"/>
      <c r="L3229" s="2281"/>
      <c r="M3229" s="310"/>
      <c r="N3229" s="1678"/>
      <c r="O3229" s="1678"/>
      <c r="P3229" s="309"/>
      <c r="Q3229" s="309"/>
      <c r="R3229" s="308"/>
      <c r="S3229" s="308"/>
      <c r="T3229" s="358"/>
      <c r="U3229" s="357"/>
      <c r="V3229" s="357"/>
      <c r="W3229" s="357"/>
      <c r="X3229" s="357"/>
      <c r="Y3229" s="357"/>
      <c r="Z3229" s="357"/>
      <c r="AA3229" s="357"/>
      <c r="AB3229" s="308"/>
      <c r="AC3229" s="2300"/>
      <c r="AD3229" s="2318"/>
      <c r="AE3229" s="2308"/>
      <c r="AF3229" s="2316"/>
      <c r="AG3229" s="2314"/>
      <c r="AH3229" s="2312"/>
      <c r="AI3229" s="271">
        <f t="shared" ref="AI3229" si="3425">IF(P3229=P3228,0,IF(P3229=P3227,0,IF(P3229=P3226,0,IF(P3229=P3225,0,IF(P3229=P3224,0,IF(P3229=P3223,0,IF(P3229=P3222,0,1)))))))</f>
        <v>0</v>
      </c>
      <c r="AJ3229" s="271" t="s">
        <v>545</v>
      </c>
      <c r="AK3229" s="271" t="str">
        <f t="shared" si="3203"/>
        <v>??</v>
      </c>
      <c r="AL3229" s="271" t="e">
        <f>IF(#REF!=#REF!,0,IF(#REF!=#REF!,0,IF(#REF!=#REF!,0,IF(#REF!=#REF!,0,IF(#REF!=#REF!,0,IF(#REF!=#REF!,0,IF(#REF!=#REF!,0,1)))))))</f>
        <v>#REF!</v>
      </c>
      <c r="AM3229" s="354">
        <f t="shared" si="3397"/>
        <v>0</v>
      </c>
    </row>
    <row r="3230" spans="1:39" ht="14.1" customHeight="1" thickTop="1" thickBot="1" x14ac:dyDescent="0.25">
      <c r="A3230" s="2278"/>
      <c r="B3230" s="2281"/>
      <c r="C3230" s="2283"/>
      <c r="D3230" s="2285"/>
      <c r="E3230" s="2288"/>
      <c r="F3230" s="2281"/>
      <c r="G3230" s="2295"/>
      <c r="H3230" s="2297"/>
      <c r="I3230" s="2293"/>
      <c r="J3230" s="2281"/>
      <c r="K3230" s="2295"/>
      <c r="L3230" s="2281"/>
      <c r="M3230" s="310"/>
      <c r="N3230" s="1678"/>
      <c r="O3230" s="1678"/>
      <c r="P3230" s="309"/>
      <c r="Q3230" s="309"/>
      <c r="R3230" s="308"/>
      <c r="S3230" s="308"/>
      <c r="T3230" s="358"/>
      <c r="U3230" s="357"/>
      <c r="V3230" s="357"/>
      <c r="W3230" s="357"/>
      <c r="X3230" s="357"/>
      <c r="Y3230" s="357"/>
      <c r="Z3230" s="357"/>
      <c r="AA3230" s="357"/>
      <c r="AB3230" s="308"/>
      <c r="AC3230" s="2300"/>
      <c r="AD3230" s="2318"/>
      <c r="AE3230" s="2308"/>
      <c r="AF3230" s="2316"/>
      <c r="AG3230" s="2314"/>
      <c r="AH3230" s="2312"/>
      <c r="AI3230" s="271">
        <f t="shared" ref="AI3230" si="3426">IF(P3230=P3229,0,IF(P3230=P3228,0,IF(P3230=P3227,0,IF(P3230=P3226,0,IF(P3230=P3225,0,IF(P3230=P3224,0,IF(P3230=P3223,0,IF(P3230=P3222,0,1))))))))</f>
        <v>0</v>
      </c>
      <c r="AJ3230" s="271" t="s">
        <v>545</v>
      </c>
      <c r="AK3230" s="271" t="str">
        <f t="shared" si="3203"/>
        <v>??</v>
      </c>
      <c r="AL3230" s="271" t="e">
        <f>IF(#REF!=#REF!,0,IF(#REF!=#REF!,0,IF(#REF!=#REF!,0,IF(#REF!=#REF!,0,IF(#REF!=#REF!,0,IF(#REF!=#REF!,0,IF(#REF!=#REF!,0,IF(#REF!=#REF!,0,1))))))))</f>
        <v>#REF!</v>
      </c>
      <c r="AM3230" s="354">
        <f t="shared" si="3397"/>
        <v>0</v>
      </c>
    </row>
    <row r="3231" spans="1:39" ht="14.1" customHeight="1" thickTop="1" thickBot="1" x14ac:dyDescent="0.25">
      <c r="A3231" s="2279"/>
      <c r="B3231" s="2282"/>
      <c r="C3231" s="2284"/>
      <c r="D3231" s="2286"/>
      <c r="E3231" s="2289"/>
      <c r="F3231" s="2282"/>
      <c r="G3231" s="2296"/>
      <c r="H3231" s="2298"/>
      <c r="I3231" s="2294"/>
      <c r="J3231" s="2282"/>
      <c r="K3231" s="2296"/>
      <c r="L3231" s="2282"/>
      <c r="M3231" s="292"/>
      <c r="N3231" s="290"/>
      <c r="O3231" s="290"/>
      <c r="P3231" s="291"/>
      <c r="Q3231" s="291"/>
      <c r="R3231" s="290"/>
      <c r="S3231" s="290"/>
      <c r="T3231" s="356"/>
      <c r="U3231" s="355"/>
      <c r="V3231" s="355"/>
      <c r="W3231" s="355"/>
      <c r="X3231" s="355"/>
      <c r="Y3231" s="355"/>
      <c r="Z3231" s="355"/>
      <c r="AA3231" s="355"/>
      <c r="AB3231" s="290"/>
      <c r="AC3231" s="2301"/>
      <c r="AD3231" s="2319"/>
      <c r="AE3231" s="2309"/>
      <c r="AF3231" s="2316"/>
      <c r="AG3231" s="2315"/>
      <c r="AH3231" s="2312"/>
      <c r="AI3231" s="271">
        <f t="shared" ref="AI3231" si="3427">IF(P3231=P3230,0,IF(P3231=P3229,0,IF(P3231=P3228,0,IF(P3231=P3227,0,IF(P3231=P3226,0,IF(P3231=P3225,0,IF(P3231=P3224,0,IF(P3231=P3223,0,IF(P3231=P3222,0,1)))))))))</f>
        <v>0</v>
      </c>
      <c r="AJ3231" s="271" t="s">
        <v>545</v>
      </c>
      <c r="AK3231" s="271" t="str">
        <f t="shared" si="3203"/>
        <v>??</v>
      </c>
      <c r="AL3231" s="271" t="e">
        <f>IF(#REF!=#REF!,0,IF(#REF!=#REF!,0,IF(#REF!=#REF!,0,IF(#REF!=#REF!,0,IF(#REF!=#REF!,0,IF(#REF!=#REF!,0,IF(#REF!=#REF!,0,IF(#REF!=#REF!,0,IF(#REF!=#REF!,0,1)))))))))</f>
        <v>#REF!</v>
      </c>
      <c r="AM3231" s="354">
        <f t="shared" si="3397"/>
        <v>0</v>
      </c>
    </row>
    <row r="3232" spans="1:39" ht="14.1" customHeight="1" thickTop="1" thickBot="1" x14ac:dyDescent="0.25">
      <c r="A3232" s="2278"/>
      <c r="B3232" s="2280"/>
      <c r="C3232" s="2283"/>
      <c r="D3232" s="2285"/>
      <c r="E3232" s="2287"/>
      <c r="F3232" s="2280"/>
      <c r="G3232" s="2280"/>
      <c r="H3232" s="2297"/>
      <c r="I3232" s="2290" t="s">
        <v>140</v>
      </c>
      <c r="J3232" s="2281"/>
      <c r="K3232" s="2280"/>
      <c r="L3232" s="2281"/>
      <c r="M3232" s="310"/>
      <c r="N3232" s="1678"/>
      <c r="O3232" s="1678"/>
      <c r="P3232" s="388"/>
      <c r="Q3232" s="388"/>
      <c r="R3232" s="308"/>
      <c r="S3232" s="308"/>
      <c r="T3232" s="358"/>
      <c r="U3232" s="357"/>
      <c r="V3232" s="357"/>
      <c r="W3232" s="357"/>
      <c r="X3232" s="357"/>
      <c r="Y3232" s="357"/>
      <c r="Z3232" s="357"/>
      <c r="AA3232" s="357"/>
      <c r="AB3232" s="308"/>
      <c r="AC3232" s="2299">
        <f t="shared" ref="AC3232" si="3428">SUM(T3232:AB3241)</f>
        <v>0</v>
      </c>
      <c r="AD3232" s="2317"/>
      <c r="AE3232" s="2306">
        <f t="shared" ref="AE3232" si="3429">IF((AC3232-AD3232)&gt;=0,AC3232-AD3232,0)</f>
        <v>0</v>
      </c>
      <c r="AF3232" s="2316">
        <f t="shared" ref="AF3232" si="3430">IF(AC3232&lt;AD3232,AC3232,AD3232)/IF(AD3232=0,1,AD3232)</f>
        <v>0</v>
      </c>
      <c r="AG3232" s="2313" t="str">
        <f t="shared" ref="AG3232" si="3431">IF(AF3232=1,"pe",IF(AF3232&gt;0,"ne",""))</f>
        <v/>
      </c>
      <c r="AH3232" s="2312"/>
      <c r="AI3232" s="271">
        <v>1</v>
      </c>
      <c r="AJ3232" s="271" t="s">
        <v>545</v>
      </c>
      <c r="AK3232" s="271" t="str">
        <f t="shared" si="3203"/>
        <v>??</v>
      </c>
      <c r="AL3232" s="271">
        <v>1</v>
      </c>
      <c r="AM3232" s="354">
        <f t="shared" ref="AM3232" si="3432">C3232</f>
        <v>0</v>
      </c>
    </row>
    <row r="3233" spans="1:39" ht="14.1" customHeight="1" thickTop="1" thickBot="1" x14ac:dyDescent="0.25">
      <c r="A3233" s="2278"/>
      <c r="B3233" s="2281"/>
      <c r="C3233" s="2283"/>
      <c r="D3233" s="2285"/>
      <c r="E3233" s="2288"/>
      <c r="F3233" s="2281"/>
      <c r="G3233" s="2295"/>
      <c r="H3233" s="2297"/>
      <c r="I3233" s="2291"/>
      <c r="J3233" s="2281"/>
      <c r="K3233" s="2295"/>
      <c r="L3233" s="2281"/>
      <c r="M3233" s="310"/>
      <c r="N3233" s="1678"/>
      <c r="O3233" s="1678"/>
      <c r="P3233" s="309"/>
      <c r="Q3233" s="309"/>
      <c r="R3233" s="308"/>
      <c r="S3233" s="308"/>
      <c r="T3233" s="358"/>
      <c r="U3233" s="357"/>
      <c r="V3233" s="357"/>
      <c r="W3233" s="357"/>
      <c r="X3233" s="357"/>
      <c r="Y3233" s="357"/>
      <c r="Z3233" s="357"/>
      <c r="AA3233" s="357"/>
      <c r="AB3233" s="308"/>
      <c r="AC3233" s="2300"/>
      <c r="AD3233" s="2318"/>
      <c r="AE3233" s="2307"/>
      <c r="AF3233" s="2316"/>
      <c r="AG3233" s="2314"/>
      <c r="AH3233" s="2312"/>
      <c r="AI3233" s="271">
        <f t="shared" ref="AI3233" si="3433">IF(P3233=P3232,0,1)</f>
        <v>0</v>
      </c>
      <c r="AJ3233" s="271" t="s">
        <v>545</v>
      </c>
      <c r="AK3233" s="271" t="str">
        <f t="shared" si="3203"/>
        <v>??</v>
      </c>
      <c r="AL3233" s="271" t="e">
        <f>IF(#REF!=#REF!,0,1)</f>
        <v>#REF!</v>
      </c>
      <c r="AM3233" s="354">
        <f t="shared" si="3397"/>
        <v>0</v>
      </c>
    </row>
    <row r="3234" spans="1:39" ht="14.1" customHeight="1" thickTop="1" thickBot="1" x14ac:dyDescent="0.25">
      <c r="A3234" s="2278"/>
      <c r="B3234" s="2281"/>
      <c r="C3234" s="2283"/>
      <c r="D3234" s="2285"/>
      <c r="E3234" s="2288"/>
      <c r="F3234" s="2281"/>
      <c r="G3234" s="2295"/>
      <c r="H3234" s="2297"/>
      <c r="I3234" s="2292"/>
      <c r="J3234" s="2281"/>
      <c r="K3234" s="2295"/>
      <c r="L3234" s="2281"/>
      <c r="M3234" s="310"/>
      <c r="N3234" s="1678"/>
      <c r="O3234" s="1678"/>
      <c r="P3234" s="309"/>
      <c r="Q3234" s="309"/>
      <c r="R3234" s="308"/>
      <c r="S3234" s="308"/>
      <c r="T3234" s="358"/>
      <c r="U3234" s="357"/>
      <c r="V3234" s="357"/>
      <c r="W3234" s="357"/>
      <c r="X3234" s="357"/>
      <c r="Y3234" s="357"/>
      <c r="Z3234" s="357"/>
      <c r="AA3234" s="357"/>
      <c r="AB3234" s="308"/>
      <c r="AC3234" s="2300"/>
      <c r="AD3234" s="2318"/>
      <c r="AE3234" s="2307"/>
      <c r="AF3234" s="2316"/>
      <c r="AG3234" s="2314"/>
      <c r="AH3234" s="2312"/>
      <c r="AI3234" s="271">
        <f t="shared" ref="AI3234" si="3434">IF(P3234=P3233,0,IF(P3234=P3232,0,1))</f>
        <v>0</v>
      </c>
      <c r="AJ3234" s="271" t="s">
        <v>545</v>
      </c>
      <c r="AK3234" s="271" t="str">
        <f t="shared" si="3203"/>
        <v>??</v>
      </c>
      <c r="AL3234" s="271" t="e">
        <f>IF(#REF!=#REF!,0,IF(#REF!=#REF!,0,1))</f>
        <v>#REF!</v>
      </c>
      <c r="AM3234" s="354">
        <f t="shared" si="3397"/>
        <v>0</v>
      </c>
    </row>
    <row r="3235" spans="1:39" ht="14.1" customHeight="1" thickTop="1" thickBot="1" x14ac:dyDescent="0.25">
      <c r="A3235" s="2278"/>
      <c r="B3235" s="2281"/>
      <c r="C3235" s="2283"/>
      <c r="D3235" s="2285"/>
      <c r="E3235" s="2288"/>
      <c r="F3235" s="2281"/>
      <c r="G3235" s="2295"/>
      <c r="H3235" s="2297"/>
      <c r="I3235" s="2293"/>
      <c r="J3235" s="2281"/>
      <c r="K3235" s="2295"/>
      <c r="L3235" s="2281"/>
      <c r="M3235" s="310"/>
      <c r="N3235" s="1678"/>
      <c r="O3235" s="1678"/>
      <c r="P3235" s="309"/>
      <c r="Q3235" s="309"/>
      <c r="R3235" s="308"/>
      <c r="S3235" s="308"/>
      <c r="T3235" s="358"/>
      <c r="U3235" s="357"/>
      <c r="V3235" s="357"/>
      <c r="W3235" s="357"/>
      <c r="X3235" s="357"/>
      <c r="Y3235" s="357"/>
      <c r="Z3235" s="357"/>
      <c r="AA3235" s="357"/>
      <c r="AB3235" s="308"/>
      <c r="AC3235" s="2300"/>
      <c r="AD3235" s="2318"/>
      <c r="AE3235" s="2307"/>
      <c r="AF3235" s="2316"/>
      <c r="AG3235" s="2314"/>
      <c r="AH3235" s="2312"/>
      <c r="AI3235" s="271">
        <f t="shared" ref="AI3235" si="3435">IF(P3235=P3234,0,IF(P3235=P3233,0,IF(P3235=P3232,0,1)))</f>
        <v>0</v>
      </c>
      <c r="AJ3235" s="271" t="s">
        <v>545</v>
      </c>
      <c r="AK3235" s="271" t="str">
        <f t="shared" si="3203"/>
        <v>??</v>
      </c>
      <c r="AL3235" s="271" t="e">
        <f>IF(#REF!=#REF!,0,IF(#REF!=#REF!,0,IF(#REF!=#REF!,0,1)))</f>
        <v>#REF!</v>
      </c>
      <c r="AM3235" s="354">
        <f t="shared" si="3397"/>
        <v>0</v>
      </c>
    </row>
    <row r="3236" spans="1:39" ht="14.1" customHeight="1" thickTop="1" thickBot="1" x14ac:dyDescent="0.25">
      <c r="A3236" s="2278"/>
      <c r="B3236" s="2281"/>
      <c r="C3236" s="2283"/>
      <c r="D3236" s="2285"/>
      <c r="E3236" s="2288"/>
      <c r="F3236" s="2281"/>
      <c r="G3236" s="2295"/>
      <c r="H3236" s="2297"/>
      <c r="I3236" s="2293"/>
      <c r="J3236" s="2281"/>
      <c r="K3236" s="2295"/>
      <c r="L3236" s="2281"/>
      <c r="M3236" s="310"/>
      <c r="N3236" s="1678"/>
      <c r="O3236" s="1678"/>
      <c r="P3236" s="309"/>
      <c r="Q3236" s="309"/>
      <c r="R3236" s="308"/>
      <c r="S3236" s="308"/>
      <c r="T3236" s="358"/>
      <c r="U3236" s="357"/>
      <c r="V3236" s="357"/>
      <c r="W3236" s="357"/>
      <c r="X3236" s="357"/>
      <c r="Y3236" s="357"/>
      <c r="Z3236" s="357"/>
      <c r="AA3236" s="357"/>
      <c r="AB3236" s="308"/>
      <c r="AC3236" s="2300"/>
      <c r="AD3236" s="2318"/>
      <c r="AE3236" s="2307"/>
      <c r="AF3236" s="2316"/>
      <c r="AG3236" s="2314"/>
      <c r="AH3236" s="2312"/>
      <c r="AI3236" s="271">
        <f t="shared" ref="AI3236" si="3436">IF(P3236=P3235,0,IF(P3236=P3234,0,IF(P3236=P3233,0,IF(P3236=P3232,0,1))))</f>
        <v>0</v>
      </c>
      <c r="AJ3236" s="271" t="s">
        <v>545</v>
      </c>
      <c r="AK3236" s="271" t="str">
        <f t="shared" si="3203"/>
        <v>??</v>
      </c>
      <c r="AL3236" s="271" t="e">
        <f>IF(#REF!=#REF!,0,IF(#REF!=#REF!,0,IF(#REF!=#REF!,0,IF(#REF!=#REF!,0,1))))</f>
        <v>#REF!</v>
      </c>
      <c r="AM3236" s="354">
        <f t="shared" si="3397"/>
        <v>0</v>
      </c>
    </row>
    <row r="3237" spans="1:39" ht="14.1" customHeight="1" thickTop="1" thickBot="1" x14ac:dyDescent="0.25">
      <c r="A3237" s="2278"/>
      <c r="B3237" s="2281"/>
      <c r="C3237" s="2283"/>
      <c r="D3237" s="2285"/>
      <c r="E3237" s="2288"/>
      <c r="F3237" s="2281"/>
      <c r="G3237" s="2295"/>
      <c r="H3237" s="2297"/>
      <c r="I3237" s="2293"/>
      <c r="J3237" s="2281"/>
      <c r="K3237" s="2295"/>
      <c r="L3237" s="2281"/>
      <c r="M3237" s="310"/>
      <c r="N3237" s="1678"/>
      <c r="O3237" s="1678"/>
      <c r="P3237" s="309"/>
      <c r="Q3237" s="309"/>
      <c r="R3237" s="308"/>
      <c r="S3237" s="308"/>
      <c r="T3237" s="358"/>
      <c r="U3237" s="357"/>
      <c r="V3237" s="357"/>
      <c r="W3237" s="357"/>
      <c r="X3237" s="357"/>
      <c r="Y3237" s="357"/>
      <c r="Z3237" s="357"/>
      <c r="AA3237" s="357"/>
      <c r="AB3237" s="308"/>
      <c r="AC3237" s="2300"/>
      <c r="AD3237" s="2318"/>
      <c r="AE3237" s="2307"/>
      <c r="AF3237" s="2316"/>
      <c r="AG3237" s="2314"/>
      <c r="AH3237" s="2312"/>
      <c r="AI3237" s="271">
        <f t="shared" ref="AI3237" si="3437">IF(P3237=P3236,0,IF(P3237=P3235,0,IF(P3237=P3234,0,IF(P3237=P3233,0,IF(P3237=P3232,0,1)))))</f>
        <v>0</v>
      </c>
      <c r="AJ3237" s="271" t="s">
        <v>545</v>
      </c>
      <c r="AK3237" s="271" t="str">
        <f t="shared" si="3203"/>
        <v>??</v>
      </c>
      <c r="AL3237" s="271" t="e">
        <f>IF(#REF!=#REF!,0,IF(#REF!=#REF!,0,IF(#REF!=#REF!,0,IF(#REF!=#REF!,0,IF(#REF!=#REF!,0,1)))))</f>
        <v>#REF!</v>
      </c>
      <c r="AM3237" s="354">
        <f t="shared" si="3397"/>
        <v>0</v>
      </c>
    </row>
    <row r="3238" spans="1:39" ht="14.1" customHeight="1" thickTop="1" thickBot="1" x14ac:dyDescent="0.25">
      <c r="A3238" s="2278"/>
      <c r="B3238" s="2281"/>
      <c r="C3238" s="2283"/>
      <c r="D3238" s="2285"/>
      <c r="E3238" s="2288"/>
      <c r="F3238" s="2281"/>
      <c r="G3238" s="2295"/>
      <c r="H3238" s="2297"/>
      <c r="I3238" s="2293"/>
      <c r="J3238" s="2281"/>
      <c r="K3238" s="2295"/>
      <c r="L3238" s="2281"/>
      <c r="M3238" s="310"/>
      <c r="N3238" s="1678"/>
      <c r="O3238" s="1678"/>
      <c r="P3238" s="309"/>
      <c r="Q3238" s="309"/>
      <c r="R3238" s="308"/>
      <c r="S3238" s="308"/>
      <c r="T3238" s="358"/>
      <c r="U3238" s="357"/>
      <c r="V3238" s="357"/>
      <c r="W3238" s="357"/>
      <c r="X3238" s="357"/>
      <c r="Y3238" s="357"/>
      <c r="Z3238" s="357"/>
      <c r="AA3238" s="357"/>
      <c r="AB3238" s="308"/>
      <c r="AC3238" s="2300"/>
      <c r="AD3238" s="2318"/>
      <c r="AE3238" s="2308" t="str">
        <f t="shared" ref="AE3238" si="3438">IF(AE3232&gt;AD3232/2,"błąd","")</f>
        <v/>
      </c>
      <c r="AF3238" s="2316"/>
      <c r="AG3238" s="2314"/>
      <c r="AH3238" s="2312"/>
      <c r="AI3238" s="271">
        <f t="shared" ref="AI3238" si="3439">IF(P3238=P3237,0,IF(P3238=P3236,0,IF(P3238=P3235,0,IF(P3238=P3234,0,IF(P3238=P3233,0,IF(P3238=P3232,0,1))))))</f>
        <v>0</v>
      </c>
      <c r="AJ3238" s="271" t="s">
        <v>545</v>
      </c>
      <c r="AK3238" s="271" t="str">
        <f t="shared" si="3203"/>
        <v>??</v>
      </c>
      <c r="AL3238" s="271" t="e">
        <f>IF(#REF!=#REF!,0,IF(#REF!=#REF!,0,IF(#REF!=#REF!,0,IF(#REF!=#REF!,0,IF(#REF!=#REF!,0,IF(#REF!=#REF!,0,1))))))</f>
        <v>#REF!</v>
      </c>
      <c r="AM3238" s="354">
        <f t="shared" si="3397"/>
        <v>0</v>
      </c>
    </row>
    <row r="3239" spans="1:39" ht="14.1" customHeight="1" thickTop="1" thickBot="1" x14ac:dyDescent="0.25">
      <c r="A3239" s="2278"/>
      <c r="B3239" s="2281"/>
      <c r="C3239" s="2283"/>
      <c r="D3239" s="2285"/>
      <c r="E3239" s="2288"/>
      <c r="F3239" s="2281"/>
      <c r="G3239" s="2295"/>
      <c r="H3239" s="2297"/>
      <c r="I3239" s="2293"/>
      <c r="J3239" s="2281"/>
      <c r="K3239" s="2295"/>
      <c r="L3239" s="2281"/>
      <c r="M3239" s="310"/>
      <c r="N3239" s="1678"/>
      <c r="O3239" s="1678"/>
      <c r="P3239" s="309"/>
      <c r="Q3239" s="309"/>
      <c r="R3239" s="308"/>
      <c r="S3239" s="308"/>
      <c r="T3239" s="358"/>
      <c r="U3239" s="357"/>
      <c r="V3239" s="357"/>
      <c r="W3239" s="357"/>
      <c r="X3239" s="357"/>
      <c r="Y3239" s="357"/>
      <c r="Z3239" s="357"/>
      <c r="AA3239" s="357"/>
      <c r="AB3239" s="308"/>
      <c r="AC3239" s="2300"/>
      <c r="AD3239" s="2318"/>
      <c r="AE3239" s="2308"/>
      <c r="AF3239" s="2316"/>
      <c r="AG3239" s="2314"/>
      <c r="AH3239" s="2312"/>
      <c r="AI3239" s="271">
        <f t="shared" ref="AI3239" si="3440">IF(P3239=P3238,0,IF(P3239=P3237,0,IF(P3239=P3236,0,IF(P3239=P3235,0,IF(P3239=P3234,0,IF(P3239=P3233,0,IF(P3239=P3232,0,1)))))))</f>
        <v>0</v>
      </c>
      <c r="AJ3239" s="271" t="s">
        <v>545</v>
      </c>
      <c r="AK3239" s="271" t="str">
        <f t="shared" si="3203"/>
        <v>??</v>
      </c>
      <c r="AL3239" s="271" t="e">
        <f>IF(#REF!=#REF!,0,IF(#REF!=#REF!,0,IF(#REF!=#REF!,0,IF(#REF!=#REF!,0,IF(#REF!=#REF!,0,IF(#REF!=#REF!,0,IF(#REF!=#REF!,0,1)))))))</f>
        <v>#REF!</v>
      </c>
      <c r="AM3239" s="354">
        <f t="shared" si="3397"/>
        <v>0</v>
      </c>
    </row>
    <row r="3240" spans="1:39" ht="14.1" customHeight="1" thickTop="1" thickBot="1" x14ac:dyDescent="0.25">
      <c r="A3240" s="2278"/>
      <c r="B3240" s="2281"/>
      <c r="C3240" s="2283"/>
      <c r="D3240" s="2285"/>
      <c r="E3240" s="2288"/>
      <c r="F3240" s="2281"/>
      <c r="G3240" s="2295"/>
      <c r="H3240" s="2297"/>
      <c r="I3240" s="2293"/>
      <c r="J3240" s="2281"/>
      <c r="K3240" s="2295"/>
      <c r="L3240" s="2281"/>
      <c r="M3240" s="310"/>
      <c r="N3240" s="1678"/>
      <c r="O3240" s="1678"/>
      <c r="P3240" s="309"/>
      <c r="Q3240" s="309"/>
      <c r="R3240" s="308"/>
      <c r="S3240" s="308"/>
      <c r="T3240" s="358"/>
      <c r="U3240" s="357"/>
      <c r="V3240" s="357"/>
      <c r="W3240" s="357"/>
      <c r="X3240" s="357"/>
      <c r="Y3240" s="357"/>
      <c r="Z3240" s="357"/>
      <c r="AA3240" s="357"/>
      <c r="AB3240" s="308"/>
      <c r="AC3240" s="2300"/>
      <c r="AD3240" s="2318"/>
      <c r="AE3240" s="2308"/>
      <c r="AF3240" s="2316"/>
      <c r="AG3240" s="2314"/>
      <c r="AH3240" s="2312"/>
      <c r="AI3240" s="271">
        <f t="shared" ref="AI3240" si="3441">IF(P3240=P3239,0,IF(P3240=P3238,0,IF(P3240=P3237,0,IF(P3240=P3236,0,IF(P3240=P3235,0,IF(P3240=P3234,0,IF(P3240=P3233,0,IF(P3240=P3232,0,1))))))))</f>
        <v>0</v>
      </c>
      <c r="AJ3240" s="271" t="s">
        <v>545</v>
      </c>
      <c r="AK3240" s="271" t="str">
        <f t="shared" si="3203"/>
        <v>??</v>
      </c>
      <c r="AL3240" s="271" t="e">
        <f>IF(#REF!=#REF!,0,IF(#REF!=#REF!,0,IF(#REF!=#REF!,0,IF(#REF!=#REF!,0,IF(#REF!=#REF!,0,IF(#REF!=#REF!,0,IF(#REF!=#REF!,0,IF(#REF!=#REF!,0,1))))))))</f>
        <v>#REF!</v>
      </c>
      <c r="AM3240" s="354">
        <f t="shared" si="3397"/>
        <v>0</v>
      </c>
    </row>
    <row r="3241" spans="1:39" ht="14.1" customHeight="1" thickTop="1" thickBot="1" x14ac:dyDescent="0.25">
      <c r="A3241" s="2279"/>
      <c r="B3241" s="2282"/>
      <c r="C3241" s="2284"/>
      <c r="D3241" s="2286"/>
      <c r="E3241" s="2289"/>
      <c r="F3241" s="2282"/>
      <c r="G3241" s="2296"/>
      <c r="H3241" s="2298"/>
      <c r="I3241" s="2294"/>
      <c r="J3241" s="2282"/>
      <c r="K3241" s="2296"/>
      <c r="L3241" s="2282"/>
      <c r="M3241" s="292"/>
      <c r="N3241" s="290"/>
      <c r="O3241" s="290"/>
      <c r="P3241" s="291"/>
      <c r="Q3241" s="291"/>
      <c r="R3241" s="290"/>
      <c r="S3241" s="290"/>
      <c r="T3241" s="356"/>
      <c r="U3241" s="355"/>
      <c r="V3241" s="355"/>
      <c r="W3241" s="355"/>
      <c r="X3241" s="355"/>
      <c r="Y3241" s="355"/>
      <c r="Z3241" s="355"/>
      <c r="AA3241" s="355"/>
      <c r="AB3241" s="290"/>
      <c r="AC3241" s="2301"/>
      <c r="AD3241" s="2319"/>
      <c r="AE3241" s="2309"/>
      <c r="AF3241" s="2316"/>
      <c r="AG3241" s="2315"/>
      <c r="AH3241" s="2312"/>
      <c r="AI3241" s="271">
        <f t="shared" ref="AI3241" si="3442">IF(P3241=P3240,0,IF(P3241=P3239,0,IF(P3241=P3238,0,IF(P3241=P3237,0,IF(P3241=P3236,0,IF(P3241=P3235,0,IF(P3241=P3234,0,IF(P3241=P3233,0,IF(P3241=P3232,0,1)))))))))</f>
        <v>0</v>
      </c>
      <c r="AJ3241" s="271" t="s">
        <v>545</v>
      </c>
      <c r="AK3241" s="271" t="str">
        <f t="shared" si="3203"/>
        <v>??</v>
      </c>
      <c r="AL3241" s="271" t="e">
        <f>IF(#REF!=#REF!,0,IF(#REF!=#REF!,0,IF(#REF!=#REF!,0,IF(#REF!=#REF!,0,IF(#REF!=#REF!,0,IF(#REF!=#REF!,0,IF(#REF!=#REF!,0,IF(#REF!=#REF!,0,IF(#REF!=#REF!,0,1)))))))))</f>
        <v>#REF!</v>
      </c>
      <c r="AM3241" s="354">
        <f t="shared" si="3397"/>
        <v>0</v>
      </c>
    </row>
    <row r="3242" spans="1:39" ht="14.1" customHeight="1" thickTop="1" thickBot="1" x14ac:dyDescent="0.25">
      <c r="A3242" s="2278"/>
      <c r="B3242" s="2280"/>
      <c r="C3242" s="2283"/>
      <c r="D3242" s="2285"/>
      <c r="E3242" s="2287"/>
      <c r="F3242" s="2280"/>
      <c r="G3242" s="2280"/>
      <c r="H3242" s="2297"/>
      <c r="I3242" s="2290" t="s">
        <v>140</v>
      </c>
      <c r="J3242" s="2281"/>
      <c r="K3242" s="2280"/>
      <c r="L3242" s="2281"/>
      <c r="M3242" s="310"/>
      <c r="N3242" s="1678"/>
      <c r="O3242" s="1678"/>
      <c r="P3242" s="388"/>
      <c r="Q3242" s="388"/>
      <c r="R3242" s="308"/>
      <c r="S3242" s="308"/>
      <c r="T3242" s="358"/>
      <c r="U3242" s="357"/>
      <c r="V3242" s="357"/>
      <c r="W3242" s="357"/>
      <c r="X3242" s="357"/>
      <c r="Y3242" s="357"/>
      <c r="Z3242" s="357"/>
      <c r="AA3242" s="357"/>
      <c r="AB3242" s="308"/>
      <c r="AC3242" s="2299">
        <f t="shared" ref="AC3242" si="3443">SUM(T3242:AB3251)</f>
        <v>0</v>
      </c>
      <c r="AD3242" s="2317"/>
      <c r="AE3242" s="2306">
        <f t="shared" ref="AE3242" si="3444">IF((AC3242-AD3242)&gt;=0,AC3242-AD3242,0)</f>
        <v>0</v>
      </c>
      <c r="AF3242" s="2316">
        <f t="shared" ref="AF3242" si="3445">IF(AC3242&lt;AD3242,AC3242,AD3242)/IF(AD3242=0,1,AD3242)</f>
        <v>0</v>
      </c>
      <c r="AG3242" s="2313" t="str">
        <f t="shared" ref="AG3242" si="3446">IF(AF3242=1,"pe",IF(AF3242&gt;0,"ne",""))</f>
        <v/>
      </c>
      <c r="AH3242" s="2312"/>
      <c r="AI3242" s="271">
        <v>1</v>
      </c>
      <c r="AJ3242" s="271" t="s">
        <v>545</v>
      </c>
      <c r="AK3242" s="271" t="str">
        <f t="shared" si="3203"/>
        <v>??</v>
      </c>
      <c r="AL3242" s="271">
        <v>1</v>
      </c>
      <c r="AM3242" s="354">
        <f t="shared" ref="AM3242" si="3447">C3242</f>
        <v>0</v>
      </c>
    </row>
    <row r="3243" spans="1:39" ht="14.1" customHeight="1" thickTop="1" thickBot="1" x14ac:dyDescent="0.25">
      <c r="A3243" s="2278"/>
      <c r="B3243" s="2281"/>
      <c r="C3243" s="2283"/>
      <c r="D3243" s="2285"/>
      <c r="E3243" s="2288"/>
      <c r="F3243" s="2281"/>
      <c r="G3243" s="2295"/>
      <c r="H3243" s="2297"/>
      <c r="I3243" s="2291"/>
      <c r="J3243" s="2281"/>
      <c r="K3243" s="2295"/>
      <c r="L3243" s="2281"/>
      <c r="M3243" s="310"/>
      <c r="N3243" s="1678"/>
      <c r="O3243" s="1678"/>
      <c r="P3243" s="309"/>
      <c r="Q3243" s="309"/>
      <c r="R3243" s="308"/>
      <c r="S3243" s="308"/>
      <c r="T3243" s="358"/>
      <c r="U3243" s="357"/>
      <c r="V3243" s="357"/>
      <c r="W3243" s="357"/>
      <c r="X3243" s="357"/>
      <c r="Y3243" s="357"/>
      <c r="Z3243" s="357"/>
      <c r="AA3243" s="357"/>
      <c r="AB3243" s="308"/>
      <c r="AC3243" s="2300"/>
      <c r="AD3243" s="2318"/>
      <c r="AE3243" s="2307"/>
      <c r="AF3243" s="2316"/>
      <c r="AG3243" s="2314"/>
      <c r="AH3243" s="2312"/>
      <c r="AI3243" s="271">
        <f t="shared" ref="AI3243" si="3448">IF(P3243=P3242,0,1)</f>
        <v>0</v>
      </c>
      <c r="AJ3243" s="271" t="s">
        <v>545</v>
      </c>
      <c r="AK3243" s="271" t="str">
        <f t="shared" si="3203"/>
        <v>??</v>
      </c>
      <c r="AL3243" s="271" t="e">
        <f>IF(#REF!=#REF!,0,1)</f>
        <v>#REF!</v>
      </c>
      <c r="AM3243" s="354">
        <f t="shared" si="3397"/>
        <v>0</v>
      </c>
    </row>
    <row r="3244" spans="1:39" ht="14.1" customHeight="1" thickTop="1" thickBot="1" x14ac:dyDescent="0.25">
      <c r="A3244" s="2278"/>
      <c r="B3244" s="2281"/>
      <c r="C3244" s="2283"/>
      <c r="D3244" s="2285"/>
      <c r="E3244" s="2288"/>
      <c r="F3244" s="2281"/>
      <c r="G3244" s="2295"/>
      <c r="H3244" s="2297"/>
      <c r="I3244" s="2292"/>
      <c r="J3244" s="2281"/>
      <c r="K3244" s="2295"/>
      <c r="L3244" s="2281"/>
      <c r="M3244" s="310"/>
      <c r="N3244" s="1678"/>
      <c r="O3244" s="1678"/>
      <c r="P3244" s="309"/>
      <c r="Q3244" s="309"/>
      <c r="R3244" s="308"/>
      <c r="S3244" s="308"/>
      <c r="T3244" s="358"/>
      <c r="U3244" s="357"/>
      <c r="V3244" s="357"/>
      <c r="W3244" s="357"/>
      <c r="X3244" s="357"/>
      <c r="Y3244" s="357"/>
      <c r="Z3244" s="357"/>
      <c r="AA3244" s="357"/>
      <c r="AB3244" s="308"/>
      <c r="AC3244" s="2300"/>
      <c r="AD3244" s="2318"/>
      <c r="AE3244" s="2307"/>
      <c r="AF3244" s="2316"/>
      <c r="AG3244" s="2314"/>
      <c r="AH3244" s="2312"/>
      <c r="AI3244" s="271">
        <f t="shared" ref="AI3244" si="3449">IF(P3244=P3243,0,IF(P3244=P3242,0,1))</f>
        <v>0</v>
      </c>
      <c r="AJ3244" s="271" t="s">
        <v>545</v>
      </c>
      <c r="AK3244" s="271" t="str">
        <f t="shared" si="3203"/>
        <v>??</v>
      </c>
      <c r="AL3244" s="271" t="e">
        <f>IF(#REF!=#REF!,0,IF(#REF!=#REF!,0,1))</f>
        <v>#REF!</v>
      </c>
      <c r="AM3244" s="354">
        <f t="shared" si="3397"/>
        <v>0</v>
      </c>
    </row>
    <row r="3245" spans="1:39" ht="14.1" customHeight="1" thickTop="1" thickBot="1" x14ac:dyDescent="0.25">
      <c r="A3245" s="2278"/>
      <c r="B3245" s="2281"/>
      <c r="C3245" s="2283"/>
      <c r="D3245" s="2285"/>
      <c r="E3245" s="2288"/>
      <c r="F3245" s="2281"/>
      <c r="G3245" s="2295"/>
      <c r="H3245" s="2297"/>
      <c r="I3245" s="2293"/>
      <c r="J3245" s="2281"/>
      <c r="K3245" s="2295"/>
      <c r="L3245" s="2281"/>
      <c r="M3245" s="310"/>
      <c r="N3245" s="1678"/>
      <c r="O3245" s="1678"/>
      <c r="P3245" s="309"/>
      <c r="Q3245" s="309"/>
      <c r="R3245" s="308"/>
      <c r="S3245" s="308"/>
      <c r="T3245" s="358"/>
      <c r="U3245" s="357"/>
      <c r="V3245" s="357"/>
      <c r="W3245" s="357"/>
      <c r="X3245" s="357"/>
      <c r="Y3245" s="357"/>
      <c r="Z3245" s="357"/>
      <c r="AA3245" s="357"/>
      <c r="AB3245" s="308"/>
      <c r="AC3245" s="2300"/>
      <c r="AD3245" s="2318"/>
      <c r="AE3245" s="2307"/>
      <c r="AF3245" s="2316"/>
      <c r="AG3245" s="2314"/>
      <c r="AH3245" s="2312"/>
      <c r="AI3245" s="271">
        <f t="shared" ref="AI3245" si="3450">IF(P3245=P3244,0,IF(P3245=P3243,0,IF(P3245=P3242,0,1)))</f>
        <v>0</v>
      </c>
      <c r="AJ3245" s="271" t="s">
        <v>545</v>
      </c>
      <c r="AK3245" s="271" t="str">
        <f t="shared" si="3203"/>
        <v>??</v>
      </c>
      <c r="AL3245" s="271" t="e">
        <f>IF(#REF!=#REF!,0,IF(#REF!=#REF!,0,IF(#REF!=#REF!,0,1)))</f>
        <v>#REF!</v>
      </c>
      <c r="AM3245" s="354">
        <f t="shared" si="3397"/>
        <v>0</v>
      </c>
    </row>
    <row r="3246" spans="1:39" ht="14.1" customHeight="1" thickTop="1" thickBot="1" x14ac:dyDescent="0.25">
      <c r="A3246" s="2278"/>
      <c r="B3246" s="2281"/>
      <c r="C3246" s="2283"/>
      <c r="D3246" s="2285"/>
      <c r="E3246" s="2288"/>
      <c r="F3246" s="2281"/>
      <c r="G3246" s="2295"/>
      <c r="H3246" s="2297"/>
      <c r="I3246" s="2293"/>
      <c r="J3246" s="2281"/>
      <c r="K3246" s="2295"/>
      <c r="L3246" s="2281"/>
      <c r="M3246" s="310"/>
      <c r="N3246" s="1678"/>
      <c r="O3246" s="1678"/>
      <c r="P3246" s="309"/>
      <c r="Q3246" s="309"/>
      <c r="R3246" s="308"/>
      <c r="S3246" s="308"/>
      <c r="T3246" s="358"/>
      <c r="U3246" s="357"/>
      <c r="V3246" s="357"/>
      <c r="W3246" s="357"/>
      <c r="X3246" s="357"/>
      <c r="Y3246" s="357"/>
      <c r="Z3246" s="357"/>
      <c r="AA3246" s="357"/>
      <c r="AB3246" s="308"/>
      <c r="AC3246" s="2300"/>
      <c r="AD3246" s="2318"/>
      <c r="AE3246" s="2307"/>
      <c r="AF3246" s="2316"/>
      <c r="AG3246" s="2314"/>
      <c r="AH3246" s="2312"/>
      <c r="AI3246" s="271">
        <f t="shared" ref="AI3246" si="3451">IF(P3246=P3245,0,IF(P3246=P3244,0,IF(P3246=P3243,0,IF(P3246=P3242,0,1))))</f>
        <v>0</v>
      </c>
      <c r="AJ3246" s="271" t="s">
        <v>545</v>
      </c>
      <c r="AK3246" s="271" t="str">
        <f t="shared" si="3203"/>
        <v>??</v>
      </c>
      <c r="AL3246" s="271" t="e">
        <f>IF(#REF!=#REF!,0,IF(#REF!=#REF!,0,IF(#REF!=#REF!,0,IF(#REF!=#REF!,0,1))))</f>
        <v>#REF!</v>
      </c>
      <c r="AM3246" s="354">
        <f t="shared" si="3397"/>
        <v>0</v>
      </c>
    </row>
    <row r="3247" spans="1:39" ht="14.1" customHeight="1" thickTop="1" thickBot="1" x14ac:dyDescent="0.25">
      <c r="A3247" s="2278"/>
      <c r="B3247" s="2281"/>
      <c r="C3247" s="2283"/>
      <c r="D3247" s="2285"/>
      <c r="E3247" s="2288"/>
      <c r="F3247" s="2281"/>
      <c r="G3247" s="2295"/>
      <c r="H3247" s="2297"/>
      <c r="I3247" s="2293"/>
      <c r="J3247" s="2281"/>
      <c r="K3247" s="2295"/>
      <c r="L3247" s="2281"/>
      <c r="M3247" s="310"/>
      <c r="N3247" s="1678"/>
      <c r="O3247" s="1678"/>
      <c r="P3247" s="309"/>
      <c r="Q3247" s="309"/>
      <c r="R3247" s="308"/>
      <c r="S3247" s="308"/>
      <c r="T3247" s="358"/>
      <c r="U3247" s="357"/>
      <c r="V3247" s="357"/>
      <c r="W3247" s="357"/>
      <c r="X3247" s="357"/>
      <c r="Y3247" s="357"/>
      <c r="Z3247" s="357"/>
      <c r="AA3247" s="357"/>
      <c r="AB3247" s="308"/>
      <c r="AC3247" s="2300"/>
      <c r="AD3247" s="2318"/>
      <c r="AE3247" s="2307"/>
      <c r="AF3247" s="2316"/>
      <c r="AG3247" s="2314"/>
      <c r="AH3247" s="2312"/>
      <c r="AI3247" s="271">
        <f t="shared" ref="AI3247" si="3452">IF(P3247=P3246,0,IF(P3247=P3245,0,IF(P3247=P3244,0,IF(P3247=P3243,0,IF(P3247=P3242,0,1)))))</f>
        <v>0</v>
      </c>
      <c r="AJ3247" s="271" t="s">
        <v>545</v>
      </c>
      <c r="AK3247" s="271" t="str">
        <f t="shared" si="3203"/>
        <v>??</v>
      </c>
      <c r="AL3247" s="271" t="e">
        <f>IF(#REF!=#REF!,0,IF(#REF!=#REF!,0,IF(#REF!=#REF!,0,IF(#REF!=#REF!,0,IF(#REF!=#REF!,0,1)))))</f>
        <v>#REF!</v>
      </c>
      <c r="AM3247" s="354">
        <f t="shared" si="3397"/>
        <v>0</v>
      </c>
    </row>
    <row r="3248" spans="1:39" ht="14.1" customHeight="1" thickTop="1" thickBot="1" x14ac:dyDescent="0.25">
      <c r="A3248" s="2278"/>
      <c r="B3248" s="2281"/>
      <c r="C3248" s="2283"/>
      <c r="D3248" s="2285"/>
      <c r="E3248" s="2288"/>
      <c r="F3248" s="2281"/>
      <c r="G3248" s="2295"/>
      <c r="H3248" s="2297"/>
      <c r="I3248" s="2293"/>
      <c r="J3248" s="2281"/>
      <c r="K3248" s="2295"/>
      <c r="L3248" s="2281"/>
      <c r="M3248" s="310"/>
      <c r="N3248" s="1678"/>
      <c r="O3248" s="1678"/>
      <c r="P3248" s="309"/>
      <c r="Q3248" s="309"/>
      <c r="R3248" s="308"/>
      <c r="S3248" s="308"/>
      <c r="T3248" s="358"/>
      <c r="U3248" s="357"/>
      <c r="V3248" s="357"/>
      <c r="W3248" s="357"/>
      <c r="X3248" s="357"/>
      <c r="Y3248" s="357"/>
      <c r="Z3248" s="357"/>
      <c r="AA3248" s="357"/>
      <c r="AB3248" s="308"/>
      <c r="AC3248" s="2300"/>
      <c r="AD3248" s="2318"/>
      <c r="AE3248" s="2308" t="str">
        <f t="shared" ref="AE3248" si="3453">IF(AE3242&gt;AD3242/2,"błąd","")</f>
        <v/>
      </c>
      <c r="AF3248" s="2316"/>
      <c r="AG3248" s="2314"/>
      <c r="AH3248" s="2312"/>
      <c r="AI3248" s="271">
        <f t="shared" ref="AI3248" si="3454">IF(P3248=P3247,0,IF(P3248=P3246,0,IF(P3248=P3245,0,IF(P3248=P3244,0,IF(P3248=P3243,0,IF(P3248=P3242,0,1))))))</f>
        <v>0</v>
      </c>
      <c r="AJ3248" s="271" t="s">
        <v>545</v>
      </c>
      <c r="AK3248" s="271" t="str">
        <f t="shared" si="3203"/>
        <v>??</v>
      </c>
      <c r="AL3248" s="271" t="e">
        <f>IF(#REF!=#REF!,0,IF(#REF!=#REF!,0,IF(#REF!=#REF!,0,IF(#REF!=#REF!,0,IF(#REF!=#REF!,0,IF(#REF!=#REF!,0,1))))))</f>
        <v>#REF!</v>
      </c>
      <c r="AM3248" s="354">
        <f t="shared" si="3397"/>
        <v>0</v>
      </c>
    </row>
    <row r="3249" spans="1:39" ht="14.1" customHeight="1" thickTop="1" thickBot="1" x14ac:dyDescent="0.25">
      <c r="A3249" s="2278"/>
      <c r="B3249" s="2281"/>
      <c r="C3249" s="2283"/>
      <c r="D3249" s="2285"/>
      <c r="E3249" s="2288"/>
      <c r="F3249" s="2281"/>
      <c r="G3249" s="2295"/>
      <c r="H3249" s="2297"/>
      <c r="I3249" s="2293"/>
      <c r="J3249" s="2281"/>
      <c r="K3249" s="2295"/>
      <c r="L3249" s="2281"/>
      <c r="M3249" s="310"/>
      <c r="N3249" s="1678"/>
      <c r="O3249" s="1678"/>
      <c r="P3249" s="309"/>
      <c r="Q3249" s="309"/>
      <c r="R3249" s="308"/>
      <c r="S3249" s="308"/>
      <c r="T3249" s="358"/>
      <c r="U3249" s="357"/>
      <c r="V3249" s="357"/>
      <c r="W3249" s="357"/>
      <c r="X3249" s="357"/>
      <c r="Y3249" s="357"/>
      <c r="Z3249" s="357"/>
      <c r="AA3249" s="357"/>
      <c r="AB3249" s="308"/>
      <c r="AC3249" s="2300"/>
      <c r="AD3249" s="2318"/>
      <c r="AE3249" s="2308"/>
      <c r="AF3249" s="2316"/>
      <c r="AG3249" s="2314"/>
      <c r="AH3249" s="2312"/>
      <c r="AI3249" s="271">
        <f t="shared" ref="AI3249" si="3455">IF(P3249=P3248,0,IF(P3249=P3247,0,IF(P3249=P3246,0,IF(P3249=P3245,0,IF(P3249=P3244,0,IF(P3249=P3243,0,IF(P3249=P3242,0,1)))))))</f>
        <v>0</v>
      </c>
      <c r="AJ3249" s="271" t="s">
        <v>545</v>
      </c>
      <c r="AK3249" s="271" t="str">
        <f t="shared" si="3203"/>
        <v>??</v>
      </c>
      <c r="AL3249" s="271" t="e">
        <f>IF(#REF!=#REF!,0,IF(#REF!=#REF!,0,IF(#REF!=#REF!,0,IF(#REF!=#REF!,0,IF(#REF!=#REF!,0,IF(#REF!=#REF!,0,IF(#REF!=#REF!,0,1)))))))</f>
        <v>#REF!</v>
      </c>
      <c r="AM3249" s="354">
        <f t="shared" si="3397"/>
        <v>0</v>
      </c>
    </row>
    <row r="3250" spans="1:39" ht="14.1" customHeight="1" thickTop="1" thickBot="1" x14ac:dyDescent="0.25">
      <c r="A3250" s="2278"/>
      <c r="B3250" s="2281"/>
      <c r="C3250" s="2283"/>
      <c r="D3250" s="2285"/>
      <c r="E3250" s="2288"/>
      <c r="F3250" s="2281"/>
      <c r="G3250" s="2295"/>
      <c r="H3250" s="2297"/>
      <c r="I3250" s="2293"/>
      <c r="J3250" s="2281"/>
      <c r="K3250" s="2295"/>
      <c r="L3250" s="2281"/>
      <c r="M3250" s="310"/>
      <c r="N3250" s="1678"/>
      <c r="O3250" s="1678"/>
      <c r="P3250" s="309"/>
      <c r="Q3250" s="309"/>
      <c r="R3250" s="308"/>
      <c r="S3250" s="308"/>
      <c r="T3250" s="358"/>
      <c r="U3250" s="357"/>
      <c r="V3250" s="357"/>
      <c r="W3250" s="357"/>
      <c r="X3250" s="357"/>
      <c r="Y3250" s="357"/>
      <c r="Z3250" s="357"/>
      <c r="AA3250" s="357"/>
      <c r="AB3250" s="308"/>
      <c r="AC3250" s="2300"/>
      <c r="AD3250" s="2318"/>
      <c r="AE3250" s="2308"/>
      <c r="AF3250" s="2316"/>
      <c r="AG3250" s="2314"/>
      <c r="AH3250" s="2312"/>
      <c r="AI3250" s="271">
        <f t="shared" ref="AI3250" si="3456">IF(P3250=P3249,0,IF(P3250=P3248,0,IF(P3250=P3247,0,IF(P3250=P3246,0,IF(P3250=P3245,0,IF(P3250=P3244,0,IF(P3250=P3243,0,IF(P3250=P3242,0,1))))))))</f>
        <v>0</v>
      </c>
      <c r="AJ3250" s="271" t="s">
        <v>545</v>
      </c>
      <c r="AK3250" s="271" t="str">
        <f t="shared" si="3203"/>
        <v>??</v>
      </c>
      <c r="AL3250" s="271" t="e">
        <f>IF(#REF!=#REF!,0,IF(#REF!=#REF!,0,IF(#REF!=#REF!,0,IF(#REF!=#REF!,0,IF(#REF!=#REF!,0,IF(#REF!=#REF!,0,IF(#REF!=#REF!,0,IF(#REF!=#REF!,0,1))))))))</f>
        <v>#REF!</v>
      </c>
      <c r="AM3250" s="354">
        <f t="shared" si="3397"/>
        <v>0</v>
      </c>
    </row>
    <row r="3251" spans="1:39" ht="14.1" customHeight="1" thickTop="1" thickBot="1" x14ac:dyDescent="0.25">
      <c r="A3251" s="2279"/>
      <c r="B3251" s="2282"/>
      <c r="C3251" s="2284"/>
      <c r="D3251" s="2286"/>
      <c r="E3251" s="2289"/>
      <c r="F3251" s="2282"/>
      <c r="G3251" s="2296"/>
      <c r="H3251" s="2298"/>
      <c r="I3251" s="2294"/>
      <c r="J3251" s="2282"/>
      <c r="K3251" s="2296"/>
      <c r="L3251" s="2282"/>
      <c r="M3251" s="292"/>
      <c r="N3251" s="290"/>
      <c r="O3251" s="290"/>
      <c r="P3251" s="291"/>
      <c r="Q3251" s="291"/>
      <c r="R3251" s="290"/>
      <c r="S3251" s="290"/>
      <c r="T3251" s="356"/>
      <c r="U3251" s="355"/>
      <c r="V3251" s="355"/>
      <c r="W3251" s="355"/>
      <c r="X3251" s="355"/>
      <c r="Y3251" s="355"/>
      <c r="Z3251" s="355"/>
      <c r="AA3251" s="355"/>
      <c r="AB3251" s="290"/>
      <c r="AC3251" s="2301"/>
      <c r="AD3251" s="2319"/>
      <c r="AE3251" s="2309"/>
      <c r="AF3251" s="2316"/>
      <c r="AG3251" s="2315"/>
      <c r="AH3251" s="2312"/>
      <c r="AI3251" s="271">
        <f t="shared" ref="AI3251" si="3457">IF(P3251=P3250,0,IF(P3251=P3249,0,IF(P3251=P3248,0,IF(P3251=P3247,0,IF(P3251=P3246,0,IF(P3251=P3245,0,IF(P3251=P3244,0,IF(P3251=P3243,0,IF(P3251=P3242,0,1)))))))))</f>
        <v>0</v>
      </c>
      <c r="AJ3251" s="271" t="s">
        <v>545</v>
      </c>
      <c r="AK3251" s="271" t="str">
        <f t="shared" si="3203"/>
        <v>??</v>
      </c>
      <c r="AL3251" s="271" t="e">
        <f>IF(#REF!=#REF!,0,IF(#REF!=#REF!,0,IF(#REF!=#REF!,0,IF(#REF!=#REF!,0,IF(#REF!=#REF!,0,IF(#REF!=#REF!,0,IF(#REF!=#REF!,0,IF(#REF!=#REF!,0,IF(#REF!=#REF!,0,1)))))))))</f>
        <v>#REF!</v>
      </c>
      <c r="AM3251" s="354">
        <f t="shared" si="3397"/>
        <v>0</v>
      </c>
    </row>
    <row r="3252" spans="1:39" ht="14.1" customHeight="1" thickTop="1" thickBot="1" x14ac:dyDescent="0.25">
      <c r="A3252" s="2278"/>
      <c r="B3252" s="2280"/>
      <c r="C3252" s="2283"/>
      <c r="D3252" s="2285"/>
      <c r="E3252" s="2287"/>
      <c r="F3252" s="2280"/>
      <c r="G3252" s="2280"/>
      <c r="H3252" s="2297"/>
      <c r="I3252" s="2290" t="s">
        <v>140</v>
      </c>
      <c r="J3252" s="2281"/>
      <c r="K3252" s="2280"/>
      <c r="L3252" s="2281"/>
      <c r="M3252" s="310"/>
      <c r="N3252" s="1678"/>
      <c r="O3252" s="1678"/>
      <c r="P3252" s="388"/>
      <c r="Q3252" s="388"/>
      <c r="R3252" s="308"/>
      <c r="S3252" s="308"/>
      <c r="T3252" s="358"/>
      <c r="U3252" s="357"/>
      <c r="V3252" s="357"/>
      <c r="W3252" s="357"/>
      <c r="X3252" s="357"/>
      <c r="Y3252" s="357"/>
      <c r="Z3252" s="357"/>
      <c r="AA3252" s="357"/>
      <c r="AB3252" s="308"/>
      <c r="AC3252" s="2299">
        <f t="shared" ref="AC3252" si="3458">SUM(T3252:AB3261)</f>
        <v>0</v>
      </c>
      <c r="AD3252" s="2317"/>
      <c r="AE3252" s="2306">
        <f t="shared" ref="AE3252" si="3459">IF((AC3252-AD3252)&gt;=0,AC3252-AD3252,0)</f>
        <v>0</v>
      </c>
      <c r="AF3252" s="2316">
        <f t="shared" ref="AF3252" si="3460">IF(AC3252&lt;AD3252,AC3252,AD3252)/IF(AD3252=0,1,AD3252)</f>
        <v>0</v>
      </c>
      <c r="AG3252" s="2313" t="str">
        <f t="shared" ref="AG3252" si="3461">IF(AF3252=1,"pe",IF(AF3252&gt;0,"ne",""))</f>
        <v/>
      </c>
      <c r="AH3252" s="2312"/>
      <c r="AI3252" s="271">
        <v>1</v>
      </c>
      <c r="AJ3252" s="271" t="s">
        <v>545</v>
      </c>
      <c r="AK3252" s="271" t="str">
        <f t="shared" si="3203"/>
        <v>??</v>
      </c>
      <c r="AL3252" s="271">
        <v>1</v>
      </c>
      <c r="AM3252" s="354">
        <f t="shared" ref="AM3252" si="3462">C3252</f>
        <v>0</v>
      </c>
    </row>
    <row r="3253" spans="1:39" ht="14.1" customHeight="1" thickTop="1" thickBot="1" x14ac:dyDescent="0.25">
      <c r="A3253" s="2278"/>
      <c r="B3253" s="2281"/>
      <c r="C3253" s="2283"/>
      <c r="D3253" s="2285"/>
      <c r="E3253" s="2288"/>
      <c r="F3253" s="2281"/>
      <c r="G3253" s="2295"/>
      <c r="H3253" s="2297"/>
      <c r="I3253" s="2291"/>
      <c r="J3253" s="2281"/>
      <c r="K3253" s="2295"/>
      <c r="L3253" s="2281"/>
      <c r="M3253" s="310"/>
      <c r="N3253" s="1678"/>
      <c r="O3253" s="1678"/>
      <c r="P3253" s="309"/>
      <c r="Q3253" s="309"/>
      <c r="R3253" s="308"/>
      <c r="S3253" s="308"/>
      <c r="T3253" s="358"/>
      <c r="U3253" s="357"/>
      <c r="V3253" s="357"/>
      <c r="W3253" s="357"/>
      <c r="X3253" s="357"/>
      <c r="Y3253" s="357"/>
      <c r="Z3253" s="357"/>
      <c r="AA3253" s="357"/>
      <c r="AB3253" s="308"/>
      <c r="AC3253" s="2300"/>
      <c r="AD3253" s="2318"/>
      <c r="AE3253" s="2307"/>
      <c r="AF3253" s="2316"/>
      <c r="AG3253" s="2314"/>
      <c r="AH3253" s="2312"/>
      <c r="AI3253" s="271">
        <f t="shared" ref="AI3253" si="3463">IF(P3253=P3252,0,1)</f>
        <v>0</v>
      </c>
      <c r="AJ3253" s="271" t="s">
        <v>545</v>
      </c>
      <c r="AK3253" s="271" t="str">
        <f t="shared" si="3203"/>
        <v>??</v>
      </c>
      <c r="AL3253" s="271" t="e">
        <f>IF(#REF!=#REF!,0,1)</f>
        <v>#REF!</v>
      </c>
      <c r="AM3253" s="354">
        <f t="shared" si="3397"/>
        <v>0</v>
      </c>
    </row>
    <row r="3254" spans="1:39" ht="14.1" customHeight="1" thickTop="1" thickBot="1" x14ac:dyDescent="0.25">
      <c r="A3254" s="2278"/>
      <c r="B3254" s="2281"/>
      <c r="C3254" s="2283"/>
      <c r="D3254" s="2285"/>
      <c r="E3254" s="2288"/>
      <c r="F3254" s="2281"/>
      <c r="G3254" s="2295"/>
      <c r="H3254" s="2297"/>
      <c r="I3254" s="2292"/>
      <c r="J3254" s="2281"/>
      <c r="K3254" s="2295"/>
      <c r="L3254" s="2281"/>
      <c r="M3254" s="310"/>
      <c r="N3254" s="1678"/>
      <c r="O3254" s="1678"/>
      <c r="P3254" s="309"/>
      <c r="Q3254" s="309"/>
      <c r="R3254" s="308"/>
      <c r="S3254" s="308"/>
      <c r="T3254" s="358"/>
      <c r="U3254" s="357"/>
      <c r="V3254" s="357"/>
      <c r="W3254" s="357"/>
      <c r="X3254" s="357"/>
      <c r="Y3254" s="357"/>
      <c r="Z3254" s="357"/>
      <c r="AA3254" s="357"/>
      <c r="AB3254" s="308"/>
      <c r="AC3254" s="2300"/>
      <c r="AD3254" s="2318"/>
      <c r="AE3254" s="2307"/>
      <c r="AF3254" s="2316"/>
      <c r="AG3254" s="2314"/>
      <c r="AH3254" s="2312"/>
      <c r="AI3254" s="271">
        <f t="shared" ref="AI3254" si="3464">IF(P3254=P3253,0,IF(P3254=P3252,0,1))</f>
        <v>0</v>
      </c>
      <c r="AJ3254" s="271" t="s">
        <v>545</v>
      </c>
      <c r="AK3254" s="271" t="str">
        <f t="shared" si="3203"/>
        <v>??</v>
      </c>
      <c r="AL3254" s="271" t="e">
        <f>IF(#REF!=#REF!,0,IF(#REF!=#REF!,0,1))</f>
        <v>#REF!</v>
      </c>
      <c r="AM3254" s="354">
        <f t="shared" si="3397"/>
        <v>0</v>
      </c>
    </row>
    <row r="3255" spans="1:39" ht="14.1" customHeight="1" thickTop="1" thickBot="1" x14ac:dyDescent="0.25">
      <c r="A3255" s="2278"/>
      <c r="B3255" s="2281"/>
      <c r="C3255" s="2283"/>
      <c r="D3255" s="2285"/>
      <c r="E3255" s="2288"/>
      <c r="F3255" s="2281"/>
      <c r="G3255" s="2295"/>
      <c r="H3255" s="2297"/>
      <c r="I3255" s="2293"/>
      <c r="J3255" s="2281"/>
      <c r="K3255" s="2295"/>
      <c r="L3255" s="2281"/>
      <c r="M3255" s="310"/>
      <c r="N3255" s="1678"/>
      <c r="O3255" s="1678"/>
      <c r="P3255" s="309"/>
      <c r="Q3255" s="309"/>
      <c r="R3255" s="308"/>
      <c r="S3255" s="308"/>
      <c r="T3255" s="358"/>
      <c r="U3255" s="357"/>
      <c r="V3255" s="357"/>
      <c r="W3255" s="357"/>
      <c r="X3255" s="357"/>
      <c r="Y3255" s="357"/>
      <c r="Z3255" s="357"/>
      <c r="AA3255" s="357"/>
      <c r="AB3255" s="308"/>
      <c r="AC3255" s="2300"/>
      <c r="AD3255" s="2318"/>
      <c r="AE3255" s="2307"/>
      <c r="AF3255" s="2316"/>
      <c r="AG3255" s="2314"/>
      <c r="AH3255" s="2312"/>
      <c r="AI3255" s="271">
        <f t="shared" ref="AI3255" si="3465">IF(P3255=P3254,0,IF(P3255=P3253,0,IF(P3255=P3252,0,1)))</f>
        <v>0</v>
      </c>
      <c r="AJ3255" s="271" t="s">
        <v>545</v>
      </c>
      <c r="AK3255" s="271" t="str">
        <f t="shared" si="3203"/>
        <v>??</v>
      </c>
      <c r="AL3255" s="271" t="e">
        <f>IF(#REF!=#REF!,0,IF(#REF!=#REF!,0,IF(#REF!=#REF!,0,1)))</f>
        <v>#REF!</v>
      </c>
      <c r="AM3255" s="354">
        <f t="shared" si="3397"/>
        <v>0</v>
      </c>
    </row>
    <row r="3256" spans="1:39" ht="14.1" customHeight="1" thickTop="1" thickBot="1" x14ac:dyDescent="0.25">
      <c r="A3256" s="2278"/>
      <c r="B3256" s="2281"/>
      <c r="C3256" s="2283"/>
      <c r="D3256" s="2285"/>
      <c r="E3256" s="2288"/>
      <c r="F3256" s="2281"/>
      <c r="G3256" s="2295"/>
      <c r="H3256" s="2297"/>
      <c r="I3256" s="2293"/>
      <c r="J3256" s="2281"/>
      <c r="K3256" s="2295"/>
      <c r="L3256" s="2281"/>
      <c r="M3256" s="310"/>
      <c r="N3256" s="1678"/>
      <c r="O3256" s="1678"/>
      <c r="P3256" s="309"/>
      <c r="Q3256" s="309"/>
      <c r="R3256" s="308"/>
      <c r="S3256" s="308"/>
      <c r="T3256" s="358"/>
      <c r="U3256" s="357"/>
      <c r="V3256" s="357"/>
      <c r="W3256" s="357"/>
      <c r="X3256" s="357"/>
      <c r="Y3256" s="357"/>
      <c r="Z3256" s="357"/>
      <c r="AA3256" s="357"/>
      <c r="AB3256" s="308"/>
      <c r="AC3256" s="2300"/>
      <c r="AD3256" s="2318"/>
      <c r="AE3256" s="2307"/>
      <c r="AF3256" s="2316"/>
      <c r="AG3256" s="2314"/>
      <c r="AH3256" s="2312"/>
      <c r="AI3256" s="271">
        <f t="shared" ref="AI3256" si="3466">IF(P3256=P3255,0,IF(P3256=P3254,0,IF(P3256=P3253,0,IF(P3256=P3252,0,1))))</f>
        <v>0</v>
      </c>
      <c r="AJ3256" s="271" t="s">
        <v>545</v>
      </c>
      <c r="AK3256" s="271" t="str">
        <f t="shared" si="3203"/>
        <v>??</v>
      </c>
      <c r="AL3256" s="271" t="e">
        <f>IF(#REF!=#REF!,0,IF(#REF!=#REF!,0,IF(#REF!=#REF!,0,IF(#REF!=#REF!,0,1))))</f>
        <v>#REF!</v>
      </c>
      <c r="AM3256" s="354">
        <f t="shared" si="3397"/>
        <v>0</v>
      </c>
    </row>
    <row r="3257" spans="1:39" ht="14.1" customHeight="1" thickTop="1" thickBot="1" x14ac:dyDescent="0.25">
      <c r="A3257" s="2278"/>
      <c r="B3257" s="2281"/>
      <c r="C3257" s="2283"/>
      <c r="D3257" s="2285"/>
      <c r="E3257" s="2288"/>
      <c r="F3257" s="2281"/>
      <c r="G3257" s="2295"/>
      <c r="H3257" s="2297"/>
      <c r="I3257" s="2293"/>
      <c r="J3257" s="2281"/>
      <c r="K3257" s="2295"/>
      <c r="L3257" s="2281"/>
      <c r="M3257" s="310"/>
      <c r="N3257" s="1678"/>
      <c r="O3257" s="1678"/>
      <c r="P3257" s="309"/>
      <c r="Q3257" s="309"/>
      <c r="R3257" s="308"/>
      <c r="S3257" s="308"/>
      <c r="T3257" s="358"/>
      <c r="U3257" s="357"/>
      <c r="V3257" s="357"/>
      <c r="W3257" s="357"/>
      <c r="X3257" s="357"/>
      <c r="Y3257" s="357"/>
      <c r="Z3257" s="357"/>
      <c r="AA3257" s="357"/>
      <c r="AB3257" s="308"/>
      <c r="AC3257" s="2300"/>
      <c r="AD3257" s="2318"/>
      <c r="AE3257" s="2307"/>
      <c r="AF3257" s="2316"/>
      <c r="AG3257" s="2314"/>
      <c r="AH3257" s="2312"/>
      <c r="AI3257" s="271">
        <f t="shared" ref="AI3257" si="3467">IF(P3257=P3256,0,IF(P3257=P3255,0,IF(P3257=P3254,0,IF(P3257=P3253,0,IF(P3257=P3252,0,1)))))</f>
        <v>0</v>
      </c>
      <c r="AJ3257" s="271" t="s">
        <v>545</v>
      </c>
      <c r="AK3257" s="271" t="str">
        <f t="shared" si="3203"/>
        <v>??</v>
      </c>
      <c r="AL3257" s="271" t="e">
        <f>IF(#REF!=#REF!,0,IF(#REF!=#REF!,0,IF(#REF!=#REF!,0,IF(#REF!=#REF!,0,IF(#REF!=#REF!,0,1)))))</f>
        <v>#REF!</v>
      </c>
      <c r="AM3257" s="354">
        <f t="shared" si="3397"/>
        <v>0</v>
      </c>
    </row>
    <row r="3258" spans="1:39" ht="14.1" customHeight="1" thickTop="1" thickBot="1" x14ac:dyDescent="0.25">
      <c r="A3258" s="2278"/>
      <c r="B3258" s="2281"/>
      <c r="C3258" s="2283"/>
      <c r="D3258" s="2285"/>
      <c r="E3258" s="2288"/>
      <c r="F3258" s="2281"/>
      <c r="G3258" s="2295"/>
      <c r="H3258" s="2297"/>
      <c r="I3258" s="2293"/>
      <c r="J3258" s="2281"/>
      <c r="K3258" s="2295"/>
      <c r="L3258" s="2281"/>
      <c r="M3258" s="310"/>
      <c r="N3258" s="1678"/>
      <c r="O3258" s="1678"/>
      <c r="P3258" s="309"/>
      <c r="Q3258" s="309"/>
      <c r="R3258" s="308"/>
      <c r="S3258" s="308"/>
      <c r="T3258" s="358"/>
      <c r="U3258" s="357"/>
      <c r="V3258" s="357"/>
      <c r="W3258" s="357"/>
      <c r="X3258" s="357"/>
      <c r="Y3258" s="357"/>
      <c r="Z3258" s="357"/>
      <c r="AA3258" s="357"/>
      <c r="AB3258" s="308"/>
      <c r="AC3258" s="2300"/>
      <c r="AD3258" s="2318"/>
      <c r="AE3258" s="2308" t="str">
        <f t="shared" ref="AE3258" si="3468">IF(AE3252&gt;AD3252/2,"błąd","")</f>
        <v/>
      </c>
      <c r="AF3258" s="2316"/>
      <c r="AG3258" s="2314"/>
      <c r="AH3258" s="2312"/>
      <c r="AI3258" s="271">
        <f t="shared" ref="AI3258" si="3469">IF(P3258=P3257,0,IF(P3258=P3256,0,IF(P3258=P3255,0,IF(P3258=P3254,0,IF(P3258=P3253,0,IF(P3258=P3252,0,1))))))</f>
        <v>0</v>
      </c>
      <c r="AJ3258" s="271" t="s">
        <v>545</v>
      </c>
      <c r="AK3258" s="271" t="str">
        <f t="shared" si="3203"/>
        <v>??</v>
      </c>
      <c r="AL3258" s="271" t="e">
        <f>IF(#REF!=#REF!,0,IF(#REF!=#REF!,0,IF(#REF!=#REF!,0,IF(#REF!=#REF!,0,IF(#REF!=#REF!,0,IF(#REF!=#REF!,0,1))))))</f>
        <v>#REF!</v>
      </c>
      <c r="AM3258" s="354">
        <f t="shared" si="3397"/>
        <v>0</v>
      </c>
    </row>
    <row r="3259" spans="1:39" ht="14.1" customHeight="1" thickTop="1" thickBot="1" x14ac:dyDescent="0.25">
      <c r="A3259" s="2278"/>
      <c r="B3259" s="2281"/>
      <c r="C3259" s="2283"/>
      <c r="D3259" s="2285"/>
      <c r="E3259" s="2288"/>
      <c r="F3259" s="2281"/>
      <c r="G3259" s="2295"/>
      <c r="H3259" s="2297"/>
      <c r="I3259" s="2293"/>
      <c r="J3259" s="2281"/>
      <c r="K3259" s="2295"/>
      <c r="L3259" s="2281"/>
      <c r="M3259" s="310"/>
      <c r="N3259" s="1678"/>
      <c r="O3259" s="1678"/>
      <c r="P3259" s="309"/>
      <c r="Q3259" s="309"/>
      <c r="R3259" s="308"/>
      <c r="S3259" s="308"/>
      <c r="T3259" s="358"/>
      <c r="U3259" s="357"/>
      <c r="V3259" s="357"/>
      <c r="W3259" s="357"/>
      <c r="X3259" s="357"/>
      <c r="Y3259" s="357"/>
      <c r="Z3259" s="357"/>
      <c r="AA3259" s="357"/>
      <c r="AB3259" s="308"/>
      <c r="AC3259" s="2300"/>
      <c r="AD3259" s="2318"/>
      <c r="AE3259" s="2308"/>
      <c r="AF3259" s="2316"/>
      <c r="AG3259" s="2314"/>
      <c r="AH3259" s="2312"/>
      <c r="AI3259" s="271">
        <f t="shared" ref="AI3259" si="3470">IF(P3259=P3258,0,IF(P3259=P3257,0,IF(P3259=P3256,0,IF(P3259=P3255,0,IF(P3259=P3254,0,IF(P3259=P3253,0,IF(P3259=P3252,0,1)))))))</f>
        <v>0</v>
      </c>
      <c r="AJ3259" s="271" t="s">
        <v>545</v>
      </c>
      <c r="AK3259" s="271" t="str">
        <f t="shared" si="3203"/>
        <v>??</v>
      </c>
      <c r="AL3259" s="271" t="e">
        <f>IF(#REF!=#REF!,0,IF(#REF!=#REF!,0,IF(#REF!=#REF!,0,IF(#REF!=#REF!,0,IF(#REF!=#REF!,0,IF(#REF!=#REF!,0,IF(#REF!=#REF!,0,1)))))))</f>
        <v>#REF!</v>
      </c>
      <c r="AM3259" s="354">
        <f t="shared" si="3397"/>
        <v>0</v>
      </c>
    </row>
    <row r="3260" spans="1:39" ht="14.1" customHeight="1" thickTop="1" thickBot="1" x14ac:dyDescent="0.25">
      <c r="A3260" s="2278"/>
      <c r="B3260" s="2281"/>
      <c r="C3260" s="2283"/>
      <c r="D3260" s="2285"/>
      <c r="E3260" s="2288"/>
      <c r="F3260" s="2281"/>
      <c r="G3260" s="2295"/>
      <c r="H3260" s="2297"/>
      <c r="I3260" s="2293"/>
      <c r="J3260" s="2281"/>
      <c r="K3260" s="2295"/>
      <c r="L3260" s="2281"/>
      <c r="M3260" s="310"/>
      <c r="N3260" s="1678"/>
      <c r="O3260" s="1678"/>
      <c r="P3260" s="309"/>
      <c r="Q3260" s="309"/>
      <c r="R3260" s="308"/>
      <c r="S3260" s="308"/>
      <c r="T3260" s="358"/>
      <c r="U3260" s="357"/>
      <c r="V3260" s="357"/>
      <c r="W3260" s="357"/>
      <c r="X3260" s="357"/>
      <c r="Y3260" s="357"/>
      <c r="Z3260" s="357"/>
      <c r="AA3260" s="357"/>
      <c r="AB3260" s="308"/>
      <c r="AC3260" s="2300"/>
      <c r="AD3260" s="2318"/>
      <c r="AE3260" s="2308"/>
      <c r="AF3260" s="2316"/>
      <c r="AG3260" s="2314"/>
      <c r="AH3260" s="2312"/>
      <c r="AI3260" s="271">
        <f t="shared" ref="AI3260" si="3471">IF(P3260=P3259,0,IF(P3260=P3258,0,IF(P3260=P3257,0,IF(P3260=P3256,0,IF(P3260=P3255,0,IF(P3260=P3254,0,IF(P3260=P3253,0,IF(P3260=P3252,0,1))))))))</f>
        <v>0</v>
      </c>
      <c r="AJ3260" s="271" t="s">
        <v>545</v>
      </c>
      <c r="AK3260" s="271" t="str">
        <f t="shared" si="3203"/>
        <v>??</v>
      </c>
      <c r="AL3260" s="271" t="e">
        <f>IF(#REF!=#REF!,0,IF(#REF!=#REF!,0,IF(#REF!=#REF!,0,IF(#REF!=#REF!,0,IF(#REF!=#REF!,0,IF(#REF!=#REF!,0,IF(#REF!=#REF!,0,IF(#REF!=#REF!,0,1))))))))</f>
        <v>#REF!</v>
      </c>
      <c r="AM3260" s="354">
        <f t="shared" si="3397"/>
        <v>0</v>
      </c>
    </row>
    <row r="3261" spans="1:39" ht="14.1" customHeight="1" thickTop="1" thickBot="1" x14ac:dyDescent="0.25">
      <c r="A3261" s="2279"/>
      <c r="B3261" s="2282"/>
      <c r="C3261" s="2284"/>
      <c r="D3261" s="2286"/>
      <c r="E3261" s="2289"/>
      <c r="F3261" s="2282"/>
      <c r="G3261" s="2296"/>
      <c r="H3261" s="2298"/>
      <c r="I3261" s="2294"/>
      <c r="J3261" s="2282"/>
      <c r="K3261" s="2296"/>
      <c r="L3261" s="2282"/>
      <c r="M3261" s="292"/>
      <c r="N3261" s="290"/>
      <c r="O3261" s="290"/>
      <c r="P3261" s="291"/>
      <c r="Q3261" s="291"/>
      <c r="R3261" s="290"/>
      <c r="S3261" s="290"/>
      <c r="T3261" s="356"/>
      <c r="U3261" s="355"/>
      <c r="V3261" s="355"/>
      <c r="W3261" s="355"/>
      <c r="X3261" s="355"/>
      <c r="Y3261" s="355"/>
      <c r="Z3261" s="355"/>
      <c r="AA3261" s="355"/>
      <c r="AB3261" s="290"/>
      <c r="AC3261" s="2301"/>
      <c r="AD3261" s="2319"/>
      <c r="AE3261" s="2309"/>
      <c r="AF3261" s="2316"/>
      <c r="AG3261" s="2315"/>
      <c r="AH3261" s="2312"/>
      <c r="AI3261" s="271">
        <f t="shared" ref="AI3261" si="3472">IF(P3261=P3260,0,IF(P3261=P3259,0,IF(P3261=P3258,0,IF(P3261=P3257,0,IF(P3261=P3256,0,IF(P3261=P3255,0,IF(P3261=P3254,0,IF(P3261=P3253,0,IF(P3261=P3252,0,1)))))))))</f>
        <v>0</v>
      </c>
      <c r="AJ3261" s="271" t="s">
        <v>545</v>
      </c>
      <c r="AK3261" s="271" t="str">
        <f t="shared" si="3203"/>
        <v>??</v>
      </c>
      <c r="AL3261" s="271" t="e">
        <f>IF(#REF!=#REF!,0,IF(#REF!=#REF!,0,IF(#REF!=#REF!,0,IF(#REF!=#REF!,0,IF(#REF!=#REF!,0,IF(#REF!=#REF!,0,IF(#REF!=#REF!,0,IF(#REF!=#REF!,0,IF(#REF!=#REF!,0,1)))))))))</f>
        <v>#REF!</v>
      </c>
      <c r="AM3261" s="354">
        <f t="shared" si="3397"/>
        <v>0</v>
      </c>
    </row>
    <row r="3262" spans="1:39" ht="14.1" customHeight="1" thickTop="1" thickBot="1" x14ac:dyDescent="0.25">
      <c r="A3262" s="2278"/>
      <c r="B3262" s="2280"/>
      <c r="C3262" s="2283"/>
      <c r="D3262" s="2285"/>
      <c r="E3262" s="2287"/>
      <c r="F3262" s="2280"/>
      <c r="G3262" s="2280"/>
      <c r="H3262" s="2297"/>
      <c r="I3262" s="2290" t="s">
        <v>140</v>
      </c>
      <c r="J3262" s="2281"/>
      <c r="K3262" s="2280"/>
      <c r="L3262" s="2281"/>
      <c r="M3262" s="310"/>
      <c r="N3262" s="1678"/>
      <c r="O3262" s="1678"/>
      <c r="P3262" s="388"/>
      <c r="Q3262" s="388"/>
      <c r="R3262" s="308"/>
      <c r="S3262" s="308"/>
      <c r="T3262" s="358"/>
      <c r="U3262" s="357"/>
      <c r="V3262" s="357"/>
      <c r="W3262" s="357"/>
      <c r="X3262" s="357"/>
      <c r="Y3262" s="357"/>
      <c r="Z3262" s="357"/>
      <c r="AA3262" s="357"/>
      <c r="AB3262" s="308"/>
      <c r="AC3262" s="2299">
        <f t="shared" ref="AC3262" si="3473">SUM(T3262:AB3271)</f>
        <v>0</v>
      </c>
      <c r="AD3262" s="2317"/>
      <c r="AE3262" s="2306">
        <f t="shared" ref="AE3262" si="3474">IF((AC3262-AD3262)&gt;=0,AC3262-AD3262,0)</f>
        <v>0</v>
      </c>
      <c r="AF3262" s="2316">
        <f t="shared" ref="AF3262" si="3475">IF(AC3262&lt;AD3262,AC3262,AD3262)/IF(AD3262=0,1,AD3262)</f>
        <v>0</v>
      </c>
      <c r="AG3262" s="2313" t="str">
        <f t="shared" ref="AG3262" si="3476">IF(AF3262=1,"pe",IF(AF3262&gt;0,"ne",""))</f>
        <v/>
      </c>
      <c r="AH3262" s="2312"/>
      <c r="AI3262" s="271">
        <v>1</v>
      </c>
      <c r="AJ3262" s="271" t="s">
        <v>545</v>
      </c>
      <c r="AK3262" s="271" t="str">
        <f t="shared" si="3203"/>
        <v>??</v>
      </c>
      <c r="AL3262" s="271">
        <v>1</v>
      </c>
      <c r="AM3262" s="354">
        <f t="shared" ref="AM3262" si="3477">C3262</f>
        <v>0</v>
      </c>
    </row>
    <row r="3263" spans="1:39" ht="14.1" customHeight="1" thickTop="1" thickBot="1" x14ac:dyDescent="0.25">
      <c r="A3263" s="2278"/>
      <c r="B3263" s="2281"/>
      <c r="C3263" s="2283"/>
      <c r="D3263" s="2285"/>
      <c r="E3263" s="2288"/>
      <c r="F3263" s="2281"/>
      <c r="G3263" s="2295"/>
      <c r="H3263" s="2297"/>
      <c r="I3263" s="2291"/>
      <c r="J3263" s="2281"/>
      <c r="K3263" s="2295"/>
      <c r="L3263" s="2281"/>
      <c r="M3263" s="310"/>
      <c r="N3263" s="1678"/>
      <c r="O3263" s="1678"/>
      <c r="P3263" s="309"/>
      <c r="Q3263" s="309"/>
      <c r="R3263" s="308"/>
      <c r="S3263" s="308"/>
      <c r="T3263" s="358"/>
      <c r="U3263" s="357"/>
      <c r="V3263" s="357"/>
      <c r="W3263" s="357"/>
      <c r="X3263" s="357"/>
      <c r="Y3263" s="357"/>
      <c r="Z3263" s="357"/>
      <c r="AA3263" s="357"/>
      <c r="AB3263" s="308"/>
      <c r="AC3263" s="2300"/>
      <c r="AD3263" s="2318"/>
      <c r="AE3263" s="2307"/>
      <c r="AF3263" s="2316"/>
      <c r="AG3263" s="2314"/>
      <c r="AH3263" s="2312"/>
      <c r="AI3263" s="271">
        <f t="shared" ref="AI3263" si="3478">IF(P3263=P3262,0,1)</f>
        <v>0</v>
      </c>
      <c r="AJ3263" s="271" t="s">
        <v>545</v>
      </c>
      <c r="AK3263" s="271" t="str">
        <f t="shared" si="3203"/>
        <v>??</v>
      </c>
      <c r="AL3263" s="271" t="e">
        <f>IF(#REF!=#REF!,0,1)</f>
        <v>#REF!</v>
      </c>
      <c r="AM3263" s="354">
        <f t="shared" si="3397"/>
        <v>0</v>
      </c>
    </row>
    <row r="3264" spans="1:39" ht="14.1" customHeight="1" thickTop="1" thickBot="1" x14ac:dyDescent="0.25">
      <c r="A3264" s="2278"/>
      <c r="B3264" s="2281"/>
      <c r="C3264" s="2283"/>
      <c r="D3264" s="2285"/>
      <c r="E3264" s="2288"/>
      <c r="F3264" s="2281"/>
      <c r="G3264" s="2295"/>
      <c r="H3264" s="2297"/>
      <c r="I3264" s="2292"/>
      <c r="J3264" s="2281"/>
      <c r="K3264" s="2295"/>
      <c r="L3264" s="2281"/>
      <c r="M3264" s="310"/>
      <c r="N3264" s="1678"/>
      <c r="O3264" s="1678"/>
      <c r="P3264" s="309"/>
      <c r="Q3264" s="309"/>
      <c r="R3264" s="308"/>
      <c r="S3264" s="308"/>
      <c r="T3264" s="358"/>
      <c r="U3264" s="357"/>
      <c r="V3264" s="357"/>
      <c r="W3264" s="357"/>
      <c r="X3264" s="357"/>
      <c r="Y3264" s="357"/>
      <c r="Z3264" s="357"/>
      <c r="AA3264" s="357"/>
      <c r="AB3264" s="308"/>
      <c r="AC3264" s="2300"/>
      <c r="AD3264" s="2318"/>
      <c r="AE3264" s="2307"/>
      <c r="AF3264" s="2316"/>
      <c r="AG3264" s="2314"/>
      <c r="AH3264" s="2312"/>
      <c r="AI3264" s="271">
        <f t="shared" ref="AI3264" si="3479">IF(P3264=P3263,0,IF(P3264=P3262,0,1))</f>
        <v>0</v>
      </c>
      <c r="AJ3264" s="271" t="s">
        <v>545</v>
      </c>
      <c r="AK3264" s="271" t="str">
        <f t="shared" si="3203"/>
        <v>??</v>
      </c>
      <c r="AL3264" s="271" t="e">
        <f>IF(#REF!=#REF!,0,IF(#REF!=#REF!,0,1))</f>
        <v>#REF!</v>
      </c>
      <c r="AM3264" s="354">
        <f t="shared" si="3397"/>
        <v>0</v>
      </c>
    </row>
    <row r="3265" spans="1:39" ht="14.1" customHeight="1" thickTop="1" thickBot="1" x14ac:dyDescent="0.25">
      <c r="A3265" s="2278"/>
      <c r="B3265" s="2281"/>
      <c r="C3265" s="2283"/>
      <c r="D3265" s="2285"/>
      <c r="E3265" s="2288"/>
      <c r="F3265" s="2281"/>
      <c r="G3265" s="2295"/>
      <c r="H3265" s="2297"/>
      <c r="I3265" s="2293"/>
      <c r="J3265" s="2281"/>
      <c r="K3265" s="2295"/>
      <c r="L3265" s="2281"/>
      <c r="M3265" s="310"/>
      <c r="N3265" s="1678"/>
      <c r="O3265" s="1678"/>
      <c r="P3265" s="309"/>
      <c r="Q3265" s="309"/>
      <c r="R3265" s="308"/>
      <c r="S3265" s="308"/>
      <c r="T3265" s="358"/>
      <c r="U3265" s="357"/>
      <c r="V3265" s="357"/>
      <c r="W3265" s="357"/>
      <c r="X3265" s="357"/>
      <c r="Y3265" s="357"/>
      <c r="Z3265" s="357"/>
      <c r="AA3265" s="357"/>
      <c r="AB3265" s="308"/>
      <c r="AC3265" s="2300"/>
      <c r="AD3265" s="2318"/>
      <c r="AE3265" s="2307"/>
      <c r="AF3265" s="2316"/>
      <c r="AG3265" s="2314"/>
      <c r="AH3265" s="2312"/>
      <c r="AI3265" s="271">
        <f t="shared" ref="AI3265" si="3480">IF(P3265=P3264,0,IF(P3265=P3263,0,IF(P3265=P3262,0,1)))</f>
        <v>0</v>
      </c>
      <c r="AJ3265" s="271" t="s">
        <v>545</v>
      </c>
      <c r="AK3265" s="271" t="str">
        <f t="shared" si="3203"/>
        <v>??</v>
      </c>
      <c r="AL3265" s="271" t="e">
        <f>IF(#REF!=#REF!,0,IF(#REF!=#REF!,0,IF(#REF!=#REF!,0,1)))</f>
        <v>#REF!</v>
      </c>
      <c r="AM3265" s="354">
        <f t="shared" si="3397"/>
        <v>0</v>
      </c>
    </row>
    <row r="3266" spans="1:39" ht="14.1" customHeight="1" thickTop="1" thickBot="1" x14ac:dyDescent="0.25">
      <c r="A3266" s="2278"/>
      <c r="B3266" s="2281"/>
      <c r="C3266" s="2283"/>
      <c r="D3266" s="2285"/>
      <c r="E3266" s="2288"/>
      <c r="F3266" s="2281"/>
      <c r="G3266" s="2295"/>
      <c r="H3266" s="2297"/>
      <c r="I3266" s="2293"/>
      <c r="J3266" s="2281"/>
      <c r="K3266" s="2295"/>
      <c r="L3266" s="2281"/>
      <c r="M3266" s="310"/>
      <c r="N3266" s="1678"/>
      <c r="O3266" s="1678"/>
      <c r="P3266" s="309"/>
      <c r="Q3266" s="309"/>
      <c r="R3266" s="308"/>
      <c r="S3266" s="308"/>
      <c r="T3266" s="358"/>
      <c r="U3266" s="357"/>
      <c r="V3266" s="357"/>
      <c r="W3266" s="357"/>
      <c r="X3266" s="357"/>
      <c r="Y3266" s="357"/>
      <c r="Z3266" s="357"/>
      <c r="AA3266" s="357"/>
      <c r="AB3266" s="308"/>
      <c r="AC3266" s="2300"/>
      <c r="AD3266" s="2318"/>
      <c r="AE3266" s="2307"/>
      <c r="AF3266" s="2316"/>
      <c r="AG3266" s="2314"/>
      <c r="AH3266" s="2312"/>
      <c r="AI3266" s="271">
        <f t="shared" ref="AI3266" si="3481">IF(P3266=P3265,0,IF(P3266=P3264,0,IF(P3266=P3263,0,IF(P3266=P3262,0,1))))</f>
        <v>0</v>
      </c>
      <c r="AJ3266" s="271" t="s">
        <v>545</v>
      </c>
      <c r="AK3266" s="271" t="str">
        <f t="shared" ref="AK3266:AK3291" si="3482">$C$2</f>
        <v>??</v>
      </c>
      <c r="AL3266" s="271" t="e">
        <f>IF(#REF!=#REF!,0,IF(#REF!=#REF!,0,IF(#REF!=#REF!,0,IF(#REF!=#REF!,0,1))))</f>
        <v>#REF!</v>
      </c>
      <c r="AM3266" s="354">
        <f t="shared" si="3397"/>
        <v>0</v>
      </c>
    </row>
    <row r="3267" spans="1:39" ht="14.1" customHeight="1" thickTop="1" thickBot="1" x14ac:dyDescent="0.25">
      <c r="A3267" s="2278"/>
      <c r="B3267" s="2281"/>
      <c r="C3267" s="2283"/>
      <c r="D3267" s="2285"/>
      <c r="E3267" s="2288"/>
      <c r="F3267" s="2281"/>
      <c r="G3267" s="2295"/>
      <c r="H3267" s="2297"/>
      <c r="I3267" s="2293"/>
      <c r="J3267" s="2281"/>
      <c r="K3267" s="2295"/>
      <c r="L3267" s="2281"/>
      <c r="M3267" s="310"/>
      <c r="N3267" s="1678"/>
      <c r="O3267" s="1678"/>
      <c r="P3267" s="309"/>
      <c r="Q3267" s="309"/>
      <c r="R3267" s="308"/>
      <c r="S3267" s="308"/>
      <c r="T3267" s="358"/>
      <c r="U3267" s="357"/>
      <c r="V3267" s="357"/>
      <c r="W3267" s="357"/>
      <c r="X3267" s="357"/>
      <c r="Y3267" s="357"/>
      <c r="Z3267" s="357"/>
      <c r="AA3267" s="357"/>
      <c r="AB3267" s="308"/>
      <c r="AC3267" s="2300"/>
      <c r="AD3267" s="2318"/>
      <c r="AE3267" s="2307"/>
      <c r="AF3267" s="2316"/>
      <c r="AG3267" s="2314"/>
      <c r="AH3267" s="2312"/>
      <c r="AI3267" s="271">
        <f t="shared" ref="AI3267" si="3483">IF(P3267=P3266,0,IF(P3267=P3265,0,IF(P3267=P3264,0,IF(P3267=P3263,0,IF(P3267=P3262,0,1)))))</f>
        <v>0</v>
      </c>
      <c r="AJ3267" s="271" t="s">
        <v>545</v>
      </c>
      <c r="AK3267" s="271" t="str">
        <f t="shared" si="3482"/>
        <v>??</v>
      </c>
      <c r="AL3267" s="271" t="e">
        <f>IF(#REF!=#REF!,0,IF(#REF!=#REF!,0,IF(#REF!=#REF!,0,IF(#REF!=#REF!,0,IF(#REF!=#REF!,0,1)))))</f>
        <v>#REF!</v>
      </c>
      <c r="AM3267" s="354">
        <f t="shared" ref="AM3267:AM3291" si="3484">AM3266</f>
        <v>0</v>
      </c>
    </row>
    <row r="3268" spans="1:39" ht="14.1" customHeight="1" thickTop="1" thickBot="1" x14ac:dyDescent="0.25">
      <c r="A3268" s="2278"/>
      <c r="B3268" s="2281"/>
      <c r="C3268" s="2283"/>
      <c r="D3268" s="2285"/>
      <c r="E3268" s="2288"/>
      <c r="F3268" s="2281"/>
      <c r="G3268" s="2295"/>
      <c r="H3268" s="2297"/>
      <c r="I3268" s="2293"/>
      <c r="J3268" s="2281"/>
      <c r="K3268" s="2295"/>
      <c r="L3268" s="2281"/>
      <c r="M3268" s="310"/>
      <c r="N3268" s="1678"/>
      <c r="O3268" s="1678"/>
      <c r="P3268" s="309"/>
      <c r="Q3268" s="309"/>
      <c r="R3268" s="308"/>
      <c r="S3268" s="308"/>
      <c r="T3268" s="358"/>
      <c r="U3268" s="357"/>
      <c r="V3268" s="357"/>
      <c r="W3268" s="357"/>
      <c r="X3268" s="357"/>
      <c r="Y3268" s="357"/>
      <c r="Z3268" s="357"/>
      <c r="AA3268" s="357"/>
      <c r="AB3268" s="308"/>
      <c r="AC3268" s="2300"/>
      <c r="AD3268" s="2318"/>
      <c r="AE3268" s="2308" t="str">
        <f t="shared" ref="AE3268" si="3485">IF(AE3262&gt;AD3262/2,"błąd","")</f>
        <v/>
      </c>
      <c r="AF3268" s="2316"/>
      <c r="AG3268" s="2314"/>
      <c r="AH3268" s="2312"/>
      <c r="AI3268" s="271">
        <f t="shared" ref="AI3268" si="3486">IF(P3268=P3267,0,IF(P3268=P3266,0,IF(P3268=P3265,0,IF(P3268=P3264,0,IF(P3268=P3263,0,IF(P3268=P3262,0,1))))))</f>
        <v>0</v>
      </c>
      <c r="AJ3268" s="271" t="s">
        <v>545</v>
      </c>
      <c r="AK3268" s="271" t="str">
        <f t="shared" si="3482"/>
        <v>??</v>
      </c>
      <c r="AL3268" s="271" t="e">
        <f>IF(#REF!=#REF!,0,IF(#REF!=#REF!,0,IF(#REF!=#REF!,0,IF(#REF!=#REF!,0,IF(#REF!=#REF!,0,IF(#REF!=#REF!,0,1))))))</f>
        <v>#REF!</v>
      </c>
      <c r="AM3268" s="354">
        <f t="shared" si="3484"/>
        <v>0</v>
      </c>
    </row>
    <row r="3269" spans="1:39" ht="14.1" customHeight="1" thickTop="1" thickBot="1" x14ac:dyDescent="0.25">
      <c r="A3269" s="2278"/>
      <c r="B3269" s="2281"/>
      <c r="C3269" s="2283"/>
      <c r="D3269" s="2285"/>
      <c r="E3269" s="2288"/>
      <c r="F3269" s="2281"/>
      <c r="G3269" s="2295"/>
      <c r="H3269" s="2297"/>
      <c r="I3269" s="2293"/>
      <c r="J3269" s="2281"/>
      <c r="K3269" s="2295"/>
      <c r="L3269" s="2281"/>
      <c r="M3269" s="310"/>
      <c r="N3269" s="1678"/>
      <c r="O3269" s="1678"/>
      <c r="P3269" s="309"/>
      <c r="Q3269" s="309"/>
      <c r="R3269" s="308"/>
      <c r="S3269" s="308"/>
      <c r="T3269" s="358"/>
      <c r="U3269" s="357"/>
      <c r="V3269" s="357"/>
      <c r="W3269" s="357"/>
      <c r="X3269" s="357"/>
      <c r="Y3269" s="357"/>
      <c r="Z3269" s="357"/>
      <c r="AA3269" s="357"/>
      <c r="AB3269" s="308"/>
      <c r="AC3269" s="2300"/>
      <c r="AD3269" s="2318"/>
      <c r="AE3269" s="2308"/>
      <c r="AF3269" s="2316"/>
      <c r="AG3269" s="2314"/>
      <c r="AH3269" s="2312"/>
      <c r="AI3269" s="271">
        <f t="shared" ref="AI3269" si="3487">IF(P3269=P3268,0,IF(P3269=P3267,0,IF(P3269=P3266,0,IF(P3269=P3265,0,IF(P3269=P3264,0,IF(P3269=P3263,0,IF(P3269=P3262,0,1)))))))</f>
        <v>0</v>
      </c>
      <c r="AJ3269" s="271" t="s">
        <v>545</v>
      </c>
      <c r="AK3269" s="271" t="str">
        <f t="shared" si="3482"/>
        <v>??</v>
      </c>
      <c r="AL3269" s="271" t="e">
        <f>IF(#REF!=#REF!,0,IF(#REF!=#REF!,0,IF(#REF!=#REF!,0,IF(#REF!=#REF!,0,IF(#REF!=#REF!,0,IF(#REF!=#REF!,0,IF(#REF!=#REF!,0,1)))))))</f>
        <v>#REF!</v>
      </c>
      <c r="AM3269" s="354">
        <f t="shared" si="3484"/>
        <v>0</v>
      </c>
    </row>
    <row r="3270" spans="1:39" ht="14.1" customHeight="1" thickTop="1" thickBot="1" x14ac:dyDescent="0.25">
      <c r="A3270" s="2278"/>
      <c r="B3270" s="2281"/>
      <c r="C3270" s="2283"/>
      <c r="D3270" s="2285"/>
      <c r="E3270" s="2288"/>
      <c r="F3270" s="2281"/>
      <c r="G3270" s="2295"/>
      <c r="H3270" s="2297"/>
      <c r="I3270" s="2293"/>
      <c r="J3270" s="2281"/>
      <c r="K3270" s="2295"/>
      <c r="L3270" s="2281"/>
      <c r="M3270" s="310"/>
      <c r="N3270" s="1678"/>
      <c r="O3270" s="1678"/>
      <c r="P3270" s="309"/>
      <c r="Q3270" s="309"/>
      <c r="R3270" s="308"/>
      <c r="S3270" s="308"/>
      <c r="T3270" s="358"/>
      <c r="U3270" s="357"/>
      <c r="V3270" s="357"/>
      <c r="W3270" s="357"/>
      <c r="X3270" s="357"/>
      <c r="Y3270" s="357"/>
      <c r="Z3270" s="357"/>
      <c r="AA3270" s="357"/>
      <c r="AB3270" s="308"/>
      <c r="AC3270" s="2300"/>
      <c r="AD3270" s="2318"/>
      <c r="AE3270" s="2308"/>
      <c r="AF3270" s="2316"/>
      <c r="AG3270" s="2314"/>
      <c r="AH3270" s="2312"/>
      <c r="AI3270" s="271">
        <f t="shared" ref="AI3270" si="3488">IF(P3270=P3269,0,IF(P3270=P3268,0,IF(P3270=P3267,0,IF(P3270=P3266,0,IF(P3270=P3265,0,IF(P3270=P3264,0,IF(P3270=P3263,0,IF(P3270=P3262,0,1))))))))</f>
        <v>0</v>
      </c>
      <c r="AJ3270" s="271" t="s">
        <v>545</v>
      </c>
      <c r="AK3270" s="271" t="str">
        <f t="shared" si="3482"/>
        <v>??</v>
      </c>
      <c r="AL3270" s="271" t="e">
        <f>IF(#REF!=#REF!,0,IF(#REF!=#REF!,0,IF(#REF!=#REF!,0,IF(#REF!=#REF!,0,IF(#REF!=#REF!,0,IF(#REF!=#REF!,0,IF(#REF!=#REF!,0,IF(#REF!=#REF!,0,1))))))))</f>
        <v>#REF!</v>
      </c>
      <c r="AM3270" s="354">
        <f t="shared" si="3484"/>
        <v>0</v>
      </c>
    </row>
    <row r="3271" spans="1:39" ht="14.1" customHeight="1" thickTop="1" thickBot="1" x14ac:dyDescent="0.25">
      <c r="A3271" s="2279"/>
      <c r="B3271" s="2282"/>
      <c r="C3271" s="2284"/>
      <c r="D3271" s="2286"/>
      <c r="E3271" s="2289"/>
      <c r="F3271" s="2282"/>
      <c r="G3271" s="2296"/>
      <c r="H3271" s="2298"/>
      <c r="I3271" s="2294"/>
      <c r="J3271" s="2282"/>
      <c r="K3271" s="2296"/>
      <c r="L3271" s="2282"/>
      <c r="M3271" s="292"/>
      <c r="N3271" s="290"/>
      <c r="O3271" s="290"/>
      <c r="P3271" s="291"/>
      <c r="Q3271" s="291"/>
      <c r="R3271" s="290"/>
      <c r="S3271" s="290"/>
      <c r="T3271" s="356"/>
      <c r="U3271" s="355"/>
      <c r="V3271" s="355"/>
      <c r="W3271" s="355"/>
      <c r="X3271" s="355"/>
      <c r="Y3271" s="355"/>
      <c r="Z3271" s="355"/>
      <c r="AA3271" s="355"/>
      <c r="AB3271" s="290"/>
      <c r="AC3271" s="2301"/>
      <c r="AD3271" s="2319"/>
      <c r="AE3271" s="2309"/>
      <c r="AF3271" s="2316"/>
      <c r="AG3271" s="2315"/>
      <c r="AH3271" s="2312"/>
      <c r="AI3271" s="271">
        <f t="shared" ref="AI3271" si="3489">IF(P3271=P3270,0,IF(P3271=P3269,0,IF(P3271=P3268,0,IF(P3271=P3267,0,IF(P3271=P3266,0,IF(P3271=P3265,0,IF(P3271=P3264,0,IF(P3271=P3263,0,IF(P3271=P3262,0,1)))))))))</f>
        <v>0</v>
      </c>
      <c r="AJ3271" s="271" t="s">
        <v>545</v>
      </c>
      <c r="AK3271" s="271" t="str">
        <f t="shared" si="3482"/>
        <v>??</v>
      </c>
      <c r="AL3271" s="271" t="e">
        <f>IF(#REF!=#REF!,0,IF(#REF!=#REF!,0,IF(#REF!=#REF!,0,IF(#REF!=#REF!,0,IF(#REF!=#REF!,0,IF(#REF!=#REF!,0,IF(#REF!=#REF!,0,IF(#REF!=#REF!,0,IF(#REF!=#REF!,0,1)))))))))</f>
        <v>#REF!</v>
      </c>
      <c r="AM3271" s="354">
        <f t="shared" si="3484"/>
        <v>0</v>
      </c>
    </row>
    <row r="3272" spans="1:39" ht="14.1" customHeight="1" thickTop="1" thickBot="1" x14ac:dyDescent="0.25">
      <c r="A3272" s="2278"/>
      <c r="B3272" s="2280"/>
      <c r="C3272" s="2283"/>
      <c r="D3272" s="2285"/>
      <c r="E3272" s="2287"/>
      <c r="F3272" s="2280"/>
      <c r="G3272" s="2280"/>
      <c r="H3272" s="2297"/>
      <c r="I3272" s="2290" t="s">
        <v>140</v>
      </c>
      <c r="J3272" s="2281"/>
      <c r="K3272" s="2280"/>
      <c r="L3272" s="2281"/>
      <c r="M3272" s="310"/>
      <c r="N3272" s="1678"/>
      <c r="O3272" s="1678"/>
      <c r="P3272" s="388"/>
      <c r="Q3272" s="388"/>
      <c r="R3272" s="308"/>
      <c r="S3272" s="308"/>
      <c r="T3272" s="358"/>
      <c r="U3272" s="357"/>
      <c r="V3272" s="357"/>
      <c r="W3272" s="357"/>
      <c r="X3272" s="357"/>
      <c r="Y3272" s="357"/>
      <c r="Z3272" s="357"/>
      <c r="AA3272" s="357"/>
      <c r="AB3272" s="308"/>
      <c r="AC3272" s="2299">
        <f t="shared" ref="AC3272" si="3490">SUM(T3272:AB3281)</f>
        <v>0</v>
      </c>
      <c r="AD3272" s="2317"/>
      <c r="AE3272" s="2306">
        <f t="shared" ref="AE3272" si="3491">IF((AC3272-AD3272)&gt;=0,AC3272-AD3272,0)</f>
        <v>0</v>
      </c>
      <c r="AF3272" s="2316">
        <f t="shared" ref="AF3272" si="3492">IF(AC3272&lt;AD3272,AC3272,AD3272)/IF(AD3272=0,1,AD3272)</f>
        <v>0</v>
      </c>
      <c r="AG3272" s="2313" t="str">
        <f t="shared" ref="AG3272" si="3493">IF(AF3272=1,"pe",IF(AF3272&gt;0,"ne",""))</f>
        <v/>
      </c>
      <c r="AH3272" s="2312"/>
      <c r="AI3272" s="271">
        <v>1</v>
      </c>
      <c r="AJ3272" s="271" t="s">
        <v>545</v>
      </c>
      <c r="AK3272" s="271" t="str">
        <f t="shared" si="3482"/>
        <v>??</v>
      </c>
      <c r="AL3272" s="271">
        <v>1</v>
      </c>
      <c r="AM3272" s="354">
        <f t="shared" ref="AM3272" si="3494">C3272</f>
        <v>0</v>
      </c>
    </row>
    <row r="3273" spans="1:39" ht="14.1" customHeight="1" thickTop="1" thickBot="1" x14ac:dyDescent="0.25">
      <c r="A3273" s="2278"/>
      <c r="B3273" s="2281"/>
      <c r="C3273" s="2283"/>
      <c r="D3273" s="2285"/>
      <c r="E3273" s="2288"/>
      <c r="F3273" s="2281"/>
      <c r="G3273" s="2295"/>
      <c r="H3273" s="2297"/>
      <c r="I3273" s="2291"/>
      <c r="J3273" s="2281"/>
      <c r="K3273" s="2295"/>
      <c r="L3273" s="2281"/>
      <c r="M3273" s="310"/>
      <c r="N3273" s="1678"/>
      <c r="O3273" s="1678"/>
      <c r="P3273" s="309"/>
      <c r="Q3273" s="309"/>
      <c r="R3273" s="308"/>
      <c r="S3273" s="308"/>
      <c r="T3273" s="358"/>
      <c r="U3273" s="357"/>
      <c r="V3273" s="357"/>
      <c r="W3273" s="357"/>
      <c r="X3273" s="357"/>
      <c r="Y3273" s="357"/>
      <c r="Z3273" s="357"/>
      <c r="AA3273" s="357"/>
      <c r="AB3273" s="308"/>
      <c r="AC3273" s="2300"/>
      <c r="AD3273" s="2318"/>
      <c r="AE3273" s="2307"/>
      <c r="AF3273" s="2316"/>
      <c r="AG3273" s="2314"/>
      <c r="AH3273" s="2312"/>
      <c r="AI3273" s="271">
        <f t="shared" ref="AI3273" si="3495">IF(P3273=P3272,0,1)</f>
        <v>0</v>
      </c>
      <c r="AJ3273" s="271" t="s">
        <v>545</v>
      </c>
      <c r="AK3273" s="271" t="str">
        <f t="shared" si="3482"/>
        <v>??</v>
      </c>
      <c r="AL3273" s="271" t="e">
        <f>IF(#REF!=#REF!,0,1)</f>
        <v>#REF!</v>
      </c>
      <c r="AM3273" s="354">
        <f t="shared" si="3484"/>
        <v>0</v>
      </c>
    </row>
    <row r="3274" spans="1:39" ht="14.1" customHeight="1" thickTop="1" thickBot="1" x14ac:dyDescent="0.25">
      <c r="A3274" s="2278"/>
      <c r="B3274" s="2281"/>
      <c r="C3274" s="2283"/>
      <c r="D3274" s="2285"/>
      <c r="E3274" s="2288"/>
      <c r="F3274" s="2281"/>
      <c r="G3274" s="2295"/>
      <c r="H3274" s="2297"/>
      <c r="I3274" s="2292"/>
      <c r="J3274" s="2281"/>
      <c r="K3274" s="2295"/>
      <c r="L3274" s="2281"/>
      <c r="M3274" s="310"/>
      <c r="N3274" s="1678"/>
      <c r="O3274" s="1678"/>
      <c r="P3274" s="309"/>
      <c r="Q3274" s="309"/>
      <c r="R3274" s="308"/>
      <c r="S3274" s="308"/>
      <c r="T3274" s="358"/>
      <c r="U3274" s="357"/>
      <c r="V3274" s="357"/>
      <c r="W3274" s="357"/>
      <c r="X3274" s="357"/>
      <c r="Y3274" s="357"/>
      <c r="Z3274" s="357"/>
      <c r="AA3274" s="357"/>
      <c r="AB3274" s="308"/>
      <c r="AC3274" s="2300"/>
      <c r="AD3274" s="2318"/>
      <c r="AE3274" s="2307"/>
      <c r="AF3274" s="2316"/>
      <c r="AG3274" s="2314"/>
      <c r="AH3274" s="2312"/>
      <c r="AI3274" s="271">
        <f t="shared" ref="AI3274" si="3496">IF(P3274=P3273,0,IF(P3274=P3272,0,1))</f>
        <v>0</v>
      </c>
      <c r="AJ3274" s="271" t="s">
        <v>545</v>
      </c>
      <c r="AK3274" s="271" t="str">
        <f t="shared" si="3482"/>
        <v>??</v>
      </c>
      <c r="AL3274" s="271" t="e">
        <f>IF(#REF!=#REF!,0,IF(#REF!=#REF!,0,1))</f>
        <v>#REF!</v>
      </c>
      <c r="AM3274" s="354">
        <f t="shared" si="3484"/>
        <v>0</v>
      </c>
    </row>
    <row r="3275" spans="1:39" ht="14.1" customHeight="1" thickTop="1" thickBot="1" x14ac:dyDescent="0.25">
      <c r="A3275" s="2278"/>
      <c r="B3275" s="2281"/>
      <c r="C3275" s="2283"/>
      <c r="D3275" s="2285"/>
      <c r="E3275" s="2288"/>
      <c r="F3275" s="2281"/>
      <c r="G3275" s="2295"/>
      <c r="H3275" s="2297"/>
      <c r="I3275" s="2293"/>
      <c r="J3275" s="2281"/>
      <c r="K3275" s="2295"/>
      <c r="L3275" s="2281"/>
      <c r="M3275" s="310"/>
      <c r="N3275" s="1678"/>
      <c r="O3275" s="1678"/>
      <c r="P3275" s="309"/>
      <c r="Q3275" s="309"/>
      <c r="R3275" s="308"/>
      <c r="S3275" s="308"/>
      <c r="T3275" s="358"/>
      <c r="U3275" s="357"/>
      <c r="V3275" s="357"/>
      <c r="W3275" s="357"/>
      <c r="X3275" s="357"/>
      <c r="Y3275" s="357"/>
      <c r="Z3275" s="357"/>
      <c r="AA3275" s="357"/>
      <c r="AB3275" s="308"/>
      <c r="AC3275" s="2300"/>
      <c r="AD3275" s="2318"/>
      <c r="AE3275" s="2307"/>
      <c r="AF3275" s="2316"/>
      <c r="AG3275" s="2314"/>
      <c r="AH3275" s="2312"/>
      <c r="AI3275" s="271">
        <f t="shared" ref="AI3275" si="3497">IF(P3275=P3274,0,IF(P3275=P3273,0,IF(P3275=P3272,0,1)))</f>
        <v>0</v>
      </c>
      <c r="AJ3275" s="271" t="s">
        <v>545</v>
      </c>
      <c r="AK3275" s="271" t="str">
        <f t="shared" si="3482"/>
        <v>??</v>
      </c>
      <c r="AL3275" s="271" t="e">
        <f>IF(#REF!=#REF!,0,IF(#REF!=#REF!,0,IF(#REF!=#REF!,0,1)))</f>
        <v>#REF!</v>
      </c>
      <c r="AM3275" s="354">
        <f t="shared" si="3484"/>
        <v>0</v>
      </c>
    </row>
    <row r="3276" spans="1:39" ht="14.1" customHeight="1" thickTop="1" thickBot="1" x14ac:dyDescent="0.25">
      <c r="A3276" s="2278"/>
      <c r="B3276" s="2281"/>
      <c r="C3276" s="2283"/>
      <c r="D3276" s="2285"/>
      <c r="E3276" s="2288"/>
      <c r="F3276" s="2281"/>
      <c r="G3276" s="2295"/>
      <c r="H3276" s="2297"/>
      <c r="I3276" s="2293"/>
      <c r="J3276" s="2281"/>
      <c r="K3276" s="2295"/>
      <c r="L3276" s="2281"/>
      <c r="M3276" s="310"/>
      <c r="N3276" s="1678"/>
      <c r="O3276" s="1678"/>
      <c r="P3276" s="309"/>
      <c r="Q3276" s="309"/>
      <c r="R3276" s="308"/>
      <c r="S3276" s="308"/>
      <c r="T3276" s="358"/>
      <c r="U3276" s="357"/>
      <c r="V3276" s="357"/>
      <c r="W3276" s="357"/>
      <c r="X3276" s="357"/>
      <c r="Y3276" s="357"/>
      <c r="Z3276" s="357"/>
      <c r="AA3276" s="357"/>
      <c r="AB3276" s="308"/>
      <c r="AC3276" s="2300"/>
      <c r="AD3276" s="2318"/>
      <c r="AE3276" s="2307"/>
      <c r="AF3276" s="2316"/>
      <c r="AG3276" s="2314"/>
      <c r="AH3276" s="2312"/>
      <c r="AI3276" s="271">
        <f t="shared" ref="AI3276" si="3498">IF(P3276=P3275,0,IF(P3276=P3274,0,IF(P3276=P3273,0,IF(P3276=P3272,0,1))))</f>
        <v>0</v>
      </c>
      <c r="AJ3276" s="271" t="s">
        <v>545</v>
      </c>
      <c r="AK3276" s="271" t="str">
        <f t="shared" si="3482"/>
        <v>??</v>
      </c>
      <c r="AL3276" s="271" t="e">
        <f>IF(#REF!=#REF!,0,IF(#REF!=#REF!,0,IF(#REF!=#REF!,0,IF(#REF!=#REF!,0,1))))</f>
        <v>#REF!</v>
      </c>
      <c r="AM3276" s="354">
        <f t="shared" si="3484"/>
        <v>0</v>
      </c>
    </row>
    <row r="3277" spans="1:39" ht="14.1" customHeight="1" thickTop="1" thickBot="1" x14ac:dyDescent="0.25">
      <c r="A3277" s="2278"/>
      <c r="B3277" s="2281"/>
      <c r="C3277" s="2283"/>
      <c r="D3277" s="2285"/>
      <c r="E3277" s="2288"/>
      <c r="F3277" s="2281"/>
      <c r="G3277" s="2295"/>
      <c r="H3277" s="2297"/>
      <c r="I3277" s="2293"/>
      <c r="J3277" s="2281"/>
      <c r="K3277" s="2295"/>
      <c r="L3277" s="2281"/>
      <c r="M3277" s="310"/>
      <c r="N3277" s="1678"/>
      <c r="O3277" s="1678"/>
      <c r="P3277" s="309"/>
      <c r="Q3277" s="309"/>
      <c r="R3277" s="308"/>
      <c r="S3277" s="308"/>
      <c r="T3277" s="358"/>
      <c r="U3277" s="357"/>
      <c r="V3277" s="357"/>
      <c r="W3277" s="357"/>
      <c r="X3277" s="357"/>
      <c r="Y3277" s="357"/>
      <c r="Z3277" s="357"/>
      <c r="AA3277" s="357"/>
      <c r="AB3277" s="308"/>
      <c r="AC3277" s="2300"/>
      <c r="AD3277" s="2318"/>
      <c r="AE3277" s="2307"/>
      <c r="AF3277" s="2316"/>
      <c r="AG3277" s="2314"/>
      <c r="AH3277" s="2312"/>
      <c r="AI3277" s="271">
        <f t="shared" ref="AI3277" si="3499">IF(P3277=P3276,0,IF(P3277=P3275,0,IF(P3277=P3274,0,IF(P3277=P3273,0,IF(P3277=P3272,0,1)))))</f>
        <v>0</v>
      </c>
      <c r="AJ3277" s="271" t="s">
        <v>545</v>
      </c>
      <c r="AK3277" s="271" t="str">
        <f t="shared" si="3482"/>
        <v>??</v>
      </c>
      <c r="AL3277" s="271" t="e">
        <f>IF(#REF!=#REF!,0,IF(#REF!=#REF!,0,IF(#REF!=#REF!,0,IF(#REF!=#REF!,0,IF(#REF!=#REF!,0,1)))))</f>
        <v>#REF!</v>
      </c>
      <c r="AM3277" s="354">
        <f t="shared" si="3484"/>
        <v>0</v>
      </c>
    </row>
    <row r="3278" spans="1:39" ht="14.1" customHeight="1" thickTop="1" thickBot="1" x14ac:dyDescent="0.25">
      <c r="A3278" s="2278"/>
      <c r="B3278" s="2281"/>
      <c r="C3278" s="2283"/>
      <c r="D3278" s="2285"/>
      <c r="E3278" s="2288"/>
      <c r="F3278" s="2281"/>
      <c r="G3278" s="2295"/>
      <c r="H3278" s="2297"/>
      <c r="I3278" s="2293"/>
      <c r="J3278" s="2281"/>
      <c r="K3278" s="2295"/>
      <c r="L3278" s="2281"/>
      <c r="M3278" s="310"/>
      <c r="N3278" s="1678"/>
      <c r="O3278" s="1678"/>
      <c r="P3278" s="309"/>
      <c r="Q3278" s="309"/>
      <c r="R3278" s="308"/>
      <c r="S3278" s="308"/>
      <c r="T3278" s="358"/>
      <c r="U3278" s="357"/>
      <c r="V3278" s="357"/>
      <c r="W3278" s="357"/>
      <c r="X3278" s="357"/>
      <c r="Y3278" s="357"/>
      <c r="Z3278" s="357"/>
      <c r="AA3278" s="357"/>
      <c r="AB3278" s="308"/>
      <c r="AC3278" s="2300"/>
      <c r="AD3278" s="2318"/>
      <c r="AE3278" s="2308" t="str">
        <f t="shared" ref="AE3278" si="3500">IF(AE3272&gt;AD3272/2,"błąd","")</f>
        <v/>
      </c>
      <c r="AF3278" s="2316"/>
      <c r="AG3278" s="2314"/>
      <c r="AH3278" s="2312"/>
      <c r="AI3278" s="271">
        <f t="shared" ref="AI3278" si="3501">IF(P3278=P3277,0,IF(P3278=P3276,0,IF(P3278=P3275,0,IF(P3278=P3274,0,IF(P3278=P3273,0,IF(P3278=P3272,0,1))))))</f>
        <v>0</v>
      </c>
      <c r="AJ3278" s="271" t="s">
        <v>545</v>
      </c>
      <c r="AK3278" s="271" t="str">
        <f t="shared" si="3482"/>
        <v>??</v>
      </c>
      <c r="AL3278" s="271" t="e">
        <f>IF(#REF!=#REF!,0,IF(#REF!=#REF!,0,IF(#REF!=#REF!,0,IF(#REF!=#REF!,0,IF(#REF!=#REF!,0,IF(#REF!=#REF!,0,1))))))</f>
        <v>#REF!</v>
      </c>
      <c r="AM3278" s="354">
        <f t="shared" si="3484"/>
        <v>0</v>
      </c>
    </row>
    <row r="3279" spans="1:39" ht="14.1" customHeight="1" thickTop="1" thickBot="1" x14ac:dyDescent="0.25">
      <c r="A3279" s="2278"/>
      <c r="B3279" s="2281"/>
      <c r="C3279" s="2283"/>
      <c r="D3279" s="2285"/>
      <c r="E3279" s="2288"/>
      <c r="F3279" s="2281"/>
      <c r="G3279" s="2295"/>
      <c r="H3279" s="2297"/>
      <c r="I3279" s="2293"/>
      <c r="J3279" s="2281"/>
      <c r="K3279" s="2295"/>
      <c r="L3279" s="2281"/>
      <c r="M3279" s="310"/>
      <c r="N3279" s="1678"/>
      <c r="O3279" s="1678"/>
      <c r="P3279" s="309"/>
      <c r="Q3279" s="309"/>
      <c r="R3279" s="308"/>
      <c r="S3279" s="308"/>
      <c r="T3279" s="358"/>
      <c r="U3279" s="357"/>
      <c r="V3279" s="357"/>
      <c r="W3279" s="357"/>
      <c r="X3279" s="357"/>
      <c r="Y3279" s="357"/>
      <c r="Z3279" s="357"/>
      <c r="AA3279" s="357"/>
      <c r="AB3279" s="308"/>
      <c r="AC3279" s="2300"/>
      <c r="AD3279" s="2318"/>
      <c r="AE3279" s="2308"/>
      <c r="AF3279" s="2316"/>
      <c r="AG3279" s="2314"/>
      <c r="AH3279" s="2312"/>
      <c r="AI3279" s="271">
        <f t="shared" ref="AI3279" si="3502">IF(P3279=P3278,0,IF(P3279=P3277,0,IF(P3279=P3276,0,IF(P3279=P3275,0,IF(P3279=P3274,0,IF(P3279=P3273,0,IF(P3279=P3272,0,1)))))))</f>
        <v>0</v>
      </c>
      <c r="AJ3279" s="271" t="s">
        <v>545</v>
      </c>
      <c r="AK3279" s="271" t="str">
        <f t="shared" si="3482"/>
        <v>??</v>
      </c>
      <c r="AL3279" s="271" t="e">
        <f>IF(#REF!=#REF!,0,IF(#REF!=#REF!,0,IF(#REF!=#REF!,0,IF(#REF!=#REF!,0,IF(#REF!=#REF!,0,IF(#REF!=#REF!,0,IF(#REF!=#REF!,0,1)))))))</f>
        <v>#REF!</v>
      </c>
      <c r="AM3279" s="354">
        <f t="shared" si="3484"/>
        <v>0</v>
      </c>
    </row>
    <row r="3280" spans="1:39" ht="14.1" customHeight="1" thickTop="1" thickBot="1" x14ac:dyDescent="0.25">
      <c r="A3280" s="2278"/>
      <c r="B3280" s="2281"/>
      <c r="C3280" s="2283"/>
      <c r="D3280" s="2285"/>
      <c r="E3280" s="2288"/>
      <c r="F3280" s="2281"/>
      <c r="G3280" s="2295"/>
      <c r="H3280" s="2297"/>
      <c r="I3280" s="2293"/>
      <c r="J3280" s="2281"/>
      <c r="K3280" s="2295"/>
      <c r="L3280" s="2281"/>
      <c r="M3280" s="310"/>
      <c r="N3280" s="1678"/>
      <c r="O3280" s="1678"/>
      <c r="P3280" s="309"/>
      <c r="Q3280" s="309"/>
      <c r="R3280" s="308"/>
      <c r="S3280" s="308"/>
      <c r="T3280" s="358"/>
      <c r="U3280" s="357"/>
      <c r="V3280" s="357"/>
      <c r="W3280" s="357"/>
      <c r="X3280" s="357"/>
      <c r="Y3280" s="357"/>
      <c r="Z3280" s="357"/>
      <c r="AA3280" s="357"/>
      <c r="AB3280" s="308"/>
      <c r="AC3280" s="2300"/>
      <c r="AD3280" s="2318"/>
      <c r="AE3280" s="2308"/>
      <c r="AF3280" s="2316"/>
      <c r="AG3280" s="2314"/>
      <c r="AH3280" s="2312"/>
      <c r="AI3280" s="271">
        <f t="shared" ref="AI3280" si="3503">IF(P3280=P3279,0,IF(P3280=P3278,0,IF(P3280=P3277,0,IF(P3280=P3276,0,IF(P3280=P3275,0,IF(P3280=P3274,0,IF(P3280=P3273,0,IF(P3280=P3272,0,1))))))))</f>
        <v>0</v>
      </c>
      <c r="AJ3280" s="271" t="s">
        <v>545</v>
      </c>
      <c r="AK3280" s="271" t="str">
        <f t="shared" si="3482"/>
        <v>??</v>
      </c>
      <c r="AL3280" s="271" t="e">
        <f>IF(#REF!=#REF!,0,IF(#REF!=#REF!,0,IF(#REF!=#REF!,0,IF(#REF!=#REF!,0,IF(#REF!=#REF!,0,IF(#REF!=#REF!,0,IF(#REF!=#REF!,0,IF(#REF!=#REF!,0,1))))))))</f>
        <v>#REF!</v>
      </c>
      <c r="AM3280" s="354">
        <f t="shared" si="3484"/>
        <v>0</v>
      </c>
    </row>
    <row r="3281" spans="1:39" ht="14.1" customHeight="1" thickTop="1" thickBot="1" x14ac:dyDescent="0.25">
      <c r="A3281" s="2279"/>
      <c r="B3281" s="2282"/>
      <c r="C3281" s="2284"/>
      <c r="D3281" s="2286"/>
      <c r="E3281" s="2289"/>
      <c r="F3281" s="2282"/>
      <c r="G3281" s="2296"/>
      <c r="H3281" s="2298"/>
      <c r="I3281" s="2294"/>
      <c r="J3281" s="2282"/>
      <c r="K3281" s="2296"/>
      <c r="L3281" s="2282"/>
      <c r="M3281" s="292"/>
      <c r="N3281" s="290"/>
      <c r="O3281" s="290"/>
      <c r="P3281" s="291"/>
      <c r="Q3281" s="291"/>
      <c r="R3281" s="290"/>
      <c r="S3281" s="290"/>
      <c r="T3281" s="356"/>
      <c r="U3281" s="355"/>
      <c r="V3281" s="355"/>
      <c r="W3281" s="355"/>
      <c r="X3281" s="355"/>
      <c r="Y3281" s="355"/>
      <c r="Z3281" s="355"/>
      <c r="AA3281" s="355"/>
      <c r="AB3281" s="290"/>
      <c r="AC3281" s="2301"/>
      <c r="AD3281" s="2319"/>
      <c r="AE3281" s="2309"/>
      <c r="AF3281" s="2316"/>
      <c r="AG3281" s="2315"/>
      <c r="AH3281" s="2312"/>
      <c r="AI3281" s="271">
        <f t="shared" ref="AI3281" si="3504">IF(P3281=P3280,0,IF(P3281=P3279,0,IF(P3281=P3278,0,IF(P3281=P3277,0,IF(P3281=P3276,0,IF(P3281=P3275,0,IF(P3281=P3274,0,IF(P3281=P3273,0,IF(P3281=P3272,0,1)))))))))</f>
        <v>0</v>
      </c>
      <c r="AJ3281" s="271" t="s">
        <v>545</v>
      </c>
      <c r="AK3281" s="271" t="str">
        <f t="shared" si="3482"/>
        <v>??</v>
      </c>
      <c r="AL3281" s="271" t="e">
        <f>IF(#REF!=#REF!,0,IF(#REF!=#REF!,0,IF(#REF!=#REF!,0,IF(#REF!=#REF!,0,IF(#REF!=#REF!,0,IF(#REF!=#REF!,0,IF(#REF!=#REF!,0,IF(#REF!=#REF!,0,IF(#REF!=#REF!,0,1)))))))))</f>
        <v>#REF!</v>
      </c>
      <c r="AM3281" s="354">
        <f t="shared" si="3484"/>
        <v>0</v>
      </c>
    </row>
    <row r="3282" spans="1:39" ht="14.1" customHeight="1" thickTop="1" thickBot="1" x14ac:dyDescent="0.25">
      <c r="A3282" s="2278"/>
      <c r="B3282" s="2280"/>
      <c r="C3282" s="2283"/>
      <c r="D3282" s="2285"/>
      <c r="E3282" s="2287"/>
      <c r="F3282" s="2280"/>
      <c r="G3282" s="2280"/>
      <c r="H3282" s="2297"/>
      <c r="I3282" s="2290" t="s">
        <v>140</v>
      </c>
      <c r="J3282" s="2281"/>
      <c r="K3282" s="2280"/>
      <c r="L3282" s="2281"/>
      <c r="M3282" s="310"/>
      <c r="N3282" s="1678"/>
      <c r="O3282" s="1678"/>
      <c r="P3282" s="388"/>
      <c r="Q3282" s="388"/>
      <c r="R3282" s="308"/>
      <c r="S3282" s="308"/>
      <c r="T3282" s="358"/>
      <c r="U3282" s="357"/>
      <c r="V3282" s="357"/>
      <c r="W3282" s="357"/>
      <c r="X3282" s="357"/>
      <c r="Y3282" s="357"/>
      <c r="Z3282" s="357"/>
      <c r="AA3282" s="357"/>
      <c r="AB3282" s="308"/>
      <c r="AC3282" s="2299">
        <f t="shared" ref="AC3282" si="3505">SUM(T3282:AB3291)</f>
        <v>0</v>
      </c>
      <c r="AD3282" s="2317"/>
      <c r="AE3282" s="2306">
        <f t="shared" ref="AE3282" si="3506">IF((AC3282-AD3282)&gt;=0,AC3282-AD3282,0)</f>
        <v>0</v>
      </c>
      <c r="AF3282" s="2316">
        <f t="shared" ref="AF3282" si="3507">IF(AC3282&lt;AD3282,AC3282,AD3282)/IF(AD3282=0,1,AD3282)</f>
        <v>0</v>
      </c>
      <c r="AG3282" s="2313" t="str">
        <f t="shared" ref="AG3282" si="3508">IF(AF3282=1,"pe",IF(AF3282&gt;0,"ne",""))</f>
        <v/>
      </c>
      <c r="AH3282" s="2312"/>
      <c r="AI3282" s="271">
        <v>1</v>
      </c>
      <c r="AJ3282" s="271" t="s">
        <v>545</v>
      </c>
      <c r="AK3282" s="271" t="str">
        <f t="shared" si="3482"/>
        <v>??</v>
      </c>
      <c r="AL3282" s="271">
        <v>1</v>
      </c>
      <c r="AM3282" s="354">
        <f t="shared" ref="AM3282" si="3509">C3282</f>
        <v>0</v>
      </c>
    </row>
    <row r="3283" spans="1:39" ht="14.1" customHeight="1" thickTop="1" thickBot="1" x14ac:dyDescent="0.25">
      <c r="A3283" s="2278"/>
      <c r="B3283" s="2281"/>
      <c r="C3283" s="2283"/>
      <c r="D3283" s="2285"/>
      <c r="E3283" s="2288"/>
      <c r="F3283" s="2281"/>
      <c r="G3283" s="2295"/>
      <c r="H3283" s="2297"/>
      <c r="I3283" s="2291"/>
      <c r="J3283" s="2281"/>
      <c r="K3283" s="2295"/>
      <c r="L3283" s="2281"/>
      <c r="M3283" s="310"/>
      <c r="N3283" s="1678"/>
      <c r="O3283" s="1678"/>
      <c r="P3283" s="309"/>
      <c r="Q3283" s="309"/>
      <c r="R3283" s="308"/>
      <c r="S3283" s="308"/>
      <c r="T3283" s="358"/>
      <c r="U3283" s="357"/>
      <c r="V3283" s="357"/>
      <c r="W3283" s="357"/>
      <c r="X3283" s="357"/>
      <c r="Y3283" s="357"/>
      <c r="Z3283" s="357"/>
      <c r="AA3283" s="357"/>
      <c r="AB3283" s="308"/>
      <c r="AC3283" s="2300"/>
      <c r="AD3283" s="2318"/>
      <c r="AE3283" s="2307"/>
      <c r="AF3283" s="2316"/>
      <c r="AG3283" s="2314"/>
      <c r="AH3283" s="2312"/>
      <c r="AI3283" s="271">
        <f t="shared" ref="AI3283" si="3510">IF(P3283=P3282,0,1)</f>
        <v>0</v>
      </c>
      <c r="AJ3283" s="271" t="s">
        <v>545</v>
      </c>
      <c r="AK3283" s="271" t="str">
        <f t="shared" si="3482"/>
        <v>??</v>
      </c>
      <c r="AL3283" s="271" t="e">
        <f>IF(#REF!=#REF!,0,1)</f>
        <v>#REF!</v>
      </c>
      <c r="AM3283" s="354">
        <f t="shared" si="3484"/>
        <v>0</v>
      </c>
    </row>
    <row r="3284" spans="1:39" ht="14.1" customHeight="1" thickTop="1" thickBot="1" x14ac:dyDescent="0.25">
      <c r="A3284" s="2278"/>
      <c r="B3284" s="2281"/>
      <c r="C3284" s="2283"/>
      <c r="D3284" s="2285"/>
      <c r="E3284" s="2288"/>
      <c r="F3284" s="2281"/>
      <c r="G3284" s="2295"/>
      <c r="H3284" s="2297"/>
      <c r="I3284" s="2292"/>
      <c r="J3284" s="2281"/>
      <c r="K3284" s="2295"/>
      <c r="L3284" s="2281"/>
      <c r="M3284" s="310"/>
      <c r="N3284" s="1678"/>
      <c r="O3284" s="1678"/>
      <c r="P3284" s="309"/>
      <c r="Q3284" s="309"/>
      <c r="R3284" s="308"/>
      <c r="S3284" s="308"/>
      <c r="T3284" s="358"/>
      <c r="U3284" s="357"/>
      <c r="V3284" s="357"/>
      <c r="W3284" s="357"/>
      <c r="X3284" s="357"/>
      <c r="Y3284" s="357"/>
      <c r="Z3284" s="357"/>
      <c r="AA3284" s="357"/>
      <c r="AB3284" s="308"/>
      <c r="AC3284" s="2300"/>
      <c r="AD3284" s="2318"/>
      <c r="AE3284" s="2307"/>
      <c r="AF3284" s="2316"/>
      <c r="AG3284" s="2314"/>
      <c r="AH3284" s="2312"/>
      <c r="AI3284" s="271">
        <f t="shared" ref="AI3284" si="3511">IF(P3284=P3283,0,IF(P3284=P3282,0,1))</f>
        <v>0</v>
      </c>
      <c r="AJ3284" s="271" t="s">
        <v>545</v>
      </c>
      <c r="AK3284" s="271" t="str">
        <f t="shared" si="3482"/>
        <v>??</v>
      </c>
      <c r="AL3284" s="271" t="e">
        <f>IF(#REF!=#REF!,0,IF(#REF!=#REF!,0,1))</f>
        <v>#REF!</v>
      </c>
      <c r="AM3284" s="354">
        <f t="shared" si="3484"/>
        <v>0</v>
      </c>
    </row>
    <row r="3285" spans="1:39" ht="14.1" customHeight="1" thickTop="1" thickBot="1" x14ac:dyDescent="0.25">
      <c r="A3285" s="2278"/>
      <c r="B3285" s="2281"/>
      <c r="C3285" s="2283"/>
      <c r="D3285" s="2285"/>
      <c r="E3285" s="2288"/>
      <c r="F3285" s="2281"/>
      <c r="G3285" s="2295"/>
      <c r="H3285" s="2297"/>
      <c r="I3285" s="2293"/>
      <c r="J3285" s="2281"/>
      <c r="K3285" s="2295"/>
      <c r="L3285" s="2281"/>
      <c r="M3285" s="310"/>
      <c r="N3285" s="1678"/>
      <c r="O3285" s="1678"/>
      <c r="P3285" s="309"/>
      <c r="Q3285" s="309"/>
      <c r="R3285" s="308"/>
      <c r="S3285" s="308"/>
      <c r="T3285" s="358"/>
      <c r="U3285" s="357"/>
      <c r="V3285" s="357"/>
      <c r="W3285" s="357"/>
      <c r="X3285" s="357"/>
      <c r="Y3285" s="357"/>
      <c r="Z3285" s="357"/>
      <c r="AA3285" s="357"/>
      <c r="AB3285" s="308"/>
      <c r="AC3285" s="2300"/>
      <c r="AD3285" s="2318"/>
      <c r="AE3285" s="2307"/>
      <c r="AF3285" s="2316"/>
      <c r="AG3285" s="2314"/>
      <c r="AH3285" s="2312"/>
      <c r="AI3285" s="271">
        <f t="shared" ref="AI3285" si="3512">IF(P3285=P3284,0,IF(P3285=P3283,0,IF(P3285=P3282,0,1)))</f>
        <v>0</v>
      </c>
      <c r="AJ3285" s="271" t="s">
        <v>545</v>
      </c>
      <c r="AK3285" s="271" t="str">
        <f t="shared" si="3482"/>
        <v>??</v>
      </c>
      <c r="AL3285" s="271" t="e">
        <f>IF(#REF!=#REF!,0,IF(#REF!=#REF!,0,IF(#REF!=#REF!,0,1)))</f>
        <v>#REF!</v>
      </c>
      <c r="AM3285" s="354">
        <f t="shared" si="3484"/>
        <v>0</v>
      </c>
    </row>
    <row r="3286" spans="1:39" ht="14.1" customHeight="1" thickTop="1" thickBot="1" x14ac:dyDescent="0.25">
      <c r="A3286" s="2278"/>
      <c r="B3286" s="2281"/>
      <c r="C3286" s="2283"/>
      <c r="D3286" s="2285"/>
      <c r="E3286" s="2288"/>
      <c r="F3286" s="2281"/>
      <c r="G3286" s="2295"/>
      <c r="H3286" s="2297"/>
      <c r="I3286" s="2293"/>
      <c r="J3286" s="2281"/>
      <c r="K3286" s="2295"/>
      <c r="L3286" s="2281"/>
      <c r="M3286" s="310"/>
      <c r="N3286" s="1678"/>
      <c r="O3286" s="1678"/>
      <c r="P3286" s="309"/>
      <c r="Q3286" s="309"/>
      <c r="R3286" s="308"/>
      <c r="S3286" s="308"/>
      <c r="T3286" s="358"/>
      <c r="U3286" s="357"/>
      <c r="V3286" s="357"/>
      <c r="W3286" s="357"/>
      <c r="X3286" s="357"/>
      <c r="Y3286" s="357"/>
      <c r="Z3286" s="357"/>
      <c r="AA3286" s="357"/>
      <c r="AB3286" s="308"/>
      <c r="AC3286" s="2300"/>
      <c r="AD3286" s="2318"/>
      <c r="AE3286" s="2307"/>
      <c r="AF3286" s="2316"/>
      <c r="AG3286" s="2314"/>
      <c r="AH3286" s="2312"/>
      <c r="AI3286" s="271">
        <f t="shared" ref="AI3286" si="3513">IF(P3286=P3285,0,IF(P3286=P3284,0,IF(P3286=P3283,0,IF(P3286=P3282,0,1))))</f>
        <v>0</v>
      </c>
      <c r="AJ3286" s="271" t="s">
        <v>545</v>
      </c>
      <c r="AK3286" s="271" t="str">
        <f t="shared" si="3482"/>
        <v>??</v>
      </c>
      <c r="AL3286" s="271" t="e">
        <f>IF(#REF!=#REF!,0,IF(#REF!=#REF!,0,IF(#REF!=#REF!,0,IF(#REF!=#REF!,0,1))))</f>
        <v>#REF!</v>
      </c>
      <c r="AM3286" s="354">
        <f t="shared" si="3484"/>
        <v>0</v>
      </c>
    </row>
    <row r="3287" spans="1:39" ht="14.1" customHeight="1" thickTop="1" thickBot="1" x14ac:dyDescent="0.25">
      <c r="A3287" s="2278"/>
      <c r="B3287" s="2281"/>
      <c r="C3287" s="2283"/>
      <c r="D3287" s="2285"/>
      <c r="E3287" s="2288"/>
      <c r="F3287" s="2281"/>
      <c r="G3287" s="2295"/>
      <c r="H3287" s="2297"/>
      <c r="I3287" s="2293"/>
      <c r="J3287" s="2281"/>
      <c r="K3287" s="2295"/>
      <c r="L3287" s="2281"/>
      <c r="M3287" s="310"/>
      <c r="N3287" s="1678"/>
      <c r="O3287" s="1678"/>
      <c r="P3287" s="309"/>
      <c r="Q3287" s="309"/>
      <c r="R3287" s="308"/>
      <c r="S3287" s="308"/>
      <c r="T3287" s="358"/>
      <c r="U3287" s="357"/>
      <c r="V3287" s="357"/>
      <c r="W3287" s="357"/>
      <c r="X3287" s="357"/>
      <c r="Y3287" s="357"/>
      <c r="Z3287" s="357"/>
      <c r="AA3287" s="357"/>
      <c r="AB3287" s="308"/>
      <c r="AC3287" s="2300"/>
      <c r="AD3287" s="2318"/>
      <c r="AE3287" s="2307"/>
      <c r="AF3287" s="2316"/>
      <c r="AG3287" s="2314"/>
      <c r="AH3287" s="2312"/>
      <c r="AI3287" s="271">
        <f t="shared" ref="AI3287" si="3514">IF(P3287=P3286,0,IF(P3287=P3285,0,IF(P3287=P3284,0,IF(P3287=P3283,0,IF(P3287=P3282,0,1)))))</f>
        <v>0</v>
      </c>
      <c r="AJ3287" s="271" t="s">
        <v>545</v>
      </c>
      <c r="AK3287" s="271" t="str">
        <f t="shared" si="3482"/>
        <v>??</v>
      </c>
      <c r="AL3287" s="271" t="e">
        <f>IF(#REF!=#REF!,0,IF(#REF!=#REF!,0,IF(#REF!=#REF!,0,IF(#REF!=#REF!,0,IF(#REF!=#REF!,0,1)))))</f>
        <v>#REF!</v>
      </c>
      <c r="AM3287" s="354">
        <f t="shared" si="3484"/>
        <v>0</v>
      </c>
    </row>
    <row r="3288" spans="1:39" ht="14.1" customHeight="1" thickTop="1" thickBot="1" x14ac:dyDescent="0.25">
      <c r="A3288" s="2278"/>
      <c r="B3288" s="2281"/>
      <c r="C3288" s="2283"/>
      <c r="D3288" s="2285"/>
      <c r="E3288" s="2288"/>
      <c r="F3288" s="2281"/>
      <c r="G3288" s="2295"/>
      <c r="H3288" s="2297"/>
      <c r="I3288" s="2293"/>
      <c r="J3288" s="2281"/>
      <c r="K3288" s="2295"/>
      <c r="L3288" s="2281"/>
      <c r="M3288" s="310"/>
      <c r="N3288" s="1678"/>
      <c r="O3288" s="1678"/>
      <c r="P3288" s="309"/>
      <c r="Q3288" s="309"/>
      <c r="R3288" s="308"/>
      <c r="S3288" s="308"/>
      <c r="T3288" s="358"/>
      <c r="U3288" s="357"/>
      <c r="V3288" s="357"/>
      <c r="W3288" s="357"/>
      <c r="X3288" s="357"/>
      <c r="Y3288" s="357"/>
      <c r="Z3288" s="357"/>
      <c r="AA3288" s="357"/>
      <c r="AB3288" s="308"/>
      <c r="AC3288" s="2300"/>
      <c r="AD3288" s="2318"/>
      <c r="AE3288" s="2308" t="str">
        <f t="shared" ref="AE3288" si="3515">IF(AE3282&gt;AD3282/2,"błąd","")</f>
        <v/>
      </c>
      <c r="AF3288" s="2316"/>
      <c r="AG3288" s="2314"/>
      <c r="AH3288" s="2312"/>
      <c r="AI3288" s="271">
        <f t="shared" ref="AI3288" si="3516">IF(P3288=P3287,0,IF(P3288=P3286,0,IF(P3288=P3285,0,IF(P3288=P3284,0,IF(P3288=P3283,0,IF(P3288=P3282,0,1))))))</f>
        <v>0</v>
      </c>
      <c r="AJ3288" s="271" t="s">
        <v>545</v>
      </c>
      <c r="AK3288" s="271" t="str">
        <f t="shared" si="3482"/>
        <v>??</v>
      </c>
      <c r="AL3288" s="271" t="e">
        <f>IF(#REF!=#REF!,0,IF(#REF!=#REF!,0,IF(#REF!=#REF!,0,IF(#REF!=#REF!,0,IF(#REF!=#REF!,0,IF(#REF!=#REF!,0,1))))))</f>
        <v>#REF!</v>
      </c>
      <c r="AM3288" s="354">
        <f t="shared" si="3484"/>
        <v>0</v>
      </c>
    </row>
    <row r="3289" spans="1:39" ht="14.1" customHeight="1" thickTop="1" thickBot="1" x14ac:dyDescent="0.25">
      <c r="A3289" s="2278"/>
      <c r="B3289" s="2281"/>
      <c r="C3289" s="2283"/>
      <c r="D3289" s="2285"/>
      <c r="E3289" s="2288"/>
      <c r="F3289" s="2281"/>
      <c r="G3289" s="2295"/>
      <c r="H3289" s="2297"/>
      <c r="I3289" s="2293"/>
      <c r="J3289" s="2281"/>
      <c r="K3289" s="2295"/>
      <c r="L3289" s="2281"/>
      <c r="M3289" s="310"/>
      <c r="N3289" s="1678"/>
      <c r="O3289" s="1678"/>
      <c r="P3289" s="309"/>
      <c r="Q3289" s="309"/>
      <c r="R3289" s="308"/>
      <c r="S3289" s="308"/>
      <c r="T3289" s="358"/>
      <c r="U3289" s="357"/>
      <c r="V3289" s="357"/>
      <c r="W3289" s="357"/>
      <c r="X3289" s="357"/>
      <c r="Y3289" s="357"/>
      <c r="Z3289" s="357"/>
      <c r="AA3289" s="357"/>
      <c r="AB3289" s="308"/>
      <c r="AC3289" s="2300"/>
      <c r="AD3289" s="2318"/>
      <c r="AE3289" s="2308"/>
      <c r="AF3289" s="2316"/>
      <c r="AG3289" s="2314"/>
      <c r="AH3289" s="2312"/>
      <c r="AI3289" s="271">
        <f t="shared" ref="AI3289" si="3517">IF(P3289=P3288,0,IF(P3289=P3287,0,IF(P3289=P3286,0,IF(P3289=P3285,0,IF(P3289=P3284,0,IF(P3289=P3283,0,IF(P3289=P3282,0,1)))))))</f>
        <v>0</v>
      </c>
      <c r="AJ3289" s="271" t="s">
        <v>545</v>
      </c>
      <c r="AK3289" s="271" t="str">
        <f t="shared" si="3482"/>
        <v>??</v>
      </c>
      <c r="AL3289" s="271" t="e">
        <f>IF(#REF!=#REF!,0,IF(#REF!=#REF!,0,IF(#REF!=#REF!,0,IF(#REF!=#REF!,0,IF(#REF!=#REF!,0,IF(#REF!=#REF!,0,IF(#REF!=#REF!,0,1)))))))</f>
        <v>#REF!</v>
      </c>
      <c r="AM3289" s="354">
        <f t="shared" si="3484"/>
        <v>0</v>
      </c>
    </row>
    <row r="3290" spans="1:39" ht="14.1" customHeight="1" thickTop="1" thickBot="1" x14ac:dyDescent="0.25">
      <c r="A3290" s="2278"/>
      <c r="B3290" s="2281"/>
      <c r="C3290" s="2283"/>
      <c r="D3290" s="2285"/>
      <c r="E3290" s="2288"/>
      <c r="F3290" s="2281"/>
      <c r="G3290" s="2295"/>
      <c r="H3290" s="2297"/>
      <c r="I3290" s="2293"/>
      <c r="J3290" s="2281"/>
      <c r="K3290" s="2295"/>
      <c r="L3290" s="2281"/>
      <c r="M3290" s="310"/>
      <c r="N3290" s="1678"/>
      <c r="O3290" s="1678"/>
      <c r="P3290" s="309"/>
      <c r="Q3290" s="309"/>
      <c r="R3290" s="308"/>
      <c r="S3290" s="308"/>
      <c r="T3290" s="358"/>
      <c r="U3290" s="357"/>
      <c r="V3290" s="357"/>
      <c r="W3290" s="357"/>
      <c r="X3290" s="357"/>
      <c r="Y3290" s="357"/>
      <c r="Z3290" s="357"/>
      <c r="AA3290" s="357"/>
      <c r="AB3290" s="308"/>
      <c r="AC3290" s="2300"/>
      <c r="AD3290" s="2318"/>
      <c r="AE3290" s="2308"/>
      <c r="AF3290" s="2316"/>
      <c r="AG3290" s="2314"/>
      <c r="AH3290" s="2312"/>
      <c r="AI3290" s="271">
        <f t="shared" ref="AI3290" si="3518">IF(P3290=P3289,0,IF(P3290=P3288,0,IF(P3290=P3287,0,IF(P3290=P3286,0,IF(P3290=P3285,0,IF(P3290=P3284,0,IF(P3290=P3283,0,IF(P3290=P3282,0,1))))))))</f>
        <v>0</v>
      </c>
      <c r="AJ3290" s="271" t="s">
        <v>545</v>
      </c>
      <c r="AK3290" s="271" t="str">
        <f t="shared" si="3482"/>
        <v>??</v>
      </c>
      <c r="AL3290" s="271" t="e">
        <f>IF(#REF!=#REF!,0,IF(#REF!=#REF!,0,IF(#REF!=#REF!,0,IF(#REF!=#REF!,0,IF(#REF!=#REF!,0,IF(#REF!=#REF!,0,IF(#REF!=#REF!,0,IF(#REF!=#REF!,0,1))))))))</f>
        <v>#REF!</v>
      </c>
      <c r="AM3290" s="354">
        <f t="shared" si="3484"/>
        <v>0</v>
      </c>
    </row>
    <row r="3291" spans="1:39" ht="14.1" customHeight="1" thickTop="1" thickBot="1" x14ac:dyDescent="0.25">
      <c r="A3291" s="2279"/>
      <c r="B3291" s="2282"/>
      <c r="C3291" s="2284"/>
      <c r="D3291" s="2286"/>
      <c r="E3291" s="2289"/>
      <c r="F3291" s="2282"/>
      <c r="G3291" s="2296"/>
      <c r="H3291" s="2298"/>
      <c r="I3291" s="2294"/>
      <c r="J3291" s="2282"/>
      <c r="K3291" s="2296"/>
      <c r="L3291" s="2282"/>
      <c r="M3291" s="292"/>
      <c r="N3291" s="290"/>
      <c r="O3291" s="290"/>
      <c r="P3291" s="291"/>
      <c r="Q3291" s="291"/>
      <c r="R3291" s="290"/>
      <c r="S3291" s="290"/>
      <c r="T3291" s="356"/>
      <c r="U3291" s="355"/>
      <c r="V3291" s="355"/>
      <c r="W3291" s="355"/>
      <c r="X3291" s="355"/>
      <c r="Y3291" s="355"/>
      <c r="Z3291" s="355"/>
      <c r="AA3291" s="355"/>
      <c r="AB3291" s="290"/>
      <c r="AC3291" s="2301"/>
      <c r="AD3291" s="2319"/>
      <c r="AE3291" s="2309"/>
      <c r="AF3291" s="2316"/>
      <c r="AG3291" s="2315"/>
      <c r="AH3291" s="2312"/>
      <c r="AI3291" s="271">
        <f t="shared" ref="AI3291" si="3519">IF(P3291=P3290,0,IF(P3291=P3289,0,IF(P3291=P3288,0,IF(P3291=P3287,0,IF(P3291=P3286,0,IF(P3291=P3285,0,IF(P3291=P3284,0,IF(P3291=P3283,0,IF(P3291=P3282,0,1)))))))))</f>
        <v>0</v>
      </c>
      <c r="AJ3291" s="271" t="s">
        <v>545</v>
      </c>
      <c r="AK3291" s="271" t="str">
        <f t="shared" si="3482"/>
        <v>??</v>
      </c>
      <c r="AL3291" s="271" t="e">
        <f>IF(#REF!=#REF!,0,IF(#REF!=#REF!,0,IF(#REF!=#REF!,0,IF(#REF!=#REF!,0,IF(#REF!=#REF!,0,IF(#REF!=#REF!,0,IF(#REF!=#REF!,0,IF(#REF!=#REF!,0,IF(#REF!=#REF!,0,1)))))))))</f>
        <v>#REF!</v>
      </c>
      <c r="AM3291" s="354">
        <f t="shared" si="3484"/>
        <v>0</v>
      </c>
    </row>
    <row r="3292" spans="1:39" ht="17.100000000000001" customHeight="1" thickTop="1" thickBot="1" x14ac:dyDescent="0.35">
      <c r="A3292" s="343"/>
      <c r="B3292" s="337"/>
      <c r="C3292" s="342" t="s">
        <v>556</v>
      </c>
      <c r="D3292" s="353"/>
      <c r="E3292" s="341"/>
      <c r="F3292" s="353"/>
      <c r="G3292" s="353"/>
      <c r="H3292" s="351"/>
      <c r="I3292" s="353"/>
      <c r="J3292" s="353"/>
      <c r="K3292" s="353"/>
      <c r="L3292" s="353"/>
      <c r="M3292" s="352"/>
      <c r="N3292" s="337"/>
      <c r="O3292" s="337"/>
      <c r="P3292" s="351"/>
      <c r="Q3292" s="351"/>
      <c r="R3292" s="337"/>
      <c r="S3292" s="337"/>
      <c r="T3292" s="338"/>
      <c r="U3292" s="338"/>
      <c r="V3292" s="338"/>
      <c r="W3292" s="338"/>
      <c r="X3292" s="338"/>
      <c r="Y3292" s="338"/>
      <c r="Z3292" s="338"/>
      <c r="AA3292" s="338"/>
      <c r="AB3292" s="337"/>
      <c r="AC3292" s="336" t="s">
        <v>557</v>
      </c>
      <c r="AD3292" s="336" t="s">
        <v>557</v>
      </c>
      <c r="AE3292" s="335" t="s">
        <v>557</v>
      </c>
      <c r="AF3292" s="334">
        <f>SUM(AF3293:AF3316)</f>
        <v>0</v>
      </c>
      <c r="AG3292" s="350"/>
      <c r="AH3292" s="349" t="s">
        <v>540</v>
      </c>
      <c r="AK3292" s="271" t="str">
        <f t="shared" ref="AK3292:AK3335" si="3520">$C$2</f>
        <v>??</v>
      </c>
      <c r="AL3292" s="271"/>
    </row>
    <row r="3293" spans="1:39" ht="14.1" customHeight="1" thickTop="1" x14ac:dyDescent="0.25">
      <c r="A3293" s="329"/>
      <c r="B3293" s="298"/>
      <c r="C3293" s="328"/>
      <c r="D3293" s="326"/>
      <c r="E3293" s="327"/>
      <c r="F3293" s="326"/>
      <c r="G3293" s="326"/>
      <c r="H3293" s="325"/>
      <c r="I3293" s="324"/>
      <c r="J3293" s="324"/>
      <c r="K3293" s="324"/>
      <c r="L3293" s="324"/>
      <c r="M3293" s="310"/>
      <c r="N3293" s="1678"/>
      <c r="O3293" s="1678"/>
      <c r="P3293" s="309"/>
      <c r="Q3293" s="309"/>
      <c r="R3293" s="308"/>
      <c r="S3293" s="323"/>
      <c r="T3293" s="322"/>
      <c r="U3293" s="322"/>
      <c r="V3293" s="322"/>
      <c r="W3293" s="322"/>
      <c r="X3293" s="322"/>
      <c r="Y3293" s="322"/>
      <c r="Z3293" s="322"/>
      <c r="AA3293" s="322"/>
      <c r="AB3293" s="321"/>
      <c r="AC3293" s="320" t="s">
        <v>557</v>
      </c>
      <c r="AD3293" s="320" t="s">
        <v>557</v>
      </c>
      <c r="AE3293" s="319" t="s">
        <v>557</v>
      </c>
      <c r="AF3293" s="318"/>
      <c r="AG3293" s="317" t="str">
        <f t="shared" ref="AG3293:AG3316" si="3521">IF(AF3293=1,"pe",IF(AF3293&gt;0,"ne",""))</f>
        <v/>
      </c>
      <c r="AH3293" s="316"/>
      <c r="AI3293" s="271">
        <v>1</v>
      </c>
      <c r="AJ3293" s="271" t="s">
        <v>558</v>
      </c>
      <c r="AK3293" s="271" t="str">
        <f t="shared" si="3520"/>
        <v>??</v>
      </c>
      <c r="AL3293" s="271">
        <v>1</v>
      </c>
      <c r="AM3293" s="284">
        <f t="shared" ref="AM3293:AM3316" si="3522">C3293</f>
        <v>0</v>
      </c>
    </row>
    <row r="3294" spans="1:39" ht="14.1" customHeight="1" x14ac:dyDescent="0.25">
      <c r="A3294" s="315"/>
      <c r="B3294" s="298"/>
      <c r="C3294" s="314"/>
      <c r="D3294" s="312"/>
      <c r="E3294" s="313"/>
      <c r="F3294" s="312"/>
      <c r="G3294" s="312"/>
      <c r="H3294" s="311"/>
      <c r="I3294" s="298"/>
      <c r="J3294" s="298"/>
      <c r="K3294" s="298"/>
      <c r="L3294" s="298"/>
      <c r="M3294" s="310"/>
      <c r="N3294" s="1678"/>
      <c r="O3294" s="1678"/>
      <c r="P3294" s="309"/>
      <c r="Q3294" s="309"/>
      <c r="R3294" s="308"/>
      <c r="S3294" s="307"/>
      <c r="T3294" s="306"/>
      <c r="U3294" s="306"/>
      <c r="V3294" s="306"/>
      <c r="W3294" s="306"/>
      <c r="X3294" s="306"/>
      <c r="Y3294" s="306"/>
      <c r="Z3294" s="306"/>
      <c r="AA3294" s="306"/>
      <c r="AB3294" s="305"/>
      <c r="AC3294" s="304" t="s">
        <v>557</v>
      </c>
      <c r="AD3294" s="304" t="s">
        <v>557</v>
      </c>
      <c r="AE3294" s="303" t="s">
        <v>557</v>
      </c>
      <c r="AF3294" s="302"/>
      <c r="AG3294" s="301" t="str">
        <f t="shared" si="3521"/>
        <v/>
      </c>
      <c r="AH3294" s="300"/>
      <c r="AI3294" s="271">
        <v>1</v>
      </c>
      <c r="AJ3294" s="271" t="s">
        <v>558</v>
      </c>
      <c r="AK3294" s="271" t="str">
        <f t="shared" si="3520"/>
        <v>??</v>
      </c>
      <c r="AL3294" s="271">
        <v>1</v>
      </c>
      <c r="AM3294" s="284">
        <f t="shared" si="3522"/>
        <v>0</v>
      </c>
    </row>
    <row r="3295" spans="1:39" ht="14.1" customHeight="1" x14ac:dyDescent="0.25">
      <c r="A3295" s="315"/>
      <c r="B3295" s="298"/>
      <c r="C3295" s="314"/>
      <c r="D3295" s="312"/>
      <c r="E3295" s="313"/>
      <c r="F3295" s="312"/>
      <c r="G3295" s="312"/>
      <c r="H3295" s="311"/>
      <c r="I3295" s="298"/>
      <c r="J3295" s="298"/>
      <c r="K3295" s="298"/>
      <c r="L3295" s="298"/>
      <c r="M3295" s="310"/>
      <c r="N3295" s="1678"/>
      <c r="O3295" s="1678"/>
      <c r="P3295" s="309"/>
      <c r="Q3295" s="309"/>
      <c r="R3295" s="308"/>
      <c r="S3295" s="307"/>
      <c r="T3295" s="306"/>
      <c r="U3295" s="306"/>
      <c r="V3295" s="306"/>
      <c r="W3295" s="306"/>
      <c r="X3295" s="306"/>
      <c r="Y3295" s="306"/>
      <c r="Z3295" s="306"/>
      <c r="AA3295" s="306"/>
      <c r="AB3295" s="305"/>
      <c r="AC3295" s="304" t="s">
        <v>557</v>
      </c>
      <c r="AD3295" s="304" t="s">
        <v>557</v>
      </c>
      <c r="AE3295" s="303" t="s">
        <v>557</v>
      </c>
      <c r="AF3295" s="302"/>
      <c r="AG3295" s="301" t="str">
        <f t="shared" ref="AG3295:AG3315" si="3523">IF(AF3295=1,"pe",IF(AF3295&gt;0,"ne",""))</f>
        <v/>
      </c>
      <c r="AH3295" s="300"/>
      <c r="AI3295" s="271">
        <v>1</v>
      </c>
      <c r="AJ3295" s="271" t="s">
        <v>558</v>
      </c>
      <c r="AK3295" s="271" t="str">
        <f t="shared" si="3520"/>
        <v>??</v>
      </c>
      <c r="AL3295" s="271">
        <v>1</v>
      </c>
      <c r="AM3295" s="284">
        <f t="shared" ref="AM3295:AM3315" si="3524">C3295</f>
        <v>0</v>
      </c>
    </row>
    <row r="3296" spans="1:39" ht="14.1" customHeight="1" x14ac:dyDescent="0.25">
      <c r="A3296" s="315"/>
      <c r="B3296" s="298"/>
      <c r="C3296" s="314"/>
      <c r="D3296" s="312"/>
      <c r="E3296" s="313"/>
      <c r="F3296" s="312"/>
      <c r="G3296" s="312"/>
      <c r="H3296" s="311"/>
      <c r="I3296" s="298"/>
      <c r="J3296" s="298"/>
      <c r="K3296" s="298"/>
      <c r="L3296" s="298"/>
      <c r="M3296" s="310"/>
      <c r="N3296" s="1678"/>
      <c r="O3296" s="1678"/>
      <c r="P3296" s="309"/>
      <c r="Q3296" s="309"/>
      <c r="R3296" s="308"/>
      <c r="S3296" s="307"/>
      <c r="T3296" s="306"/>
      <c r="U3296" s="306"/>
      <c r="V3296" s="306"/>
      <c r="W3296" s="306"/>
      <c r="X3296" s="306"/>
      <c r="Y3296" s="306"/>
      <c r="Z3296" s="306"/>
      <c r="AA3296" s="306"/>
      <c r="AB3296" s="305"/>
      <c r="AC3296" s="304" t="s">
        <v>557</v>
      </c>
      <c r="AD3296" s="304" t="s">
        <v>557</v>
      </c>
      <c r="AE3296" s="303" t="s">
        <v>557</v>
      </c>
      <c r="AF3296" s="302"/>
      <c r="AG3296" s="301" t="str">
        <f t="shared" si="3523"/>
        <v/>
      </c>
      <c r="AH3296" s="300"/>
      <c r="AI3296" s="271">
        <v>1</v>
      </c>
      <c r="AJ3296" s="271" t="s">
        <v>558</v>
      </c>
      <c r="AK3296" s="271" t="str">
        <f t="shared" si="3520"/>
        <v>??</v>
      </c>
      <c r="AL3296" s="271">
        <v>1</v>
      </c>
      <c r="AM3296" s="284">
        <f t="shared" si="3524"/>
        <v>0</v>
      </c>
    </row>
    <row r="3297" spans="1:39" ht="14.1" customHeight="1" x14ac:dyDescent="0.25">
      <c r="A3297" s="315"/>
      <c r="B3297" s="298"/>
      <c r="C3297" s="314"/>
      <c r="D3297" s="312"/>
      <c r="E3297" s="313"/>
      <c r="F3297" s="312"/>
      <c r="G3297" s="312"/>
      <c r="H3297" s="311"/>
      <c r="I3297" s="298"/>
      <c r="J3297" s="298"/>
      <c r="K3297" s="298"/>
      <c r="L3297" s="298"/>
      <c r="M3297" s="310"/>
      <c r="N3297" s="1678"/>
      <c r="O3297" s="1678"/>
      <c r="P3297" s="309"/>
      <c r="Q3297" s="309"/>
      <c r="R3297" s="308"/>
      <c r="S3297" s="307"/>
      <c r="T3297" s="306"/>
      <c r="U3297" s="306"/>
      <c r="V3297" s="306"/>
      <c r="W3297" s="306"/>
      <c r="X3297" s="306"/>
      <c r="Y3297" s="306"/>
      <c r="Z3297" s="306"/>
      <c r="AA3297" s="306"/>
      <c r="AB3297" s="305"/>
      <c r="AC3297" s="304" t="s">
        <v>557</v>
      </c>
      <c r="AD3297" s="304" t="s">
        <v>557</v>
      </c>
      <c r="AE3297" s="303" t="s">
        <v>557</v>
      </c>
      <c r="AF3297" s="302"/>
      <c r="AG3297" s="301" t="str">
        <f t="shared" si="3523"/>
        <v/>
      </c>
      <c r="AH3297" s="300"/>
      <c r="AI3297" s="271">
        <v>1</v>
      </c>
      <c r="AJ3297" s="271" t="s">
        <v>558</v>
      </c>
      <c r="AK3297" s="271" t="str">
        <f t="shared" si="3520"/>
        <v>??</v>
      </c>
      <c r="AL3297" s="271">
        <v>1</v>
      </c>
      <c r="AM3297" s="284">
        <f t="shared" si="3524"/>
        <v>0</v>
      </c>
    </row>
    <row r="3298" spans="1:39" ht="14.1" customHeight="1" x14ac:dyDescent="0.25">
      <c r="A3298" s="315"/>
      <c r="B3298" s="298"/>
      <c r="C3298" s="314"/>
      <c r="D3298" s="312"/>
      <c r="E3298" s="313"/>
      <c r="F3298" s="312"/>
      <c r="G3298" s="312"/>
      <c r="H3298" s="311"/>
      <c r="I3298" s="298"/>
      <c r="J3298" s="298"/>
      <c r="K3298" s="298"/>
      <c r="L3298" s="298"/>
      <c r="M3298" s="310"/>
      <c r="N3298" s="1678"/>
      <c r="O3298" s="1678"/>
      <c r="P3298" s="309"/>
      <c r="Q3298" s="309"/>
      <c r="R3298" s="308"/>
      <c r="S3298" s="307"/>
      <c r="T3298" s="306"/>
      <c r="U3298" s="306"/>
      <c r="V3298" s="306"/>
      <c r="W3298" s="306"/>
      <c r="X3298" s="306"/>
      <c r="Y3298" s="306"/>
      <c r="Z3298" s="306"/>
      <c r="AA3298" s="306"/>
      <c r="AB3298" s="305"/>
      <c r="AC3298" s="304" t="s">
        <v>557</v>
      </c>
      <c r="AD3298" s="304" t="s">
        <v>557</v>
      </c>
      <c r="AE3298" s="303" t="s">
        <v>557</v>
      </c>
      <c r="AF3298" s="302"/>
      <c r="AG3298" s="301" t="str">
        <f t="shared" si="3523"/>
        <v/>
      </c>
      <c r="AH3298" s="300"/>
      <c r="AI3298" s="271">
        <v>1</v>
      </c>
      <c r="AJ3298" s="271" t="s">
        <v>558</v>
      </c>
      <c r="AK3298" s="271" t="str">
        <f t="shared" si="3520"/>
        <v>??</v>
      </c>
      <c r="AL3298" s="271">
        <v>1</v>
      </c>
      <c r="AM3298" s="284">
        <f t="shared" si="3524"/>
        <v>0</v>
      </c>
    </row>
    <row r="3299" spans="1:39" ht="14.1" customHeight="1" x14ac:dyDescent="0.25">
      <c r="A3299" s="315"/>
      <c r="B3299" s="298"/>
      <c r="C3299" s="314"/>
      <c r="D3299" s="312"/>
      <c r="E3299" s="313"/>
      <c r="F3299" s="312"/>
      <c r="G3299" s="312"/>
      <c r="H3299" s="311"/>
      <c r="I3299" s="298"/>
      <c r="J3299" s="298"/>
      <c r="K3299" s="298"/>
      <c r="L3299" s="298"/>
      <c r="M3299" s="310"/>
      <c r="N3299" s="1678"/>
      <c r="O3299" s="1678"/>
      <c r="P3299" s="309"/>
      <c r="Q3299" s="309"/>
      <c r="R3299" s="308"/>
      <c r="S3299" s="307"/>
      <c r="T3299" s="306"/>
      <c r="U3299" s="306"/>
      <c r="V3299" s="306"/>
      <c r="W3299" s="306"/>
      <c r="X3299" s="306"/>
      <c r="Y3299" s="306"/>
      <c r="Z3299" s="306"/>
      <c r="AA3299" s="306"/>
      <c r="AB3299" s="305"/>
      <c r="AC3299" s="304" t="s">
        <v>557</v>
      </c>
      <c r="AD3299" s="304" t="s">
        <v>557</v>
      </c>
      <c r="AE3299" s="303" t="s">
        <v>557</v>
      </c>
      <c r="AF3299" s="302"/>
      <c r="AG3299" s="301" t="str">
        <f t="shared" si="3523"/>
        <v/>
      </c>
      <c r="AH3299" s="300"/>
      <c r="AI3299" s="271">
        <v>1</v>
      </c>
      <c r="AJ3299" s="271" t="s">
        <v>558</v>
      </c>
      <c r="AK3299" s="271" t="str">
        <f t="shared" si="3520"/>
        <v>??</v>
      </c>
      <c r="AL3299" s="271">
        <v>1</v>
      </c>
      <c r="AM3299" s="284">
        <f t="shared" si="3524"/>
        <v>0</v>
      </c>
    </row>
    <row r="3300" spans="1:39" ht="14.1" customHeight="1" x14ac:dyDescent="0.25">
      <c r="A3300" s="315"/>
      <c r="B3300" s="298"/>
      <c r="C3300" s="314"/>
      <c r="D3300" s="312"/>
      <c r="E3300" s="313"/>
      <c r="F3300" s="312"/>
      <c r="G3300" s="312"/>
      <c r="H3300" s="311"/>
      <c r="I3300" s="298"/>
      <c r="J3300" s="298"/>
      <c r="K3300" s="298"/>
      <c r="L3300" s="298"/>
      <c r="M3300" s="310"/>
      <c r="N3300" s="1678"/>
      <c r="O3300" s="1678"/>
      <c r="P3300" s="309"/>
      <c r="Q3300" s="309"/>
      <c r="R3300" s="308"/>
      <c r="S3300" s="307"/>
      <c r="T3300" s="306"/>
      <c r="U3300" s="306"/>
      <c r="V3300" s="306"/>
      <c r="W3300" s="306"/>
      <c r="X3300" s="306"/>
      <c r="Y3300" s="306"/>
      <c r="Z3300" s="306"/>
      <c r="AA3300" s="306"/>
      <c r="AB3300" s="305"/>
      <c r="AC3300" s="304" t="s">
        <v>557</v>
      </c>
      <c r="AD3300" s="304" t="s">
        <v>557</v>
      </c>
      <c r="AE3300" s="303" t="s">
        <v>557</v>
      </c>
      <c r="AF3300" s="302"/>
      <c r="AG3300" s="301" t="str">
        <f t="shared" si="3523"/>
        <v/>
      </c>
      <c r="AH3300" s="300"/>
      <c r="AI3300" s="271">
        <v>1</v>
      </c>
      <c r="AJ3300" s="271" t="s">
        <v>558</v>
      </c>
      <c r="AK3300" s="271" t="str">
        <f t="shared" si="3520"/>
        <v>??</v>
      </c>
      <c r="AL3300" s="271">
        <v>1</v>
      </c>
      <c r="AM3300" s="284">
        <f t="shared" si="3524"/>
        <v>0</v>
      </c>
    </row>
    <row r="3301" spans="1:39" ht="14.1" customHeight="1" x14ac:dyDescent="0.25">
      <c r="A3301" s="315"/>
      <c r="B3301" s="298"/>
      <c r="C3301" s="314"/>
      <c r="D3301" s="312"/>
      <c r="E3301" s="313"/>
      <c r="F3301" s="312"/>
      <c r="G3301" s="312"/>
      <c r="H3301" s="311"/>
      <c r="I3301" s="298"/>
      <c r="J3301" s="298"/>
      <c r="K3301" s="298"/>
      <c r="L3301" s="298"/>
      <c r="M3301" s="310"/>
      <c r="N3301" s="1678"/>
      <c r="O3301" s="1678"/>
      <c r="P3301" s="309"/>
      <c r="Q3301" s="309"/>
      <c r="R3301" s="308"/>
      <c r="S3301" s="307"/>
      <c r="T3301" s="306"/>
      <c r="U3301" s="306"/>
      <c r="V3301" s="306"/>
      <c r="W3301" s="306"/>
      <c r="X3301" s="306"/>
      <c r="Y3301" s="306"/>
      <c r="Z3301" s="306"/>
      <c r="AA3301" s="306"/>
      <c r="AB3301" s="305"/>
      <c r="AC3301" s="304" t="s">
        <v>557</v>
      </c>
      <c r="AD3301" s="304" t="s">
        <v>557</v>
      </c>
      <c r="AE3301" s="303" t="s">
        <v>557</v>
      </c>
      <c r="AF3301" s="302"/>
      <c r="AG3301" s="301" t="str">
        <f t="shared" si="3523"/>
        <v/>
      </c>
      <c r="AH3301" s="300"/>
      <c r="AI3301" s="271">
        <v>1</v>
      </c>
      <c r="AJ3301" s="271" t="s">
        <v>558</v>
      </c>
      <c r="AK3301" s="271" t="str">
        <f t="shared" si="3520"/>
        <v>??</v>
      </c>
      <c r="AL3301" s="271">
        <v>1</v>
      </c>
      <c r="AM3301" s="284">
        <f t="shared" si="3524"/>
        <v>0</v>
      </c>
    </row>
    <row r="3302" spans="1:39" ht="14.1" customHeight="1" x14ac:dyDescent="0.25">
      <c r="A3302" s="315"/>
      <c r="B3302" s="298"/>
      <c r="C3302" s="314"/>
      <c r="D3302" s="312"/>
      <c r="E3302" s="313"/>
      <c r="F3302" s="312"/>
      <c r="G3302" s="312"/>
      <c r="H3302" s="311"/>
      <c r="I3302" s="298"/>
      <c r="J3302" s="298"/>
      <c r="K3302" s="298"/>
      <c r="L3302" s="298"/>
      <c r="M3302" s="310"/>
      <c r="N3302" s="1678"/>
      <c r="O3302" s="1678"/>
      <c r="P3302" s="309"/>
      <c r="Q3302" s="309"/>
      <c r="R3302" s="308"/>
      <c r="S3302" s="307"/>
      <c r="T3302" s="306"/>
      <c r="U3302" s="306"/>
      <c r="V3302" s="306"/>
      <c r="W3302" s="306"/>
      <c r="X3302" s="306"/>
      <c r="Y3302" s="306"/>
      <c r="Z3302" s="306"/>
      <c r="AA3302" s="306"/>
      <c r="AB3302" s="305"/>
      <c r="AC3302" s="304" t="s">
        <v>557</v>
      </c>
      <c r="AD3302" s="304" t="s">
        <v>557</v>
      </c>
      <c r="AE3302" s="303" t="s">
        <v>557</v>
      </c>
      <c r="AF3302" s="302"/>
      <c r="AG3302" s="301" t="str">
        <f t="shared" si="3523"/>
        <v/>
      </c>
      <c r="AH3302" s="300"/>
      <c r="AI3302" s="271">
        <v>1</v>
      </c>
      <c r="AJ3302" s="271" t="s">
        <v>558</v>
      </c>
      <c r="AK3302" s="271" t="str">
        <f t="shared" si="3520"/>
        <v>??</v>
      </c>
      <c r="AL3302" s="271">
        <v>1</v>
      </c>
      <c r="AM3302" s="284">
        <f t="shared" si="3524"/>
        <v>0</v>
      </c>
    </row>
    <row r="3303" spans="1:39" ht="14.1" customHeight="1" x14ac:dyDescent="0.25">
      <c r="A3303" s="315"/>
      <c r="B3303" s="298"/>
      <c r="C3303" s="314"/>
      <c r="D3303" s="312"/>
      <c r="E3303" s="313"/>
      <c r="F3303" s="312"/>
      <c r="G3303" s="312"/>
      <c r="H3303" s="311"/>
      <c r="I3303" s="298"/>
      <c r="J3303" s="298"/>
      <c r="K3303" s="298"/>
      <c r="L3303" s="298"/>
      <c r="M3303" s="310"/>
      <c r="N3303" s="1678"/>
      <c r="O3303" s="1678"/>
      <c r="P3303" s="309"/>
      <c r="Q3303" s="309"/>
      <c r="R3303" s="308"/>
      <c r="S3303" s="307"/>
      <c r="T3303" s="306"/>
      <c r="U3303" s="306"/>
      <c r="V3303" s="306"/>
      <c r="W3303" s="306"/>
      <c r="X3303" s="306"/>
      <c r="Y3303" s="306"/>
      <c r="Z3303" s="306"/>
      <c r="AA3303" s="306"/>
      <c r="AB3303" s="305"/>
      <c r="AC3303" s="304" t="s">
        <v>557</v>
      </c>
      <c r="AD3303" s="304" t="s">
        <v>557</v>
      </c>
      <c r="AE3303" s="303" t="s">
        <v>557</v>
      </c>
      <c r="AF3303" s="302"/>
      <c r="AG3303" s="301" t="str">
        <f t="shared" si="3523"/>
        <v/>
      </c>
      <c r="AH3303" s="300"/>
      <c r="AI3303" s="271">
        <v>1</v>
      </c>
      <c r="AJ3303" s="271" t="s">
        <v>558</v>
      </c>
      <c r="AK3303" s="271" t="str">
        <f t="shared" si="3520"/>
        <v>??</v>
      </c>
      <c r="AL3303" s="271">
        <v>1</v>
      </c>
      <c r="AM3303" s="284">
        <f t="shared" si="3524"/>
        <v>0</v>
      </c>
    </row>
    <row r="3304" spans="1:39" ht="14.1" customHeight="1" x14ac:dyDescent="0.25">
      <c r="A3304" s="315"/>
      <c r="B3304" s="298"/>
      <c r="C3304" s="314"/>
      <c r="D3304" s="312"/>
      <c r="E3304" s="313"/>
      <c r="F3304" s="312"/>
      <c r="G3304" s="312"/>
      <c r="H3304" s="311"/>
      <c r="I3304" s="298"/>
      <c r="J3304" s="298"/>
      <c r="K3304" s="298"/>
      <c r="L3304" s="298"/>
      <c r="M3304" s="310"/>
      <c r="N3304" s="1678"/>
      <c r="O3304" s="1678"/>
      <c r="P3304" s="309"/>
      <c r="Q3304" s="309"/>
      <c r="R3304" s="308"/>
      <c r="S3304" s="307"/>
      <c r="T3304" s="306"/>
      <c r="U3304" s="306"/>
      <c r="V3304" s="306"/>
      <c r="W3304" s="306"/>
      <c r="X3304" s="306"/>
      <c r="Y3304" s="306"/>
      <c r="Z3304" s="306"/>
      <c r="AA3304" s="306"/>
      <c r="AB3304" s="305"/>
      <c r="AC3304" s="304" t="s">
        <v>557</v>
      </c>
      <c r="AD3304" s="304" t="s">
        <v>557</v>
      </c>
      <c r="AE3304" s="303" t="s">
        <v>557</v>
      </c>
      <c r="AF3304" s="302"/>
      <c r="AG3304" s="301" t="str">
        <f t="shared" si="3523"/>
        <v/>
      </c>
      <c r="AH3304" s="300"/>
      <c r="AI3304" s="271">
        <v>1</v>
      </c>
      <c r="AJ3304" s="271" t="s">
        <v>558</v>
      </c>
      <c r="AK3304" s="271" t="str">
        <f t="shared" si="3520"/>
        <v>??</v>
      </c>
      <c r="AL3304" s="271">
        <v>1</v>
      </c>
      <c r="AM3304" s="284">
        <f t="shared" si="3524"/>
        <v>0</v>
      </c>
    </row>
    <row r="3305" spans="1:39" ht="14.1" customHeight="1" x14ac:dyDescent="0.25">
      <c r="A3305" s="315"/>
      <c r="B3305" s="298"/>
      <c r="C3305" s="314"/>
      <c r="D3305" s="312"/>
      <c r="E3305" s="313"/>
      <c r="F3305" s="312"/>
      <c r="G3305" s="312"/>
      <c r="H3305" s="311"/>
      <c r="I3305" s="298"/>
      <c r="J3305" s="298"/>
      <c r="K3305" s="298"/>
      <c r="L3305" s="298"/>
      <c r="M3305" s="310"/>
      <c r="N3305" s="1678"/>
      <c r="O3305" s="1678"/>
      <c r="P3305" s="309"/>
      <c r="Q3305" s="309"/>
      <c r="R3305" s="308"/>
      <c r="S3305" s="307"/>
      <c r="T3305" s="306"/>
      <c r="U3305" s="306"/>
      <c r="V3305" s="306"/>
      <c r="W3305" s="306"/>
      <c r="X3305" s="306"/>
      <c r="Y3305" s="306"/>
      <c r="Z3305" s="306"/>
      <c r="AA3305" s="306"/>
      <c r="AB3305" s="305"/>
      <c r="AC3305" s="304" t="s">
        <v>557</v>
      </c>
      <c r="AD3305" s="304" t="s">
        <v>557</v>
      </c>
      <c r="AE3305" s="303" t="s">
        <v>557</v>
      </c>
      <c r="AF3305" s="302"/>
      <c r="AG3305" s="301" t="str">
        <f t="shared" si="3523"/>
        <v/>
      </c>
      <c r="AH3305" s="300"/>
      <c r="AI3305" s="271">
        <v>1</v>
      </c>
      <c r="AJ3305" s="271" t="s">
        <v>558</v>
      </c>
      <c r="AK3305" s="271" t="str">
        <f t="shared" si="3520"/>
        <v>??</v>
      </c>
      <c r="AL3305" s="271">
        <v>1</v>
      </c>
      <c r="AM3305" s="284">
        <f t="shared" si="3524"/>
        <v>0</v>
      </c>
    </row>
    <row r="3306" spans="1:39" ht="14.1" customHeight="1" x14ac:dyDescent="0.25">
      <c r="A3306" s="315"/>
      <c r="B3306" s="298"/>
      <c r="C3306" s="314"/>
      <c r="D3306" s="312"/>
      <c r="E3306" s="313"/>
      <c r="F3306" s="312"/>
      <c r="G3306" s="312"/>
      <c r="H3306" s="311"/>
      <c r="I3306" s="298"/>
      <c r="J3306" s="298"/>
      <c r="K3306" s="298"/>
      <c r="L3306" s="298"/>
      <c r="M3306" s="310"/>
      <c r="N3306" s="1678"/>
      <c r="O3306" s="1678"/>
      <c r="P3306" s="309"/>
      <c r="Q3306" s="309"/>
      <c r="R3306" s="308"/>
      <c r="S3306" s="307"/>
      <c r="T3306" s="306"/>
      <c r="U3306" s="306"/>
      <c r="V3306" s="306"/>
      <c r="W3306" s="306"/>
      <c r="X3306" s="306"/>
      <c r="Y3306" s="306"/>
      <c r="Z3306" s="306"/>
      <c r="AA3306" s="306"/>
      <c r="AB3306" s="305"/>
      <c r="AC3306" s="304" t="s">
        <v>557</v>
      </c>
      <c r="AD3306" s="304" t="s">
        <v>557</v>
      </c>
      <c r="AE3306" s="303" t="s">
        <v>557</v>
      </c>
      <c r="AF3306" s="302"/>
      <c r="AG3306" s="301" t="str">
        <f t="shared" si="3523"/>
        <v/>
      </c>
      <c r="AH3306" s="300"/>
      <c r="AI3306" s="271">
        <v>1</v>
      </c>
      <c r="AJ3306" s="271" t="s">
        <v>558</v>
      </c>
      <c r="AK3306" s="271" t="str">
        <f t="shared" si="3520"/>
        <v>??</v>
      </c>
      <c r="AL3306" s="271">
        <v>1</v>
      </c>
      <c r="AM3306" s="284">
        <f t="shared" si="3524"/>
        <v>0</v>
      </c>
    </row>
    <row r="3307" spans="1:39" ht="14.1" customHeight="1" x14ac:dyDescent="0.25">
      <c r="A3307" s="315"/>
      <c r="B3307" s="298"/>
      <c r="C3307" s="314"/>
      <c r="D3307" s="312"/>
      <c r="E3307" s="313"/>
      <c r="F3307" s="312"/>
      <c r="G3307" s="312"/>
      <c r="H3307" s="311"/>
      <c r="I3307" s="298"/>
      <c r="J3307" s="298"/>
      <c r="K3307" s="298"/>
      <c r="L3307" s="298"/>
      <c r="M3307" s="310"/>
      <c r="N3307" s="1678"/>
      <c r="O3307" s="1678"/>
      <c r="P3307" s="309"/>
      <c r="Q3307" s="309"/>
      <c r="R3307" s="308"/>
      <c r="S3307" s="307"/>
      <c r="T3307" s="306"/>
      <c r="U3307" s="306"/>
      <c r="V3307" s="306"/>
      <c r="W3307" s="306"/>
      <c r="X3307" s="306"/>
      <c r="Y3307" s="306"/>
      <c r="Z3307" s="306"/>
      <c r="AA3307" s="306"/>
      <c r="AB3307" s="305"/>
      <c r="AC3307" s="304" t="s">
        <v>557</v>
      </c>
      <c r="AD3307" s="304" t="s">
        <v>557</v>
      </c>
      <c r="AE3307" s="303" t="s">
        <v>557</v>
      </c>
      <c r="AF3307" s="302"/>
      <c r="AG3307" s="301" t="str">
        <f t="shared" si="3523"/>
        <v/>
      </c>
      <c r="AH3307" s="300"/>
      <c r="AI3307" s="271">
        <v>1</v>
      </c>
      <c r="AJ3307" s="271" t="s">
        <v>558</v>
      </c>
      <c r="AK3307" s="271" t="str">
        <f t="shared" si="3520"/>
        <v>??</v>
      </c>
      <c r="AL3307" s="271">
        <v>1</v>
      </c>
      <c r="AM3307" s="284">
        <f t="shared" si="3524"/>
        <v>0</v>
      </c>
    </row>
    <row r="3308" spans="1:39" ht="14.1" customHeight="1" x14ac:dyDescent="0.25">
      <c r="A3308" s="315"/>
      <c r="B3308" s="298"/>
      <c r="C3308" s="314"/>
      <c r="D3308" s="312"/>
      <c r="E3308" s="313"/>
      <c r="F3308" s="312"/>
      <c r="G3308" s="312"/>
      <c r="H3308" s="311"/>
      <c r="I3308" s="298"/>
      <c r="J3308" s="298"/>
      <c r="K3308" s="298"/>
      <c r="L3308" s="298"/>
      <c r="M3308" s="310"/>
      <c r="N3308" s="1678"/>
      <c r="O3308" s="1678"/>
      <c r="P3308" s="309"/>
      <c r="Q3308" s="309"/>
      <c r="R3308" s="308"/>
      <c r="S3308" s="307"/>
      <c r="T3308" s="306"/>
      <c r="U3308" s="306"/>
      <c r="V3308" s="306"/>
      <c r="W3308" s="306"/>
      <c r="X3308" s="306"/>
      <c r="Y3308" s="306"/>
      <c r="Z3308" s="306"/>
      <c r="AA3308" s="306"/>
      <c r="AB3308" s="305"/>
      <c r="AC3308" s="304" t="s">
        <v>557</v>
      </c>
      <c r="AD3308" s="304" t="s">
        <v>557</v>
      </c>
      <c r="AE3308" s="303" t="s">
        <v>557</v>
      </c>
      <c r="AF3308" s="302"/>
      <c r="AG3308" s="301" t="str">
        <f t="shared" si="3523"/>
        <v/>
      </c>
      <c r="AH3308" s="300"/>
      <c r="AI3308" s="271">
        <v>1</v>
      </c>
      <c r="AJ3308" s="271" t="s">
        <v>558</v>
      </c>
      <c r="AK3308" s="271" t="str">
        <f t="shared" si="3520"/>
        <v>??</v>
      </c>
      <c r="AL3308" s="271">
        <v>1</v>
      </c>
      <c r="AM3308" s="284">
        <f t="shared" si="3524"/>
        <v>0</v>
      </c>
    </row>
    <row r="3309" spans="1:39" ht="14.1" customHeight="1" x14ac:dyDescent="0.25">
      <c r="A3309" s="315"/>
      <c r="B3309" s="298"/>
      <c r="C3309" s="314"/>
      <c r="D3309" s="312"/>
      <c r="E3309" s="313"/>
      <c r="F3309" s="312"/>
      <c r="G3309" s="312"/>
      <c r="H3309" s="311"/>
      <c r="I3309" s="298"/>
      <c r="J3309" s="298"/>
      <c r="K3309" s="298"/>
      <c r="L3309" s="298"/>
      <c r="M3309" s="310"/>
      <c r="N3309" s="1678"/>
      <c r="O3309" s="1678"/>
      <c r="P3309" s="309"/>
      <c r="Q3309" s="309"/>
      <c r="R3309" s="308"/>
      <c r="S3309" s="307"/>
      <c r="T3309" s="306"/>
      <c r="U3309" s="306"/>
      <c r="V3309" s="306"/>
      <c r="W3309" s="306"/>
      <c r="X3309" s="306"/>
      <c r="Y3309" s="306"/>
      <c r="Z3309" s="306"/>
      <c r="AA3309" s="306"/>
      <c r="AB3309" s="305"/>
      <c r="AC3309" s="304" t="s">
        <v>557</v>
      </c>
      <c r="AD3309" s="304" t="s">
        <v>557</v>
      </c>
      <c r="AE3309" s="303" t="s">
        <v>557</v>
      </c>
      <c r="AF3309" s="302"/>
      <c r="AG3309" s="301" t="str">
        <f t="shared" si="3523"/>
        <v/>
      </c>
      <c r="AH3309" s="300"/>
      <c r="AI3309" s="271">
        <v>1</v>
      </c>
      <c r="AJ3309" s="271" t="s">
        <v>558</v>
      </c>
      <c r="AK3309" s="271" t="str">
        <f t="shared" si="3520"/>
        <v>??</v>
      </c>
      <c r="AL3309" s="271">
        <v>1</v>
      </c>
      <c r="AM3309" s="284">
        <f t="shared" si="3524"/>
        <v>0</v>
      </c>
    </row>
    <row r="3310" spans="1:39" ht="14.1" customHeight="1" x14ac:dyDescent="0.25">
      <c r="A3310" s="315"/>
      <c r="B3310" s="298"/>
      <c r="C3310" s="314"/>
      <c r="D3310" s="312"/>
      <c r="E3310" s="313"/>
      <c r="F3310" s="312"/>
      <c r="G3310" s="312"/>
      <c r="H3310" s="311"/>
      <c r="I3310" s="298"/>
      <c r="J3310" s="298"/>
      <c r="K3310" s="298"/>
      <c r="L3310" s="298"/>
      <c r="M3310" s="310"/>
      <c r="N3310" s="1678"/>
      <c r="O3310" s="1678"/>
      <c r="P3310" s="309"/>
      <c r="Q3310" s="309"/>
      <c r="R3310" s="308"/>
      <c r="S3310" s="307"/>
      <c r="T3310" s="306"/>
      <c r="U3310" s="306"/>
      <c r="V3310" s="306"/>
      <c r="W3310" s="306"/>
      <c r="X3310" s="306"/>
      <c r="Y3310" s="306"/>
      <c r="Z3310" s="306"/>
      <c r="AA3310" s="306"/>
      <c r="AB3310" s="305"/>
      <c r="AC3310" s="304" t="s">
        <v>557</v>
      </c>
      <c r="AD3310" s="304" t="s">
        <v>557</v>
      </c>
      <c r="AE3310" s="303" t="s">
        <v>557</v>
      </c>
      <c r="AF3310" s="302"/>
      <c r="AG3310" s="301" t="str">
        <f t="shared" si="3523"/>
        <v/>
      </c>
      <c r="AH3310" s="300"/>
      <c r="AI3310" s="271">
        <v>1</v>
      </c>
      <c r="AJ3310" s="271" t="s">
        <v>558</v>
      </c>
      <c r="AK3310" s="271" t="str">
        <f t="shared" si="3520"/>
        <v>??</v>
      </c>
      <c r="AL3310" s="271">
        <v>1</v>
      </c>
      <c r="AM3310" s="284">
        <f t="shared" si="3524"/>
        <v>0</v>
      </c>
    </row>
    <row r="3311" spans="1:39" ht="14.1" customHeight="1" x14ac:dyDescent="0.25">
      <c r="A3311" s="315"/>
      <c r="B3311" s="298"/>
      <c r="C3311" s="314"/>
      <c r="D3311" s="312"/>
      <c r="E3311" s="313"/>
      <c r="F3311" s="312"/>
      <c r="G3311" s="312"/>
      <c r="H3311" s="311"/>
      <c r="I3311" s="298"/>
      <c r="J3311" s="298"/>
      <c r="K3311" s="298"/>
      <c r="L3311" s="298"/>
      <c r="M3311" s="310"/>
      <c r="N3311" s="1678"/>
      <c r="O3311" s="1678"/>
      <c r="P3311" s="309"/>
      <c r="Q3311" s="309"/>
      <c r="R3311" s="308"/>
      <c r="S3311" s="307"/>
      <c r="T3311" s="306"/>
      <c r="U3311" s="306"/>
      <c r="V3311" s="306"/>
      <c r="W3311" s="306"/>
      <c r="X3311" s="306"/>
      <c r="Y3311" s="306"/>
      <c r="Z3311" s="306"/>
      <c r="AA3311" s="306"/>
      <c r="AB3311" s="305"/>
      <c r="AC3311" s="304" t="s">
        <v>557</v>
      </c>
      <c r="AD3311" s="304" t="s">
        <v>557</v>
      </c>
      <c r="AE3311" s="303" t="s">
        <v>557</v>
      </c>
      <c r="AF3311" s="302"/>
      <c r="AG3311" s="301" t="str">
        <f t="shared" si="3523"/>
        <v/>
      </c>
      <c r="AH3311" s="300"/>
      <c r="AI3311" s="271">
        <v>1</v>
      </c>
      <c r="AJ3311" s="271" t="s">
        <v>558</v>
      </c>
      <c r="AK3311" s="271" t="str">
        <f t="shared" si="3520"/>
        <v>??</v>
      </c>
      <c r="AL3311" s="271">
        <v>1</v>
      </c>
      <c r="AM3311" s="284">
        <f t="shared" si="3524"/>
        <v>0</v>
      </c>
    </row>
    <row r="3312" spans="1:39" ht="14.1" customHeight="1" x14ac:dyDescent="0.25">
      <c r="A3312" s="315"/>
      <c r="B3312" s="298"/>
      <c r="C3312" s="314"/>
      <c r="D3312" s="312"/>
      <c r="E3312" s="313"/>
      <c r="F3312" s="312"/>
      <c r="G3312" s="312"/>
      <c r="H3312" s="311"/>
      <c r="I3312" s="298"/>
      <c r="J3312" s="298"/>
      <c r="K3312" s="298"/>
      <c r="L3312" s="298"/>
      <c r="M3312" s="310"/>
      <c r="N3312" s="1678"/>
      <c r="O3312" s="1678"/>
      <c r="P3312" s="309"/>
      <c r="Q3312" s="309"/>
      <c r="R3312" s="308"/>
      <c r="S3312" s="307"/>
      <c r="T3312" s="306"/>
      <c r="U3312" s="306"/>
      <c r="V3312" s="306"/>
      <c r="W3312" s="306"/>
      <c r="X3312" s="306"/>
      <c r="Y3312" s="306"/>
      <c r="Z3312" s="306"/>
      <c r="AA3312" s="306"/>
      <c r="AB3312" s="305"/>
      <c r="AC3312" s="304" t="s">
        <v>557</v>
      </c>
      <c r="AD3312" s="304" t="s">
        <v>557</v>
      </c>
      <c r="AE3312" s="303" t="s">
        <v>557</v>
      </c>
      <c r="AF3312" s="302"/>
      <c r="AG3312" s="301" t="str">
        <f t="shared" si="3523"/>
        <v/>
      </c>
      <c r="AH3312" s="300"/>
      <c r="AI3312" s="271">
        <v>1</v>
      </c>
      <c r="AJ3312" s="271" t="s">
        <v>558</v>
      </c>
      <c r="AK3312" s="271" t="str">
        <f t="shared" si="3520"/>
        <v>??</v>
      </c>
      <c r="AL3312" s="271">
        <v>1</v>
      </c>
      <c r="AM3312" s="284">
        <f t="shared" si="3524"/>
        <v>0</v>
      </c>
    </row>
    <row r="3313" spans="1:39" ht="14.1" customHeight="1" x14ac:dyDescent="0.25">
      <c r="A3313" s="315"/>
      <c r="B3313" s="298"/>
      <c r="C3313" s="314"/>
      <c r="D3313" s="312"/>
      <c r="E3313" s="313"/>
      <c r="F3313" s="312"/>
      <c r="G3313" s="312"/>
      <c r="H3313" s="311"/>
      <c r="I3313" s="298"/>
      <c r="J3313" s="298"/>
      <c r="K3313" s="298"/>
      <c r="L3313" s="298"/>
      <c r="M3313" s="310"/>
      <c r="N3313" s="1678"/>
      <c r="O3313" s="1678"/>
      <c r="P3313" s="309"/>
      <c r="Q3313" s="309"/>
      <c r="R3313" s="308"/>
      <c r="S3313" s="307"/>
      <c r="T3313" s="306"/>
      <c r="U3313" s="306"/>
      <c r="V3313" s="306"/>
      <c r="W3313" s="306"/>
      <c r="X3313" s="306"/>
      <c r="Y3313" s="306"/>
      <c r="Z3313" s="306"/>
      <c r="AA3313" s="306"/>
      <c r="AB3313" s="305"/>
      <c r="AC3313" s="304" t="s">
        <v>557</v>
      </c>
      <c r="AD3313" s="304" t="s">
        <v>557</v>
      </c>
      <c r="AE3313" s="303" t="s">
        <v>557</v>
      </c>
      <c r="AF3313" s="302"/>
      <c r="AG3313" s="301" t="str">
        <f t="shared" si="3523"/>
        <v/>
      </c>
      <c r="AH3313" s="300"/>
      <c r="AI3313" s="271">
        <v>1</v>
      </c>
      <c r="AJ3313" s="271" t="s">
        <v>558</v>
      </c>
      <c r="AK3313" s="271" t="str">
        <f t="shared" si="3520"/>
        <v>??</v>
      </c>
      <c r="AL3313" s="271">
        <v>1</v>
      </c>
      <c r="AM3313" s="284">
        <f t="shared" si="3524"/>
        <v>0</v>
      </c>
    </row>
    <row r="3314" spans="1:39" ht="14.1" customHeight="1" x14ac:dyDescent="0.25">
      <c r="A3314" s="315"/>
      <c r="B3314" s="298"/>
      <c r="C3314" s="314"/>
      <c r="D3314" s="312"/>
      <c r="E3314" s="313"/>
      <c r="F3314" s="312"/>
      <c r="G3314" s="312"/>
      <c r="H3314" s="311"/>
      <c r="I3314" s="298"/>
      <c r="J3314" s="298"/>
      <c r="K3314" s="298"/>
      <c r="L3314" s="298"/>
      <c r="M3314" s="310"/>
      <c r="N3314" s="1678"/>
      <c r="O3314" s="1678"/>
      <c r="P3314" s="309"/>
      <c r="Q3314" s="309"/>
      <c r="R3314" s="308"/>
      <c r="S3314" s="307"/>
      <c r="T3314" s="306"/>
      <c r="U3314" s="306"/>
      <c r="V3314" s="306"/>
      <c r="W3314" s="306"/>
      <c r="X3314" s="306"/>
      <c r="Y3314" s="306"/>
      <c r="Z3314" s="306"/>
      <c r="AA3314" s="306"/>
      <c r="AB3314" s="305"/>
      <c r="AC3314" s="304" t="s">
        <v>557</v>
      </c>
      <c r="AD3314" s="304" t="s">
        <v>557</v>
      </c>
      <c r="AE3314" s="303" t="s">
        <v>557</v>
      </c>
      <c r="AF3314" s="302"/>
      <c r="AG3314" s="301" t="str">
        <f t="shared" si="3523"/>
        <v/>
      </c>
      <c r="AH3314" s="300"/>
      <c r="AI3314" s="271">
        <v>1</v>
      </c>
      <c r="AJ3314" s="271" t="s">
        <v>558</v>
      </c>
      <c r="AK3314" s="271" t="str">
        <f t="shared" si="3520"/>
        <v>??</v>
      </c>
      <c r="AL3314" s="271">
        <v>1</v>
      </c>
      <c r="AM3314" s="284">
        <f t="shared" si="3524"/>
        <v>0</v>
      </c>
    </row>
    <row r="3315" spans="1:39" ht="14.1" customHeight="1" x14ac:dyDescent="0.25">
      <c r="A3315" s="315"/>
      <c r="B3315" s="298"/>
      <c r="C3315" s="314"/>
      <c r="D3315" s="312"/>
      <c r="E3315" s="313"/>
      <c r="F3315" s="312"/>
      <c r="G3315" s="312"/>
      <c r="H3315" s="311"/>
      <c r="I3315" s="298"/>
      <c r="J3315" s="298"/>
      <c r="K3315" s="298"/>
      <c r="L3315" s="298"/>
      <c r="M3315" s="310"/>
      <c r="N3315" s="1678"/>
      <c r="O3315" s="1678"/>
      <c r="P3315" s="309"/>
      <c r="Q3315" s="309"/>
      <c r="R3315" s="308"/>
      <c r="S3315" s="307"/>
      <c r="T3315" s="306"/>
      <c r="U3315" s="306"/>
      <c r="V3315" s="306"/>
      <c r="W3315" s="306"/>
      <c r="X3315" s="306"/>
      <c r="Y3315" s="306"/>
      <c r="Z3315" s="306"/>
      <c r="AA3315" s="306"/>
      <c r="AB3315" s="305"/>
      <c r="AC3315" s="304" t="s">
        <v>557</v>
      </c>
      <c r="AD3315" s="304" t="s">
        <v>557</v>
      </c>
      <c r="AE3315" s="303" t="s">
        <v>557</v>
      </c>
      <c r="AF3315" s="302"/>
      <c r="AG3315" s="301" t="str">
        <f t="shared" si="3523"/>
        <v/>
      </c>
      <c r="AH3315" s="300"/>
      <c r="AI3315" s="271">
        <v>1</v>
      </c>
      <c r="AJ3315" s="271" t="s">
        <v>558</v>
      </c>
      <c r="AK3315" s="271" t="str">
        <f t="shared" si="3520"/>
        <v>??</v>
      </c>
      <c r="AL3315" s="271">
        <v>1</v>
      </c>
      <c r="AM3315" s="284">
        <f t="shared" si="3524"/>
        <v>0</v>
      </c>
    </row>
    <row r="3316" spans="1:39" ht="14.1" customHeight="1" thickBot="1" x14ac:dyDescent="0.3">
      <c r="A3316" s="299"/>
      <c r="B3316" s="298"/>
      <c r="C3316" s="297"/>
      <c r="D3316" s="295"/>
      <c r="E3316" s="296"/>
      <c r="F3316" s="295"/>
      <c r="G3316" s="295"/>
      <c r="H3316" s="294"/>
      <c r="I3316" s="293"/>
      <c r="J3316" s="293"/>
      <c r="K3316" s="293"/>
      <c r="L3316" s="293"/>
      <c r="M3316" s="292"/>
      <c r="N3316" s="290"/>
      <c r="O3316" s="290"/>
      <c r="P3316" s="309"/>
      <c r="Q3316" s="309"/>
      <c r="R3316" s="290"/>
      <c r="S3316" s="348"/>
      <c r="T3316" s="1680"/>
      <c r="U3316" s="1680"/>
      <c r="V3316" s="1680"/>
      <c r="W3316" s="1680"/>
      <c r="X3316" s="1680"/>
      <c r="Y3316" s="1680"/>
      <c r="Z3316" s="1680"/>
      <c r="AA3316" s="1680"/>
      <c r="AB3316" s="1681"/>
      <c r="AC3316" s="347" t="s">
        <v>557</v>
      </c>
      <c r="AD3316" s="347" t="s">
        <v>557</v>
      </c>
      <c r="AE3316" s="346" t="s">
        <v>557</v>
      </c>
      <c r="AF3316" s="345"/>
      <c r="AG3316" s="301" t="str">
        <f t="shared" si="3521"/>
        <v/>
      </c>
      <c r="AH3316" s="344"/>
      <c r="AI3316" s="271">
        <v>1</v>
      </c>
      <c r="AJ3316" s="271" t="s">
        <v>558</v>
      </c>
      <c r="AK3316" s="271" t="str">
        <f t="shared" si="3520"/>
        <v>??</v>
      </c>
      <c r="AL3316" s="271">
        <v>1</v>
      </c>
      <c r="AM3316" s="284">
        <f t="shared" si="3522"/>
        <v>0</v>
      </c>
    </row>
    <row r="3317" spans="1:39" ht="17.100000000000001" customHeight="1" thickTop="1" thickBot="1" x14ac:dyDescent="0.25">
      <c r="A3317" s="343"/>
      <c r="B3317" s="337"/>
      <c r="C3317" s="342" t="s">
        <v>559</v>
      </c>
      <c r="D3317" s="340"/>
      <c r="E3317" s="341"/>
      <c r="F3317" s="340"/>
      <c r="G3317" s="340"/>
      <c r="H3317" s="338"/>
      <c r="I3317" s="340"/>
      <c r="J3317" s="340"/>
      <c r="K3317" s="340"/>
      <c r="L3317" s="340"/>
      <c r="M3317" s="339"/>
      <c r="N3317" s="337"/>
      <c r="O3317" s="337"/>
      <c r="P3317" s="338"/>
      <c r="Q3317" s="338"/>
      <c r="R3317" s="337"/>
      <c r="S3317" s="337"/>
      <c r="T3317" s="338"/>
      <c r="U3317" s="338"/>
      <c r="V3317" s="338"/>
      <c r="W3317" s="338"/>
      <c r="X3317" s="338"/>
      <c r="Y3317" s="338"/>
      <c r="Z3317" s="338"/>
      <c r="AA3317" s="338"/>
      <c r="AB3317" s="337"/>
      <c r="AC3317" s="336" t="s">
        <v>557</v>
      </c>
      <c r="AD3317" s="336" t="s">
        <v>557</v>
      </c>
      <c r="AE3317" s="335" t="s">
        <v>557</v>
      </c>
      <c r="AF3317" s="334">
        <f>SUM(AF3318:AF3335)</f>
        <v>0</v>
      </c>
      <c r="AG3317" s="333"/>
      <c r="AH3317" s="332" t="s">
        <v>540</v>
      </c>
      <c r="AI3317" s="331"/>
      <c r="AJ3317" s="331"/>
      <c r="AK3317" s="331" t="str">
        <f t="shared" si="3520"/>
        <v>??</v>
      </c>
      <c r="AL3317" s="331"/>
      <c r="AM3317" s="330"/>
    </row>
    <row r="3318" spans="1:39" ht="14.1" customHeight="1" thickTop="1" x14ac:dyDescent="0.25">
      <c r="A3318" s="315"/>
      <c r="B3318" s="298"/>
      <c r="C3318" s="314"/>
      <c r="D3318" s="312"/>
      <c r="E3318" s="313"/>
      <c r="F3318" s="312"/>
      <c r="G3318" s="312"/>
      <c r="H3318" s="311"/>
      <c r="I3318" s="298"/>
      <c r="J3318" s="298"/>
      <c r="K3318" s="298"/>
      <c r="L3318" s="298"/>
      <c r="M3318" s="310"/>
      <c r="N3318" s="1678"/>
      <c r="O3318" s="1678"/>
      <c r="P3318" s="309"/>
      <c r="Q3318" s="309"/>
      <c r="R3318" s="308"/>
      <c r="S3318" s="307"/>
      <c r="T3318" s="306"/>
      <c r="U3318" s="306"/>
      <c r="V3318" s="306"/>
      <c r="W3318" s="306"/>
      <c r="X3318" s="306"/>
      <c r="Y3318" s="306"/>
      <c r="Z3318" s="306"/>
      <c r="AA3318" s="306"/>
      <c r="AB3318" s="305"/>
      <c r="AC3318" s="304" t="s">
        <v>557</v>
      </c>
      <c r="AD3318" s="304" t="s">
        <v>557</v>
      </c>
      <c r="AE3318" s="303" t="s">
        <v>557</v>
      </c>
      <c r="AF3318" s="302"/>
      <c r="AG3318" s="301" t="str">
        <f t="shared" ref="AG3318:AG3332" si="3525">IF(AF3318=1,"pe",IF(AF3318&gt;0,"ne",""))</f>
        <v/>
      </c>
      <c r="AH3318" s="300"/>
      <c r="AI3318" s="271">
        <v>1</v>
      </c>
      <c r="AJ3318" s="271" t="s">
        <v>560</v>
      </c>
      <c r="AK3318" s="271" t="str">
        <f t="shared" si="3520"/>
        <v>??</v>
      </c>
      <c r="AL3318" s="271">
        <v>0</v>
      </c>
      <c r="AM3318" s="284">
        <f t="shared" ref="AM3318:AM3332" si="3526">C3318</f>
        <v>0</v>
      </c>
    </row>
    <row r="3319" spans="1:39" ht="14.1" customHeight="1" x14ac:dyDescent="0.25">
      <c r="A3319" s="315"/>
      <c r="B3319" s="298"/>
      <c r="C3319" s="314"/>
      <c r="D3319" s="312"/>
      <c r="E3319" s="313"/>
      <c r="F3319" s="312"/>
      <c r="G3319" s="312"/>
      <c r="H3319" s="311"/>
      <c r="I3319" s="298"/>
      <c r="J3319" s="298"/>
      <c r="K3319" s="298"/>
      <c r="L3319" s="298"/>
      <c r="M3319" s="310"/>
      <c r="N3319" s="1678"/>
      <c r="O3319" s="1678"/>
      <c r="P3319" s="309"/>
      <c r="Q3319" s="309"/>
      <c r="R3319" s="308"/>
      <c r="S3319" s="307"/>
      <c r="T3319" s="306"/>
      <c r="U3319" s="306"/>
      <c r="V3319" s="306"/>
      <c r="W3319" s="306"/>
      <c r="X3319" s="306"/>
      <c r="Y3319" s="306"/>
      <c r="Z3319" s="306"/>
      <c r="AA3319" s="306"/>
      <c r="AB3319" s="305"/>
      <c r="AC3319" s="304" t="s">
        <v>557</v>
      </c>
      <c r="AD3319" s="304" t="s">
        <v>557</v>
      </c>
      <c r="AE3319" s="303" t="s">
        <v>557</v>
      </c>
      <c r="AF3319" s="302"/>
      <c r="AG3319" s="301" t="str">
        <f t="shared" si="3525"/>
        <v/>
      </c>
      <c r="AH3319" s="300"/>
      <c r="AI3319" s="271">
        <v>1</v>
      </c>
      <c r="AJ3319" s="271" t="s">
        <v>560</v>
      </c>
      <c r="AK3319" s="271" t="str">
        <f t="shared" si="3520"/>
        <v>??</v>
      </c>
      <c r="AL3319" s="271">
        <v>0</v>
      </c>
      <c r="AM3319" s="284">
        <f t="shared" si="3526"/>
        <v>0</v>
      </c>
    </row>
    <row r="3320" spans="1:39" ht="14.1" customHeight="1" x14ac:dyDescent="0.25">
      <c r="A3320" s="315"/>
      <c r="B3320" s="298"/>
      <c r="C3320" s="314"/>
      <c r="D3320" s="312"/>
      <c r="E3320" s="313"/>
      <c r="F3320" s="312"/>
      <c r="G3320" s="312"/>
      <c r="H3320" s="311"/>
      <c r="I3320" s="298"/>
      <c r="J3320" s="298"/>
      <c r="K3320" s="298"/>
      <c r="L3320" s="298"/>
      <c r="M3320" s="310"/>
      <c r="N3320" s="1678"/>
      <c r="O3320" s="1678"/>
      <c r="P3320" s="309"/>
      <c r="Q3320" s="309"/>
      <c r="R3320" s="308"/>
      <c r="S3320" s="307"/>
      <c r="T3320" s="306"/>
      <c r="U3320" s="306"/>
      <c r="V3320" s="306"/>
      <c r="W3320" s="306"/>
      <c r="X3320" s="306"/>
      <c r="Y3320" s="306"/>
      <c r="Z3320" s="306"/>
      <c r="AA3320" s="306"/>
      <c r="AB3320" s="305"/>
      <c r="AC3320" s="304" t="s">
        <v>557</v>
      </c>
      <c r="AD3320" s="304" t="s">
        <v>557</v>
      </c>
      <c r="AE3320" s="303" t="s">
        <v>557</v>
      </c>
      <c r="AF3320" s="302"/>
      <c r="AG3320" s="301" t="str">
        <f t="shared" si="3525"/>
        <v/>
      </c>
      <c r="AH3320" s="300"/>
      <c r="AI3320" s="271">
        <v>1</v>
      </c>
      <c r="AJ3320" s="271" t="s">
        <v>560</v>
      </c>
      <c r="AK3320" s="271" t="str">
        <f t="shared" si="3520"/>
        <v>??</v>
      </c>
      <c r="AL3320" s="271">
        <v>0</v>
      </c>
      <c r="AM3320" s="284">
        <f t="shared" si="3526"/>
        <v>0</v>
      </c>
    </row>
    <row r="3321" spans="1:39" ht="14.1" customHeight="1" x14ac:dyDescent="0.25">
      <c r="A3321" s="315"/>
      <c r="B3321" s="298"/>
      <c r="C3321" s="314"/>
      <c r="D3321" s="312"/>
      <c r="E3321" s="313"/>
      <c r="F3321" s="312"/>
      <c r="G3321" s="312"/>
      <c r="H3321" s="311"/>
      <c r="I3321" s="298"/>
      <c r="J3321" s="298"/>
      <c r="K3321" s="298"/>
      <c r="L3321" s="298"/>
      <c r="M3321" s="310"/>
      <c r="N3321" s="1678"/>
      <c r="O3321" s="1678"/>
      <c r="P3321" s="309"/>
      <c r="Q3321" s="309"/>
      <c r="R3321" s="308"/>
      <c r="S3321" s="307"/>
      <c r="T3321" s="306"/>
      <c r="U3321" s="306"/>
      <c r="V3321" s="306"/>
      <c r="W3321" s="306"/>
      <c r="X3321" s="306"/>
      <c r="Y3321" s="306"/>
      <c r="Z3321" s="306"/>
      <c r="AA3321" s="306"/>
      <c r="AB3321" s="305"/>
      <c r="AC3321" s="304" t="s">
        <v>557</v>
      </c>
      <c r="AD3321" s="304" t="s">
        <v>557</v>
      </c>
      <c r="AE3321" s="303" t="s">
        <v>557</v>
      </c>
      <c r="AF3321" s="302"/>
      <c r="AG3321" s="301" t="str">
        <f t="shared" si="3525"/>
        <v/>
      </c>
      <c r="AH3321" s="300"/>
      <c r="AI3321" s="271">
        <v>1</v>
      </c>
      <c r="AJ3321" s="271" t="s">
        <v>560</v>
      </c>
      <c r="AK3321" s="271" t="str">
        <f t="shared" si="3520"/>
        <v>??</v>
      </c>
      <c r="AL3321" s="271">
        <v>0</v>
      </c>
      <c r="AM3321" s="284">
        <f t="shared" si="3526"/>
        <v>0</v>
      </c>
    </row>
    <row r="3322" spans="1:39" ht="14.1" customHeight="1" x14ac:dyDescent="0.25">
      <c r="A3322" s="315"/>
      <c r="B3322" s="298"/>
      <c r="C3322" s="314"/>
      <c r="D3322" s="312"/>
      <c r="E3322" s="313"/>
      <c r="F3322" s="312"/>
      <c r="G3322" s="312"/>
      <c r="H3322" s="311"/>
      <c r="I3322" s="298"/>
      <c r="J3322" s="298"/>
      <c r="K3322" s="298"/>
      <c r="L3322" s="298"/>
      <c r="M3322" s="310"/>
      <c r="N3322" s="1678"/>
      <c r="O3322" s="1678"/>
      <c r="P3322" s="309"/>
      <c r="Q3322" s="309"/>
      <c r="R3322" s="308"/>
      <c r="S3322" s="307"/>
      <c r="T3322" s="306"/>
      <c r="U3322" s="306"/>
      <c r="V3322" s="306"/>
      <c r="W3322" s="306"/>
      <c r="X3322" s="306"/>
      <c r="Y3322" s="306"/>
      <c r="Z3322" s="306"/>
      <c r="AA3322" s="306"/>
      <c r="AB3322" s="305"/>
      <c r="AC3322" s="304" t="s">
        <v>557</v>
      </c>
      <c r="AD3322" s="304" t="s">
        <v>557</v>
      </c>
      <c r="AE3322" s="303" t="s">
        <v>557</v>
      </c>
      <c r="AF3322" s="302"/>
      <c r="AG3322" s="301" t="str">
        <f t="shared" si="3525"/>
        <v/>
      </c>
      <c r="AH3322" s="300"/>
      <c r="AI3322" s="271">
        <v>1</v>
      </c>
      <c r="AJ3322" s="271" t="s">
        <v>560</v>
      </c>
      <c r="AK3322" s="271" t="str">
        <f t="shared" si="3520"/>
        <v>??</v>
      </c>
      <c r="AL3322" s="271">
        <v>0</v>
      </c>
      <c r="AM3322" s="284">
        <f t="shared" si="3526"/>
        <v>0</v>
      </c>
    </row>
    <row r="3323" spans="1:39" ht="14.1" customHeight="1" x14ac:dyDescent="0.25">
      <c r="A3323" s="315"/>
      <c r="B3323" s="298"/>
      <c r="C3323" s="314"/>
      <c r="D3323" s="312"/>
      <c r="E3323" s="313"/>
      <c r="F3323" s="312"/>
      <c r="G3323" s="312"/>
      <c r="H3323" s="311"/>
      <c r="I3323" s="298"/>
      <c r="J3323" s="298"/>
      <c r="K3323" s="298"/>
      <c r="L3323" s="298"/>
      <c r="M3323" s="310"/>
      <c r="N3323" s="1678"/>
      <c r="O3323" s="1678"/>
      <c r="P3323" s="309"/>
      <c r="Q3323" s="309"/>
      <c r="R3323" s="308"/>
      <c r="S3323" s="307"/>
      <c r="T3323" s="306"/>
      <c r="U3323" s="306"/>
      <c r="V3323" s="306"/>
      <c r="W3323" s="306"/>
      <c r="X3323" s="306"/>
      <c r="Y3323" s="306"/>
      <c r="Z3323" s="306"/>
      <c r="AA3323" s="306"/>
      <c r="AB3323" s="305"/>
      <c r="AC3323" s="304" t="s">
        <v>557</v>
      </c>
      <c r="AD3323" s="304" t="s">
        <v>557</v>
      </c>
      <c r="AE3323" s="303" t="s">
        <v>557</v>
      </c>
      <c r="AF3323" s="302"/>
      <c r="AG3323" s="301" t="str">
        <f t="shared" si="3525"/>
        <v/>
      </c>
      <c r="AH3323" s="300"/>
      <c r="AI3323" s="271">
        <v>1</v>
      </c>
      <c r="AJ3323" s="271" t="s">
        <v>560</v>
      </c>
      <c r="AK3323" s="271" t="str">
        <f t="shared" si="3520"/>
        <v>??</v>
      </c>
      <c r="AL3323" s="271">
        <v>0</v>
      </c>
      <c r="AM3323" s="284">
        <f t="shared" si="3526"/>
        <v>0</v>
      </c>
    </row>
    <row r="3324" spans="1:39" ht="14.1" customHeight="1" x14ac:dyDescent="0.25">
      <c r="A3324" s="315"/>
      <c r="B3324" s="298"/>
      <c r="C3324" s="314"/>
      <c r="D3324" s="312"/>
      <c r="E3324" s="313"/>
      <c r="F3324" s="312"/>
      <c r="G3324" s="312"/>
      <c r="H3324" s="311"/>
      <c r="I3324" s="298"/>
      <c r="J3324" s="298"/>
      <c r="K3324" s="298"/>
      <c r="L3324" s="298"/>
      <c r="M3324" s="310"/>
      <c r="N3324" s="1678"/>
      <c r="O3324" s="1678"/>
      <c r="P3324" s="309"/>
      <c r="Q3324" s="309"/>
      <c r="R3324" s="308"/>
      <c r="S3324" s="307"/>
      <c r="T3324" s="306"/>
      <c r="U3324" s="306"/>
      <c r="V3324" s="306"/>
      <c r="W3324" s="306"/>
      <c r="X3324" s="306"/>
      <c r="Y3324" s="306"/>
      <c r="Z3324" s="306"/>
      <c r="AA3324" s="306"/>
      <c r="AB3324" s="305"/>
      <c r="AC3324" s="304" t="s">
        <v>557</v>
      </c>
      <c r="AD3324" s="304" t="s">
        <v>557</v>
      </c>
      <c r="AE3324" s="303" t="s">
        <v>557</v>
      </c>
      <c r="AF3324" s="302"/>
      <c r="AG3324" s="301" t="str">
        <f t="shared" si="3525"/>
        <v/>
      </c>
      <c r="AH3324" s="300"/>
      <c r="AI3324" s="271">
        <v>1</v>
      </c>
      <c r="AJ3324" s="271" t="s">
        <v>560</v>
      </c>
      <c r="AK3324" s="271" t="str">
        <f t="shared" si="3520"/>
        <v>??</v>
      </c>
      <c r="AL3324" s="271">
        <v>0</v>
      </c>
      <c r="AM3324" s="284">
        <f t="shared" si="3526"/>
        <v>0</v>
      </c>
    </row>
    <row r="3325" spans="1:39" ht="14.1" customHeight="1" x14ac:dyDescent="0.25">
      <c r="A3325" s="315"/>
      <c r="B3325" s="298"/>
      <c r="C3325" s="314"/>
      <c r="D3325" s="312"/>
      <c r="E3325" s="313"/>
      <c r="F3325" s="312"/>
      <c r="G3325" s="312"/>
      <c r="H3325" s="311"/>
      <c r="I3325" s="298"/>
      <c r="J3325" s="298"/>
      <c r="K3325" s="298"/>
      <c r="L3325" s="298"/>
      <c r="M3325" s="310"/>
      <c r="N3325" s="1678"/>
      <c r="O3325" s="1678"/>
      <c r="P3325" s="309"/>
      <c r="Q3325" s="309"/>
      <c r="R3325" s="308"/>
      <c r="S3325" s="307"/>
      <c r="T3325" s="306"/>
      <c r="U3325" s="306"/>
      <c r="V3325" s="306"/>
      <c r="W3325" s="306"/>
      <c r="X3325" s="306"/>
      <c r="Y3325" s="306"/>
      <c r="Z3325" s="306"/>
      <c r="AA3325" s="306"/>
      <c r="AB3325" s="305"/>
      <c r="AC3325" s="304" t="s">
        <v>557</v>
      </c>
      <c r="AD3325" s="304" t="s">
        <v>557</v>
      </c>
      <c r="AE3325" s="303" t="s">
        <v>557</v>
      </c>
      <c r="AF3325" s="302"/>
      <c r="AG3325" s="301" t="str">
        <f t="shared" si="3525"/>
        <v/>
      </c>
      <c r="AH3325" s="300"/>
      <c r="AI3325" s="271">
        <v>1</v>
      </c>
      <c r="AJ3325" s="271" t="s">
        <v>560</v>
      </c>
      <c r="AK3325" s="271" t="str">
        <f t="shared" si="3520"/>
        <v>??</v>
      </c>
      <c r="AL3325" s="271">
        <v>0</v>
      </c>
      <c r="AM3325" s="284">
        <f t="shared" si="3526"/>
        <v>0</v>
      </c>
    </row>
    <row r="3326" spans="1:39" ht="14.1" customHeight="1" x14ac:dyDescent="0.25">
      <c r="A3326" s="315"/>
      <c r="B3326" s="298"/>
      <c r="C3326" s="314"/>
      <c r="D3326" s="312"/>
      <c r="E3326" s="313"/>
      <c r="F3326" s="312"/>
      <c r="G3326" s="312"/>
      <c r="H3326" s="311"/>
      <c r="I3326" s="298"/>
      <c r="J3326" s="298"/>
      <c r="K3326" s="298"/>
      <c r="L3326" s="298"/>
      <c r="M3326" s="310"/>
      <c r="N3326" s="1678"/>
      <c r="O3326" s="1678"/>
      <c r="P3326" s="309"/>
      <c r="Q3326" s="309"/>
      <c r="R3326" s="308"/>
      <c r="S3326" s="307"/>
      <c r="T3326" s="306"/>
      <c r="U3326" s="306"/>
      <c r="V3326" s="306"/>
      <c r="W3326" s="306"/>
      <c r="X3326" s="306"/>
      <c r="Y3326" s="306"/>
      <c r="Z3326" s="306"/>
      <c r="AA3326" s="306"/>
      <c r="AB3326" s="305"/>
      <c r="AC3326" s="304" t="s">
        <v>557</v>
      </c>
      <c r="AD3326" s="304" t="s">
        <v>557</v>
      </c>
      <c r="AE3326" s="303" t="s">
        <v>557</v>
      </c>
      <c r="AF3326" s="302"/>
      <c r="AG3326" s="301" t="str">
        <f t="shared" si="3525"/>
        <v/>
      </c>
      <c r="AH3326" s="300"/>
      <c r="AI3326" s="271">
        <v>1</v>
      </c>
      <c r="AJ3326" s="271" t="s">
        <v>560</v>
      </c>
      <c r="AK3326" s="271" t="str">
        <f t="shared" si="3520"/>
        <v>??</v>
      </c>
      <c r="AL3326" s="271">
        <v>0</v>
      </c>
      <c r="AM3326" s="284">
        <f t="shared" si="3526"/>
        <v>0</v>
      </c>
    </row>
    <row r="3327" spans="1:39" ht="14.1" customHeight="1" x14ac:dyDescent="0.25">
      <c r="A3327" s="315"/>
      <c r="B3327" s="298"/>
      <c r="C3327" s="314"/>
      <c r="D3327" s="312"/>
      <c r="E3327" s="313"/>
      <c r="F3327" s="312"/>
      <c r="G3327" s="312"/>
      <c r="H3327" s="311"/>
      <c r="I3327" s="298"/>
      <c r="J3327" s="298"/>
      <c r="K3327" s="298"/>
      <c r="L3327" s="298"/>
      <c r="M3327" s="310"/>
      <c r="N3327" s="1678"/>
      <c r="O3327" s="1678"/>
      <c r="P3327" s="309"/>
      <c r="Q3327" s="309"/>
      <c r="R3327" s="308"/>
      <c r="S3327" s="307"/>
      <c r="T3327" s="306"/>
      <c r="U3327" s="306"/>
      <c r="V3327" s="306"/>
      <c r="W3327" s="306"/>
      <c r="X3327" s="306"/>
      <c r="Y3327" s="306"/>
      <c r="Z3327" s="306"/>
      <c r="AA3327" s="306"/>
      <c r="AB3327" s="305"/>
      <c r="AC3327" s="304" t="s">
        <v>557</v>
      </c>
      <c r="AD3327" s="304" t="s">
        <v>557</v>
      </c>
      <c r="AE3327" s="303" t="s">
        <v>557</v>
      </c>
      <c r="AF3327" s="302"/>
      <c r="AG3327" s="301" t="str">
        <f t="shared" si="3525"/>
        <v/>
      </c>
      <c r="AH3327" s="300"/>
      <c r="AI3327" s="271">
        <v>1</v>
      </c>
      <c r="AJ3327" s="271" t="s">
        <v>560</v>
      </c>
      <c r="AK3327" s="271" t="str">
        <f t="shared" si="3520"/>
        <v>??</v>
      </c>
      <c r="AL3327" s="271">
        <v>0</v>
      </c>
      <c r="AM3327" s="284">
        <f t="shared" si="3526"/>
        <v>0</v>
      </c>
    </row>
    <row r="3328" spans="1:39" ht="14.1" customHeight="1" x14ac:dyDescent="0.25">
      <c r="A3328" s="315"/>
      <c r="B3328" s="298"/>
      <c r="C3328" s="314"/>
      <c r="D3328" s="312"/>
      <c r="E3328" s="313"/>
      <c r="F3328" s="312"/>
      <c r="G3328" s="312"/>
      <c r="H3328" s="311"/>
      <c r="I3328" s="298"/>
      <c r="J3328" s="298"/>
      <c r="K3328" s="298"/>
      <c r="L3328" s="298"/>
      <c r="M3328" s="310"/>
      <c r="N3328" s="1678"/>
      <c r="O3328" s="1678"/>
      <c r="P3328" s="309"/>
      <c r="Q3328" s="309"/>
      <c r="R3328" s="308"/>
      <c r="S3328" s="307"/>
      <c r="T3328" s="306"/>
      <c r="U3328" s="306"/>
      <c r="V3328" s="306"/>
      <c r="W3328" s="306"/>
      <c r="X3328" s="306"/>
      <c r="Y3328" s="306"/>
      <c r="Z3328" s="306"/>
      <c r="AA3328" s="306"/>
      <c r="AB3328" s="305"/>
      <c r="AC3328" s="304" t="s">
        <v>557</v>
      </c>
      <c r="AD3328" s="304" t="s">
        <v>557</v>
      </c>
      <c r="AE3328" s="303" t="s">
        <v>557</v>
      </c>
      <c r="AF3328" s="302"/>
      <c r="AG3328" s="301" t="str">
        <f t="shared" si="3525"/>
        <v/>
      </c>
      <c r="AH3328" s="300"/>
      <c r="AI3328" s="271">
        <v>1</v>
      </c>
      <c r="AJ3328" s="271" t="s">
        <v>560</v>
      </c>
      <c r="AK3328" s="271" t="str">
        <f t="shared" si="3520"/>
        <v>??</v>
      </c>
      <c r="AL3328" s="271">
        <v>0</v>
      </c>
      <c r="AM3328" s="284">
        <f t="shared" si="3526"/>
        <v>0</v>
      </c>
    </row>
    <row r="3329" spans="1:39" ht="14.1" customHeight="1" x14ac:dyDescent="0.25">
      <c r="A3329" s="315"/>
      <c r="B3329" s="298"/>
      <c r="C3329" s="314"/>
      <c r="D3329" s="312"/>
      <c r="E3329" s="313"/>
      <c r="F3329" s="312"/>
      <c r="G3329" s="312"/>
      <c r="H3329" s="311"/>
      <c r="I3329" s="298"/>
      <c r="J3329" s="298"/>
      <c r="K3329" s="298"/>
      <c r="L3329" s="298"/>
      <c r="M3329" s="310"/>
      <c r="N3329" s="1678"/>
      <c r="O3329" s="1678"/>
      <c r="P3329" s="309"/>
      <c r="Q3329" s="309"/>
      <c r="R3329" s="308"/>
      <c r="S3329" s="307"/>
      <c r="T3329" s="306"/>
      <c r="U3329" s="306"/>
      <c r="V3329" s="306"/>
      <c r="W3329" s="306"/>
      <c r="X3329" s="306"/>
      <c r="Y3329" s="306"/>
      <c r="Z3329" s="306"/>
      <c r="AA3329" s="306"/>
      <c r="AB3329" s="305"/>
      <c r="AC3329" s="304" t="s">
        <v>557</v>
      </c>
      <c r="AD3329" s="304" t="s">
        <v>557</v>
      </c>
      <c r="AE3329" s="303" t="s">
        <v>557</v>
      </c>
      <c r="AF3329" s="302"/>
      <c r="AG3329" s="301" t="str">
        <f t="shared" si="3525"/>
        <v/>
      </c>
      <c r="AH3329" s="300"/>
      <c r="AI3329" s="271">
        <v>1</v>
      </c>
      <c r="AJ3329" s="271" t="s">
        <v>560</v>
      </c>
      <c r="AK3329" s="271" t="str">
        <f t="shared" si="3520"/>
        <v>??</v>
      </c>
      <c r="AL3329" s="271">
        <v>0</v>
      </c>
      <c r="AM3329" s="284">
        <f t="shared" si="3526"/>
        <v>0</v>
      </c>
    </row>
    <row r="3330" spans="1:39" ht="14.1" customHeight="1" x14ac:dyDescent="0.25">
      <c r="A3330" s="315"/>
      <c r="B3330" s="298"/>
      <c r="C3330" s="314"/>
      <c r="D3330" s="312"/>
      <c r="E3330" s="313"/>
      <c r="F3330" s="312"/>
      <c r="G3330" s="312"/>
      <c r="H3330" s="311"/>
      <c r="I3330" s="298"/>
      <c r="J3330" s="298"/>
      <c r="K3330" s="298"/>
      <c r="L3330" s="298"/>
      <c r="M3330" s="310"/>
      <c r="N3330" s="1678"/>
      <c r="O3330" s="1678"/>
      <c r="P3330" s="309"/>
      <c r="Q3330" s="309"/>
      <c r="R3330" s="308"/>
      <c r="S3330" s="307"/>
      <c r="T3330" s="306"/>
      <c r="U3330" s="306"/>
      <c r="V3330" s="306"/>
      <c r="W3330" s="306"/>
      <c r="X3330" s="306"/>
      <c r="Y3330" s="306"/>
      <c r="Z3330" s="306"/>
      <c r="AA3330" s="306"/>
      <c r="AB3330" s="305"/>
      <c r="AC3330" s="304" t="s">
        <v>557</v>
      </c>
      <c r="AD3330" s="304" t="s">
        <v>557</v>
      </c>
      <c r="AE3330" s="303" t="s">
        <v>557</v>
      </c>
      <c r="AF3330" s="302"/>
      <c r="AG3330" s="301" t="str">
        <f t="shared" si="3525"/>
        <v/>
      </c>
      <c r="AH3330" s="300"/>
      <c r="AI3330" s="271">
        <v>1</v>
      </c>
      <c r="AJ3330" s="271" t="s">
        <v>560</v>
      </c>
      <c r="AK3330" s="271" t="str">
        <f t="shared" si="3520"/>
        <v>??</v>
      </c>
      <c r="AL3330" s="271">
        <v>0</v>
      </c>
      <c r="AM3330" s="284">
        <f t="shared" si="3526"/>
        <v>0</v>
      </c>
    </row>
    <row r="3331" spans="1:39" ht="14.1" customHeight="1" x14ac:dyDescent="0.25">
      <c r="A3331" s="315"/>
      <c r="B3331" s="298"/>
      <c r="C3331" s="314"/>
      <c r="D3331" s="312"/>
      <c r="E3331" s="313"/>
      <c r="F3331" s="312"/>
      <c r="G3331" s="312"/>
      <c r="H3331" s="311"/>
      <c r="I3331" s="298"/>
      <c r="J3331" s="298"/>
      <c r="K3331" s="298"/>
      <c r="L3331" s="298"/>
      <c r="M3331" s="310"/>
      <c r="N3331" s="1678"/>
      <c r="O3331" s="1678"/>
      <c r="P3331" s="309"/>
      <c r="Q3331" s="309"/>
      <c r="R3331" s="308"/>
      <c r="S3331" s="307"/>
      <c r="T3331" s="306"/>
      <c r="U3331" s="306"/>
      <c r="V3331" s="306"/>
      <c r="W3331" s="306"/>
      <c r="X3331" s="306"/>
      <c r="Y3331" s="306"/>
      <c r="Z3331" s="306"/>
      <c r="AA3331" s="306"/>
      <c r="AB3331" s="305"/>
      <c r="AC3331" s="304" t="s">
        <v>557</v>
      </c>
      <c r="AD3331" s="304" t="s">
        <v>557</v>
      </c>
      <c r="AE3331" s="303" t="s">
        <v>557</v>
      </c>
      <c r="AF3331" s="302"/>
      <c r="AG3331" s="301" t="str">
        <f t="shared" si="3525"/>
        <v/>
      </c>
      <c r="AH3331" s="300"/>
      <c r="AI3331" s="271">
        <v>1</v>
      </c>
      <c r="AJ3331" s="271" t="s">
        <v>560</v>
      </c>
      <c r="AK3331" s="271" t="str">
        <f t="shared" si="3520"/>
        <v>??</v>
      </c>
      <c r="AL3331" s="271">
        <v>0</v>
      </c>
      <c r="AM3331" s="284">
        <f t="shared" si="3526"/>
        <v>0</v>
      </c>
    </row>
    <row r="3332" spans="1:39" ht="14.1" customHeight="1" x14ac:dyDescent="0.25">
      <c r="A3332" s="315"/>
      <c r="B3332" s="298"/>
      <c r="C3332" s="314"/>
      <c r="D3332" s="312"/>
      <c r="E3332" s="313"/>
      <c r="F3332" s="312"/>
      <c r="G3332" s="312"/>
      <c r="H3332" s="311"/>
      <c r="I3332" s="298"/>
      <c r="J3332" s="298"/>
      <c r="K3332" s="298"/>
      <c r="L3332" s="298"/>
      <c r="M3332" s="310"/>
      <c r="N3332" s="1678"/>
      <c r="O3332" s="1678"/>
      <c r="P3332" s="309"/>
      <c r="Q3332" s="309"/>
      <c r="R3332" s="308"/>
      <c r="S3332" s="307"/>
      <c r="T3332" s="306"/>
      <c r="U3332" s="306"/>
      <c r="V3332" s="306"/>
      <c r="W3332" s="306"/>
      <c r="X3332" s="306"/>
      <c r="Y3332" s="306"/>
      <c r="Z3332" s="306"/>
      <c r="AA3332" s="306"/>
      <c r="AB3332" s="305"/>
      <c r="AC3332" s="304" t="s">
        <v>557</v>
      </c>
      <c r="AD3332" s="304" t="s">
        <v>557</v>
      </c>
      <c r="AE3332" s="303" t="s">
        <v>557</v>
      </c>
      <c r="AF3332" s="302"/>
      <c r="AG3332" s="301" t="str">
        <f t="shared" si="3525"/>
        <v/>
      </c>
      <c r="AH3332" s="300"/>
      <c r="AI3332" s="271">
        <v>1</v>
      </c>
      <c r="AJ3332" s="271" t="s">
        <v>560</v>
      </c>
      <c r="AK3332" s="271" t="str">
        <f t="shared" si="3520"/>
        <v>??</v>
      </c>
      <c r="AL3332" s="271">
        <v>0</v>
      </c>
      <c r="AM3332" s="284">
        <f t="shared" si="3526"/>
        <v>0</v>
      </c>
    </row>
    <row r="3333" spans="1:39" ht="14.1" customHeight="1" x14ac:dyDescent="0.25">
      <c r="A3333" s="315"/>
      <c r="B3333" s="298"/>
      <c r="C3333" s="314"/>
      <c r="D3333" s="312"/>
      <c r="E3333" s="313"/>
      <c r="F3333" s="312"/>
      <c r="G3333" s="312"/>
      <c r="H3333" s="311"/>
      <c r="I3333" s="298"/>
      <c r="J3333" s="298"/>
      <c r="K3333" s="298"/>
      <c r="L3333" s="298"/>
      <c r="M3333" s="310"/>
      <c r="N3333" s="1678"/>
      <c r="O3333" s="1678"/>
      <c r="P3333" s="309"/>
      <c r="Q3333" s="309"/>
      <c r="R3333" s="308"/>
      <c r="S3333" s="307"/>
      <c r="T3333" s="306"/>
      <c r="U3333" s="306"/>
      <c r="V3333" s="306"/>
      <c r="W3333" s="306"/>
      <c r="X3333" s="306"/>
      <c r="Y3333" s="306"/>
      <c r="Z3333" s="306"/>
      <c r="AA3333" s="306"/>
      <c r="AB3333" s="305"/>
      <c r="AC3333" s="304" t="s">
        <v>557</v>
      </c>
      <c r="AD3333" s="304" t="s">
        <v>557</v>
      </c>
      <c r="AE3333" s="303" t="s">
        <v>557</v>
      </c>
      <c r="AF3333" s="302"/>
      <c r="AG3333" s="301" t="str">
        <f t="shared" ref="AG3333:AG3335" si="3527">IF(AF3333=1,"pe",IF(AF3333&gt;0,"ne",""))</f>
        <v/>
      </c>
      <c r="AH3333" s="300"/>
      <c r="AI3333" s="271">
        <v>1</v>
      </c>
      <c r="AJ3333" s="271" t="s">
        <v>560</v>
      </c>
      <c r="AK3333" s="271" t="str">
        <f t="shared" si="3520"/>
        <v>??</v>
      </c>
      <c r="AL3333" s="271">
        <v>0</v>
      </c>
      <c r="AM3333" s="284">
        <f t="shared" ref="AM3333:AM3335" si="3528">C3333</f>
        <v>0</v>
      </c>
    </row>
    <row r="3334" spans="1:39" ht="14.1" customHeight="1" x14ac:dyDescent="0.25">
      <c r="A3334" s="315"/>
      <c r="B3334" s="298"/>
      <c r="C3334" s="314"/>
      <c r="D3334" s="312"/>
      <c r="E3334" s="313"/>
      <c r="F3334" s="312"/>
      <c r="G3334" s="312"/>
      <c r="H3334" s="311"/>
      <c r="I3334" s="298"/>
      <c r="J3334" s="298"/>
      <c r="K3334" s="298"/>
      <c r="L3334" s="298"/>
      <c r="M3334" s="310"/>
      <c r="N3334" s="1678"/>
      <c r="O3334" s="1678"/>
      <c r="P3334" s="309"/>
      <c r="Q3334" s="309"/>
      <c r="R3334" s="308"/>
      <c r="S3334" s="307"/>
      <c r="T3334" s="306"/>
      <c r="U3334" s="306"/>
      <c r="V3334" s="306"/>
      <c r="W3334" s="306"/>
      <c r="X3334" s="306"/>
      <c r="Y3334" s="306"/>
      <c r="Z3334" s="306"/>
      <c r="AA3334" s="306"/>
      <c r="AB3334" s="305"/>
      <c r="AC3334" s="304" t="s">
        <v>557</v>
      </c>
      <c r="AD3334" s="304" t="s">
        <v>557</v>
      </c>
      <c r="AE3334" s="303" t="s">
        <v>557</v>
      </c>
      <c r="AF3334" s="302"/>
      <c r="AG3334" s="301" t="str">
        <f t="shared" si="3527"/>
        <v/>
      </c>
      <c r="AH3334" s="300"/>
      <c r="AI3334" s="271">
        <v>1</v>
      </c>
      <c r="AJ3334" s="271" t="s">
        <v>560</v>
      </c>
      <c r="AK3334" s="271" t="str">
        <f t="shared" si="3520"/>
        <v>??</v>
      </c>
      <c r="AL3334" s="271">
        <v>1</v>
      </c>
      <c r="AM3334" s="284">
        <f t="shared" si="3528"/>
        <v>0</v>
      </c>
    </row>
    <row r="3335" spans="1:39" ht="14.1" customHeight="1" thickBot="1" x14ac:dyDescent="0.3">
      <c r="A3335" s="299"/>
      <c r="B3335" s="1750"/>
      <c r="C3335" s="1751"/>
      <c r="D3335" s="444"/>
      <c r="E3335" s="1752"/>
      <c r="F3335" s="444"/>
      <c r="G3335" s="444"/>
      <c r="H3335" s="1753"/>
      <c r="I3335" s="1750"/>
      <c r="J3335" s="1750"/>
      <c r="K3335" s="1750"/>
      <c r="L3335" s="1750"/>
      <c r="M3335" s="1754"/>
      <c r="N3335" s="1755"/>
      <c r="O3335" s="1755"/>
      <c r="P3335" s="309"/>
      <c r="Q3335" s="1756"/>
      <c r="R3335" s="1755"/>
      <c r="S3335" s="1757"/>
      <c r="T3335" s="1758"/>
      <c r="U3335" s="1758"/>
      <c r="V3335" s="1758"/>
      <c r="W3335" s="1758"/>
      <c r="X3335" s="1758"/>
      <c r="Y3335" s="1758"/>
      <c r="Z3335" s="1758"/>
      <c r="AA3335" s="1758"/>
      <c r="AB3335" s="1759"/>
      <c r="AC3335" s="289" t="s">
        <v>557</v>
      </c>
      <c r="AD3335" s="289" t="s">
        <v>557</v>
      </c>
      <c r="AE3335" s="288" t="s">
        <v>557</v>
      </c>
      <c r="AF3335" s="287"/>
      <c r="AG3335" s="286" t="str">
        <f t="shared" si="3527"/>
        <v/>
      </c>
      <c r="AH3335" s="285"/>
      <c r="AI3335" s="271">
        <v>1</v>
      </c>
      <c r="AJ3335" s="271" t="s">
        <v>560</v>
      </c>
      <c r="AK3335" s="271" t="str">
        <f t="shared" si="3520"/>
        <v>??</v>
      </c>
      <c r="AL3335" s="271">
        <v>1</v>
      </c>
      <c r="AM3335" s="284">
        <f t="shared" si="3528"/>
        <v>0</v>
      </c>
    </row>
    <row r="3336" spans="1:39" ht="14.25" customHeight="1" thickTop="1" x14ac:dyDescent="0.25">
      <c r="A3336" s="271"/>
      <c r="B3336" s="271"/>
      <c r="C3336" s="283"/>
      <c r="D3336" s="271"/>
      <c r="E3336" s="271"/>
      <c r="F3336" s="282"/>
      <c r="G3336" s="282"/>
      <c r="H3336" s="271"/>
      <c r="I3336" s="271"/>
      <c r="J3336" s="282"/>
      <c r="K3336" s="282"/>
      <c r="L3336" s="271"/>
      <c r="M3336" s="282"/>
      <c r="N3336" s="271"/>
      <c r="O3336" s="271"/>
      <c r="P3336" s="271"/>
      <c r="Q3336" s="271"/>
      <c r="R3336" s="282"/>
      <c r="S3336" s="282"/>
      <c r="T3336" s="271"/>
      <c r="U3336" s="271"/>
      <c r="V3336" s="271"/>
      <c r="W3336" s="271"/>
      <c r="X3336" s="271"/>
      <c r="Y3336" s="271"/>
      <c r="Z3336" s="271"/>
      <c r="AA3336" s="271"/>
      <c r="AB3336" s="282"/>
      <c r="AC3336" s="281"/>
      <c r="AD3336" s="281"/>
      <c r="AE3336" s="271"/>
      <c r="AF3336" s="280"/>
      <c r="AG3336" s="279"/>
      <c r="AH3336" s="278"/>
    </row>
    <row r="3337" spans="1:39" ht="14.25" customHeight="1" x14ac:dyDescent="0.25">
      <c r="A3337" s="271"/>
      <c r="B3337" s="271"/>
      <c r="C3337" s="283"/>
      <c r="D3337" s="271"/>
      <c r="E3337" s="271"/>
      <c r="F3337" s="282"/>
      <c r="G3337" s="282"/>
      <c r="H3337" s="271"/>
      <c r="I3337" s="271"/>
      <c r="J3337" s="282"/>
      <c r="K3337" s="282"/>
      <c r="L3337" s="271"/>
      <c r="M3337" s="282"/>
      <c r="N3337" s="271"/>
      <c r="O3337" s="271"/>
      <c r="P3337" s="271"/>
      <c r="Q3337" s="271"/>
      <c r="R3337" s="282"/>
      <c r="S3337" s="282"/>
      <c r="T3337" s="271"/>
      <c r="U3337" s="271"/>
      <c r="V3337" s="271"/>
      <c r="W3337" s="271"/>
      <c r="X3337" s="271"/>
      <c r="Y3337" s="271"/>
      <c r="Z3337" s="271"/>
      <c r="AA3337" s="271"/>
      <c r="AB3337" s="282"/>
      <c r="AC3337" s="281"/>
      <c r="AD3337" s="281"/>
      <c r="AE3337" s="271"/>
      <c r="AF3337" s="280"/>
      <c r="AG3337" s="279"/>
      <c r="AH3337" s="278"/>
    </row>
    <row r="3338" spans="1:39" ht="14.25" customHeight="1" x14ac:dyDescent="0.25">
      <c r="A3338" s="271"/>
      <c r="B3338" s="271"/>
      <c r="C3338" s="283"/>
      <c r="D3338" s="271"/>
      <c r="E3338" s="271"/>
      <c r="F3338" s="282"/>
      <c r="G3338" s="282"/>
      <c r="H3338" s="271"/>
      <c r="I3338" s="271"/>
      <c r="J3338" s="282"/>
      <c r="K3338" s="282"/>
      <c r="L3338" s="271"/>
      <c r="M3338" s="282"/>
      <c r="N3338" s="271"/>
      <c r="O3338" s="271"/>
      <c r="P3338" s="271"/>
      <c r="Q3338" s="271"/>
      <c r="R3338" s="282"/>
      <c r="S3338" s="282"/>
      <c r="T3338" s="271"/>
      <c r="U3338" s="271"/>
      <c r="V3338" s="271"/>
      <c r="W3338" s="271"/>
      <c r="X3338" s="271"/>
      <c r="Y3338" s="271"/>
      <c r="Z3338" s="271"/>
      <c r="AA3338" s="271"/>
      <c r="AB3338" s="282"/>
      <c r="AC3338" s="281"/>
      <c r="AD3338" s="281"/>
      <c r="AE3338" s="271"/>
      <c r="AF3338" s="280"/>
      <c r="AG3338" s="279"/>
      <c r="AH3338" s="278"/>
    </row>
    <row r="3339" spans="1:39" ht="14.25" customHeight="1" x14ac:dyDescent="0.25">
      <c r="A3339" s="271"/>
      <c r="B3339" s="271"/>
      <c r="C3339" s="283"/>
      <c r="D3339" s="271"/>
      <c r="E3339" s="271"/>
      <c r="F3339" s="282"/>
      <c r="G3339" s="282"/>
      <c r="H3339" s="271"/>
      <c r="I3339" s="271"/>
      <c r="J3339" s="282"/>
      <c r="K3339" s="282"/>
      <c r="L3339" s="271"/>
      <c r="M3339" s="282"/>
      <c r="N3339" s="271"/>
      <c r="O3339" s="271"/>
      <c r="P3339" s="271"/>
      <c r="Q3339" s="271"/>
      <c r="R3339" s="282"/>
      <c r="S3339" s="282"/>
      <c r="T3339" s="271"/>
      <c r="U3339" s="271"/>
      <c r="V3339" s="271"/>
      <c r="W3339" s="271"/>
      <c r="X3339" s="271"/>
      <c r="Y3339" s="271"/>
      <c r="Z3339" s="271"/>
      <c r="AA3339" s="271"/>
      <c r="AB3339" s="282"/>
      <c r="AC3339" s="281"/>
      <c r="AD3339" s="281"/>
      <c r="AE3339" s="271"/>
      <c r="AF3339" s="280"/>
      <c r="AG3339" s="279"/>
      <c r="AH3339" s="278"/>
    </row>
    <row r="3340" spans="1:39" ht="14.25" customHeight="1" x14ac:dyDescent="0.25">
      <c r="A3340" s="271"/>
      <c r="B3340" s="271"/>
      <c r="C3340" s="283"/>
      <c r="D3340" s="271"/>
      <c r="E3340" s="271"/>
      <c r="F3340" s="282"/>
      <c r="G3340" s="282"/>
      <c r="H3340" s="271"/>
      <c r="I3340" s="271"/>
      <c r="J3340" s="282"/>
      <c r="K3340" s="282"/>
      <c r="L3340" s="271"/>
      <c r="M3340" s="282"/>
      <c r="N3340" s="271"/>
      <c r="O3340" s="271"/>
      <c r="P3340" s="271"/>
      <c r="Q3340" s="271"/>
      <c r="R3340" s="282"/>
      <c r="S3340" s="282"/>
      <c r="T3340" s="271"/>
      <c r="U3340" s="271"/>
      <c r="V3340" s="271"/>
      <c r="W3340" s="271"/>
      <c r="X3340" s="271"/>
      <c r="Y3340" s="271"/>
      <c r="Z3340" s="271"/>
      <c r="AA3340" s="271"/>
      <c r="AB3340" s="282"/>
      <c r="AC3340" s="281"/>
      <c r="AD3340" s="281"/>
      <c r="AE3340" s="271"/>
      <c r="AF3340" s="280"/>
      <c r="AG3340" s="279"/>
      <c r="AH3340" s="278"/>
    </row>
    <row r="3341" spans="1:39" ht="14.25" customHeight="1" x14ac:dyDescent="0.25"/>
    <row r="3342" spans="1:39" ht="14.25" customHeight="1" x14ac:dyDescent="0.25"/>
    <row r="3343" spans="1:39" ht="14.25" customHeight="1" x14ac:dyDescent="0.25"/>
    <row r="3344" spans="1:39" ht="14.25" customHeight="1" x14ac:dyDescent="0.25"/>
    <row r="3345" ht="14.25" customHeight="1" x14ac:dyDescent="0.25"/>
    <row r="3346" ht="14.25" customHeight="1" x14ac:dyDescent="0.25"/>
    <row r="3347" ht="14.25" customHeight="1" x14ac:dyDescent="0.25"/>
    <row r="3348" ht="14.25" customHeight="1" x14ac:dyDescent="0.25"/>
    <row r="3349" ht="14.25" customHeight="1" x14ac:dyDescent="0.25"/>
    <row r="3350" ht="14.25" customHeight="1" x14ac:dyDescent="0.25"/>
    <row r="3351" ht="14.25" customHeight="1" x14ac:dyDescent="0.25"/>
    <row r="3352" ht="14.25" customHeight="1" x14ac:dyDescent="0.25"/>
    <row r="3353" ht="14.25" customHeight="1" x14ac:dyDescent="0.25"/>
    <row r="3354" ht="14.25" customHeight="1" x14ac:dyDescent="0.25"/>
    <row r="3355" ht="14.25" customHeight="1" x14ac:dyDescent="0.25"/>
    <row r="3356" ht="14.25" customHeight="1" x14ac:dyDescent="0.25"/>
    <row r="3357" ht="14.25" customHeight="1" x14ac:dyDescent="0.25"/>
    <row r="3358" ht="14.25" customHeight="1" x14ac:dyDescent="0.25"/>
    <row r="3359" ht="14.25" customHeight="1" x14ac:dyDescent="0.25"/>
    <row r="3360" ht="14.25" customHeight="1" x14ac:dyDescent="0.25"/>
    <row r="3361" ht="14.25" customHeight="1" x14ac:dyDescent="0.25"/>
    <row r="3362" ht="14.25" customHeight="1" x14ac:dyDescent="0.25"/>
    <row r="3363" ht="14.25" customHeight="1" x14ac:dyDescent="0.25"/>
    <row r="3364" ht="14.25" customHeight="1" x14ac:dyDescent="0.25"/>
    <row r="3365" ht="14.25" customHeight="1" x14ac:dyDescent="0.25"/>
    <row r="3366" ht="14.25" customHeight="1" x14ac:dyDescent="0.25"/>
    <row r="3367" ht="14.25" customHeight="1" x14ac:dyDescent="0.25"/>
    <row r="3368" ht="14.25" customHeight="1" x14ac:dyDescent="0.25"/>
    <row r="3369" ht="14.25" customHeight="1" x14ac:dyDescent="0.25"/>
    <row r="3370" ht="14.25" customHeight="1" x14ac:dyDescent="0.25"/>
    <row r="3371" ht="14.25" customHeight="1" x14ac:dyDescent="0.25"/>
    <row r="3372" ht="14.25" customHeight="1" x14ac:dyDescent="0.25"/>
    <row r="3373" ht="14.25" customHeight="1" x14ac:dyDescent="0.25"/>
    <row r="3374" ht="14.25" customHeight="1" x14ac:dyDescent="0.25"/>
    <row r="3375" ht="14.25" customHeight="1" x14ac:dyDescent="0.25"/>
    <row r="3376" ht="14.25" customHeight="1" x14ac:dyDescent="0.25"/>
    <row r="3377" ht="14.25" customHeight="1" x14ac:dyDescent="0.25"/>
    <row r="3378" ht="14.25" customHeight="1" x14ac:dyDescent="0.25"/>
    <row r="3379" ht="14.25" customHeight="1" x14ac:dyDescent="0.25"/>
    <row r="3380" ht="14.25" customHeight="1" x14ac:dyDescent="0.25"/>
    <row r="3381" ht="14.25" customHeight="1" x14ac:dyDescent="0.25"/>
    <row r="3382" ht="14.25" customHeight="1" x14ac:dyDescent="0.25"/>
    <row r="3383" ht="14.25" customHeight="1" x14ac:dyDescent="0.25"/>
    <row r="3384" ht="14.25" customHeight="1" x14ac:dyDescent="0.25"/>
    <row r="3385" ht="14.25" customHeight="1" x14ac:dyDescent="0.25"/>
    <row r="3386" ht="14.25" customHeight="1" x14ac:dyDescent="0.25"/>
    <row r="3387" ht="14.25" customHeight="1" x14ac:dyDescent="0.25"/>
    <row r="3388" ht="14.25" customHeight="1" x14ac:dyDescent="0.25"/>
    <row r="3389" ht="14.25" customHeight="1" x14ac:dyDescent="0.25"/>
    <row r="3390" ht="14.25" customHeight="1" x14ac:dyDescent="0.25"/>
    <row r="3391" ht="14.25" customHeight="1" x14ac:dyDescent="0.25"/>
    <row r="3392" ht="14.25" customHeight="1" x14ac:dyDescent="0.25"/>
    <row r="3393" ht="14.25" customHeight="1" x14ac:dyDescent="0.25"/>
    <row r="3394" ht="14.25" customHeight="1" x14ac:dyDescent="0.25"/>
    <row r="3395" ht="14.25" customHeight="1" x14ac:dyDescent="0.25"/>
    <row r="3396" ht="14.25" customHeight="1" x14ac:dyDescent="0.25"/>
    <row r="3397" ht="14.25" customHeight="1" x14ac:dyDescent="0.25"/>
    <row r="3398" ht="14.25" customHeight="1" x14ac:dyDescent="0.25"/>
    <row r="3399" ht="14.25" customHeight="1" x14ac:dyDescent="0.25"/>
    <row r="3400" ht="14.25" customHeight="1" x14ac:dyDescent="0.25"/>
    <row r="3401" ht="14.25" customHeight="1" x14ac:dyDescent="0.25"/>
    <row r="3402" ht="14.25" customHeight="1" x14ac:dyDescent="0.25"/>
    <row r="3403" ht="14.25" customHeight="1" x14ac:dyDescent="0.25"/>
    <row r="3404" ht="14.25" customHeight="1" x14ac:dyDescent="0.25"/>
    <row r="3405" ht="14.25" customHeight="1" x14ac:dyDescent="0.25"/>
    <row r="3406" ht="14.25" customHeight="1" x14ac:dyDescent="0.25"/>
    <row r="3407" ht="14.25" customHeight="1" x14ac:dyDescent="0.25"/>
    <row r="3408" ht="14.25" customHeight="1" x14ac:dyDescent="0.25"/>
    <row r="3409" ht="14.25" customHeight="1" x14ac:dyDescent="0.25"/>
    <row r="3410" ht="14.25" customHeight="1" x14ac:dyDescent="0.25"/>
    <row r="3411" ht="14.25" customHeight="1" x14ac:dyDescent="0.25"/>
    <row r="3412" ht="14.25" customHeight="1" x14ac:dyDescent="0.25"/>
    <row r="3413" ht="14.25" customHeight="1" x14ac:dyDescent="0.25"/>
    <row r="3414" ht="14.25" customHeight="1" x14ac:dyDescent="0.25"/>
    <row r="3415" ht="14.25" customHeight="1" x14ac:dyDescent="0.25"/>
    <row r="3416" ht="14.25" customHeight="1" x14ac:dyDescent="0.25"/>
    <row r="3417" ht="14.25" customHeight="1" x14ac:dyDescent="0.25"/>
    <row r="3418" ht="14.25" customHeight="1" x14ac:dyDescent="0.25"/>
    <row r="3419" ht="14.25" customHeight="1" x14ac:dyDescent="0.25"/>
    <row r="3420" ht="14.25" customHeight="1" x14ac:dyDescent="0.25"/>
    <row r="3421" ht="14.25" customHeight="1" x14ac:dyDescent="0.25"/>
    <row r="3422" ht="14.25" customHeight="1" x14ac:dyDescent="0.25"/>
    <row r="3423" ht="14.25" customHeight="1" x14ac:dyDescent="0.25"/>
    <row r="3424" ht="14.25" customHeight="1" x14ac:dyDescent="0.25"/>
    <row r="3425" ht="14.25" customHeight="1" x14ac:dyDescent="0.25"/>
    <row r="3426" ht="14.25" customHeight="1" x14ac:dyDescent="0.25"/>
    <row r="3427" ht="14.25" customHeight="1" x14ac:dyDescent="0.25"/>
    <row r="3428" ht="14.25" customHeight="1" x14ac:dyDescent="0.25"/>
    <row r="3429" ht="14.25" customHeight="1" x14ac:dyDescent="0.25"/>
    <row r="3430" ht="14.25" customHeight="1" x14ac:dyDescent="0.25"/>
    <row r="3431" ht="14.25" customHeight="1" x14ac:dyDescent="0.25"/>
    <row r="3432" ht="14.25" customHeight="1" x14ac:dyDescent="0.25"/>
    <row r="3433" ht="14.25" customHeight="1" x14ac:dyDescent="0.25"/>
    <row r="3434" ht="14.25" customHeight="1" x14ac:dyDescent="0.25"/>
    <row r="3435" ht="14.25" customHeight="1" x14ac:dyDescent="0.25"/>
    <row r="3436" ht="14.25" customHeight="1" x14ac:dyDescent="0.25"/>
    <row r="3437" ht="14.25" customHeight="1" x14ac:dyDescent="0.25"/>
    <row r="3438" ht="14.25" customHeight="1" x14ac:dyDescent="0.25"/>
    <row r="3439" ht="14.25" customHeight="1" x14ac:dyDescent="0.25"/>
    <row r="3440" ht="14.25" customHeight="1" x14ac:dyDescent="0.25"/>
    <row r="3441" ht="14.25" customHeight="1" x14ac:dyDescent="0.25"/>
    <row r="3442" ht="14.25" customHeight="1" x14ac:dyDescent="0.25"/>
    <row r="3443" ht="14.25" customHeight="1" x14ac:dyDescent="0.25"/>
    <row r="3444" ht="14.25" customHeight="1" x14ac:dyDescent="0.25"/>
    <row r="3445" ht="14.25" customHeight="1" x14ac:dyDescent="0.25"/>
    <row r="3446" ht="14.25" customHeight="1" x14ac:dyDescent="0.25"/>
    <row r="3447" ht="14.25" customHeight="1" x14ac:dyDescent="0.25"/>
    <row r="3448" ht="14.25" customHeight="1" x14ac:dyDescent="0.25"/>
    <row r="3449" ht="14.25" customHeight="1" x14ac:dyDescent="0.25"/>
    <row r="3450" ht="14.25" customHeight="1" x14ac:dyDescent="0.25"/>
    <row r="3451" ht="14.25" customHeight="1" x14ac:dyDescent="0.25"/>
    <row r="3452" ht="14.25" customHeight="1" x14ac:dyDescent="0.25"/>
    <row r="3453" ht="14.25" customHeight="1" x14ac:dyDescent="0.25"/>
    <row r="3454" ht="14.25" customHeight="1" x14ac:dyDescent="0.25"/>
    <row r="3455" ht="14.25" customHeight="1" x14ac:dyDescent="0.25"/>
    <row r="3456" ht="14.25" customHeight="1" x14ac:dyDescent="0.25"/>
    <row r="3457" ht="14.25" customHeight="1" x14ac:dyDescent="0.25"/>
    <row r="3458" ht="14.25" customHeight="1" x14ac:dyDescent="0.25"/>
    <row r="3459" ht="14.25" customHeight="1" x14ac:dyDescent="0.25"/>
    <row r="3460" ht="14.25" customHeight="1" x14ac:dyDescent="0.25"/>
    <row r="3461" ht="14.25" customHeight="1" x14ac:dyDescent="0.25"/>
    <row r="3462" ht="14.25" customHeight="1" x14ac:dyDescent="0.25"/>
    <row r="3463" ht="14.25" customHeight="1" x14ac:dyDescent="0.25"/>
    <row r="3464" ht="14.25" customHeight="1" x14ac:dyDescent="0.25"/>
    <row r="3465" ht="14.25" customHeight="1" x14ac:dyDescent="0.25"/>
    <row r="3466" ht="14.25" customHeight="1" x14ac:dyDescent="0.25"/>
    <row r="3467" ht="14.25" customHeight="1" x14ac:dyDescent="0.25"/>
    <row r="3468" ht="14.25" customHeight="1" x14ac:dyDescent="0.25"/>
    <row r="3469" ht="14.25" customHeight="1" x14ac:dyDescent="0.25"/>
    <row r="3470" ht="14.25" customHeight="1" x14ac:dyDescent="0.25"/>
    <row r="3471" ht="14.25" customHeight="1" x14ac:dyDescent="0.25"/>
    <row r="3472" ht="14.25" customHeight="1" x14ac:dyDescent="0.25"/>
    <row r="3473" ht="14.25" customHeight="1" x14ac:dyDescent="0.25"/>
    <row r="3474" ht="14.25" customHeight="1" x14ac:dyDescent="0.25"/>
    <row r="3475" ht="14.25" customHeight="1" x14ac:dyDescent="0.25"/>
    <row r="3476" ht="14.25" customHeight="1" x14ac:dyDescent="0.25"/>
    <row r="3477" ht="14.25" customHeight="1" x14ac:dyDescent="0.25"/>
    <row r="3478" ht="14.25" customHeight="1" x14ac:dyDescent="0.25"/>
    <row r="3479" ht="14.25" customHeight="1" x14ac:dyDescent="0.25"/>
    <row r="3480" ht="14.25" customHeight="1" x14ac:dyDescent="0.25"/>
    <row r="3481" ht="14.25" customHeight="1" x14ac:dyDescent="0.25"/>
    <row r="3482" ht="14.25" customHeight="1" x14ac:dyDescent="0.25"/>
    <row r="3483" ht="14.25" customHeight="1" x14ac:dyDescent="0.25"/>
    <row r="3484" ht="14.25" customHeight="1" x14ac:dyDescent="0.25"/>
    <row r="3485" ht="14.25" customHeight="1" x14ac:dyDescent="0.25"/>
    <row r="3486" ht="14.25" customHeight="1" x14ac:dyDescent="0.25"/>
    <row r="3487" ht="14.25" customHeight="1" x14ac:dyDescent="0.25"/>
    <row r="3488" ht="14.25" customHeight="1" x14ac:dyDescent="0.25"/>
    <row r="3489" ht="14.25" customHeight="1" x14ac:dyDescent="0.25"/>
    <row r="3490" ht="14.25" customHeight="1" x14ac:dyDescent="0.25"/>
    <row r="3491" ht="14.25" customHeight="1" x14ac:dyDescent="0.25"/>
    <row r="3492" ht="14.25" customHeight="1" x14ac:dyDescent="0.25"/>
    <row r="3493" ht="14.25" customHeight="1" x14ac:dyDescent="0.25"/>
    <row r="3494" ht="14.25" customHeight="1" x14ac:dyDescent="0.25"/>
    <row r="3495" ht="14.25" customHeight="1" x14ac:dyDescent="0.25"/>
    <row r="3496" ht="14.25" customHeight="1" x14ac:dyDescent="0.25"/>
    <row r="3497" ht="14.25" customHeight="1" x14ac:dyDescent="0.25"/>
    <row r="3498" ht="14.25" customHeight="1" x14ac:dyDescent="0.25"/>
    <row r="3499" ht="14.25" customHeight="1" x14ac:dyDescent="0.25"/>
    <row r="3500" ht="14.25" customHeight="1" x14ac:dyDescent="0.25"/>
    <row r="3501" ht="14.25" customHeight="1" x14ac:dyDescent="0.25"/>
    <row r="3502" ht="14.25" customHeight="1" x14ac:dyDescent="0.25"/>
    <row r="3503" ht="14.25" customHeight="1" x14ac:dyDescent="0.25"/>
    <row r="3504" ht="14.25" customHeight="1" x14ac:dyDescent="0.25"/>
    <row r="3505" ht="14.25" customHeight="1" x14ac:dyDescent="0.25"/>
    <row r="3506" ht="14.25" customHeight="1" x14ac:dyDescent="0.25"/>
    <row r="3507" ht="14.25" customHeight="1" x14ac:dyDescent="0.25"/>
    <row r="3508" ht="14.25" customHeight="1" x14ac:dyDescent="0.25"/>
    <row r="3509" ht="14.25" customHeight="1" x14ac:dyDescent="0.25"/>
    <row r="3510" ht="14.25" customHeight="1" x14ac:dyDescent="0.25"/>
    <row r="3511" ht="14.25" customHeight="1" x14ac:dyDescent="0.25"/>
    <row r="3512" ht="14.25" customHeight="1" x14ac:dyDescent="0.25"/>
    <row r="3513" ht="14.25" customHeight="1" x14ac:dyDescent="0.25"/>
    <row r="3514" ht="14.25" customHeight="1" x14ac:dyDescent="0.25"/>
    <row r="3515" ht="14.25" customHeight="1" x14ac:dyDescent="0.25"/>
    <row r="3516" ht="14.25" customHeight="1" x14ac:dyDescent="0.25"/>
    <row r="3517" ht="14.25" customHeight="1" x14ac:dyDescent="0.25"/>
    <row r="3518" ht="14.25" customHeight="1" x14ac:dyDescent="0.25"/>
    <row r="3519" ht="14.25" customHeight="1" x14ac:dyDescent="0.25"/>
    <row r="3520" ht="14.25" customHeight="1" x14ac:dyDescent="0.25"/>
    <row r="3521" ht="14.25" customHeight="1" x14ac:dyDescent="0.25"/>
    <row r="3522" ht="14.25" customHeight="1" x14ac:dyDescent="0.25"/>
    <row r="3523" ht="14.25" customHeight="1" x14ac:dyDescent="0.25"/>
    <row r="3524" ht="14.25" customHeight="1" x14ac:dyDescent="0.25"/>
    <row r="3525" ht="14.25" customHeight="1" x14ac:dyDescent="0.25"/>
    <row r="3526" ht="14.25" customHeight="1" x14ac:dyDescent="0.25"/>
    <row r="3527" ht="14.25" customHeight="1" x14ac:dyDescent="0.25"/>
    <row r="3528" ht="14.25" customHeight="1" x14ac:dyDescent="0.25"/>
    <row r="3529" ht="14.25" customHeight="1" x14ac:dyDescent="0.25"/>
    <row r="3530" ht="14.25" customHeight="1" x14ac:dyDescent="0.25"/>
    <row r="3531" ht="14.25" customHeight="1" x14ac:dyDescent="0.25"/>
    <row r="3532" ht="14.25" customHeight="1" x14ac:dyDescent="0.25"/>
    <row r="3533" ht="14.25" customHeight="1" x14ac:dyDescent="0.25"/>
    <row r="3534" ht="14.25" customHeight="1" x14ac:dyDescent="0.25"/>
    <row r="3535" ht="14.25" customHeight="1" x14ac:dyDescent="0.25"/>
    <row r="3536" ht="14.25" customHeight="1" x14ac:dyDescent="0.25"/>
    <row r="3537" ht="14.25" customHeight="1" x14ac:dyDescent="0.25"/>
    <row r="3538" ht="14.25" customHeight="1" x14ac:dyDescent="0.25"/>
    <row r="3539" ht="14.25" customHeight="1" x14ac:dyDescent="0.25"/>
    <row r="3540" ht="14.25" customHeight="1" x14ac:dyDescent="0.25"/>
    <row r="3541" ht="14.25" customHeight="1" x14ac:dyDescent="0.25"/>
    <row r="3542" ht="14.25" customHeight="1" x14ac:dyDescent="0.25"/>
    <row r="3543" ht="14.25" customHeight="1" x14ac:dyDescent="0.25"/>
    <row r="3544" ht="14.25" customHeight="1" x14ac:dyDescent="0.25"/>
    <row r="3545" ht="14.25" customHeight="1" x14ac:dyDescent="0.25"/>
    <row r="3546" ht="14.25" customHeight="1" x14ac:dyDescent="0.25"/>
    <row r="3547" ht="14.25" customHeight="1" x14ac:dyDescent="0.25"/>
    <row r="3548" ht="14.25" customHeight="1" x14ac:dyDescent="0.25"/>
    <row r="3549" ht="14.25" customHeight="1" x14ac:dyDescent="0.25"/>
    <row r="3550" ht="14.25" customHeight="1" x14ac:dyDescent="0.25"/>
    <row r="3551" ht="14.25" customHeight="1" x14ac:dyDescent="0.25"/>
    <row r="3552" ht="14.25" customHeight="1" x14ac:dyDescent="0.25"/>
    <row r="3553" ht="14.25" customHeight="1" x14ac:dyDescent="0.25"/>
    <row r="3554" ht="14.25" customHeight="1" x14ac:dyDescent="0.25"/>
    <row r="3555" ht="14.25" customHeight="1" x14ac:dyDescent="0.25"/>
    <row r="3556" ht="14.25" customHeight="1" x14ac:dyDescent="0.25"/>
    <row r="3557" ht="14.25" customHeight="1" x14ac:dyDescent="0.25"/>
    <row r="3558" ht="14.25" customHeight="1" x14ac:dyDescent="0.25"/>
    <row r="3559" ht="14.25" customHeight="1" x14ac:dyDescent="0.25"/>
    <row r="3560" ht="14.25" customHeight="1" x14ac:dyDescent="0.25"/>
    <row r="3561" ht="14.25" customHeight="1" x14ac:dyDescent="0.25"/>
    <row r="3562" ht="14.25" customHeight="1" x14ac:dyDescent="0.25"/>
    <row r="3563" ht="14.25" customHeight="1" x14ac:dyDescent="0.25"/>
    <row r="3564" ht="14.25" customHeight="1" x14ac:dyDescent="0.25"/>
    <row r="3565" ht="14.25" customHeight="1" x14ac:dyDescent="0.25"/>
    <row r="3566" ht="14.25" customHeight="1" x14ac:dyDescent="0.25"/>
    <row r="3567" ht="14.25" customHeight="1" x14ac:dyDescent="0.25"/>
    <row r="3568" ht="14.25" customHeight="1" x14ac:dyDescent="0.25"/>
    <row r="3569" ht="14.25" customHeight="1" x14ac:dyDescent="0.25"/>
    <row r="3570" ht="14.25" customHeight="1" x14ac:dyDescent="0.25"/>
    <row r="3571" ht="14.25" customHeight="1" x14ac:dyDescent="0.25"/>
    <row r="3572" ht="14.25" customHeight="1" x14ac:dyDescent="0.25"/>
    <row r="3573" ht="14.25" customHeight="1" x14ac:dyDescent="0.25"/>
    <row r="3574" ht="14.25" customHeight="1" x14ac:dyDescent="0.25"/>
    <row r="3575" ht="14.25" customHeight="1" x14ac:dyDescent="0.25"/>
    <row r="3576" ht="14.25" customHeight="1" x14ac:dyDescent="0.25"/>
    <row r="3577" ht="14.25" customHeight="1" x14ac:dyDescent="0.25"/>
    <row r="3578" ht="14.25" customHeight="1" x14ac:dyDescent="0.25"/>
    <row r="3579" ht="14.25" customHeight="1" x14ac:dyDescent="0.25"/>
    <row r="3580" ht="14.25" customHeight="1" x14ac:dyDescent="0.25"/>
    <row r="3581" ht="14.25" customHeight="1" x14ac:dyDescent="0.25"/>
    <row r="3582" ht="14.25" customHeight="1" x14ac:dyDescent="0.25"/>
    <row r="3583" ht="14.25" customHeight="1" x14ac:dyDescent="0.25"/>
    <row r="3584" ht="14.25" customHeight="1" x14ac:dyDescent="0.25"/>
    <row r="3585" ht="14.25" customHeight="1" x14ac:dyDescent="0.25"/>
    <row r="3586" ht="14.25" customHeight="1" x14ac:dyDescent="0.25"/>
    <row r="3587" ht="14.25" customHeight="1" x14ac:dyDescent="0.25"/>
    <row r="3588" ht="14.25" customHeight="1" x14ac:dyDescent="0.25"/>
    <row r="3589" ht="14.25" customHeight="1" x14ac:dyDescent="0.25"/>
    <row r="3590" ht="14.25" customHeight="1" x14ac:dyDescent="0.25"/>
    <row r="3591" ht="14.25" customHeight="1" x14ac:dyDescent="0.25"/>
    <row r="3592" ht="14.25" customHeight="1" x14ac:dyDescent="0.25"/>
    <row r="3593" ht="14.25" customHeight="1" x14ac:dyDescent="0.25"/>
    <row r="3594" ht="14.25" customHeight="1" x14ac:dyDescent="0.25"/>
    <row r="3595" ht="14.25" customHeight="1" x14ac:dyDescent="0.25"/>
    <row r="3596" ht="14.25" customHeight="1" x14ac:dyDescent="0.25"/>
    <row r="3597" ht="14.25" customHeight="1" x14ac:dyDescent="0.25"/>
    <row r="3598" ht="14.25" customHeight="1" x14ac:dyDescent="0.25"/>
    <row r="3599" ht="14.25" customHeight="1" x14ac:dyDescent="0.25"/>
    <row r="3600" ht="14.25" customHeight="1" x14ac:dyDescent="0.25"/>
    <row r="3601" ht="14.25" customHeight="1" x14ac:dyDescent="0.25"/>
    <row r="3602" ht="14.25" customHeight="1" x14ac:dyDescent="0.25"/>
    <row r="3603" ht="14.25" customHeight="1" x14ac:dyDescent="0.25"/>
    <row r="3604" ht="14.25" customHeight="1" x14ac:dyDescent="0.25"/>
    <row r="3605" ht="14.25" customHeight="1" x14ac:dyDescent="0.25"/>
    <row r="3606" ht="14.25" customHeight="1" x14ac:dyDescent="0.25"/>
    <row r="3607" ht="14.25" customHeight="1" x14ac:dyDescent="0.25"/>
    <row r="3608" ht="14.25" customHeight="1" x14ac:dyDescent="0.25"/>
    <row r="3609" ht="14.25" customHeight="1" x14ac:dyDescent="0.25"/>
    <row r="3610" ht="14.25" customHeight="1" x14ac:dyDescent="0.25"/>
    <row r="3611" ht="14.25" customHeight="1" x14ac:dyDescent="0.25"/>
    <row r="3612" ht="14.25" customHeight="1" x14ac:dyDescent="0.25"/>
    <row r="3613" ht="14.25" customHeight="1" x14ac:dyDescent="0.25"/>
    <row r="3614" ht="14.25" customHeight="1" x14ac:dyDescent="0.25"/>
    <row r="3615" ht="14.25" customHeight="1" x14ac:dyDescent="0.25"/>
    <row r="3616" ht="14.25" customHeight="1" x14ac:dyDescent="0.25"/>
    <row r="3617" ht="14.25" customHeight="1" x14ac:dyDescent="0.25"/>
    <row r="3618" ht="14.25" customHeight="1" x14ac:dyDescent="0.25"/>
    <row r="3619" ht="14.25" customHeight="1" x14ac:dyDescent="0.25"/>
    <row r="3620" ht="14.25" customHeight="1" x14ac:dyDescent="0.25"/>
    <row r="3621" ht="14.25" customHeight="1" x14ac:dyDescent="0.25"/>
    <row r="3622" ht="14.25" customHeight="1" x14ac:dyDescent="0.25"/>
    <row r="3623" ht="14.25" customHeight="1" x14ac:dyDescent="0.25"/>
    <row r="3624" ht="14.25" customHeight="1" x14ac:dyDescent="0.25"/>
    <row r="3625" ht="14.25" customHeight="1" x14ac:dyDescent="0.25"/>
    <row r="3626" ht="14.25" customHeight="1" x14ac:dyDescent="0.25"/>
    <row r="3627" ht="14.25" customHeight="1" x14ac:dyDescent="0.25"/>
    <row r="3628" ht="14.25" customHeight="1" x14ac:dyDescent="0.25"/>
    <row r="3629" ht="14.25" customHeight="1" x14ac:dyDescent="0.25"/>
    <row r="3630" ht="14.25" customHeight="1" x14ac:dyDescent="0.25"/>
    <row r="3631" ht="14.25" customHeight="1" x14ac:dyDescent="0.25"/>
    <row r="3632" ht="14.25" customHeight="1" x14ac:dyDescent="0.25"/>
    <row r="3633" ht="14.25" customHeight="1" x14ac:dyDescent="0.25"/>
    <row r="3634" ht="14.25" customHeight="1" x14ac:dyDescent="0.25"/>
    <row r="3635" ht="14.25" customHeight="1" x14ac:dyDescent="0.25"/>
    <row r="3636" ht="14.25" customHeight="1" x14ac:dyDescent="0.25"/>
    <row r="3637" ht="14.25" customHeight="1" x14ac:dyDescent="0.25"/>
    <row r="3638" ht="14.25" customHeight="1" x14ac:dyDescent="0.25"/>
    <row r="3639" ht="14.25" customHeight="1" x14ac:dyDescent="0.25"/>
    <row r="3640" ht="14.25" customHeight="1" x14ac:dyDescent="0.25"/>
    <row r="3641" ht="14.25" customHeight="1" x14ac:dyDescent="0.25"/>
    <row r="3642" ht="14.25" customHeight="1" x14ac:dyDescent="0.25"/>
    <row r="3643" ht="14.25" customHeight="1" x14ac:dyDescent="0.25"/>
    <row r="3644" ht="14.25" customHeight="1" x14ac:dyDescent="0.25"/>
    <row r="3645" ht="14.25" customHeight="1" x14ac:dyDescent="0.25"/>
    <row r="3646" ht="14.25" customHeight="1" x14ac:dyDescent="0.25"/>
    <row r="3647" ht="14.25" customHeight="1" x14ac:dyDescent="0.25"/>
    <row r="3648" ht="14.25" customHeight="1" x14ac:dyDescent="0.25"/>
    <row r="3649" ht="14.25" customHeight="1" x14ac:dyDescent="0.25"/>
    <row r="3650" ht="14.25" customHeight="1" x14ac:dyDescent="0.25"/>
    <row r="3651" ht="14.25" customHeight="1" x14ac:dyDescent="0.25"/>
    <row r="3652" ht="14.25" customHeight="1" x14ac:dyDescent="0.25"/>
    <row r="3653" ht="14.25" customHeight="1" x14ac:dyDescent="0.25"/>
    <row r="3654" ht="14.25" customHeight="1" x14ac:dyDescent="0.25"/>
    <row r="3655" ht="14.25" customHeight="1" x14ac:dyDescent="0.25"/>
    <row r="3656" ht="14.25" customHeight="1" x14ac:dyDescent="0.25"/>
    <row r="3657" ht="14.25" customHeight="1" x14ac:dyDescent="0.25"/>
    <row r="3658" ht="14.25" customHeight="1" x14ac:dyDescent="0.25"/>
    <row r="3659" ht="14.25" customHeight="1" x14ac:dyDescent="0.25"/>
    <row r="3660" ht="14.25" customHeight="1" x14ac:dyDescent="0.25"/>
    <row r="3661" ht="14.25" customHeight="1" x14ac:dyDescent="0.25"/>
    <row r="3662" ht="14.25" customHeight="1" x14ac:dyDescent="0.25"/>
    <row r="3663" ht="14.25" customHeight="1" x14ac:dyDescent="0.25"/>
    <row r="3664" ht="14.25" customHeight="1" x14ac:dyDescent="0.25"/>
    <row r="3665" ht="14.25" customHeight="1" x14ac:dyDescent="0.25"/>
    <row r="3666" ht="14.25" customHeight="1" x14ac:dyDescent="0.25"/>
    <row r="3667" ht="14.25" customHeight="1" x14ac:dyDescent="0.25"/>
    <row r="3668" ht="14.25" customHeight="1" x14ac:dyDescent="0.25"/>
    <row r="3669" ht="14.25" customHeight="1" x14ac:dyDescent="0.25"/>
    <row r="3670" ht="14.25" customHeight="1" x14ac:dyDescent="0.25"/>
    <row r="3671" ht="14.25" customHeight="1" x14ac:dyDescent="0.25"/>
    <row r="3672" ht="14.25" customHeight="1" x14ac:dyDescent="0.25"/>
    <row r="3673" ht="14.25" customHeight="1" x14ac:dyDescent="0.25"/>
    <row r="3674" ht="14.25" customHeight="1" x14ac:dyDescent="0.25"/>
    <row r="3675" ht="14.25" customHeight="1" x14ac:dyDescent="0.25"/>
    <row r="3676" ht="14.25" customHeight="1" x14ac:dyDescent="0.25"/>
    <row r="3677" ht="14.25" customHeight="1" x14ac:dyDescent="0.25"/>
    <row r="3678" ht="14.25" customHeight="1" x14ac:dyDescent="0.25"/>
    <row r="3679" ht="14.25" customHeight="1" x14ac:dyDescent="0.25"/>
    <row r="3680" ht="14.25" customHeight="1" x14ac:dyDescent="0.25"/>
    <row r="3681" ht="14.25" customHeight="1" x14ac:dyDescent="0.25"/>
    <row r="3682" ht="14.25" customHeight="1" x14ac:dyDescent="0.25"/>
    <row r="3683" ht="14.25" customHeight="1" x14ac:dyDescent="0.25"/>
    <row r="3684" ht="14.25" customHeight="1" x14ac:dyDescent="0.25"/>
    <row r="3685" ht="14.25" customHeight="1" x14ac:dyDescent="0.25"/>
    <row r="3686" ht="14.25" customHeight="1" x14ac:dyDescent="0.25"/>
    <row r="3687" ht="14.25" customHeight="1" x14ac:dyDescent="0.25"/>
    <row r="3688" ht="14.25" customHeight="1" x14ac:dyDescent="0.25"/>
    <row r="3689" ht="14.25" customHeight="1" x14ac:dyDescent="0.25"/>
    <row r="3690" ht="14.25" customHeight="1" x14ac:dyDescent="0.25"/>
    <row r="3691" ht="14.25" customHeight="1" x14ac:dyDescent="0.25"/>
    <row r="3692" ht="14.25" customHeight="1" x14ac:dyDescent="0.25"/>
    <row r="3693" ht="14.25" customHeight="1" x14ac:dyDescent="0.25"/>
    <row r="3694" ht="14.25" customHeight="1" x14ac:dyDescent="0.25"/>
    <row r="3695" ht="14.25" customHeight="1" x14ac:dyDescent="0.25"/>
    <row r="3696" ht="14.25" customHeight="1" x14ac:dyDescent="0.25"/>
    <row r="3697" ht="14.25" customHeight="1" x14ac:dyDescent="0.25"/>
    <row r="3698" ht="14.25" customHeight="1" x14ac:dyDescent="0.25"/>
    <row r="3699" ht="14.25" customHeight="1" x14ac:dyDescent="0.25"/>
    <row r="3700" ht="14.25" customHeight="1" x14ac:dyDescent="0.25"/>
    <row r="3701" ht="14.25" customHeight="1" x14ac:dyDescent="0.25"/>
    <row r="3702" ht="14.25" customHeight="1" x14ac:dyDescent="0.25"/>
    <row r="3703" ht="14.25" customHeight="1" x14ac:dyDescent="0.25"/>
    <row r="3704" ht="14.25" customHeight="1" x14ac:dyDescent="0.25"/>
    <row r="3705" ht="14.25" customHeight="1" x14ac:dyDescent="0.25"/>
    <row r="3706" ht="14.25" customHeight="1" x14ac:dyDescent="0.25"/>
    <row r="3707" ht="14.25" customHeight="1" x14ac:dyDescent="0.25"/>
    <row r="3708" ht="14.25" customHeight="1" x14ac:dyDescent="0.25"/>
    <row r="3709" ht="14.25" customHeight="1" x14ac:dyDescent="0.25"/>
    <row r="3710" ht="14.25" customHeight="1" x14ac:dyDescent="0.25"/>
    <row r="3711" ht="14.25" customHeight="1" x14ac:dyDescent="0.25"/>
    <row r="3712" ht="14.25" customHeight="1" x14ac:dyDescent="0.25"/>
    <row r="3713" ht="14.25" customHeight="1" x14ac:dyDescent="0.25"/>
    <row r="3714" ht="14.25" customHeight="1" x14ac:dyDescent="0.25"/>
    <row r="3715" ht="14.25" customHeight="1" x14ac:dyDescent="0.25"/>
    <row r="3716" ht="14.25" customHeight="1" x14ac:dyDescent="0.25"/>
    <row r="3717" ht="14.25" customHeight="1" x14ac:dyDescent="0.25"/>
    <row r="3718" ht="14.25" customHeight="1" x14ac:dyDescent="0.25"/>
    <row r="3719" ht="14.25" customHeight="1" x14ac:dyDescent="0.25"/>
    <row r="3720" ht="14.25" customHeight="1" x14ac:dyDescent="0.25"/>
    <row r="3721" ht="14.25" customHeight="1" x14ac:dyDescent="0.25"/>
    <row r="3722" ht="14.25" customHeight="1" x14ac:dyDescent="0.25"/>
    <row r="3723" ht="14.25" customHeight="1" x14ac:dyDescent="0.25"/>
    <row r="3724" ht="14.25" customHeight="1" x14ac:dyDescent="0.25"/>
    <row r="3725" ht="14.25" customHeight="1" x14ac:dyDescent="0.25"/>
    <row r="3726" ht="14.25" customHeight="1" x14ac:dyDescent="0.25"/>
    <row r="3727" ht="14.25" customHeight="1" x14ac:dyDescent="0.25"/>
    <row r="3728" ht="14.25" customHeight="1" x14ac:dyDescent="0.25"/>
    <row r="3729" ht="14.25" customHeight="1" x14ac:dyDescent="0.25"/>
    <row r="3730" ht="14.25" customHeight="1" x14ac:dyDescent="0.25"/>
    <row r="3731" ht="14.25" customHeight="1" x14ac:dyDescent="0.25"/>
    <row r="3732" ht="14.25" customHeight="1" x14ac:dyDescent="0.25"/>
    <row r="3733" ht="14.25" customHeight="1" x14ac:dyDescent="0.25"/>
    <row r="3734" ht="14.25" customHeight="1" x14ac:dyDescent="0.25"/>
    <row r="3735" ht="14.25" customHeight="1" x14ac:dyDescent="0.25"/>
    <row r="3736" ht="14.25" customHeight="1" x14ac:dyDescent="0.25"/>
    <row r="3737" ht="14.25" customHeight="1" x14ac:dyDescent="0.25"/>
    <row r="3738" ht="14.25" customHeight="1" x14ac:dyDescent="0.25"/>
    <row r="3739" ht="14.25" customHeight="1" x14ac:dyDescent="0.25"/>
    <row r="3740" ht="14.25" customHeight="1" x14ac:dyDescent="0.25"/>
    <row r="3741" ht="14.25" customHeight="1" x14ac:dyDescent="0.25"/>
    <row r="3742" ht="14.25" customHeight="1" x14ac:dyDescent="0.25"/>
    <row r="3743" ht="14.25" customHeight="1" x14ac:dyDescent="0.25"/>
    <row r="3744" ht="14.25" customHeight="1" x14ac:dyDescent="0.25"/>
    <row r="3745" ht="14.25" customHeight="1" x14ac:dyDescent="0.25"/>
    <row r="3746" ht="14.25" customHeight="1" x14ac:dyDescent="0.25"/>
    <row r="3747" ht="14.25" customHeight="1" x14ac:dyDescent="0.25"/>
    <row r="3748" ht="14.25" customHeight="1" x14ac:dyDescent="0.25"/>
    <row r="3749" ht="14.25" customHeight="1" x14ac:dyDescent="0.25"/>
    <row r="3750" ht="14.25" customHeight="1" x14ac:dyDescent="0.25"/>
    <row r="3751" ht="14.25" customHeight="1" x14ac:dyDescent="0.25"/>
    <row r="3752" ht="14.25" customHeight="1" x14ac:dyDescent="0.25"/>
    <row r="3753" ht="14.25" customHeight="1" x14ac:dyDescent="0.25"/>
    <row r="3754" ht="14.25" customHeight="1" x14ac:dyDescent="0.25"/>
    <row r="3755" ht="14.25" customHeight="1" x14ac:dyDescent="0.25"/>
    <row r="3756" ht="14.25" customHeight="1" x14ac:dyDescent="0.25"/>
    <row r="3757" ht="14.25" customHeight="1" x14ac:dyDescent="0.25"/>
    <row r="3758" ht="14.25" customHeight="1" x14ac:dyDescent="0.25"/>
    <row r="3759" ht="14.25" customHeight="1" x14ac:dyDescent="0.25"/>
    <row r="3760" ht="14.25" customHeight="1" x14ac:dyDescent="0.25"/>
    <row r="3761" ht="14.25" customHeight="1" x14ac:dyDescent="0.25"/>
    <row r="3762" ht="14.25" customHeight="1" x14ac:dyDescent="0.25"/>
    <row r="3763" ht="14.25" customHeight="1" x14ac:dyDescent="0.25"/>
    <row r="3764" ht="14.25" customHeight="1" x14ac:dyDescent="0.25"/>
    <row r="3765" ht="14.25" customHeight="1" x14ac:dyDescent="0.25"/>
    <row r="3766" ht="14.25" customHeight="1" x14ac:dyDescent="0.25"/>
    <row r="3767" ht="14.25" customHeight="1" x14ac:dyDescent="0.25"/>
    <row r="3768" ht="14.25" customHeight="1" x14ac:dyDescent="0.25"/>
    <row r="3769" ht="14.25" customHeight="1" x14ac:dyDescent="0.25"/>
    <row r="3770" ht="14.25" customHeight="1" x14ac:dyDescent="0.25"/>
    <row r="3771" ht="14.25" customHeight="1" x14ac:dyDescent="0.25"/>
    <row r="3772" ht="14.25" customHeight="1" x14ac:dyDescent="0.25"/>
    <row r="3773" ht="14.25" customHeight="1" x14ac:dyDescent="0.25"/>
    <row r="3774" ht="14.25" customHeight="1" x14ac:dyDescent="0.25"/>
    <row r="3775" ht="14.25" customHeight="1" x14ac:dyDescent="0.25"/>
    <row r="3776" ht="14.25" customHeight="1" x14ac:dyDescent="0.25"/>
    <row r="3777" ht="14.25" customHeight="1" x14ac:dyDescent="0.25"/>
    <row r="3778" ht="14.25" customHeight="1" x14ac:dyDescent="0.25"/>
    <row r="3779" ht="14.25" customHeight="1" x14ac:dyDescent="0.25"/>
    <row r="3780" ht="14.25" customHeight="1" x14ac:dyDescent="0.25"/>
    <row r="3781" ht="14.25" customHeight="1" x14ac:dyDescent="0.25"/>
    <row r="3782" ht="14.25" customHeight="1" x14ac:dyDescent="0.25"/>
    <row r="3783" ht="14.25" customHeight="1" x14ac:dyDescent="0.25"/>
    <row r="3784" ht="14.25" customHeight="1" x14ac:dyDescent="0.25"/>
    <row r="3785" ht="14.25" customHeight="1" x14ac:dyDescent="0.25"/>
    <row r="3786" ht="14.25" customHeight="1" x14ac:dyDescent="0.25"/>
    <row r="3787" ht="14.25" customHeight="1" x14ac:dyDescent="0.25"/>
    <row r="3788" ht="14.25" customHeight="1" x14ac:dyDescent="0.25"/>
    <row r="3789" ht="14.25" customHeight="1" x14ac:dyDescent="0.25"/>
    <row r="3790" ht="14.25" customHeight="1" x14ac:dyDescent="0.25"/>
    <row r="3791" ht="14.25" customHeight="1" x14ac:dyDescent="0.25"/>
    <row r="3792" ht="14.25" customHeight="1" x14ac:dyDescent="0.25"/>
    <row r="3793" ht="14.25" customHeight="1" x14ac:dyDescent="0.25"/>
    <row r="3794" ht="14.25" customHeight="1" x14ac:dyDescent="0.25"/>
    <row r="3795" ht="14.25" customHeight="1" x14ac:dyDescent="0.25"/>
    <row r="3796" ht="14.25" customHeight="1" x14ac:dyDescent="0.25"/>
    <row r="3797" ht="14.25" customHeight="1" x14ac:dyDescent="0.25"/>
    <row r="3798" ht="14.25" customHeight="1" x14ac:dyDescent="0.25"/>
    <row r="3799" ht="14.25" customHeight="1" x14ac:dyDescent="0.25"/>
    <row r="3800" ht="14.25" customHeight="1" x14ac:dyDescent="0.25"/>
    <row r="3801" ht="14.25" customHeight="1" x14ac:dyDescent="0.25"/>
    <row r="3802" ht="14.25" customHeight="1" x14ac:dyDescent="0.25"/>
    <row r="3803" ht="14.25" customHeight="1" x14ac:dyDescent="0.25"/>
    <row r="3804" ht="14.25" customHeight="1" x14ac:dyDescent="0.25"/>
    <row r="3805" ht="14.25" customHeight="1" x14ac:dyDescent="0.25"/>
    <row r="3806" ht="14.25" customHeight="1" x14ac:dyDescent="0.25"/>
    <row r="3807" ht="14.25" customHeight="1" x14ac:dyDescent="0.25"/>
    <row r="3808" ht="14.25" customHeight="1" x14ac:dyDescent="0.25"/>
    <row r="3809" ht="14.25" customHeight="1" x14ac:dyDescent="0.25"/>
    <row r="3810" ht="14.25" customHeight="1" x14ac:dyDescent="0.25"/>
    <row r="3811" ht="14.25" customHeight="1" x14ac:dyDescent="0.25"/>
    <row r="3812" ht="14.25" customHeight="1" x14ac:dyDescent="0.25"/>
    <row r="3813" ht="14.25" customHeight="1" x14ac:dyDescent="0.25"/>
    <row r="3814" ht="14.25" customHeight="1" x14ac:dyDescent="0.25"/>
    <row r="3815" ht="14.25" customHeight="1" x14ac:dyDescent="0.25"/>
    <row r="3816" ht="14.25" customHeight="1" x14ac:dyDescent="0.25"/>
    <row r="3817" ht="14.25" customHeight="1" x14ac:dyDescent="0.25"/>
    <row r="3818" ht="14.25" customHeight="1" x14ac:dyDescent="0.25"/>
    <row r="3819" ht="14.25" customHeight="1" x14ac:dyDescent="0.25"/>
    <row r="3820" ht="14.25" customHeight="1" x14ac:dyDescent="0.25"/>
    <row r="3821" ht="14.25" customHeight="1" x14ac:dyDescent="0.25"/>
    <row r="3822" ht="14.25" customHeight="1" x14ac:dyDescent="0.25"/>
    <row r="3823" ht="14.25" customHeight="1" x14ac:dyDescent="0.25"/>
    <row r="3824" ht="14.25" customHeight="1" x14ac:dyDescent="0.25"/>
    <row r="3825" ht="14.25" customHeight="1" x14ac:dyDescent="0.25"/>
    <row r="3826" ht="14.25" customHeight="1" x14ac:dyDescent="0.25"/>
    <row r="3827" ht="14.25" customHeight="1" x14ac:dyDescent="0.25"/>
    <row r="3828" ht="14.25" customHeight="1" x14ac:dyDescent="0.25"/>
    <row r="3829" ht="14.25" customHeight="1" x14ac:dyDescent="0.25"/>
    <row r="3830" ht="14.25" customHeight="1" x14ac:dyDescent="0.25"/>
    <row r="3831" ht="14.25" customHeight="1" x14ac:dyDescent="0.25"/>
    <row r="3832" ht="14.25" customHeight="1" x14ac:dyDescent="0.25"/>
    <row r="3833" ht="14.25" customHeight="1" x14ac:dyDescent="0.25"/>
    <row r="3834" ht="14.25" customHeight="1" x14ac:dyDescent="0.25"/>
    <row r="3835" ht="14.25" customHeight="1" x14ac:dyDescent="0.25"/>
    <row r="3836" ht="14.25" customHeight="1" x14ac:dyDescent="0.25"/>
    <row r="3837" ht="14.25" customHeight="1" x14ac:dyDescent="0.25"/>
    <row r="3838" ht="14.25" customHeight="1" x14ac:dyDescent="0.25"/>
    <row r="3839" ht="14.25" customHeight="1" x14ac:dyDescent="0.25"/>
    <row r="3840" ht="14.25" customHeight="1" x14ac:dyDescent="0.25"/>
    <row r="3841" ht="14.25" customHeight="1" x14ac:dyDescent="0.25"/>
    <row r="3842" ht="14.25" customHeight="1" x14ac:dyDescent="0.25"/>
    <row r="3843" ht="14.25" customHeight="1" x14ac:dyDescent="0.25"/>
    <row r="3844" ht="14.25" customHeight="1" x14ac:dyDescent="0.25"/>
    <row r="3845" ht="14.25" customHeight="1" x14ac:dyDescent="0.25"/>
    <row r="3846" ht="14.25" customHeight="1" x14ac:dyDescent="0.25"/>
    <row r="3847" ht="14.25" customHeight="1" x14ac:dyDescent="0.25"/>
    <row r="3848" ht="14.25" customHeight="1" x14ac:dyDescent="0.25"/>
    <row r="3849" ht="14.25" customHeight="1" x14ac:dyDescent="0.25"/>
    <row r="3850" ht="14.25" customHeight="1" x14ac:dyDescent="0.25"/>
    <row r="3851" ht="14.25" customHeight="1" x14ac:dyDescent="0.25"/>
    <row r="3852" ht="14.25" customHeight="1" x14ac:dyDescent="0.25"/>
  </sheetData>
  <sheetProtection algorithmName="SHA-512" hashValue="YnIrnVR7hFVbbcDkPxoc2fKN9XPx7/VyQvBJLYUDaWAdDtdKZsVEpkzwlpMlF8CO4faIPUpxt0ARKSo1yZo/JQ==" saltValue="KUEsks7kM4AhSWMeXUKNIg==" spinCount="100000" sheet="1" formatRows="0" sort="0"/>
  <dataConsolidate/>
  <mergeCells count="6491">
    <mergeCell ref="AH3272:AH3281"/>
    <mergeCell ref="I3274:I3281"/>
    <mergeCell ref="AE3278:AE3281"/>
    <mergeCell ref="A3272:A3281"/>
    <mergeCell ref="B3272:B3281"/>
    <mergeCell ref="C3272:C3281"/>
    <mergeCell ref="D3272:D3281"/>
    <mergeCell ref="E3272:E3281"/>
    <mergeCell ref="F3272:F3281"/>
    <mergeCell ref="G3272:G3281"/>
    <mergeCell ref="H3272:H3281"/>
    <mergeCell ref="I3272:I3273"/>
    <mergeCell ref="J3272:J3281"/>
    <mergeCell ref="K3272:K3281"/>
    <mergeCell ref="L3272:L3281"/>
    <mergeCell ref="AC3272:AC3281"/>
    <mergeCell ref="AD3272:AD3281"/>
    <mergeCell ref="AE3272:AE3277"/>
    <mergeCell ref="AF3272:AF3281"/>
    <mergeCell ref="AG3272:AG3281"/>
    <mergeCell ref="AH3252:AH3261"/>
    <mergeCell ref="I3254:I3261"/>
    <mergeCell ref="AE3258:AE3261"/>
    <mergeCell ref="A3262:A3271"/>
    <mergeCell ref="B3262:B3271"/>
    <mergeCell ref="C3262:C3271"/>
    <mergeCell ref="D3262:D3271"/>
    <mergeCell ref="E3262:E3271"/>
    <mergeCell ref="F3262:F3271"/>
    <mergeCell ref="G3262:G3271"/>
    <mergeCell ref="H3262:H3271"/>
    <mergeCell ref="I3262:I3263"/>
    <mergeCell ref="J3262:J3271"/>
    <mergeCell ref="K3262:K3271"/>
    <mergeCell ref="L3262:L3271"/>
    <mergeCell ref="AC3262:AC3271"/>
    <mergeCell ref="AD3262:AD3271"/>
    <mergeCell ref="AE3262:AE3267"/>
    <mergeCell ref="AF3262:AF3271"/>
    <mergeCell ref="AG3262:AG3271"/>
    <mergeCell ref="AH3262:AH3271"/>
    <mergeCell ref="I3264:I3271"/>
    <mergeCell ref="AE3268:AE3271"/>
    <mergeCell ref="A3252:A3261"/>
    <mergeCell ref="B3252:B3261"/>
    <mergeCell ref="C3252:C3261"/>
    <mergeCell ref="D3252:D3261"/>
    <mergeCell ref="E3252:E3261"/>
    <mergeCell ref="F3252:F3261"/>
    <mergeCell ref="G3252:G3261"/>
    <mergeCell ref="H3252:H3261"/>
    <mergeCell ref="I3252:I3253"/>
    <mergeCell ref="J3252:J3261"/>
    <mergeCell ref="K3252:K3261"/>
    <mergeCell ref="L3252:L3261"/>
    <mergeCell ref="AC3252:AC3261"/>
    <mergeCell ref="AD3252:AD3261"/>
    <mergeCell ref="AE3252:AE3257"/>
    <mergeCell ref="AF3252:AF3261"/>
    <mergeCell ref="AG3252:AG3261"/>
    <mergeCell ref="AH3232:AH3241"/>
    <mergeCell ref="I3234:I3241"/>
    <mergeCell ref="AE3238:AE3241"/>
    <mergeCell ref="A3242:A3251"/>
    <mergeCell ref="B3242:B3251"/>
    <mergeCell ref="C3242:C3251"/>
    <mergeCell ref="D3242:D3251"/>
    <mergeCell ref="E3242:E3251"/>
    <mergeCell ref="F3242:F3251"/>
    <mergeCell ref="G3242:G3251"/>
    <mergeCell ref="H3242:H3251"/>
    <mergeCell ref="I3242:I3243"/>
    <mergeCell ref="J3242:J3251"/>
    <mergeCell ref="K3242:K3251"/>
    <mergeCell ref="L3242:L3251"/>
    <mergeCell ref="AC3242:AC3251"/>
    <mergeCell ref="AD3242:AD3251"/>
    <mergeCell ref="AE3242:AE3247"/>
    <mergeCell ref="AF3242:AF3251"/>
    <mergeCell ref="AG3242:AG3251"/>
    <mergeCell ref="AH3242:AH3251"/>
    <mergeCell ref="I3244:I3251"/>
    <mergeCell ref="AE3248:AE3251"/>
    <mergeCell ref="A3232:A3241"/>
    <mergeCell ref="B3232:B3241"/>
    <mergeCell ref="C3232:C3241"/>
    <mergeCell ref="D3232:D3241"/>
    <mergeCell ref="E3232:E3241"/>
    <mergeCell ref="F3232:F3241"/>
    <mergeCell ref="G3232:G3241"/>
    <mergeCell ref="H3232:H3241"/>
    <mergeCell ref="I3232:I3233"/>
    <mergeCell ref="J3232:J3241"/>
    <mergeCell ref="K3232:K3241"/>
    <mergeCell ref="L3232:L3241"/>
    <mergeCell ref="AC3232:AC3241"/>
    <mergeCell ref="AD3232:AD3241"/>
    <mergeCell ref="AE3232:AE3237"/>
    <mergeCell ref="AF3232:AF3241"/>
    <mergeCell ref="AG3232:AG3241"/>
    <mergeCell ref="AH3212:AH3221"/>
    <mergeCell ref="I3214:I3221"/>
    <mergeCell ref="AE3218:AE3221"/>
    <mergeCell ref="AH3222:AH3231"/>
    <mergeCell ref="A3222:A3231"/>
    <mergeCell ref="B3222:B3231"/>
    <mergeCell ref="C3222:C3231"/>
    <mergeCell ref="D3222:D3231"/>
    <mergeCell ref="E3222:E3231"/>
    <mergeCell ref="F3222:F3231"/>
    <mergeCell ref="G3222:G3231"/>
    <mergeCell ref="H3222:H3231"/>
    <mergeCell ref="I3222:I3223"/>
    <mergeCell ref="J3222:J3231"/>
    <mergeCell ref="K3222:K3231"/>
    <mergeCell ref="L3222:L3231"/>
    <mergeCell ref="AC3222:AC3231"/>
    <mergeCell ref="AD3222:AD3231"/>
    <mergeCell ref="AE3222:AE3227"/>
    <mergeCell ref="AF3222:AF3231"/>
    <mergeCell ref="AG3222:AG3231"/>
    <mergeCell ref="I3224:I3231"/>
    <mergeCell ref="AE3228:AE3231"/>
    <mergeCell ref="A3212:A3221"/>
    <mergeCell ref="B3212:B3221"/>
    <mergeCell ref="C3212:C3221"/>
    <mergeCell ref="D3212:D3221"/>
    <mergeCell ref="E3212:E3221"/>
    <mergeCell ref="F3212:F3221"/>
    <mergeCell ref="G3212:G3221"/>
    <mergeCell ref="H3212:H3221"/>
    <mergeCell ref="I3212:I3213"/>
    <mergeCell ref="J3212:J3221"/>
    <mergeCell ref="K3212:K3221"/>
    <mergeCell ref="L3212:L3221"/>
    <mergeCell ref="AC3212:AC3221"/>
    <mergeCell ref="AD3212:AD3221"/>
    <mergeCell ref="AE3212:AE3217"/>
    <mergeCell ref="AF3212:AF3221"/>
    <mergeCell ref="AG3212:AG3221"/>
    <mergeCell ref="A3130:A3137"/>
    <mergeCell ref="B3130:B3137"/>
    <mergeCell ref="C3130:C3137"/>
    <mergeCell ref="D3130:D3137"/>
    <mergeCell ref="E3130:E3137"/>
    <mergeCell ref="F3130:F3137"/>
    <mergeCell ref="G3130:G3137"/>
    <mergeCell ref="H3130:H3137"/>
    <mergeCell ref="J3130:J3137"/>
    <mergeCell ref="K3130:K3137"/>
    <mergeCell ref="L3130:L3137"/>
    <mergeCell ref="AC3130:AC3137"/>
    <mergeCell ref="AD3130:AD3137"/>
    <mergeCell ref="AE3130:AE3134"/>
    <mergeCell ref="AF3130:AF3137"/>
    <mergeCell ref="AG3130:AG3137"/>
    <mergeCell ref="AH3130:AH3137"/>
    <mergeCell ref="I3131:I3137"/>
    <mergeCell ref="AE3135:AE3137"/>
    <mergeCell ref="A3122:A3129"/>
    <mergeCell ref="B3122:B3129"/>
    <mergeCell ref="C3122:C3129"/>
    <mergeCell ref="D3122:D3129"/>
    <mergeCell ref="E3122:E3129"/>
    <mergeCell ref="F3122:F3129"/>
    <mergeCell ref="G3122:G3129"/>
    <mergeCell ref="H3122:H3129"/>
    <mergeCell ref="J3122:J3129"/>
    <mergeCell ref="K3122:K3129"/>
    <mergeCell ref="L3122:L3129"/>
    <mergeCell ref="AC3122:AC3129"/>
    <mergeCell ref="AD3122:AD3129"/>
    <mergeCell ref="AE3122:AE3126"/>
    <mergeCell ref="AF3122:AF3129"/>
    <mergeCell ref="AG3122:AG3129"/>
    <mergeCell ref="AH3122:AH3129"/>
    <mergeCell ref="I3123:I3129"/>
    <mergeCell ref="AE3127:AE3129"/>
    <mergeCell ref="A3114:A3121"/>
    <mergeCell ref="B3114:B3121"/>
    <mergeCell ref="C3114:C3121"/>
    <mergeCell ref="D3114:D3121"/>
    <mergeCell ref="E3114:E3121"/>
    <mergeCell ref="F3114:F3121"/>
    <mergeCell ref="G3114:G3121"/>
    <mergeCell ref="H3114:H3121"/>
    <mergeCell ref="J3114:J3121"/>
    <mergeCell ref="K3114:K3121"/>
    <mergeCell ref="L3114:L3121"/>
    <mergeCell ref="AC3114:AC3121"/>
    <mergeCell ref="AD3114:AD3121"/>
    <mergeCell ref="AE3114:AE3118"/>
    <mergeCell ref="AF3114:AF3121"/>
    <mergeCell ref="AG3114:AG3121"/>
    <mergeCell ref="AH3114:AH3121"/>
    <mergeCell ref="I3115:I3121"/>
    <mergeCell ref="AE3119:AE3121"/>
    <mergeCell ref="A3106:A3113"/>
    <mergeCell ref="B3106:B3113"/>
    <mergeCell ref="C3106:C3113"/>
    <mergeCell ref="D3106:D3113"/>
    <mergeCell ref="E3106:E3113"/>
    <mergeCell ref="F3106:F3113"/>
    <mergeCell ref="G3106:G3113"/>
    <mergeCell ref="H3106:H3113"/>
    <mergeCell ref="J3106:J3113"/>
    <mergeCell ref="K3106:K3113"/>
    <mergeCell ref="L3106:L3113"/>
    <mergeCell ref="AC3106:AC3113"/>
    <mergeCell ref="AD3106:AD3113"/>
    <mergeCell ref="AE3106:AE3110"/>
    <mergeCell ref="AF3106:AF3113"/>
    <mergeCell ref="AG3106:AG3113"/>
    <mergeCell ref="AH3106:AH3113"/>
    <mergeCell ref="I3107:I3113"/>
    <mergeCell ref="AE3111:AE3113"/>
    <mergeCell ref="A3098:A3105"/>
    <mergeCell ref="B3098:B3105"/>
    <mergeCell ref="C3098:C3105"/>
    <mergeCell ref="D3098:D3105"/>
    <mergeCell ref="E3098:E3105"/>
    <mergeCell ref="F3098:F3105"/>
    <mergeCell ref="G3098:G3105"/>
    <mergeCell ref="H3098:H3105"/>
    <mergeCell ref="J3098:J3105"/>
    <mergeCell ref="K3098:K3105"/>
    <mergeCell ref="L3098:L3105"/>
    <mergeCell ref="AC3098:AC3105"/>
    <mergeCell ref="AD3098:AD3105"/>
    <mergeCell ref="AE3098:AE3102"/>
    <mergeCell ref="AF3098:AF3105"/>
    <mergeCell ref="AG3098:AG3105"/>
    <mergeCell ref="AH3098:AH3105"/>
    <mergeCell ref="I3099:I3105"/>
    <mergeCell ref="AE3103:AE3105"/>
    <mergeCell ref="A3090:A3097"/>
    <mergeCell ref="B3090:B3097"/>
    <mergeCell ref="C3090:C3097"/>
    <mergeCell ref="D3090:D3097"/>
    <mergeCell ref="E3090:E3097"/>
    <mergeCell ref="F3090:F3097"/>
    <mergeCell ref="G3090:G3097"/>
    <mergeCell ref="H3090:H3097"/>
    <mergeCell ref="J3090:J3097"/>
    <mergeCell ref="K3090:K3097"/>
    <mergeCell ref="L3090:L3097"/>
    <mergeCell ref="AC3090:AC3097"/>
    <mergeCell ref="AD3090:AD3097"/>
    <mergeCell ref="AE3090:AE3094"/>
    <mergeCell ref="AF3090:AF3097"/>
    <mergeCell ref="AG3090:AG3097"/>
    <mergeCell ref="AH3090:AH3097"/>
    <mergeCell ref="I3091:I3097"/>
    <mergeCell ref="AE3095:AE3097"/>
    <mergeCell ref="A3082:A3089"/>
    <mergeCell ref="B3082:B3089"/>
    <mergeCell ref="C3082:C3089"/>
    <mergeCell ref="D3082:D3089"/>
    <mergeCell ref="E3082:E3089"/>
    <mergeCell ref="F3082:F3089"/>
    <mergeCell ref="G3082:G3089"/>
    <mergeCell ref="H3082:H3089"/>
    <mergeCell ref="J3082:J3089"/>
    <mergeCell ref="K3082:K3089"/>
    <mergeCell ref="L3082:L3089"/>
    <mergeCell ref="AC3082:AC3089"/>
    <mergeCell ref="AD3082:AD3089"/>
    <mergeCell ref="AE3082:AE3086"/>
    <mergeCell ref="AF3082:AF3089"/>
    <mergeCell ref="AG3082:AG3089"/>
    <mergeCell ref="AH3082:AH3089"/>
    <mergeCell ref="I3083:I3089"/>
    <mergeCell ref="AE3087:AE3089"/>
    <mergeCell ref="A3074:A3081"/>
    <mergeCell ref="B3074:B3081"/>
    <mergeCell ref="C3074:C3081"/>
    <mergeCell ref="D3074:D3081"/>
    <mergeCell ref="E3074:E3081"/>
    <mergeCell ref="F3074:F3081"/>
    <mergeCell ref="G3074:G3081"/>
    <mergeCell ref="H3074:H3081"/>
    <mergeCell ref="J3074:J3081"/>
    <mergeCell ref="K3074:K3081"/>
    <mergeCell ref="L3074:L3081"/>
    <mergeCell ref="AC3074:AC3081"/>
    <mergeCell ref="AD3074:AD3081"/>
    <mergeCell ref="AE3074:AE3078"/>
    <mergeCell ref="AF3074:AF3081"/>
    <mergeCell ref="AG3074:AG3081"/>
    <mergeCell ref="AH3074:AH3081"/>
    <mergeCell ref="I3075:I3081"/>
    <mergeCell ref="AE3079:AE3081"/>
    <mergeCell ref="A3066:A3073"/>
    <mergeCell ref="B3066:B3073"/>
    <mergeCell ref="C3066:C3073"/>
    <mergeCell ref="D3066:D3073"/>
    <mergeCell ref="E3066:E3073"/>
    <mergeCell ref="F3066:F3073"/>
    <mergeCell ref="G3066:G3073"/>
    <mergeCell ref="H3066:H3073"/>
    <mergeCell ref="J3066:J3073"/>
    <mergeCell ref="K3066:K3073"/>
    <mergeCell ref="L3066:L3073"/>
    <mergeCell ref="AC3066:AC3073"/>
    <mergeCell ref="AD3066:AD3073"/>
    <mergeCell ref="AE3066:AE3070"/>
    <mergeCell ref="AF3066:AF3073"/>
    <mergeCell ref="AG3066:AG3073"/>
    <mergeCell ref="AH3066:AH3073"/>
    <mergeCell ref="I3067:I3073"/>
    <mergeCell ref="AE3071:AE3073"/>
    <mergeCell ref="A3058:A3065"/>
    <mergeCell ref="B3058:B3065"/>
    <mergeCell ref="C3058:C3065"/>
    <mergeCell ref="D3058:D3065"/>
    <mergeCell ref="E3058:E3065"/>
    <mergeCell ref="F3058:F3065"/>
    <mergeCell ref="G3058:G3065"/>
    <mergeCell ref="H3058:H3065"/>
    <mergeCell ref="J3058:J3065"/>
    <mergeCell ref="K3058:K3065"/>
    <mergeCell ref="L3058:L3065"/>
    <mergeCell ref="AC3058:AC3065"/>
    <mergeCell ref="AD3058:AD3065"/>
    <mergeCell ref="AE3058:AE3062"/>
    <mergeCell ref="AF3058:AF3065"/>
    <mergeCell ref="AG3058:AG3065"/>
    <mergeCell ref="AH3058:AH3065"/>
    <mergeCell ref="I3059:I3065"/>
    <mergeCell ref="AE3063:AE3065"/>
    <mergeCell ref="A3050:A3057"/>
    <mergeCell ref="B3050:B3057"/>
    <mergeCell ref="C3050:C3057"/>
    <mergeCell ref="D3050:D3057"/>
    <mergeCell ref="E3050:E3057"/>
    <mergeCell ref="F3050:F3057"/>
    <mergeCell ref="G3050:G3057"/>
    <mergeCell ref="H3050:H3057"/>
    <mergeCell ref="J3050:J3057"/>
    <mergeCell ref="K3050:K3057"/>
    <mergeCell ref="L3050:L3057"/>
    <mergeCell ref="AC3050:AC3057"/>
    <mergeCell ref="AD3050:AD3057"/>
    <mergeCell ref="AE3050:AE3054"/>
    <mergeCell ref="AF3050:AF3057"/>
    <mergeCell ref="AG3050:AG3057"/>
    <mergeCell ref="AH3050:AH3057"/>
    <mergeCell ref="I3051:I3057"/>
    <mergeCell ref="AE3055:AE3057"/>
    <mergeCell ref="AH735:AH744"/>
    <mergeCell ref="I737:I744"/>
    <mergeCell ref="AE741:AE744"/>
    <mergeCell ref="A745:A754"/>
    <mergeCell ref="B745:B754"/>
    <mergeCell ref="C745:C754"/>
    <mergeCell ref="D745:D754"/>
    <mergeCell ref="E745:E754"/>
    <mergeCell ref="F745:F754"/>
    <mergeCell ref="G745:G754"/>
    <mergeCell ref="H745:H754"/>
    <mergeCell ref="I745:I746"/>
    <mergeCell ref="J745:J754"/>
    <mergeCell ref="K745:K754"/>
    <mergeCell ref="L745:L754"/>
    <mergeCell ref="AC745:AC754"/>
    <mergeCell ref="AD745:AD754"/>
    <mergeCell ref="AE745:AE750"/>
    <mergeCell ref="AF745:AF754"/>
    <mergeCell ref="AG745:AG754"/>
    <mergeCell ref="AH745:AH754"/>
    <mergeCell ref="I747:I754"/>
    <mergeCell ref="AE751:AE754"/>
    <mergeCell ref="A735:A744"/>
    <mergeCell ref="B735:B744"/>
    <mergeCell ref="C735:C744"/>
    <mergeCell ref="D735:D744"/>
    <mergeCell ref="E735:E744"/>
    <mergeCell ref="F735:F744"/>
    <mergeCell ref="G735:G744"/>
    <mergeCell ref="H735:H744"/>
    <mergeCell ref="I735:I736"/>
    <mergeCell ref="J735:J744"/>
    <mergeCell ref="K735:K744"/>
    <mergeCell ref="L735:L744"/>
    <mergeCell ref="AC735:AC744"/>
    <mergeCell ref="AD735:AD744"/>
    <mergeCell ref="AE735:AE740"/>
    <mergeCell ref="AF735:AF744"/>
    <mergeCell ref="AG735:AG744"/>
    <mergeCell ref="AH715:AH724"/>
    <mergeCell ref="I717:I724"/>
    <mergeCell ref="AE721:AE724"/>
    <mergeCell ref="A725:A734"/>
    <mergeCell ref="B725:B734"/>
    <mergeCell ref="C725:C734"/>
    <mergeCell ref="D725:D734"/>
    <mergeCell ref="E725:E734"/>
    <mergeCell ref="F725:F734"/>
    <mergeCell ref="G725:G734"/>
    <mergeCell ref="H725:H734"/>
    <mergeCell ref="I725:I726"/>
    <mergeCell ref="J725:J734"/>
    <mergeCell ref="K725:K734"/>
    <mergeCell ref="L725:L734"/>
    <mergeCell ref="AC725:AC734"/>
    <mergeCell ref="AD725:AD734"/>
    <mergeCell ref="AE725:AE730"/>
    <mergeCell ref="AF725:AF734"/>
    <mergeCell ref="AG725:AG734"/>
    <mergeCell ref="AH725:AH734"/>
    <mergeCell ref="I727:I734"/>
    <mergeCell ref="AE731:AE734"/>
    <mergeCell ref="A715:A724"/>
    <mergeCell ref="B715:B724"/>
    <mergeCell ref="C715:C724"/>
    <mergeCell ref="D715:D724"/>
    <mergeCell ref="E715:E724"/>
    <mergeCell ref="F715:F724"/>
    <mergeCell ref="G715:G724"/>
    <mergeCell ref="H715:H724"/>
    <mergeCell ref="I715:I716"/>
    <mergeCell ref="J715:J724"/>
    <mergeCell ref="K715:K724"/>
    <mergeCell ref="L715:L724"/>
    <mergeCell ref="AC715:AC724"/>
    <mergeCell ref="AD715:AD724"/>
    <mergeCell ref="AE715:AE720"/>
    <mergeCell ref="AF715:AF724"/>
    <mergeCell ref="AG715:AG724"/>
    <mergeCell ref="AH695:AH704"/>
    <mergeCell ref="I697:I704"/>
    <mergeCell ref="AE701:AE704"/>
    <mergeCell ref="AH705:AH714"/>
    <mergeCell ref="A705:A714"/>
    <mergeCell ref="B705:B714"/>
    <mergeCell ref="C705:C714"/>
    <mergeCell ref="D705:D714"/>
    <mergeCell ref="E705:E714"/>
    <mergeCell ref="F705:F714"/>
    <mergeCell ref="G705:G714"/>
    <mergeCell ref="H705:H714"/>
    <mergeCell ref="I705:I706"/>
    <mergeCell ref="J705:J714"/>
    <mergeCell ref="K705:K714"/>
    <mergeCell ref="L705:L714"/>
    <mergeCell ref="AC705:AC714"/>
    <mergeCell ref="AD705:AD714"/>
    <mergeCell ref="AE705:AE710"/>
    <mergeCell ref="AF705:AF714"/>
    <mergeCell ref="AG705:AG714"/>
    <mergeCell ref="I707:I714"/>
    <mergeCell ref="AE711:AE714"/>
    <mergeCell ref="A695:A704"/>
    <mergeCell ref="B695:B704"/>
    <mergeCell ref="C695:C704"/>
    <mergeCell ref="D695:D704"/>
    <mergeCell ref="E695:E704"/>
    <mergeCell ref="F695:F704"/>
    <mergeCell ref="G695:G704"/>
    <mergeCell ref="H695:H704"/>
    <mergeCell ref="I695:I696"/>
    <mergeCell ref="J695:J704"/>
    <mergeCell ref="K695:K704"/>
    <mergeCell ref="L695:L704"/>
    <mergeCell ref="AC695:AC704"/>
    <mergeCell ref="AD695:AD704"/>
    <mergeCell ref="AE695:AE700"/>
    <mergeCell ref="AF695:AF704"/>
    <mergeCell ref="AG695:AG704"/>
    <mergeCell ref="AH675:AH684"/>
    <mergeCell ref="I677:I684"/>
    <mergeCell ref="AE681:AE684"/>
    <mergeCell ref="A685:A694"/>
    <mergeCell ref="B685:B694"/>
    <mergeCell ref="C685:C694"/>
    <mergeCell ref="D685:D694"/>
    <mergeCell ref="E685:E694"/>
    <mergeCell ref="F685:F694"/>
    <mergeCell ref="G685:G694"/>
    <mergeCell ref="H685:H694"/>
    <mergeCell ref="I685:I686"/>
    <mergeCell ref="J685:J694"/>
    <mergeCell ref="K685:K694"/>
    <mergeCell ref="L685:L694"/>
    <mergeCell ref="AC685:AC694"/>
    <mergeCell ref="AD685:AD694"/>
    <mergeCell ref="AE685:AE690"/>
    <mergeCell ref="AF685:AF694"/>
    <mergeCell ref="AG685:AG694"/>
    <mergeCell ref="AH685:AH694"/>
    <mergeCell ref="I687:I694"/>
    <mergeCell ref="AE691:AE694"/>
    <mergeCell ref="A675:A684"/>
    <mergeCell ref="B675:B684"/>
    <mergeCell ref="C675:C684"/>
    <mergeCell ref="D675:D684"/>
    <mergeCell ref="E675:E684"/>
    <mergeCell ref="F675:F684"/>
    <mergeCell ref="G675:G684"/>
    <mergeCell ref="H675:H684"/>
    <mergeCell ref="I675:I676"/>
    <mergeCell ref="J675:J684"/>
    <mergeCell ref="K675:K684"/>
    <mergeCell ref="L675:L684"/>
    <mergeCell ref="AC675:AC684"/>
    <mergeCell ref="AD675:AD684"/>
    <mergeCell ref="AE675:AE680"/>
    <mergeCell ref="AF675:AF684"/>
    <mergeCell ref="AG675:AG684"/>
    <mergeCell ref="AH655:AH664"/>
    <mergeCell ref="I657:I664"/>
    <mergeCell ref="AE661:AE664"/>
    <mergeCell ref="A665:A674"/>
    <mergeCell ref="B665:B674"/>
    <mergeCell ref="C665:C674"/>
    <mergeCell ref="D665:D674"/>
    <mergeCell ref="E665:E674"/>
    <mergeCell ref="F665:F674"/>
    <mergeCell ref="G665:G674"/>
    <mergeCell ref="H665:H674"/>
    <mergeCell ref="I665:I666"/>
    <mergeCell ref="J665:J674"/>
    <mergeCell ref="K665:K674"/>
    <mergeCell ref="L665:L674"/>
    <mergeCell ref="AC665:AC674"/>
    <mergeCell ref="AD665:AD674"/>
    <mergeCell ref="AE665:AE670"/>
    <mergeCell ref="AF665:AF674"/>
    <mergeCell ref="AG665:AG674"/>
    <mergeCell ref="AH665:AH674"/>
    <mergeCell ref="I667:I674"/>
    <mergeCell ref="AE671:AE674"/>
    <mergeCell ref="A655:A664"/>
    <mergeCell ref="B655:B664"/>
    <mergeCell ref="C655:C664"/>
    <mergeCell ref="D655:D664"/>
    <mergeCell ref="E655:E664"/>
    <mergeCell ref="F655:F664"/>
    <mergeCell ref="G655:G664"/>
    <mergeCell ref="H655:H664"/>
    <mergeCell ref="I655:I656"/>
    <mergeCell ref="J655:J664"/>
    <mergeCell ref="K655:K664"/>
    <mergeCell ref="L655:L664"/>
    <mergeCell ref="AC655:AC664"/>
    <mergeCell ref="AD655:AD664"/>
    <mergeCell ref="AE655:AE660"/>
    <mergeCell ref="AF655:AF664"/>
    <mergeCell ref="AG655:AG664"/>
    <mergeCell ref="AH635:AH644"/>
    <mergeCell ref="I637:I644"/>
    <mergeCell ref="AE641:AE644"/>
    <mergeCell ref="AH645:AH654"/>
    <mergeCell ref="A645:A654"/>
    <mergeCell ref="B645:B654"/>
    <mergeCell ref="C645:C654"/>
    <mergeCell ref="D645:D654"/>
    <mergeCell ref="E645:E654"/>
    <mergeCell ref="F645:F654"/>
    <mergeCell ref="G645:G654"/>
    <mergeCell ref="H645:H654"/>
    <mergeCell ref="I645:I646"/>
    <mergeCell ref="J645:J654"/>
    <mergeCell ref="K645:K654"/>
    <mergeCell ref="L645:L654"/>
    <mergeCell ref="AC645:AC654"/>
    <mergeCell ref="AD645:AD654"/>
    <mergeCell ref="AE645:AE650"/>
    <mergeCell ref="AF645:AF654"/>
    <mergeCell ref="AG645:AG654"/>
    <mergeCell ref="I647:I654"/>
    <mergeCell ref="AE651:AE654"/>
    <mergeCell ref="A635:A644"/>
    <mergeCell ref="B635:B644"/>
    <mergeCell ref="C635:C644"/>
    <mergeCell ref="D635:D644"/>
    <mergeCell ref="E635:E644"/>
    <mergeCell ref="F635:F644"/>
    <mergeCell ref="G635:G644"/>
    <mergeCell ref="H635:H644"/>
    <mergeCell ref="I635:I636"/>
    <mergeCell ref="J635:J644"/>
    <mergeCell ref="K635:K644"/>
    <mergeCell ref="L635:L644"/>
    <mergeCell ref="AC635:AC644"/>
    <mergeCell ref="AD635:AD644"/>
    <mergeCell ref="AE635:AE640"/>
    <mergeCell ref="AF635:AF644"/>
    <mergeCell ref="AG635:AG644"/>
    <mergeCell ref="AH615:AH624"/>
    <mergeCell ref="I617:I624"/>
    <mergeCell ref="AE621:AE624"/>
    <mergeCell ref="A625:A634"/>
    <mergeCell ref="B625:B634"/>
    <mergeCell ref="C625:C634"/>
    <mergeCell ref="D625:D634"/>
    <mergeCell ref="E625:E634"/>
    <mergeCell ref="F625:F634"/>
    <mergeCell ref="G625:G634"/>
    <mergeCell ref="H625:H634"/>
    <mergeCell ref="I625:I626"/>
    <mergeCell ref="J625:J634"/>
    <mergeCell ref="K625:K634"/>
    <mergeCell ref="L625:L634"/>
    <mergeCell ref="AC625:AC634"/>
    <mergeCell ref="AD625:AD634"/>
    <mergeCell ref="AE625:AE630"/>
    <mergeCell ref="AF625:AF634"/>
    <mergeCell ref="AG625:AG634"/>
    <mergeCell ref="AH625:AH634"/>
    <mergeCell ref="I627:I634"/>
    <mergeCell ref="AE631:AE634"/>
    <mergeCell ref="A615:A624"/>
    <mergeCell ref="B615:B624"/>
    <mergeCell ref="C615:C624"/>
    <mergeCell ref="D615:D624"/>
    <mergeCell ref="E615:E624"/>
    <mergeCell ref="F615:F624"/>
    <mergeCell ref="G615:G624"/>
    <mergeCell ref="H615:H624"/>
    <mergeCell ref="I615:I616"/>
    <mergeCell ref="J615:J624"/>
    <mergeCell ref="K615:K624"/>
    <mergeCell ref="L615:L624"/>
    <mergeCell ref="AC615:AC624"/>
    <mergeCell ref="AD615:AD624"/>
    <mergeCell ref="AE615:AE620"/>
    <mergeCell ref="AF615:AF624"/>
    <mergeCell ref="AG615:AG624"/>
    <mergeCell ref="AH595:AH604"/>
    <mergeCell ref="I597:I604"/>
    <mergeCell ref="AE601:AE604"/>
    <mergeCell ref="A605:A614"/>
    <mergeCell ref="B605:B614"/>
    <mergeCell ref="C605:C614"/>
    <mergeCell ref="D605:D614"/>
    <mergeCell ref="E605:E614"/>
    <mergeCell ref="F605:F614"/>
    <mergeCell ref="G605:G614"/>
    <mergeCell ref="H605:H614"/>
    <mergeCell ref="I605:I606"/>
    <mergeCell ref="J605:J614"/>
    <mergeCell ref="K605:K614"/>
    <mergeCell ref="L605:L614"/>
    <mergeCell ref="AC605:AC614"/>
    <mergeCell ref="AD605:AD614"/>
    <mergeCell ref="AE605:AE610"/>
    <mergeCell ref="AF605:AF614"/>
    <mergeCell ref="AG605:AG614"/>
    <mergeCell ref="AH605:AH614"/>
    <mergeCell ref="I607:I614"/>
    <mergeCell ref="AE611:AE614"/>
    <mergeCell ref="A595:A604"/>
    <mergeCell ref="B595:B604"/>
    <mergeCell ref="C595:C604"/>
    <mergeCell ref="D595:D604"/>
    <mergeCell ref="E595:E604"/>
    <mergeCell ref="F595:F604"/>
    <mergeCell ref="G595:G604"/>
    <mergeCell ref="H595:H604"/>
    <mergeCell ref="I595:I596"/>
    <mergeCell ref="J595:J604"/>
    <mergeCell ref="K595:K604"/>
    <mergeCell ref="L595:L604"/>
    <mergeCell ref="AC595:AC604"/>
    <mergeCell ref="AD595:AD604"/>
    <mergeCell ref="AE595:AE600"/>
    <mergeCell ref="AF595:AF604"/>
    <mergeCell ref="AG595:AG604"/>
    <mergeCell ref="AH575:AH584"/>
    <mergeCell ref="I577:I584"/>
    <mergeCell ref="AE581:AE584"/>
    <mergeCell ref="AH585:AH594"/>
    <mergeCell ref="A585:A594"/>
    <mergeCell ref="B585:B594"/>
    <mergeCell ref="C585:C594"/>
    <mergeCell ref="D585:D594"/>
    <mergeCell ref="E585:E594"/>
    <mergeCell ref="F585:F594"/>
    <mergeCell ref="G585:G594"/>
    <mergeCell ref="H585:H594"/>
    <mergeCell ref="I585:I586"/>
    <mergeCell ref="J585:J594"/>
    <mergeCell ref="K585:K594"/>
    <mergeCell ref="L585:L594"/>
    <mergeCell ref="AC585:AC594"/>
    <mergeCell ref="AD585:AD594"/>
    <mergeCell ref="AE585:AE590"/>
    <mergeCell ref="AF585:AF594"/>
    <mergeCell ref="AG585:AG594"/>
    <mergeCell ref="I587:I594"/>
    <mergeCell ref="AE591:AE594"/>
    <mergeCell ref="A575:A584"/>
    <mergeCell ref="B575:B584"/>
    <mergeCell ref="C575:C584"/>
    <mergeCell ref="D575:D584"/>
    <mergeCell ref="E575:E584"/>
    <mergeCell ref="F575:F584"/>
    <mergeCell ref="G575:G584"/>
    <mergeCell ref="H575:H584"/>
    <mergeCell ref="I575:I576"/>
    <mergeCell ref="J575:J584"/>
    <mergeCell ref="K575:K584"/>
    <mergeCell ref="L575:L584"/>
    <mergeCell ref="AC575:AC584"/>
    <mergeCell ref="AD575:AD584"/>
    <mergeCell ref="AE575:AE580"/>
    <mergeCell ref="AF575:AF584"/>
    <mergeCell ref="AG575:AG584"/>
    <mergeCell ref="AH555:AH564"/>
    <mergeCell ref="I557:I564"/>
    <mergeCell ref="AE561:AE564"/>
    <mergeCell ref="A565:A574"/>
    <mergeCell ref="B565:B574"/>
    <mergeCell ref="C565:C574"/>
    <mergeCell ref="D565:D574"/>
    <mergeCell ref="E565:E574"/>
    <mergeCell ref="F565:F574"/>
    <mergeCell ref="G565:G574"/>
    <mergeCell ref="H565:H574"/>
    <mergeCell ref="I565:I566"/>
    <mergeCell ref="J565:J574"/>
    <mergeCell ref="K565:K574"/>
    <mergeCell ref="L565:L574"/>
    <mergeCell ref="AC565:AC574"/>
    <mergeCell ref="AD565:AD574"/>
    <mergeCell ref="AE565:AE570"/>
    <mergeCell ref="AF565:AF574"/>
    <mergeCell ref="AG565:AG574"/>
    <mergeCell ref="AH565:AH574"/>
    <mergeCell ref="I567:I574"/>
    <mergeCell ref="AE571:AE574"/>
    <mergeCell ref="A555:A564"/>
    <mergeCell ref="B555:B564"/>
    <mergeCell ref="C555:C564"/>
    <mergeCell ref="D555:D564"/>
    <mergeCell ref="E555:E564"/>
    <mergeCell ref="F555:F564"/>
    <mergeCell ref="G555:G564"/>
    <mergeCell ref="H555:H564"/>
    <mergeCell ref="I555:I556"/>
    <mergeCell ref="J555:J564"/>
    <mergeCell ref="K555:K564"/>
    <mergeCell ref="L555:L564"/>
    <mergeCell ref="AC555:AC564"/>
    <mergeCell ref="AD555:AD564"/>
    <mergeCell ref="AE555:AE560"/>
    <mergeCell ref="AF555:AF564"/>
    <mergeCell ref="AG555:AG564"/>
    <mergeCell ref="AH535:AH544"/>
    <mergeCell ref="I537:I544"/>
    <mergeCell ref="AE541:AE544"/>
    <mergeCell ref="A545:A554"/>
    <mergeCell ref="B545:B554"/>
    <mergeCell ref="C545:C554"/>
    <mergeCell ref="D545:D554"/>
    <mergeCell ref="E545:E554"/>
    <mergeCell ref="F545:F554"/>
    <mergeCell ref="G545:G554"/>
    <mergeCell ref="H545:H554"/>
    <mergeCell ref="I545:I546"/>
    <mergeCell ref="J545:J554"/>
    <mergeCell ref="K545:K554"/>
    <mergeCell ref="L545:L554"/>
    <mergeCell ref="AC545:AC554"/>
    <mergeCell ref="AD545:AD554"/>
    <mergeCell ref="AE545:AE550"/>
    <mergeCell ref="AF545:AF554"/>
    <mergeCell ref="AG545:AG554"/>
    <mergeCell ref="AH545:AH554"/>
    <mergeCell ref="I547:I554"/>
    <mergeCell ref="AE551:AE554"/>
    <mergeCell ref="A535:A544"/>
    <mergeCell ref="B535:B544"/>
    <mergeCell ref="C535:C544"/>
    <mergeCell ref="D535:D544"/>
    <mergeCell ref="E535:E544"/>
    <mergeCell ref="F535:F544"/>
    <mergeCell ref="G535:G544"/>
    <mergeCell ref="H535:H544"/>
    <mergeCell ref="I535:I536"/>
    <mergeCell ref="J535:J544"/>
    <mergeCell ref="K535:K544"/>
    <mergeCell ref="L535:L544"/>
    <mergeCell ref="AC535:AC544"/>
    <mergeCell ref="AD535:AD544"/>
    <mergeCell ref="AE535:AE540"/>
    <mergeCell ref="AF535:AF544"/>
    <mergeCell ref="AG535:AG544"/>
    <mergeCell ref="AH515:AH524"/>
    <mergeCell ref="I517:I524"/>
    <mergeCell ref="AE521:AE524"/>
    <mergeCell ref="AH525:AH534"/>
    <mergeCell ref="A525:A534"/>
    <mergeCell ref="B525:B534"/>
    <mergeCell ref="C525:C534"/>
    <mergeCell ref="D525:D534"/>
    <mergeCell ref="E525:E534"/>
    <mergeCell ref="F525:F534"/>
    <mergeCell ref="G525:G534"/>
    <mergeCell ref="H525:H534"/>
    <mergeCell ref="I525:I526"/>
    <mergeCell ref="J525:J534"/>
    <mergeCell ref="K525:K534"/>
    <mergeCell ref="L525:L534"/>
    <mergeCell ref="AC525:AC534"/>
    <mergeCell ref="AD525:AD534"/>
    <mergeCell ref="AE525:AE530"/>
    <mergeCell ref="AF525:AF534"/>
    <mergeCell ref="AG525:AG534"/>
    <mergeCell ref="I527:I534"/>
    <mergeCell ref="AE531:AE534"/>
    <mergeCell ref="A515:A524"/>
    <mergeCell ref="B515:B524"/>
    <mergeCell ref="C515:C524"/>
    <mergeCell ref="D515:D524"/>
    <mergeCell ref="E515:E524"/>
    <mergeCell ref="F515:F524"/>
    <mergeCell ref="G515:G524"/>
    <mergeCell ref="H515:H524"/>
    <mergeCell ref="I515:I516"/>
    <mergeCell ref="J515:J524"/>
    <mergeCell ref="K515:K524"/>
    <mergeCell ref="L515:L524"/>
    <mergeCell ref="AC515:AC524"/>
    <mergeCell ref="AD515:AD524"/>
    <mergeCell ref="AE515:AE520"/>
    <mergeCell ref="AF515:AF524"/>
    <mergeCell ref="AG515:AG524"/>
    <mergeCell ref="AH495:AH504"/>
    <mergeCell ref="I497:I504"/>
    <mergeCell ref="AE501:AE504"/>
    <mergeCell ref="A505:A514"/>
    <mergeCell ref="B505:B514"/>
    <mergeCell ref="C505:C514"/>
    <mergeCell ref="D505:D514"/>
    <mergeCell ref="E505:E514"/>
    <mergeCell ref="F505:F514"/>
    <mergeCell ref="G505:G514"/>
    <mergeCell ref="H505:H514"/>
    <mergeCell ref="I505:I506"/>
    <mergeCell ref="J505:J514"/>
    <mergeCell ref="K505:K514"/>
    <mergeCell ref="L505:L514"/>
    <mergeCell ref="AC505:AC514"/>
    <mergeCell ref="AD505:AD514"/>
    <mergeCell ref="AE505:AE510"/>
    <mergeCell ref="AF505:AF514"/>
    <mergeCell ref="AG505:AG514"/>
    <mergeCell ref="AH505:AH514"/>
    <mergeCell ref="I507:I514"/>
    <mergeCell ref="AE511:AE514"/>
    <mergeCell ref="A495:A504"/>
    <mergeCell ref="B495:B504"/>
    <mergeCell ref="C495:C504"/>
    <mergeCell ref="D495:D504"/>
    <mergeCell ref="E495:E504"/>
    <mergeCell ref="F495:F504"/>
    <mergeCell ref="G495:G504"/>
    <mergeCell ref="H495:H504"/>
    <mergeCell ref="I495:I496"/>
    <mergeCell ref="J495:J504"/>
    <mergeCell ref="K495:K504"/>
    <mergeCell ref="L495:L504"/>
    <mergeCell ref="AC495:AC504"/>
    <mergeCell ref="AD495:AD504"/>
    <mergeCell ref="AE495:AE500"/>
    <mergeCell ref="AF495:AF504"/>
    <mergeCell ref="AG495:AG504"/>
    <mergeCell ref="AH475:AH484"/>
    <mergeCell ref="I477:I484"/>
    <mergeCell ref="AE481:AE484"/>
    <mergeCell ref="A485:A494"/>
    <mergeCell ref="B485:B494"/>
    <mergeCell ref="C485:C494"/>
    <mergeCell ref="D485:D494"/>
    <mergeCell ref="E485:E494"/>
    <mergeCell ref="F485:F494"/>
    <mergeCell ref="G485:G494"/>
    <mergeCell ref="H485:H494"/>
    <mergeCell ref="I485:I486"/>
    <mergeCell ref="J485:J494"/>
    <mergeCell ref="K485:K494"/>
    <mergeCell ref="L485:L494"/>
    <mergeCell ref="AC485:AC494"/>
    <mergeCell ref="AD485:AD494"/>
    <mergeCell ref="AE485:AE490"/>
    <mergeCell ref="AF485:AF494"/>
    <mergeCell ref="AG485:AG494"/>
    <mergeCell ref="AH485:AH494"/>
    <mergeCell ref="I487:I494"/>
    <mergeCell ref="AE491:AE494"/>
    <mergeCell ref="A475:A484"/>
    <mergeCell ref="B475:B484"/>
    <mergeCell ref="C475:C484"/>
    <mergeCell ref="D475:D484"/>
    <mergeCell ref="E475:E484"/>
    <mergeCell ref="F475:F484"/>
    <mergeCell ref="G475:G484"/>
    <mergeCell ref="H475:H484"/>
    <mergeCell ref="I475:I476"/>
    <mergeCell ref="J475:J484"/>
    <mergeCell ref="K475:K484"/>
    <mergeCell ref="L475:L484"/>
    <mergeCell ref="AC475:AC484"/>
    <mergeCell ref="AD475:AD484"/>
    <mergeCell ref="AE475:AE480"/>
    <mergeCell ref="AF475:AF484"/>
    <mergeCell ref="AG475:AG484"/>
    <mergeCell ref="AH455:AH464"/>
    <mergeCell ref="I457:I464"/>
    <mergeCell ref="AE461:AE464"/>
    <mergeCell ref="AH465:AH474"/>
    <mergeCell ref="A465:A474"/>
    <mergeCell ref="B465:B474"/>
    <mergeCell ref="C465:C474"/>
    <mergeCell ref="D465:D474"/>
    <mergeCell ref="E465:E474"/>
    <mergeCell ref="F465:F474"/>
    <mergeCell ref="G465:G474"/>
    <mergeCell ref="H465:H474"/>
    <mergeCell ref="I465:I466"/>
    <mergeCell ref="J465:J474"/>
    <mergeCell ref="K465:K474"/>
    <mergeCell ref="L465:L474"/>
    <mergeCell ref="AC465:AC474"/>
    <mergeCell ref="AD465:AD474"/>
    <mergeCell ref="AE465:AE470"/>
    <mergeCell ref="AF465:AF474"/>
    <mergeCell ref="AG465:AG474"/>
    <mergeCell ref="I467:I474"/>
    <mergeCell ref="AE471:AE474"/>
    <mergeCell ref="A455:A464"/>
    <mergeCell ref="B455:B464"/>
    <mergeCell ref="C455:C464"/>
    <mergeCell ref="D455:D464"/>
    <mergeCell ref="E455:E464"/>
    <mergeCell ref="F455:F464"/>
    <mergeCell ref="G455:G464"/>
    <mergeCell ref="H455:H464"/>
    <mergeCell ref="I455:I456"/>
    <mergeCell ref="J455:J464"/>
    <mergeCell ref="K455:K464"/>
    <mergeCell ref="L455:L464"/>
    <mergeCell ref="AC455:AC464"/>
    <mergeCell ref="AD455:AD464"/>
    <mergeCell ref="AE455:AE460"/>
    <mergeCell ref="AF455:AF464"/>
    <mergeCell ref="AG455:AG464"/>
    <mergeCell ref="AH435:AH444"/>
    <mergeCell ref="I437:I444"/>
    <mergeCell ref="AE441:AE444"/>
    <mergeCell ref="A445:A454"/>
    <mergeCell ref="B445:B454"/>
    <mergeCell ref="C445:C454"/>
    <mergeCell ref="D445:D454"/>
    <mergeCell ref="E445:E454"/>
    <mergeCell ref="F445:F454"/>
    <mergeCell ref="G445:G454"/>
    <mergeCell ref="H445:H454"/>
    <mergeCell ref="I445:I446"/>
    <mergeCell ref="J445:J454"/>
    <mergeCell ref="K445:K454"/>
    <mergeCell ref="L445:L454"/>
    <mergeCell ref="AC445:AC454"/>
    <mergeCell ref="AD445:AD454"/>
    <mergeCell ref="AE445:AE450"/>
    <mergeCell ref="AF445:AF454"/>
    <mergeCell ref="AG445:AG454"/>
    <mergeCell ref="AH445:AH454"/>
    <mergeCell ref="I447:I454"/>
    <mergeCell ref="AE451:AE454"/>
    <mergeCell ref="A435:A444"/>
    <mergeCell ref="B435:B444"/>
    <mergeCell ref="C435:C444"/>
    <mergeCell ref="D435:D444"/>
    <mergeCell ref="E435:E444"/>
    <mergeCell ref="F435:F444"/>
    <mergeCell ref="G435:G444"/>
    <mergeCell ref="H435:H444"/>
    <mergeCell ref="I435:I436"/>
    <mergeCell ref="J435:J444"/>
    <mergeCell ref="K435:K444"/>
    <mergeCell ref="L435:L444"/>
    <mergeCell ref="AC435:AC444"/>
    <mergeCell ref="AD435:AD444"/>
    <mergeCell ref="AE435:AE440"/>
    <mergeCell ref="AF435:AF444"/>
    <mergeCell ref="AG435:AG444"/>
    <mergeCell ref="AH415:AH424"/>
    <mergeCell ref="I417:I424"/>
    <mergeCell ref="AE421:AE424"/>
    <mergeCell ref="A425:A434"/>
    <mergeCell ref="B425:B434"/>
    <mergeCell ref="C425:C434"/>
    <mergeCell ref="D425:D434"/>
    <mergeCell ref="E425:E434"/>
    <mergeCell ref="F425:F434"/>
    <mergeCell ref="G425:G434"/>
    <mergeCell ref="H425:H434"/>
    <mergeCell ref="I425:I426"/>
    <mergeCell ref="J425:J434"/>
    <mergeCell ref="K425:K434"/>
    <mergeCell ref="L425:L434"/>
    <mergeCell ref="AC425:AC434"/>
    <mergeCell ref="AD425:AD434"/>
    <mergeCell ref="AE425:AE430"/>
    <mergeCell ref="AF425:AF434"/>
    <mergeCell ref="AG425:AG434"/>
    <mergeCell ref="AH425:AH434"/>
    <mergeCell ref="I427:I434"/>
    <mergeCell ref="AE431:AE434"/>
    <mergeCell ref="A415:A424"/>
    <mergeCell ref="B415:B424"/>
    <mergeCell ref="C415:C424"/>
    <mergeCell ref="D415:D424"/>
    <mergeCell ref="E415:E424"/>
    <mergeCell ref="F415:F424"/>
    <mergeCell ref="G415:G424"/>
    <mergeCell ref="H415:H424"/>
    <mergeCell ref="I415:I416"/>
    <mergeCell ref="J415:J424"/>
    <mergeCell ref="K415:K424"/>
    <mergeCell ref="L415:L424"/>
    <mergeCell ref="AC415:AC424"/>
    <mergeCell ref="AD415:AD424"/>
    <mergeCell ref="AE415:AE420"/>
    <mergeCell ref="AF415:AF424"/>
    <mergeCell ref="AG415:AG424"/>
    <mergeCell ref="AH395:AH404"/>
    <mergeCell ref="I397:I404"/>
    <mergeCell ref="AE401:AE404"/>
    <mergeCell ref="AH405:AH414"/>
    <mergeCell ref="A405:A414"/>
    <mergeCell ref="B405:B414"/>
    <mergeCell ref="C405:C414"/>
    <mergeCell ref="D405:D414"/>
    <mergeCell ref="E405:E414"/>
    <mergeCell ref="F405:F414"/>
    <mergeCell ref="G405:G414"/>
    <mergeCell ref="H405:H414"/>
    <mergeCell ref="I405:I406"/>
    <mergeCell ref="J405:J414"/>
    <mergeCell ref="K405:K414"/>
    <mergeCell ref="L405:L414"/>
    <mergeCell ref="AC405:AC414"/>
    <mergeCell ref="AD405:AD414"/>
    <mergeCell ref="AE405:AE410"/>
    <mergeCell ref="AF405:AF414"/>
    <mergeCell ref="AG405:AG414"/>
    <mergeCell ref="I407:I414"/>
    <mergeCell ref="AE411:AE414"/>
    <mergeCell ref="A395:A404"/>
    <mergeCell ref="B395:B404"/>
    <mergeCell ref="C395:C404"/>
    <mergeCell ref="D395:D404"/>
    <mergeCell ref="E395:E404"/>
    <mergeCell ref="F395:F404"/>
    <mergeCell ref="G395:G404"/>
    <mergeCell ref="H395:H404"/>
    <mergeCell ref="I395:I396"/>
    <mergeCell ref="J395:J404"/>
    <mergeCell ref="K395:K404"/>
    <mergeCell ref="L395:L404"/>
    <mergeCell ref="AC395:AC404"/>
    <mergeCell ref="AD395:AD404"/>
    <mergeCell ref="AE395:AE400"/>
    <mergeCell ref="AF395:AF404"/>
    <mergeCell ref="AG395:AG404"/>
    <mergeCell ref="AH375:AH384"/>
    <mergeCell ref="I377:I384"/>
    <mergeCell ref="AE381:AE384"/>
    <mergeCell ref="A385:A394"/>
    <mergeCell ref="B385:B394"/>
    <mergeCell ref="C385:C394"/>
    <mergeCell ref="D385:D394"/>
    <mergeCell ref="E385:E394"/>
    <mergeCell ref="F385:F394"/>
    <mergeCell ref="G385:G394"/>
    <mergeCell ref="H385:H394"/>
    <mergeCell ref="I385:I386"/>
    <mergeCell ref="J385:J394"/>
    <mergeCell ref="K385:K394"/>
    <mergeCell ref="L385:L394"/>
    <mergeCell ref="AC385:AC394"/>
    <mergeCell ref="AD385:AD394"/>
    <mergeCell ref="AE385:AE390"/>
    <mergeCell ref="AF385:AF394"/>
    <mergeCell ref="AG385:AG394"/>
    <mergeCell ref="AH385:AH394"/>
    <mergeCell ref="I387:I394"/>
    <mergeCell ref="AE391:AE394"/>
    <mergeCell ref="A375:A384"/>
    <mergeCell ref="B375:B384"/>
    <mergeCell ref="C375:C384"/>
    <mergeCell ref="D375:D384"/>
    <mergeCell ref="E375:E384"/>
    <mergeCell ref="F375:F384"/>
    <mergeCell ref="G375:G384"/>
    <mergeCell ref="H375:H384"/>
    <mergeCell ref="I375:I376"/>
    <mergeCell ref="J375:J384"/>
    <mergeCell ref="K375:K384"/>
    <mergeCell ref="L375:L384"/>
    <mergeCell ref="AC375:AC384"/>
    <mergeCell ref="AD375:AD384"/>
    <mergeCell ref="AE375:AE380"/>
    <mergeCell ref="AF375:AF384"/>
    <mergeCell ref="AG375:AG384"/>
    <mergeCell ref="AH355:AH364"/>
    <mergeCell ref="I357:I364"/>
    <mergeCell ref="AE361:AE364"/>
    <mergeCell ref="A365:A374"/>
    <mergeCell ref="B365:B374"/>
    <mergeCell ref="C365:C374"/>
    <mergeCell ref="D365:D374"/>
    <mergeCell ref="E365:E374"/>
    <mergeCell ref="F365:F374"/>
    <mergeCell ref="G365:G374"/>
    <mergeCell ref="H365:H374"/>
    <mergeCell ref="I365:I366"/>
    <mergeCell ref="J365:J374"/>
    <mergeCell ref="K365:K374"/>
    <mergeCell ref="L365:L374"/>
    <mergeCell ref="AC365:AC374"/>
    <mergeCell ref="AD365:AD374"/>
    <mergeCell ref="AE365:AE370"/>
    <mergeCell ref="AF365:AF374"/>
    <mergeCell ref="AG365:AG374"/>
    <mergeCell ref="AH365:AH374"/>
    <mergeCell ref="I367:I374"/>
    <mergeCell ref="AE371:AE374"/>
    <mergeCell ref="A355:A364"/>
    <mergeCell ref="B355:B364"/>
    <mergeCell ref="C355:C364"/>
    <mergeCell ref="D355:D364"/>
    <mergeCell ref="E355:E364"/>
    <mergeCell ref="F355:F364"/>
    <mergeCell ref="G355:G364"/>
    <mergeCell ref="H355:H364"/>
    <mergeCell ref="I355:I356"/>
    <mergeCell ref="J355:J364"/>
    <mergeCell ref="K355:K364"/>
    <mergeCell ref="L355:L364"/>
    <mergeCell ref="AC355:AC364"/>
    <mergeCell ref="AD355:AD364"/>
    <mergeCell ref="AE355:AE360"/>
    <mergeCell ref="AF355:AF364"/>
    <mergeCell ref="AG355:AG364"/>
    <mergeCell ref="AH335:AH344"/>
    <mergeCell ref="I337:I344"/>
    <mergeCell ref="AE341:AE344"/>
    <mergeCell ref="AH345:AH354"/>
    <mergeCell ref="A345:A354"/>
    <mergeCell ref="B345:B354"/>
    <mergeCell ref="C345:C354"/>
    <mergeCell ref="D345:D354"/>
    <mergeCell ref="E345:E354"/>
    <mergeCell ref="F345:F354"/>
    <mergeCell ref="G345:G354"/>
    <mergeCell ref="H345:H354"/>
    <mergeCell ref="I345:I346"/>
    <mergeCell ref="J345:J354"/>
    <mergeCell ref="K345:K354"/>
    <mergeCell ref="L345:L354"/>
    <mergeCell ref="AC345:AC354"/>
    <mergeCell ref="AD345:AD354"/>
    <mergeCell ref="AE345:AE350"/>
    <mergeCell ref="AF345:AF354"/>
    <mergeCell ref="AG345:AG354"/>
    <mergeCell ref="I347:I354"/>
    <mergeCell ref="AE351:AE354"/>
    <mergeCell ref="A335:A344"/>
    <mergeCell ref="B335:B344"/>
    <mergeCell ref="C335:C344"/>
    <mergeCell ref="D335:D344"/>
    <mergeCell ref="E335:E344"/>
    <mergeCell ref="F335:F344"/>
    <mergeCell ref="G335:G344"/>
    <mergeCell ref="H335:H344"/>
    <mergeCell ref="I335:I336"/>
    <mergeCell ref="J335:J344"/>
    <mergeCell ref="K335:K344"/>
    <mergeCell ref="L335:L344"/>
    <mergeCell ref="AC335:AC344"/>
    <mergeCell ref="AD335:AD344"/>
    <mergeCell ref="AE335:AE340"/>
    <mergeCell ref="AF335:AF344"/>
    <mergeCell ref="AG335:AG344"/>
    <mergeCell ref="AH315:AH324"/>
    <mergeCell ref="I317:I324"/>
    <mergeCell ref="AE321:AE324"/>
    <mergeCell ref="A325:A334"/>
    <mergeCell ref="B325:B334"/>
    <mergeCell ref="C325:C334"/>
    <mergeCell ref="D325:D334"/>
    <mergeCell ref="E325:E334"/>
    <mergeCell ref="F325:F334"/>
    <mergeCell ref="G325:G334"/>
    <mergeCell ref="H325:H334"/>
    <mergeCell ref="I325:I326"/>
    <mergeCell ref="J325:J334"/>
    <mergeCell ref="K325:K334"/>
    <mergeCell ref="L325:L334"/>
    <mergeCell ref="AC325:AC334"/>
    <mergeCell ref="AD325:AD334"/>
    <mergeCell ref="AE325:AE330"/>
    <mergeCell ref="AF325:AF334"/>
    <mergeCell ref="AG325:AG334"/>
    <mergeCell ref="AH325:AH334"/>
    <mergeCell ref="I327:I334"/>
    <mergeCell ref="AE331:AE334"/>
    <mergeCell ref="A315:A324"/>
    <mergeCell ref="B315:B324"/>
    <mergeCell ref="C315:C324"/>
    <mergeCell ref="D315:D324"/>
    <mergeCell ref="E315:E324"/>
    <mergeCell ref="F315:F324"/>
    <mergeCell ref="G315:G324"/>
    <mergeCell ref="H315:H324"/>
    <mergeCell ref="I315:I316"/>
    <mergeCell ref="J315:J324"/>
    <mergeCell ref="K315:K324"/>
    <mergeCell ref="L315:L324"/>
    <mergeCell ref="AC315:AC324"/>
    <mergeCell ref="AD315:AD324"/>
    <mergeCell ref="AE315:AE320"/>
    <mergeCell ref="AF315:AF324"/>
    <mergeCell ref="AG315:AG324"/>
    <mergeCell ref="AH295:AH304"/>
    <mergeCell ref="I297:I304"/>
    <mergeCell ref="AE301:AE304"/>
    <mergeCell ref="A305:A314"/>
    <mergeCell ref="B305:B314"/>
    <mergeCell ref="C305:C314"/>
    <mergeCell ref="D305:D314"/>
    <mergeCell ref="E305:E314"/>
    <mergeCell ref="F305:F314"/>
    <mergeCell ref="G305:G314"/>
    <mergeCell ref="H305:H314"/>
    <mergeCell ref="I305:I306"/>
    <mergeCell ref="J305:J314"/>
    <mergeCell ref="K305:K314"/>
    <mergeCell ref="L305:L314"/>
    <mergeCell ref="AC305:AC314"/>
    <mergeCell ref="AD305:AD314"/>
    <mergeCell ref="AE305:AE310"/>
    <mergeCell ref="AF305:AF314"/>
    <mergeCell ref="AG305:AG314"/>
    <mergeCell ref="AH305:AH314"/>
    <mergeCell ref="I307:I314"/>
    <mergeCell ref="AE311:AE314"/>
    <mergeCell ref="A295:A304"/>
    <mergeCell ref="B295:B304"/>
    <mergeCell ref="C295:C304"/>
    <mergeCell ref="D295:D304"/>
    <mergeCell ref="E295:E304"/>
    <mergeCell ref="F295:F304"/>
    <mergeCell ref="G295:G304"/>
    <mergeCell ref="H295:H304"/>
    <mergeCell ref="I295:I296"/>
    <mergeCell ref="J295:J304"/>
    <mergeCell ref="K295:K304"/>
    <mergeCell ref="L295:L304"/>
    <mergeCell ref="AC295:AC304"/>
    <mergeCell ref="AD295:AD304"/>
    <mergeCell ref="AE295:AE300"/>
    <mergeCell ref="AF295:AF304"/>
    <mergeCell ref="AG295:AG304"/>
    <mergeCell ref="AH275:AH284"/>
    <mergeCell ref="I277:I284"/>
    <mergeCell ref="AE281:AE284"/>
    <mergeCell ref="AH285:AH294"/>
    <mergeCell ref="A285:A294"/>
    <mergeCell ref="B285:B294"/>
    <mergeCell ref="C285:C294"/>
    <mergeCell ref="D285:D294"/>
    <mergeCell ref="E285:E294"/>
    <mergeCell ref="F285:F294"/>
    <mergeCell ref="G285:G294"/>
    <mergeCell ref="H285:H294"/>
    <mergeCell ref="I285:I286"/>
    <mergeCell ref="J285:J294"/>
    <mergeCell ref="K285:K294"/>
    <mergeCell ref="L285:L294"/>
    <mergeCell ref="AC285:AC294"/>
    <mergeCell ref="AD285:AD294"/>
    <mergeCell ref="AE285:AE290"/>
    <mergeCell ref="AF285:AF294"/>
    <mergeCell ref="AG285:AG294"/>
    <mergeCell ref="I287:I294"/>
    <mergeCell ref="AE291:AE294"/>
    <mergeCell ref="AH265:AH274"/>
    <mergeCell ref="I267:I274"/>
    <mergeCell ref="AE271:AE274"/>
    <mergeCell ref="A255:A264"/>
    <mergeCell ref="B255:B264"/>
    <mergeCell ref="C255:C264"/>
    <mergeCell ref="D255:D264"/>
    <mergeCell ref="E255:E264"/>
    <mergeCell ref="F255:F264"/>
    <mergeCell ref="G255:G264"/>
    <mergeCell ref="H255:H264"/>
    <mergeCell ref="I255:I256"/>
    <mergeCell ref="A275:A284"/>
    <mergeCell ref="B275:B284"/>
    <mergeCell ref="C275:C284"/>
    <mergeCell ref="D275:D284"/>
    <mergeCell ref="E275:E284"/>
    <mergeCell ref="F275:F284"/>
    <mergeCell ref="G275:G284"/>
    <mergeCell ref="H275:H284"/>
    <mergeCell ref="I275:I276"/>
    <mergeCell ref="J275:J284"/>
    <mergeCell ref="K275:K284"/>
    <mergeCell ref="L275:L284"/>
    <mergeCell ref="AC275:AC284"/>
    <mergeCell ref="AD275:AD284"/>
    <mergeCell ref="AE275:AE280"/>
    <mergeCell ref="AF275:AF284"/>
    <mergeCell ref="AG275:AG284"/>
    <mergeCell ref="A265:A274"/>
    <mergeCell ref="B265:B274"/>
    <mergeCell ref="C265:C274"/>
    <mergeCell ref="D265:D274"/>
    <mergeCell ref="E265:E274"/>
    <mergeCell ref="F265:F274"/>
    <mergeCell ref="G265:G274"/>
    <mergeCell ref="H265:H274"/>
    <mergeCell ref="I265:I266"/>
    <mergeCell ref="J265:J274"/>
    <mergeCell ref="K265:K274"/>
    <mergeCell ref="L265:L274"/>
    <mergeCell ref="AC265:AC274"/>
    <mergeCell ref="AD265:AD274"/>
    <mergeCell ref="AE265:AE270"/>
    <mergeCell ref="AF265:AF274"/>
    <mergeCell ref="AG265:AG274"/>
    <mergeCell ref="G245:G254"/>
    <mergeCell ref="H245:H254"/>
    <mergeCell ref="I245:I246"/>
    <mergeCell ref="J245:J254"/>
    <mergeCell ref="K245:K254"/>
    <mergeCell ref="L245:L254"/>
    <mergeCell ref="AC245:AC254"/>
    <mergeCell ref="AD245:AD254"/>
    <mergeCell ref="AE245:AE250"/>
    <mergeCell ref="AF245:AF254"/>
    <mergeCell ref="AG245:AG254"/>
    <mergeCell ref="AH245:AH254"/>
    <mergeCell ref="I247:I254"/>
    <mergeCell ref="AE251:AE254"/>
    <mergeCell ref="A235:A244"/>
    <mergeCell ref="AH255:AH264"/>
    <mergeCell ref="I257:I264"/>
    <mergeCell ref="AE261:AE264"/>
    <mergeCell ref="J235:J244"/>
    <mergeCell ref="K235:K244"/>
    <mergeCell ref="L235:L244"/>
    <mergeCell ref="AC235:AC244"/>
    <mergeCell ref="AD235:AD244"/>
    <mergeCell ref="AE235:AE240"/>
    <mergeCell ref="AF235:AF244"/>
    <mergeCell ref="AG235:AG244"/>
    <mergeCell ref="AH215:AH224"/>
    <mergeCell ref="I217:I224"/>
    <mergeCell ref="AE221:AE224"/>
    <mergeCell ref="AH225:AH234"/>
    <mergeCell ref="J255:J264"/>
    <mergeCell ref="K255:K264"/>
    <mergeCell ref="L255:L264"/>
    <mergeCell ref="AC255:AC264"/>
    <mergeCell ref="AD255:AD264"/>
    <mergeCell ref="AE255:AE260"/>
    <mergeCell ref="AF255:AF264"/>
    <mergeCell ref="AG255:AG264"/>
    <mergeCell ref="AH235:AH244"/>
    <mergeCell ref="I237:I244"/>
    <mergeCell ref="AE241:AE244"/>
    <mergeCell ref="AD215:AD224"/>
    <mergeCell ref="AE215:AE220"/>
    <mergeCell ref="AF215:AF224"/>
    <mergeCell ref="AG215:AG224"/>
    <mergeCell ref="A225:A234"/>
    <mergeCell ref="B225:B234"/>
    <mergeCell ref="C225:C234"/>
    <mergeCell ref="D225:D234"/>
    <mergeCell ref="E225:E234"/>
    <mergeCell ref="F225:F234"/>
    <mergeCell ref="G225:G234"/>
    <mergeCell ref="H225:H234"/>
    <mergeCell ref="I225:I226"/>
    <mergeCell ref="J225:J234"/>
    <mergeCell ref="K225:K234"/>
    <mergeCell ref="L225:L234"/>
    <mergeCell ref="AC225:AC234"/>
    <mergeCell ref="AD225:AD234"/>
    <mergeCell ref="AE225:AE230"/>
    <mergeCell ref="AF225:AF234"/>
    <mergeCell ref="AG225:AG234"/>
    <mergeCell ref="I227:I234"/>
    <mergeCell ref="AE231:AE234"/>
    <mergeCell ref="AG195:AG204"/>
    <mergeCell ref="AH195:AH204"/>
    <mergeCell ref="I197:I204"/>
    <mergeCell ref="AE201:AE204"/>
    <mergeCell ref="A205:A214"/>
    <mergeCell ref="B205:B214"/>
    <mergeCell ref="C205:C214"/>
    <mergeCell ref="D205:D214"/>
    <mergeCell ref="E205:E214"/>
    <mergeCell ref="F205:F214"/>
    <mergeCell ref="G205:G214"/>
    <mergeCell ref="H205:H214"/>
    <mergeCell ref="I205:I206"/>
    <mergeCell ref="J205:J214"/>
    <mergeCell ref="K205:K214"/>
    <mergeCell ref="L205:L214"/>
    <mergeCell ref="AC205:AC214"/>
    <mergeCell ref="AD205:AD214"/>
    <mergeCell ref="AE205:AE210"/>
    <mergeCell ref="AF205:AF214"/>
    <mergeCell ref="AG205:AG214"/>
    <mergeCell ref="AH205:AH214"/>
    <mergeCell ref="I207:I214"/>
    <mergeCell ref="AE211:AE214"/>
    <mergeCell ref="AH2075:AH2084"/>
    <mergeCell ref="I2077:I2084"/>
    <mergeCell ref="AE2081:AE2084"/>
    <mergeCell ref="A185:A194"/>
    <mergeCell ref="B185:B194"/>
    <mergeCell ref="C185:C194"/>
    <mergeCell ref="D185:D194"/>
    <mergeCell ref="E185:E194"/>
    <mergeCell ref="F185:F194"/>
    <mergeCell ref="G185:G194"/>
    <mergeCell ref="H185:H194"/>
    <mergeCell ref="I185:I186"/>
    <mergeCell ref="J185:J194"/>
    <mergeCell ref="K185:K194"/>
    <mergeCell ref="L185:L194"/>
    <mergeCell ref="AC185:AC194"/>
    <mergeCell ref="AD185:AD194"/>
    <mergeCell ref="AE185:AE190"/>
    <mergeCell ref="AF185:AF194"/>
    <mergeCell ref="AG185:AG194"/>
    <mergeCell ref="AH185:AH194"/>
    <mergeCell ref="I187:I194"/>
    <mergeCell ref="AE191:AE194"/>
    <mergeCell ref="A195:A204"/>
    <mergeCell ref="B195:B204"/>
    <mergeCell ref="C195:C204"/>
    <mergeCell ref="D195:D204"/>
    <mergeCell ref="E195:E204"/>
    <mergeCell ref="F195:F204"/>
    <mergeCell ref="G195:G204"/>
    <mergeCell ref="H195:H204"/>
    <mergeCell ref="I195:I196"/>
    <mergeCell ref="A2075:A2084"/>
    <mergeCell ref="B2075:B2084"/>
    <mergeCell ref="C2075:C2084"/>
    <mergeCell ref="D2075:D2084"/>
    <mergeCell ref="E2075:E2084"/>
    <mergeCell ref="F2075:F2084"/>
    <mergeCell ref="G2075:G2084"/>
    <mergeCell ref="H2075:H2084"/>
    <mergeCell ref="I2075:I2076"/>
    <mergeCell ref="J2075:J2084"/>
    <mergeCell ref="K2075:K2084"/>
    <mergeCell ref="L2075:L2084"/>
    <mergeCell ref="AC2075:AC2084"/>
    <mergeCell ref="AD2075:AD2084"/>
    <mergeCell ref="AE2075:AE2080"/>
    <mergeCell ref="AF2075:AF2084"/>
    <mergeCell ref="AG2075:AG2084"/>
    <mergeCell ref="AH2055:AH2064"/>
    <mergeCell ref="I2057:I2064"/>
    <mergeCell ref="AE2061:AE2064"/>
    <mergeCell ref="A2065:A2074"/>
    <mergeCell ref="B2065:B2074"/>
    <mergeCell ref="C2065:C2074"/>
    <mergeCell ref="D2065:D2074"/>
    <mergeCell ref="E2065:E2074"/>
    <mergeCell ref="F2065:F2074"/>
    <mergeCell ref="G2065:G2074"/>
    <mergeCell ref="H2065:H2074"/>
    <mergeCell ref="I2065:I2066"/>
    <mergeCell ref="J2065:J2074"/>
    <mergeCell ref="K2065:K2074"/>
    <mergeCell ref="L2065:L2074"/>
    <mergeCell ref="AC2065:AC2074"/>
    <mergeCell ref="AD2065:AD2074"/>
    <mergeCell ref="AE2065:AE2070"/>
    <mergeCell ref="AF2065:AF2074"/>
    <mergeCell ref="AG2065:AG2074"/>
    <mergeCell ref="AH2065:AH2074"/>
    <mergeCell ref="I2067:I2074"/>
    <mergeCell ref="AE2071:AE2074"/>
    <mergeCell ref="A2055:A2064"/>
    <mergeCell ref="B2055:B2064"/>
    <mergeCell ref="C2055:C2064"/>
    <mergeCell ref="D2055:D2064"/>
    <mergeCell ref="E2055:E2064"/>
    <mergeCell ref="F2055:F2064"/>
    <mergeCell ref="G2055:G2064"/>
    <mergeCell ref="H2055:H2064"/>
    <mergeCell ref="I2055:I2056"/>
    <mergeCell ref="J2055:J2064"/>
    <mergeCell ref="K2055:K2064"/>
    <mergeCell ref="L2055:L2064"/>
    <mergeCell ref="AC2055:AC2064"/>
    <mergeCell ref="AD2055:AD2064"/>
    <mergeCell ref="AE2055:AE2060"/>
    <mergeCell ref="AF2055:AF2064"/>
    <mergeCell ref="AG2055:AG2064"/>
    <mergeCell ref="AH2035:AH2044"/>
    <mergeCell ref="I2037:I2044"/>
    <mergeCell ref="AE2041:AE2044"/>
    <mergeCell ref="A2045:A2054"/>
    <mergeCell ref="B2045:B2054"/>
    <mergeCell ref="C2045:C2054"/>
    <mergeCell ref="D2045:D2054"/>
    <mergeCell ref="E2045:E2054"/>
    <mergeCell ref="F2045:F2054"/>
    <mergeCell ref="G2045:G2054"/>
    <mergeCell ref="H2045:H2054"/>
    <mergeCell ref="I2045:I2046"/>
    <mergeCell ref="J2045:J2054"/>
    <mergeCell ref="K2045:K2054"/>
    <mergeCell ref="L2045:L2054"/>
    <mergeCell ref="AC2045:AC2054"/>
    <mergeCell ref="AD2045:AD2054"/>
    <mergeCell ref="AE2045:AE2050"/>
    <mergeCell ref="AF2045:AF2054"/>
    <mergeCell ref="AG2045:AG2054"/>
    <mergeCell ref="AH2045:AH2054"/>
    <mergeCell ref="I2047:I2054"/>
    <mergeCell ref="AE2051:AE2054"/>
    <mergeCell ref="A2035:A2044"/>
    <mergeCell ref="B2035:B2044"/>
    <mergeCell ref="C2035:C2044"/>
    <mergeCell ref="D2035:D2044"/>
    <mergeCell ref="E2035:E2044"/>
    <mergeCell ref="F2035:F2044"/>
    <mergeCell ref="G2035:G2044"/>
    <mergeCell ref="H2035:H2044"/>
    <mergeCell ref="I2035:I2036"/>
    <mergeCell ref="J2035:J2044"/>
    <mergeCell ref="K2035:K2044"/>
    <mergeCell ref="L2035:L2044"/>
    <mergeCell ref="AC2035:AC2044"/>
    <mergeCell ref="AD2035:AD2044"/>
    <mergeCell ref="AE2035:AE2040"/>
    <mergeCell ref="AF2035:AF2044"/>
    <mergeCell ref="AG2035:AG2044"/>
    <mergeCell ref="AH2015:AH2024"/>
    <mergeCell ref="I2017:I2024"/>
    <mergeCell ref="AE2021:AE2024"/>
    <mergeCell ref="AH2025:AH2034"/>
    <mergeCell ref="A2025:A2034"/>
    <mergeCell ref="B2025:B2034"/>
    <mergeCell ref="C2025:C2034"/>
    <mergeCell ref="D2025:D2034"/>
    <mergeCell ref="E2025:E2034"/>
    <mergeCell ref="F2025:F2034"/>
    <mergeCell ref="G2025:G2034"/>
    <mergeCell ref="H2025:H2034"/>
    <mergeCell ref="I2025:I2026"/>
    <mergeCell ref="J2025:J2034"/>
    <mergeCell ref="K2025:K2034"/>
    <mergeCell ref="L2025:L2034"/>
    <mergeCell ref="AC2025:AC2034"/>
    <mergeCell ref="AD2025:AD2034"/>
    <mergeCell ref="AE2025:AE2030"/>
    <mergeCell ref="AF2025:AF2034"/>
    <mergeCell ref="AG2025:AG2034"/>
    <mergeCell ref="I2027:I2034"/>
    <mergeCell ref="AE2031:AE2034"/>
    <mergeCell ref="A2015:A2024"/>
    <mergeCell ref="B2015:B2024"/>
    <mergeCell ref="C2015:C2024"/>
    <mergeCell ref="D2015:D2024"/>
    <mergeCell ref="E2015:E2024"/>
    <mergeCell ref="F2015:F2024"/>
    <mergeCell ref="G2015:G2024"/>
    <mergeCell ref="H2015:H2024"/>
    <mergeCell ref="I2015:I2016"/>
    <mergeCell ref="J2015:J2024"/>
    <mergeCell ref="K2015:K2024"/>
    <mergeCell ref="L2015:L2024"/>
    <mergeCell ref="AC2015:AC2024"/>
    <mergeCell ref="AD2015:AD2024"/>
    <mergeCell ref="AE2015:AE2020"/>
    <mergeCell ref="AF2015:AF2024"/>
    <mergeCell ref="AG2015:AG2024"/>
    <mergeCell ref="AH1995:AH2004"/>
    <mergeCell ref="I1997:I2004"/>
    <mergeCell ref="AE2001:AE2004"/>
    <mergeCell ref="A2005:A2014"/>
    <mergeCell ref="B2005:B2014"/>
    <mergeCell ref="C2005:C2014"/>
    <mergeCell ref="D2005:D2014"/>
    <mergeCell ref="E2005:E2014"/>
    <mergeCell ref="F2005:F2014"/>
    <mergeCell ref="G2005:G2014"/>
    <mergeCell ref="H2005:H2014"/>
    <mergeCell ref="I2005:I2006"/>
    <mergeCell ref="J2005:J2014"/>
    <mergeCell ref="K2005:K2014"/>
    <mergeCell ref="L2005:L2014"/>
    <mergeCell ref="AC2005:AC2014"/>
    <mergeCell ref="AD2005:AD2014"/>
    <mergeCell ref="AE2005:AE2010"/>
    <mergeCell ref="AF2005:AF2014"/>
    <mergeCell ref="AG2005:AG2014"/>
    <mergeCell ref="AH2005:AH2014"/>
    <mergeCell ref="I2007:I2014"/>
    <mergeCell ref="AE2011:AE2014"/>
    <mergeCell ref="A1995:A2004"/>
    <mergeCell ref="B1995:B2004"/>
    <mergeCell ref="C1995:C2004"/>
    <mergeCell ref="D1995:D2004"/>
    <mergeCell ref="E1995:E2004"/>
    <mergeCell ref="F1995:F2004"/>
    <mergeCell ref="G1995:G2004"/>
    <mergeCell ref="H1995:H2004"/>
    <mergeCell ref="I1995:I1996"/>
    <mergeCell ref="J1995:J2004"/>
    <mergeCell ref="K1995:K2004"/>
    <mergeCell ref="L1995:L2004"/>
    <mergeCell ref="AC1995:AC2004"/>
    <mergeCell ref="AD1995:AD2004"/>
    <mergeCell ref="AE1995:AE2000"/>
    <mergeCell ref="AF1995:AF2004"/>
    <mergeCell ref="AG1995:AG2004"/>
    <mergeCell ref="AH1975:AH1984"/>
    <mergeCell ref="I1977:I1984"/>
    <mergeCell ref="AE1981:AE1984"/>
    <mergeCell ref="A1985:A1994"/>
    <mergeCell ref="B1985:B1994"/>
    <mergeCell ref="C1985:C1994"/>
    <mergeCell ref="D1985:D1994"/>
    <mergeCell ref="E1985:E1994"/>
    <mergeCell ref="F1985:F1994"/>
    <mergeCell ref="G1985:G1994"/>
    <mergeCell ref="H1985:H1994"/>
    <mergeCell ref="I1985:I1986"/>
    <mergeCell ref="J1985:J1994"/>
    <mergeCell ref="K1985:K1994"/>
    <mergeCell ref="L1985:L1994"/>
    <mergeCell ref="AC1985:AC1994"/>
    <mergeCell ref="AD1985:AD1994"/>
    <mergeCell ref="AE1985:AE1990"/>
    <mergeCell ref="AF1985:AF1994"/>
    <mergeCell ref="AG1985:AG1994"/>
    <mergeCell ref="AH1985:AH1994"/>
    <mergeCell ref="I1987:I1994"/>
    <mergeCell ref="AE1991:AE1994"/>
    <mergeCell ref="A1975:A1984"/>
    <mergeCell ref="B1975:B1984"/>
    <mergeCell ref="C1975:C1984"/>
    <mergeCell ref="D1975:D1984"/>
    <mergeCell ref="E1975:E1984"/>
    <mergeCell ref="F1975:F1984"/>
    <mergeCell ref="G1975:G1984"/>
    <mergeCell ref="H1975:H1984"/>
    <mergeCell ref="I1975:I1976"/>
    <mergeCell ref="J1975:J1984"/>
    <mergeCell ref="K1975:K1984"/>
    <mergeCell ref="L1975:L1984"/>
    <mergeCell ref="AC1975:AC1984"/>
    <mergeCell ref="AD1975:AD1984"/>
    <mergeCell ref="AE1975:AE1980"/>
    <mergeCell ref="AF1975:AF1984"/>
    <mergeCell ref="AG1975:AG1984"/>
    <mergeCell ref="AH1955:AH1964"/>
    <mergeCell ref="I1957:I1964"/>
    <mergeCell ref="AE1961:AE1964"/>
    <mergeCell ref="AH1965:AH1974"/>
    <mergeCell ref="A1965:A1974"/>
    <mergeCell ref="B1965:B1974"/>
    <mergeCell ref="C1965:C1974"/>
    <mergeCell ref="D1965:D1974"/>
    <mergeCell ref="E1965:E1974"/>
    <mergeCell ref="F1965:F1974"/>
    <mergeCell ref="G1965:G1974"/>
    <mergeCell ref="H1965:H1974"/>
    <mergeCell ref="I1965:I1966"/>
    <mergeCell ref="J1965:J1974"/>
    <mergeCell ref="K1965:K1974"/>
    <mergeCell ref="L1965:L1974"/>
    <mergeCell ref="AC1965:AC1974"/>
    <mergeCell ref="AD1965:AD1974"/>
    <mergeCell ref="AE1965:AE1970"/>
    <mergeCell ref="AF1965:AF1974"/>
    <mergeCell ref="AG1965:AG1974"/>
    <mergeCell ref="I1967:I1974"/>
    <mergeCell ref="AE1971:AE1974"/>
    <mergeCell ref="A1955:A1964"/>
    <mergeCell ref="B1955:B1964"/>
    <mergeCell ref="C1955:C1964"/>
    <mergeCell ref="D1955:D1964"/>
    <mergeCell ref="E1955:E1964"/>
    <mergeCell ref="F1955:F1964"/>
    <mergeCell ref="G1955:G1964"/>
    <mergeCell ref="H1955:H1964"/>
    <mergeCell ref="I1955:I1956"/>
    <mergeCell ref="J1955:J1964"/>
    <mergeCell ref="K1955:K1964"/>
    <mergeCell ref="L1955:L1964"/>
    <mergeCell ref="AC1955:AC1964"/>
    <mergeCell ref="AD1955:AD1964"/>
    <mergeCell ref="AE1955:AE1960"/>
    <mergeCell ref="AF1955:AF1964"/>
    <mergeCell ref="AG1955:AG1964"/>
    <mergeCell ref="AH1935:AH1944"/>
    <mergeCell ref="I1937:I1944"/>
    <mergeCell ref="AE1941:AE1944"/>
    <mergeCell ref="A1945:A1954"/>
    <mergeCell ref="B1945:B1954"/>
    <mergeCell ref="C1945:C1954"/>
    <mergeCell ref="D1945:D1954"/>
    <mergeCell ref="E1945:E1954"/>
    <mergeCell ref="F1945:F1954"/>
    <mergeCell ref="G1945:G1954"/>
    <mergeCell ref="H1945:H1954"/>
    <mergeCell ref="I1945:I1946"/>
    <mergeCell ref="J1945:J1954"/>
    <mergeCell ref="K1945:K1954"/>
    <mergeCell ref="L1945:L1954"/>
    <mergeCell ref="AC1945:AC1954"/>
    <mergeCell ref="AD1945:AD1954"/>
    <mergeCell ref="AE1945:AE1950"/>
    <mergeCell ref="AF1945:AF1954"/>
    <mergeCell ref="AG1945:AG1954"/>
    <mergeCell ref="AH1945:AH1954"/>
    <mergeCell ref="I1947:I1954"/>
    <mergeCell ref="AE1951:AE1954"/>
    <mergeCell ref="A1935:A1944"/>
    <mergeCell ref="B1935:B1944"/>
    <mergeCell ref="C1935:C1944"/>
    <mergeCell ref="D1935:D1944"/>
    <mergeCell ref="E1935:E1944"/>
    <mergeCell ref="F1935:F1944"/>
    <mergeCell ref="G1935:G1944"/>
    <mergeCell ref="H1935:H1944"/>
    <mergeCell ref="I1935:I1936"/>
    <mergeCell ref="J1935:J1944"/>
    <mergeCell ref="K1935:K1944"/>
    <mergeCell ref="L1935:L1944"/>
    <mergeCell ref="AC1935:AC1944"/>
    <mergeCell ref="AD1935:AD1944"/>
    <mergeCell ref="AE1935:AE1940"/>
    <mergeCell ref="AF1935:AF1944"/>
    <mergeCell ref="AG1935:AG1944"/>
    <mergeCell ref="AH1915:AH1924"/>
    <mergeCell ref="I1917:I1924"/>
    <mergeCell ref="AE1921:AE1924"/>
    <mergeCell ref="A1925:A1934"/>
    <mergeCell ref="B1925:B1934"/>
    <mergeCell ref="C1925:C1934"/>
    <mergeCell ref="D1925:D1934"/>
    <mergeCell ref="E1925:E1934"/>
    <mergeCell ref="F1925:F1934"/>
    <mergeCell ref="G1925:G1934"/>
    <mergeCell ref="H1925:H1934"/>
    <mergeCell ref="I1925:I1926"/>
    <mergeCell ref="J1925:J1934"/>
    <mergeCell ref="K1925:K1934"/>
    <mergeCell ref="L1925:L1934"/>
    <mergeCell ref="AC1925:AC1934"/>
    <mergeCell ref="AD1925:AD1934"/>
    <mergeCell ref="AE1925:AE1930"/>
    <mergeCell ref="AF1925:AF1934"/>
    <mergeCell ref="AG1925:AG1934"/>
    <mergeCell ref="AH1925:AH1934"/>
    <mergeCell ref="I1927:I1934"/>
    <mergeCell ref="AE1931:AE1934"/>
    <mergeCell ref="A1915:A1924"/>
    <mergeCell ref="B1915:B1924"/>
    <mergeCell ref="C1915:C1924"/>
    <mergeCell ref="D1915:D1924"/>
    <mergeCell ref="E1915:E1924"/>
    <mergeCell ref="F1915:F1924"/>
    <mergeCell ref="G1915:G1924"/>
    <mergeCell ref="H1915:H1924"/>
    <mergeCell ref="I1915:I1916"/>
    <mergeCell ref="J1915:J1924"/>
    <mergeCell ref="K1915:K1924"/>
    <mergeCell ref="L1915:L1924"/>
    <mergeCell ref="AC1915:AC1924"/>
    <mergeCell ref="AD1915:AD1924"/>
    <mergeCell ref="AE1915:AE1920"/>
    <mergeCell ref="AF1915:AF1924"/>
    <mergeCell ref="AG1915:AG1924"/>
    <mergeCell ref="AH1895:AH1904"/>
    <mergeCell ref="I1897:I1904"/>
    <mergeCell ref="AE1901:AE1904"/>
    <mergeCell ref="AH1905:AH1914"/>
    <mergeCell ref="A1905:A1914"/>
    <mergeCell ref="B1905:B1914"/>
    <mergeCell ref="C1905:C1914"/>
    <mergeCell ref="D1905:D1914"/>
    <mergeCell ref="E1905:E1914"/>
    <mergeCell ref="F1905:F1914"/>
    <mergeCell ref="G1905:G1914"/>
    <mergeCell ref="H1905:H1914"/>
    <mergeCell ref="I1905:I1906"/>
    <mergeCell ref="J1905:J1914"/>
    <mergeCell ref="K1905:K1914"/>
    <mergeCell ref="L1905:L1914"/>
    <mergeCell ref="AC1905:AC1914"/>
    <mergeCell ref="AD1905:AD1914"/>
    <mergeCell ref="AE1905:AE1910"/>
    <mergeCell ref="AF1905:AF1914"/>
    <mergeCell ref="AG1905:AG1914"/>
    <mergeCell ref="I1907:I1914"/>
    <mergeCell ref="AE1911:AE1914"/>
    <mergeCell ref="A1895:A1904"/>
    <mergeCell ref="B1895:B1904"/>
    <mergeCell ref="C1895:C1904"/>
    <mergeCell ref="D1895:D1904"/>
    <mergeCell ref="E1895:E1904"/>
    <mergeCell ref="F1895:F1904"/>
    <mergeCell ref="G1895:G1904"/>
    <mergeCell ref="H1895:H1904"/>
    <mergeCell ref="I1895:I1896"/>
    <mergeCell ref="J1895:J1904"/>
    <mergeCell ref="K1895:K1904"/>
    <mergeCell ref="L1895:L1904"/>
    <mergeCell ref="AC1895:AC1904"/>
    <mergeCell ref="AD1895:AD1904"/>
    <mergeCell ref="AE1895:AE1900"/>
    <mergeCell ref="AF1895:AF1904"/>
    <mergeCell ref="AG1895:AG1904"/>
    <mergeCell ref="AH1875:AH1884"/>
    <mergeCell ref="I1877:I1884"/>
    <mergeCell ref="AE1881:AE1884"/>
    <mergeCell ref="A1885:A1894"/>
    <mergeCell ref="B1885:B1894"/>
    <mergeCell ref="C1885:C1894"/>
    <mergeCell ref="D1885:D1894"/>
    <mergeCell ref="E1885:E1894"/>
    <mergeCell ref="F1885:F1894"/>
    <mergeCell ref="G1885:G1894"/>
    <mergeCell ref="H1885:H1894"/>
    <mergeCell ref="I1885:I1886"/>
    <mergeCell ref="J1885:J1894"/>
    <mergeCell ref="K1885:K1894"/>
    <mergeCell ref="L1885:L1894"/>
    <mergeCell ref="AC1885:AC1894"/>
    <mergeCell ref="AD1885:AD1894"/>
    <mergeCell ref="AE1885:AE1890"/>
    <mergeCell ref="AF1885:AF1894"/>
    <mergeCell ref="AG1885:AG1894"/>
    <mergeCell ref="AH1885:AH1894"/>
    <mergeCell ref="I1887:I1894"/>
    <mergeCell ref="AE1891:AE1894"/>
    <mergeCell ref="A1875:A1884"/>
    <mergeCell ref="B1875:B1884"/>
    <mergeCell ref="C1875:C1884"/>
    <mergeCell ref="D1875:D1884"/>
    <mergeCell ref="E1875:E1884"/>
    <mergeCell ref="F1875:F1884"/>
    <mergeCell ref="G1875:G1884"/>
    <mergeCell ref="H1875:H1884"/>
    <mergeCell ref="I1875:I1876"/>
    <mergeCell ref="J1875:J1884"/>
    <mergeCell ref="K1875:K1884"/>
    <mergeCell ref="L1875:L1884"/>
    <mergeCell ref="AC1875:AC1884"/>
    <mergeCell ref="AD1875:AD1884"/>
    <mergeCell ref="AE1875:AE1880"/>
    <mergeCell ref="AF1875:AF1884"/>
    <mergeCell ref="AG1875:AG1884"/>
    <mergeCell ref="AH1855:AH1864"/>
    <mergeCell ref="I1857:I1864"/>
    <mergeCell ref="AE1861:AE1864"/>
    <mergeCell ref="A1865:A1874"/>
    <mergeCell ref="B1865:B1874"/>
    <mergeCell ref="C1865:C1874"/>
    <mergeCell ref="D1865:D1874"/>
    <mergeCell ref="E1865:E1874"/>
    <mergeCell ref="F1865:F1874"/>
    <mergeCell ref="G1865:G1874"/>
    <mergeCell ref="H1865:H1874"/>
    <mergeCell ref="I1865:I1866"/>
    <mergeCell ref="J1865:J1874"/>
    <mergeCell ref="K1865:K1874"/>
    <mergeCell ref="L1865:L1874"/>
    <mergeCell ref="AC1865:AC1874"/>
    <mergeCell ref="AD1865:AD1874"/>
    <mergeCell ref="AE1865:AE1870"/>
    <mergeCell ref="AF1865:AF1874"/>
    <mergeCell ref="AG1865:AG1874"/>
    <mergeCell ref="AH1865:AH1874"/>
    <mergeCell ref="I1867:I1874"/>
    <mergeCell ref="AE1871:AE1874"/>
    <mergeCell ref="A1855:A1864"/>
    <mergeCell ref="B1855:B1864"/>
    <mergeCell ref="C1855:C1864"/>
    <mergeCell ref="D1855:D1864"/>
    <mergeCell ref="E1855:E1864"/>
    <mergeCell ref="F1855:F1864"/>
    <mergeCell ref="G1855:G1864"/>
    <mergeCell ref="H1855:H1864"/>
    <mergeCell ref="I1855:I1856"/>
    <mergeCell ref="J1855:J1864"/>
    <mergeCell ref="K1855:K1864"/>
    <mergeCell ref="L1855:L1864"/>
    <mergeCell ref="AC1855:AC1864"/>
    <mergeCell ref="AD1855:AD1864"/>
    <mergeCell ref="AE1855:AE1860"/>
    <mergeCell ref="AF1855:AF1864"/>
    <mergeCell ref="AG1855:AG1864"/>
    <mergeCell ref="AH1835:AH1844"/>
    <mergeCell ref="I1837:I1844"/>
    <mergeCell ref="AE1841:AE1844"/>
    <mergeCell ref="AH1845:AH1854"/>
    <mergeCell ref="A1845:A1854"/>
    <mergeCell ref="B1845:B1854"/>
    <mergeCell ref="C1845:C1854"/>
    <mergeCell ref="D1845:D1854"/>
    <mergeCell ref="E1845:E1854"/>
    <mergeCell ref="F1845:F1854"/>
    <mergeCell ref="G1845:G1854"/>
    <mergeCell ref="H1845:H1854"/>
    <mergeCell ref="I1845:I1846"/>
    <mergeCell ref="J1845:J1854"/>
    <mergeCell ref="K1845:K1854"/>
    <mergeCell ref="L1845:L1854"/>
    <mergeCell ref="AC1845:AC1854"/>
    <mergeCell ref="AD1845:AD1854"/>
    <mergeCell ref="AE1845:AE1850"/>
    <mergeCell ref="AF1845:AF1854"/>
    <mergeCell ref="AG1845:AG1854"/>
    <mergeCell ref="I1847:I1854"/>
    <mergeCell ref="AE1851:AE1854"/>
    <mergeCell ref="A1835:A1844"/>
    <mergeCell ref="B1835:B1844"/>
    <mergeCell ref="C1835:C1844"/>
    <mergeCell ref="D1835:D1844"/>
    <mergeCell ref="E1835:E1844"/>
    <mergeCell ref="F1835:F1844"/>
    <mergeCell ref="G1835:G1844"/>
    <mergeCell ref="H1835:H1844"/>
    <mergeCell ref="I1835:I1836"/>
    <mergeCell ref="J1835:J1844"/>
    <mergeCell ref="K1835:K1844"/>
    <mergeCell ref="L1835:L1844"/>
    <mergeCell ref="AC1835:AC1844"/>
    <mergeCell ref="AD1835:AD1844"/>
    <mergeCell ref="AE1835:AE1840"/>
    <mergeCell ref="AF1835:AF1844"/>
    <mergeCell ref="AG1835:AG1844"/>
    <mergeCell ref="AH1815:AH1824"/>
    <mergeCell ref="I1817:I1824"/>
    <mergeCell ref="AE1821:AE1824"/>
    <mergeCell ref="A1825:A1834"/>
    <mergeCell ref="B1825:B1834"/>
    <mergeCell ref="C1825:C1834"/>
    <mergeCell ref="D1825:D1834"/>
    <mergeCell ref="E1825:E1834"/>
    <mergeCell ref="F1825:F1834"/>
    <mergeCell ref="G1825:G1834"/>
    <mergeCell ref="H1825:H1834"/>
    <mergeCell ref="I1825:I1826"/>
    <mergeCell ref="J1825:J1834"/>
    <mergeCell ref="K1825:K1834"/>
    <mergeCell ref="L1825:L1834"/>
    <mergeCell ref="AC1825:AC1834"/>
    <mergeCell ref="AD1825:AD1834"/>
    <mergeCell ref="AE1825:AE1830"/>
    <mergeCell ref="AF1825:AF1834"/>
    <mergeCell ref="AG1825:AG1834"/>
    <mergeCell ref="AH1825:AH1834"/>
    <mergeCell ref="I1827:I1834"/>
    <mergeCell ref="AE1831:AE1834"/>
    <mergeCell ref="A1815:A1824"/>
    <mergeCell ref="B1815:B1824"/>
    <mergeCell ref="C1815:C1824"/>
    <mergeCell ref="D1815:D1824"/>
    <mergeCell ref="E1815:E1824"/>
    <mergeCell ref="F1815:F1824"/>
    <mergeCell ref="G1815:G1824"/>
    <mergeCell ref="H1815:H1824"/>
    <mergeCell ref="I1815:I1816"/>
    <mergeCell ref="J1815:J1824"/>
    <mergeCell ref="K1815:K1824"/>
    <mergeCell ref="L1815:L1824"/>
    <mergeCell ref="AC1815:AC1824"/>
    <mergeCell ref="AD1815:AD1824"/>
    <mergeCell ref="AE1815:AE1820"/>
    <mergeCell ref="AF1815:AF1824"/>
    <mergeCell ref="AG1815:AG1824"/>
    <mergeCell ref="AH1795:AH1804"/>
    <mergeCell ref="I1797:I1804"/>
    <mergeCell ref="AE1801:AE1804"/>
    <mergeCell ref="A1805:A1814"/>
    <mergeCell ref="B1805:B1814"/>
    <mergeCell ref="C1805:C1814"/>
    <mergeCell ref="D1805:D1814"/>
    <mergeCell ref="E1805:E1814"/>
    <mergeCell ref="F1805:F1814"/>
    <mergeCell ref="G1805:G1814"/>
    <mergeCell ref="H1805:H1814"/>
    <mergeCell ref="I1805:I1806"/>
    <mergeCell ref="J1805:J1814"/>
    <mergeCell ref="K1805:K1814"/>
    <mergeCell ref="L1805:L1814"/>
    <mergeCell ref="AC1805:AC1814"/>
    <mergeCell ref="AD1805:AD1814"/>
    <mergeCell ref="AE1805:AE1810"/>
    <mergeCell ref="AF1805:AF1814"/>
    <mergeCell ref="AG1805:AG1814"/>
    <mergeCell ref="AH1805:AH1814"/>
    <mergeCell ref="I1807:I1814"/>
    <mergeCell ref="AE1811:AE1814"/>
    <mergeCell ref="A1795:A1804"/>
    <mergeCell ref="B1795:B1804"/>
    <mergeCell ref="C1795:C1804"/>
    <mergeCell ref="D1795:D1804"/>
    <mergeCell ref="E1795:E1804"/>
    <mergeCell ref="F1795:F1804"/>
    <mergeCell ref="G1795:G1804"/>
    <mergeCell ref="H1795:H1804"/>
    <mergeCell ref="I1795:I1796"/>
    <mergeCell ref="J1795:J1804"/>
    <mergeCell ref="K1795:K1804"/>
    <mergeCell ref="L1795:L1804"/>
    <mergeCell ref="AC1795:AC1804"/>
    <mergeCell ref="AD1795:AD1804"/>
    <mergeCell ref="AE1795:AE1800"/>
    <mergeCell ref="AF1795:AF1804"/>
    <mergeCell ref="AG1795:AG1804"/>
    <mergeCell ref="AH1775:AH1784"/>
    <mergeCell ref="I1777:I1784"/>
    <mergeCell ref="AE1781:AE1784"/>
    <mergeCell ref="AH1785:AH1794"/>
    <mergeCell ref="A1785:A1794"/>
    <mergeCell ref="B1785:B1794"/>
    <mergeCell ref="C1785:C1794"/>
    <mergeCell ref="D1785:D1794"/>
    <mergeCell ref="E1785:E1794"/>
    <mergeCell ref="F1785:F1794"/>
    <mergeCell ref="G1785:G1794"/>
    <mergeCell ref="H1785:H1794"/>
    <mergeCell ref="I1785:I1786"/>
    <mergeCell ref="J1785:J1794"/>
    <mergeCell ref="K1785:K1794"/>
    <mergeCell ref="L1785:L1794"/>
    <mergeCell ref="AC1785:AC1794"/>
    <mergeCell ref="AD1785:AD1794"/>
    <mergeCell ref="AE1785:AE1790"/>
    <mergeCell ref="AF1785:AF1794"/>
    <mergeCell ref="AG1785:AG1794"/>
    <mergeCell ref="I1787:I1794"/>
    <mergeCell ref="AE1791:AE1794"/>
    <mergeCell ref="A1775:A1784"/>
    <mergeCell ref="B1775:B1784"/>
    <mergeCell ref="C1775:C1784"/>
    <mergeCell ref="D1775:D1784"/>
    <mergeCell ref="E1775:E1784"/>
    <mergeCell ref="F1775:F1784"/>
    <mergeCell ref="G1775:G1784"/>
    <mergeCell ref="H1775:H1784"/>
    <mergeCell ref="I1775:I1776"/>
    <mergeCell ref="J1775:J1784"/>
    <mergeCell ref="K1775:K1784"/>
    <mergeCell ref="L1775:L1784"/>
    <mergeCell ref="AC1775:AC1784"/>
    <mergeCell ref="AD1775:AD1784"/>
    <mergeCell ref="AE1775:AE1780"/>
    <mergeCell ref="AF1775:AF1784"/>
    <mergeCell ref="AG1775:AG1784"/>
    <mergeCell ref="AH1755:AH1764"/>
    <mergeCell ref="I1757:I1764"/>
    <mergeCell ref="AE1761:AE1764"/>
    <mergeCell ref="A1765:A1774"/>
    <mergeCell ref="B1765:B1774"/>
    <mergeCell ref="C1765:C1774"/>
    <mergeCell ref="D1765:D1774"/>
    <mergeCell ref="E1765:E1774"/>
    <mergeCell ref="F1765:F1774"/>
    <mergeCell ref="G1765:G1774"/>
    <mergeCell ref="H1765:H1774"/>
    <mergeCell ref="I1765:I1766"/>
    <mergeCell ref="J1765:J1774"/>
    <mergeCell ref="K1765:K1774"/>
    <mergeCell ref="L1765:L1774"/>
    <mergeCell ref="AC1765:AC1774"/>
    <mergeCell ref="AD1765:AD1774"/>
    <mergeCell ref="AE1765:AE1770"/>
    <mergeCell ref="AF1765:AF1774"/>
    <mergeCell ref="AG1765:AG1774"/>
    <mergeCell ref="AH1765:AH1774"/>
    <mergeCell ref="I1767:I1774"/>
    <mergeCell ref="AE1771:AE1774"/>
    <mergeCell ref="A1755:A1764"/>
    <mergeCell ref="B1755:B1764"/>
    <mergeCell ref="C1755:C1764"/>
    <mergeCell ref="D1755:D1764"/>
    <mergeCell ref="E1755:E1764"/>
    <mergeCell ref="F1755:F1764"/>
    <mergeCell ref="G1755:G1764"/>
    <mergeCell ref="H1755:H1764"/>
    <mergeCell ref="I1755:I1756"/>
    <mergeCell ref="J1755:J1764"/>
    <mergeCell ref="K1755:K1764"/>
    <mergeCell ref="L1755:L1764"/>
    <mergeCell ref="AC1755:AC1764"/>
    <mergeCell ref="AD1755:AD1764"/>
    <mergeCell ref="AE1755:AE1760"/>
    <mergeCell ref="AF1755:AF1764"/>
    <mergeCell ref="AG1755:AG1764"/>
    <mergeCell ref="AH1735:AH1744"/>
    <mergeCell ref="I1737:I1744"/>
    <mergeCell ref="AE1741:AE1744"/>
    <mergeCell ref="A1745:A1754"/>
    <mergeCell ref="B1745:B1754"/>
    <mergeCell ref="C1745:C1754"/>
    <mergeCell ref="D1745:D1754"/>
    <mergeCell ref="E1745:E1754"/>
    <mergeCell ref="F1745:F1754"/>
    <mergeCell ref="G1745:G1754"/>
    <mergeCell ref="H1745:H1754"/>
    <mergeCell ref="I1745:I1746"/>
    <mergeCell ref="J1745:J1754"/>
    <mergeCell ref="K1745:K1754"/>
    <mergeCell ref="L1745:L1754"/>
    <mergeCell ref="AC1745:AC1754"/>
    <mergeCell ref="AD1745:AD1754"/>
    <mergeCell ref="AE1745:AE1750"/>
    <mergeCell ref="AF1745:AF1754"/>
    <mergeCell ref="AG1745:AG1754"/>
    <mergeCell ref="AH1745:AH1754"/>
    <mergeCell ref="I1747:I1754"/>
    <mergeCell ref="AE1751:AE1754"/>
    <mergeCell ref="A1735:A1744"/>
    <mergeCell ref="B1735:B1744"/>
    <mergeCell ref="C1735:C1744"/>
    <mergeCell ref="D1735:D1744"/>
    <mergeCell ref="E1735:E1744"/>
    <mergeCell ref="F1735:F1744"/>
    <mergeCell ref="G1735:G1744"/>
    <mergeCell ref="H1735:H1744"/>
    <mergeCell ref="I1735:I1736"/>
    <mergeCell ref="J1735:J1744"/>
    <mergeCell ref="K1735:K1744"/>
    <mergeCell ref="L1735:L1744"/>
    <mergeCell ref="AC1735:AC1744"/>
    <mergeCell ref="AD1735:AD1744"/>
    <mergeCell ref="AE1735:AE1740"/>
    <mergeCell ref="AF1735:AF1744"/>
    <mergeCell ref="AG1735:AG1744"/>
    <mergeCell ref="AH1715:AH1724"/>
    <mergeCell ref="I1717:I1724"/>
    <mergeCell ref="AE1721:AE1724"/>
    <mergeCell ref="AH1725:AH1734"/>
    <mergeCell ref="A1725:A1734"/>
    <mergeCell ref="B1725:B1734"/>
    <mergeCell ref="C1725:C1734"/>
    <mergeCell ref="D1725:D1734"/>
    <mergeCell ref="E1725:E1734"/>
    <mergeCell ref="F1725:F1734"/>
    <mergeCell ref="G1725:G1734"/>
    <mergeCell ref="H1725:H1734"/>
    <mergeCell ref="I1725:I1726"/>
    <mergeCell ref="J1725:J1734"/>
    <mergeCell ref="K1725:K1734"/>
    <mergeCell ref="L1725:L1734"/>
    <mergeCell ref="AC1725:AC1734"/>
    <mergeCell ref="AD1725:AD1734"/>
    <mergeCell ref="AE1725:AE1730"/>
    <mergeCell ref="AF1725:AF1734"/>
    <mergeCell ref="AG1725:AG1734"/>
    <mergeCell ref="I1727:I1734"/>
    <mergeCell ref="AE1731:AE1734"/>
    <mergeCell ref="A1715:A1724"/>
    <mergeCell ref="B1715:B1724"/>
    <mergeCell ref="C1715:C1724"/>
    <mergeCell ref="D1715:D1724"/>
    <mergeCell ref="E1715:E1724"/>
    <mergeCell ref="F1715:F1724"/>
    <mergeCell ref="G1715:G1724"/>
    <mergeCell ref="H1715:H1724"/>
    <mergeCell ref="I1715:I1716"/>
    <mergeCell ref="J1715:J1724"/>
    <mergeCell ref="K1715:K1724"/>
    <mergeCell ref="L1715:L1724"/>
    <mergeCell ref="AC1715:AC1724"/>
    <mergeCell ref="AD1715:AD1724"/>
    <mergeCell ref="AE1715:AE1720"/>
    <mergeCell ref="AF1715:AF1724"/>
    <mergeCell ref="AG1715:AG1724"/>
    <mergeCell ref="AH1695:AH1704"/>
    <mergeCell ref="I1697:I1704"/>
    <mergeCell ref="AE1701:AE1704"/>
    <mergeCell ref="A1705:A1714"/>
    <mergeCell ref="B1705:B1714"/>
    <mergeCell ref="C1705:C1714"/>
    <mergeCell ref="D1705:D1714"/>
    <mergeCell ref="E1705:E1714"/>
    <mergeCell ref="F1705:F1714"/>
    <mergeCell ref="G1705:G1714"/>
    <mergeCell ref="H1705:H1714"/>
    <mergeCell ref="I1705:I1706"/>
    <mergeCell ref="J1705:J1714"/>
    <mergeCell ref="K1705:K1714"/>
    <mergeCell ref="L1705:L1714"/>
    <mergeCell ref="AC1705:AC1714"/>
    <mergeCell ref="AD1705:AD1714"/>
    <mergeCell ref="AE1705:AE1710"/>
    <mergeCell ref="AF1705:AF1714"/>
    <mergeCell ref="AG1705:AG1714"/>
    <mergeCell ref="AH1705:AH1714"/>
    <mergeCell ref="I1707:I1714"/>
    <mergeCell ref="AE1711:AE1714"/>
    <mergeCell ref="A1695:A1704"/>
    <mergeCell ref="B1695:B1704"/>
    <mergeCell ref="C1695:C1704"/>
    <mergeCell ref="D1695:D1704"/>
    <mergeCell ref="E1695:E1704"/>
    <mergeCell ref="F1695:F1704"/>
    <mergeCell ref="G1695:G1704"/>
    <mergeCell ref="H1695:H1704"/>
    <mergeCell ref="I1695:I1696"/>
    <mergeCell ref="J1695:J1704"/>
    <mergeCell ref="K1695:K1704"/>
    <mergeCell ref="L1695:L1704"/>
    <mergeCell ref="AC1695:AC1704"/>
    <mergeCell ref="AD1695:AD1704"/>
    <mergeCell ref="AE1695:AE1700"/>
    <mergeCell ref="AF1695:AF1704"/>
    <mergeCell ref="AG1695:AG1704"/>
    <mergeCell ref="AH1675:AH1684"/>
    <mergeCell ref="I1677:I1684"/>
    <mergeCell ref="AE1681:AE1684"/>
    <mergeCell ref="A1685:A1694"/>
    <mergeCell ref="B1685:B1694"/>
    <mergeCell ref="C1685:C1694"/>
    <mergeCell ref="D1685:D1694"/>
    <mergeCell ref="E1685:E1694"/>
    <mergeCell ref="F1685:F1694"/>
    <mergeCell ref="G1685:G1694"/>
    <mergeCell ref="H1685:H1694"/>
    <mergeCell ref="I1685:I1686"/>
    <mergeCell ref="J1685:J1694"/>
    <mergeCell ref="K1685:K1694"/>
    <mergeCell ref="L1685:L1694"/>
    <mergeCell ref="AC1685:AC1694"/>
    <mergeCell ref="AD1685:AD1694"/>
    <mergeCell ref="AE1685:AE1690"/>
    <mergeCell ref="AF1685:AF1694"/>
    <mergeCell ref="AG1685:AG1694"/>
    <mergeCell ref="AH1685:AH1694"/>
    <mergeCell ref="I1687:I1694"/>
    <mergeCell ref="AE1691:AE1694"/>
    <mergeCell ref="A1675:A1684"/>
    <mergeCell ref="B1675:B1684"/>
    <mergeCell ref="C1675:C1684"/>
    <mergeCell ref="D1675:D1684"/>
    <mergeCell ref="E1675:E1684"/>
    <mergeCell ref="F1675:F1684"/>
    <mergeCell ref="G1675:G1684"/>
    <mergeCell ref="H1675:H1684"/>
    <mergeCell ref="I1675:I1676"/>
    <mergeCell ref="J1675:J1684"/>
    <mergeCell ref="K1675:K1684"/>
    <mergeCell ref="L1675:L1684"/>
    <mergeCell ref="AC1675:AC1684"/>
    <mergeCell ref="AD1675:AD1684"/>
    <mergeCell ref="AE1675:AE1680"/>
    <mergeCell ref="AF1675:AF1684"/>
    <mergeCell ref="AG1675:AG1684"/>
    <mergeCell ref="AH1655:AH1664"/>
    <mergeCell ref="I1657:I1664"/>
    <mergeCell ref="AE1661:AE1664"/>
    <mergeCell ref="AH1665:AH1674"/>
    <mergeCell ref="A1665:A1674"/>
    <mergeCell ref="B1665:B1674"/>
    <mergeCell ref="C1665:C1674"/>
    <mergeCell ref="D1665:D1674"/>
    <mergeCell ref="E1665:E1674"/>
    <mergeCell ref="F1665:F1674"/>
    <mergeCell ref="G1665:G1674"/>
    <mergeCell ref="H1665:H1674"/>
    <mergeCell ref="I1665:I1666"/>
    <mergeCell ref="J1665:J1674"/>
    <mergeCell ref="K1665:K1674"/>
    <mergeCell ref="L1665:L1674"/>
    <mergeCell ref="AC1665:AC1674"/>
    <mergeCell ref="AD1665:AD1674"/>
    <mergeCell ref="AE1665:AE1670"/>
    <mergeCell ref="AF1665:AF1674"/>
    <mergeCell ref="AG1665:AG1674"/>
    <mergeCell ref="I1667:I1674"/>
    <mergeCell ref="AE1671:AE1674"/>
    <mergeCell ref="A1655:A1664"/>
    <mergeCell ref="B1655:B1664"/>
    <mergeCell ref="C1655:C1664"/>
    <mergeCell ref="D1655:D1664"/>
    <mergeCell ref="E1655:E1664"/>
    <mergeCell ref="F1655:F1664"/>
    <mergeCell ref="G1655:G1664"/>
    <mergeCell ref="H1655:H1664"/>
    <mergeCell ref="I1655:I1656"/>
    <mergeCell ref="J1655:J1664"/>
    <mergeCell ref="K1655:K1664"/>
    <mergeCell ref="L1655:L1664"/>
    <mergeCell ref="AC1655:AC1664"/>
    <mergeCell ref="AD1655:AD1664"/>
    <mergeCell ref="AE1655:AE1660"/>
    <mergeCell ref="AF1655:AF1664"/>
    <mergeCell ref="AG1655:AG1664"/>
    <mergeCell ref="AH1635:AH1644"/>
    <mergeCell ref="I1637:I1644"/>
    <mergeCell ref="AE1641:AE1644"/>
    <mergeCell ref="A1645:A1654"/>
    <mergeCell ref="B1645:B1654"/>
    <mergeCell ref="C1645:C1654"/>
    <mergeCell ref="D1645:D1654"/>
    <mergeCell ref="E1645:E1654"/>
    <mergeCell ref="F1645:F1654"/>
    <mergeCell ref="G1645:G1654"/>
    <mergeCell ref="H1645:H1654"/>
    <mergeCell ref="I1645:I1646"/>
    <mergeCell ref="J1645:J1654"/>
    <mergeCell ref="K1645:K1654"/>
    <mergeCell ref="L1645:L1654"/>
    <mergeCell ref="AC1645:AC1654"/>
    <mergeCell ref="AD1645:AD1654"/>
    <mergeCell ref="AE1645:AE1650"/>
    <mergeCell ref="AF1645:AF1654"/>
    <mergeCell ref="AG1645:AG1654"/>
    <mergeCell ref="AH1645:AH1654"/>
    <mergeCell ref="I1647:I1654"/>
    <mergeCell ref="AE1651:AE1654"/>
    <mergeCell ref="A1635:A1644"/>
    <mergeCell ref="B1635:B1644"/>
    <mergeCell ref="C1635:C1644"/>
    <mergeCell ref="D1635:D1644"/>
    <mergeCell ref="E1635:E1644"/>
    <mergeCell ref="F1635:F1644"/>
    <mergeCell ref="G1635:G1644"/>
    <mergeCell ref="H1635:H1644"/>
    <mergeCell ref="I1635:I1636"/>
    <mergeCell ref="J1635:J1644"/>
    <mergeCell ref="K1635:K1644"/>
    <mergeCell ref="L1635:L1644"/>
    <mergeCell ref="AC1635:AC1644"/>
    <mergeCell ref="AD1635:AD1644"/>
    <mergeCell ref="AE1635:AE1640"/>
    <mergeCell ref="AF1635:AF1644"/>
    <mergeCell ref="AG1635:AG1644"/>
    <mergeCell ref="AH1615:AH1624"/>
    <mergeCell ref="I1617:I1624"/>
    <mergeCell ref="AE1621:AE1624"/>
    <mergeCell ref="A1625:A1634"/>
    <mergeCell ref="B1625:B1634"/>
    <mergeCell ref="C1625:C1634"/>
    <mergeCell ref="D1625:D1634"/>
    <mergeCell ref="E1625:E1634"/>
    <mergeCell ref="F1625:F1634"/>
    <mergeCell ref="G1625:G1634"/>
    <mergeCell ref="H1625:H1634"/>
    <mergeCell ref="I1625:I1626"/>
    <mergeCell ref="J1625:J1634"/>
    <mergeCell ref="K1625:K1634"/>
    <mergeCell ref="L1625:L1634"/>
    <mergeCell ref="AC1625:AC1634"/>
    <mergeCell ref="AD1625:AD1634"/>
    <mergeCell ref="AE1625:AE1630"/>
    <mergeCell ref="AF1625:AF1634"/>
    <mergeCell ref="AG1625:AG1634"/>
    <mergeCell ref="AH1625:AH1634"/>
    <mergeCell ref="I1627:I1634"/>
    <mergeCell ref="AE1631:AE1634"/>
    <mergeCell ref="A1615:A1624"/>
    <mergeCell ref="B1615:B1624"/>
    <mergeCell ref="C1615:C1624"/>
    <mergeCell ref="D1615:D1624"/>
    <mergeCell ref="E1615:E1624"/>
    <mergeCell ref="F1615:F1624"/>
    <mergeCell ref="G1615:G1624"/>
    <mergeCell ref="H1615:H1624"/>
    <mergeCell ref="I1615:I1616"/>
    <mergeCell ref="J1615:J1624"/>
    <mergeCell ref="K1615:K1624"/>
    <mergeCell ref="L1615:L1624"/>
    <mergeCell ref="AC1615:AC1624"/>
    <mergeCell ref="AD1615:AD1624"/>
    <mergeCell ref="AE1615:AE1620"/>
    <mergeCell ref="AF1615:AF1624"/>
    <mergeCell ref="AG1615:AG1624"/>
    <mergeCell ref="AH1595:AH1604"/>
    <mergeCell ref="I1597:I1604"/>
    <mergeCell ref="AE1601:AE1604"/>
    <mergeCell ref="AH1605:AH1614"/>
    <mergeCell ref="A1605:A1614"/>
    <mergeCell ref="B1605:B1614"/>
    <mergeCell ref="C1605:C1614"/>
    <mergeCell ref="D1605:D1614"/>
    <mergeCell ref="E1605:E1614"/>
    <mergeCell ref="F1605:F1614"/>
    <mergeCell ref="G1605:G1614"/>
    <mergeCell ref="H1605:H1614"/>
    <mergeCell ref="I1605:I1606"/>
    <mergeCell ref="J1605:J1614"/>
    <mergeCell ref="K1605:K1614"/>
    <mergeCell ref="L1605:L1614"/>
    <mergeCell ref="AC1605:AC1614"/>
    <mergeCell ref="AD1605:AD1614"/>
    <mergeCell ref="AE1605:AE1610"/>
    <mergeCell ref="AF1605:AF1614"/>
    <mergeCell ref="AG1605:AG1614"/>
    <mergeCell ref="I1607:I1614"/>
    <mergeCell ref="AE1611:AE1614"/>
    <mergeCell ref="A1595:A1604"/>
    <mergeCell ref="B1595:B1604"/>
    <mergeCell ref="C1595:C1604"/>
    <mergeCell ref="D1595:D1604"/>
    <mergeCell ref="E1595:E1604"/>
    <mergeCell ref="F1595:F1604"/>
    <mergeCell ref="G1595:G1604"/>
    <mergeCell ref="H1595:H1604"/>
    <mergeCell ref="I1595:I1596"/>
    <mergeCell ref="J1595:J1604"/>
    <mergeCell ref="K1595:K1604"/>
    <mergeCell ref="L1595:L1604"/>
    <mergeCell ref="AC1595:AC1604"/>
    <mergeCell ref="AD1595:AD1604"/>
    <mergeCell ref="AE1595:AE1600"/>
    <mergeCell ref="AF1595:AF1604"/>
    <mergeCell ref="AG1595:AG1604"/>
    <mergeCell ref="AH1575:AH1584"/>
    <mergeCell ref="I1577:I1584"/>
    <mergeCell ref="AE1581:AE1584"/>
    <mergeCell ref="A1585:A1594"/>
    <mergeCell ref="B1585:B1594"/>
    <mergeCell ref="C1585:C1594"/>
    <mergeCell ref="D1585:D1594"/>
    <mergeCell ref="E1585:E1594"/>
    <mergeCell ref="F1585:F1594"/>
    <mergeCell ref="G1585:G1594"/>
    <mergeCell ref="H1585:H1594"/>
    <mergeCell ref="I1585:I1586"/>
    <mergeCell ref="J1585:J1594"/>
    <mergeCell ref="K1585:K1594"/>
    <mergeCell ref="L1585:L1594"/>
    <mergeCell ref="AC1585:AC1594"/>
    <mergeCell ref="AD1585:AD1594"/>
    <mergeCell ref="AE1585:AE1590"/>
    <mergeCell ref="AF1585:AF1594"/>
    <mergeCell ref="AG1585:AG1594"/>
    <mergeCell ref="AH1585:AH1594"/>
    <mergeCell ref="I1587:I1594"/>
    <mergeCell ref="AE1591:AE1594"/>
    <mergeCell ref="A1575:A1584"/>
    <mergeCell ref="B1575:B1584"/>
    <mergeCell ref="C1575:C1584"/>
    <mergeCell ref="D1575:D1584"/>
    <mergeCell ref="E1575:E1584"/>
    <mergeCell ref="F1575:F1584"/>
    <mergeCell ref="G1575:G1584"/>
    <mergeCell ref="H1575:H1584"/>
    <mergeCell ref="I1575:I1576"/>
    <mergeCell ref="J1575:J1584"/>
    <mergeCell ref="K1575:K1584"/>
    <mergeCell ref="L1575:L1584"/>
    <mergeCell ref="AC1575:AC1584"/>
    <mergeCell ref="AD1575:AD1584"/>
    <mergeCell ref="AE1575:AE1580"/>
    <mergeCell ref="AF1575:AF1584"/>
    <mergeCell ref="AG1575:AG1584"/>
    <mergeCell ref="AH1555:AH1564"/>
    <mergeCell ref="I1557:I1564"/>
    <mergeCell ref="AE1561:AE1564"/>
    <mergeCell ref="A1565:A1574"/>
    <mergeCell ref="B1565:B1574"/>
    <mergeCell ref="C1565:C1574"/>
    <mergeCell ref="D1565:D1574"/>
    <mergeCell ref="E1565:E1574"/>
    <mergeCell ref="F1565:F1574"/>
    <mergeCell ref="G1565:G1574"/>
    <mergeCell ref="H1565:H1574"/>
    <mergeCell ref="I1565:I1566"/>
    <mergeCell ref="J1565:J1574"/>
    <mergeCell ref="K1565:K1574"/>
    <mergeCell ref="L1565:L1574"/>
    <mergeCell ref="AC1565:AC1574"/>
    <mergeCell ref="AD1565:AD1574"/>
    <mergeCell ref="AE1565:AE1570"/>
    <mergeCell ref="AF1565:AF1574"/>
    <mergeCell ref="AG1565:AG1574"/>
    <mergeCell ref="AH1565:AH1574"/>
    <mergeCell ref="I1567:I1574"/>
    <mergeCell ref="AE1571:AE1574"/>
    <mergeCell ref="A1555:A1564"/>
    <mergeCell ref="B1555:B1564"/>
    <mergeCell ref="C1555:C1564"/>
    <mergeCell ref="D1555:D1564"/>
    <mergeCell ref="E1555:E1564"/>
    <mergeCell ref="F1555:F1564"/>
    <mergeCell ref="G1555:G1564"/>
    <mergeCell ref="H1555:H1564"/>
    <mergeCell ref="I1555:I1556"/>
    <mergeCell ref="J1555:J1564"/>
    <mergeCell ref="K1555:K1564"/>
    <mergeCell ref="L1555:L1564"/>
    <mergeCell ref="AC1555:AC1564"/>
    <mergeCell ref="AD1555:AD1564"/>
    <mergeCell ref="AE1555:AE1560"/>
    <mergeCell ref="AF1555:AF1564"/>
    <mergeCell ref="AG1555:AG1564"/>
    <mergeCell ref="AH1535:AH1544"/>
    <mergeCell ref="I1537:I1544"/>
    <mergeCell ref="AE1541:AE1544"/>
    <mergeCell ref="AH1545:AH1554"/>
    <mergeCell ref="A1545:A1554"/>
    <mergeCell ref="B1545:B1554"/>
    <mergeCell ref="C1545:C1554"/>
    <mergeCell ref="D1545:D1554"/>
    <mergeCell ref="E1545:E1554"/>
    <mergeCell ref="F1545:F1554"/>
    <mergeCell ref="G1545:G1554"/>
    <mergeCell ref="H1545:H1554"/>
    <mergeCell ref="I1545:I1546"/>
    <mergeCell ref="J1545:J1554"/>
    <mergeCell ref="K1545:K1554"/>
    <mergeCell ref="L1545:L1554"/>
    <mergeCell ref="AC1545:AC1554"/>
    <mergeCell ref="AD1545:AD1554"/>
    <mergeCell ref="AE1545:AE1550"/>
    <mergeCell ref="AF1545:AF1554"/>
    <mergeCell ref="AG1545:AG1554"/>
    <mergeCell ref="I1547:I1554"/>
    <mergeCell ref="AE1551:AE1554"/>
    <mergeCell ref="A1535:A1544"/>
    <mergeCell ref="B1535:B1544"/>
    <mergeCell ref="C1535:C1544"/>
    <mergeCell ref="D1535:D1544"/>
    <mergeCell ref="E1535:E1544"/>
    <mergeCell ref="F1535:F1544"/>
    <mergeCell ref="G1535:G1544"/>
    <mergeCell ref="H1535:H1544"/>
    <mergeCell ref="I1535:I1536"/>
    <mergeCell ref="J1535:J1544"/>
    <mergeCell ref="K1535:K1544"/>
    <mergeCell ref="L1535:L1544"/>
    <mergeCell ref="AC1535:AC1544"/>
    <mergeCell ref="AD1535:AD1544"/>
    <mergeCell ref="AE1535:AE1540"/>
    <mergeCell ref="AF1535:AF1544"/>
    <mergeCell ref="AG1535:AG1544"/>
    <mergeCell ref="AH1515:AH1524"/>
    <mergeCell ref="I1517:I1524"/>
    <mergeCell ref="AE1521:AE1524"/>
    <mergeCell ref="A1525:A1534"/>
    <mergeCell ref="B1525:B1534"/>
    <mergeCell ref="C1525:C1534"/>
    <mergeCell ref="D1525:D1534"/>
    <mergeCell ref="E1525:E1534"/>
    <mergeCell ref="F1525:F1534"/>
    <mergeCell ref="G1525:G1534"/>
    <mergeCell ref="H1525:H1534"/>
    <mergeCell ref="I1525:I1526"/>
    <mergeCell ref="J1525:J1534"/>
    <mergeCell ref="K1525:K1534"/>
    <mergeCell ref="L1525:L1534"/>
    <mergeCell ref="AC1525:AC1534"/>
    <mergeCell ref="AD1525:AD1534"/>
    <mergeCell ref="AE1525:AE1530"/>
    <mergeCell ref="AF1525:AF1534"/>
    <mergeCell ref="AG1525:AG1534"/>
    <mergeCell ref="AH1525:AH1534"/>
    <mergeCell ref="I1527:I1534"/>
    <mergeCell ref="AE1531:AE1534"/>
    <mergeCell ref="A1515:A1524"/>
    <mergeCell ref="B1515:B1524"/>
    <mergeCell ref="C1515:C1524"/>
    <mergeCell ref="D1515:D1524"/>
    <mergeCell ref="E1515:E1524"/>
    <mergeCell ref="F1515:F1524"/>
    <mergeCell ref="G1515:G1524"/>
    <mergeCell ref="H1515:H1524"/>
    <mergeCell ref="I1515:I1516"/>
    <mergeCell ref="J1515:J1524"/>
    <mergeCell ref="K1515:K1524"/>
    <mergeCell ref="L1515:L1524"/>
    <mergeCell ref="AC1515:AC1524"/>
    <mergeCell ref="AD1515:AD1524"/>
    <mergeCell ref="AE1515:AE1520"/>
    <mergeCell ref="AF1515:AF1524"/>
    <mergeCell ref="AG1515:AG1524"/>
    <mergeCell ref="AH1495:AH1504"/>
    <mergeCell ref="I1497:I1504"/>
    <mergeCell ref="AE1501:AE1504"/>
    <mergeCell ref="A1505:A1514"/>
    <mergeCell ref="B1505:B1514"/>
    <mergeCell ref="C1505:C1514"/>
    <mergeCell ref="D1505:D1514"/>
    <mergeCell ref="E1505:E1514"/>
    <mergeCell ref="F1505:F1514"/>
    <mergeCell ref="G1505:G1514"/>
    <mergeCell ref="H1505:H1514"/>
    <mergeCell ref="I1505:I1506"/>
    <mergeCell ref="J1505:J1514"/>
    <mergeCell ref="K1505:K1514"/>
    <mergeCell ref="L1505:L1514"/>
    <mergeCell ref="AC1505:AC1514"/>
    <mergeCell ref="AD1505:AD1514"/>
    <mergeCell ref="AE1505:AE1510"/>
    <mergeCell ref="AF1505:AF1514"/>
    <mergeCell ref="AG1505:AG1514"/>
    <mergeCell ref="AH1505:AH1514"/>
    <mergeCell ref="I1507:I1514"/>
    <mergeCell ref="AE1511:AE1514"/>
    <mergeCell ref="A1495:A1504"/>
    <mergeCell ref="B1495:B1504"/>
    <mergeCell ref="C1495:C1504"/>
    <mergeCell ref="D1495:D1504"/>
    <mergeCell ref="E1495:E1504"/>
    <mergeCell ref="F1495:F1504"/>
    <mergeCell ref="G1495:G1504"/>
    <mergeCell ref="H1495:H1504"/>
    <mergeCell ref="I1495:I1496"/>
    <mergeCell ref="J1495:J1504"/>
    <mergeCell ref="K1495:K1504"/>
    <mergeCell ref="L1495:L1504"/>
    <mergeCell ref="AC1495:AC1504"/>
    <mergeCell ref="AD1495:AD1504"/>
    <mergeCell ref="AE1495:AE1500"/>
    <mergeCell ref="AF1495:AF1504"/>
    <mergeCell ref="AG1495:AG1504"/>
    <mergeCell ref="AH1475:AH1484"/>
    <mergeCell ref="I1477:I1484"/>
    <mergeCell ref="AE1481:AE1484"/>
    <mergeCell ref="AH1485:AH1494"/>
    <mergeCell ref="A1485:A1494"/>
    <mergeCell ref="B1485:B1494"/>
    <mergeCell ref="C1485:C1494"/>
    <mergeCell ref="D1485:D1494"/>
    <mergeCell ref="E1485:E1494"/>
    <mergeCell ref="F1485:F1494"/>
    <mergeCell ref="G1485:G1494"/>
    <mergeCell ref="H1485:H1494"/>
    <mergeCell ref="I1485:I1486"/>
    <mergeCell ref="J1485:J1494"/>
    <mergeCell ref="K1485:K1494"/>
    <mergeCell ref="L1485:L1494"/>
    <mergeCell ref="AC1485:AC1494"/>
    <mergeCell ref="AD1485:AD1494"/>
    <mergeCell ref="AE1485:AE1490"/>
    <mergeCell ref="AF1485:AF1494"/>
    <mergeCell ref="AG1485:AG1494"/>
    <mergeCell ref="I1487:I1494"/>
    <mergeCell ref="AE1491:AE1494"/>
    <mergeCell ref="A1475:A1484"/>
    <mergeCell ref="B1475:B1484"/>
    <mergeCell ref="C1475:C1484"/>
    <mergeCell ref="D1475:D1484"/>
    <mergeCell ref="E1475:E1484"/>
    <mergeCell ref="F1475:F1484"/>
    <mergeCell ref="G1475:G1484"/>
    <mergeCell ref="H1475:H1484"/>
    <mergeCell ref="I1475:I1476"/>
    <mergeCell ref="J1475:J1484"/>
    <mergeCell ref="K1475:K1484"/>
    <mergeCell ref="L1475:L1484"/>
    <mergeCell ref="AC1475:AC1484"/>
    <mergeCell ref="AD1475:AD1484"/>
    <mergeCell ref="AE1475:AE1480"/>
    <mergeCell ref="AF1475:AF1484"/>
    <mergeCell ref="AG1475:AG1484"/>
    <mergeCell ref="AH1455:AH1464"/>
    <mergeCell ref="I1457:I1464"/>
    <mergeCell ref="AE1461:AE1464"/>
    <mergeCell ref="A1465:A1474"/>
    <mergeCell ref="B1465:B1474"/>
    <mergeCell ref="C1465:C1474"/>
    <mergeCell ref="D1465:D1474"/>
    <mergeCell ref="E1465:E1474"/>
    <mergeCell ref="F1465:F1474"/>
    <mergeCell ref="G1465:G1474"/>
    <mergeCell ref="H1465:H1474"/>
    <mergeCell ref="I1465:I1466"/>
    <mergeCell ref="J1465:J1474"/>
    <mergeCell ref="K1465:K1474"/>
    <mergeCell ref="L1465:L1474"/>
    <mergeCell ref="AC1465:AC1474"/>
    <mergeCell ref="AD1465:AD1474"/>
    <mergeCell ref="AE1465:AE1470"/>
    <mergeCell ref="AF1465:AF1474"/>
    <mergeCell ref="AG1465:AG1474"/>
    <mergeCell ref="AH1465:AH1474"/>
    <mergeCell ref="I1467:I1474"/>
    <mergeCell ref="AE1471:AE1474"/>
    <mergeCell ref="A1455:A1464"/>
    <mergeCell ref="B1455:B1464"/>
    <mergeCell ref="C1455:C1464"/>
    <mergeCell ref="D1455:D1464"/>
    <mergeCell ref="E1455:E1464"/>
    <mergeCell ref="F1455:F1464"/>
    <mergeCell ref="G1455:G1464"/>
    <mergeCell ref="H1455:H1464"/>
    <mergeCell ref="I1455:I1456"/>
    <mergeCell ref="J1455:J1464"/>
    <mergeCell ref="K1455:K1464"/>
    <mergeCell ref="L1455:L1464"/>
    <mergeCell ref="AC1455:AC1464"/>
    <mergeCell ref="AD1455:AD1464"/>
    <mergeCell ref="AE1455:AE1460"/>
    <mergeCell ref="AF1455:AF1464"/>
    <mergeCell ref="AG1455:AG1464"/>
    <mergeCell ref="AH1435:AH1444"/>
    <mergeCell ref="I1437:I1444"/>
    <mergeCell ref="AE1441:AE1444"/>
    <mergeCell ref="A1445:A1454"/>
    <mergeCell ref="B1445:B1454"/>
    <mergeCell ref="C1445:C1454"/>
    <mergeCell ref="D1445:D1454"/>
    <mergeCell ref="E1445:E1454"/>
    <mergeCell ref="F1445:F1454"/>
    <mergeCell ref="G1445:G1454"/>
    <mergeCell ref="H1445:H1454"/>
    <mergeCell ref="I1445:I1446"/>
    <mergeCell ref="J1445:J1454"/>
    <mergeCell ref="K1445:K1454"/>
    <mergeCell ref="L1445:L1454"/>
    <mergeCell ref="AC1445:AC1454"/>
    <mergeCell ref="AD1445:AD1454"/>
    <mergeCell ref="AE1445:AE1450"/>
    <mergeCell ref="AF1445:AF1454"/>
    <mergeCell ref="AG1445:AG1454"/>
    <mergeCell ref="AH1445:AH1454"/>
    <mergeCell ref="I1447:I1454"/>
    <mergeCell ref="AE1451:AE1454"/>
    <mergeCell ref="A1435:A1444"/>
    <mergeCell ref="B1435:B1444"/>
    <mergeCell ref="C1435:C1444"/>
    <mergeCell ref="D1435:D1444"/>
    <mergeCell ref="E1435:E1444"/>
    <mergeCell ref="F1435:F1444"/>
    <mergeCell ref="G1435:G1444"/>
    <mergeCell ref="H1435:H1444"/>
    <mergeCell ref="I1435:I1436"/>
    <mergeCell ref="J1435:J1444"/>
    <mergeCell ref="K1435:K1444"/>
    <mergeCell ref="L1435:L1444"/>
    <mergeCell ref="AC1435:AC1444"/>
    <mergeCell ref="AD1435:AD1444"/>
    <mergeCell ref="AE1435:AE1440"/>
    <mergeCell ref="AF1435:AF1444"/>
    <mergeCell ref="AG1435:AG1444"/>
    <mergeCell ref="AH1415:AH1424"/>
    <mergeCell ref="I1417:I1424"/>
    <mergeCell ref="AE1421:AE1424"/>
    <mergeCell ref="AH1425:AH1434"/>
    <mergeCell ref="A1425:A1434"/>
    <mergeCell ref="B1425:B1434"/>
    <mergeCell ref="C1425:C1434"/>
    <mergeCell ref="D1425:D1434"/>
    <mergeCell ref="E1425:E1434"/>
    <mergeCell ref="F1425:F1434"/>
    <mergeCell ref="G1425:G1434"/>
    <mergeCell ref="H1425:H1434"/>
    <mergeCell ref="I1425:I1426"/>
    <mergeCell ref="J1425:J1434"/>
    <mergeCell ref="K1425:K1434"/>
    <mergeCell ref="L1425:L1434"/>
    <mergeCell ref="AC1425:AC1434"/>
    <mergeCell ref="AD1425:AD1434"/>
    <mergeCell ref="AE1425:AE1430"/>
    <mergeCell ref="AF1425:AF1434"/>
    <mergeCell ref="AG1425:AG1434"/>
    <mergeCell ref="I1427:I1434"/>
    <mergeCell ref="AE1431:AE1434"/>
    <mergeCell ref="A1415:A1424"/>
    <mergeCell ref="B1415:B1424"/>
    <mergeCell ref="C1415:C1424"/>
    <mergeCell ref="D1415:D1424"/>
    <mergeCell ref="E1415:E1424"/>
    <mergeCell ref="F1415:F1424"/>
    <mergeCell ref="G1415:G1424"/>
    <mergeCell ref="H1415:H1424"/>
    <mergeCell ref="I1415:I1416"/>
    <mergeCell ref="J1415:J1424"/>
    <mergeCell ref="K1415:K1424"/>
    <mergeCell ref="L1415:L1424"/>
    <mergeCell ref="AC1415:AC1424"/>
    <mergeCell ref="AD1415:AD1424"/>
    <mergeCell ref="AE1415:AE1420"/>
    <mergeCell ref="AF1415:AF1424"/>
    <mergeCell ref="AG1415:AG1424"/>
    <mergeCell ref="AH1395:AH1404"/>
    <mergeCell ref="I1397:I1404"/>
    <mergeCell ref="AE1401:AE1404"/>
    <mergeCell ref="A1405:A1414"/>
    <mergeCell ref="B1405:B1414"/>
    <mergeCell ref="C1405:C1414"/>
    <mergeCell ref="D1405:D1414"/>
    <mergeCell ref="E1405:E1414"/>
    <mergeCell ref="F1405:F1414"/>
    <mergeCell ref="G1405:G1414"/>
    <mergeCell ref="H1405:H1414"/>
    <mergeCell ref="I1405:I1406"/>
    <mergeCell ref="J1405:J1414"/>
    <mergeCell ref="K1405:K1414"/>
    <mergeCell ref="L1405:L1414"/>
    <mergeCell ref="AC1405:AC1414"/>
    <mergeCell ref="AD1405:AD1414"/>
    <mergeCell ref="AE1405:AE1410"/>
    <mergeCell ref="AF1405:AF1414"/>
    <mergeCell ref="AG1405:AG1414"/>
    <mergeCell ref="AH1405:AH1414"/>
    <mergeCell ref="I1407:I1414"/>
    <mergeCell ref="AE1411:AE1414"/>
    <mergeCell ref="A1395:A1404"/>
    <mergeCell ref="B1395:B1404"/>
    <mergeCell ref="C1395:C1404"/>
    <mergeCell ref="D1395:D1404"/>
    <mergeCell ref="E1395:E1404"/>
    <mergeCell ref="F1395:F1404"/>
    <mergeCell ref="G1395:G1404"/>
    <mergeCell ref="H1395:H1404"/>
    <mergeCell ref="I1395:I1396"/>
    <mergeCell ref="J1395:J1404"/>
    <mergeCell ref="K1395:K1404"/>
    <mergeCell ref="L1395:L1404"/>
    <mergeCell ref="AC1395:AC1404"/>
    <mergeCell ref="AD1395:AD1404"/>
    <mergeCell ref="AE1395:AE1400"/>
    <mergeCell ref="AF1395:AF1404"/>
    <mergeCell ref="AG1395:AG1404"/>
    <mergeCell ref="AH1375:AH1384"/>
    <mergeCell ref="I1377:I1384"/>
    <mergeCell ref="AE1381:AE1384"/>
    <mergeCell ref="A1385:A1394"/>
    <mergeCell ref="B1385:B1394"/>
    <mergeCell ref="C1385:C1394"/>
    <mergeCell ref="D1385:D1394"/>
    <mergeCell ref="E1385:E1394"/>
    <mergeCell ref="F1385:F1394"/>
    <mergeCell ref="G1385:G1394"/>
    <mergeCell ref="H1385:H1394"/>
    <mergeCell ref="I1385:I1386"/>
    <mergeCell ref="J1385:J1394"/>
    <mergeCell ref="K1385:K1394"/>
    <mergeCell ref="L1385:L1394"/>
    <mergeCell ref="AC1385:AC1394"/>
    <mergeCell ref="AD1385:AD1394"/>
    <mergeCell ref="AE1385:AE1390"/>
    <mergeCell ref="AF1385:AF1394"/>
    <mergeCell ref="AG1385:AG1394"/>
    <mergeCell ref="AH1385:AH1394"/>
    <mergeCell ref="I1387:I1394"/>
    <mergeCell ref="AE1391:AE1394"/>
    <mergeCell ref="A1375:A1384"/>
    <mergeCell ref="B1375:B1384"/>
    <mergeCell ref="C1375:C1384"/>
    <mergeCell ref="D1375:D1384"/>
    <mergeCell ref="E1375:E1384"/>
    <mergeCell ref="F1375:F1384"/>
    <mergeCell ref="G1375:G1384"/>
    <mergeCell ref="H1375:H1384"/>
    <mergeCell ref="I1375:I1376"/>
    <mergeCell ref="J1375:J1384"/>
    <mergeCell ref="K1375:K1384"/>
    <mergeCell ref="L1375:L1384"/>
    <mergeCell ref="AC1375:AC1384"/>
    <mergeCell ref="AD1375:AD1384"/>
    <mergeCell ref="AE1375:AE1380"/>
    <mergeCell ref="AF1375:AF1384"/>
    <mergeCell ref="AG1375:AG1384"/>
    <mergeCell ref="AH1355:AH1364"/>
    <mergeCell ref="I1357:I1364"/>
    <mergeCell ref="AE1361:AE1364"/>
    <mergeCell ref="AH1365:AH1374"/>
    <mergeCell ref="A1365:A1374"/>
    <mergeCell ref="B1365:B1374"/>
    <mergeCell ref="C1365:C1374"/>
    <mergeCell ref="D1365:D1374"/>
    <mergeCell ref="E1365:E1374"/>
    <mergeCell ref="F1365:F1374"/>
    <mergeCell ref="G1365:G1374"/>
    <mergeCell ref="H1365:H1374"/>
    <mergeCell ref="I1365:I1366"/>
    <mergeCell ref="J1365:J1374"/>
    <mergeCell ref="K1365:K1374"/>
    <mergeCell ref="L1365:L1374"/>
    <mergeCell ref="AC1365:AC1374"/>
    <mergeCell ref="AD1365:AD1374"/>
    <mergeCell ref="AE1365:AE1370"/>
    <mergeCell ref="AF1365:AF1374"/>
    <mergeCell ref="AG1365:AG1374"/>
    <mergeCell ref="I1367:I1374"/>
    <mergeCell ref="AE1371:AE1374"/>
    <mergeCell ref="A1355:A1364"/>
    <mergeCell ref="B1355:B1364"/>
    <mergeCell ref="C1355:C1364"/>
    <mergeCell ref="D1355:D1364"/>
    <mergeCell ref="E1355:E1364"/>
    <mergeCell ref="F1355:F1364"/>
    <mergeCell ref="G1355:G1364"/>
    <mergeCell ref="H1355:H1364"/>
    <mergeCell ref="I1355:I1356"/>
    <mergeCell ref="J1355:J1364"/>
    <mergeCell ref="K1355:K1364"/>
    <mergeCell ref="L1355:L1364"/>
    <mergeCell ref="AC1355:AC1364"/>
    <mergeCell ref="AD1355:AD1364"/>
    <mergeCell ref="AE1355:AE1360"/>
    <mergeCell ref="AF1355:AF1364"/>
    <mergeCell ref="AG1355:AG1364"/>
    <mergeCell ref="AH1335:AH1344"/>
    <mergeCell ref="I1337:I1344"/>
    <mergeCell ref="AE1341:AE1344"/>
    <mergeCell ref="A1345:A1354"/>
    <mergeCell ref="B1345:B1354"/>
    <mergeCell ref="C1345:C1354"/>
    <mergeCell ref="D1345:D1354"/>
    <mergeCell ref="E1345:E1354"/>
    <mergeCell ref="F1345:F1354"/>
    <mergeCell ref="G1345:G1354"/>
    <mergeCell ref="H1345:H1354"/>
    <mergeCell ref="I1345:I1346"/>
    <mergeCell ref="J1345:J1354"/>
    <mergeCell ref="K1345:K1354"/>
    <mergeCell ref="L1345:L1354"/>
    <mergeCell ref="AC1345:AC1354"/>
    <mergeCell ref="AD1345:AD1354"/>
    <mergeCell ref="AE1345:AE1350"/>
    <mergeCell ref="AF1345:AF1354"/>
    <mergeCell ref="AG1345:AG1354"/>
    <mergeCell ref="AH1345:AH1354"/>
    <mergeCell ref="I1347:I1354"/>
    <mergeCell ref="AE1351:AE1354"/>
    <mergeCell ref="A1335:A1344"/>
    <mergeCell ref="B1335:B1344"/>
    <mergeCell ref="C1335:C1344"/>
    <mergeCell ref="D1335:D1344"/>
    <mergeCell ref="E1335:E1344"/>
    <mergeCell ref="F1335:F1344"/>
    <mergeCell ref="G1335:G1344"/>
    <mergeCell ref="H1335:H1344"/>
    <mergeCell ref="I1335:I1336"/>
    <mergeCell ref="J1335:J1344"/>
    <mergeCell ref="K1335:K1344"/>
    <mergeCell ref="L1335:L1344"/>
    <mergeCell ref="AC1335:AC1344"/>
    <mergeCell ref="AD1335:AD1344"/>
    <mergeCell ref="AE1335:AE1340"/>
    <mergeCell ref="AF1335:AF1344"/>
    <mergeCell ref="AG1335:AG1344"/>
    <mergeCell ref="AH1315:AH1324"/>
    <mergeCell ref="I1317:I1324"/>
    <mergeCell ref="AE1321:AE1324"/>
    <mergeCell ref="A1325:A1334"/>
    <mergeCell ref="B1325:B1334"/>
    <mergeCell ref="C1325:C1334"/>
    <mergeCell ref="D1325:D1334"/>
    <mergeCell ref="E1325:E1334"/>
    <mergeCell ref="F1325:F1334"/>
    <mergeCell ref="G1325:G1334"/>
    <mergeCell ref="H1325:H1334"/>
    <mergeCell ref="I1325:I1326"/>
    <mergeCell ref="J1325:J1334"/>
    <mergeCell ref="K1325:K1334"/>
    <mergeCell ref="L1325:L1334"/>
    <mergeCell ref="AC1325:AC1334"/>
    <mergeCell ref="AD1325:AD1334"/>
    <mergeCell ref="AE1325:AE1330"/>
    <mergeCell ref="AF1325:AF1334"/>
    <mergeCell ref="AG1325:AG1334"/>
    <mergeCell ref="AH1325:AH1334"/>
    <mergeCell ref="I1327:I1334"/>
    <mergeCell ref="AE1331:AE1334"/>
    <mergeCell ref="A1315:A1324"/>
    <mergeCell ref="B1315:B1324"/>
    <mergeCell ref="C1315:C1324"/>
    <mergeCell ref="D1315:D1324"/>
    <mergeCell ref="E1315:E1324"/>
    <mergeCell ref="F1315:F1324"/>
    <mergeCell ref="G1315:G1324"/>
    <mergeCell ref="H1315:H1324"/>
    <mergeCell ref="I1315:I1316"/>
    <mergeCell ref="J1315:J1324"/>
    <mergeCell ref="K1315:K1324"/>
    <mergeCell ref="L1315:L1324"/>
    <mergeCell ref="AC1315:AC1324"/>
    <mergeCell ref="AD1315:AD1324"/>
    <mergeCell ref="AE1315:AE1320"/>
    <mergeCell ref="AF1315:AF1324"/>
    <mergeCell ref="AG1315:AG1324"/>
    <mergeCell ref="AH1295:AH1304"/>
    <mergeCell ref="I1297:I1304"/>
    <mergeCell ref="AE1301:AE1304"/>
    <mergeCell ref="AH1305:AH1314"/>
    <mergeCell ref="A1305:A1314"/>
    <mergeCell ref="B1305:B1314"/>
    <mergeCell ref="C1305:C1314"/>
    <mergeCell ref="D1305:D1314"/>
    <mergeCell ref="E1305:E1314"/>
    <mergeCell ref="F1305:F1314"/>
    <mergeCell ref="G1305:G1314"/>
    <mergeCell ref="H1305:H1314"/>
    <mergeCell ref="I1305:I1306"/>
    <mergeCell ref="J1305:J1314"/>
    <mergeCell ref="K1305:K1314"/>
    <mergeCell ref="L1305:L1314"/>
    <mergeCell ref="AC1305:AC1314"/>
    <mergeCell ref="AD1305:AD1314"/>
    <mergeCell ref="AE1305:AE1310"/>
    <mergeCell ref="AF1305:AF1314"/>
    <mergeCell ref="AG1305:AG1314"/>
    <mergeCell ref="I1307:I1314"/>
    <mergeCell ref="AE1311:AE1314"/>
    <mergeCell ref="A1295:A1304"/>
    <mergeCell ref="B1295:B1304"/>
    <mergeCell ref="C1295:C1304"/>
    <mergeCell ref="D1295:D1304"/>
    <mergeCell ref="E1295:E1304"/>
    <mergeCell ref="F1295:F1304"/>
    <mergeCell ref="G1295:G1304"/>
    <mergeCell ref="H1295:H1304"/>
    <mergeCell ref="I1295:I1296"/>
    <mergeCell ref="J1295:J1304"/>
    <mergeCell ref="K1295:K1304"/>
    <mergeCell ref="L1295:L1304"/>
    <mergeCell ref="AC1295:AC1304"/>
    <mergeCell ref="AD1295:AD1304"/>
    <mergeCell ref="AE1295:AE1300"/>
    <mergeCell ref="AF1295:AF1304"/>
    <mergeCell ref="AG1295:AG1304"/>
    <mergeCell ref="AH1275:AH1284"/>
    <mergeCell ref="I1277:I1284"/>
    <mergeCell ref="AE1281:AE1284"/>
    <mergeCell ref="A1285:A1294"/>
    <mergeCell ref="B1285:B1294"/>
    <mergeCell ref="C1285:C1294"/>
    <mergeCell ref="D1285:D1294"/>
    <mergeCell ref="E1285:E1294"/>
    <mergeCell ref="F1285:F1294"/>
    <mergeCell ref="G1285:G1294"/>
    <mergeCell ref="H1285:H1294"/>
    <mergeCell ref="I1285:I1286"/>
    <mergeCell ref="J1285:J1294"/>
    <mergeCell ref="K1285:K1294"/>
    <mergeCell ref="L1285:L1294"/>
    <mergeCell ref="AC1285:AC1294"/>
    <mergeCell ref="AD1285:AD1294"/>
    <mergeCell ref="AE1285:AE1290"/>
    <mergeCell ref="AF1285:AF1294"/>
    <mergeCell ref="AG1285:AG1294"/>
    <mergeCell ref="AH1285:AH1294"/>
    <mergeCell ref="I1287:I1294"/>
    <mergeCell ref="AE1291:AE1294"/>
    <mergeCell ref="A1275:A1284"/>
    <mergeCell ref="B1275:B1284"/>
    <mergeCell ref="C1275:C1284"/>
    <mergeCell ref="D1275:D1284"/>
    <mergeCell ref="E1275:E1284"/>
    <mergeCell ref="F1275:F1284"/>
    <mergeCell ref="G1275:G1284"/>
    <mergeCell ref="H1275:H1284"/>
    <mergeCell ref="I1275:I1276"/>
    <mergeCell ref="J1275:J1284"/>
    <mergeCell ref="K1275:K1284"/>
    <mergeCell ref="L1275:L1284"/>
    <mergeCell ref="AC1275:AC1284"/>
    <mergeCell ref="AD1275:AD1284"/>
    <mergeCell ref="AE1275:AE1280"/>
    <mergeCell ref="AF1275:AF1284"/>
    <mergeCell ref="AG1275:AG1284"/>
    <mergeCell ref="AH1255:AH1264"/>
    <mergeCell ref="I1257:I1264"/>
    <mergeCell ref="AE1261:AE1264"/>
    <mergeCell ref="A1265:A1274"/>
    <mergeCell ref="B1265:B1274"/>
    <mergeCell ref="C1265:C1274"/>
    <mergeCell ref="D1265:D1274"/>
    <mergeCell ref="E1265:E1274"/>
    <mergeCell ref="F1265:F1274"/>
    <mergeCell ref="G1265:G1274"/>
    <mergeCell ref="H1265:H1274"/>
    <mergeCell ref="I1265:I1266"/>
    <mergeCell ref="J1265:J1274"/>
    <mergeCell ref="K1265:K1274"/>
    <mergeCell ref="L1265:L1274"/>
    <mergeCell ref="AC1265:AC1274"/>
    <mergeCell ref="AD1265:AD1274"/>
    <mergeCell ref="AE1265:AE1270"/>
    <mergeCell ref="AF1265:AF1274"/>
    <mergeCell ref="AG1265:AG1274"/>
    <mergeCell ref="AH1265:AH1274"/>
    <mergeCell ref="I1267:I1274"/>
    <mergeCell ref="AE1271:AE1274"/>
    <mergeCell ref="A1255:A1264"/>
    <mergeCell ref="B1255:B1264"/>
    <mergeCell ref="C1255:C1264"/>
    <mergeCell ref="D1255:D1264"/>
    <mergeCell ref="E1255:E1264"/>
    <mergeCell ref="F1255:F1264"/>
    <mergeCell ref="G1255:G1264"/>
    <mergeCell ref="H1255:H1264"/>
    <mergeCell ref="I1255:I1256"/>
    <mergeCell ref="J1255:J1264"/>
    <mergeCell ref="K1255:K1264"/>
    <mergeCell ref="L1255:L1264"/>
    <mergeCell ref="AC1255:AC1264"/>
    <mergeCell ref="AD1255:AD1264"/>
    <mergeCell ref="AE1255:AE1260"/>
    <mergeCell ref="AF1255:AF1264"/>
    <mergeCell ref="AG1255:AG1264"/>
    <mergeCell ref="AH1235:AH1244"/>
    <mergeCell ref="I1237:I1244"/>
    <mergeCell ref="AE1241:AE1244"/>
    <mergeCell ref="AH1245:AH1254"/>
    <mergeCell ref="A1245:A1254"/>
    <mergeCell ref="B1245:B1254"/>
    <mergeCell ref="C1245:C1254"/>
    <mergeCell ref="D1245:D1254"/>
    <mergeCell ref="E1245:E1254"/>
    <mergeCell ref="F1245:F1254"/>
    <mergeCell ref="G1245:G1254"/>
    <mergeCell ref="H1245:H1254"/>
    <mergeCell ref="I1245:I1246"/>
    <mergeCell ref="J1245:J1254"/>
    <mergeCell ref="K1245:K1254"/>
    <mergeCell ref="L1245:L1254"/>
    <mergeCell ref="AC1245:AC1254"/>
    <mergeCell ref="AD1245:AD1254"/>
    <mergeCell ref="AE1245:AE1250"/>
    <mergeCell ref="AF1245:AF1254"/>
    <mergeCell ref="AG1245:AG1254"/>
    <mergeCell ref="I1247:I1254"/>
    <mergeCell ref="AE1251:AE1254"/>
    <mergeCell ref="A1235:A1244"/>
    <mergeCell ref="B1235:B1244"/>
    <mergeCell ref="C1235:C1244"/>
    <mergeCell ref="D1235:D1244"/>
    <mergeCell ref="E1235:E1244"/>
    <mergeCell ref="F1235:F1244"/>
    <mergeCell ref="G1235:G1244"/>
    <mergeCell ref="H1235:H1244"/>
    <mergeCell ref="I1235:I1236"/>
    <mergeCell ref="J1235:J1244"/>
    <mergeCell ref="K1235:K1244"/>
    <mergeCell ref="L1235:L1244"/>
    <mergeCell ref="AC1235:AC1244"/>
    <mergeCell ref="AD1235:AD1244"/>
    <mergeCell ref="AE1235:AE1240"/>
    <mergeCell ref="AF1235:AF1244"/>
    <mergeCell ref="AG1235:AG1244"/>
    <mergeCell ref="AH1215:AH1224"/>
    <mergeCell ref="I1217:I1224"/>
    <mergeCell ref="AE1221:AE1224"/>
    <mergeCell ref="A1225:A1234"/>
    <mergeCell ref="B1225:B1234"/>
    <mergeCell ref="C1225:C1234"/>
    <mergeCell ref="D1225:D1234"/>
    <mergeCell ref="E1225:E1234"/>
    <mergeCell ref="F1225:F1234"/>
    <mergeCell ref="G1225:G1234"/>
    <mergeCell ref="H1225:H1234"/>
    <mergeCell ref="I1225:I1226"/>
    <mergeCell ref="J1225:J1234"/>
    <mergeCell ref="K1225:K1234"/>
    <mergeCell ref="L1225:L1234"/>
    <mergeCell ref="AC1225:AC1234"/>
    <mergeCell ref="AD1225:AD1234"/>
    <mergeCell ref="AE1225:AE1230"/>
    <mergeCell ref="AF1225:AF1234"/>
    <mergeCell ref="AG1225:AG1234"/>
    <mergeCell ref="AH1225:AH1234"/>
    <mergeCell ref="I1227:I1234"/>
    <mergeCell ref="AE1231:AE1234"/>
    <mergeCell ref="A1215:A1224"/>
    <mergeCell ref="B1215:B1224"/>
    <mergeCell ref="C1215:C1224"/>
    <mergeCell ref="D1215:D1224"/>
    <mergeCell ref="E1215:E1224"/>
    <mergeCell ref="F1215:F1224"/>
    <mergeCell ref="G1215:G1224"/>
    <mergeCell ref="H1215:H1224"/>
    <mergeCell ref="I1215:I1216"/>
    <mergeCell ref="J1215:J1224"/>
    <mergeCell ref="K1215:K1224"/>
    <mergeCell ref="L1215:L1224"/>
    <mergeCell ref="AC1215:AC1224"/>
    <mergeCell ref="AD1215:AD1224"/>
    <mergeCell ref="AE1215:AE1220"/>
    <mergeCell ref="AF1215:AF1224"/>
    <mergeCell ref="AG1215:AG1224"/>
    <mergeCell ref="AH1195:AH1204"/>
    <mergeCell ref="I1197:I1204"/>
    <mergeCell ref="AE1201:AE1204"/>
    <mergeCell ref="A1205:A1214"/>
    <mergeCell ref="B1205:B1214"/>
    <mergeCell ref="C1205:C1214"/>
    <mergeCell ref="D1205:D1214"/>
    <mergeCell ref="E1205:E1214"/>
    <mergeCell ref="F1205:F1214"/>
    <mergeCell ref="G1205:G1214"/>
    <mergeCell ref="H1205:H1214"/>
    <mergeCell ref="I1205:I1206"/>
    <mergeCell ref="J1205:J1214"/>
    <mergeCell ref="K1205:K1214"/>
    <mergeCell ref="L1205:L1214"/>
    <mergeCell ref="AC1205:AC1214"/>
    <mergeCell ref="AD1205:AD1214"/>
    <mergeCell ref="AE1205:AE1210"/>
    <mergeCell ref="AF1205:AF1214"/>
    <mergeCell ref="AG1205:AG1214"/>
    <mergeCell ref="AH1205:AH1214"/>
    <mergeCell ref="I1207:I1214"/>
    <mergeCell ref="AE1211:AE1214"/>
    <mergeCell ref="A1195:A1204"/>
    <mergeCell ref="B1195:B1204"/>
    <mergeCell ref="C1195:C1204"/>
    <mergeCell ref="D1195:D1204"/>
    <mergeCell ref="E1195:E1204"/>
    <mergeCell ref="F1195:F1204"/>
    <mergeCell ref="G1195:G1204"/>
    <mergeCell ref="H1195:H1204"/>
    <mergeCell ref="I1195:I1196"/>
    <mergeCell ref="J1195:J1204"/>
    <mergeCell ref="K1195:K1204"/>
    <mergeCell ref="L1195:L1204"/>
    <mergeCell ref="AC1195:AC1204"/>
    <mergeCell ref="AD1195:AD1204"/>
    <mergeCell ref="AE1195:AE1200"/>
    <mergeCell ref="AF1195:AF1204"/>
    <mergeCell ref="AG1195:AG1204"/>
    <mergeCell ref="AH1175:AH1184"/>
    <mergeCell ref="I1177:I1184"/>
    <mergeCell ref="AE1181:AE1184"/>
    <mergeCell ref="AH1185:AH1194"/>
    <mergeCell ref="A1185:A1194"/>
    <mergeCell ref="B1185:B1194"/>
    <mergeCell ref="C1185:C1194"/>
    <mergeCell ref="D1185:D1194"/>
    <mergeCell ref="E1185:E1194"/>
    <mergeCell ref="F1185:F1194"/>
    <mergeCell ref="G1185:G1194"/>
    <mergeCell ref="H1185:H1194"/>
    <mergeCell ref="I1185:I1186"/>
    <mergeCell ref="J1185:J1194"/>
    <mergeCell ref="K1185:K1194"/>
    <mergeCell ref="L1185:L1194"/>
    <mergeCell ref="AC1185:AC1194"/>
    <mergeCell ref="AD1185:AD1194"/>
    <mergeCell ref="AE1185:AE1190"/>
    <mergeCell ref="AF1185:AF1194"/>
    <mergeCell ref="AG1185:AG1194"/>
    <mergeCell ref="I1187:I1194"/>
    <mergeCell ref="AE1191:AE1194"/>
    <mergeCell ref="A1175:A1184"/>
    <mergeCell ref="B1175:B1184"/>
    <mergeCell ref="C1175:C1184"/>
    <mergeCell ref="D1175:D1184"/>
    <mergeCell ref="E1175:E1184"/>
    <mergeCell ref="F1175:F1184"/>
    <mergeCell ref="G1175:G1184"/>
    <mergeCell ref="H1175:H1184"/>
    <mergeCell ref="I1175:I1176"/>
    <mergeCell ref="J1175:J1184"/>
    <mergeCell ref="K1175:K1184"/>
    <mergeCell ref="L1175:L1184"/>
    <mergeCell ref="AC1175:AC1184"/>
    <mergeCell ref="AD1175:AD1184"/>
    <mergeCell ref="AE1175:AE1180"/>
    <mergeCell ref="AF1175:AF1184"/>
    <mergeCell ref="AG1175:AG1184"/>
    <mergeCell ref="AH1155:AH1164"/>
    <mergeCell ref="I1157:I1164"/>
    <mergeCell ref="AE1161:AE1164"/>
    <mergeCell ref="A1165:A1174"/>
    <mergeCell ref="B1165:B1174"/>
    <mergeCell ref="C1165:C1174"/>
    <mergeCell ref="D1165:D1174"/>
    <mergeCell ref="E1165:E1174"/>
    <mergeCell ref="F1165:F1174"/>
    <mergeCell ref="G1165:G1174"/>
    <mergeCell ref="H1165:H1174"/>
    <mergeCell ref="I1165:I1166"/>
    <mergeCell ref="J1165:J1174"/>
    <mergeCell ref="K1165:K1174"/>
    <mergeCell ref="L1165:L1174"/>
    <mergeCell ref="AC1165:AC1174"/>
    <mergeCell ref="AD1165:AD1174"/>
    <mergeCell ref="AE1165:AE1170"/>
    <mergeCell ref="AF1165:AF1174"/>
    <mergeCell ref="AG1165:AG1174"/>
    <mergeCell ref="AH1165:AH1174"/>
    <mergeCell ref="I1167:I1174"/>
    <mergeCell ref="AE1171:AE1174"/>
    <mergeCell ref="A1155:A1164"/>
    <mergeCell ref="B1155:B1164"/>
    <mergeCell ref="C1155:C1164"/>
    <mergeCell ref="D1155:D1164"/>
    <mergeCell ref="E1155:E1164"/>
    <mergeCell ref="F1155:F1164"/>
    <mergeCell ref="G1155:G1164"/>
    <mergeCell ref="H1155:H1164"/>
    <mergeCell ref="I1155:I1156"/>
    <mergeCell ref="J1155:J1164"/>
    <mergeCell ref="K1155:K1164"/>
    <mergeCell ref="L1155:L1164"/>
    <mergeCell ref="AC1155:AC1164"/>
    <mergeCell ref="AD1155:AD1164"/>
    <mergeCell ref="AE1155:AE1160"/>
    <mergeCell ref="AF1155:AF1164"/>
    <mergeCell ref="AG1155:AG1164"/>
    <mergeCell ref="AH1135:AH1144"/>
    <mergeCell ref="I1137:I1144"/>
    <mergeCell ref="AE1141:AE1144"/>
    <mergeCell ref="A1145:A1154"/>
    <mergeCell ref="B1145:B1154"/>
    <mergeCell ref="C1145:C1154"/>
    <mergeCell ref="D1145:D1154"/>
    <mergeCell ref="E1145:E1154"/>
    <mergeCell ref="F1145:F1154"/>
    <mergeCell ref="G1145:G1154"/>
    <mergeCell ref="H1145:H1154"/>
    <mergeCell ref="I1145:I1146"/>
    <mergeCell ref="J1145:J1154"/>
    <mergeCell ref="K1145:K1154"/>
    <mergeCell ref="L1145:L1154"/>
    <mergeCell ref="AC1145:AC1154"/>
    <mergeCell ref="AD1145:AD1154"/>
    <mergeCell ref="AE1145:AE1150"/>
    <mergeCell ref="AF1145:AF1154"/>
    <mergeCell ref="AG1145:AG1154"/>
    <mergeCell ref="AH1145:AH1154"/>
    <mergeCell ref="I1147:I1154"/>
    <mergeCell ref="AE1151:AE1154"/>
    <mergeCell ref="A1135:A1144"/>
    <mergeCell ref="B1135:B1144"/>
    <mergeCell ref="C1135:C1144"/>
    <mergeCell ref="D1135:D1144"/>
    <mergeCell ref="E1135:E1144"/>
    <mergeCell ref="F1135:F1144"/>
    <mergeCell ref="G1135:G1144"/>
    <mergeCell ref="H1135:H1144"/>
    <mergeCell ref="I1135:I1136"/>
    <mergeCell ref="J1135:J1144"/>
    <mergeCell ref="K1135:K1144"/>
    <mergeCell ref="L1135:L1144"/>
    <mergeCell ref="AC1135:AC1144"/>
    <mergeCell ref="AD1135:AD1144"/>
    <mergeCell ref="AE1135:AE1140"/>
    <mergeCell ref="AF1135:AF1144"/>
    <mergeCell ref="AG1135:AG1144"/>
    <mergeCell ref="AH1115:AH1124"/>
    <mergeCell ref="I1117:I1124"/>
    <mergeCell ref="AE1121:AE1124"/>
    <mergeCell ref="AH1125:AH1134"/>
    <mergeCell ref="A1125:A1134"/>
    <mergeCell ref="B1125:B1134"/>
    <mergeCell ref="C1125:C1134"/>
    <mergeCell ref="D1125:D1134"/>
    <mergeCell ref="E1125:E1134"/>
    <mergeCell ref="F1125:F1134"/>
    <mergeCell ref="G1125:G1134"/>
    <mergeCell ref="H1125:H1134"/>
    <mergeCell ref="I1125:I1126"/>
    <mergeCell ref="J1125:J1134"/>
    <mergeCell ref="K1125:K1134"/>
    <mergeCell ref="L1125:L1134"/>
    <mergeCell ref="AC1125:AC1134"/>
    <mergeCell ref="AD1125:AD1134"/>
    <mergeCell ref="AE1125:AE1130"/>
    <mergeCell ref="AF1125:AF1134"/>
    <mergeCell ref="AG1125:AG1134"/>
    <mergeCell ref="I1127:I1134"/>
    <mergeCell ref="AE1131:AE1134"/>
    <mergeCell ref="A1115:A1124"/>
    <mergeCell ref="B1115:B1124"/>
    <mergeCell ref="C1115:C1124"/>
    <mergeCell ref="D1115:D1124"/>
    <mergeCell ref="E1115:E1124"/>
    <mergeCell ref="F1115:F1124"/>
    <mergeCell ref="G1115:G1124"/>
    <mergeCell ref="H1115:H1124"/>
    <mergeCell ref="I1115:I1116"/>
    <mergeCell ref="J1115:J1124"/>
    <mergeCell ref="K1115:K1124"/>
    <mergeCell ref="L1115:L1124"/>
    <mergeCell ref="AC1115:AC1124"/>
    <mergeCell ref="AD1115:AD1124"/>
    <mergeCell ref="AE1115:AE1120"/>
    <mergeCell ref="AF1115:AF1124"/>
    <mergeCell ref="AG1115:AG1124"/>
    <mergeCell ref="AH1095:AH1104"/>
    <mergeCell ref="I1097:I1104"/>
    <mergeCell ref="AE1101:AE1104"/>
    <mergeCell ref="A1105:A1114"/>
    <mergeCell ref="B1105:B1114"/>
    <mergeCell ref="C1105:C1114"/>
    <mergeCell ref="D1105:D1114"/>
    <mergeCell ref="E1105:E1114"/>
    <mergeCell ref="F1105:F1114"/>
    <mergeCell ref="G1105:G1114"/>
    <mergeCell ref="H1105:H1114"/>
    <mergeCell ref="I1105:I1106"/>
    <mergeCell ref="J1105:J1114"/>
    <mergeCell ref="K1105:K1114"/>
    <mergeCell ref="L1105:L1114"/>
    <mergeCell ref="AC1105:AC1114"/>
    <mergeCell ref="AD1105:AD1114"/>
    <mergeCell ref="AE1105:AE1110"/>
    <mergeCell ref="AF1105:AF1114"/>
    <mergeCell ref="AG1105:AG1114"/>
    <mergeCell ref="AH1105:AH1114"/>
    <mergeCell ref="I1107:I1114"/>
    <mergeCell ref="AE1111:AE1114"/>
    <mergeCell ref="A1095:A1104"/>
    <mergeCell ref="B1095:B1104"/>
    <mergeCell ref="C1095:C1104"/>
    <mergeCell ref="D1095:D1104"/>
    <mergeCell ref="E1095:E1104"/>
    <mergeCell ref="F1095:F1104"/>
    <mergeCell ref="G1095:G1104"/>
    <mergeCell ref="H1095:H1104"/>
    <mergeCell ref="I1095:I1096"/>
    <mergeCell ref="J1095:J1104"/>
    <mergeCell ref="K1095:K1104"/>
    <mergeCell ref="L1095:L1104"/>
    <mergeCell ref="AC1095:AC1104"/>
    <mergeCell ref="AD1095:AD1104"/>
    <mergeCell ref="AE1095:AE1100"/>
    <mergeCell ref="AF1095:AF1104"/>
    <mergeCell ref="AG1095:AG1104"/>
    <mergeCell ref="AH1075:AH1084"/>
    <mergeCell ref="I1077:I1084"/>
    <mergeCell ref="AE1081:AE1084"/>
    <mergeCell ref="A1085:A1094"/>
    <mergeCell ref="B1085:B1094"/>
    <mergeCell ref="C1085:C1094"/>
    <mergeCell ref="D1085:D1094"/>
    <mergeCell ref="E1085:E1094"/>
    <mergeCell ref="F1085:F1094"/>
    <mergeCell ref="G1085:G1094"/>
    <mergeCell ref="H1085:H1094"/>
    <mergeCell ref="I1085:I1086"/>
    <mergeCell ref="J1085:J1094"/>
    <mergeCell ref="K1085:K1094"/>
    <mergeCell ref="L1085:L1094"/>
    <mergeCell ref="AC1085:AC1094"/>
    <mergeCell ref="AD1085:AD1094"/>
    <mergeCell ref="AE1085:AE1090"/>
    <mergeCell ref="AF1085:AF1094"/>
    <mergeCell ref="AG1085:AG1094"/>
    <mergeCell ref="AH1085:AH1094"/>
    <mergeCell ref="I1087:I1094"/>
    <mergeCell ref="AE1091:AE1094"/>
    <mergeCell ref="A1075:A1084"/>
    <mergeCell ref="B1075:B1084"/>
    <mergeCell ref="C1075:C1084"/>
    <mergeCell ref="D1075:D1084"/>
    <mergeCell ref="E1075:E1084"/>
    <mergeCell ref="F1075:F1084"/>
    <mergeCell ref="G1075:G1084"/>
    <mergeCell ref="H1075:H1084"/>
    <mergeCell ref="I1075:I1076"/>
    <mergeCell ref="J1075:J1084"/>
    <mergeCell ref="K1075:K1084"/>
    <mergeCell ref="L1075:L1084"/>
    <mergeCell ref="AC1075:AC1084"/>
    <mergeCell ref="AD1075:AD1084"/>
    <mergeCell ref="AE1075:AE1080"/>
    <mergeCell ref="AF1075:AF1084"/>
    <mergeCell ref="AG1075:AG1084"/>
    <mergeCell ref="AH1055:AH1064"/>
    <mergeCell ref="I1057:I1064"/>
    <mergeCell ref="AE1061:AE1064"/>
    <mergeCell ref="AH1065:AH1074"/>
    <mergeCell ref="A1065:A1074"/>
    <mergeCell ref="B1065:B1074"/>
    <mergeCell ref="C1065:C1074"/>
    <mergeCell ref="D1065:D1074"/>
    <mergeCell ref="E1065:E1074"/>
    <mergeCell ref="F1065:F1074"/>
    <mergeCell ref="G1065:G1074"/>
    <mergeCell ref="H1065:H1074"/>
    <mergeCell ref="I1065:I1066"/>
    <mergeCell ref="J1065:J1074"/>
    <mergeCell ref="K1065:K1074"/>
    <mergeCell ref="L1065:L1074"/>
    <mergeCell ref="AC1065:AC1074"/>
    <mergeCell ref="AD1065:AD1074"/>
    <mergeCell ref="AE1065:AE1070"/>
    <mergeCell ref="AF1065:AF1074"/>
    <mergeCell ref="AG1065:AG1074"/>
    <mergeCell ref="I1067:I1074"/>
    <mergeCell ref="AE1071:AE1074"/>
    <mergeCell ref="A1055:A1064"/>
    <mergeCell ref="B1055:B1064"/>
    <mergeCell ref="C1055:C1064"/>
    <mergeCell ref="D1055:D1064"/>
    <mergeCell ref="E1055:E1064"/>
    <mergeCell ref="F1055:F1064"/>
    <mergeCell ref="G1055:G1064"/>
    <mergeCell ref="H1055:H1064"/>
    <mergeCell ref="I1055:I1056"/>
    <mergeCell ref="J1055:J1064"/>
    <mergeCell ref="K1055:K1064"/>
    <mergeCell ref="L1055:L1064"/>
    <mergeCell ref="AC1055:AC1064"/>
    <mergeCell ref="AD1055:AD1064"/>
    <mergeCell ref="AE1055:AE1060"/>
    <mergeCell ref="AF1055:AF1064"/>
    <mergeCell ref="AG1055:AG1064"/>
    <mergeCell ref="AH1035:AH1044"/>
    <mergeCell ref="I1037:I1044"/>
    <mergeCell ref="AE1041:AE1044"/>
    <mergeCell ref="A1045:A1054"/>
    <mergeCell ref="B1045:B1054"/>
    <mergeCell ref="C1045:C1054"/>
    <mergeCell ref="D1045:D1054"/>
    <mergeCell ref="E1045:E1054"/>
    <mergeCell ref="F1045:F1054"/>
    <mergeCell ref="G1045:G1054"/>
    <mergeCell ref="H1045:H1054"/>
    <mergeCell ref="I1045:I1046"/>
    <mergeCell ref="J1045:J1054"/>
    <mergeCell ref="K1045:K1054"/>
    <mergeCell ref="L1045:L1054"/>
    <mergeCell ref="AC1045:AC1054"/>
    <mergeCell ref="AD1045:AD1054"/>
    <mergeCell ref="AE1045:AE1050"/>
    <mergeCell ref="AF1045:AF1054"/>
    <mergeCell ref="AG1045:AG1054"/>
    <mergeCell ref="AH1045:AH1054"/>
    <mergeCell ref="I1047:I1054"/>
    <mergeCell ref="AE1051:AE1054"/>
    <mergeCell ref="A1035:A1044"/>
    <mergeCell ref="B1035:B1044"/>
    <mergeCell ref="C1035:C1044"/>
    <mergeCell ref="D1035:D1044"/>
    <mergeCell ref="E1035:E1044"/>
    <mergeCell ref="F1035:F1044"/>
    <mergeCell ref="G1035:G1044"/>
    <mergeCell ref="H1035:H1044"/>
    <mergeCell ref="I1035:I1036"/>
    <mergeCell ref="J1035:J1044"/>
    <mergeCell ref="K1035:K1044"/>
    <mergeCell ref="L1035:L1044"/>
    <mergeCell ref="AC1035:AC1044"/>
    <mergeCell ref="AD1035:AD1044"/>
    <mergeCell ref="AE1035:AE1040"/>
    <mergeCell ref="AF1035:AF1044"/>
    <mergeCell ref="AG1035:AG1044"/>
    <mergeCell ref="AH1015:AH1024"/>
    <mergeCell ref="I1017:I1024"/>
    <mergeCell ref="AE1021:AE1024"/>
    <mergeCell ref="A1025:A1034"/>
    <mergeCell ref="B1025:B1034"/>
    <mergeCell ref="C1025:C1034"/>
    <mergeCell ref="D1025:D1034"/>
    <mergeCell ref="E1025:E1034"/>
    <mergeCell ref="F1025:F1034"/>
    <mergeCell ref="G1025:G1034"/>
    <mergeCell ref="H1025:H1034"/>
    <mergeCell ref="I1025:I1026"/>
    <mergeCell ref="J1025:J1034"/>
    <mergeCell ref="K1025:K1034"/>
    <mergeCell ref="L1025:L1034"/>
    <mergeCell ref="AC1025:AC1034"/>
    <mergeCell ref="AD1025:AD1034"/>
    <mergeCell ref="AE1025:AE1030"/>
    <mergeCell ref="AF1025:AF1034"/>
    <mergeCell ref="AG1025:AG1034"/>
    <mergeCell ref="AH1025:AH1034"/>
    <mergeCell ref="I1027:I1034"/>
    <mergeCell ref="AE1031:AE1034"/>
    <mergeCell ref="A1015:A1024"/>
    <mergeCell ref="B1015:B1024"/>
    <mergeCell ref="C1015:C1024"/>
    <mergeCell ref="D1015:D1024"/>
    <mergeCell ref="E1015:E1024"/>
    <mergeCell ref="F1015:F1024"/>
    <mergeCell ref="G1015:G1024"/>
    <mergeCell ref="H1015:H1024"/>
    <mergeCell ref="I1015:I1016"/>
    <mergeCell ref="J1015:J1024"/>
    <mergeCell ref="K1015:K1024"/>
    <mergeCell ref="L1015:L1024"/>
    <mergeCell ref="AC1015:AC1024"/>
    <mergeCell ref="AD1015:AD1024"/>
    <mergeCell ref="AE1015:AE1020"/>
    <mergeCell ref="AF1015:AF1024"/>
    <mergeCell ref="AG1015:AG1024"/>
    <mergeCell ref="AH995:AH1004"/>
    <mergeCell ref="I997:I1004"/>
    <mergeCell ref="AE1001:AE1004"/>
    <mergeCell ref="AH1005:AH1014"/>
    <mergeCell ref="A1005:A1014"/>
    <mergeCell ref="B1005:B1014"/>
    <mergeCell ref="C1005:C1014"/>
    <mergeCell ref="D1005:D1014"/>
    <mergeCell ref="E1005:E1014"/>
    <mergeCell ref="F1005:F1014"/>
    <mergeCell ref="G1005:G1014"/>
    <mergeCell ref="H1005:H1014"/>
    <mergeCell ref="I1005:I1006"/>
    <mergeCell ref="J1005:J1014"/>
    <mergeCell ref="K1005:K1014"/>
    <mergeCell ref="L1005:L1014"/>
    <mergeCell ref="AC1005:AC1014"/>
    <mergeCell ref="AD1005:AD1014"/>
    <mergeCell ref="AE1005:AE1010"/>
    <mergeCell ref="AF1005:AF1014"/>
    <mergeCell ref="AG1005:AG1014"/>
    <mergeCell ref="I1007:I1014"/>
    <mergeCell ref="AE1011:AE1014"/>
    <mergeCell ref="A995:A1004"/>
    <mergeCell ref="B995:B1004"/>
    <mergeCell ref="C995:C1004"/>
    <mergeCell ref="D995:D1004"/>
    <mergeCell ref="E995:E1004"/>
    <mergeCell ref="F995:F1004"/>
    <mergeCell ref="G995:G1004"/>
    <mergeCell ref="H995:H1004"/>
    <mergeCell ref="I995:I996"/>
    <mergeCell ref="J995:J1004"/>
    <mergeCell ref="K995:K1004"/>
    <mergeCell ref="L995:L1004"/>
    <mergeCell ref="AC995:AC1004"/>
    <mergeCell ref="AD995:AD1004"/>
    <mergeCell ref="AE995:AE1000"/>
    <mergeCell ref="AF995:AF1004"/>
    <mergeCell ref="AG995:AG1004"/>
    <mergeCell ref="AH975:AH984"/>
    <mergeCell ref="I977:I984"/>
    <mergeCell ref="AE981:AE984"/>
    <mergeCell ref="A985:A994"/>
    <mergeCell ref="B985:B994"/>
    <mergeCell ref="C985:C994"/>
    <mergeCell ref="D985:D994"/>
    <mergeCell ref="E985:E994"/>
    <mergeCell ref="F985:F994"/>
    <mergeCell ref="G985:G994"/>
    <mergeCell ref="H985:H994"/>
    <mergeCell ref="I985:I986"/>
    <mergeCell ref="J985:J994"/>
    <mergeCell ref="K985:K994"/>
    <mergeCell ref="L985:L994"/>
    <mergeCell ref="AC985:AC994"/>
    <mergeCell ref="AD985:AD994"/>
    <mergeCell ref="AE985:AE990"/>
    <mergeCell ref="AF985:AF994"/>
    <mergeCell ref="AG985:AG994"/>
    <mergeCell ref="AH985:AH994"/>
    <mergeCell ref="I987:I994"/>
    <mergeCell ref="AE991:AE994"/>
    <mergeCell ref="A975:A984"/>
    <mergeCell ref="B975:B984"/>
    <mergeCell ref="C975:C984"/>
    <mergeCell ref="D975:D984"/>
    <mergeCell ref="E975:E984"/>
    <mergeCell ref="F975:F984"/>
    <mergeCell ref="G975:G984"/>
    <mergeCell ref="H975:H984"/>
    <mergeCell ref="I975:I976"/>
    <mergeCell ref="J975:J984"/>
    <mergeCell ref="K975:K984"/>
    <mergeCell ref="L975:L984"/>
    <mergeCell ref="AC975:AC984"/>
    <mergeCell ref="AD975:AD984"/>
    <mergeCell ref="AE975:AE980"/>
    <mergeCell ref="AF975:AF984"/>
    <mergeCell ref="AG975:AG984"/>
    <mergeCell ref="AH955:AH964"/>
    <mergeCell ref="I957:I964"/>
    <mergeCell ref="AE961:AE964"/>
    <mergeCell ref="A965:A974"/>
    <mergeCell ref="B965:B974"/>
    <mergeCell ref="C965:C974"/>
    <mergeCell ref="D965:D974"/>
    <mergeCell ref="E965:E974"/>
    <mergeCell ref="F965:F974"/>
    <mergeCell ref="G965:G974"/>
    <mergeCell ref="H965:H974"/>
    <mergeCell ref="I965:I966"/>
    <mergeCell ref="J965:J974"/>
    <mergeCell ref="K965:K974"/>
    <mergeCell ref="L965:L974"/>
    <mergeCell ref="AC965:AC974"/>
    <mergeCell ref="AD965:AD974"/>
    <mergeCell ref="AE965:AE970"/>
    <mergeCell ref="AF965:AF974"/>
    <mergeCell ref="AG965:AG974"/>
    <mergeCell ref="AH965:AH974"/>
    <mergeCell ref="I967:I974"/>
    <mergeCell ref="AE971:AE974"/>
    <mergeCell ref="A955:A964"/>
    <mergeCell ref="B955:B964"/>
    <mergeCell ref="C955:C964"/>
    <mergeCell ref="D955:D964"/>
    <mergeCell ref="E955:E964"/>
    <mergeCell ref="F955:F964"/>
    <mergeCell ref="G955:G964"/>
    <mergeCell ref="H955:H964"/>
    <mergeCell ref="I955:I956"/>
    <mergeCell ref="J955:J964"/>
    <mergeCell ref="K955:K964"/>
    <mergeCell ref="L955:L964"/>
    <mergeCell ref="AC955:AC964"/>
    <mergeCell ref="AD955:AD964"/>
    <mergeCell ref="AE955:AE960"/>
    <mergeCell ref="AF955:AF964"/>
    <mergeCell ref="AG955:AG964"/>
    <mergeCell ref="AH935:AH944"/>
    <mergeCell ref="I937:I944"/>
    <mergeCell ref="AE941:AE944"/>
    <mergeCell ref="AH945:AH954"/>
    <mergeCell ref="A945:A954"/>
    <mergeCell ref="B945:B954"/>
    <mergeCell ref="C945:C954"/>
    <mergeCell ref="D945:D954"/>
    <mergeCell ref="E945:E954"/>
    <mergeCell ref="F945:F954"/>
    <mergeCell ref="G945:G954"/>
    <mergeCell ref="H945:H954"/>
    <mergeCell ref="I945:I946"/>
    <mergeCell ref="J945:J954"/>
    <mergeCell ref="K945:K954"/>
    <mergeCell ref="L945:L954"/>
    <mergeCell ref="AC945:AC954"/>
    <mergeCell ref="AD945:AD954"/>
    <mergeCell ref="AE945:AE950"/>
    <mergeCell ref="AF945:AF954"/>
    <mergeCell ref="AG945:AG954"/>
    <mergeCell ref="I947:I954"/>
    <mergeCell ref="AE951:AE954"/>
    <mergeCell ref="A935:A944"/>
    <mergeCell ref="B935:B944"/>
    <mergeCell ref="C935:C944"/>
    <mergeCell ref="D935:D944"/>
    <mergeCell ref="E935:E944"/>
    <mergeCell ref="F935:F944"/>
    <mergeCell ref="G935:G944"/>
    <mergeCell ref="H935:H944"/>
    <mergeCell ref="I935:I936"/>
    <mergeCell ref="J935:J944"/>
    <mergeCell ref="K935:K944"/>
    <mergeCell ref="L935:L944"/>
    <mergeCell ref="AC935:AC944"/>
    <mergeCell ref="AD935:AD944"/>
    <mergeCell ref="AE935:AE940"/>
    <mergeCell ref="AF935:AF944"/>
    <mergeCell ref="AG935:AG944"/>
    <mergeCell ref="AH915:AH924"/>
    <mergeCell ref="I917:I924"/>
    <mergeCell ref="AE921:AE924"/>
    <mergeCell ref="A925:A934"/>
    <mergeCell ref="B925:B934"/>
    <mergeCell ref="C925:C934"/>
    <mergeCell ref="D925:D934"/>
    <mergeCell ref="E925:E934"/>
    <mergeCell ref="F925:F934"/>
    <mergeCell ref="G925:G934"/>
    <mergeCell ref="H925:H934"/>
    <mergeCell ref="I925:I926"/>
    <mergeCell ref="J925:J934"/>
    <mergeCell ref="K925:K934"/>
    <mergeCell ref="L925:L934"/>
    <mergeCell ref="AC925:AC934"/>
    <mergeCell ref="AD925:AD934"/>
    <mergeCell ref="AE925:AE930"/>
    <mergeCell ref="AF925:AF934"/>
    <mergeCell ref="AG925:AG934"/>
    <mergeCell ref="AH925:AH934"/>
    <mergeCell ref="I927:I934"/>
    <mergeCell ref="AE931:AE934"/>
    <mergeCell ref="A915:A924"/>
    <mergeCell ref="B915:B924"/>
    <mergeCell ref="C915:C924"/>
    <mergeCell ref="D915:D924"/>
    <mergeCell ref="E915:E924"/>
    <mergeCell ref="F915:F924"/>
    <mergeCell ref="G915:G924"/>
    <mergeCell ref="H915:H924"/>
    <mergeCell ref="I915:I916"/>
    <mergeCell ref="J915:J924"/>
    <mergeCell ref="K915:K924"/>
    <mergeCell ref="L915:L924"/>
    <mergeCell ref="AC915:AC924"/>
    <mergeCell ref="AD915:AD924"/>
    <mergeCell ref="AE915:AE920"/>
    <mergeCell ref="AF915:AF924"/>
    <mergeCell ref="AG915:AG924"/>
    <mergeCell ref="AH895:AH904"/>
    <mergeCell ref="I897:I904"/>
    <mergeCell ref="AE901:AE904"/>
    <mergeCell ref="A905:A914"/>
    <mergeCell ref="B905:B914"/>
    <mergeCell ref="C905:C914"/>
    <mergeCell ref="D905:D914"/>
    <mergeCell ref="E905:E914"/>
    <mergeCell ref="F905:F914"/>
    <mergeCell ref="G905:G914"/>
    <mergeCell ref="H905:H914"/>
    <mergeCell ref="I905:I906"/>
    <mergeCell ref="J905:J914"/>
    <mergeCell ref="K905:K914"/>
    <mergeCell ref="L905:L914"/>
    <mergeCell ref="AC905:AC914"/>
    <mergeCell ref="AD905:AD914"/>
    <mergeCell ref="AE905:AE910"/>
    <mergeCell ref="AF905:AF914"/>
    <mergeCell ref="AG905:AG914"/>
    <mergeCell ref="AH905:AH914"/>
    <mergeCell ref="I907:I914"/>
    <mergeCell ref="AE911:AE914"/>
    <mergeCell ref="A895:A904"/>
    <mergeCell ref="B895:B904"/>
    <mergeCell ref="C895:C904"/>
    <mergeCell ref="D895:D904"/>
    <mergeCell ref="E895:E904"/>
    <mergeCell ref="F895:F904"/>
    <mergeCell ref="G895:G904"/>
    <mergeCell ref="H895:H904"/>
    <mergeCell ref="I895:I896"/>
    <mergeCell ref="J895:J904"/>
    <mergeCell ref="K895:K904"/>
    <mergeCell ref="L895:L904"/>
    <mergeCell ref="AC895:AC904"/>
    <mergeCell ref="AD895:AD904"/>
    <mergeCell ref="AE895:AE900"/>
    <mergeCell ref="AF895:AF904"/>
    <mergeCell ref="AG895:AG904"/>
    <mergeCell ref="AH875:AH884"/>
    <mergeCell ref="I877:I884"/>
    <mergeCell ref="AE881:AE884"/>
    <mergeCell ref="AH885:AH894"/>
    <mergeCell ref="A885:A894"/>
    <mergeCell ref="B885:B894"/>
    <mergeCell ref="C885:C894"/>
    <mergeCell ref="D885:D894"/>
    <mergeCell ref="E885:E894"/>
    <mergeCell ref="F885:F894"/>
    <mergeCell ref="G885:G894"/>
    <mergeCell ref="H885:H894"/>
    <mergeCell ref="I885:I886"/>
    <mergeCell ref="J885:J894"/>
    <mergeCell ref="K885:K894"/>
    <mergeCell ref="L885:L894"/>
    <mergeCell ref="AC885:AC894"/>
    <mergeCell ref="AD885:AD894"/>
    <mergeCell ref="AE885:AE890"/>
    <mergeCell ref="AF885:AF894"/>
    <mergeCell ref="AG885:AG894"/>
    <mergeCell ref="I887:I894"/>
    <mergeCell ref="AE891:AE894"/>
    <mergeCell ref="A875:A884"/>
    <mergeCell ref="B875:B884"/>
    <mergeCell ref="C875:C884"/>
    <mergeCell ref="D875:D884"/>
    <mergeCell ref="E875:E884"/>
    <mergeCell ref="F875:F884"/>
    <mergeCell ref="G875:G884"/>
    <mergeCell ref="H875:H884"/>
    <mergeCell ref="I875:I876"/>
    <mergeCell ref="J875:J884"/>
    <mergeCell ref="K875:K884"/>
    <mergeCell ref="L875:L884"/>
    <mergeCell ref="AC875:AC884"/>
    <mergeCell ref="AD875:AD884"/>
    <mergeCell ref="AE875:AE880"/>
    <mergeCell ref="AF875:AF884"/>
    <mergeCell ref="AG875:AG884"/>
    <mergeCell ref="AH855:AH864"/>
    <mergeCell ref="I857:I864"/>
    <mergeCell ref="AE861:AE864"/>
    <mergeCell ref="A865:A874"/>
    <mergeCell ref="B865:B874"/>
    <mergeCell ref="C865:C874"/>
    <mergeCell ref="D865:D874"/>
    <mergeCell ref="E865:E874"/>
    <mergeCell ref="F865:F874"/>
    <mergeCell ref="G865:G874"/>
    <mergeCell ref="H865:H874"/>
    <mergeCell ref="I865:I866"/>
    <mergeCell ref="J865:J874"/>
    <mergeCell ref="K865:K874"/>
    <mergeCell ref="L865:L874"/>
    <mergeCell ref="AC865:AC874"/>
    <mergeCell ref="AD865:AD874"/>
    <mergeCell ref="AE865:AE870"/>
    <mergeCell ref="AF865:AF874"/>
    <mergeCell ref="AG865:AG874"/>
    <mergeCell ref="AH865:AH874"/>
    <mergeCell ref="I867:I874"/>
    <mergeCell ref="AE871:AE874"/>
    <mergeCell ref="A855:A864"/>
    <mergeCell ref="B855:B864"/>
    <mergeCell ref="C855:C864"/>
    <mergeCell ref="D855:D864"/>
    <mergeCell ref="E855:E864"/>
    <mergeCell ref="F855:F864"/>
    <mergeCell ref="G855:G864"/>
    <mergeCell ref="H855:H864"/>
    <mergeCell ref="I855:I856"/>
    <mergeCell ref="J855:J864"/>
    <mergeCell ref="K855:K864"/>
    <mergeCell ref="L855:L864"/>
    <mergeCell ref="AC855:AC864"/>
    <mergeCell ref="AD855:AD864"/>
    <mergeCell ref="AE855:AE860"/>
    <mergeCell ref="AF855:AF864"/>
    <mergeCell ref="AG855:AG864"/>
    <mergeCell ref="AH835:AH844"/>
    <mergeCell ref="I837:I844"/>
    <mergeCell ref="AE841:AE844"/>
    <mergeCell ref="A845:A854"/>
    <mergeCell ref="B845:B854"/>
    <mergeCell ref="C845:C854"/>
    <mergeCell ref="D845:D854"/>
    <mergeCell ref="E845:E854"/>
    <mergeCell ref="F845:F854"/>
    <mergeCell ref="G845:G854"/>
    <mergeCell ref="H845:H854"/>
    <mergeCell ref="I845:I846"/>
    <mergeCell ref="J845:J854"/>
    <mergeCell ref="K845:K854"/>
    <mergeCell ref="L845:L854"/>
    <mergeCell ref="AC845:AC854"/>
    <mergeCell ref="AD845:AD854"/>
    <mergeCell ref="AE845:AE850"/>
    <mergeCell ref="AF845:AF854"/>
    <mergeCell ref="AG845:AG854"/>
    <mergeCell ref="AH845:AH854"/>
    <mergeCell ref="I847:I854"/>
    <mergeCell ref="AE851:AE854"/>
    <mergeCell ref="A835:A844"/>
    <mergeCell ref="B835:B844"/>
    <mergeCell ref="C835:C844"/>
    <mergeCell ref="D835:D844"/>
    <mergeCell ref="E835:E844"/>
    <mergeCell ref="F835:F844"/>
    <mergeCell ref="G835:G844"/>
    <mergeCell ref="H835:H844"/>
    <mergeCell ref="I835:I836"/>
    <mergeCell ref="J835:J844"/>
    <mergeCell ref="K835:K844"/>
    <mergeCell ref="L835:L844"/>
    <mergeCell ref="AC835:AC844"/>
    <mergeCell ref="AD835:AD844"/>
    <mergeCell ref="AE835:AE840"/>
    <mergeCell ref="AF835:AF844"/>
    <mergeCell ref="AG835:AG844"/>
    <mergeCell ref="AH815:AH824"/>
    <mergeCell ref="I817:I824"/>
    <mergeCell ref="AE821:AE824"/>
    <mergeCell ref="AH825:AH834"/>
    <mergeCell ref="AD815:AD824"/>
    <mergeCell ref="AE815:AE820"/>
    <mergeCell ref="AF815:AF824"/>
    <mergeCell ref="AG815:AG824"/>
    <mergeCell ref="A825:A834"/>
    <mergeCell ref="B825:B834"/>
    <mergeCell ref="C825:C834"/>
    <mergeCell ref="D825:D834"/>
    <mergeCell ref="E825:E834"/>
    <mergeCell ref="F825:F834"/>
    <mergeCell ref="G825:G834"/>
    <mergeCell ref="H825:H834"/>
    <mergeCell ref="I825:I826"/>
    <mergeCell ref="J825:J834"/>
    <mergeCell ref="K825:K834"/>
    <mergeCell ref="L825:L834"/>
    <mergeCell ref="AC825:AC834"/>
    <mergeCell ref="AD825:AD834"/>
    <mergeCell ref="AE825:AE830"/>
    <mergeCell ref="AF825:AF834"/>
    <mergeCell ref="AG825:AG834"/>
    <mergeCell ref="I827:I834"/>
    <mergeCell ref="AE831:AE834"/>
    <mergeCell ref="F795:F804"/>
    <mergeCell ref="G795:G804"/>
    <mergeCell ref="H795:H804"/>
    <mergeCell ref="I795:I796"/>
    <mergeCell ref="A815:A824"/>
    <mergeCell ref="B815:B824"/>
    <mergeCell ref="C815:C824"/>
    <mergeCell ref="D815:D824"/>
    <mergeCell ref="E815:E824"/>
    <mergeCell ref="F815:F824"/>
    <mergeCell ref="G815:G824"/>
    <mergeCell ref="H815:H824"/>
    <mergeCell ref="I815:I816"/>
    <mergeCell ref="J815:J824"/>
    <mergeCell ref="K815:K824"/>
    <mergeCell ref="L815:L824"/>
    <mergeCell ref="AC815:AC824"/>
    <mergeCell ref="AH785:AH794"/>
    <mergeCell ref="I787:I794"/>
    <mergeCell ref="AE791:AE794"/>
    <mergeCell ref="A775:A784"/>
    <mergeCell ref="AH795:AH804"/>
    <mergeCell ref="I797:I804"/>
    <mergeCell ref="AE801:AE804"/>
    <mergeCell ref="A805:A814"/>
    <mergeCell ref="B805:B814"/>
    <mergeCell ref="C805:C814"/>
    <mergeCell ref="D805:D814"/>
    <mergeCell ref="E805:E814"/>
    <mergeCell ref="F805:F814"/>
    <mergeCell ref="G805:G814"/>
    <mergeCell ref="H805:H814"/>
    <mergeCell ref="I805:I806"/>
    <mergeCell ref="J805:J814"/>
    <mergeCell ref="K805:K814"/>
    <mergeCell ref="L805:L814"/>
    <mergeCell ref="AC805:AC814"/>
    <mergeCell ref="AD805:AD814"/>
    <mergeCell ref="AE805:AE810"/>
    <mergeCell ref="AF805:AF814"/>
    <mergeCell ref="AG805:AG814"/>
    <mergeCell ref="AH805:AH814"/>
    <mergeCell ref="I807:I814"/>
    <mergeCell ref="AE811:AE814"/>
    <mergeCell ref="A795:A804"/>
    <mergeCell ref="B795:B804"/>
    <mergeCell ref="C795:C804"/>
    <mergeCell ref="D795:D804"/>
    <mergeCell ref="E795:E804"/>
    <mergeCell ref="AH755:AH764"/>
    <mergeCell ref="I757:I764"/>
    <mergeCell ref="AE761:AE764"/>
    <mergeCell ref="AH765:AH774"/>
    <mergeCell ref="J795:J804"/>
    <mergeCell ref="K795:K804"/>
    <mergeCell ref="L795:L804"/>
    <mergeCell ref="AC795:AC804"/>
    <mergeCell ref="AD795:AD804"/>
    <mergeCell ref="AE795:AE800"/>
    <mergeCell ref="AF795:AF804"/>
    <mergeCell ref="AG795:AG804"/>
    <mergeCell ref="AH775:AH784"/>
    <mergeCell ref="I777:I784"/>
    <mergeCell ref="AE781:AE784"/>
    <mergeCell ref="A785:A794"/>
    <mergeCell ref="B785:B794"/>
    <mergeCell ref="C785:C794"/>
    <mergeCell ref="D785:D794"/>
    <mergeCell ref="E785:E794"/>
    <mergeCell ref="F785:F794"/>
    <mergeCell ref="G785:G794"/>
    <mergeCell ref="H785:H794"/>
    <mergeCell ref="I785:I786"/>
    <mergeCell ref="J785:J794"/>
    <mergeCell ref="K785:K794"/>
    <mergeCell ref="L785:L794"/>
    <mergeCell ref="AC785:AC794"/>
    <mergeCell ref="AD785:AD794"/>
    <mergeCell ref="AE785:AE790"/>
    <mergeCell ref="AF785:AF794"/>
    <mergeCell ref="AG785:AG794"/>
    <mergeCell ref="AG765:AG774"/>
    <mergeCell ref="I767:I774"/>
    <mergeCell ref="AE771:AE774"/>
    <mergeCell ref="B775:B784"/>
    <mergeCell ref="C775:C784"/>
    <mergeCell ref="D775:D784"/>
    <mergeCell ref="E775:E784"/>
    <mergeCell ref="F775:F784"/>
    <mergeCell ref="G775:G784"/>
    <mergeCell ref="H775:H784"/>
    <mergeCell ref="I775:I776"/>
    <mergeCell ref="J775:J784"/>
    <mergeCell ref="K775:K784"/>
    <mergeCell ref="L775:L784"/>
    <mergeCell ref="AC775:AC784"/>
    <mergeCell ref="AD775:AD784"/>
    <mergeCell ref="AE775:AE780"/>
    <mergeCell ref="AF775:AF784"/>
    <mergeCell ref="AG775:AG784"/>
    <mergeCell ref="AD195:AD204"/>
    <mergeCell ref="A765:A774"/>
    <mergeCell ref="B765:B774"/>
    <mergeCell ref="C765:C774"/>
    <mergeCell ref="D765:D774"/>
    <mergeCell ref="E765:E774"/>
    <mergeCell ref="F765:F774"/>
    <mergeCell ref="G765:G774"/>
    <mergeCell ref="H765:H774"/>
    <mergeCell ref="I765:I766"/>
    <mergeCell ref="J765:J774"/>
    <mergeCell ref="K765:K774"/>
    <mergeCell ref="L765:L774"/>
    <mergeCell ref="AC765:AC774"/>
    <mergeCell ref="AD765:AD774"/>
    <mergeCell ref="AE765:AE770"/>
    <mergeCell ref="AF765:AF774"/>
    <mergeCell ref="AE195:AE200"/>
    <mergeCell ref="AF195:AF204"/>
    <mergeCell ref="A215:A224"/>
    <mergeCell ref="B215:B224"/>
    <mergeCell ref="C215:C224"/>
    <mergeCell ref="D215:D224"/>
    <mergeCell ref="E215:E224"/>
    <mergeCell ref="F215:F224"/>
    <mergeCell ref="G215:G224"/>
    <mergeCell ref="H215:H224"/>
    <mergeCell ref="I215:I216"/>
    <mergeCell ref="J215:J224"/>
    <mergeCell ref="K215:K224"/>
    <mergeCell ref="L215:L224"/>
    <mergeCell ref="AC215:AC224"/>
    <mergeCell ref="A134:A143"/>
    <mergeCell ref="B134:B143"/>
    <mergeCell ref="C134:C143"/>
    <mergeCell ref="D134:D143"/>
    <mergeCell ref="E134:E143"/>
    <mergeCell ref="F134:F143"/>
    <mergeCell ref="G134:G143"/>
    <mergeCell ref="H134:H143"/>
    <mergeCell ref="I134:I135"/>
    <mergeCell ref="A755:A764"/>
    <mergeCell ref="B755:B764"/>
    <mergeCell ref="C755:C764"/>
    <mergeCell ref="D755:D764"/>
    <mergeCell ref="E755:E764"/>
    <mergeCell ref="F755:F764"/>
    <mergeCell ref="G755:G764"/>
    <mergeCell ref="H755:H764"/>
    <mergeCell ref="I755:I756"/>
    <mergeCell ref="B235:B244"/>
    <mergeCell ref="C235:C244"/>
    <mergeCell ref="D235:D244"/>
    <mergeCell ref="E235:E244"/>
    <mergeCell ref="F235:F244"/>
    <mergeCell ref="G235:G244"/>
    <mergeCell ref="H235:H244"/>
    <mergeCell ref="I235:I236"/>
    <mergeCell ref="A245:A254"/>
    <mergeCell ref="B245:B254"/>
    <mergeCell ref="C245:C254"/>
    <mergeCell ref="D245:D254"/>
    <mergeCell ref="E245:E254"/>
    <mergeCell ref="F245:F254"/>
    <mergeCell ref="A114:A123"/>
    <mergeCell ref="E114:E123"/>
    <mergeCell ref="F114:F123"/>
    <mergeCell ref="G114:G123"/>
    <mergeCell ref="H114:H123"/>
    <mergeCell ref="I114:I115"/>
    <mergeCell ref="J114:J123"/>
    <mergeCell ref="K114:K123"/>
    <mergeCell ref="L114:L123"/>
    <mergeCell ref="AC114:AC123"/>
    <mergeCell ref="AD114:AD123"/>
    <mergeCell ref="AE114:AE119"/>
    <mergeCell ref="B114:B123"/>
    <mergeCell ref="I136:I143"/>
    <mergeCell ref="AE140:AE143"/>
    <mergeCell ref="A144:A153"/>
    <mergeCell ref="B144:B153"/>
    <mergeCell ref="C144:C153"/>
    <mergeCell ref="D144:D153"/>
    <mergeCell ref="E144:E153"/>
    <mergeCell ref="F144:F153"/>
    <mergeCell ref="G144:G153"/>
    <mergeCell ref="H144:H153"/>
    <mergeCell ref="I144:I145"/>
    <mergeCell ref="J144:J153"/>
    <mergeCell ref="K144:K153"/>
    <mergeCell ref="L144:L153"/>
    <mergeCell ref="AC144:AC153"/>
    <mergeCell ref="AD144:AD153"/>
    <mergeCell ref="AE144:AE149"/>
    <mergeCell ref="I146:I153"/>
    <mergeCell ref="AE150:AE153"/>
    <mergeCell ref="A124:A133"/>
    <mergeCell ref="B124:B133"/>
    <mergeCell ref="C124:C133"/>
    <mergeCell ref="D124:D133"/>
    <mergeCell ref="E124:E133"/>
    <mergeCell ref="F124:F133"/>
    <mergeCell ref="G124:G133"/>
    <mergeCell ref="H124:H133"/>
    <mergeCell ref="I124:I125"/>
    <mergeCell ref="J124:J133"/>
    <mergeCell ref="K124:K133"/>
    <mergeCell ref="L124:L133"/>
    <mergeCell ref="AC124:AC133"/>
    <mergeCell ref="AD124:AD133"/>
    <mergeCell ref="AE124:AE129"/>
    <mergeCell ref="I126:I133"/>
    <mergeCell ref="AE130:AE133"/>
    <mergeCell ref="AG39:AG46"/>
    <mergeCell ref="AF94:AF103"/>
    <mergeCell ref="AF55:AF62"/>
    <mergeCell ref="J134:J143"/>
    <mergeCell ref="K134:K143"/>
    <mergeCell ref="L134:L143"/>
    <mergeCell ref="AC134:AC143"/>
    <mergeCell ref="AD134:AD143"/>
    <mergeCell ref="AE134:AE139"/>
    <mergeCell ref="AF134:AF143"/>
    <mergeCell ref="AG134:AG143"/>
    <mergeCell ref="AH39:AH46"/>
    <mergeCell ref="AG47:AG54"/>
    <mergeCell ref="AH47:AH54"/>
    <mergeCell ref="AH104:AH113"/>
    <mergeCell ref="AE110:AE113"/>
    <mergeCell ref="AH114:AH123"/>
    <mergeCell ref="AF124:AF133"/>
    <mergeCell ref="AG124:AG133"/>
    <mergeCell ref="AH124:AH133"/>
    <mergeCell ref="AH134:AH143"/>
    <mergeCell ref="AE44:AE46"/>
    <mergeCell ref="AE60:AE62"/>
    <mergeCell ref="AE64:AE69"/>
    <mergeCell ref="AE70:AE73"/>
    <mergeCell ref="AE120:AE123"/>
    <mergeCell ref="A47:A54"/>
    <mergeCell ref="B47:B54"/>
    <mergeCell ref="C47:C54"/>
    <mergeCell ref="D47:D54"/>
    <mergeCell ref="E47:E54"/>
    <mergeCell ref="F47:F54"/>
    <mergeCell ref="G47:G54"/>
    <mergeCell ref="H47:H54"/>
    <mergeCell ref="J47:J54"/>
    <mergeCell ref="K47:K54"/>
    <mergeCell ref="L47:L54"/>
    <mergeCell ref="AC47:AC54"/>
    <mergeCell ref="AD47:AD54"/>
    <mergeCell ref="AE47:AE51"/>
    <mergeCell ref="AF47:AF54"/>
    <mergeCell ref="I48:I54"/>
    <mergeCell ref="AE52:AE54"/>
    <mergeCell ref="AH23:AH30"/>
    <mergeCell ref="I24:I30"/>
    <mergeCell ref="AE28:AE30"/>
    <mergeCell ref="A31:A38"/>
    <mergeCell ref="B31:B38"/>
    <mergeCell ref="C31:C38"/>
    <mergeCell ref="D31:D38"/>
    <mergeCell ref="E31:E38"/>
    <mergeCell ref="F31:F38"/>
    <mergeCell ref="G31:G38"/>
    <mergeCell ref="H31:H38"/>
    <mergeCell ref="J31:J38"/>
    <mergeCell ref="K31:K38"/>
    <mergeCell ref="L31:L38"/>
    <mergeCell ref="AC31:AC38"/>
    <mergeCell ref="AD31:AD38"/>
    <mergeCell ref="AE31:AE35"/>
    <mergeCell ref="AF31:AF38"/>
    <mergeCell ref="AG31:AG38"/>
    <mergeCell ref="AH31:AH38"/>
    <mergeCell ref="I32:I38"/>
    <mergeCell ref="AE36:AE38"/>
    <mergeCell ref="A23:A30"/>
    <mergeCell ref="B23:B30"/>
    <mergeCell ref="C23:C30"/>
    <mergeCell ref="D23:D30"/>
    <mergeCell ref="E23:E30"/>
    <mergeCell ref="F23:F30"/>
    <mergeCell ref="G23:G30"/>
    <mergeCell ref="AD23:AD30"/>
    <mergeCell ref="AE23:AE27"/>
    <mergeCell ref="AF23:AF30"/>
    <mergeCell ref="AH2965:AH2974"/>
    <mergeCell ref="AE2971:AE2974"/>
    <mergeCell ref="I2965:I2966"/>
    <mergeCell ref="I2967:I2974"/>
    <mergeCell ref="L2965:L2974"/>
    <mergeCell ref="AC2965:AC2974"/>
    <mergeCell ref="AD2965:AD2974"/>
    <mergeCell ref="AE2965:AE2970"/>
    <mergeCell ref="AF2965:AF2974"/>
    <mergeCell ref="AG2965:AG2974"/>
    <mergeCell ref="AH3042:AH3049"/>
    <mergeCell ref="AE3047:AE3049"/>
    <mergeCell ref="A2965:A2974"/>
    <mergeCell ref="B2965:B2974"/>
    <mergeCell ref="C2965:C2974"/>
    <mergeCell ref="D2965:D2974"/>
    <mergeCell ref="E2965:E2974"/>
    <mergeCell ref="F2965:F2974"/>
    <mergeCell ref="H2965:H2974"/>
    <mergeCell ref="J2965:J2974"/>
    <mergeCell ref="L3042:L3049"/>
    <mergeCell ref="AC3042:AC3049"/>
    <mergeCell ref="AD3042:AD3049"/>
    <mergeCell ref="AE3042:AE3046"/>
    <mergeCell ref="AF3042:AF3049"/>
    <mergeCell ref="AG3042:AG3049"/>
    <mergeCell ref="C3042:C3049"/>
    <mergeCell ref="D3042:D3049"/>
    <mergeCell ref="E3042:E3049"/>
    <mergeCell ref="F3042:F3049"/>
    <mergeCell ref="H3042:H3049"/>
    <mergeCell ref="J3042:J3049"/>
    <mergeCell ref="AH2955:AH2964"/>
    <mergeCell ref="AE2961:AE2964"/>
    <mergeCell ref="I2955:I2956"/>
    <mergeCell ref="I2957:I2964"/>
    <mergeCell ref="G2955:G2964"/>
    <mergeCell ref="K2955:K2964"/>
    <mergeCell ref="L2955:L2964"/>
    <mergeCell ref="AC2955:AC2964"/>
    <mergeCell ref="AD2955:AD2964"/>
    <mergeCell ref="AE2955:AE2960"/>
    <mergeCell ref="AF2955:AF2964"/>
    <mergeCell ref="AG2955:AG2964"/>
    <mergeCell ref="G2945:G2954"/>
    <mergeCell ref="K2945:K2954"/>
    <mergeCell ref="A2955:A2964"/>
    <mergeCell ref="B2955:B2964"/>
    <mergeCell ref="C2955:C2964"/>
    <mergeCell ref="D2955:D2964"/>
    <mergeCell ref="E2955:E2964"/>
    <mergeCell ref="F2955:F2964"/>
    <mergeCell ref="H2955:H2964"/>
    <mergeCell ref="J2955:J2964"/>
    <mergeCell ref="AF2945:AF2954"/>
    <mergeCell ref="AG2945:AG2954"/>
    <mergeCell ref="AH2945:AH2954"/>
    <mergeCell ref="AE2951:AE2954"/>
    <mergeCell ref="I2945:I2946"/>
    <mergeCell ref="I2947:I2954"/>
    <mergeCell ref="H2945:H2954"/>
    <mergeCell ref="J2945:J2954"/>
    <mergeCell ref="L2945:L2954"/>
    <mergeCell ref="AC2945:AC2954"/>
    <mergeCell ref="AD2945:AD2954"/>
    <mergeCell ref="AE2945:AE2950"/>
    <mergeCell ref="A2945:A2954"/>
    <mergeCell ref="B2945:B2954"/>
    <mergeCell ref="C2945:C2954"/>
    <mergeCell ref="D2945:D2954"/>
    <mergeCell ref="E2945:E2954"/>
    <mergeCell ref="F2945:F2954"/>
    <mergeCell ref="AH2935:AH2944"/>
    <mergeCell ref="AE2941:AE2944"/>
    <mergeCell ref="I2935:I2936"/>
    <mergeCell ref="I2937:I2944"/>
    <mergeCell ref="G2935:G2944"/>
    <mergeCell ref="K2935:K2944"/>
    <mergeCell ref="L2935:L2944"/>
    <mergeCell ref="AC2935:AC2944"/>
    <mergeCell ref="AD2935:AD2944"/>
    <mergeCell ref="AE2935:AE2940"/>
    <mergeCell ref="AF2935:AF2944"/>
    <mergeCell ref="AG2935:AG2944"/>
    <mergeCell ref="G2925:G2934"/>
    <mergeCell ref="K2925:K2934"/>
    <mergeCell ref="A2935:A2944"/>
    <mergeCell ref="B2935:B2944"/>
    <mergeCell ref="C2935:C2944"/>
    <mergeCell ref="D2935:D2944"/>
    <mergeCell ref="E2935:E2944"/>
    <mergeCell ref="F2935:F2944"/>
    <mergeCell ref="H2935:H2944"/>
    <mergeCell ref="J2935:J2944"/>
    <mergeCell ref="AF2925:AF2934"/>
    <mergeCell ref="AG2925:AG2934"/>
    <mergeCell ref="AH2925:AH2934"/>
    <mergeCell ref="AE2931:AE2934"/>
    <mergeCell ref="I2925:I2926"/>
    <mergeCell ref="I2927:I2934"/>
    <mergeCell ref="H2925:H2934"/>
    <mergeCell ref="J2925:J2934"/>
    <mergeCell ref="L2925:L2934"/>
    <mergeCell ref="AC2925:AC2934"/>
    <mergeCell ref="AD2925:AD2934"/>
    <mergeCell ref="AE2925:AE2930"/>
    <mergeCell ref="A2925:A2934"/>
    <mergeCell ref="B2925:B2934"/>
    <mergeCell ref="C2925:C2934"/>
    <mergeCell ref="D2925:D2934"/>
    <mergeCell ref="E2925:E2934"/>
    <mergeCell ref="F2925:F2934"/>
    <mergeCell ref="AH2915:AH2924"/>
    <mergeCell ref="AE2921:AE2924"/>
    <mergeCell ref="I2915:I2916"/>
    <mergeCell ref="I2917:I2924"/>
    <mergeCell ref="G2915:G2924"/>
    <mergeCell ref="K2915:K2924"/>
    <mergeCell ref="L2915:L2924"/>
    <mergeCell ref="AC2915:AC2924"/>
    <mergeCell ref="AD2915:AD2924"/>
    <mergeCell ref="AE2915:AE2920"/>
    <mergeCell ref="AF2915:AF2924"/>
    <mergeCell ref="AG2915:AG2924"/>
    <mergeCell ref="G2905:G2914"/>
    <mergeCell ref="K2905:K2914"/>
    <mergeCell ref="A2915:A2924"/>
    <mergeCell ref="B2915:B2924"/>
    <mergeCell ref="C2915:C2924"/>
    <mergeCell ref="D2915:D2924"/>
    <mergeCell ref="E2915:E2924"/>
    <mergeCell ref="F2915:F2924"/>
    <mergeCell ref="H2915:H2924"/>
    <mergeCell ref="J2915:J2924"/>
    <mergeCell ref="AF2905:AF2914"/>
    <mergeCell ref="AG2905:AG2914"/>
    <mergeCell ref="AH2905:AH2914"/>
    <mergeCell ref="AE2911:AE2914"/>
    <mergeCell ref="I2905:I2906"/>
    <mergeCell ref="I2907:I2914"/>
    <mergeCell ref="H2905:H2914"/>
    <mergeCell ref="J2905:J2914"/>
    <mergeCell ref="L2905:L2914"/>
    <mergeCell ref="AC2905:AC2914"/>
    <mergeCell ref="AD2905:AD2914"/>
    <mergeCell ref="AE2905:AE2910"/>
    <mergeCell ref="A2905:A2914"/>
    <mergeCell ref="B2905:B2914"/>
    <mergeCell ref="C2905:C2914"/>
    <mergeCell ref="D2905:D2914"/>
    <mergeCell ref="E2905:E2914"/>
    <mergeCell ref="F2905:F2914"/>
    <mergeCell ref="AH2895:AH2904"/>
    <mergeCell ref="AE2901:AE2904"/>
    <mergeCell ref="I2895:I2896"/>
    <mergeCell ref="I2897:I2904"/>
    <mergeCell ref="G2895:G2904"/>
    <mergeCell ref="K2895:K2904"/>
    <mergeCell ref="L2895:L2904"/>
    <mergeCell ref="AC2895:AC2904"/>
    <mergeCell ref="AD2895:AD2904"/>
    <mergeCell ref="AE2895:AE2900"/>
    <mergeCell ref="AF2895:AF2904"/>
    <mergeCell ref="AG2895:AG2904"/>
    <mergeCell ref="G2885:G2894"/>
    <mergeCell ref="K2885:K2894"/>
    <mergeCell ref="A2895:A2904"/>
    <mergeCell ref="B2895:B2904"/>
    <mergeCell ref="C2895:C2904"/>
    <mergeCell ref="D2895:D2904"/>
    <mergeCell ref="E2895:E2904"/>
    <mergeCell ref="F2895:F2904"/>
    <mergeCell ref="H2895:H2904"/>
    <mergeCell ref="J2895:J2904"/>
    <mergeCell ref="AF2885:AF2894"/>
    <mergeCell ref="AG2885:AG2894"/>
    <mergeCell ref="AH2885:AH2894"/>
    <mergeCell ref="AE2891:AE2894"/>
    <mergeCell ref="I2885:I2886"/>
    <mergeCell ref="I2887:I2894"/>
    <mergeCell ref="H2885:H2894"/>
    <mergeCell ref="J2885:J2894"/>
    <mergeCell ref="L2885:L2894"/>
    <mergeCell ref="AC2885:AC2894"/>
    <mergeCell ref="AD2885:AD2894"/>
    <mergeCell ref="AE2885:AE2890"/>
    <mergeCell ref="A2885:A2894"/>
    <mergeCell ref="B2885:B2894"/>
    <mergeCell ref="C2885:C2894"/>
    <mergeCell ref="D2885:D2894"/>
    <mergeCell ref="E2885:E2894"/>
    <mergeCell ref="F2885:F2894"/>
    <mergeCell ref="AH2875:AH2884"/>
    <mergeCell ref="AE2881:AE2884"/>
    <mergeCell ref="I2875:I2876"/>
    <mergeCell ref="I2877:I2884"/>
    <mergeCell ref="G2875:G2884"/>
    <mergeCell ref="K2875:K2884"/>
    <mergeCell ref="L2875:L2884"/>
    <mergeCell ref="AC2875:AC2884"/>
    <mergeCell ref="AD2875:AD2884"/>
    <mergeCell ref="AE2875:AE2880"/>
    <mergeCell ref="AF2875:AF2884"/>
    <mergeCell ref="AG2875:AG2884"/>
    <mergeCell ref="G2865:G2874"/>
    <mergeCell ref="K2865:K2874"/>
    <mergeCell ref="A2875:A2884"/>
    <mergeCell ref="B2875:B2884"/>
    <mergeCell ref="C2875:C2884"/>
    <mergeCell ref="D2875:D2884"/>
    <mergeCell ref="E2875:E2884"/>
    <mergeCell ref="F2875:F2884"/>
    <mergeCell ref="H2875:H2884"/>
    <mergeCell ref="J2875:J2884"/>
    <mergeCell ref="AF2865:AF2874"/>
    <mergeCell ref="AG2865:AG2874"/>
    <mergeCell ref="AH2865:AH2874"/>
    <mergeCell ref="AE2871:AE2874"/>
    <mergeCell ref="I2865:I2866"/>
    <mergeCell ref="I2867:I2874"/>
    <mergeCell ref="H2865:H2874"/>
    <mergeCell ref="J2865:J2874"/>
    <mergeCell ref="L2865:L2874"/>
    <mergeCell ref="AC2865:AC2874"/>
    <mergeCell ref="AD2865:AD2874"/>
    <mergeCell ref="AE2865:AE2870"/>
    <mergeCell ref="A2865:A2874"/>
    <mergeCell ref="B2865:B2874"/>
    <mergeCell ref="C2865:C2874"/>
    <mergeCell ref="D2865:D2874"/>
    <mergeCell ref="E2865:E2874"/>
    <mergeCell ref="F2865:F2874"/>
    <mergeCell ref="AH2855:AH2864"/>
    <mergeCell ref="AE2861:AE2864"/>
    <mergeCell ref="I2855:I2856"/>
    <mergeCell ref="I2857:I2864"/>
    <mergeCell ref="G2855:G2864"/>
    <mergeCell ref="K2855:K2864"/>
    <mergeCell ref="L2855:L2864"/>
    <mergeCell ref="AC2855:AC2864"/>
    <mergeCell ref="AD2855:AD2864"/>
    <mergeCell ref="AE2855:AE2860"/>
    <mergeCell ref="AF2855:AF2864"/>
    <mergeCell ref="AG2855:AG2864"/>
    <mergeCell ref="G2845:G2854"/>
    <mergeCell ref="K2845:K2854"/>
    <mergeCell ref="A2855:A2864"/>
    <mergeCell ref="B2855:B2864"/>
    <mergeCell ref="C2855:C2864"/>
    <mergeCell ref="D2855:D2864"/>
    <mergeCell ref="E2855:E2864"/>
    <mergeCell ref="F2855:F2864"/>
    <mergeCell ref="H2855:H2864"/>
    <mergeCell ref="J2855:J2864"/>
    <mergeCell ref="AF2845:AF2854"/>
    <mergeCell ref="AG2845:AG2854"/>
    <mergeCell ref="AH2845:AH2854"/>
    <mergeCell ref="AE2851:AE2854"/>
    <mergeCell ref="I2845:I2846"/>
    <mergeCell ref="I2847:I2854"/>
    <mergeCell ref="H2845:H2854"/>
    <mergeCell ref="J2845:J2854"/>
    <mergeCell ref="L2845:L2854"/>
    <mergeCell ref="AC2845:AC2854"/>
    <mergeCell ref="AD2845:AD2854"/>
    <mergeCell ref="AE2845:AE2850"/>
    <mergeCell ref="A2845:A2854"/>
    <mergeCell ref="B2845:B2854"/>
    <mergeCell ref="C2845:C2854"/>
    <mergeCell ref="D2845:D2854"/>
    <mergeCell ref="E2845:E2854"/>
    <mergeCell ref="F2845:F2854"/>
    <mergeCell ref="AH2835:AH2844"/>
    <mergeCell ref="AE2841:AE2844"/>
    <mergeCell ref="I2835:I2836"/>
    <mergeCell ref="I2837:I2844"/>
    <mergeCell ref="G2835:G2844"/>
    <mergeCell ref="K2835:K2844"/>
    <mergeCell ref="L2835:L2844"/>
    <mergeCell ref="AC2835:AC2844"/>
    <mergeCell ref="AD2835:AD2844"/>
    <mergeCell ref="AE2835:AE2840"/>
    <mergeCell ref="AF2835:AF2844"/>
    <mergeCell ref="AG2835:AG2844"/>
    <mergeCell ref="G2825:G2834"/>
    <mergeCell ref="K2825:K2834"/>
    <mergeCell ref="A2835:A2844"/>
    <mergeCell ref="B2835:B2844"/>
    <mergeCell ref="C2835:C2844"/>
    <mergeCell ref="D2835:D2844"/>
    <mergeCell ref="E2835:E2844"/>
    <mergeCell ref="F2835:F2844"/>
    <mergeCell ref="H2835:H2844"/>
    <mergeCell ref="J2835:J2844"/>
    <mergeCell ref="AF2825:AF2834"/>
    <mergeCell ref="AG2825:AG2834"/>
    <mergeCell ref="AH2825:AH2834"/>
    <mergeCell ref="AE2831:AE2834"/>
    <mergeCell ref="I2825:I2826"/>
    <mergeCell ref="I2827:I2834"/>
    <mergeCell ref="H2825:H2834"/>
    <mergeCell ref="J2825:J2834"/>
    <mergeCell ref="L2825:L2834"/>
    <mergeCell ref="AC2825:AC2834"/>
    <mergeCell ref="AD2825:AD2834"/>
    <mergeCell ref="AE2825:AE2830"/>
    <mergeCell ref="A2825:A2834"/>
    <mergeCell ref="B2825:B2834"/>
    <mergeCell ref="C2825:C2834"/>
    <mergeCell ref="D2825:D2834"/>
    <mergeCell ref="E2825:E2834"/>
    <mergeCell ref="F2825:F2834"/>
    <mergeCell ref="AH2815:AH2824"/>
    <mergeCell ref="AE2821:AE2824"/>
    <mergeCell ref="I2815:I2816"/>
    <mergeCell ref="I2817:I2824"/>
    <mergeCell ref="G2815:G2824"/>
    <mergeCell ref="K2815:K2824"/>
    <mergeCell ref="L2815:L2824"/>
    <mergeCell ref="AC2815:AC2824"/>
    <mergeCell ref="AD2815:AD2824"/>
    <mergeCell ref="AE2815:AE2820"/>
    <mergeCell ref="AF2815:AF2824"/>
    <mergeCell ref="AG2815:AG2824"/>
    <mergeCell ref="G2805:G2814"/>
    <mergeCell ref="K2805:K2814"/>
    <mergeCell ref="A2815:A2824"/>
    <mergeCell ref="B2815:B2824"/>
    <mergeCell ref="C2815:C2824"/>
    <mergeCell ref="D2815:D2824"/>
    <mergeCell ref="E2815:E2824"/>
    <mergeCell ref="F2815:F2824"/>
    <mergeCell ref="H2815:H2824"/>
    <mergeCell ref="J2815:J2824"/>
    <mergeCell ref="AF2805:AF2814"/>
    <mergeCell ref="AG2805:AG2814"/>
    <mergeCell ref="AH2805:AH2814"/>
    <mergeCell ref="AE2811:AE2814"/>
    <mergeCell ref="I2805:I2806"/>
    <mergeCell ref="I2807:I2814"/>
    <mergeCell ref="H2805:H2814"/>
    <mergeCell ref="J2805:J2814"/>
    <mergeCell ref="L2805:L2814"/>
    <mergeCell ref="AC2805:AC2814"/>
    <mergeCell ref="AD2805:AD2814"/>
    <mergeCell ref="AE2805:AE2810"/>
    <mergeCell ref="A2805:A2814"/>
    <mergeCell ref="B2805:B2814"/>
    <mergeCell ref="C2805:C2814"/>
    <mergeCell ref="D2805:D2814"/>
    <mergeCell ref="E2805:E2814"/>
    <mergeCell ref="F2805:F2814"/>
    <mergeCell ref="AH2795:AH2804"/>
    <mergeCell ref="AE2801:AE2804"/>
    <mergeCell ref="I2795:I2796"/>
    <mergeCell ref="I2797:I2804"/>
    <mergeCell ref="G2795:G2804"/>
    <mergeCell ref="K2795:K2804"/>
    <mergeCell ref="L2795:L2804"/>
    <mergeCell ref="AC2795:AC2804"/>
    <mergeCell ref="AD2795:AD2804"/>
    <mergeCell ref="AE2795:AE2800"/>
    <mergeCell ref="AF2795:AF2804"/>
    <mergeCell ref="AG2795:AG2804"/>
    <mergeCell ref="G2785:G2794"/>
    <mergeCell ref="K2785:K2794"/>
    <mergeCell ref="A2795:A2804"/>
    <mergeCell ref="B2795:B2804"/>
    <mergeCell ref="C2795:C2804"/>
    <mergeCell ref="D2795:D2804"/>
    <mergeCell ref="E2795:E2804"/>
    <mergeCell ref="F2795:F2804"/>
    <mergeCell ref="H2795:H2804"/>
    <mergeCell ref="J2795:J2804"/>
    <mergeCell ref="AF2785:AF2794"/>
    <mergeCell ref="AG2785:AG2794"/>
    <mergeCell ref="AH2785:AH2794"/>
    <mergeCell ref="AE2791:AE2794"/>
    <mergeCell ref="I2785:I2786"/>
    <mergeCell ref="I2787:I2794"/>
    <mergeCell ref="H2785:H2794"/>
    <mergeCell ref="J2785:J2794"/>
    <mergeCell ref="L2785:L2794"/>
    <mergeCell ref="AC2785:AC2794"/>
    <mergeCell ref="AD2785:AD2794"/>
    <mergeCell ref="AE2785:AE2790"/>
    <mergeCell ref="A2785:A2794"/>
    <mergeCell ref="B2785:B2794"/>
    <mergeCell ref="C2785:C2794"/>
    <mergeCell ref="D2785:D2794"/>
    <mergeCell ref="E2785:E2794"/>
    <mergeCell ref="F2785:F2794"/>
    <mergeCell ref="AH2775:AH2784"/>
    <mergeCell ref="AE2781:AE2784"/>
    <mergeCell ref="I2775:I2776"/>
    <mergeCell ref="I2777:I2784"/>
    <mergeCell ref="G2775:G2784"/>
    <mergeCell ref="K2775:K2784"/>
    <mergeCell ref="L2775:L2784"/>
    <mergeCell ref="AC2775:AC2784"/>
    <mergeCell ref="AD2775:AD2784"/>
    <mergeCell ref="AE2775:AE2780"/>
    <mergeCell ref="AF2775:AF2784"/>
    <mergeCell ref="AG2775:AG2784"/>
    <mergeCell ref="G2765:G2774"/>
    <mergeCell ref="K2765:K2774"/>
    <mergeCell ref="A2775:A2784"/>
    <mergeCell ref="B2775:B2784"/>
    <mergeCell ref="C2775:C2784"/>
    <mergeCell ref="D2775:D2784"/>
    <mergeCell ref="E2775:E2784"/>
    <mergeCell ref="F2775:F2784"/>
    <mergeCell ref="H2775:H2784"/>
    <mergeCell ref="J2775:J2784"/>
    <mergeCell ref="AF2765:AF2774"/>
    <mergeCell ref="AG2765:AG2774"/>
    <mergeCell ref="AH2765:AH2774"/>
    <mergeCell ref="AE2771:AE2774"/>
    <mergeCell ref="I2765:I2766"/>
    <mergeCell ref="I2767:I2774"/>
    <mergeCell ref="H2765:H2774"/>
    <mergeCell ref="J2765:J2774"/>
    <mergeCell ref="L2765:L2774"/>
    <mergeCell ref="AC2765:AC2774"/>
    <mergeCell ref="AD2765:AD2774"/>
    <mergeCell ref="AE2765:AE2770"/>
    <mergeCell ref="A2765:A2774"/>
    <mergeCell ref="B2765:B2774"/>
    <mergeCell ref="C2765:C2774"/>
    <mergeCell ref="D2765:D2774"/>
    <mergeCell ref="E2765:E2774"/>
    <mergeCell ref="F2765:F2774"/>
    <mergeCell ref="AG2755:AG2764"/>
    <mergeCell ref="AH2755:AH2764"/>
    <mergeCell ref="AE2761:AE2764"/>
    <mergeCell ref="I2755:I2756"/>
    <mergeCell ref="I2757:I2764"/>
    <mergeCell ref="K2755:K2764"/>
    <mergeCell ref="F2755:F2764"/>
    <mergeCell ref="H2755:H2764"/>
    <mergeCell ref="J2755:J2764"/>
    <mergeCell ref="L2755:L2764"/>
    <mergeCell ref="AC2755:AC2764"/>
    <mergeCell ref="AD2755:AD2764"/>
    <mergeCell ref="G2755:G2764"/>
    <mergeCell ref="AG2745:AG2754"/>
    <mergeCell ref="AH2745:AH2754"/>
    <mergeCell ref="AE2751:AE2754"/>
    <mergeCell ref="I2745:I2746"/>
    <mergeCell ref="I2747:I2754"/>
    <mergeCell ref="A2755:A2764"/>
    <mergeCell ref="B2755:B2764"/>
    <mergeCell ref="C2755:C2764"/>
    <mergeCell ref="D2755:D2764"/>
    <mergeCell ref="E2755:E2764"/>
    <mergeCell ref="J2745:J2754"/>
    <mergeCell ref="L2745:L2754"/>
    <mergeCell ref="AC2745:AC2754"/>
    <mergeCell ref="AD2745:AD2754"/>
    <mergeCell ref="AE2745:AE2750"/>
    <mergeCell ref="AF2745:AF2754"/>
    <mergeCell ref="B2745:B2754"/>
    <mergeCell ref="C2745:C2754"/>
    <mergeCell ref="D2745:D2754"/>
    <mergeCell ref="E2745:E2754"/>
    <mergeCell ref="F2745:F2754"/>
    <mergeCell ref="H2745:H2754"/>
    <mergeCell ref="AE2755:AE2760"/>
    <mergeCell ref="AF2755:AF2764"/>
    <mergeCell ref="AF2735:AF2744"/>
    <mergeCell ref="AG2735:AG2744"/>
    <mergeCell ref="AH2735:AH2744"/>
    <mergeCell ref="AE2741:AE2744"/>
    <mergeCell ref="I2735:I2736"/>
    <mergeCell ref="I2737:I2744"/>
    <mergeCell ref="H2735:H2744"/>
    <mergeCell ref="J2735:J2744"/>
    <mergeCell ref="L2735:L2744"/>
    <mergeCell ref="AC2735:AC2744"/>
    <mergeCell ref="AD2735:AD2744"/>
    <mergeCell ref="AE2735:AE2740"/>
    <mergeCell ref="A2735:A2744"/>
    <mergeCell ref="B2735:B2744"/>
    <mergeCell ref="C2735:C2744"/>
    <mergeCell ref="D2735:D2744"/>
    <mergeCell ref="E2735:E2744"/>
    <mergeCell ref="F2735:F2744"/>
    <mergeCell ref="AF2725:AF2734"/>
    <mergeCell ref="AG2725:AG2734"/>
    <mergeCell ref="AH2725:AH2734"/>
    <mergeCell ref="AE2731:AE2734"/>
    <mergeCell ref="I2725:I2726"/>
    <mergeCell ref="I2727:I2734"/>
    <mergeCell ref="H2725:H2734"/>
    <mergeCell ref="J2725:J2734"/>
    <mergeCell ref="L2725:L2734"/>
    <mergeCell ref="AC2725:AC2734"/>
    <mergeCell ref="AD2725:AD2734"/>
    <mergeCell ref="AE2725:AE2730"/>
    <mergeCell ref="A2725:A2734"/>
    <mergeCell ref="B2725:B2734"/>
    <mergeCell ref="C2725:C2734"/>
    <mergeCell ref="D2725:D2734"/>
    <mergeCell ref="E2725:E2734"/>
    <mergeCell ref="F2725:F2734"/>
    <mergeCell ref="AF2715:AF2724"/>
    <mergeCell ref="AG2715:AG2724"/>
    <mergeCell ref="AH2715:AH2724"/>
    <mergeCell ref="AE2721:AE2724"/>
    <mergeCell ref="I2715:I2716"/>
    <mergeCell ref="I2717:I2724"/>
    <mergeCell ref="H2715:H2724"/>
    <mergeCell ref="J2715:J2724"/>
    <mergeCell ref="L2715:L2724"/>
    <mergeCell ref="AC2715:AC2724"/>
    <mergeCell ref="AD2715:AD2724"/>
    <mergeCell ref="AE2715:AE2720"/>
    <mergeCell ref="A2715:A2724"/>
    <mergeCell ref="B2715:B2724"/>
    <mergeCell ref="C2715:C2724"/>
    <mergeCell ref="D2715:D2724"/>
    <mergeCell ref="E2715:E2724"/>
    <mergeCell ref="F2715:F2724"/>
    <mergeCell ref="AH2705:AH2714"/>
    <mergeCell ref="AE2711:AE2714"/>
    <mergeCell ref="I2705:I2706"/>
    <mergeCell ref="I2707:I2714"/>
    <mergeCell ref="G2705:G2714"/>
    <mergeCell ref="K2705:K2714"/>
    <mergeCell ref="L2705:L2714"/>
    <mergeCell ref="AC2705:AC2714"/>
    <mergeCell ref="AD2705:AD2714"/>
    <mergeCell ref="AE2705:AE2710"/>
    <mergeCell ref="AF2705:AF2714"/>
    <mergeCell ref="AG2705:AG2714"/>
    <mergeCell ref="G2695:G2704"/>
    <mergeCell ref="K2695:K2704"/>
    <mergeCell ref="A2705:A2714"/>
    <mergeCell ref="B2705:B2714"/>
    <mergeCell ref="C2705:C2714"/>
    <mergeCell ref="D2705:D2714"/>
    <mergeCell ref="E2705:E2714"/>
    <mergeCell ref="F2705:F2714"/>
    <mergeCell ref="H2705:H2714"/>
    <mergeCell ref="J2705:J2714"/>
    <mergeCell ref="AF2695:AF2704"/>
    <mergeCell ref="AG2695:AG2704"/>
    <mergeCell ref="AH2695:AH2704"/>
    <mergeCell ref="AE2701:AE2704"/>
    <mergeCell ref="I2695:I2696"/>
    <mergeCell ref="I2697:I2704"/>
    <mergeCell ref="H2695:H2704"/>
    <mergeCell ref="J2695:J2704"/>
    <mergeCell ref="L2695:L2704"/>
    <mergeCell ref="AC2695:AC2704"/>
    <mergeCell ref="AD2695:AD2704"/>
    <mergeCell ref="AE2695:AE2700"/>
    <mergeCell ref="A2695:A2704"/>
    <mergeCell ref="B2695:B2704"/>
    <mergeCell ref="C2695:C2704"/>
    <mergeCell ref="D2695:D2704"/>
    <mergeCell ref="E2695:E2704"/>
    <mergeCell ref="F2695:F2704"/>
    <mergeCell ref="AH2685:AH2694"/>
    <mergeCell ref="AE2691:AE2694"/>
    <mergeCell ref="I2685:I2686"/>
    <mergeCell ref="I2687:I2694"/>
    <mergeCell ref="G2685:G2694"/>
    <mergeCell ref="K2685:K2694"/>
    <mergeCell ref="L2685:L2694"/>
    <mergeCell ref="AC2685:AC2694"/>
    <mergeCell ref="AD2685:AD2694"/>
    <mergeCell ref="AE2685:AE2690"/>
    <mergeCell ref="AF2685:AF2694"/>
    <mergeCell ref="AG2685:AG2694"/>
    <mergeCell ref="G2675:G2684"/>
    <mergeCell ref="K2675:K2684"/>
    <mergeCell ref="A2685:A2694"/>
    <mergeCell ref="B2685:B2694"/>
    <mergeCell ref="C2685:C2694"/>
    <mergeCell ref="D2685:D2694"/>
    <mergeCell ref="E2685:E2694"/>
    <mergeCell ref="F2685:F2694"/>
    <mergeCell ref="H2685:H2694"/>
    <mergeCell ref="J2685:J2694"/>
    <mergeCell ref="AF2675:AF2684"/>
    <mergeCell ref="AG2675:AG2684"/>
    <mergeCell ref="AH2675:AH2684"/>
    <mergeCell ref="AE2681:AE2684"/>
    <mergeCell ref="I2675:I2676"/>
    <mergeCell ref="I2677:I2684"/>
    <mergeCell ref="H2675:H2684"/>
    <mergeCell ref="J2675:J2684"/>
    <mergeCell ref="L2675:L2684"/>
    <mergeCell ref="AC2675:AC2684"/>
    <mergeCell ref="AD2675:AD2684"/>
    <mergeCell ref="AE2675:AE2680"/>
    <mergeCell ref="A2675:A2684"/>
    <mergeCell ref="B2675:B2684"/>
    <mergeCell ref="C2675:C2684"/>
    <mergeCell ref="D2675:D2684"/>
    <mergeCell ref="E2675:E2684"/>
    <mergeCell ref="F2675:F2684"/>
    <mergeCell ref="AH2665:AH2674"/>
    <mergeCell ref="AE2671:AE2674"/>
    <mergeCell ref="I2665:I2666"/>
    <mergeCell ref="I2667:I2674"/>
    <mergeCell ref="G2665:G2674"/>
    <mergeCell ref="K2665:K2674"/>
    <mergeCell ref="L2665:L2674"/>
    <mergeCell ref="AC2665:AC2674"/>
    <mergeCell ref="AD2665:AD2674"/>
    <mergeCell ref="AE2665:AE2670"/>
    <mergeCell ref="AF2665:AF2674"/>
    <mergeCell ref="AG2665:AG2674"/>
    <mergeCell ref="G2655:G2664"/>
    <mergeCell ref="K2655:K2664"/>
    <mergeCell ref="A2665:A2674"/>
    <mergeCell ref="B2665:B2674"/>
    <mergeCell ref="C2665:C2674"/>
    <mergeCell ref="D2665:D2674"/>
    <mergeCell ref="E2665:E2674"/>
    <mergeCell ref="F2665:F2674"/>
    <mergeCell ref="H2665:H2674"/>
    <mergeCell ref="J2665:J2674"/>
    <mergeCell ref="AF2655:AF2664"/>
    <mergeCell ref="AG2655:AG2664"/>
    <mergeCell ref="AH2655:AH2664"/>
    <mergeCell ref="AE2661:AE2664"/>
    <mergeCell ref="I2655:I2656"/>
    <mergeCell ref="I2657:I2664"/>
    <mergeCell ref="H2655:H2664"/>
    <mergeCell ref="J2655:J2664"/>
    <mergeCell ref="L2655:L2664"/>
    <mergeCell ref="AC2655:AC2664"/>
    <mergeCell ref="AD2655:AD2664"/>
    <mergeCell ref="AE2655:AE2660"/>
    <mergeCell ref="A2655:A2664"/>
    <mergeCell ref="B2655:B2664"/>
    <mergeCell ref="C2655:C2664"/>
    <mergeCell ref="D2655:D2664"/>
    <mergeCell ref="E2655:E2664"/>
    <mergeCell ref="F2655:F2664"/>
    <mergeCell ref="AH2645:AH2654"/>
    <mergeCell ref="AE2651:AE2654"/>
    <mergeCell ref="I2645:I2646"/>
    <mergeCell ref="I2647:I2654"/>
    <mergeCell ref="G2645:G2654"/>
    <mergeCell ref="K2645:K2654"/>
    <mergeCell ref="L2645:L2654"/>
    <mergeCell ref="AC2645:AC2654"/>
    <mergeCell ref="AD2645:AD2654"/>
    <mergeCell ref="AE2645:AE2650"/>
    <mergeCell ref="AF2645:AF2654"/>
    <mergeCell ref="AG2645:AG2654"/>
    <mergeCell ref="G2635:G2644"/>
    <mergeCell ref="K2635:K2644"/>
    <mergeCell ref="A2645:A2654"/>
    <mergeCell ref="B2645:B2654"/>
    <mergeCell ref="C2645:C2654"/>
    <mergeCell ref="D2645:D2654"/>
    <mergeCell ref="E2645:E2654"/>
    <mergeCell ref="F2645:F2654"/>
    <mergeCell ref="H2645:H2654"/>
    <mergeCell ref="J2645:J2654"/>
    <mergeCell ref="AF2635:AF2644"/>
    <mergeCell ref="AG2635:AG2644"/>
    <mergeCell ref="AH2635:AH2644"/>
    <mergeCell ref="AE2641:AE2644"/>
    <mergeCell ref="I2635:I2636"/>
    <mergeCell ref="I2637:I2644"/>
    <mergeCell ref="H2635:H2644"/>
    <mergeCell ref="J2635:J2644"/>
    <mergeCell ref="L2635:L2644"/>
    <mergeCell ref="AC2635:AC2644"/>
    <mergeCell ref="AD2635:AD2644"/>
    <mergeCell ref="AE2635:AE2640"/>
    <mergeCell ref="A2635:A2644"/>
    <mergeCell ref="B2635:B2644"/>
    <mergeCell ref="C2635:C2644"/>
    <mergeCell ref="D2635:D2644"/>
    <mergeCell ref="E2635:E2644"/>
    <mergeCell ref="F2635:F2644"/>
    <mergeCell ref="AH2625:AH2634"/>
    <mergeCell ref="AE2631:AE2634"/>
    <mergeCell ref="I2625:I2626"/>
    <mergeCell ref="I2627:I2634"/>
    <mergeCell ref="G2625:G2634"/>
    <mergeCell ref="K2625:K2634"/>
    <mergeCell ref="L2625:L2634"/>
    <mergeCell ref="AC2625:AC2634"/>
    <mergeCell ref="AD2625:AD2634"/>
    <mergeCell ref="AE2625:AE2630"/>
    <mergeCell ref="AF2625:AF2634"/>
    <mergeCell ref="AG2625:AG2634"/>
    <mergeCell ref="G2615:G2624"/>
    <mergeCell ref="K2615:K2624"/>
    <mergeCell ref="A2625:A2634"/>
    <mergeCell ref="B2625:B2634"/>
    <mergeCell ref="C2625:C2634"/>
    <mergeCell ref="D2625:D2634"/>
    <mergeCell ref="E2625:E2634"/>
    <mergeCell ref="F2625:F2634"/>
    <mergeCell ref="H2625:H2634"/>
    <mergeCell ref="J2625:J2634"/>
    <mergeCell ref="AF2615:AF2624"/>
    <mergeCell ref="AG2615:AG2624"/>
    <mergeCell ref="AH2615:AH2624"/>
    <mergeCell ref="AE2621:AE2624"/>
    <mergeCell ref="I2615:I2616"/>
    <mergeCell ref="I2617:I2624"/>
    <mergeCell ref="H2615:H2624"/>
    <mergeCell ref="J2615:J2624"/>
    <mergeCell ref="L2615:L2624"/>
    <mergeCell ref="AC2615:AC2624"/>
    <mergeCell ref="AD2615:AD2624"/>
    <mergeCell ref="AE2615:AE2620"/>
    <mergeCell ref="A2615:A2624"/>
    <mergeCell ref="B2615:B2624"/>
    <mergeCell ref="C2615:C2624"/>
    <mergeCell ref="D2615:D2624"/>
    <mergeCell ref="E2615:E2624"/>
    <mergeCell ref="F2615:F2624"/>
    <mergeCell ref="AH2605:AH2614"/>
    <mergeCell ref="AE2611:AE2614"/>
    <mergeCell ref="I2605:I2606"/>
    <mergeCell ref="I2607:I2614"/>
    <mergeCell ref="G2605:G2614"/>
    <mergeCell ref="K2605:K2614"/>
    <mergeCell ref="L2605:L2614"/>
    <mergeCell ref="AC2605:AC2614"/>
    <mergeCell ref="AD2605:AD2614"/>
    <mergeCell ref="AE2605:AE2610"/>
    <mergeCell ref="AF2605:AF2614"/>
    <mergeCell ref="AG2605:AG2614"/>
    <mergeCell ref="G2595:G2604"/>
    <mergeCell ref="K2595:K2604"/>
    <mergeCell ref="A2605:A2614"/>
    <mergeCell ref="B2605:B2614"/>
    <mergeCell ref="C2605:C2614"/>
    <mergeCell ref="D2605:D2614"/>
    <mergeCell ref="E2605:E2614"/>
    <mergeCell ref="F2605:F2614"/>
    <mergeCell ref="H2605:H2614"/>
    <mergeCell ref="J2605:J2614"/>
    <mergeCell ref="AF2595:AF2604"/>
    <mergeCell ref="AG2595:AG2604"/>
    <mergeCell ref="AH2595:AH2604"/>
    <mergeCell ref="AE2601:AE2604"/>
    <mergeCell ref="I2595:I2596"/>
    <mergeCell ref="I2597:I2604"/>
    <mergeCell ref="H2595:H2604"/>
    <mergeCell ref="J2595:J2604"/>
    <mergeCell ref="L2595:L2604"/>
    <mergeCell ref="AC2595:AC2604"/>
    <mergeCell ref="AD2595:AD2604"/>
    <mergeCell ref="AE2595:AE2600"/>
    <mergeCell ref="A2595:A2604"/>
    <mergeCell ref="B2595:B2604"/>
    <mergeCell ref="C2595:C2604"/>
    <mergeCell ref="D2595:D2604"/>
    <mergeCell ref="E2595:E2604"/>
    <mergeCell ref="F2595:F2604"/>
    <mergeCell ref="AH2585:AH2594"/>
    <mergeCell ref="AE2591:AE2594"/>
    <mergeCell ref="I2585:I2586"/>
    <mergeCell ref="I2587:I2594"/>
    <mergeCell ref="G2585:G2594"/>
    <mergeCell ref="K2585:K2594"/>
    <mergeCell ref="L2585:L2594"/>
    <mergeCell ref="AC2585:AC2594"/>
    <mergeCell ref="AD2585:AD2594"/>
    <mergeCell ref="AE2585:AE2590"/>
    <mergeCell ref="AF2585:AF2594"/>
    <mergeCell ref="AG2585:AG2594"/>
    <mergeCell ref="G2575:G2584"/>
    <mergeCell ref="K2575:K2584"/>
    <mergeCell ref="A2585:A2594"/>
    <mergeCell ref="B2585:B2594"/>
    <mergeCell ref="C2585:C2594"/>
    <mergeCell ref="D2585:D2594"/>
    <mergeCell ref="E2585:E2594"/>
    <mergeCell ref="F2585:F2594"/>
    <mergeCell ref="H2585:H2594"/>
    <mergeCell ref="J2585:J2594"/>
    <mergeCell ref="AF2575:AF2584"/>
    <mergeCell ref="AG2575:AG2584"/>
    <mergeCell ref="AH2575:AH2584"/>
    <mergeCell ref="AE2581:AE2584"/>
    <mergeCell ref="I2575:I2576"/>
    <mergeCell ref="I2577:I2584"/>
    <mergeCell ref="H2575:H2584"/>
    <mergeCell ref="J2575:J2584"/>
    <mergeCell ref="L2575:L2584"/>
    <mergeCell ref="AC2575:AC2584"/>
    <mergeCell ref="AD2575:AD2584"/>
    <mergeCell ref="AE2575:AE2580"/>
    <mergeCell ref="A2575:A2584"/>
    <mergeCell ref="B2575:B2584"/>
    <mergeCell ref="C2575:C2584"/>
    <mergeCell ref="D2575:D2584"/>
    <mergeCell ref="E2575:E2584"/>
    <mergeCell ref="F2575:F2584"/>
    <mergeCell ref="AH2565:AH2574"/>
    <mergeCell ref="AE2571:AE2574"/>
    <mergeCell ref="I2565:I2566"/>
    <mergeCell ref="I2567:I2574"/>
    <mergeCell ref="G2565:G2574"/>
    <mergeCell ref="K2565:K2574"/>
    <mergeCell ref="L2565:L2574"/>
    <mergeCell ref="AC2565:AC2574"/>
    <mergeCell ref="AD2565:AD2574"/>
    <mergeCell ref="AE2565:AE2570"/>
    <mergeCell ref="AF2565:AF2574"/>
    <mergeCell ref="AG2565:AG2574"/>
    <mergeCell ref="G2555:G2564"/>
    <mergeCell ref="K2555:K2564"/>
    <mergeCell ref="A2565:A2574"/>
    <mergeCell ref="B2565:B2574"/>
    <mergeCell ref="C2565:C2574"/>
    <mergeCell ref="D2565:D2574"/>
    <mergeCell ref="E2565:E2574"/>
    <mergeCell ref="F2565:F2574"/>
    <mergeCell ref="H2565:H2574"/>
    <mergeCell ref="J2565:J2574"/>
    <mergeCell ref="AF2555:AF2564"/>
    <mergeCell ref="AG2555:AG2564"/>
    <mergeCell ref="AH2555:AH2564"/>
    <mergeCell ref="AE2561:AE2564"/>
    <mergeCell ref="I2555:I2556"/>
    <mergeCell ref="I2557:I2564"/>
    <mergeCell ref="H2555:H2564"/>
    <mergeCell ref="J2555:J2564"/>
    <mergeCell ref="L2555:L2564"/>
    <mergeCell ref="AC2555:AC2564"/>
    <mergeCell ref="AD2555:AD2564"/>
    <mergeCell ref="AE2555:AE2560"/>
    <mergeCell ref="A2555:A2564"/>
    <mergeCell ref="B2555:B2564"/>
    <mergeCell ref="C2555:C2564"/>
    <mergeCell ref="D2555:D2564"/>
    <mergeCell ref="E2555:E2564"/>
    <mergeCell ref="F2555:F2564"/>
    <mergeCell ref="AH2545:AH2554"/>
    <mergeCell ref="AE2551:AE2554"/>
    <mergeCell ref="I2545:I2546"/>
    <mergeCell ref="I2547:I2554"/>
    <mergeCell ref="G2545:G2554"/>
    <mergeCell ref="K2545:K2554"/>
    <mergeCell ref="L2545:L2554"/>
    <mergeCell ref="AC2545:AC2554"/>
    <mergeCell ref="AD2545:AD2554"/>
    <mergeCell ref="AE2545:AE2550"/>
    <mergeCell ref="AF2545:AF2554"/>
    <mergeCell ref="AG2545:AG2554"/>
    <mergeCell ref="G2535:G2544"/>
    <mergeCell ref="K2535:K2544"/>
    <mergeCell ref="A2545:A2554"/>
    <mergeCell ref="B2545:B2554"/>
    <mergeCell ref="C2545:C2554"/>
    <mergeCell ref="D2545:D2554"/>
    <mergeCell ref="E2545:E2554"/>
    <mergeCell ref="F2545:F2554"/>
    <mergeCell ref="H2545:H2554"/>
    <mergeCell ref="J2545:J2554"/>
    <mergeCell ref="AF2535:AF2544"/>
    <mergeCell ref="AG2535:AG2544"/>
    <mergeCell ref="AH2535:AH2544"/>
    <mergeCell ref="AE2541:AE2544"/>
    <mergeCell ref="I2535:I2536"/>
    <mergeCell ref="I2537:I2544"/>
    <mergeCell ref="H2535:H2544"/>
    <mergeCell ref="J2535:J2544"/>
    <mergeCell ref="L2535:L2544"/>
    <mergeCell ref="AC2535:AC2544"/>
    <mergeCell ref="AD2535:AD2544"/>
    <mergeCell ref="AE2535:AE2540"/>
    <mergeCell ref="A2535:A2544"/>
    <mergeCell ref="B2535:B2544"/>
    <mergeCell ref="C2535:C2544"/>
    <mergeCell ref="D2535:D2544"/>
    <mergeCell ref="E2535:E2544"/>
    <mergeCell ref="F2535:F2544"/>
    <mergeCell ref="AH2525:AH2534"/>
    <mergeCell ref="AE2531:AE2534"/>
    <mergeCell ref="I2525:I2526"/>
    <mergeCell ref="I2527:I2534"/>
    <mergeCell ref="G2525:G2534"/>
    <mergeCell ref="K2525:K2534"/>
    <mergeCell ref="L2525:L2534"/>
    <mergeCell ref="AC2525:AC2534"/>
    <mergeCell ref="AD2525:AD2534"/>
    <mergeCell ref="AE2525:AE2530"/>
    <mergeCell ref="AF2525:AF2534"/>
    <mergeCell ref="AG2525:AG2534"/>
    <mergeCell ref="G2515:G2524"/>
    <mergeCell ref="K2515:K2524"/>
    <mergeCell ref="A2525:A2534"/>
    <mergeCell ref="B2525:B2534"/>
    <mergeCell ref="C2525:C2534"/>
    <mergeCell ref="D2525:D2534"/>
    <mergeCell ref="E2525:E2534"/>
    <mergeCell ref="F2525:F2534"/>
    <mergeCell ref="H2525:H2534"/>
    <mergeCell ref="J2525:J2534"/>
    <mergeCell ref="AF2515:AF2524"/>
    <mergeCell ref="AG2515:AG2524"/>
    <mergeCell ref="AH2515:AH2524"/>
    <mergeCell ref="AE2521:AE2524"/>
    <mergeCell ref="I2515:I2516"/>
    <mergeCell ref="I2517:I2524"/>
    <mergeCell ref="H2515:H2524"/>
    <mergeCell ref="J2515:J2524"/>
    <mergeCell ref="L2515:L2524"/>
    <mergeCell ref="AC2515:AC2524"/>
    <mergeCell ref="AD2515:AD2524"/>
    <mergeCell ref="AE2515:AE2520"/>
    <mergeCell ref="A2515:A2524"/>
    <mergeCell ref="B2515:B2524"/>
    <mergeCell ref="C2515:C2524"/>
    <mergeCell ref="D2515:D2524"/>
    <mergeCell ref="E2515:E2524"/>
    <mergeCell ref="F2515:F2524"/>
    <mergeCell ref="AH2505:AH2514"/>
    <mergeCell ref="AE2511:AE2514"/>
    <mergeCell ref="I2505:I2506"/>
    <mergeCell ref="I2507:I2514"/>
    <mergeCell ref="G2505:G2514"/>
    <mergeCell ref="K2505:K2514"/>
    <mergeCell ref="L2505:L2514"/>
    <mergeCell ref="AC2505:AC2514"/>
    <mergeCell ref="AD2505:AD2514"/>
    <mergeCell ref="AE2505:AE2510"/>
    <mergeCell ref="AF2505:AF2514"/>
    <mergeCell ref="AG2505:AG2514"/>
    <mergeCell ref="G2495:G2504"/>
    <mergeCell ref="K2495:K2504"/>
    <mergeCell ref="A2505:A2514"/>
    <mergeCell ref="B2505:B2514"/>
    <mergeCell ref="C2505:C2514"/>
    <mergeCell ref="D2505:D2514"/>
    <mergeCell ref="E2505:E2514"/>
    <mergeCell ref="F2505:F2514"/>
    <mergeCell ref="H2505:H2514"/>
    <mergeCell ref="J2505:J2514"/>
    <mergeCell ref="AF2495:AF2504"/>
    <mergeCell ref="AG2495:AG2504"/>
    <mergeCell ref="AH2495:AH2504"/>
    <mergeCell ref="AE2501:AE2504"/>
    <mergeCell ref="I2495:I2496"/>
    <mergeCell ref="I2497:I2504"/>
    <mergeCell ref="H2495:H2504"/>
    <mergeCell ref="J2495:J2504"/>
    <mergeCell ref="L2495:L2504"/>
    <mergeCell ref="AC2495:AC2504"/>
    <mergeCell ref="AD2495:AD2504"/>
    <mergeCell ref="AE2495:AE2500"/>
    <mergeCell ref="A2495:A2504"/>
    <mergeCell ref="B2495:B2504"/>
    <mergeCell ref="C2495:C2504"/>
    <mergeCell ref="D2495:D2504"/>
    <mergeCell ref="E2495:E2504"/>
    <mergeCell ref="F2495:F2504"/>
    <mergeCell ref="AH2485:AH2494"/>
    <mergeCell ref="AE2491:AE2494"/>
    <mergeCell ref="I2485:I2486"/>
    <mergeCell ref="I2487:I2494"/>
    <mergeCell ref="G2485:G2494"/>
    <mergeCell ref="K2485:K2494"/>
    <mergeCell ref="L2485:L2494"/>
    <mergeCell ref="AC2485:AC2494"/>
    <mergeCell ref="AD2485:AD2494"/>
    <mergeCell ref="AE2485:AE2490"/>
    <mergeCell ref="AF2485:AF2494"/>
    <mergeCell ref="AG2485:AG2494"/>
    <mergeCell ref="G2475:G2484"/>
    <mergeCell ref="K2475:K2484"/>
    <mergeCell ref="A2485:A2494"/>
    <mergeCell ref="B2485:B2494"/>
    <mergeCell ref="C2485:C2494"/>
    <mergeCell ref="D2485:D2494"/>
    <mergeCell ref="E2485:E2494"/>
    <mergeCell ref="F2485:F2494"/>
    <mergeCell ref="H2485:H2494"/>
    <mergeCell ref="J2485:J2494"/>
    <mergeCell ref="AF2475:AF2484"/>
    <mergeCell ref="AG2475:AG2484"/>
    <mergeCell ref="AH2475:AH2484"/>
    <mergeCell ref="AE2481:AE2484"/>
    <mergeCell ref="I2475:I2476"/>
    <mergeCell ref="I2477:I2484"/>
    <mergeCell ref="H2475:H2484"/>
    <mergeCell ref="J2475:J2484"/>
    <mergeCell ref="L2475:L2484"/>
    <mergeCell ref="AC2475:AC2484"/>
    <mergeCell ref="AD2475:AD2484"/>
    <mergeCell ref="AE2475:AE2480"/>
    <mergeCell ref="A2475:A2484"/>
    <mergeCell ref="B2475:B2484"/>
    <mergeCell ref="C2475:C2484"/>
    <mergeCell ref="D2475:D2484"/>
    <mergeCell ref="E2475:E2484"/>
    <mergeCell ref="F2475:F2484"/>
    <mergeCell ref="AH2465:AH2474"/>
    <mergeCell ref="AE2471:AE2474"/>
    <mergeCell ref="I2465:I2466"/>
    <mergeCell ref="I2467:I2474"/>
    <mergeCell ref="G2465:G2474"/>
    <mergeCell ref="K2465:K2474"/>
    <mergeCell ref="L2465:L2474"/>
    <mergeCell ref="AC2465:AC2474"/>
    <mergeCell ref="AD2465:AD2474"/>
    <mergeCell ref="AE2465:AE2470"/>
    <mergeCell ref="AF2465:AF2474"/>
    <mergeCell ref="AG2465:AG2474"/>
    <mergeCell ref="G2455:G2464"/>
    <mergeCell ref="K2455:K2464"/>
    <mergeCell ref="A2465:A2474"/>
    <mergeCell ref="B2465:B2474"/>
    <mergeCell ref="C2465:C2474"/>
    <mergeCell ref="D2465:D2474"/>
    <mergeCell ref="E2465:E2474"/>
    <mergeCell ref="F2465:F2474"/>
    <mergeCell ref="H2465:H2474"/>
    <mergeCell ref="J2465:J2474"/>
    <mergeCell ref="AF2455:AF2464"/>
    <mergeCell ref="AG2455:AG2464"/>
    <mergeCell ref="AH2455:AH2464"/>
    <mergeCell ref="AE2461:AE2464"/>
    <mergeCell ref="I2455:I2456"/>
    <mergeCell ref="I2457:I2464"/>
    <mergeCell ref="H2455:H2464"/>
    <mergeCell ref="J2455:J2464"/>
    <mergeCell ref="L2455:L2464"/>
    <mergeCell ref="AC2455:AC2464"/>
    <mergeCell ref="AD2455:AD2464"/>
    <mergeCell ref="AE2455:AE2460"/>
    <mergeCell ref="A2455:A2464"/>
    <mergeCell ref="B2455:B2464"/>
    <mergeCell ref="C2455:C2464"/>
    <mergeCell ref="D2455:D2464"/>
    <mergeCell ref="E2455:E2464"/>
    <mergeCell ref="F2455:F2464"/>
    <mergeCell ref="AH2445:AH2454"/>
    <mergeCell ref="AE2451:AE2454"/>
    <mergeCell ref="I2445:I2446"/>
    <mergeCell ref="I2447:I2454"/>
    <mergeCell ref="G2445:G2454"/>
    <mergeCell ref="K2445:K2454"/>
    <mergeCell ref="L2445:L2454"/>
    <mergeCell ref="AC2445:AC2454"/>
    <mergeCell ref="AD2445:AD2454"/>
    <mergeCell ref="AE2445:AE2450"/>
    <mergeCell ref="AF2445:AF2454"/>
    <mergeCell ref="AG2445:AG2454"/>
    <mergeCell ref="G2435:G2444"/>
    <mergeCell ref="K2435:K2444"/>
    <mergeCell ref="A2445:A2454"/>
    <mergeCell ref="B2445:B2454"/>
    <mergeCell ref="C2445:C2454"/>
    <mergeCell ref="D2445:D2454"/>
    <mergeCell ref="E2445:E2454"/>
    <mergeCell ref="F2445:F2454"/>
    <mergeCell ref="H2445:H2454"/>
    <mergeCell ref="J2445:J2454"/>
    <mergeCell ref="AF2435:AF2444"/>
    <mergeCell ref="AG2435:AG2444"/>
    <mergeCell ref="AH2435:AH2444"/>
    <mergeCell ref="AE2441:AE2444"/>
    <mergeCell ref="I2435:I2436"/>
    <mergeCell ref="I2437:I2444"/>
    <mergeCell ref="H2435:H2444"/>
    <mergeCell ref="J2435:J2444"/>
    <mergeCell ref="L2435:L2444"/>
    <mergeCell ref="AC2435:AC2444"/>
    <mergeCell ref="AD2435:AD2444"/>
    <mergeCell ref="AE2435:AE2440"/>
    <mergeCell ref="A2435:A2444"/>
    <mergeCell ref="B2435:B2444"/>
    <mergeCell ref="C2435:C2444"/>
    <mergeCell ref="D2435:D2444"/>
    <mergeCell ref="E2435:E2444"/>
    <mergeCell ref="F2435:F2444"/>
    <mergeCell ref="AH2425:AH2434"/>
    <mergeCell ref="AE2431:AE2434"/>
    <mergeCell ref="I2425:I2426"/>
    <mergeCell ref="I2427:I2434"/>
    <mergeCell ref="G2425:G2434"/>
    <mergeCell ref="K2425:K2434"/>
    <mergeCell ref="L2425:L2434"/>
    <mergeCell ref="AC2425:AC2434"/>
    <mergeCell ref="AD2425:AD2434"/>
    <mergeCell ref="AE2425:AE2430"/>
    <mergeCell ref="AF2425:AF2434"/>
    <mergeCell ref="AG2425:AG2434"/>
    <mergeCell ref="G2415:G2424"/>
    <mergeCell ref="K2415:K2424"/>
    <mergeCell ref="A2425:A2434"/>
    <mergeCell ref="B2425:B2434"/>
    <mergeCell ref="C2425:C2434"/>
    <mergeCell ref="D2425:D2434"/>
    <mergeCell ref="E2425:E2434"/>
    <mergeCell ref="F2425:F2434"/>
    <mergeCell ref="H2425:H2434"/>
    <mergeCell ref="J2425:J2434"/>
    <mergeCell ref="AF2415:AF2424"/>
    <mergeCell ref="AG2415:AG2424"/>
    <mergeCell ref="AH2415:AH2424"/>
    <mergeCell ref="AE2421:AE2424"/>
    <mergeCell ref="I2415:I2416"/>
    <mergeCell ref="I2417:I2424"/>
    <mergeCell ref="H2415:H2424"/>
    <mergeCell ref="J2415:J2424"/>
    <mergeCell ref="L2415:L2424"/>
    <mergeCell ref="AC2415:AC2424"/>
    <mergeCell ref="AD2415:AD2424"/>
    <mergeCell ref="AE2415:AE2420"/>
    <mergeCell ref="A2415:A2424"/>
    <mergeCell ref="B2415:B2424"/>
    <mergeCell ref="C2415:C2424"/>
    <mergeCell ref="D2415:D2424"/>
    <mergeCell ref="E2415:E2424"/>
    <mergeCell ref="F2415:F2424"/>
    <mergeCell ref="AH2405:AH2414"/>
    <mergeCell ref="AE2411:AE2414"/>
    <mergeCell ref="I2405:I2406"/>
    <mergeCell ref="I2407:I2414"/>
    <mergeCell ref="G2405:G2414"/>
    <mergeCell ref="K2405:K2414"/>
    <mergeCell ref="L2405:L2414"/>
    <mergeCell ref="AC2405:AC2414"/>
    <mergeCell ref="AD2405:AD2414"/>
    <mergeCell ref="AE2405:AE2410"/>
    <mergeCell ref="AF2405:AF2414"/>
    <mergeCell ref="AG2405:AG2414"/>
    <mergeCell ref="G2395:G2404"/>
    <mergeCell ref="K2395:K2404"/>
    <mergeCell ref="A2405:A2414"/>
    <mergeCell ref="B2405:B2414"/>
    <mergeCell ref="C2405:C2414"/>
    <mergeCell ref="D2405:D2414"/>
    <mergeCell ref="E2405:E2414"/>
    <mergeCell ref="F2405:F2414"/>
    <mergeCell ref="H2405:H2414"/>
    <mergeCell ref="J2405:J2414"/>
    <mergeCell ref="AF2395:AF2404"/>
    <mergeCell ref="AG2395:AG2404"/>
    <mergeCell ref="AH2395:AH2404"/>
    <mergeCell ref="AE2401:AE2404"/>
    <mergeCell ref="I2395:I2396"/>
    <mergeCell ref="I2397:I2404"/>
    <mergeCell ref="H2395:H2404"/>
    <mergeCell ref="J2395:J2404"/>
    <mergeCell ref="L2395:L2404"/>
    <mergeCell ref="AC2395:AC2404"/>
    <mergeCell ref="AD2395:AD2404"/>
    <mergeCell ref="AE2395:AE2400"/>
    <mergeCell ref="A2395:A2404"/>
    <mergeCell ref="B2395:B2404"/>
    <mergeCell ref="C2395:C2404"/>
    <mergeCell ref="D2395:D2404"/>
    <mergeCell ref="E2395:E2404"/>
    <mergeCell ref="F2395:F2404"/>
    <mergeCell ref="AH2385:AH2394"/>
    <mergeCell ref="AE2391:AE2394"/>
    <mergeCell ref="I2385:I2386"/>
    <mergeCell ref="I2387:I2394"/>
    <mergeCell ref="G2385:G2394"/>
    <mergeCell ref="K2385:K2394"/>
    <mergeCell ref="L2385:L2394"/>
    <mergeCell ref="AC2385:AC2394"/>
    <mergeCell ref="AD2385:AD2394"/>
    <mergeCell ref="AE2385:AE2390"/>
    <mergeCell ref="AF2385:AF2394"/>
    <mergeCell ref="AG2385:AG2394"/>
    <mergeCell ref="G2375:G2384"/>
    <mergeCell ref="K2375:K2384"/>
    <mergeCell ref="A2385:A2394"/>
    <mergeCell ref="B2385:B2394"/>
    <mergeCell ref="C2385:C2394"/>
    <mergeCell ref="D2385:D2394"/>
    <mergeCell ref="E2385:E2394"/>
    <mergeCell ref="F2385:F2394"/>
    <mergeCell ref="H2385:H2394"/>
    <mergeCell ref="J2385:J2394"/>
    <mergeCell ref="AF2375:AF2384"/>
    <mergeCell ref="AG2375:AG2384"/>
    <mergeCell ref="AH2375:AH2384"/>
    <mergeCell ref="AE2381:AE2384"/>
    <mergeCell ref="I2375:I2376"/>
    <mergeCell ref="I2377:I2384"/>
    <mergeCell ref="H2375:H2384"/>
    <mergeCell ref="J2375:J2384"/>
    <mergeCell ref="L2375:L2384"/>
    <mergeCell ref="AC2375:AC2384"/>
    <mergeCell ref="AD2375:AD2384"/>
    <mergeCell ref="AE2375:AE2380"/>
    <mergeCell ref="A2375:A2384"/>
    <mergeCell ref="B2375:B2384"/>
    <mergeCell ref="C2375:C2384"/>
    <mergeCell ref="D2375:D2384"/>
    <mergeCell ref="E2375:E2384"/>
    <mergeCell ref="F2375:F2384"/>
    <mergeCell ref="AH2365:AH2374"/>
    <mergeCell ref="AE2371:AE2374"/>
    <mergeCell ref="I2365:I2366"/>
    <mergeCell ref="I2367:I2374"/>
    <mergeCell ref="G2365:G2374"/>
    <mergeCell ref="K2365:K2374"/>
    <mergeCell ref="L2365:L2374"/>
    <mergeCell ref="AC2365:AC2374"/>
    <mergeCell ref="AD2365:AD2374"/>
    <mergeCell ref="AE2365:AE2370"/>
    <mergeCell ref="AF2365:AF2374"/>
    <mergeCell ref="AG2365:AG2374"/>
    <mergeCell ref="G2355:G2364"/>
    <mergeCell ref="K2355:K2364"/>
    <mergeCell ref="A2365:A2374"/>
    <mergeCell ref="B2365:B2374"/>
    <mergeCell ref="C2365:C2374"/>
    <mergeCell ref="D2365:D2374"/>
    <mergeCell ref="E2365:E2374"/>
    <mergeCell ref="F2365:F2374"/>
    <mergeCell ref="H2365:H2374"/>
    <mergeCell ref="J2365:J2374"/>
    <mergeCell ref="AF2355:AF2364"/>
    <mergeCell ref="AG2355:AG2364"/>
    <mergeCell ref="AH2355:AH2364"/>
    <mergeCell ref="AE2361:AE2364"/>
    <mergeCell ref="I2355:I2356"/>
    <mergeCell ref="I2357:I2364"/>
    <mergeCell ref="H2355:H2364"/>
    <mergeCell ref="J2355:J2364"/>
    <mergeCell ref="L2355:L2364"/>
    <mergeCell ref="AC2355:AC2364"/>
    <mergeCell ref="AD2355:AD2364"/>
    <mergeCell ref="AE2355:AE2360"/>
    <mergeCell ref="A2355:A2364"/>
    <mergeCell ref="B2355:B2364"/>
    <mergeCell ref="C2355:C2364"/>
    <mergeCell ref="D2355:D2364"/>
    <mergeCell ref="E2355:E2364"/>
    <mergeCell ref="F2355:F2364"/>
    <mergeCell ref="AH2345:AH2354"/>
    <mergeCell ref="AE2351:AE2354"/>
    <mergeCell ref="I2345:I2346"/>
    <mergeCell ref="I2347:I2354"/>
    <mergeCell ref="G2345:G2354"/>
    <mergeCell ref="K2345:K2354"/>
    <mergeCell ref="L2345:L2354"/>
    <mergeCell ref="AC2345:AC2354"/>
    <mergeCell ref="AD2345:AD2354"/>
    <mergeCell ref="AE2345:AE2350"/>
    <mergeCell ref="AF2345:AF2354"/>
    <mergeCell ref="AG2345:AG2354"/>
    <mergeCell ref="G2335:G2344"/>
    <mergeCell ref="K2335:K2344"/>
    <mergeCell ref="A2345:A2354"/>
    <mergeCell ref="B2345:B2354"/>
    <mergeCell ref="C2345:C2354"/>
    <mergeCell ref="D2345:D2354"/>
    <mergeCell ref="E2345:E2354"/>
    <mergeCell ref="F2345:F2354"/>
    <mergeCell ref="H2345:H2354"/>
    <mergeCell ref="J2345:J2354"/>
    <mergeCell ref="AF2335:AF2344"/>
    <mergeCell ref="AG2335:AG2344"/>
    <mergeCell ref="AH2335:AH2344"/>
    <mergeCell ref="AE2341:AE2344"/>
    <mergeCell ref="I2335:I2336"/>
    <mergeCell ref="I2337:I2344"/>
    <mergeCell ref="H2335:H2344"/>
    <mergeCell ref="J2335:J2344"/>
    <mergeCell ref="L2335:L2344"/>
    <mergeCell ref="AC2335:AC2344"/>
    <mergeCell ref="AD2335:AD2344"/>
    <mergeCell ref="AE2335:AE2340"/>
    <mergeCell ref="A2335:A2344"/>
    <mergeCell ref="B2335:B2344"/>
    <mergeCell ref="C2335:C2344"/>
    <mergeCell ref="D2335:D2344"/>
    <mergeCell ref="E2335:E2344"/>
    <mergeCell ref="F2335:F2344"/>
    <mergeCell ref="AH2325:AH2334"/>
    <mergeCell ref="AE2331:AE2334"/>
    <mergeCell ref="I2325:I2326"/>
    <mergeCell ref="I2327:I2334"/>
    <mergeCell ref="G2325:G2334"/>
    <mergeCell ref="K2325:K2334"/>
    <mergeCell ref="L2325:L2334"/>
    <mergeCell ref="AC2325:AC2334"/>
    <mergeCell ref="AD2325:AD2334"/>
    <mergeCell ref="AE2325:AE2330"/>
    <mergeCell ref="AF2325:AF2334"/>
    <mergeCell ref="AG2325:AG2334"/>
    <mergeCell ref="G2315:G2324"/>
    <mergeCell ref="K2315:K2324"/>
    <mergeCell ref="A2325:A2334"/>
    <mergeCell ref="B2325:B2334"/>
    <mergeCell ref="C2325:C2334"/>
    <mergeCell ref="D2325:D2334"/>
    <mergeCell ref="E2325:E2334"/>
    <mergeCell ref="F2325:F2334"/>
    <mergeCell ref="H2325:H2334"/>
    <mergeCell ref="J2325:J2334"/>
    <mergeCell ref="AF2315:AF2324"/>
    <mergeCell ref="AG2315:AG2324"/>
    <mergeCell ref="AH2315:AH2324"/>
    <mergeCell ref="AE2321:AE2324"/>
    <mergeCell ref="I2315:I2316"/>
    <mergeCell ref="I2317:I2324"/>
    <mergeCell ref="H2315:H2324"/>
    <mergeCell ref="J2315:J2324"/>
    <mergeCell ref="L2315:L2324"/>
    <mergeCell ref="AC2315:AC2324"/>
    <mergeCell ref="AD2315:AD2324"/>
    <mergeCell ref="AE2315:AE2320"/>
    <mergeCell ref="A2315:A2324"/>
    <mergeCell ref="B2315:B2324"/>
    <mergeCell ref="C2315:C2324"/>
    <mergeCell ref="D2315:D2324"/>
    <mergeCell ref="E2315:E2324"/>
    <mergeCell ref="F2315:F2324"/>
    <mergeCell ref="AH2305:AH2314"/>
    <mergeCell ref="AE2311:AE2314"/>
    <mergeCell ref="I2305:I2306"/>
    <mergeCell ref="I2307:I2314"/>
    <mergeCell ref="G2305:G2314"/>
    <mergeCell ref="K2305:K2314"/>
    <mergeCell ref="L2305:L2314"/>
    <mergeCell ref="AC2305:AC2314"/>
    <mergeCell ref="AD2305:AD2314"/>
    <mergeCell ref="AE2305:AE2310"/>
    <mergeCell ref="AF2305:AF2314"/>
    <mergeCell ref="AG2305:AG2314"/>
    <mergeCell ref="G2295:G2304"/>
    <mergeCell ref="K2295:K2304"/>
    <mergeCell ref="A2305:A2314"/>
    <mergeCell ref="B2305:B2314"/>
    <mergeCell ref="C2305:C2314"/>
    <mergeCell ref="D2305:D2314"/>
    <mergeCell ref="E2305:E2314"/>
    <mergeCell ref="F2305:F2314"/>
    <mergeCell ref="H2305:H2314"/>
    <mergeCell ref="J2305:J2314"/>
    <mergeCell ref="AF2295:AF2304"/>
    <mergeCell ref="AG2295:AG2304"/>
    <mergeCell ref="AH2295:AH2304"/>
    <mergeCell ref="AE2301:AE2304"/>
    <mergeCell ref="I2295:I2296"/>
    <mergeCell ref="I2297:I2304"/>
    <mergeCell ref="H2295:H2304"/>
    <mergeCell ref="J2295:J2304"/>
    <mergeCell ref="L2295:L2304"/>
    <mergeCell ref="AC2295:AC2304"/>
    <mergeCell ref="AD2295:AD2304"/>
    <mergeCell ref="AE2295:AE2300"/>
    <mergeCell ref="A2295:A2304"/>
    <mergeCell ref="B2295:B2304"/>
    <mergeCell ref="C2295:C2304"/>
    <mergeCell ref="D2295:D2304"/>
    <mergeCell ref="E2295:E2304"/>
    <mergeCell ref="F2295:F2304"/>
    <mergeCell ref="AH2285:AH2294"/>
    <mergeCell ref="AE2291:AE2294"/>
    <mergeCell ref="I2285:I2286"/>
    <mergeCell ref="I2287:I2294"/>
    <mergeCell ref="G2285:G2294"/>
    <mergeCell ref="K2285:K2294"/>
    <mergeCell ref="L2285:L2294"/>
    <mergeCell ref="AC2285:AC2294"/>
    <mergeCell ref="AD2285:AD2294"/>
    <mergeCell ref="AE2285:AE2290"/>
    <mergeCell ref="AF2285:AF2294"/>
    <mergeCell ref="AG2285:AG2294"/>
    <mergeCell ref="G2275:G2284"/>
    <mergeCell ref="K2275:K2284"/>
    <mergeCell ref="A2285:A2294"/>
    <mergeCell ref="B2285:B2294"/>
    <mergeCell ref="C2285:C2294"/>
    <mergeCell ref="D2285:D2294"/>
    <mergeCell ref="E2285:E2294"/>
    <mergeCell ref="F2285:F2294"/>
    <mergeCell ref="H2285:H2294"/>
    <mergeCell ref="J2285:J2294"/>
    <mergeCell ref="AF2275:AF2284"/>
    <mergeCell ref="AG2275:AG2284"/>
    <mergeCell ref="AH2275:AH2284"/>
    <mergeCell ref="AE2281:AE2284"/>
    <mergeCell ref="I2275:I2276"/>
    <mergeCell ref="I2277:I2284"/>
    <mergeCell ref="H2275:H2284"/>
    <mergeCell ref="J2275:J2284"/>
    <mergeCell ref="L2275:L2284"/>
    <mergeCell ref="AC2275:AC2284"/>
    <mergeCell ref="AD2275:AD2284"/>
    <mergeCell ref="AE2275:AE2280"/>
    <mergeCell ref="A2275:A2284"/>
    <mergeCell ref="B2275:B2284"/>
    <mergeCell ref="C2275:C2284"/>
    <mergeCell ref="D2275:D2284"/>
    <mergeCell ref="E2275:E2284"/>
    <mergeCell ref="F2275:F2284"/>
    <mergeCell ref="AH2265:AH2274"/>
    <mergeCell ref="AE2271:AE2274"/>
    <mergeCell ref="I2265:I2266"/>
    <mergeCell ref="I2267:I2274"/>
    <mergeCell ref="G2265:G2274"/>
    <mergeCell ref="K2265:K2274"/>
    <mergeCell ref="L2265:L2274"/>
    <mergeCell ref="AC2265:AC2274"/>
    <mergeCell ref="AD2265:AD2274"/>
    <mergeCell ref="AE2265:AE2270"/>
    <mergeCell ref="AF2265:AF2274"/>
    <mergeCell ref="AG2265:AG2274"/>
    <mergeCell ref="G2255:G2264"/>
    <mergeCell ref="K2255:K2264"/>
    <mergeCell ref="A2265:A2274"/>
    <mergeCell ref="B2265:B2274"/>
    <mergeCell ref="C2265:C2274"/>
    <mergeCell ref="D2265:D2274"/>
    <mergeCell ref="E2265:E2274"/>
    <mergeCell ref="F2265:F2274"/>
    <mergeCell ref="H2265:H2274"/>
    <mergeCell ref="J2265:J2274"/>
    <mergeCell ref="AF2255:AF2264"/>
    <mergeCell ref="AG2255:AG2264"/>
    <mergeCell ref="AH2255:AH2264"/>
    <mergeCell ref="AE2261:AE2264"/>
    <mergeCell ref="I2255:I2256"/>
    <mergeCell ref="I2257:I2264"/>
    <mergeCell ref="H2255:H2264"/>
    <mergeCell ref="J2255:J2264"/>
    <mergeCell ref="L2255:L2264"/>
    <mergeCell ref="AC2255:AC2264"/>
    <mergeCell ref="AD2255:AD2264"/>
    <mergeCell ref="AE2255:AE2260"/>
    <mergeCell ref="A2255:A2264"/>
    <mergeCell ref="B2255:B2264"/>
    <mergeCell ref="C2255:C2264"/>
    <mergeCell ref="D2255:D2264"/>
    <mergeCell ref="E2255:E2264"/>
    <mergeCell ref="F2255:F2264"/>
    <mergeCell ref="AH2245:AH2254"/>
    <mergeCell ref="AE2251:AE2254"/>
    <mergeCell ref="I2245:I2246"/>
    <mergeCell ref="I2247:I2254"/>
    <mergeCell ref="G2245:G2254"/>
    <mergeCell ref="K2245:K2254"/>
    <mergeCell ref="L2245:L2254"/>
    <mergeCell ref="AC2245:AC2254"/>
    <mergeCell ref="AD2245:AD2254"/>
    <mergeCell ref="AE2245:AE2250"/>
    <mergeCell ref="AF2245:AF2254"/>
    <mergeCell ref="AG2245:AG2254"/>
    <mergeCell ref="A2245:A2254"/>
    <mergeCell ref="B2245:B2254"/>
    <mergeCell ref="C2245:C2254"/>
    <mergeCell ref="D2245:D2254"/>
    <mergeCell ref="E2245:E2254"/>
    <mergeCell ref="F2245:F2254"/>
    <mergeCell ref="H2245:H2254"/>
    <mergeCell ref="J2245:J2254"/>
    <mergeCell ref="AF2235:AF2244"/>
    <mergeCell ref="AG2235:AG2244"/>
    <mergeCell ref="AH2235:AH2244"/>
    <mergeCell ref="AE2241:AE2244"/>
    <mergeCell ref="I2235:I2236"/>
    <mergeCell ref="I2237:I2244"/>
    <mergeCell ref="H2235:H2244"/>
    <mergeCell ref="J2235:J2244"/>
    <mergeCell ref="L2235:L2244"/>
    <mergeCell ref="AC2235:AC2244"/>
    <mergeCell ref="AD2235:AD2244"/>
    <mergeCell ref="AE2235:AE2240"/>
    <mergeCell ref="A2235:A2244"/>
    <mergeCell ref="B2235:B2244"/>
    <mergeCell ref="C2235:C2244"/>
    <mergeCell ref="D2235:D2244"/>
    <mergeCell ref="E2235:E2244"/>
    <mergeCell ref="F2235:F2244"/>
    <mergeCell ref="AH2225:AH2234"/>
    <mergeCell ref="AE2231:AE2234"/>
    <mergeCell ref="I2225:I2226"/>
    <mergeCell ref="I2227:I2234"/>
    <mergeCell ref="G2225:G2234"/>
    <mergeCell ref="K2225:K2234"/>
    <mergeCell ref="L2225:L2234"/>
    <mergeCell ref="AC2225:AC2234"/>
    <mergeCell ref="AD2225:AD2234"/>
    <mergeCell ref="AE2225:AE2230"/>
    <mergeCell ref="AF2225:AF2234"/>
    <mergeCell ref="AG2225:AG2234"/>
    <mergeCell ref="G2215:G2224"/>
    <mergeCell ref="K2215:K2224"/>
    <mergeCell ref="A2225:A2234"/>
    <mergeCell ref="B2225:B2234"/>
    <mergeCell ref="C2225:C2234"/>
    <mergeCell ref="D2225:D2234"/>
    <mergeCell ref="E2225:E2234"/>
    <mergeCell ref="F2225:F2234"/>
    <mergeCell ref="H2225:H2234"/>
    <mergeCell ref="J2225:J2234"/>
    <mergeCell ref="AF2215:AF2224"/>
    <mergeCell ref="AG2215:AG2224"/>
    <mergeCell ref="AH2215:AH2224"/>
    <mergeCell ref="AE2221:AE2224"/>
    <mergeCell ref="I2215:I2216"/>
    <mergeCell ref="I2217:I2224"/>
    <mergeCell ref="H2215:H2224"/>
    <mergeCell ref="J2215:J2224"/>
    <mergeCell ref="L2215:L2224"/>
    <mergeCell ref="AC2215:AC2224"/>
    <mergeCell ref="A2215:A2224"/>
    <mergeCell ref="B2215:B2224"/>
    <mergeCell ref="C2215:C2224"/>
    <mergeCell ref="D2215:D2224"/>
    <mergeCell ref="E2215:E2224"/>
    <mergeCell ref="F2215:F2224"/>
    <mergeCell ref="AH2205:AH2214"/>
    <mergeCell ref="AE2211:AE2214"/>
    <mergeCell ref="I2205:I2206"/>
    <mergeCell ref="I2207:I2214"/>
    <mergeCell ref="G2205:G2214"/>
    <mergeCell ref="K2205:K2214"/>
    <mergeCell ref="L2205:L2214"/>
    <mergeCell ref="AC2205:AC2214"/>
    <mergeCell ref="AD2205:AD2214"/>
    <mergeCell ref="AE2205:AE2210"/>
    <mergeCell ref="AF2205:AF2214"/>
    <mergeCell ref="AG2205:AG2214"/>
    <mergeCell ref="A2205:A2214"/>
    <mergeCell ref="B2205:B2214"/>
    <mergeCell ref="C2205:C2214"/>
    <mergeCell ref="D2205:D2214"/>
    <mergeCell ref="E2205:E2214"/>
    <mergeCell ref="F2205:F2214"/>
    <mergeCell ref="H2205:H2214"/>
    <mergeCell ref="J2205:J2214"/>
    <mergeCell ref="AF2195:AF2204"/>
    <mergeCell ref="AG2195:AG2204"/>
    <mergeCell ref="AH2195:AH2204"/>
    <mergeCell ref="AE2201:AE2204"/>
    <mergeCell ref="I2195:I2196"/>
    <mergeCell ref="I2197:I2204"/>
    <mergeCell ref="H2195:H2204"/>
    <mergeCell ref="J2195:J2204"/>
    <mergeCell ref="L2195:L2204"/>
    <mergeCell ref="AC2195:AC2204"/>
    <mergeCell ref="AD2195:AD2204"/>
    <mergeCell ref="AE2195:AE2200"/>
    <mergeCell ref="A2195:A2204"/>
    <mergeCell ref="B2195:B2204"/>
    <mergeCell ref="C2195:C2204"/>
    <mergeCell ref="D2195:D2204"/>
    <mergeCell ref="E2195:E2204"/>
    <mergeCell ref="F2195:F2204"/>
    <mergeCell ref="AH2185:AH2194"/>
    <mergeCell ref="AE2191:AE2194"/>
    <mergeCell ref="I2185:I2186"/>
    <mergeCell ref="I2187:I2194"/>
    <mergeCell ref="G2185:G2194"/>
    <mergeCell ref="K2185:K2194"/>
    <mergeCell ref="L2185:L2194"/>
    <mergeCell ref="AC2185:AC2194"/>
    <mergeCell ref="AD2185:AD2194"/>
    <mergeCell ref="AE2185:AE2190"/>
    <mergeCell ref="AF2185:AF2194"/>
    <mergeCell ref="AG2185:AG2194"/>
    <mergeCell ref="G2175:G2184"/>
    <mergeCell ref="K2175:K2184"/>
    <mergeCell ref="A2185:A2194"/>
    <mergeCell ref="B2185:B2194"/>
    <mergeCell ref="C2185:C2194"/>
    <mergeCell ref="D2185:D2194"/>
    <mergeCell ref="E2185:E2194"/>
    <mergeCell ref="F2185:F2194"/>
    <mergeCell ref="H2185:H2194"/>
    <mergeCell ref="J2185:J2194"/>
    <mergeCell ref="AF2175:AF2184"/>
    <mergeCell ref="AG2175:AG2184"/>
    <mergeCell ref="AH2175:AH2184"/>
    <mergeCell ref="AE2181:AE2184"/>
    <mergeCell ref="I2175:I2176"/>
    <mergeCell ref="I2177:I2184"/>
    <mergeCell ref="H2175:H2184"/>
    <mergeCell ref="J2175:J2184"/>
    <mergeCell ref="L2175:L2184"/>
    <mergeCell ref="AC2175:AC2184"/>
    <mergeCell ref="A2155:A2164"/>
    <mergeCell ref="B2155:B2164"/>
    <mergeCell ref="C2155:C2164"/>
    <mergeCell ref="D2155:D2164"/>
    <mergeCell ref="E2155:E2164"/>
    <mergeCell ref="F2155:F2164"/>
    <mergeCell ref="AD2175:AD2184"/>
    <mergeCell ref="AE2175:AE2180"/>
    <mergeCell ref="A2175:A2184"/>
    <mergeCell ref="B2175:B2184"/>
    <mergeCell ref="C2175:C2184"/>
    <mergeCell ref="D2175:D2184"/>
    <mergeCell ref="E2175:E2184"/>
    <mergeCell ref="F2175:F2184"/>
    <mergeCell ref="AH2165:AH2174"/>
    <mergeCell ref="AE2171:AE2174"/>
    <mergeCell ref="I2165:I2166"/>
    <mergeCell ref="I2167:I2174"/>
    <mergeCell ref="G2165:G2174"/>
    <mergeCell ref="K2165:K2174"/>
    <mergeCell ref="L2165:L2174"/>
    <mergeCell ref="AC2165:AC2174"/>
    <mergeCell ref="AD2165:AD2174"/>
    <mergeCell ref="AE2165:AE2170"/>
    <mergeCell ref="AF2165:AF2174"/>
    <mergeCell ref="AG2165:AG2174"/>
    <mergeCell ref="D2165:D2174"/>
    <mergeCell ref="E2165:E2174"/>
    <mergeCell ref="F2165:F2174"/>
    <mergeCell ref="H2165:H2174"/>
    <mergeCell ref="J2165:J2174"/>
    <mergeCell ref="AF2155:AF2164"/>
    <mergeCell ref="AH2155:AH2164"/>
    <mergeCell ref="AE2161:AE2164"/>
    <mergeCell ref="I2155:I2156"/>
    <mergeCell ref="I2157:I2164"/>
    <mergeCell ref="H2155:H2164"/>
    <mergeCell ref="J2155:J2164"/>
    <mergeCell ref="L2155:L2164"/>
    <mergeCell ref="AC2155:AC2164"/>
    <mergeCell ref="AD2155:AD2164"/>
    <mergeCell ref="AE2155:AE2160"/>
    <mergeCell ref="AH2145:AH2154"/>
    <mergeCell ref="AE2151:AE2154"/>
    <mergeCell ref="I2145:I2146"/>
    <mergeCell ref="I2147:I2154"/>
    <mergeCell ref="G2145:G2154"/>
    <mergeCell ref="K2145:K2154"/>
    <mergeCell ref="L2145:L2154"/>
    <mergeCell ref="AC2145:AC2154"/>
    <mergeCell ref="AD2145:AD2154"/>
    <mergeCell ref="AE2145:AE2150"/>
    <mergeCell ref="AF2145:AF2154"/>
    <mergeCell ref="AG2145:AG2154"/>
    <mergeCell ref="A2145:A2154"/>
    <mergeCell ref="B2145:B2154"/>
    <mergeCell ref="C2145:C2154"/>
    <mergeCell ref="D2145:D2154"/>
    <mergeCell ref="E2145:E2154"/>
    <mergeCell ref="F2145:F2154"/>
    <mergeCell ref="H2145:H2154"/>
    <mergeCell ref="J2145:J2154"/>
    <mergeCell ref="AF2135:AF2144"/>
    <mergeCell ref="AG2135:AG2144"/>
    <mergeCell ref="AH2135:AH2144"/>
    <mergeCell ref="AE2141:AE2144"/>
    <mergeCell ref="I2135:I2136"/>
    <mergeCell ref="I2137:I2144"/>
    <mergeCell ref="H2135:H2144"/>
    <mergeCell ref="J2135:J2144"/>
    <mergeCell ref="L2135:L2144"/>
    <mergeCell ref="AC2135:AC2144"/>
    <mergeCell ref="AD2135:AD2144"/>
    <mergeCell ref="AE2135:AE2140"/>
    <mergeCell ref="A2135:A2144"/>
    <mergeCell ref="B2135:B2144"/>
    <mergeCell ref="C2135:C2144"/>
    <mergeCell ref="D2135:D2144"/>
    <mergeCell ref="E2135:E2144"/>
    <mergeCell ref="F2135:F2144"/>
    <mergeCell ref="AH2125:AH2134"/>
    <mergeCell ref="AE2131:AE2134"/>
    <mergeCell ref="I2125:I2126"/>
    <mergeCell ref="I2127:I2134"/>
    <mergeCell ref="K2125:K2134"/>
    <mergeCell ref="F2125:F2134"/>
    <mergeCell ref="H2125:H2134"/>
    <mergeCell ref="J2125:J2134"/>
    <mergeCell ref="L2125:L2134"/>
    <mergeCell ref="AC2125:AC2134"/>
    <mergeCell ref="AD2125:AD2134"/>
    <mergeCell ref="G2125:G2134"/>
    <mergeCell ref="AH2115:AH2124"/>
    <mergeCell ref="AE2121:AE2124"/>
    <mergeCell ref="G2115:G2124"/>
    <mergeCell ref="K2115:K2124"/>
    <mergeCell ref="G2135:G2144"/>
    <mergeCell ref="K2135:K2144"/>
    <mergeCell ref="A2125:A2134"/>
    <mergeCell ref="B2125:B2134"/>
    <mergeCell ref="C2125:C2134"/>
    <mergeCell ref="D2125:D2134"/>
    <mergeCell ref="E2125:E2134"/>
    <mergeCell ref="J2115:J2124"/>
    <mergeCell ref="L2115:L2124"/>
    <mergeCell ref="AC2115:AC2124"/>
    <mergeCell ref="AD2115:AD2124"/>
    <mergeCell ref="AE2115:AE2120"/>
    <mergeCell ref="AF2115:AF2124"/>
    <mergeCell ref="AG2105:AG2114"/>
    <mergeCell ref="AH2105:AH2114"/>
    <mergeCell ref="AE2111:AE2114"/>
    <mergeCell ref="A2115:A2124"/>
    <mergeCell ref="B2115:B2124"/>
    <mergeCell ref="C2115:C2124"/>
    <mergeCell ref="D2115:D2124"/>
    <mergeCell ref="E2115:E2124"/>
    <mergeCell ref="F2115:F2124"/>
    <mergeCell ref="H2115:H2124"/>
    <mergeCell ref="A2105:A2114"/>
    <mergeCell ref="B2105:B2114"/>
    <mergeCell ref="C2105:C2114"/>
    <mergeCell ref="D2105:D2114"/>
    <mergeCell ref="E2105:E2114"/>
    <mergeCell ref="F2105:F2114"/>
    <mergeCell ref="H2105:H2114"/>
    <mergeCell ref="AF2105:AF2114"/>
    <mergeCell ref="AE2125:AE2130"/>
    <mergeCell ref="AF2125:AF2134"/>
    <mergeCell ref="AG2125:AG2134"/>
    <mergeCell ref="AG2095:AG2104"/>
    <mergeCell ref="G104:G113"/>
    <mergeCell ref="K104:K113"/>
    <mergeCell ref="AG2115:AG2124"/>
    <mergeCell ref="D2095:D2104"/>
    <mergeCell ref="E2095:E2104"/>
    <mergeCell ref="F2095:F2104"/>
    <mergeCell ref="H2095:H2104"/>
    <mergeCell ref="J2095:J2104"/>
    <mergeCell ref="D154:D163"/>
    <mergeCell ref="I164:I165"/>
    <mergeCell ref="I166:I173"/>
    <mergeCell ref="AF164:AF173"/>
    <mergeCell ref="I2085:I2086"/>
    <mergeCell ref="I2087:I2094"/>
    <mergeCell ref="G2085:G2094"/>
    <mergeCell ref="K2085:K2094"/>
    <mergeCell ref="G2095:G2104"/>
    <mergeCell ref="K2095:K2104"/>
    <mergeCell ref="G2105:G2114"/>
    <mergeCell ref="K2105:K2114"/>
    <mergeCell ref="I2095:I2096"/>
    <mergeCell ref="I2097:I2104"/>
    <mergeCell ref="I2105:I2106"/>
    <mergeCell ref="AE2101:AE2104"/>
    <mergeCell ref="AC154:AC163"/>
    <mergeCell ref="AD154:AD163"/>
    <mergeCell ref="J195:J204"/>
    <mergeCell ref="K195:K204"/>
    <mergeCell ref="L195:L204"/>
    <mergeCell ref="AF114:AF123"/>
    <mergeCell ref="AG114:AG123"/>
    <mergeCell ref="AH94:AH103"/>
    <mergeCell ref="AE100:AE103"/>
    <mergeCell ref="F2085:F2094"/>
    <mergeCell ref="H2085:H2094"/>
    <mergeCell ref="AG154:AG163"/>
    <mergeCell ref="AH154:AH163"/>
    <mergeCell ref="I156:I163"/>
    <mergeCell ref="AE160:AE163"/>
    <mergeCell ref="G175:G184"/>
    <mergeCell ref="K175:K184"/>
    <mergeCell ref="J154:J163"/>
    <mergeCell ref="K154:K163"/>
    <mergeCell ref="H154:H163"/>
    <mergeCell ref="AH2085:AH2094"/>
    <mergeCell ref="AE2091:AE2094"/>
    <mergeCell ref="AF154:AF163"/>
    <mergeCell ref="K164:K173"/>
    <mergeCell ref="AF175:AF184"/>
    <mergeCell ref="AG175:AG184"/>
    <mergeCell ref="AH175:AH184"/>
    <mergeCell ref="I116:I123"/>
    <mergeCell ref="AF144:AF153"/>
    <mergeCell ref="AG144:AG153"/>
    <mergeCell ref="AH144:AH153"/>
    <mergeCell ref="J755:J764"/>
    <mergeCell ref="K755:K764"/>
    <mergeCell ref="L755:L764"/>
    <mergeCell ref="AC755:AC764"/>
    <mergeCell ref="AD755:AD764"/>
    <mergeCell ref="AE755:AE760"/>
    <mergeCell ref="AF755:AF764"/>
    <mergeCell ref="AG755:AG764"/>
    <mergeCell ref="C114:C123"/>
    <mergeCell ref="D114:D123"/>
    <mergeCell ref="AC164:AC173"/>
    <mergeCell ref="AH2095:AH2104"/>
    <mergeCell ref="C104:C113"/>
    <mergeCell ref="D104:D113"/>
    <mergeCell ref="E104:E113"/>
    <mergeCell ref="F104:F113"/>
    <mergeCell ref="H104:H113"/>
    <mergeCell ref="J104:J113"/>
    <mergeCell ref="AD74:AD83"/>
    <mergeCell ref="AE74:AE79"/>
    <mergeCell ref="AF74:AF83"/>
    <mergeCell ref="AG74:AG83"/>
    <mergeCell ref="K74:K83"/>
    <mergeCell ref="K84:K93"/>
    <mergeCell ref="AF84:AF93"/>
    <mergeCell ref="AG84:AG93"/>
    <mergeCell ref="AH84:AH93"/>
    <mergeCell ref="AE90:AE93"/>
    <mergeCell ref="I74:I75"/>
    <mergeCell ref="I76:I83"/>
    <mergeCell ref="I84:I85"/>
    <mergeCell ref="I86:I93"/>
    <mergeCell ref="AE164:AE169"/>
    <mergeCell ref="AD164:AD173"/>
    <mergeCell ref="L164:L173"/>
    <mergeCell ref="C74:C83"/>
    <mergeCell ref="AH74:AH83"/>
    <mergeCell ref="I94:I95"/>
    <mergeCell ref="I96:I103"/>
    <mergeCell ref="I104:I105"/>
    <mergeCell ref="AD15:AD22"/>
    <mergeCell ref="AC55:AC62"/>
    <mergeCell ref="L55:L62"/>
    <mergeCell ref="AD55:AD62"/>
    <mergeCell ref="J55:J62"/>
    <mergeCell ref="E55:E62"/>
    <mergeCell ref="E15:E22"/>
    <mergeCell ref="E64:E73"/>
    <mergeCell ref="G94:G103"/>
    <mergeCell ref="J164:J173"/>
    <mergeCell ref="E164:E173"/>
    <mergeCell ref="G74:G83"/>
    <mergeCell ref="G84:G93"/>
    <mergeCell ref="E74:E83"/>
    <mergeCell ref="E154:E163"/>
    <mergeCell ref="F154:F163"/>
    <mergeCell ref="AE80:AE83"/>
    <mergeCell ref="G154:G163"/>
    <mergeCell ref="F94:F103"/>
    <mergeCell ref="L94:L103"/>
    <mergeCell ref="H74:H83"/>
    <mergeCell ref="J74:J83"/>
    <mergeCell ref="L154:L163"/>
    <mergeCell ref="L74:L83"/>
    <mergeCell ref="AC74:AC83"/>
    <mergeCell ref="H84:H93"/>
    <mergeCell ref="J84:J93"/>
    <mergeCell ref="L84:L93"/>
    <mergeCell ref="AC84:AC93"/>
    <mergeCell ref="AD84:AD93"/>
    <mergeCell ref="AE84:AE89"/>
    <mergeCell ref="I40:I46"/>
    <mergeCell ref="AG23:AG30"/>
    <mergeCell ref="D39:D46"/>
    <mergeCell ref="E39:E46"/>
    <mergeCell ref="F39:F46"/>
    <mergeCell ref="G39:G46"/>
    <mergeCell ref="H39:H46"/>
    <mergeCell ref="J39:J46"/>
    <mergeCell ref="AF3138:AF3145"/>
    <mergeCell ref="AD3138:AD3145"/>
    <mergeCell ref="AC3138:AC3145"/>
    <mergeCell ref="E175:E184"/>
    <mergeCell ref="AE170:AE173"/>
    <mergeCell ref="AG164:AG173"/>
    <mergeCell ref="AF2985:AF2994"/>
    <mergeCell ref="AG2985:AG2994"/>
    <mergeCell ref="J3005:J3014"/>
    <mergeCell ref="L3005:L3014"/>
    <mergeCell ref="J2105:J2114"/>
    <mergeCell ref="L2105:L2114"/>
    <mergeCell ref="AC2105:AC2114"/>
    <mergeCell ref="AD2105:AD2114"/>
    <mergeCell ref="AE2105:AE2110"/>
    <mergeCell ref="D175:D184"/>
    <mergeCell ref="F175:F184"/>
    <mergeCell ref="D74:D83"/>
    <mergeCell ref="AE181:AE184"/>
    <mergeCell ref="AG94:AG103"/>
    <mergeCell ref="AE175:AE180"/>
    <mergeCell ref="AC195:AC204"/>
    <mergeCell ref="H3138:H3145"/>
    <mergeCell ref="D55:D62"/>
    <mergeCell ref="J64:J73"/>
    <mergeCell ref="AF6:AF13"/>
    <mergeCell ref="B64:B73"/>
    <mergeCell ref="D15:D22"/>
    <mergeCell ref="F15:F22"/>
    <mergeCell ref="C55:C62"/>
    <mergeCell ref="C64:C73"/>
    <mergeCell ref="A39:A46"/>
    <mergeCell ref="B39:B46"/>
    <mergeCell ref="C39:C46"/>
    <mergeCell ref="K39:K46"/>
    <mergeCell ref="L39:L46"/>
    <mergeCell ref="AC39:AC46"/>
    <mergeCell ref="AD39:AD46"/>
    <mergeCell ref="AE39:AE43"/>
    <mergeCell ref="AF39:AF46"/>
    <mergeCell ref="AF15:AF22"/>
    <mergeCell ref="AG6:AG13"/>
    <mergeCell ref="AG55:AG62"/>
    <mergeCell ref="AG15:AG22"/>
    <mergeCell ref="AF64:AF73"/>
    <mergeCell ref="L15:L22"/>
    <mergeCell ref="I16:I22"/>
    <mergeCell ref="I56:I62"/>
    <mergeCell ref="I64:I65"/>
    <mergeCell ref="D6:D13"/>
    <mergeCell ref="H55:H62"/>
    <mergeCell ref="H15:H22"/>
    <mergeCell ref="D64:D73"/>
    <mergeCell ref="I66:I73"/>
    <mergeCell ref="AG64:AG73"/>
    <mergeCell ref="AE55:AE59"/>
    <mergeCell ref="AE6:AE13"/>
    <mergeCell ref="A2975:A2984"/>
    <mergeCell ref="B2975:B2984"/>
    <mergeCell ref="C2975:C2984"/>
    <mergeCell ref="D2975:D2984"/>
    <mergeCell ref="E2975:E2984"/>
    <mergeCell ref="F2975:F2984"/>
    <mergeCell ref="A6:A13"/>
    <mergeCell ref="C6:C13"/>
    <mergeCell ref="J6:J13"/>
    <mergeCell ref="L6:L13"/>
    <mergeCell ref="AC6:AC13"/>
    <mergeCell ref="AC15:AC22"/>
    <mergeCell ref="G6:G13"/>
    <mergeCell ref="K6:K13"/>
    <mergeCell ref="G15:G22"/>
    <mergeCell ref="C2:D2"/>
    <mergeCell ref="F64:F73"/>
    <mergeCell ref="H64:H73"/>
    <mergeCell ref="F6:F13"/>
    <mergeCell ref="H6:H13"/>
    <mergeCell ref="F55:F62"/>
    <mergeCell ref="E6:E13"/>
    <mergeCell ref="G64:G73"/>
    <mergeCell ref="H23:H30"/>
    <mergeCell ref="J23:J30"/>
    <mergeCell ref="K23:K30"/>
    <mergeCell ref="L23:L30"/>
    <mergeCell ref="AC23:AC30"/>
    <mergeCell ref="C15:C22"/>
    <mergeCell ref="A164:A173"/>
    <mergeCell ref="A154:A163"/>
    <mergeCell ref="B154:B163"/>
    <mergeCell ref="A175:A184"/>
    <mergeCell ref="H164:H173"/>
    <mergeCell ref="F164:F173"/>
    <mergeCell ref="J175:J184"/>
    <mergeCell ref="D164:D173"/>
    <mergeCell ref="C175:C184"/>
    <mergeCell ref="C164:C173"/>
    <mergeCell ref="H175:H184"/>
    <mergeCell ref="J15:J22"/>
    <mergeCell ref="A15:A22"/>
    <mergeCell ref="K15:K22"/>
    <mergeCell ref="K55:K62"/>
    <mergeCell ref="K64:K73"/>
    <mergeCell ref="A94:A103"/>
    <mergeCell ref="B94:B103"/>
    <mergeCell ref="C94:C103"/>
    <mergeCell ref="D94:D103"/>
    <mergeCell ref="E94:E103"/>
    <mergeCell ref="I154:I155"/>
    <mergeCell ref="G164:G173"/>
    <mergeCell ref="A84:A93"/>
    <mergeCell ref="B84:B93"/>
    <mergeCell ref="C84:C93"/>
    <mergeCell ref="D84:D93"/>
    <mergeCell ref="E84:E93"/>
    <mergeCell ref="C154:C163"/>
    <mergeCell ref="A55:A62"/>
    <mergeCell ref="A64:A73"/>
    <mergeCell ref="A74:A83"/>
    <mergeCell ref="B74:B83"/>
    <mergeCell ref="A104:A113"/>
    <mergeCell ref="B104:B113"/>
    <mergeCell ref="AH6:AH13"/>
    <mergeCell ref="AH15:AH22"/>
    <mergeCell ref="AH55:AH62"/>
    <mergeCell ref="AH64:AH73"/>
    <mergeCell ref="AH164:AH173"/>
    <mergeCell ref="AD3015:AD3024"/>
    <mergeCell ref="AD6:AD13"/>
    <mergeCell ref="AE20:AE22"/>
    <mergeCell ref="AH2975:AH2984"/>
    <mergeCell ref="AE2981:AE2984"/>
    <mergeCell ref="I3017:I3024"/>
    <mergeCell ref="I3043:I3049"/>
    <mergeCell ref="I3139:I3145"/>
    <mergeCell ref="A3042:A3049"/>
    <mergeCell ref="G3015:G3024"/>
    <mergeCell ref="B164:B173"/>
    <mergeCell ref="B175:B184"/>
    <mergeCell ref="I175:I176"/>
    <mergeCell ref="I177:I184"/>
    <mergeCell ref="E3138:E3145"/>
    <mergeCell ref="AE3021:AE3024"/>
    <mergeCell ref="AE3015:AE3020"/>
    <mergeCell ref="AG3015:AG3024"/>
    <mergeCell ref="AC3015:AC3024"/>
    <mergeCell ref="J3015:J3024"/>
    <mergeCell ref="B3015:B3024"/>
    <mergeCell ref="E3015:E3024"/>
    <mergeCell ref="AF3015:AF3024"/>
    <mergeCell ref="L3015:L3024"/>
    <mergeCell ref="I3015:I3016"/>
    <mergeCell ref="D3138:D3145"/>
    <mergeCell ref="AH2985:AH2994"/>
    <mergeCell ref="C3138:C3145"/>
    <mergeCell ref="AE15:AE19"/>
    <mergeCell ref="I7:I13"/>
    <mergeCell ref="AD64:AD73"/>
    <mergeCell ref="AC64:AC73"/>
    <mergeCell ref="L64:L73"/>
    <mergeCell ref="AE3011:AE3014"/>
    <mergeCell ref="A2995:A3004"/>
    <mergeCell ref="B2995:B3004"/>
    <mergeCell ref="C2995:C3004"/>
    <mergeCell ref="A2985:A2994"/>
    <mergeCell ref="B2985:B2994"/>
    <mergeCell ref="C2985:C2994"/>
    <mergeCell ref="AD2975:AD2984"/>
    <mergeCell ref="AE2975:AE2980"/>
    <mergeCell ref="J2985:J2994"/>
    <mergeCell ref="L2985:L2994"/>
    <mergeCell ref="AC2985:AC2994"/>
    <mergeCell ref="AD2985:AD2994"/>
    <mergeCell ref="AE2985:AE2990"/>
    <mergeCell ref="J2085:J2094"/>
    <mergeCell ref="B6:B13"/>
    <mergeCell ref="B15:B22"/>
    <mergeCell ref="B55:B62"/>
    <mergeCell ref="AE154:AE159"/>
    <mergeCell ref="L2085:L2094"/>
    <mergeCell ref="AC2085:AC2094"/>
    <mergeCell ref="AD2085:AD2094"/>
    <mergeCell ref="AE2085:AE2090"/>
    <mergeCell ref="F74:F83"/>
    <mergeCell ref="B3042:B3049"/>
    <mergeCell ref="L175:L184"/>
    <mergeCell ref="G55:G62"/>
    <mergeCell ref="AF2085:AF2094"/>
    <mergeCell ref="AG2085:AG2094"/>
    <mergeCell ref="AE3005:AE3010"/>
    <mergeCell ref="I3005:I3006"/>
    <mergeCell ref="I3007:I3014"/>
    <mergeCell ref="D2995:D3004"/>
    <mergeCell ref="E2995:E3004"/>
    <mergeCell ref="D2985:D2994"/>
    <mergeCell ref="F2985:F2994"/>
    <mergeCell ref="H2985:H2994"/>
    <mergeCell ref="AF2975:AF2984"/>
    <mergeCell ref="AG2975:AG2984"/>
    <mergeCell ref="I2975:I2976"/>
    <mergeCell ref="I2977:I2984"/>
    <mergeCell ref="H2975:H2984"/>
    <mergeCell ref="J2975:J2984"/>
    <mergeCell ref="L2975:L2984"/>
    <mergeCell ref="AC2975:AC2984"/>
    <mergeCell ref="AD2995:AD3004"/>
    <mergeCell ref="AD3005:AD3014"/>
    <mergeCell ref="E2985:E2994"/>
    <mergeCell ref="AG2155:AG2164"/>
    <mergeCell ref="I106:I113"/>
    <mergeCell ref="K94:K103"/>
    <mergeCell ref="L104:L113"/>
    <mergeCell ref="AC104:AC113"/>
    <mergeCell ref="AD104:AD113"/>
    <mergeCell ref="AE104:AE109"/>
    <mergeCell ref="AF104:AF113"/>
    <mergeCell ref="AG104:AG113"/>
    <mergeCell ref="AF2095:AF2104"/>
    <mergeCell ref="AG3192:AG3201"/>
    <mergeCell ref="AH3192:AH3201"/>
    <mergeCell ref="I3194:I3201"/>
    <mergeCell ref="AE3198:AE3201"/>
    <mergeCell ref="A3192:A3201"/>
    <mergeCell ref="B3192:B3201"/>
    <mergeCell ref="C3192:C3201"/>
    <mergeCell ref="D3192:D3201"/>
    <mergeCell ref="E3192:E3201"/>
    <mergeCell ref="A2085:A2094"/>
    <mergeCell ref="B2085:B2094"/>
    <mergeCell ref="C2085:C2094"/>
    <mergeCell ref="D2085:D2094"/>
    <mergeCell ref="E2085:E2094"/>
    <mergeCell ref="I2107:I2114"/>
    <mergeCell ref="I2115:I2116"/>
    <mergeCell ref="I2117:I2124"/>
    <mergeCell ref="AF3005:AF3014"/>
    <mergeCell ref="AG3005:AG3014"/>
    <mergeCell ref="AH3005:AH3014"/>
    <mergeCell ref="AF2995:AF3004"/>
    <mergeCell ref="AG2995:AG3004"/>
    <mergeCell ref="AH2995:AH3004"/>
    <mergeCell ref="AE3001:AE3004"/>
    <mergeCell ref="G2965:G2974"/>
    <mergeCell ref="K2965:K2974"/>
    <mergeCell ref="G2975:G2984"/>
    <mergeCell ref="K2975:K2984"/>
    <mergeCell ref="G2985:G2994"/>
    <mergeCell ref="K2985:K2994"/>
    <mergeCell ref="AE2995:AE3000"/>
    <mergeCell ref="A3005:A3014"/>
    <mergeCell ref="AE3208:AE3211"/>
    <mergeCell ref="G3202:G3211"/>
    <mergeCell ref="K3202:K3211"/>
    <mergeCell ref="J3202:J3211"/>
    <mergeCell ref="L3202:L3211"/>
    <mergeCell ref="AC3202:AC3211"/>
    <mergeCell ref="AD3202:AD3211"/>
    <mergeCell ref="AE3202:AE3207"/>
    <mergeCell ref="AF3202:AF3211"/>
    <mergeCell ref="G3192:G3201"/>
    <mergeCell ref="K3192:K3201"/>
    <mergeCell ref="A3202:A3211"/>
    <mergeCell ref="B3202:B3211"/>
    <mergeCell ref="C3202:C3211"/>
    <mergeCell ref="D3202:D3211"/>
    <mergeCell ref="E3202:E3211"/>
    <mergeCell ref="F3202:F3211"/>
    <mergeCell ref="H3202:H3211"/>
    <mergeCell ref="I3202:I3203"/>
    <mergeCell ref="AF3192:AF3201"/>
    <mergeCell ref="J3192:J3201"/>
    <mergeCell ref="F3192:F3201"/>
    <mergeCell ref="AH3015:AH3024"/>
    <mergeCell ref="AH3138:AH3145"/>
    <mergeCell ref="AG3138:AG3145"/>
    <mergeCell ref="AF3282:AF3291"/>
    <mergeCell ref="AG3282:AG3291"/>
    <mergeCell ref="AH3282:AH3291"/>
    <mergeCell ref="I3284:I3291"/>
    <mergeCell ref="AE3288:AE3291"/>
    <mergeCell ref="G3282:G3291"/>
    <mergeCell ref="K3282:K3291"/>
    <mergeCell ref="G2995:G3004"/>
    <mergeCell ref="K2995:K3004"/>
    <mergeCell ref="G3005:G3014"/>
    <mergeCell ref="AC3282:AC3291"/>
    <mergeCell ref="AD3282:AD3291"/>
    <mergeCell ref="AE3282:AE3287"/>
    <mergeCell ref="L3192:L3201"/>
    <mergeCell ref="AC3192:AC3201"/>
    <mergeCell ref="AD3192:AD3201"/>
    <mergeCell ref="AE3192:AE3197"/>
    <mergeCell ref="H3192:H3201"/>
    <mergeCell ref="G3042:G3049"/>
    <mergeCell ref="K3042:K3049"/>
    <mergeCell ref="G3138:G3145"/>
    <mergeCell ref="H3282:H3291"/>
    <mergeCell ref="I3282:I3283"/>
    <mergeCell ref="J3282:J3291"/>
    <mergeCell ref="L3282:L3291"/>
    <mergeCell ref="H3005:H3014"/>
    <mergeCell ref="AG3202:AG3211"/>
    <mergeCell ref="AH3202:AH3211"/>
    <mergeCell ref="I3204:I3211"/>
    <mergeCell ref="K3015:K3024"/>
    <mergeCell ref="K3138:K3145"/>
    <mergeCell ref="F3005:F3014"/>
    <mergeCell ref="AC3005:AC3014"/>
    <mergeCell ref="F2995:F3004"/>
    <mergeCell ref="F3138:F3145"/>
    <mergeCell ref="L3138:L3145"/>
    <mergeCell ref="AE3138:AE3142"/>
    <mergeCell ref="AE3143:AE3145"/>
    <mergeCell ref="H3015:H3024"/>
    <mergeCell ref="F3015:F3024"/>
    <mergeCell ref="AE2991:AE2994"/>
    <mergeCell ref="I2985:I2986"/>
    <mergeCell ref="I2987:I2994"/>
    <mergeCell ref="F84:F93"/>
    <mergeCell ref="H94:H103"/>
    <mergeCell ref="J94:J103"/>
    <mergeCell ref="AC94:AC103"/>
    <mergeCell ref="AD94:AD103"/>
    <mergeCell ref="AE94:AE99"/>
    <mergeCell ref="L2095:L2104"/>
    <mergeCell ref="AC2095:AC2104"/>
    <mergeCell ref="AD2095:AD2104"/>
    <mergeCell ref="AE2095:AE2100"/>
    <mergeCell ref="G2195:G2204"/>
    <mergeCell ref="K2195:K2204"/>
    <mergeCell ref="AD2215:AD2224"/>
    <mergeCell ref="AE2215:AE2220"/>
    <mergeCell ref="G2235:G2244"/>
    <mergeCell ref="K2235:K2244"/>
    <mergeCell ref="AC175:AC184"/>
    <mergeCell ref="AD175:AD184"/>
    <mergeCell ref="A3282:A3291"/>
    <mergeCell ref="B3282:B3291"/>
    <mergeCell ref="C3282:C3291"/>
    <mergeCell ref="D3282:D3291"/>
    <mergeCell ref="E3282:E3291"/>
    <mergeCell ref="F3282:F3291"/>
    <mergeCell ref="I3192:I3193"/>
    <mergeCell ref="A2095:A2104"/>
    <mergeCell ref="B2095:B2104"/>
    <mergeCell ref="C2095:C2104"/>
    <mergeCell ref="I2995:I2996"/>
    <mergeCell ref="I2997:I3004"/>
    <mergeCell ref="K3005:K3014"/>
    <mergeCell ref="H2995:H3004"/>
    <mergeCell ref="J2995:J3004"/>
    <mergeCell ref="L2995:L3004"/>
    <mergeCell ref="AC2995:AC3004"/>
    <mergeCell ref="B3005:B3014"/>
    <mergeCell ref="C3005:C3014"/>
    <mergeCell ref="D3005:D3014"/>
    <mergeCell ref="E3005:E3014"/>
    <mergeCell ref="B3138:B3145"/>
    <mergeCell ref="A3138:A3145"/>
    <mergeCell ref="A3015:A3024"/>
    <mergeCell ref="C3015:C3024"/>
    <mergeCell ref="D3015:D3024"/>
    <mergeCell ref="J3138:J3145"/>
    <mergeCell ref="G2155:G2164"/>
    <mergeCell ref="K2155:K2164"/>
    <mergeCell ref="A2165:A2174"/>
    <mergeCell ref="B2165:B2174"/>
    <mergeCell ref="C2165:C2174"/>
  </mergeCells>
  <dataValidations count="14">
    <dataValidation type="list" allowBlank="1" showInputMessage="1" showErrorMessage="1" sqref="I2715 I2735 I2745 I2725" xr:uid="{52285520-3880-47DB-9869-00D375C5A22A}">
      <formula1>$K$62:$K$64</formula1>
    </dataValidation>
    <dataValidation type="list" allowBlank="1" showInputMessage="1" showErrorMessage="1" sqref="S2715:S2754 S3169 S3191" xr:uid="{B19C27C2-1F99-4269-8F52-DDBD8F555096}">
      <formula1>$K$20:$K$55</formula1>
    </dataValidation>
    <dataValidation type="list" allowBlank="1" showInputMessage="1" showErrorMessage="1" sqref="L2715:L2754" xr:uid="{DC1E2C8E-AA1A-47AB-BD2F-8832B5BC642F}">
      <formula1>$K$12:$K$16</formula1>
    </dataValidation>
    <dataValidation type="list" allowBlank="1" showInputMessage="1" showErrorMessage="1" sqref="R2715:R2754" xr:uid="{FD51A84E-B619-41A5-865F-C4E1506E1673}">
      <formula1>$H$20:$H$58</formula1>
    </dataValidation>
    <dataValidation type="list" allowBlank="1" showInputMessage="1" showErrorMessage="1" sqref="N2715:N2754" xr:uid="{8B3F81CD-33C2-4968-B2D2-FCA0A4CFBF09}">
      <formula1>$F$2:$F$12</formula1>
    </dataValidation>
    <dataValidation type="list" allowBlank="1" showInputMessage="1" showErrorMessage="1" sqref="O2715:O2754" xr:uid="{52A8A855-9701-48CF-A996-CC0AB59A6E51}">
      <formula1>$F$64:$F$70</formula1>
    </dataValidation>
    <dataValidation type="list" allowBlank="1" showInputMessage="1" showErrorMessage="1" sqref="M2715:M2754" xr:uid="{BECF5BE7-4201-44DA-B94C-A1A883B6BC86}">
      <formula1>$H$2:$H$17</formula1>
    </dataValidation>
    <dataValidation type="list" allowBlank="1" showInputMessage="1" showErrorMessage="1" sqref="J2715:K2754" xr:uid="{5B61F031-D9AE-48D4-8C24-E08083975796}">
      <formula1>$K$2:$K$8</formula1>
    </dataValidation>
    <dataValidation type="list" allowBlank="1" showInputMessage="1" showErrorMessage="1" sqref="E2715:E2754" xr:uid="{7164AC1C-6900-4AC3-A439-06D32DA364B4}">
      <formula1>$F$18:$F$20</formula1>
    </dataValidation>
    <dataValidation allowBlank="1" showInputMessage="1" showErrorMessage="1" prompt="_x000a_" sqref="AB3026" xr:uid="{2020C2E6-6C6C-4BBB-93C5-CB2CD7BB38D9}"/>
    <dataValidation allowBlank="1" showInputMessage="1" showErrorMessage="1" prompt="wpisz liczbę godz etat_x000a_" sqref="AD3026" xr:uid="{8952D82F-2B96-4F75-80AF-5100FAE7D352}"/>
    <dataValidation type="list" allowBlank="1" showInputMessage="1" showErrorMessage="1" sqref="O3336" xr:uid="{A4D8FD62-ADAC-4426-B0CB-7DF621742006}">
      <formula1>#REF!</formula1>
    </dataValidation>
    <dataValidation allowBlank="1" showInputMessage="1" showErrorMessage="1" prompt="wpisz uczelnię, instytucję" sqref="I7 I3204 I16 I66 I56 I76 I86 I96 I106 I156 I177 I146 I2097 I3139 I3194 I166 I2107 I2117 I2127 I2137 I2147 I2157 I2167 I2177 I2187 I2197 I2207 I2217 I2227 I2237 I2247 I2257 I2267 I2277 I2287 I2297 I2307 I2317 I2327 I2337 I2347 I2357 I2367 I2377 I2387 I2397 I2407 I2417 I2427 I2437 I2447 I2457 I2467 I2477 I2487 I2497 I2507 I2517 I2527 I2537 I2547 I2557 I2567 I2577 I2587 I2597 I2607 I2617 I2627 I2637 I2647 I2657 I2667 I2717 I2727 I2737 I2747 I2677 I2687 I2697 I2707 I2757 I2767 I2777 I2787 I2797 I2807 I2817 I2827 I2837 I2847 I2857 I2867 I2877 I2887 I2897 I2907 I2917 I2927 I2937 I2947 I2987 I2997 I3007 I3017 I3043 I2957 I2967 I2977 I3131 I24 I32 I40 I48 I116 I126 I136 I2087 I767 I777 I787 I797 I807 I817 I827 I837 I847 I857 I867 I877 I887 I897 I907 I917 I927 I937 I947 I957 I967 I977 I987 I997 I1007 I1017 I1027 I1037 I1047 I1057 I1067 I1077 I1087 I1097 I1107 I1117 I1127 I1137 I1147 I1157 I1167 I1177 I1187 I1197 I1207 I1217 I1227 I1237 I1247 I1257 I1267 I1277 I1287 I1297 I1307 I1317 I1327 I1337 I1347 I1357 I1367 I1377 I1387 I1397 I1407 I1417 I1427 I1437 I1447 I1457 I1467 I1477 I1487 I1497 I1507 I1517 I1527 I1537 I1547 I1557 I1567 I1577 I1587 I1597 I1607 I1617 I1627 I1637 I1647 I1657 I1667 I1677 I1687 I1697 I1707 I1717 I1727 I1737 I1747 I1757 I1767 I1777 I1787 I1797 I1807 I1817 I1827 I1837 I1847 I1857 I1867 I1877 I1887 I1897 I1907 I1917 I1927 I1937 I1947 I1957 I1967 I1977 I1987 I1997 I2007 I2017 I2027 I2037 I2047 I2057 I2067 I2077 I187 I197 I207 I217 I227 I237 I247 I257 I267 I277 I287 I297 I307 I317 I327 I337 I347 I357 I367 I377 I387 I397 I407 I417 I427 I437 I447 I457 I467 I477 I487 I497 I507 I517 I527 I537 I547 I557 I567 I577 I587 I597 I607 I617 I627 I637 I647 I657 I667 I677 I687 I697 I707 I717 I727 I737 I747 I757 I3051 I3059 I3067 I3075 I3083 I3091 I3099 I3107 I3115 I3123 I3214 I3224 I3234 I3244 I3254 I3264 I3274 I3284" xr:uid="{F1CCD647-651F-4865-8456-4FD3809CA1C7}"/>
    <dataValidation type="list" allowBlank="1" showInputMessage="1" showErrorMessage="1" sqref="S3293:S3316 S3318:S3335" xr:uid="{CF372E66-5D56-4D64-9BB5-E90724A7E821}">
      <formula1>$U$21:$U$22</formula1>
    </dataValidation>
  </dataValidations>
  <printOptions horizontalCentered="1"/>
  <pageMargins left="0.51181102362204722" right="0.51181102362204722" top="0.74803149606299213" bottom="0.74803149606299213" header="0.31496062992125984" footer="0.31496062992125984"/>
  <pageSetup paperSize="9" scale="46" fitToHeight="0" orientation="landscape" verticalDpi="4294967293" r:id="rId1"/>
  <rowBreaks count="18" manualBreakCount="18">
    <brk id="62" max="31" man="1"/>
    <brk id="173" max="31" man="1"/>
    <brk id="2134" max="31" man="1"/>
    <brk id="2194" max="31" man="1"/>
    <brk id="2254" max="31" man="1"/>
    <brk id="2314" max="31" man="1"/>
    <brk id="2374" max="31" man="1"/>
    <brk id="2434" max="31" man="1"/>
    <brk id="2494" max="31" man="1"/>
    <brk id="2554" max="31" man="1"/>
    <brk id="2614" max="31" man="1"/>
    <brk id="2674" max="31" man="1"/>
    <brk id="2734" max="31" man="1"/>
    <brk id="2794" max="31" man="1"/>
    <brk id="2854" max="31" man="1"/>
    <brk id="2914" max="31" man="1"/>
    <brk id="2974" max="31" man="1"/>
    <brk id="3040" max="31" man="1"/>
  </rowBreaks>
  <legacyDrawing r:id="rId2"/>
  <extLst>
    <ext xmlns:x14="http://schemas.microsoft.com/office/spreadsheetml/2009/9/main" uri="{CCE6A557-97BC-4b89-ADB6-D9C93CAAB3DF}">
      <x14:dataValidations xmlns:xm="http://schemas.microsoft.com/office/excel/2006/main" count="13">
        <x14:dataValidation type="list" allowBlank="1" showInputMessage="1" showErrorMessage="1" xr:uid="{EFDB9EFB-6606-4898-98BF-B3458C083EBD}">
          <x14:formula1>
            <xm:f>słownik!$I$30:$I$37</xm:f>
          </x14:formula1>
          <xm:sqref>B6:B13 B3293:B3316 B3192:B3291 B3170:B3190 B3147:B3168 B3042:B3145 B3026:B3040 B175:B3024 B64:B173 B15:B62 B3318:B3335</xm:sqref>
        </x14:dataValidation>
        <x14:dataValidation type="list" allowBlank="1" showInputMessage="1" showErrorMessage="1" xr:uid="{CA3F5B70-0D67-432D-AE87-42C05053F9E6}">
          <x14:formula1>
            <xm:f>słownik!$K$9:$K$11</xm:f>
          </x14:formula1>
          <xm:sqref>K6:K13 K3293:K3316 K3192:K3291 K3170:K3190 K3147:K3168 K3042:K3145 K3026:K3040 K175:K2714 K2755:K3024 K64:K173 K15:K62 K3318:K3335</xm:sqref>
        </x14:dataValidation>
        <x14:dataValidation type="list" allowBlank="1" showInputMessage="1" showErrorMessage="1" xr:uid="{3A8714A2-D862-4D35-873E-1B1AE4003DE9}">
          <x14:formula1>
            <xm:f>słownik!$K$23:$K$26</xm:f>
          </x14:formula1>
          <xm:sqref>S6:S13 S3170:S3190 S3147:S3168 S3042:S3145 S3026:S3040 S175:S2714 S2755:S3024 S64:S173 S15:S62 S3192:S3291</xm:sqref>
        </x14:dataValidation>
        <x14:dataValidation type="list" allowBlank="1" showInputMessage="1" showErrorMessage="1" xr:uid="{9D0E4F4C-E886-423B-987F-27AFB308C288}">
          <x14:formula1>
            <xm:f>słownik!$H$20:$H$27</xm:f>
          </x14:formula1>
          <xm:sqref>R6:R13 R3293:R3316 R3192:R3291 R3170:R3190 R3147:R3168 R3042:R3145 R3026:R3040 R175:R2714 R2755:R3024 R64:R173 R15:R62 R3318:R3335</xm:sqref>
        </x14:dataValidation>
        <x14:dataValidation type="list" allowBlank="1" showInputMessage="1" showErrorMessage="1" xr:uid="{E6307F67-BD14-42A5-8EFC-984B7F261EBB}">
          <x14:formula1>
            <xm:f>słownik!$F$32:$F$40</xm:f>
          </x14:formula1>
          <xm:sqref>O6:O13 O3293:O3316 O3192:O3291 O3170:O3190 O3147:O3168 O3042:O3145 O3026:O3040 O175:O2714 O2755:O3024 O64:O173 O15:O62 O3318:O3335</xm:sqref>
        </x14:dataValidation>
        <x14:dataValidation type="list" allowBlank="1" showInputMessage="1" showErrorMessage="1" xr:uid="{29A04A40-F9A3-481F-BA69-DD59B2B5674F}">
          <x14:formula1>
            <xm:f>słownik!$F$2:$F$12</xm:f>
          </x14:formula1>
          <xm:sqref>N6:N13 N3293:N3316 N3192:N3291 N3170:N3190 N3147:N3168 N3042:N3145 N3026:N3040 N175:N2714 N2755:N3024 N64:N173 N15:N62 N3318:N3335</xm:sqref>
        </x14:dataValidation>
        <x14:dataValidation type="list" allowBlank="1" showInputMessage="1" showErrorMessage="1" xr:uid="{A9EFF9BB-2A05-4629-8F29-3AD65353C4D1}">
          <x14:formula1>
            <xm:f>słownik!$H$2:$H$17</xm:f>
          </x14:formula1>
          <xm:sqref>M6:M13 M3293:M3316 M3192:M3291 M3170:M3190 M3147:M3168 M3042:M3145 M3026:M3040 M175:M2714 M2755:M3024 M64:M173 M15:M62 M3318:M3335</xm:sqref>
        </x14:dataValidation>
        <x14:dataValidation type="list" allowBlank="1" showInputMessage="1" showErrorMessage="1" xr:uid="{C5868DDD-0D26-4F1C-8D4E-54C3C96B042D}">
          <x14:formula1>
            <xm:f>słownik!$K$15:$K$19</xm:f>
          </x14:formula1>
          <xm:sqref>L6:L13 L3293:L3316 L3192:L3291 L3170:L3190 L3147:L3168 L3042:L3145 L3026:L3040 L175:L2714 L2755:L3024 L64:L173 L15:L62 L3318:L3335</xm:sqref>
        </x14:dataValidation>
        <x14:dataValidation type="list" allowBlank="1" showInputMessage="1" showErrorMessage="1" xr:uid="{3E1FC74B-E0A3-4333-BDED-2899D159676B}">
          <x14:formula1>
            <xm:f>słownik!$K$30:$K$32</xm:f>
          </x14:formula1>
          <xm:sqref>I6 I3293:I3316 I3282:I3283 I3170:I3190 I3202:I3203 I3192:I3193 I3147:I3168 I3130 I3138 I3042 I755:I756 I3015:I3016 I3005:I3006 I2995:I2996 I2985:I2986 I2975:I2976 I2965:I2966 I2955:I2956 I2945:I2946 I2935:I2936 I2925:I2926 I2915:I2916 I2905:I2906 I2895:I2896 I2885:I2886 I2875:I2876 I2865:I2866 I2855:I2856 I2845:I2846 I2835:I2836 I2825:I2826 I2815:I2816 I2805:I2806 I2795:I2796 I2785:I2786 I2775:I2776 I2765:I2766 I2755:I2756 I2705:I2706 I2695:I2696 I2685:I2686 I2675:I2676 I2665:I2666 I2655:I2656 I2645:I2646 I2635:I2636 I2625:I2626 I2615:I2616 I2605:I2606 I2595:I2596 I2585:I2586 I2575:I2576 I2565:I2566 I2555:I2556 I2545:I2546 I2535:I2536 I2525:I2526 I2515:I2516 I2505:I2506 I2495:I2496 I2485:I2486 I2475:I2476 I2465:I2466 I2455:I2456 I2445:I2446 I2435:I2436 I2425:I2426 I2415:I2416 I2405:I2406 I2395:I2396 I2385:I2386 I2375:I2376 I2365:I2366 I2355:I2356 I2345:I2346 I2335:I2336 I2325:I2326 I2315:I2316 I2305:I2306 I2295:I2296 I2285:I2286 I2275:I2276 I2265:I2266 I2255:I2256 I2245:I2246 I2235:I2236 I2225:I2226 I2215:I2216 I2205:I2206 I2195:I2196 I2185:I2186 I2175:I2176 I2165:I2166 I2155:I2156 I2145:I2146 I2135:I2136 I2125:I2126 I2115:I2116 I2105:I2106 I2095:I2096 I144:I145 I175:I176 I154:I155 I164:I165 I104:I105 I94:I95 I84:I85 I74:I75 I64:I65 I55 I15 I23 I31 I39 I47 I114:I115 I124:I125 I134:I135 I2085:I2086 I765:I766 I775:I776 I785:I786 I795:I796 I805:I806 I815:I816 I825:I826 I835:I836 I845:I846 I855:I856 I865:I866 I875:I876 I885:I886 I895:I896 I905:I906 I915:I916 I925:I926 I935:I936 I945:I946 I955:I956 I965:I966 I975:I976 I985:I986 I995:I996 I1005:I1006 I1015:I1016 I1025:I1026 I1035:I1036 I1045:I1046 I1055:I1056 I1065:I1066 I1075:I1076 I1085:I1086 I1095:I1096 I1105:I1106 I1115:I1116 I1125:I1126 I1135:I1136 I1145:I1146 I1155:I1156 I1165:I1166 I1175:I1176 I1185:I1186 I1195:I1196 I1205:I1206 I1215:I1216 I1225:I1226 I1235:I1236 I1245:I1246 I1255:I1256 I1265:I1266 I1275:I1276 I1285:I1286 I1295:I1296 I1305:I1306 I1315:I1316 I1325:I1326 I1335:I1336 I1345:I1346 I1355:I1356 I1365:I1366 I1375:I1376 I1385:I1386 I1395:I1396 I1405:I1406 I1415:I1416 I1425:I1426 I1435:I1436 I1445:I1446 I1455:I1456 I1465:I1466 I1475:I1476 I1485:I1486 I1495:I1496 I1505:I1506 I1515:I1516 I1525:I1526 I1535:I1536 I1545:I1546 I1555:I1556 I1565:I1566 I1575:I1576 I1585:I1586 I1595:I1596 I1605:I1606 I1615:I1616 I1625:I1626 I1635:I1636 I1645:I1646 I1655:I1656 I1665:I1666 I1675:I1676 I1685:I1686 I1695:I1696 I1705:I1706 I1715:I1716 I1725:I1726 I1735:I1736 I1745:I1746 I1755:I1756 I1765:I1766 I1775:I1776 I1785:I1786 I1795:I1796 I1805:I1806 I1815:I1816 I1825:I1826 I1835:I1836 I1845:I1846 I1855:I1856 I1865:I1866 I1875:I1876 I1885:I1886 I1895:I1896 I1905:I1906 I1915:I1916 I1925:I1926 I1935:I1936 I1945:I1946 I1955:I1956 I1965:I1966 I1975:I1976 I1985:I1986 I1995:I1996 I2005:I2006 I2015:I2016 I2025:I2026 I2035:I2036 I2045:I2046 I2055:I2056 I2065:I2066 I2075:I2076 I185:I186 I195:I196 I205:I206 I215:I216 I225:I226 I235:I236 I245:I246 I255:I256 I265:I266 I275:I276 I285:I286 I295:I296 I305:I306 I315:I316 I325:I326 I335:I336 I345:I346 I355:I356 I365:I366 I375:I376 I385:I386 I395:I396 I405:I406 I415:I416 I425:I426 I435:I436 I445:I446 I455:I456 I465:I466 I475:I476 I485:I486 I495:I496 I505:I506 I515:I516 I525:I526 I535:I536 I545:I546 I555:I556 I565:I566 I575:I576 I585:I586 I595:I596 I605:I606 I615:I616 I625:I626 I635:I636 I645:I646 I655:I656 I665:I666 I675:I676 I685:I686 I695:I696 I705:I706 I715:I716 I725:I726 I735:I736 I745:I746 I3026:I3040 I3050 I3058 I3066 I3074 I3082 I3090 I3098 I3106 I3114 I3122 I3212:I3213 I3222:I3223 I3232:I3233 I3242:I3243 I3252:I3253 I3262:I3263 I3272:I3273 I3318:I3335</xm:sqref>
        </x14:dataValidation>
        <x14:dataValidation type="list" allowBlank="1" showInputMessage="1" showErrorMessage="1" xr:uid="{E4FAC79F-66F4-4D6E-A41A-1B1D51DB7B74}">
          <x14:formula1>
            <xm:f>słownik!$F$18:$F$20</xm:f>
          </x14:formula1>
          <xm:sqref>E6:E13 E3293:E3316 E3192:E3291 E3170:E3190 E3147:E3168 E3042:E3145 E3026:E3040 E175:E2714 E2755:E3024 E64:E173 E15:E62 E3318:E3335</xm:sqref>
        </x14:dataValidation>
        <x14:dataValidation type="list" allowBlank="1" showInputMessage="1" showErrorMessage="1" xr:uid="{0121035C-04C1-43EC-9F14-25AC4F1A03B9}">
          <x14:formula1>
            <xm:f>słownik!$K$2:$K$6</xm:f>
          </x14:formula1>
          <xm:sqref>J3293:J3316 J175:J2714 J3042:J3145 J2755:J3024 J3026:J3040 J64:J173 J3170:J3190 J3192:J3291 J15:J62 J6:J13 J3147:J3168 J3318:J3335</xm:sqref>
        </x14:dataValidation>
        <x14:dataValidation type="list" allowBlank="1" showInputMessage="1" showErrorMessage="1" xr:uid="{86C8A463-08BD-46DB-94A3-C5C127BB069D}">
          <x14:formula1>
            <xm:f>słownik!$A$2:$A$175</xm:f>
          </x14:formula1>
          <xm:sqref>P6:P13 P3293:P3316 P15:P62 P64:P173 P3170:P3190 P3026:P3040 P175:P3024 P3042:P3145 P3147:P3168 P3192:P3291 P3318:P3335</xm:sqref>
        </x14:dataValidation>
        <x14:dataValidation type="list" allowBlank="1" showInputMessage="1" showErrorMessage="1" xr:uid="{85DA23E3-EE48-44A3-B72F-1B4D2AF4EF19}">
          <x14:formula1>
            <xm:f>słownik!$C$2:$C$67</xm:f>
          </x14:formula1>
          <xm:sqref>Q6:Q13 Q3293:Q3316 Q15:Q62 Q64:Q173 Q175:Q3024 Q3026:Q3040 Q3042:Q3145 Q3147:Q3168 Q3170:Q3190 Q3192:Q3291 Q3318:Q3335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FF5F48-EF67-4B84-95EC-5CF3A8D58E08}">
  <sheetPr>
    <tabColor rgb="FFFFFF00"/>
  </sheetPr>
  <dimension ref="A1:P108"/>
  <sheetViews>
    <sheetView showGridLines="0" view="pageBreakPreview" zoomScaleNormal="100" zoomScaleSheetLayoutView="100" workbookViewId="0">
      <selection activeCell="J17" sqref="J17"/>
    </sheetView>
  </sheetViews>
  <sheetFormatPr defaultColWidth="9.140625" defaultRowHeight="12.75" x14ac:dyDescent="0.2"/>
  <cols>
    <col min="1" max="2" width="4.85546875" style="1" customWidth="1"/>
    <col min="3" max="3" width="27.28515625" style="1" customWidth="1"/>
    <col min="4" max="6" width="3.7109375" style="1" customWidth="1"/>
    <col min="7" max="7" width="29.7109375" style="1" customWidth="1"/>
    <col min="8" max="8" width="16.140625" style="1" customWidth="1"/>
    <col min="9" max="9" width="6.5703125" style="1" customWidth="1"/>
    <col min="10" max="10" width="8.5703125" style="1" customWidth="1"/>
    <col min="11" max="11" width="8.7109375" style="1" customWidth="1"/>
    <col min="12" max="12" width="10.5703125" style="1" customWidth="1"/>
    <col min="13" max="13" width="5.85546875" style="433" customWidth="1"/>
    <col min="14" max="14" width="12.28515625" style="1" customWidth="1"/>
    <col min="15" max="15" width="8.7109375" style="1" customWidth="1"/>
    <col min="16" max="16" width="9.42578125" style="1" customWidth="1"/>
    <col min="17" max="16384" width="9.140625" style="1"/>
  </cols>
  <sheetData>
    <row r="1" spans="1:16" ht="20.25" customHeight="1" x14ac:dyDescent="0.2">
      <c r="A1" s="23"/>
      <c r="B1" s="23"/>
      <c r="C1" s="488" t="str">
        <f>wizyt!C3</f>
        <v>??</v>
      </c>
      <c r="D1" s="487"/>
      <c r="E1" s="487"/>
      <c r="F1" s="23"/>
      <c r="G1" s="23"/>
      <c r="H1" s="23"/>
      <c r="I1" s="23"/>
      <c r="J1" s="23"/>
      <c r="K1" s="23"/>
      <c r="L1" s="188" t="str">
        <f>IF(wizyt!$B$1&lt;&gt;0,wizyt!$B$1," ")</f>
        <v xml:space="preserve"> </v>
      </c>
      <c r="M1" s="2344" t="str">
        <f>IF(wizyt!$D$1&lt;&gt;0,wizyt!$D$1," ")</f>
        <v xml:space="preserve"> </v>
      </c>
      <c r="N1" s="2344"/>
    </row>
    <row r="2" spans="1:16" ht="23.25" customHeight="1" thickBot="1" x14ac:dyDescent="0.45">
      <c r="A2" s="23"/>
      <c r="B2" s="486"/>
      <c r="C2" s="486"/>
      <c r="D2" s="486"/>
      <c r="E2" s="486"/>
      <c r="F2" s="486"/>
      <c r="G2" s="486"/>
      <c r="H2" s="486"/>
      <c r="I2" s="486"/>
      <c r="J2" s="485" t="s">
        <v>561</v>
      </c>
      <c r="K2" s="484" t="str">
        <f>wizyt!H3</f>
        <v>2023/2024</v>
      </c>
      <c r="L2" s="23"/>
      <c r="M2" s="54"/>
      <c r="N2" s="23"/>
    </row>
    <row r="3" spans="1:16" ht="72" customHeight="1" thickBot="1" x14ac:dyDescent="0.25">
      <c r="A3" s="483" t="s">
        <v>502</v>
      </c>
      <c r="B3" s="1939" t="s">
        <v>130</v>
      </c>
      <c r="C3" s="1940" t="s">
        <v>510</v>
      </c>
      <c r="D3" s="1941" t="s">
        <v>511</v>
      </c>
      <c r="E3" s="1941" t="s">
        <v>75</v>
      </c>
      <c r="F3" s="1941" t="s">
        <v>562</v>
      </c>
      <c r="G3" s="1942" t="s">
        <v>563</v>
      </c>
      <c r="H3" s="1942" t="s">
        <v>564</v>
      </c>
      <c r="I3" s="1943" t="s">
        <v>70</v>
      </c>
      <c r="J3" s="1944" t="s">
        <v>565</v>
      </c>
      <c r="K3" s="1944" t="s">
        <v>566</v>
      </c>
      <c r="L3" s="1945" t="s">
        <v>535</v>
      </c>
      <c r="M3" s="1945" t="s">
        <v>536</v>
      </c>
      <c r="N3" s="1946" t="s">
        <v>537</v>
      </c>
    </row>
    <row r="4" spans="1:16" ht="13.5" thickBot="1" x14ac:dyDescent="0.25">
      <c r="A4" s="482">
        <v>1</v>
      </c>
      <c r="B4" s="482">
        <v>2</v>
      </c>
      <c r="C4" s="482">
        <v>3</v>
      </c>
      <c r="D4" s="482">
        <v>4</v>
      </c>
      <c r="E4" s="482">
        <v>5</v>
      </c>
      <c r="F4" s="482">
        <v>6</v>
      </c>
      <c r="G4" s="482">
        <v>7</v>
      </c>
      <c r="H4" s="482">
        <v>8</v>
      </c>
      <c r="I4" s="482">
        <v>9</v>
      </c>
      <c r="J4" s="482">
        <v>10</v>
      </c>
      <c r="K4" s="482">
        <v>11</v>
      </c>
      <c r="L4" s="482">
        <v>12</v>
      </c>
      <c r="M4" s="482">
        <v>13</v>
      </c>
      <c r="N4" s="482">
        <v>14</v>
      </c>
    </row>
    <row r="5" spans="1:16" ht="18" thickTop="1" thickBot="1" x14ac:dyDescent="0.35">
      <c r="A5" s="481"/>
      <c r="B5" s="351"/>
      <c r="C5" s="409" t="s">
        <v>567</v>
      </c>
      <c r="D5" s="351"/>
      <c r="E5" s="351"/>
      <c r="F5" s="351"/>
      <c r="G5" s="351"/>
      <c r="H5" s="351"/>
      <c r="I5" s="351"/>
      <c r="J5" s="392">
        <f>SUM(J6:J30)</f>
        <v>0</v>
      </c>
      <c r="K5" s="392">
        <f>SUM(K6:K30)</f>
        <v>0</v>
      </c>
      <c r="L5" s="392">
        <f>SUM(L6:L30)</f>
        <v>0</v>
      </c>
      <c r="M5" s="333"/>
      <c r="N5" s="412" t="s">
        <v>540</v>
      </c>
    </row>
    <row r="6" spans="1:16" s="36" customFormat="1" ht="15" customHeight="1" thickTop="1" x14ac:dyDescent="0.25">
      <c r="A6" s="465"/>
      <c r="B6" s="454"/>
      <c r="C6" s="464"/>
      <c r="D6" s="463"/>
      <c r="E6" s="463"/>
      <c r="F6" s="463"/>
      <c r="G6" s="461"/>
      <c r="H6" s="461"/>
      <c r="I6" s="463"/>
      <c r="J6" s="460"/>
      <c r="K6" s="459">
        <f t="shared" ref="K6:K30" si="0">IF(J6&lt;=40,0,J6-40)</f>
        <v>0</v>
      </c>
      <c r="L6" s="458">
        <f t="shared" ref="L6:L30" si="1">IF(J6&lt;40,J6,40)/IF(J6="",1,40)</f>
        <v>0</v>
      </c>
      <c r="M6" s="457" t="str">
        <f t="shared" ref="M6:M30" si="2">IF(L6=1,"pe",IF(L6&gt;0,"ne",""))</f>
        <v/>
      </c>
      <c r="N6" s="456"/>
      <c r="O6" s="434"/>
      <c r="P6" s="434"/>
    </row>
    <row r="7" spans="1:16" s="36" customFormat="1" ht="15" customHeight="1" x14ac:dyDescent="0.25">
      <c r="A7" s="475"/>
      <c r="B7" s="454"/>
      <c r="C7" s="453"/>
      <c r="D7" s="311"/>
      <c r="E7" s="450"/>
      <c r="F7" s="311"/>
      <c r="G7" s="451"/>
      <c r="H7" s="451"/>
      <c r="I7" s="450"/>
      <c r="J7" s="455"/>
      <c r="K7" s="448">
        <f t="shared" si="0"/>
        <v>0</v>
      </c>
      <c r="L7" s="447">
        <f t="shared" si="1"/>
        <v>0</v>
      </c>
      <c r="M7" s="446" t="str">
        <f t="shared" si="2"/>
        <v/>
      </c>
      <c r="N7" s="369"/>
      <c r="O7" s="434"/>
      <c r="P7" s="434"/>
    </row>
    <row r="8" spans="1:16" s="36" customFormat="1" ht="15" customHeight="1" x14ac:dyDescent="0.25">
      <c r="A8" s="475"/>
      <c r="B8" s="454"/>
      <c r="C8" s="453"/>
      <c r="D8" s="311"/>
      <c r="E8" s="450"/>
      <c r="F8" s="311"/>
      <c r="G8" s="451"/>
      <c r="H8" s="451"/>
      <c r="I8" s="450"/>
      <c r="J8" s="455"/>
      <c r="K8" s="448">
        <f t="shared" ref="K8:K25" si="3">IF(J8&lt;=40,0,J8-40)</f>
        <v>0</v>
      </c>
      <c r="L8" s="447">
        <f t="shared" ref="L8:L25" si="4">IF(J8&lt;40,J8,40)/IF(J8="",1,40)</f>
        <v>0</v>
      </c>
      <c r="M8" s="446" t="str">
        <f t="shared" ref="M8:M25" si="5">IF(L8=1,"pe",IF(L8&gt;0,"ne",""))</f>
        <v/>
      </c>
      <c r="N8" s="369"/>
      <c r="O8" s="434"/>
      <c r="P8" s="434"/>
    </row>
    <row r="9" spans="1:16" s="36" customFormat="1" ht="15" customHeight="1" x14ac:dyDescent="0.25">
      <c r="A9" s="475"/>
      <c r="B9" s="454"/>
      <c r="C9" s="453"/>
      <c r="D9" s="311"/>
      <c r="E9" s="450"/>
      <c r="F9" s="311"/>
      <c r="G9" s="451"/>
      <c r="H9" s="451"/>
      <c r="I9" s="450"/>
      <c r="J9" s="455"/>
      <c r="K9" s="448">
        <f t="shared" si="3"/>
        <v>0</v>
      </c>
      <c r="L9" s="447">
        <f t="shared" si="4"/>
        <v>0</v>
      </c>
      <c r="M9" s="446" t="str">
        <f t="shared" si="5"/>
        <v/>
      </c>
      <c r="N9" s="369"/>
      <c r="O9" s="434"/>
      <c r="P9" s="434"/>
    </row>
    <row r="10" spans="1:16" s="36" customFormat="1" ht="15" customHeight="1" x14ac:dyDescent="0.25">
      <c r="A10" s="475"/>
      <c r="B10" s="454"/>
      <c r="C10" s="453"/>
      <c r="D10" s="311"/>
      <c r="E10" s="450"/>
      <c r="F10" s="311"/>
      <c r="G10" s="451"/>
      <c r="H10" s="451"/>
      <c r="I10" s="450"/>
      <c r="J10" s="455"/>
      <c r="K10" s="448">
        <f t="shared" si="3"/>
        <v>0</v>
      </c>
      <c r="L10" s="447">
        <f t="shared" si="4"/>
        <v>0</v>
      </c>
      <c r="M10" s="446" t="str">
        <f t="shared" si="5"/>
        <v/>
      </c>
      <c r="N10" s="369"/>
      <c r="O10" s="434"/>
      <c r="P10" s="434"/>
    </row>
    <row r="11" spans="1:16" s="36" customFormat="1" ht="15" customHeight="1" x14ac:dyDescent="0.25">
      <c r="A11" s="475"/>
      <c r="B11" s="454"/>
      <c r="C11" s="453"/>
      <c r="D11" s="311"/>
      <c r="E11" s="450"/>
      <c r="F11" s="311"/>
      <c r="G11" s="451"/>
      <c r="H11" s="451"/>
      <c r="I11" s="450"/>
      <c r="J11" s="455"/>
      <c r="K11" s="448">
        <f t="shared" si="3"/>
        <v>0</v>
      </c>
      <c r="L11" s="447">
        <f t="shared" si="4"/>
        <v>0</v>
      </c>
      <c r="M11" s="446" t="str">
        <f t="shared" si="5"/>
        <v/>
      </c>
      <c r="N11" s="369"/>
      <c r="O11" s="434"/>
      <c r="P11" s="434"/>
    </row>
    <row r="12" spans="1:16" s="36" customFormat="1" ht="15" customHeight="1" x14ac:dyDescent="0.25">
      <c r="A12" s="475"/>
      <c r="B12" s="454"/>
      <c r="C12" s="453"/>
      <c r="D12" s="311"/>
      <c r="E12" s="450"/>
      <c r="F12" s="311"/>
      <c r="G12" s="451"/>
      <c r="H12" s="451"/>
      <c r="I12" s="450"/>
      <c r="J12" s="455"/>
      <c r="K12" s="448">
        <f t="shared" si="3"/>
        <v>0</v>
      </c>
      <c r="L12" s="447">
        <f t="shared" si="4"/>
        <v>0</v>
      </c>
      <c r="M12" s="446" t="str">
        <f t="shared" si="5"/>
        <v/>
      </c>
      <c r="N12" s="369"/>
      <c r="O12" s="434"/>
      <c r="P12" s="434"/>
    </row>
    <row r="13" spans="1:16" s="36" customFormat="1" ht="15" customHeight="1" x14ac:dyDescent="0.25">
      <c r="A13" s="475"/>
      <c r="B13" s="454"/>
      <c r="C13" s="453"/>
      <c r="D13" s="311"/>
      <c r="E13" s="450"/>
      <c r="F13" s="311"/>
      <c r="G13" s="451"/>
      <c r="H13" s="451"/>
      <c r="I13" s="450"/>
      <c r="J13" s="455"/>
      <c r="K13" s="448">
        <f t="shared" si="3"/>
        <v>0</v>
      </c>
      <c r="L13" s="447">
        <f t="shared" si="4"/>
        <v>0</v>
      </c>
      <c r="M13" s="446" t="str">
        <f t="shared" si="5"/>
        <v/>
      </c>
      <c r="N13" s="369"/>
      <c r="O13" s="434"/>
      <c r="P13" s="434"/>
    </row>
    <row r="14" spans="1:16" s="36" customFormat="1" ht="15" customHeight="1" x14ac:dyDescent="0.25">
      <c r="A14" s="475"/>
      <c r="B14" s="454"/>
      <c r="C14" s="453"/>
      <c r="D14" s="311"/>
      <c r="E14" s="450"/>
      <c r="F14" s="311"/>
      <c r="G14" s="451"/>
      <c r="H14" s="451"/>
      <c r="I14" s="450"/>
      <c r="J14" s="455"/>
      <c r="K14" s="448">
        <f t="shared" si="3"/>
        <v>0</v>
      </c>
      <c r="L14" s="447">
        <f t="shared" si="4"/>
        <v>0</v>
      </c>
      <c r="M14" s="446" t="str">
        <f t="shared" si="5"/>
        <v/>
      </c>
      <c r="N14" s="369"/>
      <c r="O14" s="434"/>
      <c r="P14" s="434"/>
    </row>
    <row r="15" spans="1:16" s="36" customFormat="1" ht="15" customHeight="1" x14ac:dyDescent="0.25">
      <c r="A15" s="475"/>
      <c r="B15" s="454"/>
      <c r="C15" s="453"/>
      <c r="D15" s="311"/>
      <c r="E15" s="450"/>
      <c r="F15" s="311"/>
      <c r="G15" s="451"/>
      <c r="H15" s="451"/>
      <c r="I15" s="450"/>
      <c r="J15" s="455"/>
      <c r="K15" s="448">
        <f t="shared" si="3"/>
        <v>0</v>
      </c>
      <c r="L15" s="447">
        <f t="shared" si="4"/>
        <v>0</v>
      </c>
      <c r="M15" s="446" t="str">
        <f t="shared" si="5"/>
        <v/>
      </c>
      <c r="N15" s="369"/>
      <c r="O15" s="434"/>
      <c r="P15" s="434"/>
    </row>
    <row r="16" spans="1:16" s="36" customFormat="1" ht="15" customHeight="1" x14ac:dyDescent="0.25">
      <c r="A16" s="475"/>
      <c r="B16" s="454"/>
      <c r="C16" s="453"/>
      <c r="D16" s="311"/>
      <c r="E16" s="450"/>
      <c r="F16" s="311"/>
      <c r="G16" s="451"/>
      <c r="H16" s="451"/>
      <c r="I16" s="450"/>
      <c r="J16" s="455"/>
      <c r="K16" s="448">
        <f t="shared" si="3"/>
        <v>0</v>
      </c>
      <c r="L16" s="447">
        <f t="shared" si="4"/>
        <v>0</v>
      </c>
      <c r="M16" s="446" t="str">
        <f t="shared" si="5"/>
        <v/>
      </c>
      <c r="N16" s="369"/>
      <c r="O16" s="434"/>
      <c r="P16" s="434"/>
    </row>
    <row r="17" spans="1:16" s="36" customFormat="1" ht="15" customHeight="1" x14ac:dyDescent="0.25">
      <c r="A17" s="475"/>
      <c r="B17" s="454"/>
      <c r="C17" s="453"/>
      <c r="D17" s="311"/>
      <c r="E17" s="450"/>
      <c r="F17" s="311"/>
      <c r="G17" s="451"/>
      <c r="H17" s="451"/>
      <c r="I17" s="450"/>
      <c r="J17" s="455"/>
      <c r="K17" s="448">
        <f t="shared" si="3"/>
        <v>0</v>
      </c>
      <c r="L17" s="447">
        <f t="shared" si="4"/>
        <v>0</v>
      </c>
      <c r="M17" s="446" t="str">
        <f t="shared" si="5"/>
        <v/>
      </c>
      <c r="N17" s="369"/>
      <c r="O17" s="434"/>
      <c r="P17" s="434"/>
    </row>
    <row r="18" spans="1:16" s="36" customFormat="1" ht="15" customHeight="1" x14ac:dyDescent="0.25">
      <c r="A18" s="475"/>
      <c r="B18" s="454"/>
      <c r="C18" s="453"/>
      <c r="D18" s="311"/>
      <c r="E18" s="450"/>
      <c r="F18" s="311"/>
      <c r="G18" s="451"/>
      <c r="H18" s="451"/>
      <c r="I18" s="450"/>
      <c r="J18" s="455"/>
      <c r="K18" s="448">
        <f t="shared" si="3"/>
        <v>0</v>
      </c>
      <c r="L18" s="447">
        <f t="shared" si="4"/>
        <v>0</v>
      </c>
      <c r="M18" s="446" t="str">
        <f t="shared" si="5"/>
        <v/>
      </c>
      <c r="N18" s="369"/>
      <c r="O18" s="434"/>
      <c r="P18" s="434"/>
    </row>
    <row r="19" spans="1:16" s="36" customFormat="1" ht="15" customHeight="1" x14ac:dyDescent="0.25">
      <c r="A19" s="475"/>
      <c r="B19" s="454"/>
      <c r="C19" s="453"/>
      <c r="D19" s="311"/>
      <c r="E19" s="450"/>
      <c r="F19" s="311"/>
      <c r="G19" s="451"/>
      <c r="H19" s="451"/>
      <c r="I19" s="450"/>
      <c r="J19" s="455"/>
      <c r="K19" s="448">
        <f t="shared" si="3"/>
        <v>0</v>
      </c>
      <c r="L19" s="447">
        <f t="shared" si="4"/>
        <v>0</v>
      </c>
      <c r="M19" s="446" t="str">
        <f t="shared" si="5"/>
        <v/>
      </c>
      <c r="N19" s="369"/>
      <c r="O19" s="434"/>
      <c r="P19" s="434"/>
    </row>
    <row r="20" spans="1:16" s="36" customFormat="1" ht="15" customHeight="1" x14ac:dyDescent="0.25">
      <c r="A20" s="475"/>
      <c r="B20" s="454"/>
      <c r="C20" s="453"/>
      <c r="D20" s="311"/>
      <c r="E20" s="450"/>
      <c r="F20" s="311"/>
      <c r="G20" s="451"/>
      <c r="H20" s="451"/>
      <c r="I20" s="450"/>
      <c r="J20" s="455"/>
      <c r="K20" s="448">
        <f t="shared" si="3"/>
        <v>0</v>
      </c>
      <c r="L20" s="447">
        <f t="shared" si="4"/>
        <v>0</v>
      </c>
      <c r="M20" s="446" t="str">
        <f t="shared" si="5"/>
        <v/>
      </c>
      <c r="N20" s="369"/>
      <c r="O20" s="434"/>
      <c r="P20" s="434"/>
    </row>
    <row r="21" spans="1:16" s="36" customFormat="1" ht="15" customHeight="1" x14ac:dyDescent="0.25">
      <c r="A21" s="475"/>
      <c r="B21" s="454"/>
      <c r="C21" s="453"/>
      <c r="D21" s="311"/>
      <c r="E21" s="450"/>
      <c r="F21" s="311"/>
      <c r="G21" s="451"/>
      <c r="H21" s="451"/>
      <c r="I21" s="450"/>
      <c r="J21" s="455"/>
      <c r="K21" s="448">
        <f t="shared" si="3"/>
        <v>0</v>
      </c>
      <c r="L21" s="447">
        <f t="shared" si="4"/>
        <v>0</v>
      </c>
      <c r="M21" s="446" t="str">
        <f t="shared" si="5"/>
        <v/>
      </c>
      <c r="N21" s="369"/>
      <c r="O21" s="434"/>
      <c r="P21" s="434"/>
    </row>
    <row r="22" spans="1:16" s="36" customFormat="1" ht="15" customHeight="1" x14ac:dyDescent="0.25">
      <c r="A22" s="475"/>
      <c r="B22" s="454"/>
      <c r="C22" s="453"/>
      <c r="D22" s="311"/>
      <c r="E22" s="450"/>
      <c r="F22" s="311"/>
      <c r="G22" s="451"/>
      <c r="H22" s="451"/>
      <c r="I22" s="450"/>
      <c r="J22" s="455"/>
      <c r="K22" s="448">
        <f t="shared" si="3"/>
        <v>0</v>
      </c>
      <c r="L22" s="447">
        <f t="shared" si="4"/>
        <v>0</v>
      </c>
      <c r="M22" s="446" t="str">
        <f t="shared" si="5"/>
        <v/>
      </c>
      <c r="N22" s="369"/>
      <c r="O22" s="434"/>
      <c r="P22" s="434"/>
    </row>
    <row r="23" spans="1:16" s="36" customFormat="1" ht="15" customHeight="1" x14ac:dyDescent="0.25">
      <c r="A23" s="475"/>
      <c r="B23" s="454"/>
      <c r="C23" s="453"/>
      <c r="D23" s="311"/>
      <c r="E23" s="450"/>
      <c r="F23" s="311"/>
      <c r="G23" s="451"/>
      <c r="H23" s="451"/>
      <c r="I23" s="450"/>
      <c r="J23" s="455"/>
      <c r="K23" s="448">
        <f t="shared" si="3"/>
        <v>0</v>
      </c>
      <c r="L23" s="447">
        <f t="shared" si="4"/>
        <v>0</v>
      </c>
      <c r="M23" s="446" t="str">
        <f t="shared" si="5"/>
        <v/>
      </c>
      <c r="N23" s="369"/>
      <c r="O23" s="434"/>
      <c r="P23" s="434"/>
    </row>
    <row r="24" spans="1:16" s="36" customFormat="1" ht="15" customHeight="1" x14ac:dyDescent="0.25">
      <c r="A24" s="475"/>
      <c r="B24" s="454"/>
      <c r="C24" s="453"/>
      <c r="D24" s="311"/>
      <c r="E24" s="450"/>
      <c r="F24" s="311"/>
      <c r="G24" s="451"/>
      <c r="H24" s="451"/>
      <c r="I24" s="450"/>
      <c r="J24" s="455"/>
      <c r="K24" s="448">
        <f t="shared" si="3"/>
        <v>0</v>
      </c>
      <c r="L24" s="447">
        <f t="shared" si="4"/>
        <v>0</v>
      </c>
      <c r="M24" s="446" t="str">
        <f t="shared" si="5"/>
        <v/>
      </c>
      <c r="N24" s="369"/>
      <c r="O24" s="434"/>
      <c r="P24" s="434"/>
    </row>
    <row r="25" spans="1:16" s="36" customFormat="1" ht="15" customHeight="1" x14ac:dyDescent="0.25">
      <c r="A25" s="475"/>
      <c r="B25" s="454"/>
      <c r="C25" s="453"/>
      <c r="D25" s="311"/>
      <c r="E25" s="450"/>
      <c r="F25" s="311"/>
      <c r="G25" s="451"/>
      <c r="H25" s="451"/>
      <c r="I25" s="450"/>
      <c r="J25" s="455"/>
      <c r="K25" s="448">
        <f t="shared" si="3"/>
        <v>0</v>
      </c>
      <c r="L25" s="447">
        <f t="shared" si="4"/>
        <v>0</v>
      </c>
      <c r="M25" s="446" t="str">
        <f t="shared" si="5"/>
        <v/>
      </c>
      <c r="N25" s="369"/>
      <c r="O25" s="434"/>
      <c r="P25" s="434"/>
    </row>
    <row r="26" spans="1:16" s="36" customFormat="1" ht="15" customHeight="1" x14ac:dyDescent="0.25">
      <c r="A26" s="475"/>
      <c r="B26" s="454"/>
      <c r="C26" s="453"/>
      <c r="D26" s="311"/>
      <c r="E26" s="450"/>
      <c r="F26" s="311"/>
      <c r="G26" s="451"/>
      <c r="H26" s="451"/>
      <c r="I26" s="450"/>
      <c r="J26" s="455"/>
      <c r="K26" s="448">
        <f t="shared" si="0"/>
        <v>0</v>
      </c>
      <c r="L26" s="447">
        <f t="shared" si="1"/>
        <v>0</v>
      </c>
      <c r="M26" s="446" t="str">
        <f t="shared" si="2"/>
        <v/>
      </c>
      <c r="N26" s="369"/>
      <c r="O26" s="434"/>
      <c r="P26" s="434"/>
    </row>
    <row r="27" spans="1:16" s="36" customFormat="1" ht="15" customHeight="1" x14ac:dyDescent="0.25">
      <c r="A27" s="475"/>
      <c r="B27" s="454"/>
      <c r="C27" s="453"/>
      <c r="D27" s="311"/>
      <c r="E27" s="450"/>
      <c r="F27" s="311"/>
      <c r="G27" s="451"/>
      <c r="H27" s="451"/>
      <c r="I27" s="450"/>
      <c r="J27" s="455"/>
      <c r="K27" s="448">
        <f t="shared" si="0"/>
        <v>0</v>
      </c>
      <c r="L27" s="447">
        <f t="shared" si="1"/>
        <v>0</v>
      </c>
      <c r="M27" s="446" t="str">
        <f t="shared" si="2"/>
        <v/>
      </c>
      <c r="N27" s="369"/>
      <c r="O27" s="434"/>
      <c r="P27" s="434"/>
    </row>
    <row r="28" spans="1:16" s="36" customFormat="1" ht="15" customHeight="1" x14ac:dyDescent="0.25">
      <c r="A28" s="475"/>
      <c r="B28" s="454"/>
      <c r="C28" s="453"/>
      <c r="D28" s="311"/>
      <c r="E28" s="450"/>
      <c r="F28" s="311"/>
      <c r="G28" s="451"/>
      <c r="H28" s="451"/>
      <c r="I28" s="450"/>
      <c r="J28" s="455"/>
      <c r="K28" s="448">
        <f t="shared" si="0"/>
        <v>0</v>
      </c>
      <c r="L28" s="447">
        <f t="shared" si="1"/>
        <v>0</v>
      </c>
      <c r="M28" s="446" t="str">
        <f t="shared" si="2"/>
        <v/>
      </c>
      <c r="N28" s="369"/>
      <c r="O28" s="434"/>
      <c r="P28" s="434"/>
    </row>
    <row r="29" spans="1:16" s="36" customFormat="1" ht="15" customHeight="1" x14ac:dyDescent="0.25">
      <c r="A29" s="475"/>
      <c r="B29" s="454"/>
      <c r="C29" s="1682"/>
      <c r="D29" s="1683"/>
      <c r="E29" s="450"/>
      <c r="F29" s="1683"/>
      <c r="G29" s="1684"/>
      <c r="H29" s="1684"/>
      <c r="I29" s="450"/>
      <c r="J29" s="1685"/>
      <c r="K29" s="448">
        <f t="shared" si="0"/>
        <v>0</v>
      </c>
      <c r="L29" s="447">
        <f t="shared" si="1"/>
        <v>0</v>
      </c>
      <c r="M29" s="446" t="str">
        <f t="shared" si="2"/>
        <v/>
      </c>
      <c r="N29" s="369"/>
      <c r="O29" s="434"/>
      <c r="P29" s="434"/>
    </row>
    <row r="30" spans="1:16" s="36" customFormat="1" ht="15" customHeight="1" thickBot="1" x14ac:dyDescent="0.3">
      <c r="A30" s="480"/>
      <c r="B30" s="454"/>
      <c r="C30" s="479"/>
      <c r="D30" s="478"/>
      <c r="E30" s="473"/>
      <c r="F30" s="478"/>
      <c r="G30" s="477"/>
      <c r="H30" s="477"/>
      <c r="I30" s="473"/>
      <c r="J30" s="471"/>
      <c r="K30" s="1686">
        <f t="shared" si="0"/>
        <v>0</v>
      </c>
      <c r="L30" s="469">
        <f t="shared" si="1"/>
        <v>0</v>
      </c>
      <c r="M30" s="468" t="str">
        <f t="shared" si="2"/>
        <v/>
      </c>
      <c r="N30" s="467"/>
      <c r="O30" s="434"/>
      <c r="P30" s="434"/>
    </row>
    <row r="31" spans="1:16" ht="18" thickTop="1" thickBot="1" x14ac:dyDescent="0.25">
      <c r="A31" s="343"/>
      <c r="B31" s="337"/>
      <c r="C31" s="409" t="s">
        <v>568</v>
      </c>
      <c r="D31" s="338"/>
      <c r="E31" s="1766"/>
      <c r="F31" s="338"/>
      <c r="G31" s="338"/>
      <c r="H31" s="338"/>
      <c r="I31" s="1766"/>
      <c r="J31" s="392">
        <f>SUM(J32:J87)</f>
        <v>0</v>
      </c>
      <c r="K31" s="392">
        <f>SUM(K32:K87)</f>
        <v>0</v>
      </c>
      <c r="L31" s="392">
        <f>SUM(L32:L87)</f>
        <v>0</v>
      </c>
      <c r="M31" s="333"/>
      <c r="N31" s="332" t="s">
        <v>540</v>
      </c>
      <c r="P31" s="434"/>
    </row>
    <row r="32" spans="1:16" ht="15" customHeight="1" thickTop="1" x14ac:dyDescent="0.2">
      <c r="A32" s="465"/>
      <c r="B32" s="454"/>
      <c r="C32" s="476"/>
      <c r="D32" s="463"/>
      <c r="E32" s="463"/>
      <c r="F32" s="463"/>
      <c r="G32" s="462"/>
      <c r="H32" s="462"/>
      <c r="I32" s="463"/>
      <c r="J32" s="460"/>
      <c r="K32" s="459">
        <f t="shared" ref="K32:K87" si="6">IF(J32&lt;=40,0,J32-40)</f>
        <v>0</v>
      </c>
      <c r="L32" s="458">
        <f t="shared" ref="L32:L87" si="7">IF(J32&lt;40,J32,40)/IF(J32="",1,40)</f>
        <v>0</v>
      </c>
      <c r="M32" s="457" t="str">
        <f t="shared" ref="M32:M87" si="8">IF(L32=1,"pe",IF(L32&gt;0,"ne",""))</f>
        <v/>
      </c>
      <c r="N32" s="456"/>
      <c r="P32" s="434"/>
    </row>
    <row r="33" spans="1:16" ht="15" customHeight="1" x14ac:dyDescent="0.2">
      <c r="A33" s="475"/>
      <c r="B33" s="454"/>
      <c r="C33" s="453"/>
      <c r="D33" s="450"/>
      <c r="E33" s="450"/>
      <c r="F33" s="450"/>
      <c r="G33" s="452"/>
      <c r="H33" s="451"/>
      <c r="I33" s="450"/>
      <c r="J33" s="455"/>
      <c r="K33" s="448">
        <f t="shared" si="6"/>
        <v>0</v>
      </c>
      <c r="L33" s="447">
        <f t="shared" si="7"/>
        <v>0</v>
      </c>
      <c r="M33" s="446" t="str">
        <f t="shared" si="8"/>
        <v/>
      </c>
      <c r="N33" s="369"/>
      <c r="P33" s="434"/>
    </row>
    <row r="34" spans="1:16" ht="15" customHeight="1" x14ac:dyDescent="0.2">
      <c r="A34" s="475"/>
      <c r="B34" s="454"/>
      <c r="C34" s="453"/>
      <c r="D34" s="450"/>
      <c r="E34" s="450"/>
      <c r="F34" s="450"/>
      <c r="G34" s="452"/>
      <c r="H34" s="451"/>
      <c r="I34" s="450"/>
      <c r="J34" s="455"/>
      <c r="K34" s="448">
        <f t="shared" si="6"/>
        <v>0</v>
      </c>
      <c r="L34" s="447">
        <f t="shared" si="7"/>
        <v>0</v>
      </c>
      <c r="M34" s="446" t="str">
        <f t="shared" si="8"/>
        <v/>
      </c>
      <c r="N34" s="369"/>
      <c r="P34" s="434"/>
    </row>
    <row r="35" spans="1:16" ht="15" customHeight="1" x14ac:dyDescent="0.2">
      <c r="A35" s="475"/>
      <c r="B35" s="454"/>
      <c r="C35" s="453"/>
      <c r="D35" s="450"/>
      <c r="E35" s="450"/>
      <c r="F35" s="450"/>
      <c r="G35" s="452"/>
      <c r="H35" s="451"/>
      <c r="I35" s="450"/>
      <c r="J35" s="455"/>
      <c r="K35" s="448">
        <f t="shared" si="6"/>
        <v>0</v>
      </c>
      <c r="L35" s="447">
        <f t="shared" si="7"/>
        <v>0</v>
      </c>
      <c r="M35" s="446" t="str">
        <f t="shared" si="8"/>
        <v/>
      </c>
      <c r="N35" s="369"/>
      <c r="P35" s="434"/>
    </row>
    <row r="36" spans="1:16" ht="15" customHeight="1" x14ac:dyDescent="0.2">
      <c r="A36" s="475"/>
      <c r="B36" s="454"/>
      <c r="C36" s="453"/>
      <c r="D36" s="450"/>
      <c r="E36" s="450"/>
      <c r="F36" s="450"/>
      <c r="G36" s="452"/>
      <c r="H36" s="451"/>
      <c r="I36" s="450"/>
      <c r="J36" s="455"/>
      <c r="K36" s="448">
        <f t="shared" si="6"/>
        <v>0</v>
      </c>
      <c r="L36" s="447">
        <f t="shared" si="7"/>
        <v>0</v>
      </c>
      <c r="M36" s="446" t="str">
        <f t="shared" si="8"/>
        <v/>
      </c>
      <c r="N36" s="369"/>
      <c r="P36" s="434"/>
    </row>
    <row r="37" spans="1:16" ht="15" customHeight="1" x14ac:dyDescent="0.2">
      <c r="A37" s="475"/>
      <c r="B37" s="454"/>
      <c r="C37" s="453"/>
      <c r="D37" s="450"/>
      <c r="E37" s="450"/>
      <c r="F37" s="450"/>
      <c r="G37" s="452"/>
      <c r="H37" s="451"/>
      <c r="I37" s="450"/>
      <c r="J37" s="455"/>
      <c r="K37" s="448">
        <f t="shared" si="6"/>
        <v>0</v>
      </c>
      <c r="L37" s="447">
        <f t="shared" si="7"/>
        <v>0</v>
      </c>
      <c r="M37" s="446" t="str">
        <f t="shared" si="8"/>
        <v/>
      </c>
      <c r="N37" s="369"/>
      <c r="P37" s="434"/>
    </row>
    <row r="38" spans="1:16" ht="15" customHeight="1" x14ac:dyDescent="0.2">
      <c r="A38" s="475"/>
      <c r="B38" s="454"/>
      <c r="C38" s="453"/>
      <c r="D38" s="450"/>
      <c r="E38" s="450"/>
      <c r="F38" s="450"/>
      <c r="G38" s="452"/>
      <c r="H38" s="451"/>
      <c r="I38" s="450"/>
      <c r="J38" s="455"/>
      <c r="K38" s="448">
        <f t="shared" si="6"/>
        <v>0</v>
      </c>
      <c r="L38" s="447">
        <f t="shared" si="7"/>
        <v>0</v>
      </c>
      <c r="M38" s="446" t="str">
        <f t="shared" si="8"/>
        <v/>
      </c>
      <c r="N38" s="369"/>
      <c r="P38" s="434"/>
    </row>
    <row r="39" spans="1:16" ht="15" customHeight="1" x14ac:dyDescent="0.2">
      <c r="A39" s="475"/>
      <c r="B39" s="454"/>
      <c r="C39" s="453"/>
      <c r="D39" s="450"/>
      <c r="E39" s="450"/>
      <c r="F39" s="450"/>
      <c r="G39" s="452"/>
      <c r="H39" s="451"/>
      <c r="I39" s="450"/>
      <c r="J39" s="455"/>
      <c r="K39" s="448">
        <f t="shared" si="6"/>
        <v>0</v>
      </c>
      <c r="L39" s="447">
        <f t="shared" si="7"/>
        <v>0</v>
      </c>
      <c r="M39" s="446" t="str">
        <f t="shared" si="8"/>
        <v/>
      </c>
      <c r="N39" s="369"/>
      <c r="P39" s="434"/>
    </row>
    <row r="40" spans="1:16" ht="15" customHeight="1" x14ac:dyDescent="0.2">
      <c r="A40" s="475"/>
      <c r="B40" s="454"/>
      <c r="C40" s="453"/>
      <c r="D40" s="450"/>
      <c r="E40" s="450"/>
      <c r="F40" s="450"/>
      <c r="G40" s="452"/>
      <c r="H40" s="451"/>
      <c r="I40" s="450"/>
      <c r="J40" s="455"/>
      <c r="K40" s="448">
        <f t="shared" si="6"/>
        <v>0</v>
      </c>
      <c r="L40" s="447">
        <f t="shared" si="7"/>
        <v>0</v>
      </c>
      <c r="M40" s="446" t="str">
        <f t="shared" si="8"/>
        <v/>
      </c>
      <c r="N40" s="369"/>
      <c r="P40" s="434"/>
    </row>
    <row r="41" spans="1:16" ht="15" customHeight="1" x14ac:dyDescent="0.2">
      <c r="A41" s="475"/>
      <c r="B41" s="454"/>
      <c r="C41" s="453"/>
      <c r="D41" s="450"/>
      <c r="E41" s="450"/>
      <c r="F41" s="450"/>
      <c r="G41" s="452"/>
      <c r="H41" s="451"/>
      <c r="I41" s="450"/>
      <c r="J41" s="455"/>
      <c r="K41" s="448">
        <f t="shared" ref="K41:K72" si="9">IF(J41&lt;=40,0,J41-40)</f>
        <v>0</v>
      </c>
      <c r="L41" s="447">
        <f t="shared" ref="L41:L72" si="10">IF(J41&lt;40,J41,40)/IF(J41="",1,40)</f>
        <v>0</v>
      </c>
      <c r="M41" s="446" t="str">
        <f t="shared" ref="M41:M72" si="11">IF(L41=1,"pe",IF(L41&gt;0,"ne",""))</f>
        <v/>
      </c>
      <c r="N41" s="369"/>
      <c r="P41" s="434"/>
    </row>
    <row r="42" spans="1:16" ht="15" customHeight="1" x14ac:dyDescent="0.2">
      <c r="A42" s="475"/>
      <c r="B42" s="454"/>
      <c r="C42" s="453"/>
      <c r="D42" s="450"/>
      <c r="E42" s="450"/>
      <c r="F42" s="450"/>
      <c r="G42" s="452"/>
      <c r="H42" s="451"/>
      <c r="I42" s="450"/>
      <c r="J42" s="455"/>
      <c r="K42" s="448">
        <f t="shared" si="9"/>
        <v>0</v>
      </c>
      <c r="L42" s="447">
        <f t="shared" si="10"/>
        <v>0</v>
      </c>
      <c r="M42" s="446" t="str">
        <f t="shared" si="11"/>
        <v/>
      </c>
      <c r="N42" s="369"/>
      <c r="P42" s="434"/>
    </row>
    <row r="43" spans="1:16" ht="15" customHeight="1" x14ac:dyDescent="0.2">
      <c r="A43" s="475"/>
      <c r="B43" s="454"/>
      <c r="C43" s="453"/>
      <c r="D43" s="450"/>
      <c r="E43" s="450"/>
      <c r="F43" s="450"/>
      <c r="G43" s="452"/>
      <c r="H43" s="451"/>
      <c r="I43" s="450"/>
      <c r="J43" s="455"/>
      <c r="K43" s="448">
        <f t="shared" si="9"/>
        <v>0</v>
      </c>
      <c r="L43" s="447">
        <f t="shared" si="10"/>
        <v>0</v>
      </c>
      <c r="M43" s="446" t="str">
        <f t="shared" si="11"/>
        <v/>
      </c>
      <c r="N43" s="369"/>
      <c r="P43" s="434"/>
    </row>
    <row r="44" spans="1:16" ht="15" customHeight="1" x14ac:dyDescent="0.2">
      <c r="A44" s="475"/>
      <c r="B44" s="454"/>
      <c r="C44" s="453"/>
      <c r="D44" s="450"/>
      <c r="E44" s="450"/>
      <c r="F44" s="450"/>
      <c r="G44" s="452"/>
      <c r="H44" s="451"/>
      <c r="I44" s="450"/>
      <c r="J44" s="455"/>
      <c r="K44" s="448">
        <f t="shared" si="9"/>
        <v>0</v>
      </c>
      <c r="L44" s="447">
        <f t="shared" si="10"/>
        <v>0</v>
      </c>
      <c r="M44" s="446" t="str">
        <f t="shared" si="11"/>
        <v/>
      </c>
      <c r="N44" s="369"/>
      <c r="P44" s="434"/>
    </row>
    <row r="45" spans="1:16" ht="15" customHeight="1" x14ac:dyDescent="0.2">
      <c r="A45" s="475"/>
      <c r="B45" s="454"/>
      <c r="C45" s="453"/>
      <c r="D45" s="450"/>
      <c r="E45" s="450"/>
      <c r="F45" s="450"/>
      <c r="G45" s="452"/>
      <c r="H45" s="451"/>
      <c r="I45" s="450"/>
      <c r="J45" s="455"/>
      <c r="K45" s="448">
        <f t="shared" si="9"/>
        <v>0</v>
      </c>
      <c r="L45" s="447">
        <f t="shared" si="10"/>
        <v>0</v>
      </c>
      <c r="M45" s="446" t="str">
        <f t="shared" si="11"/>
        <v/>
      </c>
      <c r="N45" s="369"/>
      <c r="P45" s="434"/>
    </row>
    <row r="46" spans="1:16" ht="15" customHeight="1" x14ac:dyDescent="0.2">
      <c r="A46" s="475"/>
      <c r="B46" s="454"/>
      <c r="C46" s="453"/>
      <c r="D46" s="450"/>
      <c r="E46" s="450"/>
      <c r="F46" s="450"/>
      <c r="G46" s="452"/>
      <c r="H46" s="451"/>
      <c r="I46" s="450"/>
      <c r="J46" s="455"/>
      <c r="K46" s="448">
        <f t="shared" si="9"/>
        <v>0</v>
      </c>
      <c r="L46" s="447">
        <f t="shared" si="10"/>
        <v>0</v>
      </c>
      <c r="M46" s="446" t="str">
        <f t="shared" si="11"/>
        <v/>
      </c>
      <c r="N46" s="369"/>
      <c r="P46" s="434"/>
    </row>
    <row r="47" spans="1:16" ht="15" customHeight="1" x14ac:dyDescent="0.2">
      <c r="A47" s="475"/>
      <c r="B47" s="454"/>
      <c r="C47" s="453"/>
      <c r="D47" s="450"/>
      <c r="E47" s="450"/>
      <c r="F47" s="450"/>
      <c r="G47" s="452"/>
      <c r="H47" s="451"/>
      <c r="I47" s="450"/>
      <c r="J47" s="455"/>
      <c r="K47" s="448">
        <f t="shared" si="9"/>
        <v>0</v>
      </c>
      <c r="L47" s="447">
        <f t="shared" si="10"/>
        <v>0</v>
      </c>
      <c r="M47" s="446" t="str">
        <f t="shared" si="11"/>
        <v/>
      </c>
      <c r="N47" s="369"/>
      <c r="P47" s="434"/>
    </row>
    <row r="48" spans="1:16" ht="15" customHeight="1" x14ac:dyDescent="0.2">
      <c r="A48" s="475"/>
      <c r="B48" s="454"/>
      <c r="C48" s="453"/>
      <c r="D48" s="450"/>
      <c r="E48" s="450"/>
      <c r="F48" s="450"/>
      <c r="G48" s="452"/>
      <c r="H48" s="451"/>
      <c r="I48" s="450"/>
      <c r="J48" s="455"/>
      <c r="K48" s="448">
        <f t="shared" si="9"/>
        <v>0</v>
      </c>
      <c r="L48" s="447">
        <f t="shared" si="10"/>
        <v>0</v>
      </c>
      <c r="M48" s="446" t="str">
        <f t="shared" si="11"/>
        <v/>
      </c>
      <c r="N48" s="369"/>
      <c r="P48" s="434"/>
    </row>
    <row r="49" spans="1:16" ht="15" customHeight="1" x14ac:dyDescent="0.2">
      <c r="A49" s="475"/>
      <c r="B49" s="454"/>
      <c r="C49" s="453"/>
      <c r="D49" s="450"/>
      <c r="E49" s="450"/>
      <c r="F49" s="450"/>
      <c r="G49" s="452"/>
      <c r="H49" s="451"/>
      <c r="I49" s="450"/>
      <c r="J49" s="455"/>
      <c r="K49" s="448">
        <f t="shared" si="9"/>
        <v>0</v>
      </c>
      <c r="L49" s="447">
        <f t="shared" si="10"/>
        <v>0</v>
      </c>
      <c r="M49" s="446" t="str">
        <f t="shared" si="11"/>
        <v/>
      </c>
      <c r="N49" s="369"/>
      <c r="P49" s="434"/>
    </row>
    <row r="50" spans="1:16" ht="15" customHeight="1" x14ac:dyDescent="0.2">
      <c r="A50" s="475"/>
      <c r="B50" s="454"/>
      <c r="C50" s="453"/>
      <c r="D50" s="450"/>
      <c r="E50" s="450"/>
      <c r="F50" s="450"/>
      <c r="G50" s="452"/>
      <c r="H50" s="451"/>
      <c r="I50" s="450"/>
      <c r="J50" s="455"/>
      <c r="K50" s="448">
        <f t="shared" si="9"/>
        <v>0</v>
      </c>
      <c r="L50" s="447">
        <f t="shared" si="10"/>
        <v>0</v>
      </c>
      <c r="M50" s="446" t="str">
        <f t="shared" si="11"/>
        <v/>
      </c>
      <c r="N50" s="369"/>
      <c r="P50" s="434"/>
    </row>
    <row r="51" spans="1:16" ht="15" customHeight="1" x14ac:dyDescent="0.2">
      <c r="A51" s="475"/>
      <c r="B51" s="454"/>
      <c r="C51" s="453"/>
      <c r="D51" s="450"/>
      <c r="E51" s="450"/>
      <c r="F51" s="450"/>
      <c r="G51" s="452"/>
      <c r="H51" s="451"/>
      <c r="I51" s="450"/>
      <c r="J51" s="455"/>
      <c r="K51" s="448">
        <f t="shared" si="9"/>
        <v>0</v>
      </c>
      <c r="L51" s="447">
        <f t="shared" si="10"/>
        <v>0</v>
      </c>
      <c r="M51" s="446" t="str">
        <f t="shared" si="11"/>
        <v/>
      </c>
      <c r="N51" s="369"/>
      <c r="P51" s="434"/>
    </row>
    <row r="52" spans="1:16" ht="15" customHeight="1" x14ac:dyDescent="0.2">
      <c r="A52" s="475"/>
      <c r="B52" s="454"/>
      <c r="C52" s="453"/>
      <c r="D52" s="450"/>
      <c r="E52" s="450"/>
      <c r="F52" s="450"/>
      <c r="G52" s="452"/>
      <c r="H52" s="451"/>
      <c r="I52" s="450"/>
      <c r="J52" s="455"/>
      <c r="K52" s="448">
        <f t="shared" si="9"/>
        <v>0</v>
      </c>
      <c r="L52" s="447">
        <f t="shared" si="10"/>
        <v>0</v>
      </c>
      <c r="M52" s="446" t="str">
        <f t="shared" si="11"/>
        <v/>
      </c>
      <c r="N52" s="369"/>
      <c r="P52" s="434"/>
    </row>
    <row r="53" spans="1:16" ht="15" customHeight="1" x14ac:dyDescent="0.2">
      <c r="A53" s="475"/>
      <c r="B53" s="454"/>
      <c r="C53" s="453"/>
      <c r="D53" s="450"/>
      <c r="E53" s="450"/>
      <c r="F53" s="450"/>
      <c r="G53" s="452"/>
      <c r="H53" s="451"/>
      <c r="I53" s="450"/>
      <c r="J53" s="455"/>
      <c r="K53" s="448">
        <f t="shared" si="9"/>
        <v>0</v>
      </c>
      <c r="L53" s="447">
        <f t="shared" si="10"/>
        <v>0</v>
      </c>
      <c r="M53" s="446" t="str">
        <f t="shared" si="11"/>
        <v/>
      </c>
      <c r="N53" s="369"/>
      <c r="P53" s="434"/>
    </row>
    <row r="54" spans="1:16" ht="15" customHeight="1" x14ac:dyDescent="0.2">
      <c r="A54" s="475"/>
      <c r="B54" s="454"/>
      <c r="C54" s="453"/>
      <c r="D54" s="450"/>
      <c r="E54" s="450"/>
      <c r="F54" s="450"/>
      <c r="G54" s="452"/>
      <c r="H54" s="451"/>
      <c r="I54" s="450"/>
      <c r="J54" s="455"/>
      <c r="K54" s="448">
        <f t="shared" si="9"/>
        <v>0</v>
      </c>
      <c r="L54" s="447">
        <f t="shared" si="10"/>
        <v>0</v>
      </c>
      <c r="M54" s="446" t="str">
        <f t="shared" si="11"/>
        <v/>
      </c>
      <c r="N54" s="369"/>
      <c r="P54" s="434"/>
    </row>
    <row r="55" spans="1:16" ht="15" customHeight="1" x14ac:dyDescent="0.2">
      <c r="A55" s="475"/>
      <c r="B55" s="454"/>
      <c r="C55" s="453"/>
      <c r="D55" s="450"/>
      <c r="E55" s="450"/>
      <c r="F55" s="450"/>
      <c r="G55" s="452"/>
      <c r="H55" s="451"/>
      <c r="I55" s="450"/>
      <c r="J55" s="455"/>
      <c r="K55" s="448">
        <f t="shared" si="9"/>
        <v>0</v>
      </c>
      <c r="L55" s="447">
        <f t="shared" si="10"/>
        <v>0</v>
      </c>
      <c r="M55" s="446" t="str">
        <f t="shared" si="11"/>
        <v/>
      </c>
      <c r="N55" s="369"/>
      <c r="P55" s="434"/>
    </row>
    <row r="56" spans="1:16" ht="15" customHeight="1" x14ac:dyDescent="0.2">
      <c r="A56" s="475"/>
      <c r="B56" s="454"/>
      <c r="C56" s="453"/>
      <c r="D56" s="450"/>
      <c r="E56" s="450"/>
      <c r="F56" s="450"/>
      <c r="G56" s="452"/>
      <c r="H56" s="451"/>
      <c r="I56" s="450"/>
      <c r="J56" s="455"/>
      <c r="K56" s="448">
        <f t="shared" si="9"/>
        <v>0</v>
      </c>
      <c r="L56" s="447">
        <f t="shared" si="10"/>
        <v>0</v>
      </c>
      <c r="M56" s="446" t="str">
        <f t="shared" si="11"/>
        <v/>
      </c>
      <c r="N56" s="369"/>
      <c r="P56" s="434"/>
    </row>
    <row r="57" spans="1:16" ht="15" customHeight="1" x14ac:dyDescent="0.2">
      <c r="A57" s="475"/>
      <c r="B57" s="454"/>
      <c r="C57" s="453"/>
      <c r="D57" s="450"/>
      <c r="E57" s="450"/>
      <c r="F57" s="450"/>
      <c r="G57" s="452"/>
      <c r="H57" s="451"/>
      <c r="I57" s="450"/>
      <c r="J57" s="455"/>
      <c r="K57" s="448">
        <f t="shared" si="9"/>
        <v>0</v>
      </c>
      <c r="L57" s="447">
        <f t="shared" si="10"/>
        <v>0</v>
      </c>
      <c r="M57" s="446" t="str">
        <f t="shared" si="11"/>
        <v/>
      </c>
      <c r="N57" s="369"/>
      <c r="P57" s="434"/>
    </row>
    <row r="58" spans="1:16" ht="15" customHeight="1" x14ac:dyDescent="0.2">
      <c r="A58" s="475"/>
      <c r="B58" s="454"/>
      <c r="C58" s="453"/>
      <c r="D58" s="450"/>
      <c r="E58" s="450"/>
      <c r="F58" s="450"/>
      <c r="G58" s="452"/>
      <c r="H58" s="451"/>
      <c r="I58" s="450"/>
      <c r="J58" s="455"/>
      <c r="K58" s="448">
        <f t="shared" si="9"/>
        <v>0</v>
      </c>
      <c r="L58" s="447">
        <f t="shared" si="10"/>
        <v>0</v>
      </c>
      <c r="M58" s="446" t="str">
        <f t="shared" si="11"/>
        <v/>
      </c>
      <c r="N58" s="369"/>
      <c r="P58" s="434"/>
    </row>
    <row r="59" spans="1:16" ht="15" customHeight="1" x14ac:dyDescent="0.2">
      <c r="A59" s="475"/>
      <c r="B59" s="454"/>
      <c r="C59" s="453"/>
      <c r="D59" s="450"/>
      <c r="E59" s="450"/>
      <c r="F59" s="450"/>
      <c r="G59" s="452"/>
      <c r="H59" s="451"/>
      <c r="I59" s="450"/>
      <c r="J59" s="455"/>
      <c r="K59" s="448">
        <f t="shared" si="9"/>
        <v>0</v>
      </c>
      <c r="L59" s="447">
        <f t="shared" si="10"/>
        <v>0</v>
      </c>
      <c r="M59" s="446" t="str">
        <f t="shared" si="11"/>
        <v/>
      </c>
      <c r="N59" s="369"/>
      <c r="P59" s="434"/>
    </row>
    <row r="60" spans="1:16" ht="15" customHeight="1" x14ac:dyDescent="0.2">
      <c r="A60" s="475"/>
      <c r="B60" s="454"/>
      <c r="C60" s="453"/>
      <c r="D60" s="450"/>
      <c r="E60" s="450"/>
      <c r="F60" s="450"/>
      <c r="G60" s="452"/>
      <c r="H60" s="451"/>
      <c r="I60" s="450"/>
      <c r="J60" s="455"/>
      <c r="K60" s="448">
        <f t="shared" si="9"/>
        <v>0</v>
      </c>
      <c r="L60" s="447">
        <f t="shared" si="10"/>
        <v>0</v>
      </c>
      <c r="M60" s="446" t="str">
        <f t="shared" si="11"/>
        <v/>
      </c>
      <c r="N60" s="369"/>
      <c r="P60" s="434"/>
    </row>
    <row r="61" spans="1:16" ht="15" customHeight="1" x14ac:dyDescent="0.2">
      <c r="A61" s="475"/>
      <c r="B61" s="454"/>
      <c r="C61" s="453"/>
      <c r="D61" s="450"/>
      <c r="E61" s="450"/>
      <c r="F61" s="450"/>
      <c r="G61" s="452"/>
      <c r="H61" s="451"/>
      <c r="I61" s="450"/>
      <c r="J61" s="455"/>
      <c r="K61" s="448">
        <f t="shared" si="9"/>
        <v>0</v>
      </c>
      <c r="L61" s="447">
        <f t="shared" si="10"/>
        <v>0</v>
      </c>
      <c r="M61" s="446" t="str">
        <f t="shared" si="11"/>
        <v/>
      </c>
      <c r="N61" s="369"/>
      <c r="P61" s="434"/>
    </row>
    <row r="62" spans="1:16" ht="15" customHeight="1" x14ac:dyDescent="0.2">
      <c r="A62" s="475"/>
      <c r="B62" s="454"/>
      <c r="C62" s="453"/>
      <c r="D62" s="450"/>
      <c r="E62" s="450"/>
      <c r="F62" s="450"/>
      <c r="G62" s="452"/>
      <c r="H62" s="451"/>
      <c r="I62" s="450"/>
      <c r="J62" s="455"/>
      <c r="K62" s="448">
        <f t="shared" si="9"/>
        <v>0</v>
      </c>
      <c r="L62" s="447">
        <f t="shared" si="10"/>
        <v>0</v>
      </c>
      <c r="M62" s="446" t="str">
        <f t="shared" si="11"/>
        <v/>
      </c>
      <c r="N62" s="369"/>
      <c r="P62" s="434"/>
    </row>
    <row r="63" spans="1:16" ht="15" customHeight="1" x14ac:dyDescent="0.2">
      <c r="A63" s="475"/>
      <c r="B63" s="454"/>
      <c r="C63" s="453"/>
      <c r="D63" s="450"/>
      <c r="E63" s="450"/>
      <c r="F63" s="450"/>
      <c r="G63" s="452"/>
      <c r="H63" s="451"/>
      <c r="I63" s="450"/>
      <c r="J63" s="455"/>
      <c r="K63" s="448">
        <f t="shared" si="9"/>
        <v>0</v>
      </c>
      <c r="L63" s="447">
        <f t="shared" si="10"/>
        <v>0</v>
      </c>
      <c r="M63" s="446" t="str">
        <f t="shared" si="11"/>
        <v/>
      </c>
      <c r="N63" s="369"/>
      <c r="P63" s="434"/>
    </row>
    <row r="64" spans="1:16" ht="15" customHeight="1" x14ac:dyDescent="0.2">
      <c r="A64" s="475"/>
      <c r="B64" s="454"/>
      <c r="C64" s="453"/>
      <c r="D64" s="450"/>
      <c r="E64" s="450"/>
      <c r="F64" s="450"/>
      <c r="G64" s="452"/>
      <c r="H64" s="451"/>
      <c r="I64" s="450"/>
      <c r="J64" s="455"/>
      <c r="K64" s="448">
        <f t="shared" si="9"/>
        <v>0</v>
      </c>
      <c r="L64" s="447">
        <f t="shared" si="10"/>
        <v>0</v>
      </c>
      <c r="M64" s="446" t="str">
        <f t="shared" si="11"/>
        <v/>
      </c>
      <c r="N64" s="369"/>
      <c r="P64" s="434"/>
    </row>
    <row r="65" spans="1:16" ht="15" customHeight="1" x14ac:dyDescent="0.2">
      <c r="A65" s="475"/>
      <c r="B65" s="454"/>
      <c r="C65" s="453"/>
      <c r="D65" s="450"/>
      <c r="E65" s="450"/>
      <c r="F65" s="450"/>
      <c r="G65" s="452"/>
      <c r="H65" s="451"/>
      <c r="I65" s="450"/>
      <c r="J65" s="455"/>
      <c r="K65" s="448">
        <f t="shared" si="9"/>
        <v>0</v>
      </c>
      <c r="L65" s="447">
        <f t="shared" si="10"/>
        <v>0</v>
      </c>
      <c r="M65" s="446" t="str">
        <f t="shared" si="11"/>
        <v/>
      </c>
      <c r="N65" s="369"/>
      <c r="P65" s="434"/>
    </row>
    <row r="66" spans="1:16" ht="15" customHeight="1" x14ac:dyDescent="0.2">
      <c r="A66" s="475"/>
      <c r="B66" s="454"/>
      <c r="C66" s="453"/>
      <c r="D66" s="450"/>
      <c r="E66" s="450"/>
      <c r="F66" s="450"/>
      <c r="G66" s="452"/>
      <c r="H66" s="451"/>
      <c r="I66" s="450"/>
      <c r="J66" s="455"/>
      <c r="K66" s="448">
        <f t="shared" si="9"/>
        <v>0</v>
      </c>
      <c r="L66" s="447">
        <f t="shared" si="10"/>
        <v>0</v>
      </c>
      <c r="M66" s="446" t="str">
        <f t="shared" si="11"/>
        <v/>
      </c>
      <c r="N66" s="369"/>
      <c r="P66" s="434"/>
    </row>
    <row r="67" spans="1:16" ht="15" customHeight="1" x14ac:dyDescent="0.2">
      <c r="A67" s="475"/>
      <c r="B67" s="454"/>
      <c r="C67" s="453"/>
      <c r="D67" s="450"/>
      <c r="E67" s="450"/>
      <c r="F67" s="450"/>
      <c r="G67" s="452"/>
      <c r="H67" s="451"/>
      <c r="I67" s="450"/>
      <c r="J67" s="455"/>
      <c r="K67" s="448">
        <f t="shared" si="9"/>
        <v>0</v>
      </c>
      <c r="L67" s="447">
        <f t="shared" si="10"/>
        <v>0</v>
      </c>
      <c r="M67" s="446" t="str">
        <f t="shared" si="11"/>
        <v/>
      </c>
      <c r="N67" s="369"/>
      <c r="P67" s="434"/>
    </row>
    <row r="68" spans="1:16" ht="15" customHeight="1" x14ac:dyDescent="0.2">
      <c r="A68" s="475"/>
      <c r="B68" s="454"/>
      <c r="C68" s="453"/>
      <c r="D68" s="450"/>
      <c r="E68" s="450"/>
      <c r="F68" s="450"/>
      <c r="G68" s="452"/>
      <c r="H68" s="451"/>
      <c r="I68" s="450"/>
      <c r="J68" s="455"/>
      <c r="K68" s="448">
        <f t="shared" si="9"/>
        <v>0</v>
      </c>
      <c r="L68" s="447">
        <f t="shared" si="10"/>
        <v>0</v>
      </c>
      <c r="M68" s="446" t="str">
        <f t="shared" si="11"/>
        <v/>
      </c>
      <c r="N68" s="369"/>
      <c r="P68" s="434"/>
    </row>
    <row r="69" spans="1:16" ht="15" customHeight="1" x14ac:dyDescent="0.2">
      <c r="A69" s="475"/>
      <c r="B69" s="454"/>
      <c r="C69" s="453"/>
      <c r="D69" s="450"/>
      <c r="E69" s="450"/>
      <c r="F69" s="450"/>
      <c r="G69" s="452"/>
      <c r="H69" s="451"/>
      <c r="I69" s="450"/>
      <c r="J69" s="455"/>
      <c r="K69" s="448">
        <f t="shared" si="9"/>
        <v>0</v>
      </c>
      <c r="L69" s="447">
        <f t="shared" si="10"/>
        <v>0</v>
      </c>
      <c r="M69" s="446" t="str">
        <f t="shared" si="11"/>
        <v/>
      </c>
      <c r="N69" s="369"/>
      <c r="P69" s="434"/>
    </row>
    <row r="70" spans="1:16" ht="15" customHeight="1" x14ac:dyDescent="0.2">
      <c r="A70" s="475"/>
      <c r="B70" s="454"/>
      <c r="C70" s="453"/>
      <c r="D70" s="450"/>
      <c r="E70" s="450"/>
      <c r="F70" s="450"/>
      <c r="G70" s="452"/>
      <c r="H70" s="451"/>
      <c r="I70" s="450"/>
      <c r="J70" s="455"/>
      <c r="K70" s="448">
        <f t="shared" si="9"/>
        <v>0</v>
      </c>
      <c r="L70" s="447">
        <f t="shared" si="10"/>
        <v>0</v>
      </c>
      <c r="M70" s="446" t="str">
        <f t="shared" si="11"/>
        <v/>
      </c>
      <c r="N70" s="369"/>
      <c r="P70" s="434"/>
    </row>
    <row r="71" spans="1:16" ht="15" customHeight="1" x14ac:dyDescent="0.2">
      <c r="A71" s="475"/>
      <c r="B71" s="454"/>
      <c r="C71" s="453"/>
      <c r="D71" s="450"/>
      <c r="E71" s="450"/>
      <c r="F71" s="450"/>
      <c r="G71" s="452"/>
      <c r="H71" s="451"/>
      <c r="I71" s="450"/>
      <c r="J71" s="455"/>
      <c r="K71" s="448">
        <f t="shared" si="9"/>
        <v>0</v>
      </c>
      <c r="L71" s="447">
        <f t="shared" si="10"/>
        <v>0</v>
      </c>
      <c r="M71" s="446" t="str">
        <f t="shared" si="11"/>
        <v/>
      </c>
      <c r="N71" s="369"/>
      <c r="P71" s="434"/>
    </row>
    <row r="72" spans="1:16" ht="15" customHeight="1" x14ac:dyDescent="0.2">
      <c r="A72" s="475"/>
      <c r="B72" s="454"/>
      <c r="C72" s="453"/>
      <c r="D72" s="450"/>
      <c r="E72" s="450"/>
      <c r="F72" s="450"/>
      <c r="G72" s="452"/>
      <c r="H72" s="451"/>
      <c r="I72" s="450"/>
      <c r="J72" s="455"/>
      <c r="K72" s="448">
        <f t="shared" si="9"/>
        <v>0</v>
      </c>
      <c r="L72" s="447">
        <f t="shared" si="10"/>
        <v>0</v>
      </c>
      <c r="M72" s="446" t="str">
        <f t="shared" si="11"/>
        <v/>
      </c>
      <c r="N72" s="369"/>
      <c r="P72" s="434"/>
    </row>
    <row r="73" spans="1:16" ht="15" customHeight="1" x14ac:dyDescent="0.2">
      <c r="A73" s="475"/>
      <c r="B73" s="454"/>
      <c r="C73" s="453"/>
      <c r="D73" s="450"/>
      <c r="E73" s="450"/>
      <c r="F73" s="450"/>
      <c r="G73" s="452"/>
      <c r="H73" s="451"/>
      <c r="I73" s="450"/>
      <c r="J73" s="455"/>
      <c r="K73" s="448">
        <f t="shared" si="6"/>
        <v>0</v>
      </c>
      <c r="L73" s="447">
        <f t="shared" si="7"/>
        <v>0</v>
      </c>
      <c r="M73" s="446" t="str">
        <f t="shared" si="8"/>
        <v/>
      </c>
      <c r="N73" s="369"/>
      <c r="P73" s="434"/>
    </row>
    <row r="74" spans="1:16" ht="15" customHeight="1" x14ac:dyDescent="0.2">
      <c r="A74" s="475"/>
      <c r="B74" s="454"/>
      <c r="C74" s="453"/>
      <c r="D74" s="450"/>
      <c r="E74" s="450"/>
      <c r="F74" s="450"/>
      <c r="G74" s="452"/>
      <c r="H74" s="451"/>
      <c r="I74" s="450"/>
      <c r="J74" s="455"/>
      <c r="K74" s="448">
        <f t="shared" si="6"/>
        <v>0</v>
      </c>
      <c r="L74" s="447">
        <f t="shared" si="7"/>
        <v>0</v>
      </c>
      <c r="M74" s="446" t="str">
        <f t="shared" si="8"/>
        <v/>
      </c>
      <c r="N74" s="369"/>
      <c r="P74" s="434"/>
    </row>
    <row r="75" spans="1:16" ht="15" customHeight="1" x14ac:dyDescent="0.2">
      <c r="A75" s="475"/>
      <c r="B75" s="454"/>
      <c r="C75" s="453"/>
      <c r="D75" s="450"/>
      <c r="E75" s="450"/>
      <c r="F75" s="450"/>
      <c r="G75" s="452"/>
      <c r="H75" s="451"/>
      <c r="I75" s="450"/>
      <c r="J75" s="455"/>
      <c r="K75" s="448">
        <f t="shared" si="6"/>
        <v>0</v>
      </c>
      <c r="L75" s="447">
        <f t="shared" si="7"/>
        <v>0</v>
      </c>
      <c r="M75" s="446" t="str">
        <f t="shared" si="8"/>
        <v/>
      </c>
      <c r="N75" s="369"/>
      <c r="P75" s="434"/>
    </row>
    <row r="76" spans="1:16" ht="15" customHeight="1" x14ac:dyDescent="0.2">
      <c r="A76" s="475"/>
      <c r="B76" s="454"/>
      <c r="C76" s="453"/>
      <c r="D76" s="450"/>
      <c r="E76" s="450"/>
      <c r="F76" s="450"/>
      <c r="G76" s="452"/>
      <c r="H76" s="451"/>
      <c r="I76" s="450"/>
      <c r="J76" s="455"/>
      <c r="K76" s="448">
        <f t="shared" si="6"/>
        <v>0</v>
      </c>
      <c r="L76" s="447">
        <f t="shared" si="7"/>
        <v>0</v>
      </c>
      <c r="M76" s="446" t="str">
        <f t="shared" si="8"/>
        <v/>
      </c>
      <c r="N76" s="369"/>
      <c r="P76" s="434"/>
    </row>
    <row r="77" spans="1:16" ht="15" customHeight="1" x14ac:dyDescent="0.2">
      <c r="A77" s="475"/>
      <c r="B77" s="454"/>
      <c r="C77" s="453"/>
      <c r="D77" s="450"/>
      <c r="E77" s="450"/>
      <c r="F77" s="450"/>
      <c r="G77" s="452"/>
      <c r="H77" s="451"/>
      <c r="I77" s="450"/>
      <c r="J77" s="455"/>
      <c r="K77" s="448">
        <f t="shared" si="6"/>
        <v>0</v>
      </c>
      <c r="L77" s="447">
        <f t="shared" si="7"/>
        <v>0</v>
      </c>
      <c r="M77" s="446" t="str">
        <f t="shared" si="8"/>
        <v/>
      </c>
      <c r="N77" s="369"/>
      <c r="P77" s="434"/>
    </row>
    <row r="78" spans="1:16" ht="15" customHeight="1" x14ac:dyDescent="0.2">
      <c r="A78" s="475"/>
      <c r="B78" s="454"/>
      <c r="C78" s="453"/>
      <c r="D78" s="450"/>
      <c r="E78" s="450"/>
      <c r="F78" s="450"/>
      <c r="G78" s="452"/>
      <c r="H78" s="451"/>
      <c r="I78" s="450"/>
      <c r="J78" s="455"/>
      <c r="K78" s="448">
        <f t="shared" si="6"/>
        <v>0</v>
      </c>
      <c r="L78" s="447">
        <f t="shared" si="7"/>
        <v>0</v>
      </c>
      <c r="M78" s="446" t="str">
        <f t="shared" si="8"/>
        <v/>
      </c>
      <c r="N78" s="369"/>
      <c r="P78" s="434"/>
    </row>
    <row r="79" spans="1:16" ht="15" customHeight="1" x14ac:dyDescent="0.2">
      <c r="A79" s="475"/>
      <c r="B79" s="454"/>
      <c r="C79" s="453"/>
      <c r="D79" s="450"/>
      <c r="E79" s="450"/>
      <c r="F79" s="450"/>
      <c r="G79" s="452"/>
      <c r="H79" s="451"/>
      <c r="I79" s="450"/>
      <c r="J79" s="455"/>
      <c r="K79" s="448">
        <f t="shared" si="6"/>
        <v>0</v>
      </c>
      <c r="L79" s="447">
        <f t="shared" si="7"/>
        <v>0</v>
      </c>
      <c r="M79" s="446" t="str">
        <f t="shared" si="8"/>
        <v/>
      </c>
      <c r="N79" s="369"/>
      <c r="P79" s="434"/>
    </row>
    <row r="80" spans="1:16" ht="15" customHeight="1" x14ac:dyDescent="0.2">
      <c r="A80" s="475"/>
      <c r="B80" s="454"/>
      <c r="C80" s="453"/>
      <c r="D80" s="450"/>
      <c r="E80" s="450"/>
      <c r="F80" s="450"/>
      <c r="G80" s="452"/>
      <c r="H80" s="451"/>
      <c r="I80" s="450"/>
      <c r="J80" s="455"/>
      <c r="K80" s="448">
        <f t="shared" si="6"/>
        <v>0</v>
      </c>
      <c r="L80" s="447">
        <f t="shared" si="7"/>
        <v>0</v>
      </c>
      <c r="M80" s="446" t="str">
        <f t="shared" si="8"/>
        <v/>
      </c>
      <c r="N80" s="369"/>
      <c r="P80" s="434"/>
    </row>
    <row r="81" spans="1:16" ht="15" customHeight="1" x14ac:dyDescent="0.2">
      <c r="A81" s="475"/>
      <c r="B81" s="454"/>
      <c r="C81" s="453"/>
      <c r="D81" s="450"/>
      <c r="E81" s="450"/>
      <c r="F81" s="450"/>
      <c r="G81" s="452"/>
      <c r="H81" s="451"/>
      <c r="I81" s="450"/>
      <c r="J81" s="455"/>
      <c r="K81" s="448">
        <f t="shared" si="6"/>
        <v>0</v>
      </c>
      <c r="L81" s="447">
        <f t="shared" si="7"/>
        <v>0</v>
      </c>
      <c r="M81" s="446" t="str">
        <f t="shared" si="8"/>
        <v/>
      </c>
      <c r="N81" s="369"/>
      <c r="P81" s="434"/>
    </row>
    <row r="82" spans="1:16" ht="15" customHeight="1" x14ac:dyDescent="0.2">
      <c r="A82" s="475"/>
      <c r="B82" s="454"/>
      <c r="C82" s="453"/>
      <c r="D82" s="450"/>
      <c r="E82" s="450"/>
      <c r="F82" s="450"/>
      <c r="G82" s="452"/>
      <c r="H82" s="451"/>
      <c r="I82" s="450"/>
      <c r="J82" s="455"/>
      <c r="K82" s="448">
        <f t="shared" si="6"/>
        <v>0</v>
      </c>
      <c r="L82" s="447">
        <f t="shared" si="7"/>
        <v>0</v>
      </c>
      <c r="M82" s="446" t="str">
        <f t="shared" si="8"/>
        <v/>
      </c>
      <c r="N82" s="369"/>
      <c r="P82" s="434"/>
    </row>
    <row r="83" spans="1:16" ht="15" customHeight="1" x14ac:dyDescent="0.2">
      <c r="A83" s="475"/>
      <c r="B83" s="454"/>
      <c r="C83" s="453"/>
      <c r="D83" s="450"/>
      <c r="E83" s="450"/>
      <c r="F83" s="450"/>
      <c r="G83" s="452"/>
      <c r="H83" s="451"/>
      <c r="I83" s="450"/>
      <c r="J83" s="455"/>
      <c r="K83" s="448">
        <f t="shared" si="6"/>
        <v>0</v>
      </c>
      <c r="L83" s="447">
        <f t="shared" si="7"/>
        <v>0</v>
      </c>
      <c r="M83" s="446" t="str">
        <f t="shared" si="8"/>
        <v/>
      </c>
      <c r="N83" s="369"/>
      <c r="P83" s="434"/>
    </row>
    <row r="84" spans="1:16" ht="15" customHeight="1" x14ac:dyDescent="0.2">
      <c r="A84" s="475"/>
      <c r="B84" s="454"/>
      <c r="C84" s="453"/>
      <c r="D84" s="450"/>
      <c r="E84" s="450"/>
      <c r="F84" s="450"/>
      <c r="G84" s="452"/>
      <c r="H84" s="451"/>
      <c r="I84" s="450"/>
      <c r="J84" s="455"/>
      <c r="K84" s="448">
        <f t="shared" si="6"/>
        <v>0</v>
      </c>
      <c r="L84" s="447">
        <f t="shared" si="7"/>
        <v>0</v>
      </c>
      <c r="M84" s="446" t="str">
        <f t="shared" si="8"/>
        <v/>
      </c>
      <c r="N84" s="369"/>
      <c r="P84" s="434"/>
    </row>
    <row r="85" spans="1:16" ht="15" customHeight="1" x14ac:dyDescent="0.2">
      <c r="A85" s="475"/>
      <c r="B85" s="454"/>
      <c r="C85" s="453"/>
      <c r="D85" s="450"/>
      <c r="E85" s="450"/>
      <c r="F85" s="450"/>
      <c r="G85" s="452"/>
      <c r="H85" s="451"/>
      <c r="I85" s="450"/>
      <c r="J85" s="455"/>
      <c r="K85" s="448">
        <f t="shared" si="6"/>
        <v>0</v>
      </c>
      <c r="L85" s="447">
        <f t="shared" si="7"/>
        <v>0</v>
      </c>
      <c r="M85" s="446" t="str">
        <f t="shared" si="8"/>
        <v/>
      </c>
      <c r="N85" s="369"/>
      <c r="P85" s="434"/>
    </row>
    <row r="86" spans="1:16" ht="15" customHeight="1" x14ac:dyDescent="0.2">
      <c r="A86" s="475"/>
      <c r="B86" s="454"/>
      <c r="C86" s="453"/>
      <c r="D86" s="450"/>
      <c r="E86" s="450"/>
      <c r="F86" s="450"/>
      <c r="G86" s="452"/>
      <c r="H86" s="451"/>
      <c r="I86" s="450"/>
      <c r="J86" s="455"/>
      <c r="K86" s="448">
        <f t="shared" si="6"/>
        <v>0</v>
      </c>
      <c r="L86" s="447">
        <f t="shared" si="7"/>
        <v>0</v>
      </c>
      <c r="M86" s="446" t="str">
        <f t="shared" si="8"/>
        <v/>
      </c>
      <c r="N86" s="369"/>
      <c r="P86" s="434"/>
    </row>
    <row r="87" spans="1:16" ht="15" customHeight="1" thickBot="1" x14ac:dyDescent="0.25">
      <c r="A87" s="475"/>
      <c r="B87" s="454"/>
      <c r="C87" s="474"/>
      <c r="D87" s="473"/>
      <c r="E87" s="473"/>
      <c r="F87" s="473"/>
      <c r="G87" s="472"/>
      <c r="H87" s="472"/>
      <c r="I87" s="473"/>
      <c r="J87" s="471"/>
      <c r="K87" s="470">
        <f t="shared" si="6"/>
        <v>0</v>
      </c>
      <c r="L87" s="469">
        <f t="shared" si="7"/>
        <v>0</v>
      </c>
      <c r="M87" s="468" t="str">
        <f t="shared" si="8"/>
        <v/>
      </c>
      <c r="N87" s="467"/>
      <c r="P87" s="434"/>
    </row>
    <row r="88" spans="1:16" ht="18" thickTop="1" thickBot="1" x14ac:dyDescent="0.25">
      <c r="A88" s="343"/>
      <c r="B88" s="337"/>
      <c r="C88" s="409" t="s">
        <v>569</v>
      </c>
      <c r="D88" s="337"/>
      <c r="E88" s="414"/>
      <c r="F88" s="337"/>
      <c r="G88" s="338"/>
      <c r="H88" s="338"/>
      <c r="I88" s="1766"/>
      <c r="J88" s="361">
        <f>SUM(J89:J108)</f>
        <v>0</v>
      </c>
      <c r="K88" s="361">
        <f>SUM(K89:K108)</f>
        <v>0</v>
      </c>
      <c r="L88" s="361">
        <f>SUM(L89:L108)</f>
        <v>0</v>
      </c>
      <c r="M88" s="466"/>
      <c r="N88" s="332" t="s">
        <v>540</v>
      </c>
      <c r="P88" s="434"/>
    </row>
    <row r="89" spans="1:16" ht="15" customHeight="1" thickTop="1" x14ac:dyDescent="0.2">
      <c r="A89" s="1807"/>
      <c r="B89" s="454"/>
      <c r="C89" s="453"/>
      <c r="D89" s="450"/>
      <c r="E89" s="450"/>
      <c r="F89" s="450"/>
      <c r="G89" s="452"/>
      <c r="H89" s="451"/>
      <c r="I89" s="450"/>
      <c r="J89" s="455"/>
      <c r="K89" s="448">
        <f t="shared" ref="K89:K104" si="12">IF(J89&lt;=40,0,J89-40)</f>
        <v>0</v>
      </c>
      <c r="L89" s="447">
        <f t="shared" ref="L89:L104" si="13">IF(J89&lt;40,J89,40)/IF(J89="",1,40)</f>
        <v>0</v>
      </c>
      <c r="M89" s="446" t="str">
        <f t="shared" ref="M89:M104" si="14">IF(L89=1,"pe",IF(L89&gt;0,"ne",""))</f>
        <v/>
      </c>
      <c r="N89" s="369"/>
      <c r="P89" s="434"/>
    </row>
    <row r="90" spans="1:16" ht="15" customHeight="1" x14ac:dyDescent="0.2">
      <c r="A90" s="1807"/>
      <c r="B90" s="454"/>
      <c r="C90" s="453"/>
      <c r="D90" s="450"/>
      <c r="E90" s="450"/>
      <c r="F90" s="450"/>
      <c r="G90" s="452"/>
      <c r="H90" s="451"/>
      <c r="I90" s="450"/>
      <c r="J90" s="455"/>
      <c r="K90" s="448">
        <f t="shared" si="12"/>
        <v>0</v>
      </c>
      <c r="L90" s="447">
        <f t="shared" si="13"/>
        <v>0</v>
      </c>
      <c r="M90" s="446" t="str">
        <f t="shared" si="14"/>
        <v/>
      </c>
      <c r="N90" s="369"/>
      <c r="P90" s="434"/>
    </row>
    <row r="91" spans="1:16" ht="15" customHeight="1" x14ac:dyDescent="0.2">
      <c r="A91" s="1807"/>
      <c r="B91" s="454"/>
      <c r="C91" s="453"/>
      <c r="D91" s="450"/>
      <c r="E91" s="450"/>
      <c r="F91" s="450"/>
      <c r="G91" s="452"/>
      <c r="H91" s="451"/>
      <c r="I91" s="450"/>
      <c r="J91" s="455"/>
      <c r="K91" s="448">
        <f t="shared" si="12"/>
        <v>0</v>
      </c>
      <c r="L91" s="447">
        <f t="shared" si="13"/>
        <v>0</v>
      </c>
      <c r="M91" s="446" t="str">
        <f t="shared" si="14"/>
        <v/>
      </c>
      <c r="N91" s="369"/>
      <c r="P91" s="434"/>
    </row>
    <row r="92" spans="1:16" ht="15" customHeight="1" x14ac:dyDescent="0.2">
      <c r="A92" s="1807"/>
      <c r="B92" s="454"/>
      <c r="C92" s="453"/>
      <c r="D92" s="450"/>
      <c r="E92" s="450"/>
      <c r="F92" s="450"/>
      <c r="G92" s="452"/>
      <c r="H92" s="451"/>
      <c r="I92" s="450"/>
      <c r="J92" s="455"/>
      <c r="K92" s="448">
        <f t="shared" si="12"/>
        <v>0</v>
      </c>
      <c r="L92" s="447">
        <f t="shared" si="13"/>
        <v>0</v>
      </c>
      <c r="M92" s="446" t="str">
        <f t="shared" si="14"/>
        <v/>
      </c>
      <c r="N92" s="369"/>
      <c r="P92" s="434"/>
    </row>
    <row r="93" spans="1:16" ht="15" customHeight="1" x14ac:dyDescent="0.2">
      <c r="A93" s="1807"/>
      <c r="B93" s="454"/>
      <c r="C93" s="453"/>
      <c r="D93" s="450"/>
      <c r="E93" s="450"/>
      <c r="F93" s="450"/>
      <c r="G93" s="452"/>
      <c r="H93" s="451"/>
      <c r="I93" s="450"/>
      <c r="J93" s="455"/>
      <c r="K93" s="448">
        <f t="shared" si="12"/>
        <v>0</v>
      </c>
      <c r="L93" s="447">
        <f t="shared" si="13"/>
        <v>0</v>
      </c>
      <c r="M93" s="446" t="str">
        <f t="shared" si="14"/>
        <v/>
      </c>
      <c r="N93" s="369"/>
      <c r="P93" s="434"/>
    </row>
    <row r="94" spans="1:16" ht="15" customHeight="1" x14ac:dyDescent="0.2">
      <c r="A94" s="1807"/>
      <c r="B94" s="454"/>
      <c r="C94" s="453"/>
      <c r="D94" s="450"/>
      <c r="E94" s="450"/>
      <c r="F94" s="450"/>
      <c r="G94" s="452"/>
      <c r="H94" s="451"/>
      <c r="I94" s="450"/>
      <c r="J94" s="455"/>
      <c r="K94" s="448">
        <f t="shared" si="12"/>
        <v>0</v>
      </c>
      <c r="L94" s="447">
        <f t="shared" si="13"/>
        <v>0</v>
      </c>
      <c r="M94" s="446" t="str">
        <f t="shared" si="14"/>
        <v/>
      </c>
      <c r="N94" s="369"/>
      <c r="P94" s="434"/>
    </row>
    <row r="95" spans="1:16" ht="15" customHeight="1" x14ac:dyDescent="0.2">
      <c r="A95" s="1807"/>
      <c r="B95" s="454"/>
      <c r="C95" s="453"/>
      <c r="D95" s="450"/>
      <c r="E95" s="450"/>
      <c r="F95" s="450"/>
      <c r="G95" s="452"/>
      <c r="H95" s="451"/>
      <c r="I95" s="450"/>
      <c r="J95" s="455"/>
      <c r="K95" s="448">
        <f t="shared" si="12"/>
        <v>0</v>
      </c>
      <c r="L95" s="447">
        <f t="shared" si="13"/>
        <v>0</v>
      </c>
      <c r="M95" s="446" t="str">
        <f t="shared" si="14"/>
        <v/>
      </c>
      <c r="N95" s="369"/>
      <c r="P95" s="434"/>
    </row>
    <row r="96" spans="1:16" ht="15" customHeight="1" x14ac:dyDescent="0.2">
      <c r="A96" s="1807"/>
      <c r="B96" s="454"/>
      <c r="C96" s="453"/>
      <c r="D96" s="450"/>
      <c r="E96" s="450"/>
      <c r="F96" s="450"/>
      <c r="G96" s="452"/>
      <c r="H96" s="451"/>
      <c r="I96" s="450"/>
      <c r="J96" s="455"/>
      <c r="K96" s="448">
        <f t="shared" si="12"/>
        <v>0</v>
      </c>
      <c r="L96" s="447">
        <f t="shared" si="13"/>
        <v>0</v>
      </c>
      <c r="M96" s="446" t="str">
        <f t="shared" si="14"/>
        <v/>
      </c>
      <c r="N96" s="369"/>
      <c r="P96" s="434"/>
    </row>
    <row r="97" spans="1:16" ht="15" customHeight="1" x14ac:dyDescent="0.2">
      <c r="A97" s="1807"/>
      <c r="B97" s="454"/>
      <c r="C97" s="453"/>
      <c r="D97" s="450"/>
      <c r="E97" s="450"/>
      <c r="F97" s="450"/>
      <c r="G97" s="452"/>
      <c r="H97" s="451"/>
      <c r="I97" s="450"/>
      <c r="J97" s="455"/>
      <c r="K97" s="448">
        <f t="shared" si="12"/>
        <v>0</v>
      </c>
      <c r="L97" s="447">
        <f t="shared" si="13"/>
        <v>0</v>
      </c>
      <c r="M97" s="446" t="str">
        <f t="shared" si="14"/>
        <v/>
      </c>
      <c r="N97" s="369"/>
      <c r="P97" s="434"/>
    </row>
    <row r="98" spans="1:16" ht="15" customHeight="1" x14ac:dyDescent="0.2">
      <c r="A98" s="1807"/>
      <c r="B98" s="454"/>
      <c r="C98" s="453"/>
      <c r="D98" s="450"/>
      <c r="E98" s="450"/>
      <c r="F98" s="450"/>
      <c r="G98" s="452"/>
      <c r="H98" s="451"/>
      <c r="I98" s="450"/>
      <c r="J98" s="455"/>
      <c r="K98" s="448">
        <f t="shared" si="12"/>
        <v>0</v>
      </c>
      <c r="L98" s="447">
        <f t="shared" si="13"/>
        <v>0</v>
      </c>
      <c r="M98" s="446" t="str">
        <f t="shared" si="14"/>
        <v/>
      </c>
      <c r="N98" s="369"/>
      <c r="P98" s="434"/>
    </row>
    <row r="99" spans="1:16" ht="15" customHeight="1" x14ac:dyDescent="0.2">
      <c r="A99" s="1807"/>
      <c r="B99" s="454"/>
      <c r="C99" s="453"/>
      <c r="D99" s="450"/>
      <c r="E99" s="450"/>
      <c r="F99" s="450"/>
      <c r="G99" s="452"/>
      <c r="H99" s="451"/>
      <c r="I99" s="450"/>
      <c r="J99" s="455"/>
      <c r="K99" s="448">
        <f t="shared" si="12"/>
        <v>0</v>
      </c>
      <c r="L99" s="447">
        <f t="shared" si="13"/>
        <v>0</v>
      </c>
      <c r="M99" s="446" t="str">
        <f t="shared" si="14"/>
        <v/>
      </c>
      <c r="N99" s="369"/>
      <c r="P99" s="434"/>
    </row>
    <row r="100" spans="1:16" ht="15" customHeight="1" x14ac:dyDescent="0.2">
      <c r="A100" s="1807"/>
      <c r="B100" s="454"/>
      <c r="C100" s="453"/>
      <c r="D100" s="450"/>
      <c r="E100" s="450"/>
      <c r="F100" s="450"/>
      <c r="G100" s="452"/>
      <c r="H100" s="451"/>
      <c r="I100" s="450"/>
      <c r="J100" s="455"/>
      <c r="K100" s="448">
        <f t="shared" si="12"/>
        <v>0</v>
      </c>
      <c r="L100" s="447">
        <f t="shared" si="13"/>
        <v>0</v>
      </c>
      <c r="M100" s="446" t="str">
        <f t="shared" si="14"/>
        <v/>
      </c>
      <c r="N100" s="369"/>
      <c r="P100" s="434"/>
    </row>
    <row r="101" spans="1:16" ht="15" customHeight="1" x14ac:dyDescent="0.2">
      <c r="A101" s="1807"/>
      <c r="B101" s="454"/>
      <c r="C101" s="453"/>
      <c r="D101" s="450"/>
      <c r="E101" s="450"/>
      <c r="F101" s="450"/>
      <c r="G101" s="452"/>
      <c r="H101" s="451"/>
      <c r="I101" s="450"/>
      <c r="J101" s="455"/>
      <c r="K101" s="448">
        <f t="shared" si="12"/>
        <v>0</v>
      </c>
      <c r="L101" s="447">
        <f t="shared" si="13"/>
        <v>0</v>
      </c>
      <c r="M101" s="446" t="str">
        <f t="shared" si="14"/>
        <v/>
      </c>
      <c r="N101" s="369"/>
      <c r="P101" s="434"/>
    </row>
    <row r="102" spans="1:16" ht="15" customHeight="1" x14ac:dyDescent="0.2">
      <c r="A102" s="1807"/>
      <c r="B102" s="454"/>
      <c r="C102" s="453"/>
      <c r="D102" s="450"/>
      <c r="E102" s="450"/>
      <c r="F102" s="450"/>
      <c r="G102" s="452"/>
      <c r="H102" s="451"/>
      <c r="I102" s="450"/>
      <c r="J102" s="455"/>
      <c r="K102" s="448">
        <f t="shared" si="12"/>
        <v>0</v>
      </c>
      <c r="L102" s="447">
        <f t="shared" si="13"/>
        <v>0</v>
      </c>
      <c r="M102" s="446" t="str">
        <f t="shared" si="14"/>
        <v/>
      </c>
      <c r="N102" s="369"/>
      <c r="P102" s="434"/>
    </row>
    <row r="103" spans="1:16" ht="15" customHeight="1" x14ac:dyDescent="0.2">
      <c r="A103" s="1807"/>
      <c r="B103" s="454"/>
      <c r="C103" s="453"/>
      <c r="D103" s="450"/>
      <c r="E103" s="450"/>
      <c r="F103" s="450"/>
      <c r="G103" s="452"/>
      <c r="H103" s="451"/>
      <c r="I103" s="450"/>
      <c r="J103" s="455"/>
      <c r="K103" s="448">
        <f t="shared" si="12"/>
        <v>0</v>
      </c>
      <c r="L103" s="447">
        <f t="shared" si="13"/>
        <v>0</v>
      </c>
      <c r="M103" s="446" t="str">
        <f t="shared" si="14"/>
        <v/>
      </c>
      <c r="N103" s="369"/>
      <c r="P103" s="434"/>
    </row>
    <row r="104" spans="1:16" ht="15" customHeight="1" x14ac:dyDescent="0.2">
      <c r="A104" s="1807"/>
      <c r="B104" s="454"/>
      <c r="C104" s="453"/>
      <c r="D104" s="450"/>
      <c r="E104" s="450"/>
      <c r="F104" s="450"/>
      <c r="G104" s="452"/>
      <c r="H104" s="451"/>
      <c r="I104" s="450"/>
      <c r="J104" s="455"/>
      <c r="K104" s="448">
        <f t="shared" si="12"/>
        <v>0</v>
      </c>
      <c r="L104" s="447">
        <f t="shared" si="13"/>
        <v>0</v>
      </c>
      <c r="M104" s="446" t="str">
        <f t="shared" si="14"/>
        <v/>
      </c>
      <c r="N104" s="369"/>
      <c r="P104" s="434"/>
    </row>
    <row r="105" spans="1:16" ht="15" customHeight="1" x14ac:dyDescent="0.2">
      <c r="A105" s="1807"/>
      <c r="B105" s="454"/>
      <c r="C105" s="453"/>
      <c r="D105" s="450"/>
      <c r="E105" s="450"/>
      <c r="F105" s="450"/>
      <c r="G105" s="452"/>
      <c r="H105" s="451"/>
      <c r="I105" s="450"/>
      <c r="J105" s="455"/>
      <c r="K105" s="448">
        <f>IF(J105&lt;=40,0,J105-40)</f>
        <v>0</v>
      </c>
      <c r="L105" s="447">
        <f>IF(J105&lt;40,J105,40)/IF(J105="",1,40)</f>
        <v>0</v>
      </c>
      <c r="M105" s="446" t="str">
        <f>IF(L105=1,"pe",IF(L105&gt;0,"ne",""))</f>
        <v/>
      </c>
      <c r="N105" s="369"/>
      <c r="P105" s="434"/>
    </row>
    <row r="106" spans="1:16" ht="15" customHeight="1" x14ac:dyDescent="0.2">
      <c r="A106" s="1807"/>
      <c r="B106" s="454"/>
      <c r="C106" s="453"/>
      <c r="D106" s="450"/>
      <c r="E106" s="450"/>
      <c r="F106" s="450"/>
      <c r="G106" s="452"/>
      <c r="H106" s="451"/>
      <c r="I106" s="450"/>
      <c r="J106" s="455"/>
      <c r="K106" s="448">
        <f>IF(J106&lt;=40,0,J106-40)</f>
        <v>0</v>
      </c>
      <c r="L106" s="447">
        <f>IF(J106&lt;40,J106,40)/IF(J106="",1,40)</f>
        <v>0</v>
      </c>
      <c r="M106" s="446" t="str">
        <f>IF(L106=1,"pe",IF(L106&gt;0,"ne",""))</f>
        <v/>
      </c>
      <c r="N106" s="369"/>
      <c r="P106" s="434"/>
    </row>
    <row r="107" spans="1:16" ht="15" customHeight="1" x14ac:dyDescent="0.2">
      <c r="A107" s="1807"/>
      <c r="B107" s="454"/>
      <c r="C107" s="453"/>
      <c r="D107" s="450"/>
      <c r="E107" s="450"/>
      <c r="F107" s="450"/>
      <c r="G107" s="452"/>
      <c r="H107" s="451"/>
      <c r="I107" s="450"/>
      <c r="J107" s="449"/>
      <c r="K107" s="448">
        <f>IF(J107&lt;=40,0,J107-40)</f>
        <v>0</v>
      </c>
      <c r="L107" s="447">
        <f>IF(J107&lt;40,J107,40)/IF(J107="",1,40)</f>
        <v>0</v>
      </c>
      <c r="M107" s="446" t="str">
        <f>IF(L107=1,"pe",IF(L107&gt;0,"ne",""))</f>
        <v/>
      </c>
      <c r="N107" s="369"/>
      <c r="P107" s="434"/>
    </row>
    <row r="108" spans="1:16" ht="15" customHeight="1" thickBot="1" x14ac:dyDescent="0.25">
      <c r="A108" s="445"/>
      <c r="B108" s="454"/>
      <c r="C108" s="443"/>
      <c r="D108" s="440"/>
      <c r="E108" s="450"/>
      <c r="F108" s="440"/>
      <c r="G108" s="442"/>
      <c r="H108" s="441"/>
      <c r="I108" s="1947"/>
      <c r="J108" s="439"/>
      <c r="K108" s="438">
        <f>IF(J108&lt;=40,0,J108-40)</f>
        <v>0</v>
      </c>
      <c r="L108" s="437">
        <f>IF(J108&lt;40,J108,40)/IF(J108="",1,40)</f>
        <v>0</v>
      </c>
      <c r="M108" s="436" t="str">
        <f>IF(L108=1,"pe",IF(L108&gt;0,"ne",""))</f>
        <v/>
      </c>
      <c r="N108" s="435"/>
      <c r="P108" s="434"/>
    </row>
  </sheetData>
  <sheetProtection algorithmName="SHA-512" hashValue="Z1H8OmIwRXFgYAfiEUKq+Z1c8yVrrhZXD9b/sETEPb54eSHr80T3eSo+1J01v1CN2eKTfNyImQo6amKCiY5yig==" saltValue="Pd1XR1yxLLrxqoGLMlxJxg==" spinCount="100000" sheet="1" formatRows="0"/>
  <mergeCells count="1">
    <mergeCell ref="M1:N1"/>
  </mergeCells>
  <printOptions horizontalCentered="1"/>
  <pageMargins left="0.51181102362204722" right="0.51181102362204722" top="0.74803149606299213" bottom="0.74803149606299213" header="0.31496062992125984" footer="0.31496062992125984"/>
  <pageSetup paperSize="9" scale="63"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F148F816-470C-485F-B476-371388996A12}">
          <x14:formula1>
            <xm:f>słownik!$F$18:$F$21</xm:f>
          </x14:formula1>
          <xm:sqref>E32:E87 E6:E30 E89:E108</xm:sqref>
        </x14:dataValidation>
        <x14:dataValidation type="list" allowBlank="1" showInputMessage="1" showErrorMessage="1" xr:uid="{C2BE4893-31E4-40D3-8C55-BB4B99C642A3}">
          <x14:formula1>
            <xm:f>słownik!$I$30:$I$38</xm:f>
          </x14:formula1>
          <xm:sqref>B32:B87 B6:B30 B89:B108</xm:sqref>
        </x14:dataValidation>
        <x14:dataValidation type="list" allowBlank="1" showInputMessage="1" showErrorMessage="1" xr:uid="{B439A6CD-A8D0-4FAA-9B26-BF1411A44D29}">
          <x14:formula1>
            <xm:f>słownik!$K$15:$K$20</xm:f>
          </x14:formula1>
          <xm:sqref>I32:I87 I6:I30 I89:I108</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664121-1271-43C2-A156-F80E3AD587C7}">
  <sheetPr>
    <tabColor rgb="FFFFFF00"/>
  </sheetPr>
  <dimension ref="B1:O12"/>
  <sheetViews>
    <sheetView showGridLines="0" view="pageBreakPreview" zoomScaleNormal="90" zoomScaleSheetLayoutView="100" workbookViewId="0">
      <selection activeCell="F22" sqref="F22"/>
    </sheetView>
  </sheetViews>
  <sheetFormatPr defaultColWidth="9.140625" defaultRowHeight="12.75" x14ac:dyDescent="0.2"/>
  <cols>
    <col min="1" max="1" width="5" style="1" customWidth="1"/>
    <col min="2" max="2" width="30.85546875" style="1" customWidth="1"/>
    <col min="3" max="15" width="7.7109375" style="1" customWidth="1"/>
    <col min="16" max="16384" width="9.140625" style="1"/>
  </cols>
  <sheetData>
    <row r="1" spans="2:15" ht="15.75" x14ac:dyDescent="0.25">
      <c r="I1" s="188" t="str">
        <f>IF(wizyt!$B$1&lt;&gt;0,wizyt!$B$1," ")</f>
        <v xml:space="preserve"> </v>
      </c>
      <c r="J1" s="2355" t="str">
        <f>IF(wizyt!$D$1&lt;&gt;0,wizyt!$D$1," ")</f>
        <v xml:space="preserve"> </v>
      </c>
      <c r="K1" s="2356"/>
      <c r="N1" s="188"/>
      <c r="O1" s="187"/>
    </row>
    <row r="2" spans="2:15" s="36" customFormat="1" ht="32.25" customHeight="1" thickBot="1" x14ac:dyDescent="0.3">
      <c r="B2" s="512" t="str">
        <f>wizyt!C3</f>
        <v>??</v>
      </c>
      <c r="C2" s="2357" t="s">
        <v>421</v>
      </c>
      <c r="D2" s="2357"/>
      <c r="E2" s="2357"/>
      <c r="F2" s="2357"/>
      <c r="G2" s="511" t="str">
        <f>wizyt!H3</f>
        <v>2023/2024</v>
      </c>
      <c r="H2" s="511"/>
      <c r="I2" s="511"/>
      <c r="J2" s="511"/>
      <c r="K2" s="510"/>
      <c r="L2" s="510"/>
      <c r="M2" s="510"/>
      <c r="N2" s="510"/>
      <c r="O2" s="510"/>
    </row>
    <row r="3" spans="2:15" s="36" customFormat="1" ht="24.95" customHeight="1" x14ac:dyDescent="0.25">
      <c r="B3" s="509" t="s">
        <v>570</v>
      </c>
      <c r="C3" s="2353" t="s">
        <v>571</v>
      </c>
      <c r="D3" s="2354"/>
      <c r="E3" s="2354"/>
      <c r="F3" s="2354"/>
      <c r="G3" s="1948">
        <f>SUM(C8:H8)</f>
        <v>0</v>
      </c>
      <c r="H3" s="1949"/>
      <c r="I3" s="2358" t="s">
        <v>572</v>
      </c>
      <c r="J3" s="2359"/>
    </row>
    <row r="4" spans="2:15" ht="24.95" customHeight="1" x14ac:dyDescent="0.2">
      <c r="B4" s="508" t="s">
        <v>573</v>
      </c>
      <c r="C4" s="507" t="s">
        <v>523</v>
      </c>
      <c r="D4" s="506" t="s">
        <v>524</v>
      </c>
      <c r="E4" s="506" t="s">
        <v>525</v>
      </c>
      <c r="F4" s="506" t="s">
        <v>526</v>
      </c>
      <c r="G4" s="506" t="s">
        <v>527</v>
      </c>
      <c r="H4" s="506" t="s">
        <v>528</v>
      </c>
      <c r="I4" s="2360"/>
      <c r="J4" s="2361"/>
    </row>
    <row r="5" spans="2:15" ht="24.95" customHeight="1" x14ac:dyDescent="0.2">
      <c r="B5" s="497" t="s">
        <v>414</v>
      </c>
      <c r="C5" s="505"/>
      <c r="D5" s="1687"/>
      <c r="E5" s="1688"/>
      <c r="F5" s="1688"/>
      <c r="G5" s="1688"/>
      <c r="H5" s="1688"/>
      <c r="I5" s="2347">
        <f>SUM(C5:H5)</f>
        <v>0</v>
      </c>
      <c r="J5" s="2348"/>
    </row>
    <row r="6" spans="2:15" ht="24.95" customHeight="1" x14ac:dyDescent="0.2">
      <c r="B6" s="497" t="s">
        <v>574</v>
      </c>
      <c r="C6" s="504"/>
      <c r="D6" s="1689"/>
      <c r="E6" s="1690"/>
      <c r="F6" s="1690"/>
      <c r="G6" s="1690"/>
      <c r="H6" s="1690"/>
      <c r="I6" s="2347">
        <f>SUM(C6:H6)</f>
        <v>0</v>
      </c>
      <c r="J6" s="2348"/>
    </row>
    <row r="7" spans="2:15" ht="24.95" customHeight="1" x14ac:dyDescent="0.2">
      <c r="B7" s="497" t="s">
        <v>575</v>
      </c>
      <c r="C7" s="503"/>
      <c r="D7" s="502"/>
      <c r="E7" s="501"/>
      <c r="F7" s="501"/>
      <c r="G7" s="501"/>
      <c r="H7" s="500"/>
      <c r="I7" s="2347">
        <f>SUM(C7:H7)</f>
        <v>0</v>
      </c>
      <c r="J7" s="2348"/>
    </row>
    <row r="8" spans="2:15" ht="24.95" customHeight="1" x14ac:dyDescent="0.2">
      <c r="B8" s="499" t="s">
        <v>576</v>
      </c>
      <c r="C8" s="498">
        <f t="shared" ref="C8:I8" si="0">SUM(C6:C7)</f>
        <v>0</v>
      </c>
      <c r="D8" s="1950">
        <f t="shared" si="0"/>
        <v>0</v>
      </c>
      <c r="E8" s="1951">
        <f t="shared" si="0"/>
        <v>0</v>
      </c>
      <c r="F8" s="1951">
        <f t="shared" si="0"/>
        <v>0</v>
      </c>
      <c r="G8" s="1951">
        <f t="shared" si="0"/>
        <v>0</v>
      </c>
      <c r="H8" s="1951">
        <f t="shared" si="0"/>
        <v>0</v>
      </c>
      <c r="I8" s="2349">
        <f t="shared" si="0"/>
        <v>0</v>
      </c>
      <c r="J8" s="2350"/>
    </row>
    <row r="9" spans="2:15" ht="24.95" customHeight="1" x14ac:dyDescent="0.2">
      <c r="B9" s="497" t="s">
        <v>577</v>
      </c>
      <c r="C9" s="496" t="str">
        <f t="shared" ref="C9:I9" si="1">IF(C8=0,"",C6/C8)</f>
        <v/>
      </c>
      <c r="D9" s="495" t="str">
        <f t="shared" si="1"/>
        <v/>
      </c>
      <c r="E9" s="494" t="str">
        <f t="shared" si="1"/>
        <v/>
      </c>
      <c r="F9" s="494" t="str">
        <f t="shared" si="1"/>
        <v/>
      </c>
      <c r="G9" s="494" t="str">
        <f t="shared" si="1"/>
        <v/>
      </c>
      <c r="H9" s="494" t="str">
        <f t="shared" si="1"/>
        <v/>
      </c>
      <c r="I9" s="2351" t="str">
        <f t="shared" si="1"/>
        <v/>
      </c>
      <c r="J9" s="2352"/>
    </row>
    <row r="10" spans="2:15" ht="24.95" customHeight="1" thickBot="1" x14ac:dyDescent="0.25">
      <c r="B10" s="1626" t="s">
        <v>578</v>
      </c>
      <c r="C10" s="493" t="str">
        <f t="shared" ref="C10:I10" si="2">IF(C8=0,"",C7/C8)</f>
        <v/>
      </c>
      <c r="D10" s="492" t="str">
        <f t="shared" si="2"/>
        <v/>
      </c>
      <c r="E10" s="491" t="str">
        <f t="shared" si="2"/>
        <v/>
      </c>
      <c r="F10" s="491" t="str">
        <f t="shared" si="2"/>
        <v/>
      </c>
      <c r="G10" s="491" t="str">
        <f t="shared" si="2"/>
        <v/>
      </c>
      <c r="H10" s="491" t="str">
        <f t="shared" si="2"/>
        <v/>
      </c>
      <c r="I10" s="2362" t="str">
        <f t="shared" si="2"/>
        <v/>
      </c>
      <c r="J10" s="2363"/>
    </row>
    <row r="11" spans="2:15" ht="24.95" customHeight="1" thickBot="1" x14ac:dyDescent="0.25">
      <c r="B11" s="490" t="s">
        <v>579</v>
      </c>
      <c r="C11" s="489"/>
      <c r="D11" s="489"/>
      <c r="E11" s="489"/>
      <c r="F11" s="489"/>
      <c r="G11" s="489"/>
      <c r="H11" s="489"/>
      <c r="I11" s="2345">
        <f>SUM(C11:H11)</f>
        <v>0</v>
      </c>
      <c r="J11" s="2346"/>
    </row>
    <row r="12" spans="2:15" ht="17.25" customHeight="1" x14ac:dyDescent="0.2"/>
  </sheetData>
  <sheetProtection algorithmName="SHA-512" hashValue="gsznBSxztecn0yzNX+JRJYCn1l6i+EyyHZ4uzoS26bHEk1ZUlbWqoA9/ZMF4xxB2vMJruhHoVfgjOuXUj5WcHA==" saltValue="5p68IxZh1JBfOzYLU8LIgA==" spinCount="100000" sheet="1" objects="1" scenarios="1"/>
  <mergeCells count="11">
    <mergeCell ref="C3:F3"/>
    <mergeCell ref="J1:K1"/>
    <mergeCell ref="C2:F2"/>
    <mergeCell ref="I3:J4"/>
    <mergeCell ref="I10:J10"/>
    <mergeCell ref="I11:J11"/>
    <mergeCell ref="I5:J5"/>
    <mergeCell ref="I6:J6"/>
    <mergeCell ref="I7:J7"/>
    <mergeCell ref="I8:J8"/>
    <mergeCell ref="I9:J9"/>
  </mergeCells>
  <printOptions horizontalCentered="1"/>
  <pageMargins left="0.51181102362204722" right="0.51181102362204722" top="0.74803149606299213" bottom="0.74803149606299213" header="0.31496062992125984" footer="0.31496062992125984"/>
  <pageSetup paperSize="9" scale="99" orientation="landscape"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0963DE-4814-4CC0-8B8D-45F90CB442F3}">
  <sheetPr>
    <tabColor rgb="FFFFFF00"/>
  </sheetPr>
  <dimension ref="B1:T22"/>
  <sheetViews>
    <sheetView showGridLines="0" view="pageBreakPreview" zoomScale="90" zoomScaleNormal="90" zoomScaleSheetLayoutView="90" workbookViewId="0">
      <selection activeCell="D6" sqref="D6"/>
    </sheetView>
  </sheetViews>
  <sheetFormatPr defaultColWidth="9.140625" defaultRowHeight="12.75" x14ac:dyDescent="0.2"/>
  <cols>
    <col min="1" max="1" width="5" style="1" customWidth="1"/>
    <col min="2" max="2" width="30.85546875" style="1" customWidth="1"/>
    <col min="3" max="18" width="7.7109375" style="1" customWidth="1"/>
    <col min="19" max="19" width="10.5703125" style="1" customWidth="1"/>
    <col min="20" max="20" width="16.140625" style="1" customWidth="1"/>
    <col min="21" max="16384" width="9.140625" style="1"/>
  </cols>
  <sheetData>
    <row r="1" spans="2:20" ht="15.75" x14ac:dyDescent="0.2">
      <c r="Q1" s="188" t="str">
        <f>IF(wizyt!$B$1&lt;&gt;0,wizyt!$B$1," ")</f>
        <v xml:space="preserve"> </v>
      </c>
      <c r="R1" s="2344" t="str">
        <f>IF(wizyt!$D$1&lt;&gt;0,wizyt!$D$1," ")</f>
        <v xml:space="preserve"> </v>
      </c>
      <c r="S1" s="2344"/>
    </row>
    <row r="2" spans="2:20" s="36" customFormat="1" ht="32.25" customHeight="1" thickBot="1" x14ac:dyDescent="0.3">
      <c r="B2" s="512" t="str">
        <f>wizyt!C3</f>
        <v>??</v>
      </c>
      <c r="C2" s="2391" t="s">
        <v>421</v>
      </c>
      <c r="D2" s="2391"/>
      <c r="E2" s="2391"/>
      <c r="F2" s="2391"/>
      <c r="G2" s="2391"/>
      <c r="H2" s="2391"/>
      <c r="I2" s="2391"/>
      <c r="J2" s="2391"/>
      <c r="K2" s="2392" t="str">
        <f>wizyt!H3</f>
        <v>2023/2024</v>
      </c>
      <c r="L2" s="2392"/>
      <c r="M2" s="2392"/>
      <c r="N2" s="510"/>
      <c r="O2" s="510"/>
      <c r="P2" s="510"/>
      <c r="Q2" s="510"/>
      <c r="R2" s="510"/>
      <c r="S2" s="548"/>
    </row>
    <row r="3" spans="2:20" s="36" customFormat="1" ht="24.95" customHeight="1" x14ac:dyDescent="0.25">
      <c r="B3" s="509" t="s">
        <v>580</v>
      </c>
      <c r="C3" s="2371" t="s">
        <v>581</v>
      </c>
      <c r="D3" s="2354"/>
      <c r="E3" s="2354"/>
      <c r="F3" s="1948">
        <f>SUM(C8:J8)</f>
        <v>0</v>
      </c>
      <c r="G3" s="1952"/>
      <c r="H3" s="1952"/>
      <c r="I3" s="1952"/>
      <c r="J3" s="1952"/>
      <c r="K3" s="2388" t="s">
        <v>571</v>
      </c>
      <c r="L3" s="2389"/>
      <c r="M3" s="2389"/>
      <c r="N3" s="1948">
        <f>SUM(K8:N8)</f>
        <v>0</v>
      </c>
      <c r="O3" s="556"/>
      <c r="P3" s="555"/>
      <c r="Q3" s="555"/>
      <c r="R3" s="2390" t="str">
        <f>wizyt!H3</f>
        <v>2023/2024</v>
      </c>
      <c r="S3" s="2390"/>
    </row>
    <row r="4" spans="2:20" ht="24.95" customHeight="1" x14ac:dyDescent="0.2">
      <c r="B4" s="497" t="s">
        <v>573</v>
      </c>
      <c r="C4" s="547" t="s">
        <v>523</v>
      </c>
      <c r="D4" s="544" t="s">
        <v>524</v>
      </c>
      <c r="E4" s="544" t="s">
        <v>525</v>
      </c>
      <c r="F4" s="544" t="s">
        <v>526</v>
      </c>
      <c r="G4" s="544" t="s">
        <v>527</v>
      </c>
      <c r="H4" s="544" t="s">
        <v>528</v>
      </c>
      <c r="I4" s="544" t="s">
        <v>529</v>
      </c>
      <c r="J4" s="546" t="s">
        <v>530</v>
      </c>
      <c r="K4" s="554" t="s">
        <v>523</v>
      </c>
      <c r="L4" s="506" t="s">
        <v>524</v>
      </c>
      <c r="M4" s="506" t="s">
        <v>525</v>
      </c>
      <c r="N4" s="506" t="s">
        <v>526</v>
      </c>
      <c r="O4" s="2386" t="s">
        <v>572</v>
      </c>
      <c r="P4" s="2386"/>
      <c r="R4" s="2385" t="s">
        <v>426</v>
      </c>
      <c r="S4" s="2385"/>
    </row>
    <row r="5" spans="2:20" ht="24.95" customHeight="1" x14ac:dyDescent="0.2">
      <c r="B5" s="497" t="s">
        <v>414</v>
      </c>
      <c r="C5" s="1691"/>
      <c r="D5" s="1688"/>
      <c r="E5" s="1688"/>
      <c r="F5" s="1688"/>
      <c r="G5" s="1688"/>
      <c r="H5" s="1688"/>
      <c r="I5" s="1688"/>
      <c r="J5" s="1692"/>
      <c r="K5" s="539"/>
      <c r="L5" s="1688"/>
      <c r="M5" s="1688"/>
      <c r="N5" s="1688"/>
      <c r="O5" s="2383">
        <f>SUM(C5:N5)</f>
        <v>0</v>
      </c>
      <c r="P5" s="2384"/>
      <c r="Q5" s="550" t="s">
        <v>582</v>
      </c>
      <c r="R5" s="2387">
        <f>O5+S16</f>
        <v>0</v>
      </c>
      <c r="S5" s="2387"/>
    </row>
    <row r="6" spans="2:20" ht="24.95" customHeight="1" x14ac:dyDescent="0.2">
      <c r="B6" s="497" t="s">
        <v>574</v>
      </c>
      <c r="C6" s="1690"/>
      <c r="D6" s="1690"/>
      <c r="E6" s="1690"/>
      <c r="F6" s="1690"/>
      <c r="G6" s="1690"/>
      <c r="H6" s="1690"/>
      <c r="I6" s="1690"/>
      <c r="J6" s="1693"/>
      <c r="K6" s="536"/>
      <c r="L6" s="1690"/>
      <c r="M6" s="1690"/>
      <c r="N6" s="1690"/>
      <c r="O6" s="2347">
        <f>SUM(C6:N6)</f>
        <v>0</v>
      </c>
      <c r="P6" s="2348"/>
      <c r="Q6" s="550" t="s">
        <v>583</v>
      </c>
      <c r="R6" s="2372">
        <f>O6+S17</f>
        <v>0</v>
      </c>
      <c r="S6" s="2372"/>
      <c r="T6" s="515"/>
    </row>
    <row r="7" spans="2:20" ht="24.95" customHeight="1" x14ac:dyDescent="0.2">
      <c r="B7" s="497" t="s">
        <v>575</v>
      </c>
      <c r="C7" s="501"/>
      <c r="D7" s="501"/>
      <c r="E7" s="501"/>
      <c r="F7" s="501"/>
      <c r="G7" s="501"/>
      <c r="H7" s="501"/>
      <c r="I7" s="501"/>
      <c r="J7" s="534"/>
      <c r="K7" s="532"/>
      <c r="L7" s="501"/>
      <c r="M7" s="501"/>
      <c r="N7" s="501"/>
      <c r="O7" s="2347">
        <f>SUM(C7:N7)</f>
        <v>0</v>
      </c>
      <c r="P7" s="2348"/>
      <c r="Q7" s="550" t="s">
        <v>584</v>
      </c>
      <c r="R7" s="2372">
        <f>O7+S18</f>
        <v>0</v>
      </c>
      <c r="S7" s="2372"/>
      <c r="T7" s="515"/>
    </row>
    <row r="8" spans="2:20" ht="24.95" customHeight="1" x14ac:dyDescent="0.2">
      <c r="B8" s="499" t="s">
        <v>576</v>
      </c>
      <c r="C8" s="1953">
        <f t="shared" ref="C8:O8" si="0">SUM(C6:C7)</f>
        <v>0</v>
      </c>
      <c r="D8" s="1951">
        <f t="shared" si="0"/>
        <v>0</v>
      </c>
      <c r="E8" s="1951">
        <f t="shared" si="0"/>
        <v>0</v>
      </c>
      <c r="F8" s="1951">
        <f t="shared" si="0"/>
        <v>0</v>
      </c>
      <c r="G8" s="1951">
        <f t="shared" si="0"/>
        <v>0</v>
      </c>
      <c r="H8" s="1951">
        <f t="shared" si="0"/>
        <v>0</v>
      </c>
      <c r="I8" s="1951">
        <f t="shared" si="0"/>
        <v>0</v>
      </c>
      <c r="J8" s="1954">
        <f t="shared" si="0"/>
        <v>0</v>
      </c>
      <c r="K8" s="529">
        <f t="shared" si="0"/>
        <v>0</v>
      </c>
      <c r="L8" s="1951">
        <f t="shared" si="0"/>
        <v>0</v>
      </c>
      <c r="M8" s="1951">
        <f t="shared" si="0"/>
        <v>0</v>
      </c>
      <c r="N8" s="1951">
        <f t="shared" si="0"/>
        <v>0</v>
      </c>
      <c r="O8" s="2349">
        <f t="shared" si="0"/>
        <v>0</v>
      </c>
      <c r="P8" s="2350"/>
      <c r="Q8" s="550" t="s">
        <v>585</v>
      </c>
      <c r="R8" s="2373">
        <f>SUM(R6:R7)</f>
        <v>0</v>
      </c>
      <c r="S8" s="2373"/>
      <c r="T8" s="515"/>
    </row>
    <row r="9" spans="2:20" ht="24.95" customHeight="1" x14ac:dyDescent="0.2">
      <c r="B9" s="497" t="s">
        <v>577</v>
      </c>
      <c r="C9" s="525" t="str">
        <f t="shared" ref="C9:O9" si="1">IF(C8=0,"",C6/C8)</f>
        <v/>
      </c>
      <c r="D9" s="525" t="str">
        <f t="shared" si="1"/>
        <v/>
      </c>
      <c r="E9" s="525" t="str">
        <f t="shared" si="1"/>
        <v/>
      </c>
      <c r="F9" s="525" t="str">
        <f t="shared" si="1"/>
        <v/>
      </c>
      <c r="G9" s="525" t="str">
        <f t="shared" si="1"/>
        <v/>
      </c>
      <c r="H9" s="525" t="str">
        <f t="shared" si="1"/>
        <v/>
      </c>
      <c r="I9" s="525" t="str">
        <f t="shared" si="1"/>
        <v/>
      </c>
      <c r="J9" s="527" t="str">
        <f t="shared" si="1"/>
        <v/>
      </c>
      <c r="K9" s="553" t="str">
        <f t="shared" si="1"/>
        <v/>
      </c>
      <c r="L9" s="494" t="str">
        <f t="shared" si="1"/>
        <v/>
      </c>
      <c r="M9" s="494" t="str">
        <f t="shared" si="1"/>
        <v/>
      </c>
      <c r="N9" s="494" t="str">
        <f t="shared" si="1"/>
        <v/>
      </c>
      <c r="O9" s="2351" t="str">
        <f t="shared" si="1"/>
        <v/>
      </c>
      <c r="P9" s="2352"/>
      <c r="Q9" s="550" t="s">
        <v>577</v>
      </c>
      <c r="R9" s="2364" t="str">
        <f>IF(R8=0,"",R6/R8)</f>
        <v/>
      </c>
      <c r="S9" s="2364"/>
      <c r="T9" s="515"/>
    </row>
    <row r="10" spans="2:20" ht="24.95" customHeight="1" thickBot="1" x14ac:dyDescent="0.25">
      <c r="B10" s="1626" t="s">
        <v>578</v>
      </c>
      <c r="C10" s="1955" t="str">
        <f t="shared" ref="C10:O10" si="2">IF(C8=0,"",C7/C8)</f>
        <v/>
      </c>
      <c r="D10" s="1955" t="str">
        <f t="shared" si="2"/>
        <v/>
      </c>
      <c r="E10" s="1955" t="str">
        <f t="shared" si="2"/>
        <v/>
      </c>
      <c r="F10" s="1955" t="str">
        <f t="shared" si="2"/>
        <v/>
      </c>
      <c r="G10" s="1955" t="str">
        <f t="shared" si="2"/>
        <v/>
      </c>
      <c r="H10" s="1955" t="str">
        <f t="shared" si="2"/>
        <v/>
      </c>
      <c r="I10" s="1955" t="str">
        <f t="shared" si="2"/>
        <v/>
      </c>
      <c r="J10" s="1956" t="str">
        <f t="shared" si="2"/>
        <v/>
      </c>
      <c r="K10" s="552" t="str">
        <f t="shared" si="2"/>
        <v/>
      </c>
      <c r="L10" s="551" t="str">
        <f t="shared" si="2"/>
        <v/>
      </c>
      <c r="M10" s="491" t="str">
        <f t="shared" si="2"/>
        <v/>
      </c>
      <c r="N10" s="491" t="str">
        <f t="shared" si="2"/>
        <v/>
      </c>
      <c r="O10" s="2362" t="str">
        <f t="shared" si="2"/>
        <v/>
      </c>
      <c r="P10" s="2363"/>
      <c r="Q10" s="550" t="s">
        <v>578</v>
      </c>
      <c r="R10" s="2364" t="str">
        <f>IF(R8=0,"",R7/R8)</f>
        <v/>
      </c>
      <c r="S10" s="2364"/>
      <c r="T10" s="515"/>
    </row>
    <row r="11" spans="2:20" ht="24.95" customHeight="1" thickBot="1" x14ac:dyDescent="0.25">
      <c r="B11" s="490" t="s">
        <v>579</v>
      </c>
      <c r="C11" s="489"/>
      <c r="D11" s="489"/>
      <c r="E11" s="489"/>
      <c r="F11" s="489"/>
      <c r="G11" s="489"/>
      <c r="H11" s="489"/>
      <c r="I11" s="489"/>
      <c r="J11" s="489"/>
      <c r="K11" s="489"/>
      <c r="L11" s="489"/>
      <c r="M11" s="489"/>
      <c r="N11" s="489"/>
      <c r="O11" s="2345">
        <f>SUM(C11:N11)</f>
        <v>0</v>
      </c>
      <c r="P11" s="2346"/>
      <c r="Q11" s="549" t="s">
        <v>579</v>
      </c>
      <c r="R11" s="2382">
        <f>O11+S22</f>
        <v>0</v>
      </c>
      <c r="S11" s="2382"/>
      <c r="T11" s="515"/>
    </row>
    <row r="12" spans="2:20" ht="17.25" customHeight="1" thickBot="1" x14ac:dyDescent="0.25">
      <c r="T12" s="515"/>
    </row>
    <row r="13" spans="2:20" ht="22.5" customHeight="1" thickBot="1" x14ac:dyDescent="0.25">
      <c r="B13" s="509" t="s">
        <v>586</v>
      </c>
      <c r="C13" s="2371" t="s">
        <v>587</v>
      </c>
      <c r="D13" s="2354"/>
      <c r="E13" s="2354"/>
      <c r="F13" s="2354"/>
      <c r="G13" s="2354"/>
      <c r="H13" s="2354"/>
      <c r="I13" s="1948">
        <f>SUM(C19:L19)</f>
        <v>0</v>
      </c>
      <c r="J13" s="1952"/>
      <c r="K13" s="1952"/>
      <c r="L13" s="1952"/>
      <c r="M13" s="2374" t="s">
        <v>588</v>
      </c>
      <c r="N13" s="2375"/>
      <c r="O13" s="2375"/>
      <c r="P13" s="2365">
        <f>SUM(M19:R19)</f>
        <v>0</v>
      </c>
      <c r="Q13" s="2365"/>
      <c r="R13" s="2366"/>
      <c r="S13" s="548"/>
      <c r="T13" s="515"/>
    </row>
    <row r="14" spans="2:20" ht="17.25" customHeight="1" x14ac:dyDescent="0.2">
      <c r="B14" s="1957" t="s">
        <v>589</v>
      </c>
      <c r="C14" s="2378" t="s">
        <v>590</v>
      </c>
      <c r="D14" s="2378"/>
      <c r="E14" s="2378"/>
      <c r="F14" s="2378"/>
      <c r="G14" s="2378"/>
      <c r="H14" s="2378"/>
      <c r="I14" s="2379" t="s">
        <v>591</v>
      </c>
      <c r="J14" s="2380"/>
      <c r="K14" s="2380"/>
      <c r="L14" s="2381"/>
      <c r="M14" s="2376"/>
      <c r="N14" s="2377"/>
      <c r="O14" s="2377"/>
      <c r="P14" s="2367"/>
      <c r="Q14" s="2367"/>
      <c r="R14" s="2368"/>
      <c r="S14" s="2369" t="s">
        <v>592</v>
      </c>
      <c r="T14" s="515"/>
    </row>
    <row r="15" spans="2:20" ht="24.95" customHeight="1" thickBot="1" x14ac:dyDescent="0.25">
      <c r="B15" s="528" t="s">
        <v>573</v>
      </c>
      <c r="C15" s="547" t="s">
        <v>523</v>
      </c>
      <c r="D15" s="544" t="s">
        <v>524</v>
      </c>
      <c r="E15" s="544" t="s">
        <v>525</v>
      </c>
      <c r="F15" s="544" t="s">
        <v>526</v>
      </c>
      <c r="G15" s="544" t="s">
        <v>527</v>
      </c>
      <c r="H15" s="546" t="s">
        <v>528</v>
      </c>
      <c r="I15" s="545" t="s">
        <v>523</v>
      </c>
      <c r="J15" s="544" t="s">
        <v>524</v>
      </c>
      <c r="K15" s="544" t="s">
        <v>525</v>
      </c>
      <c r="L15" s="543" t="s">
        <v>526</v>
      </c>
      <c r="M15" s="542" t="s">
        <v>523</v>
      </c>
      <c r="N15" s="541" t="s">
        <v>524</v>
      </c>
      <c r="O15" s="541" t="s">
        <v>525</v>
      </c>
      <c r="P15" s="541" t="s">
        <v>526</v>
      </c>
      <c r="Q15" s="541" t="s">
        <v>527</v>
      </c>
      <c r="R15" s="541" t="s">
        <v>528</v>
      </c>
      <c r="S15" s="2370"/>
      <c r="T15" s="515"/>
    </row>
    <row r="16" spans="2:20" ht="24.95" customHeight="1" x14ac:dyDescent="0.2">
      <c r="B16" s="528" t="s">
        <v>593</v>
      </c>
      <c r="C16" s="1691"/>
      <c r="D16" s="1688"/>
      <c r="E16" s="1688"/>
      <c r="F16" s="1688"/>
      <c r="G16" s="1688"/>
      <c r="H16" s="1692"/>
      <c r="I16" s="539"/>
      <c r="J16" s="1688"/>
      <c r="K16" s="1688"/>
      <c r="L16" s="540"/>
      <c r="M16" s="539"/>
      <c r="N16" s="1688"/>
      <c r="O16" s="1688"/>
      <c r="P16" s="1688"/>
      <c r="Q16" s="1688"/>
      <c r="R16" s="1688"/>
      <c r="S16" s="538">
        <f>SUM(C16:R16)</f>
        <v>0</v>
      </c>
      <c r="T16" s="515"/>
    </row>
    <row r="17" spans="2:20" ht="24.95" customHeight="1" x14ac:dyDescent="0.2">
      <c r="B17" s="528" t="s">
        <v>574</v>
      </c>
      <c r="C17" s="1690"/>
      <c r="D17" s="1690"/>
      <c r="E17" s="1690"/>
      <c r="F17" s="1690"/>
      <c r="G17" s="1690"/>
      <c r="H17" s="1693"/>
      <c r="I17" s="536"/>
      <c r="J17" s="1690"/>
      <c r="K17" s="1690"/>
      <c r="L17" s="537"/>
      <c r="M17" s="536"/>
      <c r="N17" s="1690"/>
      <c r="O17" s="1690"/>
      <c r="P17" s="1690"/>
      <c r="Q17" s="1690"/>
      <c r="R17" s="1690"/>
      <c r="S17" s="535">
        <f>SUM(C17:R17)</f>
        <v>0</v>
      </c>
      <c r="T17" s="515"/>
    </row>
    <row r="18" spans="2:20" ht="24.95" customHeight="1" x14ac:dyDescent="0.2">
      <c r="B18" s="528" t="s">
        <v>575</v>
      </c>
      <c r="C18" s="501"/>
      <c r="D18" s="501"/>
      <c r="E18" s="501"/>
      <c r="F18" s="501"/>
      <c r="G18" s="501"/>
      <c r="H18" s="534"/>
      <c r="I18" s="532"/>
      <c r="J18" s="501"/>
      <c r="K18" s="501"/>
      <c r="L18" s="533"/>
      <c r="M18" s="532"/>
      <c r="N18" s="501"/>
      <c r="O18" s="501"/>
      <c r="P18" s="501"/>
      <c r="Q18" s="501"/>
      <c r="R18" s="500"/>
      <c r="S18" s="531">
        <f>SUM(C18:R18)</f>
        <v>0</v>
      </c>
      <c r="T18" s="515"/>
    </row>
    <row r="19" spans="2:20" ht="24.95" customHeight="1" x14ac:dyDescent="0.2">
      <c r="B19" s="530" t="s">
        <v>576</v>
      </c>
      <c r="C19" s="1953">
        <f t="shared" ref="C19:S19" si="3">SUM(C17:C18)</f>
        <v>0</v>
      </c>
      <c r="D19" s="1951">
        <f t="shared" si="3"/>
        <v>0</v>
      </c>
      <c r="E19" s="1951">
        <f t="shared" si="3"/>
        <v>0</v>
      </c>
      <c r="F19" s="1951">
        <f t="shared" si="3"/>
        <v>0</v>
      </c>
      <c r="G19" s="1951">
        <f t="shared" si="3"/>
        <v>0</v>
      </c>
      <c r="H19" s="1954">
        <f t="shared" si="3"/>
        <v>0</v>
      </c>
      <c r="I19" s="529">
        <f t="shared" si="3"/>
        <v>0</v>
      </c>
      <c r="J19" s="1951">
        <f t="shared" si="3"/>
        <v>0</v>
      </c>
      <c r="K19" s="1951">
        <f t="shared" si="3"/>
        <v>0</v>
      </c>
      <c r="L19" s="1958">
        <f t="shared" si="3"/>
        <v>0</v>
      </c>
      <c r="M19" s="529">
        <f t="shared" si="3"/>
        <v>0</v>
      </c>
      <c r="N19" s="1951">
        <f t="shared" si="3"/>
        <v>0</v>
      </c>
      <c r="O19" s="1951">
        <f t="shared" si="3"/>
        <v>0</v>
      </c>
      <c r="P19" s="1951">
        <f t="shared" si="3"/>
        <v>0</v>
      </c>
      <c r="Q19" s="1951">
        <f t="shared" si="3"/>
        <v>0</v>
      </c>
      <c r="R19" s="1951">
        <f t="shared" si="3"/>
        <v>0</v>
      </c>
      <c r="S19" s="1959">
        <f t="shared" si="3"/>
        <v>0</v>
      </c>
      <c r="T19" s="515"/>
    </row>
    <row r="20" spans="2:20" ht="24.95" customHeight="1" x14ac:dyDescent="0.2">
      <c r="B20" s="528" t="s">
        <v>577</v>
      </c>
      <c r="C20" s="525" t="str">
        <f t="shared" ref="C20:S20" si="4">IF(C19=0,"",C17/C19)</f>
        <v/>
      </c>
      <c r="D20" s="525" t="str">
        <f t="shared" si="4"/>
        <v/>
      </c>
      <c r="E20" s="525" t="str">
        <f t="shared" si="4"/>
        <v/>
      </c>
      <c r="F20" s="525" t="str">
        <f t="shared" si="4"/>
        <v/>
      </c>
      <c r="G20" s="525" t="str">
        <f t="shared" si="4"/>
        <v/>
      </c>
      <c r="H20" s="527" t="str">
        <f t="shared" si="4"/>
        <v/>
      </c>
      <c r="I20" s="526" t="str">
        <f t="shared" si="4"/>
        <v/>
      </c>
      <c r="J20" s="525" t="str">
        <f t="shared" si="4"/>
        <v/>
      </c>
      <c r="K20" s="525" t="str">
        <f t="shared" si="4"/>
        <v/>
      </c>
      <c r="L20" s="524" t="str">
        <f t="shared" si="4"/>
        <v/>
      </c>
      <c r="M20" s="523" t="str">
        <f t="shared" si="4"/>
        <v/>
      </c>
      <c r="N20" s="522" t="str">
        <f t="shared" si="4"/>
        <v/>
      </c>
      <c r="O20" s="522" t="str">
        <f t="shared" si="4"/>
        <v/>
      </c>
      <c r="P20" s="522" t="str">
        <f t="shared" si="4"/>
        <v/>
      </c>
      <c r="Q20" s="522" t="str">
        <f t="shared" si="4"/>
        <v/>
      </c>
      <c r="R20" s="522" t="str">
        <f t="shared" si="4"/>
        <v/>
      </c>
      <c r="S20" s="521" t="str">
        <f t="shared" si="4"/>
        <v/>
      </c>
      <c r="T20" s="515"/>
    </row>
    <row r="21" spans="2:20" ht="24.95" customHeight="1" thickBot="1" x14ac:dyDescent="0.25">
      <c r="B21" s="1627" t="s">
        <v>578</v>
      </c>
      <c r="C21" s="1955" t="str">
        <f t="shared" ref="C21:S21" si="5">IF(C19=0,"",C18/C19)</f>
        <v/>
      </c>
      <c r="D21" s="1955" t="str">
        <f t="shared" si="5"/>
        <v/>
      </c>
      <c r="E21" s="1955" t="str">
        <f t="shared" si="5"/>
        <v/>
      </c>
      <c r="F21" s="1955" t="str">
        <f t="shared" si="5"/>
        <v/>
      </c>
      <c r="G21" s="1955" t="str">
        <f t="shared" si="5"/>
        <v/>
      </c>
      <c r="H21" s="1956" t="str">
        <f t="shared" si="5"/>
        <v/>
      </c>
      <c r="I21" s="520" t="str">
        <f t="shared" si="5"/>
        <v/>
      </c>
      <c r="J21" s="519" t="str">
        <f t="shared" si="5"/>
        <v/>
      </c>
      <c r="K21" s="519" t="str">
        <f t="shared" si="5"/>
        <v/>
      </c>
      <c r="L21" s="518" t="str">
        <f t="shared" si="5"/>
        <v/>
      </c>
      <c r="M21" s="517" t="str">
        <f t="shared" si="5"/>
        <v/>
      </c>
      <c r="N21" s="516" t="str">
        <f t="shared" si="5"/>
        <v/>
      </c>
      <c r="O21" s="516" t="str">
        <f t="shared" si="5"/>
        <v/>
      </c>
      <c r="P21" s="1960" t="str">
        <f t="shared" si="5"/>
        <v/>
      </c>
      <c r="Q21" s="1960" t="str">
        <f t="shared" si="5"/>
        <v/>
      </c>
      <c r="R21" s="1960" t="str">
        <f t="shared" si="5"/>
        <v/>
      </c>
      <c r="S21" s="1961" t="str">
        <f t="shared" si="5"/>
        <v/>
      </c>
      <c r="T21" s="515"/>
    </row>
    <row r="22" spans="2:20" ht="25.5" customHeight="1" thickBot="1" x14ac:dyDescent="0.25">
      <c r="B22" s="490" t="s">
        <v>579</v>
      </c>
      <c r="C22" s="514"/>
      <c r="D22" s="514"/>
      <c r="E22" s="514"/>
      <c r="F22" s="514"/>
      <c r="G22" s="514"/>
      <c r="H22" s="514"/>
      <c r="I22" s="514"/>
      <c r="J22" s="514"/>
      <c r="K22" s="514"/>
      <c r="L22" s="514"/>
      <c r="M22" s="514"/>
      <c r="N22" s="514"/>
      <c r="O22" s="514"/>
      <c r="P22" s="514"/>
      <c r="Q22" s="514"/>
      <c r="R22" s="514"/>
      <c r="S22" s="513">
        <f>SUM(C22:R22)</f>
        <v>0</v>
      </c>
    </row>
  </sheetData>
  <sheetProtection algorithmName="SHA-512" hashValue="27bxRpvhkhAUXcExSV3p2kpcuUiwgRkXtwGfL6czQu20aO4qh7d0OZrR2V6+P6/+rfWERTwQtuAongQyrE9aeg==" saltValue="IIDE2dNCC3DcyLpk92gBUQ==" spinCount="100000" sheet="1" objects="1" scenarios="1"/>
  <mergeCells count="28">
    <mergeCell ref="K3:M3"/>
    <mergeCell ref="R3:S3"/>
    <mergeCell ref="C3:E3"/>
    <mergeCell ref="C2:J2"/>
    <mergeCell ref="K2:M2"/>
    <mergeCell ref="O7:P7"/>
    <mergeCell ref="O8:P8"/>
    <mergeCell ref="O5:P5"/>
    <mergeCell ref="R1:S1"/>
    <mergeCell ref="R4:S4"/>
    <mergeCell ref="O4:P4"/>
    <mergeCell ref="R5:S5"/>
    <mergeCell ref="R9:S9"/>
    <mergeCell ref="P13:R14"/>
    <mergeCell ref="S14:S15"/>
    <mergeCell ref="C13:H13"/>
    <mergeCell ref="O6:P6"/>
    <mergeCell ref="O11:P11"/>
    <mergeCell ref="R7:S7"/>
    <mergeCell ref="R6:S6"/>
    <mergeCell ref="R8:S8"/>
    <mergeCell ref="M13:O14"/>
    <mergeCell ref="O9:P9"/>
    <mergeCell ref="C14:H14"/>
    <mergeCell ref="I14:L14"/>
    <mergeCell ref="O10:P10"/>
    <mergeCell ref="R11:S11"/>
    <mergeCell ref="R10:S10"/>
  </mergeCells>
  <printOptions horizontalCentered="1"/>
  <pageMargins left="0.51181102362204722" right="0.51181102362204722" top="0.74803149606299213" bottom="0.74803149606299213" header="0.31496062992125984" footer="0.31496062992125984"/>
  <pageSetup paperSize="9" scale="71" orientation="landscape"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37B064-115A-45CD-996F-64C92E84CB13}">
  <sheetPr>
    <tabColor rgb="FFFFFF00"/>
  </sheetPr>
  <dimension ref="B1:N31"/>
  <sheetViews>
    <sheetView showGridLines="0" view="pageBreakPreview" topLeftCell="B1" zoomScale="86" zoomScaleNormal="100" zoomScaleSheetLayoutView="86" workbookViewId="0">
      <selection activeCell="I1" sqref="I1:J1"/>
    </sheetView>
  </sheetViews>
  <sheetFormatPr defaultColWidth="9.140625" defaultRowHeight="12.75" x14ac:dyDescent="0.2"/>
  <cols>
    <col min="1" max="1" width="4.5703125" style="1" customWidth="1"/>
    <col min="2" max="2" width="7" style="1" customWidth="1"/>
    <col min="3" max="3" width="20.42578125" style="1" customWidth="1"/>
    <col min="4" max="11" width="9.7109375" style="1" customWidth="1"/>
    <col min="12" max="12" width="9.140625" style="1" customWidth="1"/>
    <col min="13" max="13" width="9.140625" style="557" customWidth="1"/>
    <col min="14" max="14" width="2.85546875" style="1" customWidth="1"/>
    <col min="15" max="16384" width="9.140625" style="1"/>
  </cols>
  <sheetData>
    <row r="1" spans="2:14" x14ac:dyDescent="0.2">
      <c r="I1" s="2038" t="str">
        <f>wizyt!$B$1</f>
        <v xml:space="preserve"> </v>
      </c>
      <c r="J1" s="2039" t="str">
        <f>wizyt!$D$1</f>
        <v xml:space="preserve"> </v>
      </c>
    </row>
    <row r="2" spans="2:14" ht="27.75" customHeight="1" x14ac:dyDescent="0.3">
      <c r="B2" s="589" t="str">
        <f>wizyt!C3</f>
        <v>??</v>
      </c>
      <c r="C2" s="588"/>
      <c r="D2" s="2396" t="s">
        <v>594</v>
      </c>
      <c r="E2" s="2396"/>
      <c r="F2" s="2396"/>
      <c r="G2" s="2396"/>
      <c r="H2" s="2396"/>
      <c r="I2" s="2396"/>
      <c r="J2" s="2401">
        <v>2023</v>
      </c>
      <c r="K2" s="2401"/>
    </row>
    <row r="3" spans="2:14" ht="11.25" customHeight="1" thickBot="1" x14ac:dyDescent="0.25">
      <c r="B3" s="587"/>
      <c r="C3" s="587"/>
      <c r="D3" s="1628"/>
      <c r="E3" s="1628"/>
      <c r="F3" s="1628"/>
      <c r="G3" s="1628"/>
      <c r="H3" s="1628"/>
      <c r="I3" s="1628"/>
      <c r="J3" s="1628"/>
      <c r="K3" s="1628"/>
    </row>
    <row r="4" spans="2:14" ht="24.95" customHeight="1" x14ac:dyDescent="0.2">
      <c r="B4" s="23"/>
      <c r="C4" s="586"/>
      <c r="D4" s="2404" t="s">
        <v>9</v>
      </c>
      <c r="E4" s="2405"/>
      <c r="F4" s="2405"/>
      <c r="G4" s="2405"/>
      <c r="H4" s="2406" t="s">
        <v>23</v>
      </c>
      <c r="I4" s="2407"/>
      <c r="J4" s="2408" t="s">
        <v>572</v>
      </c>
      <c r="K4" s="2408"/>
    </row>
    <row r="5" spans="2:14" ht="20.25" customHeight="1" x14ac:dyDescent="0.2">
      <c r="B5" s="23"/>
      <c r="C5" s="23"/>
      <c r="D5" s="2402" t="s">
        <v>595</v>
      </c>
      <c r="E5" s="2403"/>
      <c r="F5" s="2403" t="s">
        <v>596</v>
      </c>
      <c r="G5" s="2403"/>
      <c r="H5" s="2403" t="s">
        <v>597</v>
      </c>
      <c r="I5" s="2403"/>
      <c r="J5" s="2409"/>
      <c r="K5" s="2409"/>
    </row>
    <row r="6" spans="2:14" s="36" customFormat="1" ht="28.5" customHeight="1" x14ac:dyDescent="0.25">
      <c r="B6" s="585"/>
      <c r="C6" s="584"/>
      <c r="D6" s="1962" t="s">
        <v>598</v>
      </c>
      <c r="E6" s="2397" t="s">
        <v>599</v>
      </c>
      <c r="F6" s="583" t="s">
        <v>598</v>
      </c>
      <c r="G6" s="2397" t="s">
        <v>599</v>
      </c>
      <c r="H6" s="583" t="s">
        <v>598</v>
      </c>
      <c r="I6" s="2397" t="s">
        <v>599</v>
      </c>
      <c r="J6" s="2410" t="s">
        <v>600</v>
      </c>
      <c r="K6" s="2399" t="s">
        <v>599</v>
      </c>
      <c r="M6" s="558"/>
    </row>
    <row r="7" spans="2:14" s="36" customFormat="1" ht="12.75" customHeight="1" thickBot="1" x14ac:dyDescent="0.3">
      <c r="B7" s="1629"/>
      <c r="C7" s="1963"/>
      <c r="D7" s="1694"/>
      <c r="E7" s="2398"/>
      <c r="F7" s="582"/>
      <c r="G7" s="2398"/>
      <c r="H7" s="582"/>
      <c r="I7" s="2398"/>
      <c r="J7" s="2411"/>
      <c r="K7" s="2400"/>
      <c r="M7" s="558"/>
    </row>
    <row r="8" spans="2:14" ht="24.95" customHeight="1" x14ac:dyDescent="0.25">
      <c r="B8" s="1808"/>
      <c r="C8" s="581" t="s">
        <v>421</v>
      </c>
      <c r="D8" s="576">
        <f t="shared" ref="D8:K8" si="0">SUM(D9:D29)</f>
        <v>0</v>
      </c>
      <c r="E8" s="580">
        <f t="shared" si="0"/>
        <v>0</v>
      </c>
      <c r="F8" s="579">
        <f t="shared" si="0"/>
        <v>0</v>
      </c>
      <c r="G8" s="578">
        <f t="shared" si="0"/>
        <v>0</v>
      </c>
      <c r="H8" s="579">
        <f t="shared" si="0"/>
        <v>0</v>
      </c>
      <c r="I8" s="578">
        <f t="shared" si="0"/>
        <v>0</v>
      </c>
      <c r="J8" s="577">
        <f t="shared" si="0"/>
        <v>0</v>
      </c>
      <c r="K8" s="576">
        <f t="shared" si="0"/>
        <v>0</v>
      </c>
      <c r="L8" s="434"/>
      <c r="M8" s="18"/>
      <c r="N8" s="36"/>
    </row>
    <row r="9" spans="2:14" ht="20.100000000000001" customHeight="1" x14ac:dyDescent="0.2">
      <c r="B9" s="2393" t="s">
        <v>601</v>
      </c>
      <c r="C9" s="575" t="s">
        <v>602</v>
      </c>
      <c r="D9" s="573"/>
      <c r="E9" s="572"/>
      <c r="F9" s="571"/>
      <c r="G9" s="570"/>
      <c r="H9" s="571"/>
      <c r="I9" s="570"/>
      <c r="J9" s="567">
        <f t="shared" ref="J9:J29" si="1">SUM(D9,H9,F9)</f>
        <v>0</v>
      </c>
      <c r="K9" s="566">
        <f t="shared" ref="K9:K29" si="2">SUM(E9,I9,G9)</f>
        <v>0</v>
      </c>
      <c r="L9" s="434"/>
      <c r="M9" s="558"/>
      <c r="N9" s="36"/>
    </row>
    <row r="10" spans="2:14" ht="20.100000000000001" customHeight="1" x14ac:dyDescent="0.2">
      <c r="B10" s="2394"/>
      <c r="C10" s="575" t="s">
        <v>603</v>
      </c>
      <c r="D10" s="573"/>
      <c r="E10" s="572"/>
      <c r="F10" s="571"/>
      <c r="G10" s="570"/>
      <c r="H10" s="571"/>
      <c r="I10" s="570"/>
      <c r="J10" s="567">
        <f t="shared" si="1"/>
        <v>0</v>
      </c>
      <c r="K10" s="566">
        <f t="shared" si="2"/>
        <v>0</v>
      </c>
      <c r="L10" s="434"/>
      <c r="M10" s="558"/>
      <c r="N10" s="36"/>
    </row>
    <row r="11" spans="2:14" ht="20.100000000000001" customHeight="1" x14ac:dyDescent="0.2">
      <c r="B11" s="2394"/>
      <c r="C11" s="574" t="s">
        <v>604</v>
      </c>
      <c r="D11" s="573"/>
      <c r="E11" s="572"/>
      <c r="F11" s="571"/>
      <c r="G11" s="570"/>
      <c r="H11" s="571"/>
      <c r="I11" s="570"/>
      <c r="J11" s="567">
        <f t="shared" si="1"/>
        <v>0</v>
      </c>
      <c r="K11" s="566">
        <f t="shared" si="2"/>
        <v>0</v>
      </c>
      <c r="L11" s="434"/>
      <c r="M11" s="558"/>
      <c r="N11" s="36"/>
    </row>
    <row r="12" spans="2:14" ht="20.100000000000001" customHeight="1" x14ac:dyDescent="0.2">
      <c r="B12" s="2394"/>
      <c r="C12" s="574" t="s">
        <v>605</v>
      </c>
      <c r="D12" s="573"/>
      <c r="E12" s="572"/>
      <c r="F12" s="571"/>
      <c r="G12" s="570"/>
      <c r="H12" s="571"/>
      <c r="I12" s="570"/>
      <c r="J12" s="567">
        <f t="shared" si="1"/>
        <v>0</v>
      </c>
      <c r="K12" s="566">
        <f t="shared" si="2"/>
        <v>0</v>
      </c>
      <c r="L12" s="434"/>
      <c r="M12" s="558"/>
      <c r="N12" s="36"/>
    </row>
    <row r="13" spans="2:14" ht="20.100000000000001" customHeight="1" x14ac:dyDescent="0.2">
      <c r="B13" s="2394"/>
      <c r="C13" s="574" t="s">
        <v>606</v>
      </c>
      <c r="D13" s="573"/>
      <c r="E13" s="572"/>
      <c r="F13" s="571"/>
      <c r="G13" s="570"/>
      <c r="H13" s="571"/>
      <c r="I13" s="570"/>
      <c r="J13" s="567">
        <f t="shared" si="1"/>
        <v>0</v>
      </c>
      <c r="K13" s="566">
        <f t="shared" si="2"/>
        <v>0</v>
      </c>
      <c r="L13" s="434"/>
      <c r="M13" s="558"/>
      <c r="N13" s="36"/>
    </row>
    <row r="14" spans="2:14" ht="20.100000000000001" customHeight="1" x14ac:dyDescent="0.2">
      <c r="B14" s="2394"/>
      <c r="C14" s="574" t="s">
        <v>607</v>
      </c>
      <c r="D14" s="573"/>
      <c r="E14" s="572"/>
      <c r="F14" s="571"/>
      <c r="G14" s="570"/>
      <c r="H14" s="571"/>
      <c r="I14" s="570"/>
      <c r="J14" s="567">
        <f t="shared" si="1"/>
        <v>0</v>
      </c>
      <c r="K14" s="566">
        <f t="shared" si="2"/>
        <v>0</v>
      </c>
      <c r="L14" s="434"/>
      <c r="M14" s="558"/>
      <c r="N14" s="36"/>
    </row>
    <row r="15" spans="2:14" ht="20.100000000000001" customHeight="1" x14ac:dyDescent="0.2">
      <c r="B15" s="2394"/>
      <c r="C15" s="574" t="s">
        <v>608</v>
      </c>
      <c r="D15" s="573"/>
      <c r="E15" s="572"/>
      <c r="F15" s="571"/>
      <c r="G15" s="570"/>
      <c r="H15" s="571"/>
      <c r="I15" s="570"/>
      <c r="J15" s="567">
        <f t="shared" si="1"/>
        <v>0</v>
      </c>
      <c r="K15" s="566">
        <f t="shared" si="2"/>
        <v>0</v>
      </c>
      <c r="L15" s="434"/>
      <c r="M15" s="558"/>
      <c r="N15" s="36"/>
    </row>
    <row r="16" spans="2:14" ht="20.100000000000001" customHeight="1" x14ac:dyDescent="0.2">
      <c r="B16" s="2394"/>
      <c r="C16" s="574" t="s">
        <v>609</v>
      </c>
      <c r="D16" s="573"/>
      <c r="E16" s="572"/>
      <c r="F16" s="571"/>
      <c r="G16" s="570"/>
      <c r="H16" s="571"/>
      <c r="I16" s="570"/>
      <c r="J16" s="567">
        <f t="shared" si="1"/>
        <v>0</v>
      </c>
      <c r="K16" s="566">
        <f t="shared" si="2"/>
        <v>0</v>
      </c>
      <c r="L16" s="434"/>
      <c r="M16" s="558"/>
      <c r="N16" s="36"/>
    </row>
    <row r="17" spans="2:14" ht="20.100000000000001" customHeight="1" x14ac:dyDescent="0.2">
      <c r="B17" s="2394"/>
      <c r="C17" s="574" t="s">
        <v>610</v>
      </c>
      <c r="D17" s="573"/>
      <c r="E17" s="572"/>
      <c r="F17" s="571"/>
      <c r="G17" s="570"/>
      <c r="H17" s="571"/>
      <c r="I17" s="570"/>
      <c r="J17" s="567">
        <f t="shared" si="1"/>
        <v>0</v>
      </c>
      <c r="K17" s="566">
        <f t="shared" si="2"/>
        <v>0</v>
      </c>
      <c r="L17" s="434"/>
      <c r="M17" s="558"/>
      <c r="N17" s="36"/>
    </row>
    <row r="18" spans="2:14" ht="20.100000000000001" customHeight="1" x14ac:dyDescent="0.2">
      <c r="B18" s="2394"/>
      <c r="C18" s="574" t="s">
        <v>611</v>
      </c>
      <c r="D18" s="573"/>
      <c r="E18" s="572"/>
      <c r="F18" s="571"/>
      <c r="G18" s="570"/>
      <c r="H18" s="571"/>
      <c r="I18" s="570"/>
      <c r="J18" s="567">
        <f t="shared" si="1"/>
        <v>0</v>
      </c>
      <c r="K18" s="566">
        <f t="shared" si="2"/>
        <v>0</v>
      </c>
      <c r="L18" s="434"/>
      <c r="M18" s="558"/>
      <c r="N18" s="36"/>
    </row>
    <row r="19" spans="2:14" ht="20.100000000000001" customHeight="1" x14ac:dyDescent="0.2">
      <c r="B19" s="2394"/>
      <c r="C19" s="574" t="s">
        <v>612</v>
      </c>
      <c r="D19" s="573"/>
      <c r="E19" s="572"/>
      <c r="F19" s="571"/>
      <c r="G19" s="570"/>
      <c r="H19" s="571"/>
      <c r="I19" s="570"/>
      <c r="J19" s="567">
        <f t="shared" si="1"/>
        <v>0</v>
      </c>
      <c r="K19" s="566">
        <f t="shared" si="2"/>
        <v>0</v>
      </c>
      <c r="L19" s="434"/>
      <c r="M19" s="558"/>
      <c r="N19" s="36"/>
    </row>
    <row r="20" spans="2:14" ht="20.100000000000001" customHeight="1" x14ac:dyDescent="0.2">
      <c r="B20" s="2394"/>
      <c r="C20" s="574" t="s">
        <v>613</v>
      </c>
      <c r="D20" s="573"/>
      <c r="E20" s="572"/>
      <c r="F20" s="571"/>
      <c r="G20" s="570"/>
      <c r="H20" s="571"/>
      <c r="I20" s="570"/>
      <c r="J20" s="567">
        <f t="shared" si="1"/>
        <v>0</v>
      </c>
      <c r="K20" s="566">
        <f t="shared" si="2"/>
        <v>0</v>
      </c>
      <c r="L20" s="434"/>
      <c r="M20" s="558"/>
      <c r="N20" s="36"/>
    </row>
    <row r="21" spans="2:14" ht="20.100000000000001" customHeight="1" x14ac:dyDescent="0.2">
      <c r="B21" s="2394"/>
      <c r="C21" s="574" t="s">
        <v>614</v>
      </c>
      <c r="D21" s="573"/>
      <c r="E21" s="572"/>
      <c r="F21" s="571"/>
      <c r="G21" s="570"/>
      <c r="H21" s="571"/>
      <c r="I21" s="570"/>
      <c r="J21" s="567">
        <f t="shared" si="1"/>
        <v>0</v>
      </c>
      <c r="K21" s="566">
        <f t="shared" si="2"/>
        <v>0</v>
      </c>
      <c r="L21" s="434"/>
      <c r="M21" s="558"/>
      <c r="N21" s="36"/>
    </row>
    <row r="22" spans="2:14" ht="20.100000000000001" customHeight="1" x14ac:dyDescent="0.2">
      <c r="B22" s="2394"/>
      <c r="C22" s="574" t="s">
        <v>167</v>
      </c>
      <c r="D22" s="573"/>
      <c r="E22" s="572"/>
      <c r="F22" s="571"/>
      <c r="G22" s="570"/>
      <c r="H22" s="571"/>
      <c r="I22" s="570"/>
      <c r="J22" s="567">
        <f t="shared" si="1"/>
        <v>0</v>
      </c>
      <c r="K22" s="566">
        <f t="shared" si="2"/>
        <v>0</v>
      </c>
      <c r="L22" s="434"/>
      <c r="M22" s="558"/>
      <c r="N22" s="36"/>
    </row>
    <row r="23" spans="2:14" ht="20.100000000000001" customHeight="1" x14ac:dyDescent="0.2">
      <c r="B23" s="2394"/>
      <c r="C23" s="574" t="s">
        <v>615</v>
      </c>
      <c r="D23" s="573"/>
      <c r="E23" s="572"/>
      <c r="F23" s="571"/>
      <c r="G23" s="570"/>
      <c r="H23" s="571"/>
      <c r="I23" s="570"/>
      <c r="J23" s="567">
        <f t="shared" si="1"/>
        <v>0</v>
      </c>
      <c r="K23" s="566">
        <f t="shared" si="2"/>
        <v>0</v>
      </c>
      <c r="L23" s="434"/>
      <c r="M23" s="558"/>
      <c r="N23" s="36"/>
    </row>
    <row r="24" spans="2:14" ht="20.100000000000001" customHeight="1" x14ac:dyDescent="0.2">
      <c r="B24" s="2394"/>
      <c r="C24" s="574" t="s">
        <v>616</v>
      </c>
      <c r="D24" s="573"/>
      <c r="E24" s="572"/>
      <c r="F24" s="571"/>
      <c r="G24" s="570"/>
      <c r="H24" s="571"/>
      <c r="I24" s="570"/>
      <c r="J24" s="567">
        <f t="shared" si="1"/>
        <v>0</v>
      </c>
      <c r="K24" s="566">
        <f t="shared" si="2"/>
        <v>0</v>
      </c>
      <c r="L24" s="434"/>
      <c r="M24" s="558"/>
      <c r="N24" s="36"/>
    </row>
    <row r="25" spans="2:14" ht="20.100000000000001" customHeight="1" x14ac:dyDescent="0.2">
      <c r="B25" s="2394"/>
      <c r="C25" s="574" t="s">
        <v>617</v>
      </c>
      <c r="D25" s="573"/>
      <c r="E25" s="572"/>
      <c r="F25" s="571"/>
      <c r="G25" s="570"/>
      <c r="H25" s="571"/>
      <c r="I25" s="570"/>
      <c r="J25" s="567">
        <f t="shared" si="1"/>
        <v>0</v>
      </c>
      <c r="K25" s="566">
        <f t="shared" si="2"/>
        <v>0</v>
      </c>
      <c r="L25" s="434"/>
      <c r="M25" s="558"/>
      <c r="N25" s="36"/>
    </row>
    <row r="26" spans="2:14" ht="20.100000000000001" customHeight="1" x14ac:dyDescent="0.2">
      <c r="B26" s="2394"/>
      <c r="C26" s="574" t="s">
        <v>618</v>
      </c>
      <c r="D26" s="573"/>
      <c r="E26" s="572"/>
      <c r="F26" s="571"/>
      <c r="G26" s="570"/>
      <c r="H26" s="571"/>
      <c r="I26" s="570"/>
      <c r="J26" s="567">
        <f t="shared" si="1"/>
        <v>0</v>
      </c>
      <c r="K26" s="566">
        <f t="shared" si="2"/>
        <v>0</v>
      </c>
      <c r="L26" s="434"/>
      <c r="M26" s="558"/>
      <c r="N26" s="36"/>
    </row>
    <row r="27" spans="2:14" ht="20.100000000000001" customHeight="1" x14ac:dyDescent="0.2">
      <c r="B27" s="2394"/>
      <c r="C27" s="574" t="s">
        <v>619</v>
      </c>
      <c r="D27" s="573"/>
      <c r="E27" s="572"/>
      <c r="F27" s="571"/>
      <c r="G27" s="570"/>
      <c r="H27" s="571"/>
      <c r="I27" s="570"/>
      <c r="J27" s="567">
        <f t="shared" si="1"/>
        <v>0</v>
      </c>
      <c r="K27" s="566">
        <f t="shared" si="2"/>
        <v>0</v>
      </c>
      <c r="L27" s="434"/>
      <c r="M27" s="558"/>
      <c r="N27" s="36"/>
    </row>
    <row r="28" spans="2:14" ht="20.100000000000001" customHeight="1" x14ac:dyDescent="0.2">
      <c r="B28" s="2394"/>
      <c r="C28" s="569" t="s">
        <v>620</v>
      </c>
      <c r="D28" s="1964"/>
      <c r="E28" s="1965"/>
      <c r="F28" s="568"/>
      <c r="G28" s="1966"/>
      <c r="H28" s="568"/>
      <c r="I28" s="1966"/>
      <c r="J28" s="567">
        <f t="shared" si="1"/>
        <v>0</v>
      </c>
      <c r="K28" s="566">
        <f t="shared" si="2"/>
        <v>0</v>
      </c>
      <c r="L28" s="434"/>
      <c r="M28" s="558"/>
      <c r="N28" s="36"/>
    </row>
    <row r="29" spans="2:14" ht="20.100000000000001" customHeight="1" thickBot="1" x14ac:dyDescent="0.25">
      <c r="B29" s="2395"/>
      <c r="C29" s="565" t="s">
        <v>29</v>
      </c>
      <c r="D29" s="564"/>
      <c r="E29" s="563"/>
      <c r="F29" s="562"/>
      <c r="G29" s="561"/>
      <c r="H29" s="562"/>
      <c r="I29" s="561"/>
      <c r="J29" s="560">
        <f t="shared" si="1"/>
        <v>0</v>
      </c>
      <c r="K29" s="559">
        <f t="shared" si="2"/>
        <v>0</v>
      </c>
      <c r="L29" s="434"/>
      <c r="M29" s="558"/>
      <c r="N29" s="36"/>
    </row>
    <row r="30" spans="2:14" ht="30" customHeight="1" x14ac:dyDescent="0.2"/>
    <row r="31" spans="2:14" ht="30" customHeight="1" x14ac:dyDescent="0.2"/>
  </sheetData>
  <sheetProtection algorithmName="SHA-512" hashValue="pxSFXQjIPic0+egYveRLNClLrhb3+k9/wctWoQilU8dMVQ2AP+hDE8KMPUCurAjq1L+GOXEBS2wr4D+g+GJ1AA==" saltValue="42OH1jxWs3+UWeolxDztWQ==" spinCount="100000" sheet="1" formatRows="0"/>
  <mergeCells count="14">
    <mergeCell ref="K6:K7"/>
    <mergeCell ref="J2:K2"/>
    <mergeCell ref="D5:E5"/>
    <mergeCell ref="F5:G5"/>
    <mergeCell ref="H5:I5"/>
    <mergeCell ref="D4:G4"/>
    <mergeCell ref="H4:I4"/>
    <mergeCell ref="J4:K5"/>
    <mergeCell ref="J6:J7"/>
    <mergeCell ref="B9:B29"/>
    <mergeCell ref="D2:I2"/>
    <mergeCell ref="E6:E7"/>
    <mergeCell ref="G6:G7"/>
    <mergeCell ref="I6:I7"/>
  </mergeCells>
  <printOptions horizontalCentered="1"/>
  <pageMargins left="0.51181102362204722" right="0.51181102362204722" top="0.74803149606299213" bottom="0.74803149606299213" header="0.31496062992125984" footer="0.31496062992125984"/>
  <pageSetup paperSize="9" scale="88" orientation="landscape"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1E5F88-F7B3-43FE-8E63-8FE3E5E3EF50}">
  <sheetPr>
    <tabColor rgb="FFFFFF00"/>
  </sheetPr>
  <dimension ref="B1:X44"/>
  <sheetViews>
    <sheetView showGridLines="0" view="pageBreakPreview" zoomScale="60" zoomScaleNormal="100" workbookViewId="0">
      <selection activeCell="O1" sqref="O1:P1"/>
    </sheetView>
  </sheetViews>
  <sheetFormatPr defaultColWidth="9.140625" defaultRowHeight="12.75" x14ac:dyDescent="0.2"/>
  <cols>
    <col min="1" max="1" width="4.5703125" style="1" customWidth="1"/>
    <col min="2" max="2" width="7" style="1" customWidth="1"/>
    <col min="3" max="3" width="28.85546875" style="1" customWidth="1"/>
    <col min="4" max="15" width="9.7109375" style="1" customWidth="1"/>
    <col min="16" max="18" width="10.7109375" style="1" customWidth="1"/>
    <col min="19" max="19" width="9.140625" style="1" customWidth="1"/>
    <col min="20" max="20" width="9.140625" style="557" customWidth="1"/>
    <col min="21" max="21" width="2.85546875" style="1" customWidth="1"/>
    <col min="22" max="16384" width="9.140625" style="1"/>
  </cols>
  <sheetData>
    <row r="1" spans="2:24" x14ac:dyDescent="0.2">
      <c r="O1" s="2038" t="str">
        <f>wizyt!$B$1</f>
        <v xml:space="preserve"> </v>
      </c>
      <c r="P1" s="2039" t="str">
        <f>wizyt!$D$1</f>
        <v xml:space="preserve"> </v>
      </c>
    </row>
    <row r="2" spans="2:24" ht="35.450000000000003" customHeight="1" thickBot="1" x14ac:dyDescent="0.35">
      <c r="B2" s="589" t="str">
        <f>wizyt!C3</f>
        <v>??</v>
      </c>
      <c r="C2" s="588"/>
      <c r="D2" s="2396" t="s">
        <v>621</v>
      </c>
      <c r="E2" s="2396"/>
      <c r="F2" s="2396"/>
      <c r="G2" s="2396"/>
      <c r="H2" s="2396"/>
      <c r="I2" s="2396"/>
      <c r="J2" s="2396"/>
      <c r="K2" s="2396"/>
      <c r="L2" s="2396"/>
      <c r="M2" s="2396"/>
      <c r="N2" s="2396"/>
      <c r="O2" s="2396"/>
      <c r="P2" s="2401">
        <v>2023</v>
      </c>
      <c r="Q2" s="2401"/>
      <c r="R2" s="613"/>
    </row>
    <row r="3" spans="2:24" ht="24.95" customHeight="1" x14ac:dyDescent="0.2">
      <c r="B3" s="23"/>
      <c r="C3" s="23"/>
      <c r="D3" s="2404" t="s">
        <v>622</v>
      </c>
      <c r="E3" s="2405"/>
      <c r="F3" s="2416"/>
      <c r="G3" s="2404" t="s">
        <v>623</v>
      </c>
      <c r="H3" s="2405"/>
      <c r="I3" s="2416"/>
      <c r="J3" s="2404" t="s">
        <v>624</v>
      </c>
      <c r="K3" s="2405"/>
      <c r="L3" s="2416"/>
      <c r="M3" s="2404" t="s">
        <v>625</v>
      </c>
      <c r="N3" s="2405"/>
      <c r="O3" s="2416"/>
      <c r="P3" s="2405" t="s">
        <v>572</v>
      </c>
      <c r="Q3" s="2405"/>
      <c r="R3" s="2416"/>
    </row>
    <row r="4" spans="2:24" s="36" customFormat="1" ht="28.5" customHeight="1" x14ac:dyDescent="0.25">
      <c r="B4" s="585"/>
      <c r="C4" s="612"/>
      <c r="D4" s="1630" t="s">
        <v>598</v>
      </c>
      <c r="E4" s="2412" t="s">
        <v>626</v>
      </c>
      <c r="F4" s="2399" t="s">
        <v>627</v>
      </c>
      <c r="G4" s="1630" t="s">
        <v>598</v>
      </c>
      <c r="H4" s="2412" t="s">
        <v>626</v>
      </c>
      <c r="I4" s="2399" t="s">
        <v>627</v>
      </c>
      <c r="J4" s="1630" t="s">
        <v>598</v>
      </c>
      <c r="K4" s="2414" t="s">
        <v>626</v>
      </c>
      <c r="L4" s="2399" t="s">
        <v>627</v>
      </c>
      <c r="M4" s="1630" t="s">
        <v>598</v>
      </c>
      <c r="N4" s="2414" t="s">
        <v>626</v>
      </c>
      <c r="O4" s="2399" t="s">
        <v>627</v>
      </c>
      <c r="P4" s="1962" t="s">
        <v>598</v>
      </c>
      <c r="Q4" s="2414" t="s">
        <v>626</v>
      </c>
      <c r="R4" s="2399" t="s">
        <v>627</v>
      </c>
      <c r="T4" s="558"/>
    </row>
    <row r="5" spans="2:24" s="36" customFormat="1" ht="12.75" customHeight="1" x14ac:dyDescent="0.25">
      <c r="B5" s="1629"/>
      <c r="C5" s="1631"/>
      <c r="D5" s="1809"/>
      <c r="E5" s="2413"/>
      <c r="F5" s="2400"/>
      <c r="G5" s="1809"/>
      <c r="H5" s="2413"/>
      <c r="I5" s="2400"/>
      <c r="J5" s="1809"/>
      <c r="K5" s="2415"/>
      <c r="L5" s="2400"/>
      <c r="M5" s="1809"/>
      <c r="N5" s="2415"/>
      <c r="O5" s="2400"/>
      <c r="P5" s="1694"/>
      <c r="Q5" s="2415"/>
      <c r="R5" s="2400"/>
      <c r="T5" s="558"/>
    </row>
    <row r="6" spans="2:24" ht="24.95" customHeight="1" thickBot="1" x14ac:dyDescent="0.3">
      <c r="B6" s="611"/>
      <c r="C6" s="610" t="s">
        <v>421</v>
      </c>
      <c r="D6" s="1795">
        <f>SUM(D7:D11)+D34+D41</f>
        <v>0</v>
      </c>
      <c r="E6" s="1796">
        <f t="shared" ref="E6:R6" si="0">SUM(E7:E11)+E34+E41</f>
        <v>0</v>
      </c>
      <c r="F6" s="1797">
        <f t="shared" si="0"/>
        <v>0</v>
      </c>
      <c r="G6" s="1795">
        <f t="shared" si="0"/>
        <v>0</v>
      </c>
      <c r="H6" s="1796">
        <f t="shared" si="0"/>
        <v>0</v>
      </c>
      <c r="I6" s="1797">
        <f>SUM(I7:I11)+I34+I41</f>
        <v>0</v>
      </c>
      <c r="J6" s="1795">
        <f t="shared" si="0"/>
        <v>0</v>
      </c>
      <c r="K6" s="1796">
        <f t="shared" si="0"/>
        <v>0</v>
      </c>
      <c r="L6" s="1797">
        <f t="shared" si="0"/>
        <v>0</v>
      </c>
      <c r="M6" s="1795">
        <f t="shared" si="0"/>
        <v>0</v>
      </c>
      <c r="N6" s="1796">
        <f t="shared" si="0"/>
        <v>0</v>
      </c>
      <c r="O6" s="1797">
        <f t="shared" si="0"/>
        <v>0</v>
      </c>
      <c r="P6" s="1776">
        <f t="shared" si="0"/>
        <v>0</v>
      </c>
      <c r="Q6" s="1776">
        <f t="shared" si="0"/>
        <v>0</v>
      </c>
      <c r="R6" s="1776">
        <f t="shared" si="0"/>
        <v>0</v>
      </c>
      <c r="S6" s="434"/>
      <c r="T6" s="18"/>
      <c r="U6" s="36"/>
    </row>
    <row r="7" spans="2:24" ht="27" customHeight="1" x14ac:dyDescent="0.2">
      <c r="B7" s="2423" t="s">
        <v>628</v>
      </c>
      <c r="C7" s="2424"/>
      <c r="D7" s="1792"/>
      <c r="E7" s="1792"/>
      <c r="F7" s="1793"/>
      <c r="G7" s="1794"/>
      <c r="H7" s="1792"/>
      <c r="I7" s="1793"/>
      <c r="J7" s="1794"/>
      <c r="K7" s="1792"/>
      <c r="L7" s="1793"/>
      <c r="M7" s="1794"/>
      <c r="N7" s="1792"/>
      <c r="O7" s="1793"/>
      <c r="P7" s="1798">
        <f>D7+J7+M7+G7</f>
        <v>0</v>
      </c>
      <c r="Q7" s="1799">
        <f t="shared" ref="Q7:R7" si="1">E7+K7+N7+H7</f>
        <v>0</v>
      </c>
      <c r="R7" s="1800">
        <f t="shared" si="1"/>
        <v>0</v>
      </c>
      <c r="S7" s="434"/>
      <c r="T7" s="18"/>
      <c r="U7" s="36"/>
    </row>
    <row r="8" spans="2:24" ht="27" customHeight="1" x14ac:dyDescent="0.2">
      <c r="B8" s="2423" t="s">
        <v>629</v>
      </c>
      <c r="C8" s="2424"/>
      <c r="D8" s="1780"/>
      <c r="E8" s="1780"/>
      <c r="F8" s="1783"/>
      <c r="G8" s="1784"/>
      <c r="H8" s="1780"/>
      <c r="I8" s="1783"/>
      <c r="J8" s="1784"/>
      <c r="K8" s="1780"/>
      <c r="L8" s="1783"/>
      <c r="M8" s="1784"/>
      <c r="N8" s="1780"/>
      <c r="O8" s="1783"/>
      <c r="P8" s="1782">
        <f t="shared" ref="P8:P10" si="2">D8+J8+M8+G8</f>
        <v>0</v>
      </c>
      <c r="Q8" s="1775">
        <f t="shared" ref="Q8:Q11" si="3">E8+K8+N8+H8</f>
        <v>0</v>
      </c>
      <c r="R8" s="1781">
        <f t="shared" ref="R8:R11" si="4">F8+L8+O8+I8</f>
        <v>0</v>
      </c>
      <c r="S8" s="434"/>
      <c r="T8" s="18"/>
      <c r="U8" s="36"/>
    </row>
    <row r="9" spans="2:24" ht="27" customHeight="1" x14ac:dyDescent="0.2">
      <c r="B9" s="2423" t="s">
        <v>630</v>
      </c>
      <c r="C9" s="2424"/>
      <c r="D9" s="1780"/>
      <c r="E9" s="1780"/>
      <c r="F9" s="1783"/>
      <c r="G9" s="1784"/>
      <c r="H9" s="1780"/>
      <c r="I9" s="1783"/>
      <c r="J9" s="1784"/>
      <c r="K9" s="1780"/>
      <c r="L9" s="1783"/>
      <c r="M9" s="1784"/>
      <c r="N9" s="1780"/>
      <c r="O9" s="1783"/>
      <c r="P9" s="1782">
        <f t="shared" si="2"/>
        <v>0</v>
      </c>
      <c r="Q9" s="1775">
        <f t="shared" si="3"/>
        <v>0</v>
      </c>
      <c r="R9" s="1781">
        <f t="shared" si="4"/>
        <v>0</v>
      </c>
      <c r="S9" s="434"/>
      <c r="T9" s="18"/>
      <c r="U9" s="36"/>
    </row>
    <row r="10" spans="2:24" ht="28.5" customHeight="1" thickBot="1" x14ac:dyDescent="0.25">
      <c r="B10" s="2423" t="s">
        <v>631</v>
      </c>
      <c r="C10" s="2424"/>
      <c r="D10" s="1780"/>
      <c r="E10" s="1780"/>
      <c r="F10" s="1783"/>
      <c r="G10" s="1784"/>
      <c r="H10" s="1780"/>
      <c r="I10" s="1783"/>
      <c r="J10" s="1784"/>
      <c r="K10" s="1780"/>
      <c r="L10" s="1783"/>
      <c r="M10" s="1784"/>
      <c r="N10" s="1780"/>
      <c r="O10" s="1783"/>
      <c r="P10" s="1801">
        <f t="shared" si="2"/>
        <v>0</v>
      </c>
      <c r="Q10" s="1802">
        <f t="shared" si="3"/>
        <v>0</v>
      </c>
      <c r="R10" s="1803">
        <f t="shared" si="4"/>
        <v>0</v>
      </c>
      <c r="S10" s="434"/>
      <c r="T10" s="18"/>
      <c r="U10" s="36"/>
    </row>
    <row r="11" spans="2:24" ht="24.75" customHeight="1" thickBot="1" x14ac:dyDescent="0.25">
      <c r="B11" s="2423" t="s">
        <v>632</v>
      </c>
      <c r="C11" s="2424"/>
      <c r="D11" s="1804">
        <f>SUM(D12:D33)</f>
        <v>0</v>
      </c>
      <c r="E11" s="1805">
        <f t="shared" ref="E11:P11" si="5">SUM(E12:E33)</f>
        <v>0</v>
      </c>
      <c r="F11" s="1806">
        <f t="shared" si="5"/>
        <v>0</v>
      </c>
      <c r="G11" s="1804">
        <f t="shared" si="5"/>
        <v>0</v>
      </c>
      <c r="H11" s="1805">
        <f t="shared" si="5"/>
        <v>0</v>
      </c>
      <c r="I11" s="1806">
        <f>SUM(I12:I33)</f>
        <v>0</v>
      </c>
      <c r="J11" s="1804">
        <f t="shared" si="5"/>
        <v>0</v>
      </c>
      <c r="K11" s="1805">
        <f t="shared" si="5"/>
        <v>0</v>
      </c>
      <c r="L11" s="1806">
        <f t="shared" si="5"/>
        <v>0</v>
      </c>
      <c r="M11" s="1804">
        <f t="shared" si="5"/>
        <v>0</v>
      </c>
      <c r="N11" s="1805">
        <f t="shared" si="5"/>
        <v>0</v>
      </c>
      <c r="O11" s="1806">
        <f t="shared" si="5"/>
        <v>0</v>
      </c>
      <c r="P11" s="1810">
        <f t="shared" si="5"/>
        <v>0</v>
      </c>
      <c r="Q11" s="1777">
        <f t="shared" si="3"/>
        <v>0</v>
      </c>
      <c r="R11" s="1777">
        <f t="shared" si="4"/>
        <v>0</v>
      </c>
      <c r="S11" s="434"/>
      <c r="T11" s="558"/>
      <c r="U11" s="36"/>
    </row>
    <row r="12" spans="2:24" ht="20.100000000000001" customHeight="1" x14ac:dyDescent="0.2">
      <c r="B12" s="2422" t="s">
        <v>520</v>
      </c>
      <c r="C12" s="607" t="s">
        <v>602</v>
      </c>
      <c r="D12" s="604"/>
      <c r="E12" s="573"/>
      <c r="F12" s="605"/>
      <c r="G12" s="604"/>
      <c r="H12" s="573"/>
      <c r="I12" s="605"/>
      <c r="J12" s="604"/>
      <c r="K12" s="573"/>
      <c r="L12" s="605"/>
      <c r="M12" s="604"/>
      <c r="N12" s="573"/>
      <c r="O12" s="572"/>
      <c r="P12" s="1798">
        <f t="shared" ref="P12:P44" si="6">D12+J12+M12+G12</f>
        <v>0</v>
      </c>
      <c r="Q12" s="1799">
        <f t="shared" ref="Q12:Q44" si="7">E12+K12+N12+H12</f>
        <v>0</v>
      </c>
      <c r="R12" s="1800">
        <f t="shared" ref="R12:R44" si="8">F12+L12+O12+I12</f>
        <v>0</v>
      </c>
      <c r="S12" s="434"/>
      <c r="T12" s="558"/>
      <c r="U12" s="36"/>
    </row>
    <row r="13" spans="2:24" ht="20.100000000000001" customHeight="1" x14ac:dyDescent="0.2">
      <c r="B13" s="2422"/>
      <c r="C13" s="594" t="s">
        <v>603</v>
      </c>
      <c r="D13" s="604"/>
      <c r="E13" s="573"/>
      <c r="F13" s="605"/>
      <c r="G13" s="604"/>
      <c r="H13" s="573"/>
      <c r="I13" s="605"/>
      <c r="J13" s="604"/>
      <c r="K13" s="573"/>
      <c r="L13" s="605"/>
      <c r="M13" s="604"/>
      <c r="N13" s="573"/>
      <c r="O13" s="572"/>
      <c r="P13" s="1782">
        <f t="shared" si="6"/>
        <v>0</v>
      </c>
      <c r="Q13" s="1775">
        <f t="shared" si="7"/>
        <v>0</v>
      </c>
      <c r="R13" s="1781">
        <f t="shared" si="8"/>
        <v>0</v>
      </c>
      <c r="S13" s="434"/>
      <c r="T13" s="558"/>
      <c r="U13" s="36"/>
    </row>
    <row r="14" spans="2:24" ht="20.100000000000001" customHeight="1" x14ac:dyDescent="0.2">
      <c r="B14" s="2422"/>
      <c r="C14" s="594" t="s">
        <v>604</v>
      </c>
      <c r="D14" s="604"/>
      <c r="E14" s="573"/>
      <c r="F14" s="605"/>
      <c r="G14" s="604"/>
      <c r="H14" s="573"/>
      <c r="I14" s="605"/>
      <c r="J14" s="604"/>
      <c r="K14" s="573"/>
      <c r="L14" s="605"/>
      <c r="M14" s="1632"/>
      <c r="N14" s="573"/>
      <c r="O14" s="572"/>
      <c r="P14" s="1782">
        <f t="shared" si="6"/>
        <v>0</v>
      </c>
      <c r="Q14" s="1775">
        <f t="shared" si="7"/>
        <v>0</v>
      </c>
      <c r="R14" s="1781">
        <f t="shared" si="8"/>
        <v>0</v>
      </c>
      <c r="S14" s="434"/>
      <c r="T14" s="558"/>
      <c r="U14" s="36"/>
      <c r="X14" s="1778"/>
    </row>
    <row r="15" spans="2:24" ht="20.100000000000001" customHeight="1" x14ac:dyDescent="0.2">
      <c r="B15" s="2422"/>
      <c r="C15" s="594" t="s">
        <v>605</v>
      </c>
      <c r="D15" s="604"/>
      <c r="E15" s="573"/>
      <c r="F15" s="605"/>
      <c r="G15" s="604"/>
      <c r="H15" s="573"/>
      <c r="I15" s="605"/>
      <c r="J15" s="604"/>
      <c r="K15" s="573"/>
      <c r="L15" s="1785"/>
      <c r="M15" s="1786"/>
      <c r="N15" s="1779"/>
      <c r="O15" s="572"/>
      <c r="P15" s="1782">
        <f t="shared" si="6"/>
        <v>0</v>
      </c>
      <c r="Q15" s="1775">
        <f t="shared" si="7"/>
        <v>0</v>
      </c>
      <c r="R15" s="1781">
        <f t="shared" si="8"/>
        <v>0</v>
      </c>
      <c r="S15" s="434"/>
      <c r="T15" s="558"/>
      <c r="U15" s="36"/>
    </row>
    <row r="16" spans="2:24" ht="20.100000000000001" customHeight="1" x14ac:dyDescent="0.2">
      <c r="B16" s="2422"/>
      <c r="C16" s="594" t="s">
        <v>606</v>
      </c>
      <c r="D16" s="604"/>
      <c r="E16" s="573"/>
      <c r="F16" s="605"/>
      <c r="G16" s="604"/>
      <c r="H16" s="573"/>
      <c r="I16" s="605"/>
      <c r="J16" s="604"/>
      <c r="K16" s="573"/>
      <c r="L16" s="605"/>
      <c r="M16" s="1811"/>
      <c r="N16" s="573"/>
      <c r="O16" s="572"/>
      <c r="P16" s="1782">
        <f t="shared" si="6"/>
        <v>0</v>
      </c>
      <c r="Q16" s="1775">
        <f t="shared" si="7"/>
        <v>0</v>
      </c>
      <c r="R16" s="1781">
        <f t="shared" si="8"/>
        <v>0</v>
      </c>
      <c r="S16" s="434"/>
      <c r="T16" s="558"/>
      <c r="U16" s="36"/>
    </row>
    <row r="17" spans="2:21" ht="20.100000000000001" customHeight="1" x14ac:dyDescent="0.2">
      <c r="B17" s="2422"/>
      <c r="C17" s="594" t="s">
        <v>607</v>
      </c>
      <c r="D17" s="604"/>
      <c r="E17" s="573"/>
      <c r="F17" s="605"/>
      <c r="G17" s="604"/>
      <c r="H17" s="573"/>
      <c r="I17" s="605"/>
      <c r="J17" s="604"/>
      <c r="K17" s="573"/>
      <c r="L17" s="605"/>
      <c r="M17" s="604"/>
      <c r="N17" s="573"/>
      <c r="O17" s="572"/>
      <c r="P17" s="1782">
        <f t="shared" si="6"/>
        <v>0</v>
      </c>
      <c r="Q17" s="1775">
        <f t="shared" si="7"/>
        <v>0</v>
      </c>
      <c r="R17" s="1781">
        <f t="shared" si="8"/>
        <v>0</v>
      </c>
      <c r="S17" s="434"/>
      <c r="T17" s="558"/>
      <c r="U17" s="36"/>
    </row>
    <row r="18" spans="2:21" ht="20.100000000000001" customHeight="1" x14ac:dyDescent="0.2">
      <c r="B18" s="2422"/>
      <c r="C18" s="594" t="s">
        <v>608</v>
      </c>
      <c r="D18" s="604"/>
      <c r="E18" s="573"/>
      <c r="F18" s="605"/>
      <c r="G18" s="604"/>
      <c r="H18" s="573"/>
      <c r="I18" s="605"/>
      <c r="J18" s="604"/>
      <c r="K18" s="573"/>
      <c r="L18" s="605"/>
      <c r="M18" s="604"/>
      <c r="N18" s="573"/>
      <c r="O18" s="572"/>
      <c r="P18" s="1782">
        <f t="shared" si="6"/>
        <v>0</v>
      </c>
      <c r="Q18" s="1775">
        <f t="shared" si="7"/>
        <v>0</v>
      </c>
      <c r="R18" s="1781">
        <f t="shared" si="8"/>
        <v>0</v>
      </c>
      <c r="S18" s="434"/>
      <c r="T18" s="558"/>
      <c r="U18" s="36"/>
    </row>
    <row r="19" spans="2:21" ht="20.100000000000001" customHeight="1" x14ac:dyDescent="0.2">
      <c r="B19" s="2422"/>
      <c r="C19" s="594" t="s">
        <v>609</v>
      </c>
      <c r="D19" s="604"/>
      <c r="E19" s="573"/>
      <c r="F19" s="605"/>
      <c r="G19" s="604"/>
      <c r="H19" s="573"/>
      <c r="I19" s="605"/>
      <c r="J19" s="604"/>
      <c r="K19" s="573"/>
      <c r="L19" s="605"/>
      <c r="M19" s="604"/>
      <c r="N19" s="573"/>
      <c r="O19" s="572"/>
      <c r="P19" s="1782">
        <f t="shared" si="6"/>
        <v>0</v>
      </c>
      <c r="Q19" s="1775">
        <f t="shared" si="7"/>
        <v>0</v>
      </c>
      <c r="R19" s="1781">
        <f t="shared" si="8"/>
        <v>0</v>
      </c>
      <c r="S19" s="434"/>
      <c r="T19" s="558"/>
      <c r="U19" s="36"/>
    </row>
    <row r="20" spans="2:21" ht="20.100000000000001" customHeight="1" x14ac:dyDescent="0.2">
      <c r="B20" s="2422"/>
      <c r="C20" s="594" t="s">
        <v>610</v>
      </c>
      <c r="D20" s="604"/>
      <c r="E20" s="573"/>
      <c r="F20" s="605"/>
      <c r="G20" s="604"/>
      <c r="H20" s="573"/>
      <c r="I20" s="605"/>
      <c r="J20" s="604"/>
      <c r="K20" s="573"/>
      <c r="L20" s="605"/>
      <c r="M20" s="604"/>
      <c r="N20" s="573"/>
      <c r="O20" s="572"/>
      <c r="P20" s="1782">
        <f t="shared" si="6"/>
        <v>0</v>
      </c>
      <c r="Q20" s="1775">
        <f t="shared" si="7"/>
        <v>0</v>
      </c>
      <c r="R20" s="1781">
        <f t="shared" si="8"/>
        <v>0</v>
      </c>
      <c r="S20" s="434"/>
      <c r="T20" s="558"/>
      <c r="U20" s="36"/>
    </row>
    <row r="21" spans="2:21" ht="20.100000000000001" customHeight="1" x14ac:dyDescent="0.2">
      <c r="B21" s="2422"/>
      <c r="C21" s="594" t="s">
        <v>611</v>
      </c>
      <c r="D21" s="604"/>
      <c r="E21" s="573"/>
      <c r="F21" s="605"/>
      <c r="G21" s="604"/>
      <c r="H21" s="573"/>
      <c r="I21" s="605"/>
      <c r="J21" s="604"/>
      <c r="K21" s="596"/>
      <c r="L21" s="605"/>
      <c r="M21" s="604"/>
      <c r="N21" s="573"/>
      <c r="O21" s="572"/>
      <c r="P21" s="1782">
        <f t="shared" si="6"/>
        <v>0</v>
      </c>
      <c r="Q21" s="1775">
        <f t="shared" si="7"/>
        <v>0</v>
      </c>
      <c r="R21" s="1781">
        <f t="shared" si="8"/>
        <v>0</v>
      </c>
      <c r="S21" s="434"/>
      <c r="T21" s="558"/>
      <c r="U21" s="36"/>
    </row>
    <row r="22" spans="2:21" ht="20.100000000000001" customHeight="1" x14ac:dyDescent="0.2">
      <c r="B22" s="2422"/>
      <c r="C22" s="594" t="s">
        <v>612</v>
      </c>
      <c r="D22" s="604"/>
      <c r="E22" s="573"/>
      <c r="F22" s="605"/>
      <c r="G22" s="604"/>
      <c r="H22" s="573"/>
      <c r="I22" s="605"/>
      <c r="J22" s="604"/>
      <c r="K22" s="573"/>
      <c r="L22" s="605"/>
      <c r="M22" s="604"/>
      <c r="N22" s="573"/>
      <c r="O22" s="572"/>
      <c r="P22" s="1782">
        <f t="shared" si="6"/>
        <v>0</v>
      </c>
      <c r="Q22" s="1775">
        <f t="shared" si="7"/>
        <v>0</v>
      </c>
      <c r="R22" s="1781">
        <f t="shared" si="8"/>
        <v>0</v>
      </c>
      <c r="S22" s="434"/>
      <c r="T22" s="558"/>
      <c r="U22" s="36"/>
    </row>
    <row r="23" spans="2:21" ht="20.100000000000001" customHeight="1" x14ac:dyDescent="0.2">
      <c r="B23" s="2422"/>
      <c r="C23" s="594" t="s">
        <v>613</v>
      </c>
      <c r="D23" s="604"/>
      <c r="E23" s="573"/>
      <c r="F23" s="605"/>
      <c r="G23" s="604"/>
      <c r="H23" s="573"/>
      <c r="I23" s="605"/>
      <c r="J23" s="604"/>
      <c r="K23" s="573"/>
      <c r="L23" s="605"/>
      <c r="M23" s="604"/>
      <c r="N23" s="573"/>
      <c r="O23" s="572"/>
      <c r="P23" s="1782">
        <f t="shared" si="6"/>
        <v>0</v>
      </c>
      <c r="Q23" s="1775">
        <f t="shared" si="7"/>
        <v>0</v>
      </c>
      <c r="R23" s="1781">
        <f t="shared" si="8"/>
        <v>0</v>
      </c>
      <c r="S23" s="434"/>
      <c r="T23" s="558"/>
      <c r="U23" s="36"/>
    </row>
    <row r="24" spans="2:21" ht="20.100000000000001" customHeight="1" x14ac:dyDescent="0.2">
      <c r="B24" s="2422"/>
      <c r="C24" s="594" t="s">
        <v>614</v>
      </c>
      <c r="D24" s="604"/>
      <c r="E24" s="573"/>
      <c r="F24" s="605"/>
      <c r="G24" s="604"/>
      <c r="H24" s="573"/>
      <c r="I24" s="605"/>
      <c r="J24" s="604"/>
      <c r="K24" s="573"/>
      <c r="L24" s="605"/>
      <c r="M24" s="604"/>
      <c r="N24" s="573"/>
      <c r="O24" s="572"/>
      <c r="P24" s="1782">
        <f t="shared" si="6"/>
        <v>0</v>
      </c>
      <c r="Q24" s="1775">
        <f t="shared" si="7"/>
        <v>0</v>
      </c>
      <c r="R24" s="1781">
        <f t="shared" si="8"/>
        <v>0</v>
      </c>
      <c r="S24" s="434"/>
      <c r="T24" s="558"/>
      <c r="U24" s="36"/>
    </row>
    <row r="25" spans="2:21" ht="20.100000000000001" customHeight="1" x14ac:dyDescent="0.2">
      <c r="B25" s="2422"/>
      <c r="C25" s="594" t="s">
        <v>615</v>
      </c>
      <c r="D25" s="604"/>
      <c r="E25" s="573"/>
      <c r="F25" s="605"/>
      <c r="G25" s="604"/>
      <c r="H25" s="573"/>
      <c r="I25" s="605"/>
      <c r="J25" s="604"/>
      <c r="K25" s="573"/>
      <c r="L25" s="605"/>
      <c r="M25" s="604"/>
      <c r="N25" s="573"/>
      <c r="O25" s="572"/>
      <c r="P25" s="1782">
        <f t="shared" si="6"/>
        <v>0</v>
      </c>
      <c r="Q25" s="1775">
        <f t="shared" si="7"/>
        <v>0</v>
      </c>
      <c r="R25" s="1781">
        <f t="shared" si="8"/>
        <v>0</v>
      </c>
      <c r="S25" s="434"/>
      <c r="T25" s="558"/>
      <c r="U25" s="36"/>
    </row>
    <row r="26" spans="2:21" ht="20.100000000000001" customHeight="1" x14ac:dyDescent="0.2">
      <c r="B26" s="2422"/>
      <c r="C26" s="594" t="s">
        <v>616</v>
      </c>
      <c r="D26" s="604"/>
      <c r="E26" s="573"/>
      <c r="F26" s="605"/>
      <c r="G26" s="604"/>
      <c r="H26" s="573"/>
      <c r="I26" s="605"/>
      <c r="J26" s="604"/>
      <c r="K26" s="573"/>
      <c r="L26" s="605"/>
      <c r="M26" s="604"/>
      <c r="N26" s="573"/>
      <c r="O26" s="572"/>
      <c r="P26" s="1782">
        <f t="shared" si="6"/>
        <v>0</v>
      </c>
      <c r="Q26" s="1775">
        <f t="shared" si="7"/>
        <v>0</v>
      </c>
      <c r="R26" s="1781">
        <f t="shared" si="8"/>
        <v>0</v>
      </c>
      <c r="S26" s="434"/>
      <c r="T26" s="558"/>
      <c r="U26" s="36"/>
    </row>
    <row r="27" spans="2:21" ht="20.100000000000001" customHeight="1" x14ac:dyDescent="0.2">
      <c r="B27" s="2422"/>
      <c r="C27" s="594" t="s">
        <v>617</v>
      </c>
      <c r="D27" s="604"/>
      <c r="E27" s="573"/>
      <c r="F27" s="605"/>
      <c r="G27" s="604"/>
      <c r="H27" s="573"/>
      <c r="I27" s="605"/>
      <c r="J27" s="604"/>
      <c r="K27" s="573"/>
      <c r="L27" s="605"/>
      <c r="M27" s="604"/>
      <c r="N27" s="573"/>
      <c r="O27" s="572"/>
      <c r="P27" s="1782">
        <f t="shared" si="6"/>
        <v>0</v>
      </c>
      <c r="Q27" s="1775">
        <f t="shared" si="7"/>
        <v>0</v>
      </c>
      <c r="R27" s="1781">
        <f t="shared" si="8"/>
        <v>0</v>
      </c>
      <c r="S27" s="434"/>
      <c r="T27" s="558"/>
      <c r="U27" s="36"/>
    </row>
    <row r="28" spans="2:21" ht="20.100000000000001" customHeight="1" x14ac:dyDescent="0.2">
      <c r="B28" s="2422"/>
      <c r="C28" s="594" t="s">
        <v>618</v>
      </c>
      <c r="D28" s="604"/>
      <c r="E28" s="573"/>
      <c r="F28" s="605"/>
      <c r="G28" s="604"/>
      <c r="H28" s="573"/>
      <c r="I28" s="605"/>
      <c r="J28" s="604"/>
      <c r="K28" s="573"/>
      <c r="L28" s="605"/>
      <c r="M28" s="604"/>
      <c r="N28" s="573"/>
      <c r="O28" s="572"/>
      <c r="P28" s="1782">
        <f t="shared" si="6"/>
        <v>0</v>
      </c>
      <c r="Q28" s="1775">
        <f t="shared" si="7"/>
        <v>0</v>
      </c>
      <c r="R28" s="1781">
        <f t="shared" si="8"/>
        <v>0</v>
      </c>
      <c r="S28" s="434"/>
      <c r="T28" s="558"/>
      <c r="U28" s="36"/>
    </row>
    <row r="29" spans="2:21" ht="20.100000000000001" customHeight="1" x14ac:dyDescent="0.2">
      <c r="B29" s="2422"/>
      <c r="C29" s="594" t="s">
        <v>619</v>
      </c>
      <c r="D29" s="604"/>
      <c r="E29" s="573"/>
      <c r="F29" s="605"/>
      <c r="G29" s="604"/>
      <c r="H29" s="573"/>
      <c r="I29" s="605"/>
      <c r="J29" s="604"/>
      <c r="K29" s="573"/>
      <c r="L29" s="605"/>
      <c r="M29" s="604"/>
      <c r="N29" s="573"/>
      <c r="O29" s="572"/>
      <c r="P29" s="1782">
        <f t="shared" si="6"/>
        <v>0</v>
      </c>
      <c r="Q29" s="1775">
        <f t="shared" si="7"/>
        <v>0</v>
      </c>
      <c r="R29" s="1781">
        <f t="shared" si="8"/>
        <v>0</v>
      </c>
      <c r="S29" s="434"/>
      <c r="T29" s="558"/>
      <c r="U29" s="36"/>
    </row>
    <row r="30" spans="2:21" ht="20.100000000000001" customHeight="1" x14ac:dyDescent="0.2">
      <c r="B30" s="2422"/>
      <c r="C30" s="594" t="s">
        <v>620</v>
      </c>
      <c r="D30" s="604"/>
      <c r="E30" s="573"/>
      <c r="F30" s="605"/>
      <c r="G30" s="604"/>
      <c r="H30" s="573"/>
      <c r="I30" s="605"/>
      <c r="J30" s="604"/>
      <c r="K30" s="573"/>
      <c r="L30" s="605"/>
      <c r="M30" s="604"/>
      <c r="N30" s="573"/>
      <c r="O30" s="572"/>
      <c r="P30" s="1782">
        <f t="shared" si="6"/>
        <v>0</v>
      </c>
      <c r="Q30" s="1775">
        <f t="shared" si="7"/>
        <v>0</v>
      </c>
      <c r="R30" s="1781">
        <f t="shared" si="8"/>
        <v>0</v>
      </c>
      <c r="S30" s="434"/>
      <c r="T30" s="558"/>
      <c r="U30" s="36"/>
    </row>
    <row r="31" spans="2:21" ht="20.25" customHeight="1" x14ac:dyDescent="0.2">
      <c r="B31" s="2422"/>
      <c r="C31" s="606" t="s">
        <v>29</v>
      </c>
      <c r="D31" s="604"/>
      <c r="E31" s="573"/>
      <c r="F31" s="605"/>
      <c r="G31" s="604"/>
      <c r="H31" s="573"/>
      <c r="I31" s="605"/>
      <c r="J31" s="604"/>
      <c r="K31" s="573"/>
      <c r="L31" s="605"/>
      <c r="M31" s="604"/>
      <c r="N31" s="573"/>
      <c r="O31" s="572"/>
      <c r="P31" s="1782">
        <f t="shared" si="6"/>
        <v>0</v>
      </c>
      <c r="Q31" s="1775">
        <f t="shared" si="7"/>
        <v>0</v>
      </c>
      <c r="R31" s="1781">
        <f t="shared" si="8"/>
        <v>0</v>
      </c>
    </row>
    <row r="32" spans="2:21" ht="21" customHeight="1" x14ac:dyDescent="0.2">
      <c r="B32" s="2422"/>
      <c r="C32" s="1790"/>
      <c r="D32" s="604"/>
      <c r="E32" s="573"/>
      <c r="F32" s="605"/>
      <c r="G32" s="604"/>
      <c r="H32" s="573"/>
      <c r="I32" s="605"/>
      <c r="J32" s="604"/>
      <c r="K32" s="573"/>
      <c r="L32" s="605"/>
      <c r="M32" s="604"/>
      <c r="N32" s="573"/>
      <c r="O32" s="572"/>
      <c r="P32" s="1782">
        <f t="shared" si="6"/>
        <v>0</v>
      </c>
      <c r="Q32" s="1775">
        <f t="shared" si="7"/>
        <v>0</v>
      </c>
      <c r="R32" s="1781">
        <f t="shared" si="8"/>
        <v>0</v>
      </c>
    </row>
    <row r="33" spans="2:18" ht="21" customHeight="1" thickBot="1" x14ac:dyDescent="0.25">
      <c r="B33" s="2422"/>
      <c r="C33" s="1791"/>
      <c r="D33" s="1632"/>
      <c r="E33" s="1964"/>
      <c r="F33" s="1967"/>
      <c r="G33" s="1632"/>
      <c r="H33" s="1964"/>
      <c r="I33" s="1967"/>
      <c r="J33" s="1632"/>
      <c r="K33" s="1964"/>
      <c r="L33" s="1967"/>
      <c r="M33" s="1632"/>
      <c r="N33" s="1964"/>
      <c r="O33" s="1965"/>
      <c r="P33" s="1801">
        <f t="shared" si="6"/>
        <v>0</v>
      </c>
      <c r="Q33" s="1802">
        <f t="shared" si="7"/>
        <v>0</v>
      </c>
      <c r="R33" s="1803">
        <f t="shared" si="8"/>
        <v>0</v>
      </c>
    </row>
    <row r="34" spans="2:18" ht="27.75" customHeight="1" thickBot="1" x14ac:dyDescent="0.25">
      <c r="B34" s="2417" t="s">
        <v>633</v>
      </c>
      <c r="C34" s="2418"/>
      <c r="D34" s="602">
        <f t="shared" ref="D34:O34" si="9">SUM(D35:D40)</f>
        <v>0</v>
      </c>
      <c r="E34" s="600">
        <f t="shared" si="9"/>
        <v>0</v>
      </c>
      <c r="F34" s="599">
        <f t="shared" si="9"/>
        <v>0</v>
      </c>
      <c r="G34" s="602">
        <f t="shared" ref="G34:H34" si="10">SUM(G35:G40)</f>
        <v>0</v>
      </c>
      <c r="H34" s="600">
        <f t="shared" si="10"/>
        <v>0</v>
      </c>
      <c r="I34" s="599">
        <f>SUM(I35:I40)</f>
        <v>0</v>
      </c>
      <c r="J34" s="602">
        <f t="shared" si="9"/>
        <v>0</v>
      </c>
      <c r="K34" s="600">
        <f t="shared" si="9"/>
        <v>0</v>
      </c>
      <c r="L34" s="599">
        <f t="shared" si="9"/>
        <v>0</v>
      </c>
      <c r="M34" s="602">
        <f t="shared" si="9"/>
        <v>0</v>
      </c>
      <c r="N34" s="600">
        <f t="shared" si="9"/>
        <v>0</v>
      </c>
      <c r="O34" s="601">
        <f t="shared" si="9"/>
        <v>0</v>
      </c>
      <c r="P34" s="1777">
        <f t="shared" si="6"/>
        <v>0</v>
      </c>
      <c r="Q34" s="1777">
        <f t="shared" si="7"/>
        <v>0</v>
      </c>
      <c r="R34" s="1777">
        <f t="shared" si="8"/>
        <v>0</v>
      </c>
    </row>
    <row r="35" spans="2:18" ht="20.25" customHeight="1" x14ac:dyDescent="0.2">
      <c r="B35" s="2425" t="s">
        <v>520</v>
      </c>
      <c r="C35" s="1788"/>
      <c r="D35" s="597"/>
      <c r="E35" s="596"/>
      <c r="F35" s="598"/>
      <c r="G35" s="597"/>
      <c r="H35" s="596"/>
      <c r="I35" s="598"/>
      <c r="J35" s="597"/>
      <c r="K35" s="596"/>
      <c r="L35" s="598"/>
      <c r="M35" s="597"/>
      <c r="N35" s="596"/>
      <c r="O35" s="595"/>
      <c r="P35" s="1798">
        <f t="shared" si="6"/>
        <v>0</v>
      </c>
      <c r="Q35" s="1799">
        <f t="shared" si="7"/>
        <v>0</v>
      </c>
      <c r="R35" s="1800">
        <f t="shared" si="8"/>
        <v>0</v>
      </c>
    </row>
    <row r="36" spans="2:18" ht="21" customHeight="1" x14ac:dyDescent="0.2">
      <c r="B36" s="2426"/>
      <c r="C36" s="1789"/>
      <c r="D36" s="597"/>
      <c r="E36" s="596"/>
      <c r="F36" s="598"/>
      <c r="G36" s="597"/>
      <c r="H36" s="596"/>
      <c r="I36" s="598"/>
      <c r="J36" s="597"/>
      <c r="K36" s="596"/>
      <c r="L36" s="598"/>
      <c r="M36" s="597"/>
      <c r="N36" s="596"/>
      <c r="O36" s="595"/>
      <c r="P36" s="1782">
        <f t="shared" si="6"/>
        <v>0</v>
      </c>
      <c r="Q36" s="1775">
        <f t="shared" si="7"/>
        <v>0</v>
      </c>
      <c r="R36" s="1781">
        <f t="shared" si="8"/>
        <v>0</v>
      </c>
    </row>
    <row r="37" spans="2:18" ht="19.5" customHeight="1" x14ac:dyDescent="0.2">
      <c r="B37" s="2426"/>
      <c r="C37" s="1789"/>
      <c r="D37" s="597"/>
      <c r="E37" s="596"/>
      <c r="F37" s="598"/>
      <c r="G37" s="597"/>
      <c r="H37" s="596"/>
      <c r="I37" s="598"/>
      <c r="J37" s="597"/>
      <c r="K37" s="596"/>
      <c r="L37" s="598"/>
      <c r="M37" s="597"/>
      <c r="N37" s="596"/>
      <c r="O37" s="595"/>
      <c r="P37" s="1782">
        <f t="shared" si="6"/>
        <v>0</v>
      </c>
      <c r="Q37" s="1775">
        <f t="shared" si="7"/>
        <v>0</v>
      </c>
      <c r="R37" s="1781">
        <f t="shared" si="8"/>
        <v>0</v>
      </c>
    </row>
    <row r="38" spans="2:18" ht="18.75" customHeight="1" x14ac:dyDescent="0.2">
      <c r="B38" s="2426"/>
      <c r="C38" s="1789"/>
      <c r="D38" s="597"/>
      <c r="E38" s="596"/>
      <c r="F38" s="598"/>
      <c r="G38" s="597"/>
      <c r="H38" s="596"/>
      <c r="I38" s="598"/>
      <c r="J38" s="597"/>
      <c r="K38" s="596"/>
      <c r="L38" s="598"/>
      <c r="M38" s="597"/>
      <c r="N38" s="596"/>
      <c r="O38" s="595"/>
      <c r="P38" s="1782">
        <f t="shared" si="6"/>
        <v>0</v>
      </c>
      <c r="Q38" s="1775">
        <f t="shared" si="7"/>
        <v>0</v>
      </c>
      <c r="R38" s="1781">
        <f t="shared" si="8"/>
        <v>0</v>
      </c>
    </row>
    <row r="39" spans="2:18" ht="21" customHeight="1" x14ac:dyDescent="0.2">
      <c r="B39" s="2426"/>
      <c r="C39" s="1789"/>
      <c r="D39" s="597"/>
      <c r="E39" s="596"/>
      <c r="F39" s="598"/>
      <c r="G39" s="597"/>
      <c r="H39" s="596"/>
      <c r="I39" s="598"/>
      <c r="J39" s="597"/>
      <c r="K39" s="596"/>
      <c r="L39" s="598"/>
      <c r="M39" s="597"/>
      <c r="N39" s="596"/>
      <c r="O39" s="595"/>
      <c r="P39" s="1782">
        <f t="shared" si="6"/>
        <v>0</v>
      </c>
      <c r="Q39" s="1775">
        <f t="shared" si="7"/>
        <v>0</v>
      </c>
      <c r="R39" s="1781">
        <f t="shared" si="8"/>
        <v>0</v>
      </c>
    </row>
    <row r="40" spans="2:18" ht="21.75" customHeight="1" thickBot="1" x14ac:dyDescent="0.25">
      <c r="B40" s="2427"/>
      <c r="C40" s="1789"/>
      <c r="D40" s="597"/>
      <c r="E40" s="596"/>
      <c r="F40" s="598"/>
      <c r="G40" s="597"/>
      <c r="H40" s="596"/>
      <c r="I40" s="598"/>
      <c r="J40" s="597"/>
      <c r="K40" s="596"/>
      <c r="L40" s="598"/>
      <c r="M40" s="597"/>
      <c r="N40" s="596"/>
      <c r="O40" s="595"/>
      <c r="P40" s="1801">
        <f t="shared" si="6"/>
        <v>0</v>
      </c>
      <c r="Q40" s="1802">
        <f t="shared" si="7"/>
        <v>0</v>
      </c>
      <c r="R40" s="1803">
        <f t="shared" si="8"/>
        <v>0</v>
      </c>
    </row>
    <row r="41" spans="2:18" ht="25.5" customHeight="1" thickBot="1" x14ac:dyDescent="0.25">
      <c r="B41" s="2417" t="s">
        <v>634</v>
      </c>
      <c r="C41" s="2418"/>
      <c r="D41" s="602">
        <f t="shared" ref="D41:O41" si="11">SUM(D42:D44)</f>
        <v>0</v>
      </c>
      <c r="E41" s="600">
        <f t="shared" si="11"/>
        <v>0</v>
      </c>
      <c r="F41" s="599">
        <f t="shared" si="11"/>
        <v>0</v>
      </c>
      <c r="G41" s="602">
        <f t="shared" ref="G41:H41" si="12">SUM(G42:G44)</f>
        <v>0</v>
      </c>
      <c r="H41" s="600">
        <f t="shared" si="12"/>
        <v>0</v>
      </c>
      <c r="I41" s="599">
        <f>SUM(I42:I44)</f>
        <v>0</v>
      </c>
      <c r="J41" s="602">
        <f t="shared" si="11"/>
        <v>0</v>
      </c>
      <c r="K41" s="600">
        <f t="shared" si="11"/>
        <v>0</v>
      </c>
      <c r="L41" s="599">
        <f t="shared" si="11"/>
        <v>0</v>
      </c>
      <c r="M41" s="602">
        <f t="shared" si="11"/>
        <v>0</v>
      </c>
      <c r="N41" s="600">
        <f t="shared" si="11"/>
        <v>0</v>
      </c>
      <c r="O41" s="601">
        <f t="shared" si="11"/>
        <v>0</v>
      </c>
      <c r="P41" s="1777">
        <f t="shared" si="6"/>
        <v>0</v>
      </c>
      <c r="Q41" s="1777">
        <f t="shared" si="7"/>
        <v>0</v>
      </c>
      <c r="R41" s="1777">
        <f t="shared" si="8"/>
        <v>0</v>
      </c>
    </row>
    <row r="42" spans="2:18" ht="21" customHeight="1" x14ac:dyDescent="0.2">
      <c r="B42" s="2419" t="s">
        <v>520</v>
      </c>
      <c r="C42" s="594" t="s">
        <v>166</v>
      </c>
      <c r="D42" s="597"/>
      <c r="E42" s="596"/>
      <c r="F42" s="598"/>
      <c r="G42" s="597"/>
      <c r="H42" s="596"/>
      <c r="I42" s="598"/>
      <c r="J42" s="597"/>
      <c r="K42" s="596"/>
      <c r="L42" s="598"/>
      <c r="M42" s="597"/>
      <c r="N42" s="596"/>
      <c r="O42" s="595"/>
      <c r="P42" s="1798">
        <f t="shared" si="6"/>
        <v>0</v>
      </c>
      <c r="Q42" s="1799">
        <f t="shared" si="7"/>
        <v>0</v>
      </c>
      <c r="R42" s="1800">
        <f t="shared" si="8"/>
        <v>0</v>
      </c>
    </row>
    <row r="43" spans="2:18" ht="22.5" customHeight="1" x14ac:dyDescent="0.2">
      <c r="B43" s="2420"/>
      <c r="C43" s="594" t="s">
        <v>160</v>
      </c>
      <c r="D43" s="597"/>
      <c r="E43" s="596"/>
      <c r="F43" s="598"/>
      <c r="G43" s="597"/>
      <c r="H43" s="596"/>
      <c r="I43" s="598"/>
      <c r="J43" s="597"/>
      <c r="K43" s="596"/>
      <c r="L43" s="598"/>
      <c r="M43" s="597"/>
      <c r="N43" s="596"/>
      <c r="O43" s="595"/>
      <c r="P43" s="1782">
        <f t="shared" si="6"/>
        <v>0</v>
      </c>
      <c r="Q43" s="1775">
        <f t="shared" si="7"/>
        <v>0</v>
      </c>
      <c r="R43" s="1781">
        <f t="shared" si="8"/>
        <v>0</v>
      </c>
    </row>
    <row r="44" spans="2:18" ht="23.25" customHeight="1" thickBot="1" x14ac:dyDescent="0.25">
      <c r="B44" s="2421"/>
      <c r="C44" s="594" t="s">
        <v>172</v>
      </c>
      <c r="D44" s="592"/>
      <c r="E44" s="591"/>
      <c r="F44" s="593"/>
      <c r="G44" s="592"/>
      <c r="H44" s="591"/>
      <c r="I44" s="593"/>
      <c r="J44" s="592"/>
      <c r="K44" s="591"/>
      <c r="L44" s="593"/>
      <c r="M44" s="592"/>
      <c r="N44" s="591"/>
      <c r="O44" s="590"/>
      <c r="P44" s="1801">
        <f t="shared" si="6"/>
        <v>0</v>
      </c>
      <c r="Q44" s="1802">
        <f t="shared" si="7"/>
        <v>0</v>
      </c>
      <c r="R44" s="1803">
        <f t="shared" si="8"/>
        <v>0</v>
      </c>
    </row>
  </sheetData>
  <sheetProtection algorithmName="SHA-512" hashValue="5Zn0AJQBY4MwDQIJRCTDh2MY5N89cQdgrAE6pZjrSyIdD5+oUJak8p/JD4s0yfRYYFWJWjoDxfFNuvAABT2htA==" saltValue="PW8tWE4tE9ciETF4RJ+BPA==" spinCount="100000" sheet="1" formatRows="0"/>
  <protectedRanges>
    <protectedRange sqref="C35:C40" name="Zakres1"/>
    <protectedRange sqref="C32:C33" name="Zakres2"/>
  </protectedRanges>
  <mergeCells count="27">
    <mergeCell ref="B41:C41"/>
    <mergeCell ref="B42:B44"/>
    <mergeCell ref="B12:B33"/>
    <mergeCell ref="B7:C7"/>
    <mergeCell ref="B34:C34"/>
    <mergeCell ref="B35:B40"/>
    <mergeCell ref="B11:C11"/>
    <mergeCell ref="B8:C8"/>
    <mergeCell ref="B9:C9"/>
    <mergeCell ref="B10:C10"/>
    <mergeCell ref="D3:F3"/>
    <mergeCell ref="J3:L3"/>
    <mergeCell ref="M3:O3"/>
    <mergeCell ref="P3:R3"/>
    <mergeCell ref="D2:O2"/>
    <mergeCell ref="P2:Q2"/>
    <mergeCell ref="G3:I3"/>
    <mergeCell ref="E4:E5"/>
    <mergeCell ref="L4:L5"/>
    <mergeCell ref="Q4:Q5"/>
    <mergeCell ref="R4:R5"/>
    <mergeCell ref="F4:F5"/>
    <mergeCell ref="K4:K5"/>
    <mergeCell ref="N4:N5"/>
    <mergeCell ref="O4:O5"/>
    <mergeCell ref="H4:H5"/>
    <mergeCell ref="I4:I5"/>
  </mergeCells>
  <printOptions horizontalCentered="1"/>
  <pageMargins left="0.51181102362204722" right="0.51181102362204722" top="0.74803149606299213" bottom="0.74803149606299213" header="0.31496062992125984" footer="0.31496062992125984"/>
  <pageSetup paperSize="9" scale="53" orientation="landscape" r:id="rId1"/>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55EAA-8AAA-42A6-9C6C-DC7C2C71B251}">
  <sheetPr>
    <tabColor theme="3" tint="0.59999389629810485"/>
    <pageSetUpPr fitToPage="1"/>
  </sheetPr>
  <dimension ref="B1:BE39"/>
  <sheetViews>
    <sheetView showGridLines="0" view="pageBreakPreview" zoomScale="93" zoomScaleNormal="100" zoomScaleSheetLayoutView="100" workbookViewId="0">
      <selection activeCell="BD2" sqref="BD2"/>
    </sheetView>
  </sheetViews>
  <sheetFormatPr defaultColWidth="9.140625" defaultRowHeight="12.75" x14ac:dyDescent="0.2"/>
  <cols>
    <col min="1" max="1" width="4.7109375" style="1" customWidth="1"/>
    <col min="2" max="2" width="4.42578125" style="1" customWidth="1"/>
    <col min="3" max="3" width="29.85546875" style="1" customWidth="1"/>
    <col min="4" max="53" width="2.7109375" style="1" customWidth="1"/>
    <col min="54" max="54" width="13" style="1" customWidth="1"/>
    <col min="55" max="55" width="12.85546875" style="1" customWidth="1"/>
    <col min="56" max="56" width="14.85546875" style="1" customWidth="1"/>
    <col min="57" max="57" width="10.85546875" style="1" customWidth="1"/>
    <col min="58" max="16384" width="9.140625" style="1"/>
  </cols>
  <sheetData>
    <row r="1" spans="2:57" ht="30.75" customHeight="1" x14ac:dyDescent="0.2">
      <c r="B1" s="643" t="s">
        <v>635</v>
      </c>
      <c r="C1" s="642"/>
      <c r="D1" s="642"/>
      <c r="E1" s="642"/>
      <c r="F1" s="642"/>
      <c r="G1" s="642"/>
      <c r="H1" s="642"/>
      <c r="I1" s="642"/>
      <c r="J1" s="642"/>
      <c r="K1" s="642"/>
      <c r="L1" s="642"/>
      <c r="M1" s="642"/>
      <c r="N1" s="642"/>
      <c r="O1" s="642"/>
      <c r="P1" s="642"/>
      <c r="Q1" s="642"/>
      <c r="R1" s="642"/>
      <c r="S1" s="642"/>
      <c r="T1" s="642"/>
      <c r="U1" s="642"/>
      <c r="V1" s="642"/>
      <c r="W1" s="642"/>
      <c r="X1" s="642"/>
      <c r="Y1" s="642"/>
      <c r="Z1" s="642"/>
      <c r="AA1" s="642"/>
      <c r="AB1" s="642"/>
      <c r="AC1" s="642"/>
      <c r="AD1" s="642"/>
      <c r="AE1" s="642"/>
      <c r="AF1" s="642"/>
      <c r="AG1" s="642"/>
      <c r="AH1" s="642"/>
      <c r="AI1" s="642"/>
      <c r="AJ1" s="642"/>
      <c r="AK1" s="642"/>
      <c r="AL1" s="642"/>
      <c r="AM1" s="642"/>
      <c r="AN1" s="642"/>
      <c r="AO1" s="642"/>
      <c r="AP1" s="642"/>
      <c r="AQ1" s="642"/>
      <c r="AR1" s="642"/>
      <c r="AS1" s="642"/>
      <c r="AT1" s="642"/>
      <c r="AU1" s="642"/>
      <c r="AV1" s="642"/>
      <c r="AW1" s="642"/>
      <c r="AX1" s="642"/>
      <c r="AY1" s="642"/>
      <c r="AZ1" s="642"/>
      <c r="BA1" s="642"/>
      <c r="BB1" s="642"/>
      <c r="BC1" s="642"/>
      <c r="BD1" s="642"/>
      <c r="BE1" s="642"/>
    </row>
    <row r="2" spans="2:57" ht="39" customHeight="1" thickBot="1" x14ac:dyDescent="0.35">
      <c r="B2" s="23"/>
      <c r="C2" s="641" t="str">
        <f>wizyt!C3</f>
        <v>??</v>
      </c>
      <c r="G2" s="638"/>
      <c r="H2" s="638"/>
      <c r="I2" s="638"/>
      <c r="J2" s="638"/>
      <c r="K2" s="638"/>
      <c r="L2" s="638"/>
      <c r="M2" s="638"/>
      <c r="N2" s="638"/>
      <c r="O2" s="638"/>
      <c r="P2" s="638"/>
      <c r="Q2" s="638"/>
      <c r="R2" s="555"/>
      <c r="S2" s="640"/>
      <c r="T2" s="640"/>
      <c r="U2" s="640"/>
      <c r="V2" s="640"/>
      <c r="W2" s="640"/>
      <c r="X2" s="555"/>
      <c r="Y2" s="555"/>
      <c r="Z2" s="555"/>
      <c r="AA2" s="555"/>
      <c r="AB2" s="555"/>
      <c r="AC2" s="639" t="s">
        <v>636</v>
      </c>
      <c r="AD2" s="639"/>
      <c r="AE2" s="639"/>
      <c r="AF2" s="555" t="str">
        <f>wizyt!H3</f>
        <v>2023/2024</v>
      </c>
      <c r="AG2" s="555"/>
      <c r="AH2" s="555"/>
      <c r="AI2" s="555"/>
      <c r="AJ2" s="555"/>
      <c r="AK2" s="555"/>
      <c r="AL2" s="555"/>
      <c r="AM2" s="555"/>
      <c r="AN2" s="555"/>
      <c r="AO2" s="555"/>
      <c r="AP2" s="638"/>
      <c r="AQ2" s="638"/>
      <c r="AR2" s="638"/>
      <c r="AS2" s="638"/>
      <c r="AT2" s="638"/>
      <c r="AU2" s="638"/>
      <c r="AV2" s="638"/>
      <c r="AW2" s="638"/>
      <c r="AX2" s="638"/>
      <c r="AY2" s="638"/>
      <c r="AZ2" s="638"/>
      <c r="BA2" s="747" t="str">
        <f>IF(wizyt!$B$1&lt;&gt;0,wizyt!$B$1," ")</f>
        <v xml:space="preserve"> </v>
      </c>
      <c r="BB2" s="2435" t="str">
        <f>IF(wizyt!$D$1&lt;&gt;0,wizyt!$D$1," ")</f>
        <v xml:space="preserve"> </v>
      </c>
      <c r="BC2" s="2436"/>
      <c r="BD2" s="188"/>
      <c r="BE2" s="1633"/>
    </row>
    <row r="3" spans="2:57" ht="30" customHeight="1" thickBot="1" x14ac:dyDescent="0.25">
      <c r="B3" s="1634"/>
      <c r="C3" s="637" t="s">
        <v>9</v>
      </c>
      <c r="D3" s="2441" t="s">
        <v>637</v>
      </c>
      <c r="E3" s="2442"/>
      <c r="F3" s="2442"/>
      <c r="G3" s="2442"/>
      <c r="H3" s="2442"/>
      <c r="I3" s="2442"/>
      <c r="J3" s="2442"/>
      <c r="K3" s="2442"/>
      <c r="L3" s="2442"/>
      <c r="M3" s="2442"/>
      <c r="N3" s="2442"/>
      <c r="O3" s="2442"/>
      <c r="P3" s="2442"/>
      <c r="Q3" s="2442"/>
      <c r="R3" s="2442"/>
      <c r="S3" s="2442"/>
      <c r="T3" s="2442"/>
      <c r="U3" s="2442"/>
      <c r="V3" s="2442"/>
      <c r="W3" s="2442"/>
      <c r="X3" s="2442"/>
      <c r="Y3" s="2442"/>
      <c r="Z3" s="2442"/>
      <c r="AA3" s="2442"/>
      <c r="AB3" s="2442"/>
      <c r="AC3" s="2442"/>
      <c r="AD3" s="2442"/>
      <c r="AE3" s="2442"/>
      <c r="AF3" s="2442"/>
      <c r="AG3" s="2442"/>
      <c r="AH3" s="2442"/>
      <c r="AI3" s="2442"/>
      <c r="AJ3" s="2442"/>
      <c r="AK3" s="2442"/>
      <c r="AL3" s="2442"/>
      <c r="AM3" s="2442"/>
      <c r="AN3" s="2442"/>
      <c r="AO3" s="2442"/>
      <c r="AP3" s="2442"/>
      <c r="AQ3" s="2442"/>
      <c r="AR3" s="2442"/>
      <c r="AS3" s="2442"/>
      <c r="AT3" s="2442"/>
      <c r="AU3" s="2442"/>
      <c r="AV3" s="2442"/>
      <c r="AW3" s="2442"/>
      <c r="AX3" s="2442"/>
      <c r="AY3" s="2442"/>
      <c r="AZ3" s="2442"/>
      <c r="BA3" s="2442"/>
      <c r="BB3" s="2442"/>
      <c r="BC3" s="2442"/>
      <c r="BD3" s="2442"/>
      <c r="BE3" s="2443"/>
    </row>
    <row r="4" spans="2:57" ht="14.25" customHeight="1" x14ac:dyDescent="0.2">
      <c r="B4" s="1844"/>
      <c r="C4" s="1845" t="s">
        <v>340</v>
      </c>
      <c r="D4" s="2444" t="s">
        <v>638</v>
      </c>
      <c r="E4" s="2445"/>
      <c r="F4" s="2445"/>
      <c r="G4" s="2445"/>
      <c r="H4" s="2445"/>
      <c r="I4" s="2445"/>
      <c r="J4" s="2445"/>
      <c r="K4" s="2445"/>
      <c r="L4" s="2445"/>
      <c r="M4" s="2445"/>
      <c r="N4" s="2445"/>
      <c r="O4" s="2445"/>
      <c r="P4" s="2445"/>
      <c r="Q4" s="2445"/>
      <c r="R4" s="2445"/>
      <c r="S4" s="2445"/>
      <c r="T4" s="2445"/>
      <c r="U4" s="2445"/>
      <c r="V4" s="2445"/>
      <c r="W4" s="2445"/>
      <c r="X4" s="2445"/>
      <c r="Y4" s="2445"/>
      <c r="Z4" s="2445"/>
      <c r="AA4" s="2445"/>
      <c r="AB4" s="2445"/>
      <c r="AC4" s="2445"/>
      <c r="AD4" s="2445"/>
      <c r="AE4" s="2445"/>
      <c r="AF4" s="2445"/>
      <c r="AG4" s="2445"/>
      <c r="AH4" s="2446"/>
      <c r="AI4" s="2446"/>
      <c r="AJ4" s="2446"/>
      <c r="AK4" s="2446"/>
      <c r="AL4" s="2446"/>
      <c r="AM4" s="2446"/>
      <c r="AN4" s="2446"/>
      <c r="AO4" s="2446"/>
      <c r="AP4" s="2446"/>
      <c r="AQ4" s="2446"/>
      <c r="AR4" s="2446"/>
      <c r="AS4" s="2446"/>
      <c r="AT4" s="2446"/>
      <c r="AU4" s="2446"/>
      <c r="AV4" s="2446"/>
      <c r="AW4" s="2446"/>
      <c r="AX4" s="2446"/>
      <c r="AY4" s="2446"/>
      <c r="AZ4" s="2446"/>
      <c r="BA4" s="2446"/>
      <c r="BB4" s="2446"/>
      <c r="BC4" s="2446"/>
      <c r="BD4" s="2446"/>
      <c r="BE4" s="2447"/>
    </row>
    <row r="5" spans="2:57" ht="14.25" customHeight="1" x14ac:dyDescent="0.2">
      <c r="B5" s="1812"/>
      <c r="C5" s="636" t="s">
        <v>639</v>
      </c>
      <c r="D5" s="2450" t="s">
        <v>640</v>
      </c>
      <c r="E5" s="2451"/>
      <c r="F5" s="2451"/>
      <c r="G5" s="2451"/>
      <c r="H5" s="2451"/>
      <c r="I5" s="2451"/>
      <c r="J5" s="2451"/>
      <c r="K5" s="2451"/>
      <c r="L5" s="2451"/>
      <c r="M5" s="2451"/>
      <c r="N5" s="2451"/>
      <c r="O5" s="2451"/>
      <c r="P5" s="2451"/>
      <c r="Q5" s="2451"/>
      <c r="R5" s="2451"/>
      <c r="S5" s="2451"/>
      <c r="T5" s="2451"/>
      <c r="U5" s="2451"/>
      <c r="V5" s="2451"/>
      <c r="W5" s="2451"/>
      <c r="X5" s="2451"/>
      <c r="Y5" s="2451"/>
      <c r="Z5" s="2451"/>
      <c r="AA5" s="2451"/>
      <c r="AB5" s="2451"/>
      <c r="AC5" s="2451"/>
      <c r="AD5" s="2451"/>
      <c r="AE5" s="2451"/>
      <c r="AF5" s="2451"/>
      <c r="AG5" s="2452"/>
      <c r="AH5" s="2453" t="s">
        <v>641</v>
      </c>
      <c r="AI5" s="2453"/>
      <c r="AJ5" s="2453"/>
      <c r="AK5" s="2453"/>
      <c r="AL5" s="2453"/>
      <c r="AM5" s="2453"/>
      <c r="AN5" s="2453"/>
      <c r="AO5" s="2453"/>
      <c r="AP5" s="2453"/>
      <c r="AQ5" s="2453"/>
      <c r="AR5" s="2453"/>
      <c r="AS5" s="2453"/>
      <c r="AT5" s="2453"/>
      <c r="AU5" s="2453"/>
      <c r="AV5" s="2453"/>
      <c r="AW5" s="2453"/>
      <c r="AX5" s="2453"/>
      <c r="AY5" s="2453"/>
      <c r="AZ5" s="2453"/>
      <c r="BA5" s="2453"/>
      <c r="BB5" s="2456" t="s">
        <v>642</v>
      </c>
      <c r="BC5" s="2457"/>
      <c r="BD5" s="2458"/>
      <c r="BE5" s="2448" t="s">
        <v>643</v>
      </c>
    </row>
    <row r="6" spans="2:57" ht="14.25" customHeight="1" x14ac:dyDescent="0.2">
      <c r="B6" s="635"/>
      <c r="C6" s="634" t="s">
        <v>644</v>
      </c>
      <c r="D6" s="2454" t="s">
        <v>523</v>
      </c>
      <c r="E6" s="2451"/>
      <c r="F6" s="2451"/>
      <c r="G6" s="2451"/>
      <c r="H6" s="2455"/>
      <c r="I6" s="2454" t="s">
        <v>524</v>
      </c>
      <c r="J6" s="2451"/>
      <c r="K6" s="2451"/>
      <c r="L6" s="2451"/>
      <c r="M6" s="2455"/>
      <c r="N6" s="2454" t="s">
        <v>525</v>
      </c>
      <c r="O6" s="2451"/>
      <c r="P6" s="2451"/>
      <c r="Q6" s="2451"/>
      <c r="R6" s="2455"/>
      <c r="S6" s="2454" t="s">
        <v>526</v>
      </c>
      <c r="T6" s="2451"/>
      <c r="U6" s="2451"/>
      <c r="V6" s="2451"/>
      <c r="W6" s="2455"/>
      <c r="X6" s="2454" t="s">
        <v>527</v>
      </c>
      <c r="Y6" s="2451"/>
      <c r="Z6" s="2451"/>
      <c r="AA6" s="2451"/>
      <c r="AB6" s="2455"/>
      <c r="AC6" s="2454" t="s">
        <v>528</v>
      </c>
      <c r="AD6" s="2451"/>
      <c r="AE6" s="2451"/>
      <c r="AF6" s="2451"/>
      <c r="AG6" s="2455"/>
      <c r="AH6" s="2438" t="s">
        <v>523</v>
      </c>
      <c r="AI6" s="2439"/>
      <c r="AJ6" s="2439"/>
      <c r="AK6" s="2439"/>
      <c r="AL6" s="2440"/>
      <c r="AM6" s="2438" t="s">
        <v>524</v>
      </c>
      <c r="AN6" s="2439"/>
      <c r="AO6" s="2439"/>
      <c r="AP6" s="2439"/>
      <c r="AQ6" s="2440"/>
      <c r="AR6" s="2438" t="s">
        <v>525</v>
      </c>
      <c r="AS6" s="2439"/>
      <c r="AT6" s="2439"/>
      <c r="AU6" s="2439"/>
      <c r="AV6" s="2440"/>
      <c r="AW6" s="2438" t="s">
        <v>526</v>
      </c>
      <c r="AX6" s="2439"/>
      <c r="AY6" s="2439"/>
      <c r="AZ6" s="2439"/>
      <c r="BA6" s="2440"/>
      <c r="BB6" s="2459"/>
      <c r="BC6" s="2459"/>
      <c r="BD6" s="2460"/>
      <c r="BE6" s="2449"/>
    </row>
    <row r="7" spans="2:57" ht="14.25" customHeight="1" x14ac:dyDescent="0.2">
      <c r="B7" s="635"/>
      <c r="C7" s="634" t="s">
        <v>645</v>
      </c>
      <c r="D7" s="2432">
        <f>liczbaucz!C19</f>
        <v>0</v>
      </c>
      <c r="E7" s="2433"/>
      <c r="F7" s="2433"/>
      <c r="G7" s="2433"/>
      <c r="H7" s="2434"/>
      <c r="I7" s="2432">
        <f>liczbaucz!D19</f>
        <v>0</v>
      </c>
      <c r="J7" s="2433"/>
      <c r="K7" s="2433"/>
      <c r="L7" s="2433"/>
      <c r="M7" s="2434"/>
      <c r="N7" s="2432">
        <f>liczbaucz!E19</f>
        <v>0</v>
      </c>
      <c r="O7" s="2433"/>
      <c r="P7" s="2433"/>
      <c r="Q7" s="2433"/>
      <c r="R7" s="2434"/>
      <c r="S7" s="2432">
        <f>liczbaucz!F19</f>
        <v>0</v>
      </c>
      <c r="T7" s="2433"/>
      <c r="U7" s="2433"/>
      <c r="V7" s="2433"/>
      <c r="W7" s="2434"/>
      <c r="X7" s="2432">
        <f>liczbaucz!G19</f>
        <v>0</v>
      </c>
      <c r="Y7" s="2433"/>
      <c r="Z7" s="2433"/>
      <c r="AA7" s="2433"/>
      <c r="AB7" s="2434"/>
      <c r="AC7" s="2432">
        <f>liczbaucz!H19</f>
        <v>0</v>
      </c>
      <c r="AD7" s="2433"/>
      <c r="AE7" s="2433"/>
      <c r="AF7" s="2433"/>
      <c r="AG7" s="2434"/>
      <c r="AH7" s="2432">
        <f>liczbaucz!I19</f>
        <v>0</v>
      </c>
      <c r="AI7" s="2433"/>
      <c r="AJ7" s="2433"/>
      <c r="AK7" s="2433"/>
      <c r="AL7" s="2434"/>
      <c r="AM7" s="2432">
        <f>liczbaucz!J19</f>
        <v>0</v>
      </c>
      <c r="AN7" s="2433"/>
      <c r="AO7" s="2433"/>
      <c r="AP7" s="2433"/>
      <c r="AQ7" s="2434"/>
      <c r="AR7" s="2432">
        <f>liczbaucz!K19</f>
        <v>0</v>
      </c>
      <c r="AS7" s="2433"/>
      <c r="AT7" s="2433"/>
      <c r="AU7" s="2433"/>
      <c r="AV7" s="2434"/>
      <c r="AW7" s="2432">
        <f>liczbaucz!L19</f>
        <v>0</v>
      </c>
      <c r="AX7" s="2433"/>
      <c r="AY7" s="2433"/>
      <c r="AZ7" s="2433"/>
      <c r="BA7" s="2434"/>
      <c r="BB7" s="2459"/>
      <c r="BC7" s="2459"/>
      <c r="BD7" s="2460"/>
      <c r="BE7" s="2449"/>
    </row>
    <row r="8" spans="2:57" ht="14.25" customHeight="1" x14ac:dyDescent="0.2">
      <c r="B8" s="635"/>
      <c r="C8" s="634" t="s">
        <v>593</v>
      </c>
      <c r="D8" s="2432">
        <f>liczbaucz!C16</f>
        <v>0</v>
      </c>
      <c r="E8" s="2433"/>
      <c r="F8" s="2433"/>
      <c r="G8" s="2433"/>
      <c r="H8" s="2434"/>
      <c r="I8" s="2432">
        <f>liczbaucz!D16</f>
        <v>0</v>
      </c>
      <c r="J8" s="2433"/>
      <c r="K8" s="2433"/>
      <c r="L8" s="2433"/>
      <c r="M8" s="2434"/>
      <c r="N8" s="2432">
        <f>liczbaucz!E16</f>
        <v>0</v>
      </c>
      <c r="O8" s="2433"/>
      <c r="P8" s="2433"/>
      <c r="Q8" s="2433"/>
      <c r="R8" s="2434"/>
      <c r="S8" s="2432">
        <f>liczbaucz!F16</f>
        <v>0</v>
      </c>
      <c r="T8" s="2433"/>
      <c r="U8" s="2433"/>
      <c r="V8" s="2433"/>
      <c r="W8" s="2434"/>
      <c r="X8" s="2432">
        <f>liczbaucz!G16</f>
        <v>0</v>
      </c>
      <c r="Y8" s="2433"/>
      <c r="Z8" s="2433"/>
      <c r="AA8" s="2433"/>
      <c r="AB8" s="2434"/>
      <c r="AC8" s="2432">
        <f>liczbaucz!H16</f>
        <v>0</v>
      </c>
      <c r="AD8" s="2433"/>
      <c r="AE8" s="2433"/>
      <c r="AF8" s="2433"/>
      <c r="AG8" s="2434"/>
      <c r="AH8" s="2432">
        <f>liczbaucz!I16</f>
        <v>0</v>
      </c>
      <c r="AI8" s="2433"/>
      <c r="AJ8" s="2433"/>
      <c r="AK8" s="2433"/>
      <c r="AL8" s="2434"/>
      <c r="AM8" s="2432">
        <f>liczbaucz!J16</f>
        <v>0</v>
      </c>
      <c r="AN8" s="2433"/>
      <c r="AO8" s="2433"/>
      <c r="AP8" s="2433"/>
      <c r="AQ8" s="2434"/>
      <c r="AR8" s="2432">
        <f>liczbaucz!K16</f>
        <v>0</v>
      </c>
      <c r="AS8" s="2433"/>
      <c r="AT8" s="2433"/>
      <c r="AU8" s="2433"/>
      <c r="AV8" s="2434"/>
      <c r="AW8" s="2432">
        <f>liczbaucz!L16</f>
        <v>0</v>
      </c>
      <c r="AX8" s="2433"/>
      <c r="AY8" s="2433"/>
      <c r="AZ8" s="2433"/>
      <c r="BA8" s="2434"/>
      <c r="BB8" s="2461"/>
      <c r="BC8" s="2461"/>
      <c r="BD8" s="2462"/>
      <c r="BE8" s="2449"/>
    </row>
    <row r="9" spans="2:57" ht="16.5" customHeight="1" x14ac:dyDescent="0.2">
      <c r="B9" s="633"/>
      <c r="C9" s="632" t="s">
        <v>646</v>
      </c>
      <c r="D9" s="2465">
        <f>COUNTA(D11:H35)</f>
        <v>0</v>
      </c>
      <c r="E9" s="2466"/>
      <c r="F9" s="2466"/>
      <c r="G9" s="2466"/>
      <c r="H9" s="2467"/>
      <c r="I9" s="2437">
        <f>COUNTA(I11:M35)</f>
        <v>0</v>
      </c>
      <c r="J9" s="2428"/>
      <c r="K9" s="2428"/>
      <c r="L9" s="2428"/>
      <c r="M9" s="2429"/>
      <c r="N9" s="2437">
        <f>COUNTA(N11:R35)</f>
        <v>0</v>
      </c>
      <c r="O9" s="2428"/>
      <c r="P9" s="2428"/>
      <c r="Q9" s="2428"/>
      <c r="R9" s="2429"/>
      <c r="S9" s="2437">
        <f>COUNTA(S11:W35)</f>
        <v>0</v>
      </c>
      <c r="T9" s="2428"/>
      <c r="U9" s="2428"/>
      <c r="V9" s="2428"/>
      <c r="W9" s="2429"/>
      <c r="X9" s="2437">
        <f>COUNTA(X11:AB35)</f>
        <v>0</v>
      </c>
      <c r="Y9" s="2428"/>
      <c r="Z9" s="2428"/>
      <c r="AA9" s="2428"/>
      <c r="AB9" s="2429"/>
      <c r="AC9" s="2437">
        <f>COUNTA(AC11:AG35)</f>
        <v>0</v>
      </c>
      <c r="AD9" s="2428"/>
      <c r="AE9" s="2428"/>
      <c r="AF9" s="2428"/>
      <c r="AG9" s="2429"/>
      <c r="AH9" s="2437">
        <f>COUNTA(AH11:AL35)</f>
        <v>0</v>
      </c>
      <c r="AI9" s="2428"/>
      <c r="AJ9" s="2428"/>
      <c r="AK9" s="2428"/>
      <c r="AL9" s="2429"/>
      <c r="AM9" s="2437">
        <f>COUNTA(AM11:AQ35)</f>
        <v>0</v>
      </c>
      <c r="AN9" s="2428"/>
      <c r="AO9" s="2428"/>
      <c r="AP9" s="2428"/>
      <c r="AQ9" s="2429"/>
      <c r="AR9" s="2437">
        <f>COUNTA(AR11:AV35)</f>
        <v>0</v>
      </c>
      <c r="AS9" s="2428"/>
      <c r="AT9" s="2428"/>
      <c r="AU9" s="2428"/>
      <c r="AV9" s="2429"/>
      <c r="AW9" s="2437">
        <f>COUNTA(AW11:BA35)</f>
        <v>0</v>
      </c>
      <c r="AX9" s="2428"/>
      <c r="AY9" s="2428"/>
      <c r="AZ9" s="2428"/>
      <c r="BA9" s="2429"/>
      <c r="BB9" s="2428">
        <f>COUNTA(BB11:BD35)</f>
        <v>0</v>
      </c>
      <c r="BC9" s="2428"/>
      <c r="BD9" s="2429"/>
      <c r="BE9" s="2430">
        <f>SUM(BE11:BE35)</f>
        <v>0</v>
      </c>
    </row>
    <row r="10" spans="2:57" ht="16.5" customHeight="1" x14ac:dyDescent="0.2">
      <c r="B10" s="1813" t="s">
        <v>502</v>
      </c>
      <c r="C10" s="1695" t="s">
        <v>647</v>
      </c>
      <c r="D10" s="631">
        <v>1</v>
      </c>
      <c r="E10" s="630">
        <v>2</v>
      </c>
      <c r="F10" s="630">
        <v>3</v>
      </c>
      <c r="G10" s="629">
        <v>4</v>
      </c>
      <c r="H10" s="628">
        <v>5</v>
      </c>
      <c r="I10" s="631">
        <v>1</v>
      </c>
      <c r="J10" s="630">
        <v>2</v>
      </c>
      <c r="K10" s="630">
        <v>3</v>
      </c>
      <c r="L10" s="629">
        <v>4</v>
      </c>
      <c r="M10" s="628">
        <v>5</v>
      </c>
      <c r="N10" s="631">
        <v>1</v>
      </c>
      <c r="O10" s="630">
        <v>2</v>
      </c>
      <c r="P10" s="630">
        <v>3</v>
      </c>
      <c r="Q10" s="629">
        <v>4</v>
      </c>
      <c r="R10" s="628">
        <v>5</v>
      </c>
      <c r="S10" s="631">
        <v>1</v>
      </c>
      <c r="T10" s="630">
        <v>2</v>
      </c>
      <c r="U10" s="630">
        <v>3</v>
      </c>
      <c r="V10" s="629">
        <v>4</v>
      </c>
      <c r="W10" s="628">
        <v>5</v>
      </c>
      <c r="X10" s="631">
        <v>1</v>
      </c>
      <c r="Y10" s="630">
        <v>2</v>
      </c>
      <c r="Z10" s="630">
        <v>3</v>
      </c>
      <c r="AA10" s="629">
        <v>4</v>
      </c>
      <c r="AB10" s="628">
        <v>5</v>
      </c>
      <c r="AC10" s="631">
        <v>1</v>
      </c>
      <c r="AD10" s="630">
        <v>2</v>
      </c>
      <c r="AE10" s="630">
        <v>3</v>
      </c>
      <c r="AF10" s="629">
        <v>4</v>
      </c>
      <c r="AG10" s="628">
        <v>5</v>
      </c>
      <c r="AH10" s="631">
        <v>1</v>
      </c>
      <c r="AI10" s="630">
        <v>2</v>
      </c>
      <c r="AJ10" s="630">
        <v>3</v>
      </c>
      <c r="AK10" s="629">
        <v>4</v>
      </c>
      <c r="AL10" s="628">
        <v>5</v>
      </c>
      <c r="AM10" s="631">
        <v>1</v>
      </c>
      <c r="AN10" s="630">
        <v>2</v>
      </c>
      <c r="AO10" s="630">
        <v>3</v>
      </c>
      <c r="AP10" s="629">
        <v>4</v>
      </c>
      <c r="AQ10" s="628">
        <v>5</v>
      </c>
      <c r="AR10" s="631">
        <v>1</v>
      </c>
      <c r="AS10" s="630">
        <v>2</v>
      </c>
      <c r="AT10" s="630">
        <v>3</v>
      </c>
      <c r="AU10" s="629">
        <v>4</v>
      </c>
      <c r="AV10" s="628">
        <v>5</v>
      </c>
      <c r="AW10" s="631">
        <v>1</v>
      </c>
      <c r="AX10" s="630">
        <v>2</v>
      </c>
      <c r="AY10" s="630">
        <v>3</v>
      </c>
      <c r="AZ10" s="629">
        <v>4</v>
      </c>
      <c r="BA10" s="628">
        <v>5</v>
      </c>
      <c r="BB10" s="630" t="s">
        <v>648</v>
      </c>
      <c r="BC10" s="629" t="s">
        <v>649</v>
      </c>
      <c r="BD10" s="628" t="s">
        <v>650</v>
      </c>
      <c r="BE10" s="2431"/>
    </row>
    <row r="11" spans="2:57" ht="12.95" customHeight="1" x14ac:dyDescent="0.2">
      <c r="B11" s="621">
        <v>1</v>
      </c>
      <c r="C11" s="627" t="s">
        <v>651</v>
      </c>
      <c r="D11" s="626"/>
      <c r="E11" s="625"/>
      <c r="F11" s="625"/>
      <c r="G11" s="624"/>
      <c r="H11" s="623"/>
      <c r="I11" s="626"/>
      <c r="J11" s="625"/>
      <c r="K11" s="625"/>
      <c r="L11" s="624"/>
      <c r="M11" s="623"/>
      <c r="N11" s="626"/>
      <c r="O11" s="625"/>
      <c r="P11" s="625"/>
      <c r="Q11" s="624"/>
      <c r="R11" s="623"/>
      <c r="S11" s="626"/>
      <c r="T11" s="625"/>
      <c r="U11" s="625"/>
      <c r="V11" s="624"/>
      <c r="W11" s="623"/>
      <c r="X11" s="626"/>
      <c r="Y11" s="625"/>
      <c r="Z11" s="625"/>
      <c r="AA11" s="624"/>
      <c r="AB11" s="623"/>
      <c r="AC11" s="626"/>
      <c r="AD11" s="625"/>
      <c r="AE11" s="625"/>
      <c r="AF11" s="624"/>
      <c r="AG11" s="623"/>
      <c r="AH11" s="626"/>
      <c r="AI11" s="625"/>
      <c r="AJ11" s="625"/>
      <c r="AK11" s="624"/>
      <c r="AL11" s="623"/>
      <c r="AM11" s="626"/>
      <c r="AN11" s="625"/>
      <c r="AO11" s="625"/>
      <c r="AP11" s="624"/>
      <c r="AQ11" s="623"/>
      <c r="AR11" s="626"/>
      <c r="AS11" s="625"/>
      <c r="AT11" s="625"/>
      <c r="AU11" s="624"/>
      <c r="AV11" s="623"/>
      <c r="AW11" s="626"/>
      <c r="AX11" s="625"/>
      <c r="AY11" s="625"/>
      <c r="AZ11" s="624"/>
      <c r="BA11" s="623"/>
      <c r="BB11" s="625"/>
      <c r="BC11" s="624"/>
      <c r="BD11" s="623"/>
      <c r="BE11" s="622">
        <f t="shared" ref="BE11:BE35" si="0">COUNTA(D11:BD11)</f>
        <v>0</v>
      </c>
    </row>
    <row r="12" spans="2:57" ht="12.95" customHeight="1" x14ac:dyDescent="0.2">
      <c r="B12" s="621">
        <v>2</v>
      </c>
      <c r="C12" s="627" t="s">
        <v>652</v>
      </c>
      <c r="D12" s="626"/>
      <c r="E12" s="625"/>
      <c r="F12" s="625"/>
      <c r="G12" s="624"/>
      <c r="H12" s="623"/>
      <c r="I12" s="626"/>
      <c r="J12" s="625"/>
      <c r="K12" s="625"/>
      <c r="L12" s="624"/>
      <c r="M12" s="623"/>
      <c r="N12" s="626"/>
      <c r="O12" s="625"/>
      <c r="P12" s="625"/>
      <c r="Q12" s="624"/>
      <c r="R12" s="623"/>
      <c r="S12" s="626"/>
      <c r="T12" s="625"/>
      <c r="U12" s="625"/>
      <c r="V12" s="624"/>
      <c r="W12" s="623"/>
      <c r="X12" s="626"/>
      <c r="Y12" s="625"/>
      <c r="Z12" s="625"/>
      <c r="AA12" s="624"/>
      <c r="AB12" s="623"/>
      <c r="AC12" s="626"/>
      <c r="AD12" s="625"/>
      <c r="AE12" s="625"/>
      <c r="AF12" s="624"/>
      <c r="AG12" s="623"/>
      <c r="AH12" s="626"/>
      <c r="AI12" s="625"/>
      <c r="AJ12" s="625"/>
      <c r="AK12" s="624"/>
      <c r="AL12" s="623"/>
      <c r="AM12" s="626"/>
      <c r="AN12" s="625"/>
      <c r="AO12" s="625"/>
      <c r="AP12" s="624"/>
      <c r="AQ12" s="623"/>
      <c r="AR12" s="626"/>
      <c r="AS12" s="625"/>
      <c r="AT12" s="625"/>
      <c r="AU12" s="624"/>
      <c r="AV12" s="623"/>
      <c r="AW12" s="626"/>
      <c r="AX12" s="625"/>
      <c r="AY12" s="625"/>
      <c r="AZ12" s="624"/>
      <c r="BA12" s="623"/>
      <c r="BB12" s="625"/>
      <c r="BC12" s="624"/>
      <c r="BD12" s="623"/>
      <c r="BE12" s="622">
        <f t="shared" si="0"/>
        <v>0</v>
      </c>
    </row>
    <row r="13" spans="2:57" ht="12.95" customHeight="1" x14ac:dyDescent="0.2">
      <c r="B13" s="621">
        <v>3</v>
      </c>
      <c r="C13" s="627" t="s">
        <v>653</v>
      </c>
      <c r="D13" s="626"/>
      <c r="E13" s="625"/>
      <c r="F13" s="625"/>
      <c r="G13" s="624"/>
      <c r="H13" s="623"/>
      <c r="I13" s="626"/>
      <c r="J13" s="625"/>
      <c r="K13" s="625"/>
      <c r="L13" s="624"/>
      <c r="M13" s="623"/>
      <c r="N13" s="626"/>
      <c r="O13" s="625"/>
      <c r="P13" s="625"/>
      <c r="Q13" s="624"/>
      <c r="R13" s="623"/>
      <c r="S13" s="626"/>
      <c r="T13" s="625"/>
      <c r="U13" s="625"/>
      <c r="V13" s="624"/>
      <c r="W13" s="623"/>
      <c r="X13" s="626"/>
      <c r="Y13" s="625"/>
      <c r="Z13" s="625"/>
      <c r="AA13" s="624"/>
      <c r="AB13" s="623"/>
      <c r="AC13" s="626"/>
      <c r="AD13" s="625"/>
      <c r="AE13" s="625"/>
      <c r="AF13" s="624"/>
      <c r="AG13" s="623"/>
      <c r="AH13" s="626"/>
      <c r="AI13" s="625"/>
      <c r="AJ13" s="625"/>
      <c r="AK13" s="624"/>
      <c r="AL13" s="623"/>
      <c r="AM13" s="626"/>
      <c r="AN13" s="625"/>
      <c r="AO13" s="625"/>
      <c r="AP13" s="624"/>
      <c r="AQ13" s="623"/>
      <c r="AR13" s="626"/>
      <c r="AS13" s="625"/>
      <c r="AT13" s="625"/>
      <c r="AU13" s="624"/>
      <c r="AV13" s="623"/>
      <c r="AW13" s="626"/>
      <c r="AX13" s="625"/>
      <c r="AY13" s="625"/>
      <c r="AZ13" s="624"/>
      <c r="BA13" s="623"/>
      <c r="BB13" s="625"/>
      <c r="BC13" s="624"/>
      <c r="BD13" s="623"/>
      <c r="BE13" s="622">
        <f t="shared" si="0"/>
        <v>0</v>
      </c>
    </row>
    <row r="14" spans="2:57" ht="12.95" customHeight="1" x14ac:dyDescent="0.2">
      <c r="B14" s="621">
        <v>4</v>
      </c>
      <c r="C14" s="627" t="s">
        <v>654</v>
      </c>
      <c r="D14" s="626"/>
      <c r="E14" s="625"/>
      <c r="F14" s="625"/>
      <c r="G14" s="624"/>
      <c r="H14" s="623"/>
      <c r="I14" s="626"/>
      <c r="J14" s="625"/>
      <c r="K14" s="625"/>
      <c r="L14" s="624"/>
      <c r="M14" s="623"/>
      <c r="N14" s="626"/>
      <c r="O14" s="625"/>
      <c r="P14" s="625"/>
      <c r="Q14" s="624"/>
      <c r="R14" s="623"/>
      <c r="S14" s="626"/>
      <c r="T14" s="625"/>
      <c r="U14" s="625"/>
      <c r="V14" s="624"/>
      <c r="W14" s="623"/>
      <c r="X14" s="626"/>
      <c r="Y14" s="625"/>
      <c r="Z14" s="625"/>
      <c r="AA14" s="624"/>
      <c r="AB14" s="623"/>
      <c r="AC14" s="626"/>
      <c r="AD14" s="625"/>
      <c r="AE14" s="625"/>
      <c r="AF14" s="624"/>
      <c r="AG14" s="623"/>
      <c r="AH14" s="626"/>
      <c r="AI14" s="625"/>
      <c r="AJ14" s="625"/>
      <c r="AK14" s="624"/>
      <c r="AL14" s="623"/>
      <c r="AM14" s="626"/>
      <c r="AN14" s="625"/>
      <c r="AO14" s="625"/>
      <c r="AP14" s="624"/>
      <c r="AQ14" s="623"/>
      <c r="AR14" s="626"/>
      <c r="AS14" s="625"/>
      <c r="AT14" s="625"/>
      <c r="AU14" s="624"/>
      <c r="AV14" s="623"/>
      <c r="AW14" s="626"/>
      <c r="AX14" s="625"/>
      <c r="AY14" s="625"/>
      <c r="AZ14" s="624"/>
      <c r="BA14" s="623"/>
      <c r="BB14" s="625"/>
      <c r="BC14" s="624"/>
      <c r="BD14" s="623"/>
      <c r="BE14" s="622">
        <f t="shared" si="0"/>
        <v>0</v>
      </c>
    </row>
    <row r="15" spans="2:57" ht="12.95" customHeight="1" x14ac:dyDescent="0.2">
      <c r="B15" s="621">
        <v>5</v>
      </c>
      <c r="C15" s="627" t="s">
        <v>655</v>
      </c>
      <c r="D15" s="626"/>
      <c r="E15" s="625"/>
      <c r="F15" s="625"/>
      <c r="G15" s="624"/>
      <c r="H15" s="623"/>
      <c r="I15" s="626"/>
      <c r="J15" s="625"/>
      <c r="K15" s="625"/>
      <c r="L15" s="624"/>
      <c r="M15" s="623"/>
      <c r="N15" s="626"/>
      <c r="O15" s="625"/>
      <c r="P15" s="625"/>
      <c r="Q15" s="624"/>
      <c r="R15" s="623"/>
      <c r="S15" s="626"/>
      <c r="T15" s="625"/>
      <c r="U15" s="625"/>
      <c r="V15" s="624"/>
      <c r="W15" s="623"/>
      <c r="X15" s="626"/>
      <c r="Y15" s="625"/>
      <c r="Z15" s="625"/>
      <c r="AA15" s="624"/>
      <c r="AB15" s="623"/>
      <c r="AC15" s="626"/>
      <c r="AD15" s="625"/>
      <c r="AE15" s="625"/>
      <c r="AF15" s="624"/>
      <c r="AG15" s="623"/>
      <c r="AH15" s="626"/>
      <c r="AI15" s="625"/>
      <c r="AJ15" s="625"/>
      <c r="AK15" s="624"/>
      <c r="AL15" s="623"/>
      <c r="AM15" s="626"/>
      <c r="AN15" s="625"/>
      <c r="AO15" s="625"/>
      <c r="AP15" s="624"/>
      <c r="AQ15" s="623"/>
      <c r="AR15" s="626"/>
      <c r="AS15" s="625"/>
      <c r="AT15" s="625"/>
      <c r="AU15" s="624"/>
      <c r="AV15" s="623"/>
      <c r="AW15" s="626"/>
      <c r="AX15" s="625"/>
      <c r="AY15" s="625"/>
      <c r="AZ15" s="624"/>
      <c r="BA15" s="623"/>
      <c r="BB15" s="625"/>
      <c r="BC15" s="624"/>
      <c r="BD15" s="623"/>
      <c r="BE15" s="622">
        <f t="shared" si="0"/>
        <v>0</v>
      </c>
    </row>
    <row r="16" spans="2:57" ht="12.95" customHeight="1" x14ac:dyDescent="0.2">
      <c r="B16" s="621">
        <v>6</v>
      </c>
      <c r="C16" s="1968"/>
      <c r="D16" s="626"/>
      <c r="E16" s="625"/>
      <c r="F16" s="625"/>
      <c r="G16" s="624"/>
      <c r="H16" s="623"/>
      <c r="I16" s="626"/>
      <c r="J16" s="625"/>
      <c r="K16" s="625"/>
      <c r="L16" s="624"/>
      <c r="M16" s="623"/>
      <c r="N16" s="626"/>
      <c r="O16" s="625"/>
      <c r="P16" s="625"/>
      <c r="Q16" s="624"/>
      <c r="R16" s="623"/>
      <c r="S16" s="626"/>
      <c r="T16" s="625"/>
      <c r="U16" s="625"/>
      <c r="V16" s="624"/>
      <c r="W16" s="623"/>
      <c r="X16" s="626"/>
      <c r="Y16" s="625"/>
      <c r="Z16" s="625"/>
      <c r="AA16" s="624"/>
      <c r="AB16" s="623"/>
      <c r="AC16" s="626"/>
      <c r="AD16" s="625"/>
      <c r="AE16" s="625"/>
      <c r="AF16" s="624"/>
      <c r="AG16" s="623"/>
      <c r="AH16" s="626"/>
      <c r="AI16" s="625"/>
      <c r="AJ16" s="625"/>
      <c r="AK16" s="624"/>
      <c r="AL16" s="623"/>
      <c r="AM16" s="626"/>
      <c r="AN16" s="625"/>
      <c r="AO16" s="625"/>
      <c r="AP16" s="624"/>
      <c r="AQ16" s="623"/>
      <c r="AR16" s="626"/>
      <c r="AS16" s="625"/>
      <c r="AT16" s="625"/>
      <c r="AU16" s="624"/>
      <c r="AV16" s="623"/>
      <c r="AW16" s="626"/>
      <c r="AX16" s="625"/>
      <c r="AY16" s="625"/>
      <c r="AZ16" s="624"/>
      <c r="BA16" s="623"/>
      <c r="BB16" s="625"/>
      <c r="BC16" s="624"/>
      <c r="BD16" s="623"/>
      <c r="BE16" s="622">
        <f t="shared" si="0"/>
        <v>0</v>
      </c>
    </row>
    <row r="17" spans="2:57" ht="12.95" customHeight="1" x14ac:dyDescent="0.2">
      <c r="B17" s="621">
        <v>7</v>
      </c>
      <c r="C17" s="1968"/>
      <c r="D17" s="626"/>
      <c r="E17" s="625"/>
      <c r="F17" s="625"/>
      <c r="G17" s="624"/>
      <c r="H17" s="623"/>
      <c r="I17" s="626"/>
      <c r="J17" s="625"/>
      <c r="K17" s="625"/>
      <c r="L17" s="624"/>
      <c r="M17" s="623"/>
      <c r="N17" s="626"/>
      <c r="O17" s="625"/>
      <c r="P17" s="625"/>
      <c r="Q17" s="624"/>
      <c r="R17" s="623"/>
      <c r="S17" s="626"/>
      <c r="T17" s="625"/>
      <c r="U17" s="625"/>
      <c r="V17" s="624"/>
      <c r="W17" s="623"/>
      <c r="X17" s="626"/>
      <c r="Y17" s="625"/>
      <c r="Z17" s="625"/>
      <c r="AA17" s="624"/>
      <c r="AB17" s="623"/>
      <c r="AC17" s="626"/>
      <c r="AD17" s="625"/>
      <c r="AE17" s="625"/>
      <c r="AF17" s="624"/>
      <c r="AG17" s="623"/>
      <c r="AH17" s="626"/>
      <c r="AI17" s="625"/>
      <c r="AJ17" s="625"/>
      <c r="AK17" s="624"/>
      <c r="AL17" s="623"/>
      <c r="AM17" s="626"/>
      <c r="AN17" s="625"/>
      <c r="AO17" s="625"/>
      <c r="AP17" s="624"/>
      <c r="AQ17" s="623"/>
      <c r="AR17" s="626"/>
      <c r="AS17" s="625"/>
      <c r="AT17" s="625"/>
      <c r="AU17" s="624"/>
      <c r="AV17" s="623"/>
      <c r="AW17" s="626"/>
      <c r="AX17" s="625"/>
      <c r="AY17" s="625"/>
      <c r="AZ17" s="624"/>
      <c r="BA17" s="623"/>
      <c r="BB17" s="625"/>
      <c r="BC17" s="624"/>
      <c r="BD17" s="623"/>
      <c r="BE17" s="622">
        <f t="shared" si="0"/>
        <v>0</v>
      </c>
    </row>
    <row r="18" spans="2:57" ht="12.95" customHeight="1" x14ac:dyDescent="0.2">
      <c r="B18" s="621">
        <v>8</v>
      </c>
      <c r="C18" s="1968"/>
      <c r="D18" s="626"/>
      <c r="E18" s="625"/>
      <c r="F18" s="625"/>
      <c r="G18" s="624"/>
      <c r="H18" s="623"/>
      <c r="I18" s="626"/>
      <c r="J18" s="625"/>
      <c r="K18" s="625"/>
      <c r="L18" s="624"/>
      <c r="M18" s="623"/>
      <c r="N18" s="626"/>
      <c r="O18" s="625"/>
      <c r="P18" s="625"/>
      <c r="Q18" s="624"/>
      <c r="R18" s="623"/>
      <c r="S18" s="626"/>
      <c r="T18" s="625"/>
      <c r="U18" s="625"/>
      <c r="V18" s="624"/>
      <c r="W18" s="623"/>
      <c r="X18" s="626"/>
      <c r="Y18" s="625"/>
      <c r="Z18" s="625"/>
      <c r="AA18" s="624"/>
      <c r="AB18" s="623"/>
      <c r="AC18" s="626"/>
      <c r="AD18" s="625"/>
      <c r="AE18" s="625"/>
      <c r="AF18" s="624"/>
      <c r="AG18" s="623"/>
      <c r="AH18" s="626"/>
      <c r="AI18" s="625"/>
      <c r="AJ18" s="625"/>
      <c r="AK18" s="624"/>
      <c r="AL18" s="623"/>
      <c r="AM18" s="626"/>
      <c r="AN18" s="625"/>
      <c r="AO18" s="625"/>
      <c r="AP18" s="624"/>
      <c r="AQ18" s="623"/>
      <c r="AR18" s="626"/>
      <c r="AS18" s="625"/>
      <c r="AT18" s="625"/>
      <c r="AU18" s="624"/>
      <c r="AV18" s="623"/>
      <c r="AW18" s="626"/>
      <c r="AX18" s="625"/>
      <c r="AY18" s="625"/>
      <c r="AZ18" s="624"/>
      <c r="BA18" s="623"/>
      <c r="BB18" s="625"/>
      <c r="BC18" s="624"/>
      <c r="BD18" s="623"/>
      <c r="BE18" s="622">
        <f t="shared" si="0"/>
        <v>0</v>
      </c>
    </row>
    <row r="19" spans="2:57" ht="12.95" customHeight="1" x14ac:dyDescent="0.2">
      <c r="B19" s="621">
        <v>9</v>
      </c>
      <c r="C19" s="1968"/>
      <c r="D19" s="626"/>
      <c r="E19" s="625"/>
      <c r="F19" s="625"/>
      <c r="G19" s="624"/>
      <c r="H19" s="623"/>
      <c r="I19" s="626"/>
      <c r="J19" s="625"/>
      <c r="K19" s="625"/>
      <c r="L19" s="624"/>
      <c r="M19" s="623"/>
      <c r="N19" s="626"/>
      <c r="O19" s="625"/>
      <c r="P19" s="625"/>
      <c r="Q19" s="624"/>
      <c r="R19" s="623"/>
      <c r="S19" s="626"/>
      <c r="T19" s="625"/>
      <c r="U19" s="625"/>
      <c r="V19" s="624"/>
      <c r="W19" s="623"/>
      <c r="X19" s="626"/>
      <c r="Y19" s="625"/>
      <c r="Z19" s="625"/>
      <c r="AA19" s="624"/>
      <c r="AB19" s="623"/>
      <c r="AC19" s="626"/>
      <c r="AD19" s="625"/>
      <c r="AE19" s="625"/>
      <c r="AF19" s="624"/>
      <c r="AG19" s="623"/>
      <c r="AH19" s="626"/>
      <c r="AI19" s="625"/>
      <c r="AJ19" s="625"/>
      <c r="AK19" s="624"/>
      <c r="AL19" s="623"/>
      <c r="AM19" s="626"/>
      <c r="AN19" s="625"/>
      <c r="AO19" s="625"/>
      <c r="AP19" s="624"/>
      <c r="AQ19" s="623"/>
      <c r="AR19" s="626"/>
      <c r="AS19" s="625"/>
      <c r="AT19" s="625"/>
      <c r="AU19" s="624"/>
      <c r="AV19" s="623"/>
      <c r="AW19" s="626"/>
      <c r="AX19" s="625"/>
      <c r="AY19" s="625"/>
      <c r="AZ19" s="624"/>
      <c r="BA19" s="623"/>
      <c r="BB19" s="625"/>
      <c r="BC19" s="624"/>
      <c r="BD19" s="623"/>
      <c r="BE19" s="622">
        <f t="shared" si="0"/>
        <v>0</v>
      </c>
    </row>
    <row r="20" spans="2:57" ht="12.95" customHeight="1" x14ac:dyDescent="0.2">
      <c r="B20" s="621">
        <v>10</v>
      </c>
      <c r="C20" s="1968"/>
      <c r="D20" s="626"/>
      <c r="E20" s="625"/>
      <c r="F20" s="625"/>
      <c r="G20" s="624"/>
      <c r="H20" s="623"/>
      <c r="I20" s="626"/>
      <c r="J20" s="625"/>
      <c r="K20" s="625"/>
      <c r="L20" s="624"/>
      <c r="M20" s="623"/>
      <c r="N20" s="626"/>
      <c r="O20" s="625"/>
      <c r="P20" s="625"/>
      <c r="Q20" s="624"/>
      <c r="R20" s="623"/>
      <c r="S20" s="626"/>
      <c r="T20" s="625"/>
      <c r="U20" s="625"/>
      <c r="V20" s="624"/>
      <c r="W20" s="623"/>
      <c r="X20" s="626"/>
      <c r="Y20" s="625"/>
      <c r="Z20" s="625"/>
      <c r="AA20" s="624"/>
      <c r="AB20" s="623"/>
      <c r="AC20" s="626"/>
      <c r="AD20" s="625"/>
      <c r="AE20" s="625"/>
      <c r="AF20" s="624"/>
      <c r="AG20" s="623"/>
      <c r="AH20" s="626"/>
      <c r="AI20" s="625"/>
      <c r="AJ20" s="625"/>
      <c r="AK20" s="624"/>
      <c r="AL20" s="623"/>
      <c r="AM20" s="626"/>
      <c r="AN20" s="625"/>
      <c r="AO20" s="625"/>
      <c r="AP20" s="624"/>
      <c r="AQ20" s="623"/>
      <c r="AR20" s="626"/>
      <c r="AS20" s="625"/>
      <c r="AT20" s="625"/>
      <c r="AU20" s="624"/>
      <c r="AV20" s="623"/>
      <c r="AW20" s="626"/>
      <c r="AX20" s="625"/>
      <c r="AY20" s="625"/>
      <c r="AZ20" s="624"/>
      <c r="BA20" s="623"/>
      <c r="BB20" s="625"/>
      <c r="BC20" s="624"/>
      <c r="BD20" s="623"/>
      <c r="BE20" s="622">
        <f t="shared" si="0"/>
        <v>0</v>
      </c>
    </row>
    <row r="21" spans="2:57" ht="12.95" customHeight="1" x14ac:dyDescent="0.2">
      <c r="B21" s="621">
        <v>11</v>
      </c>
      <c r="C21" s="1968"/>
      <c r="D21" s="626"/>
      <c r="E21" s="625"/>
      <c r="F21" s="625"/>
      <c r="G21" s="624"/>
      <c r="H21" s="623"/>
      <c r="I21" s="626"/>
      <c r="J21" s="625"/>
      <c r="K21" s="625"/>
      <c r="L21" s="624"/>
      <c r="M21" s="623"/>
      <c r="N21" s="626"/>
      <c r="O21" s="625"/>
      <c r="P21" s="625"/>
      <c r="Q21" s="624"/>
      <c r="R21" s="623"/>
      <c r="S21" s="626"/>
      <c r="T21" s="625"/>
      <c r="U21" s="625"/>
      <c r="V21" s="624"/>
      <c r="W21" s="623"/>
      <c r="X21" s="626"/>
      <c r="Y21" s="625"/>
      <c r="Z21" s="625"/>
      <c r="AA21" s="624"/>
      <c r="AB21" s="623"/>
      <c r="AC21" s="626"/>
      <c r="AD21" s="625"/>
      <c r="AE21" s="625"/>
      <c r="AF21" s="624"/>
      <c r="AG21" s="623"/>
      <c r="AH21" s="626"/>
      <c r="AI21" s="625"/>
      <c r="AJ21" s="625"/>
      <c r="AK21" s="624"/>
      <c r="AL21" s="623"/>
      <c r="AM21" s="626"/>
      <c r="AN21" s="625"/>
      <c r="AO21" s="625"/>
      <c r="AP21" s="624"/>
      <c r="AQ21" s="623"/>
      <c r="AR21" s="626"/>
      <c r="AS21" s="625"/>
      <c r="AT21" s="625"/>
      <c r="AU21" s="624"/>
      <c r="AV21" s="623"/>
      <c r="AW21" s="626"/>
      <c r="AX21" s="625"/>
      <c r="AY21" s="625"/>
      <c r="AZ21" s="624"/>
      <c r="BA21" s="623"/>
      <c r="BB21" s="625"/>
      <c r="BC21" s="624"/>
      <c r="BD21" s="623"/>
      <c r="BE21" s="622">
        <f t="shared" si="0"/>
        <v>0</v>
      </c>
    </row>
    <row r="22" spans="2:57" ht="12.95" customHeight="1" x14ac:dyDescent="0.2">
      <c r="B22" s="621">
        <v>12</v>
      </c>
      <c r="C22" s="1968"/>
      <c r="D22" s="626"/>
      <c r="E22" s="625"/>
      <c r="F22" s="625"/>
      <c r="G22" s="624"/>
      <c r="H22" s="623"/>
      <c r="I22" s="626"/>
      <c r="J22" s="625"/>
      <c r="K22" s="625"/>
      <c r="L22" s="624"/>
      <c r="M22" s="623"/>
      <c r="N22" s="626"/>
      <c r="O22" s="625"/>
      <c r="P22" s="625"/>
      <c r="Q22" s="624"/>
      <c r="R22" s="623"/>
      <c r="S22" s="626"/>
      <c r="T22" s="625"/>
      <c r="U22" s="625"/>
      <c r="V22" s="624"/>
      <c r="W22" s="623"/>
      <c r="X22" s="626"/>
      <c r="Y22" s="625"/>
      <c r="Z22" s="625"/>
      <c r="AA22" s="624"/>
      <c r="AB22" s="623"/>
      <c r="AC22" s="626"/>
      <c r="AD22" s="625"/>
      <c r="AE22" s="625"/>
      <c r="AF22" s="624"/>
      <c r="AG22" s="623"/>
      <c r="AH22" s="626"/>
      <c r="AI22" s="625"/>
      <c r="AJ22" s="625"/>
      <c r="AK22" s="624"/>
      <c r="AL22" s="623"/>
      <c r="AM22" s="626"/>
      <c r="AN22" s="625"/>
      <c r="AO22" s="625"/>
      <c r="AP22" s="624"/>
      <c r="AQ22" s="623"/>
      <c r="AR22" s="626"/>
      <c r="AS22" s="625"/>
      <c r="AT22" s="625"/>
      <c r="AU22" s="624"/>
      <c r="AV22" s="623"/>
      <c r="AW22" s="626"/>
      <c r="AX22" s="625"/>
      <c r="AY22" s="625"/>
      <c r="AZ22" s="624"/>
      <c r="BA22" s="623"/>
      <c r="BB22" s="625"/>
      <c r="BC22" s="624"/>
      <c r="BD22" s="623"/>
      <c r="BE22" s="622">
        <f t="shared" si="0"/>
        <v>0</v>
      </c>
    </row>
    <row r="23" spans="2:57" ht="12.95" customHeight="1" x14ac:dyDescent="0.2">
      <c r="B23" s="621">
        <v>13</v>
      </c>
      <c r="C23" s="1968"/>
      <c r="D23" s="626"/>
      <c r="E23" s="625"/>
      <c r="F23" s="625"/>
      <c r="G23" s="624"/>
      <c r="H23" s="623"/>
      <c r="I23" s="626"/>
      <c r="J23" s="625"/>
      <c r="K23" s="625"/>
      <c r="L23" s="624"/>
      <c r="M23" s="623"/>
      <c r="N23" s="626"/>
      <c r="O23" s="625"/>
      <c r="P23" s="625"/>
      <c r="Q23" s="624"/>
      <c r="R23" s="623"/>
      <c r="S23" s="626"/>
      <c r="T23" s="625"/>
      <c r="U23" s="625"/>
      <c r="V23" s="624"/>
      <c r="W23" s="623"/>
      <c r="X23" s="626"/>
      <c r="Y23" s="625"/>
      <c r="Z23" s="625"/>
      <c r="AA23" s="624"/>
      <c r="AB23" s="623"/>
      <c r="AC23" s="626"/>
      <c r="AD23" s="625"/>
      <c r="AE23" s="625"/>
      <c r="AF23" s="624"/>
      <c r="AG23" s="623"/>
      <c r="AH23" s="626"/>
      <c r="AI23" s="625"/>
      <c r="AJ23" s="625"/>
      <c r="AK23" s="624"/>
      <c r="AL23" s="623"/>
      <c r="AM23" s="626"/>
      <c r="AN23" s="625"/>
      <c r="AO23" s="625"/>
      <c r="AP23" s="624"/>
      <c r="AQ23" s="623"/>
      <c r="AR23" s="626"/>
      <c r="AS23" s="625"/>
      <c r="AT23" s="625"/>
      <c r="AU23" s="624"/>
      <c r="AV23" s="623"/>
      <c r="AW23" s="626"/>
      <c r="AX23" s="625"/>
      <c r="AY23" s="625"/>
      <c r="AZ23" s="624"/>
      <c r="BA23" s="623"/>
      <c r="BB23" s="625"/>
      <c r="BC23" s="624"/>
      <c r="BD23" s="623"/>
      <c r="BE23" s="622">
        <f t="shared" si="0"/>
        <v>0</v>
      </c>
    </row>
    <row r="24" spans="2:57" ht="12.95" customHeight="1" x14ac:dyDescent="0.2">
      <c r="B24" s="621">
        <v>14</v>
      </c>
      <c r="C24" s="1968"/>
      <c r="D24" s="626"/>
      <c r="E24" s="625"/>
      <c r="F24" s="625"/>
      <c r="G24" s="624"/>
      <c r="H24" s="623"/>
      <c r="I24" s="626"/>
      <c r="J24" s="625"/>
      <c r="K24" s="625"/>
      <c r="L24" s="624"/>
      <c r="M24" s="623"/>
      <c r="N24" s="626"/>
      <c r="O24" s="625"/>
      <c r="P24" s="625"/>
      <c r="Q24" s="624"/>
      <c r="R24" s="623"/>
      <c r="S24" s="626"/>
      <c r="T24" s="625"/>
      <c r="U24" s="625"/>
      <c r="V24" s="624"/>
      <c r="W24" s="623"/>
      <c r="X24" s="626"/>
      <c r="Y24" s="625"/>
      <c r="Z24" s="625"/>
      <c r="AA24" s="624"/>
      <c r="AB24" s="623"/>
      <c r="AC24" s="626"/>
      <c r="AD24" s="625"/>
      <c r="AE24" s="625"/>
      <c r="AF24" s="624"/>
      <c r="AG24" s="623"/>
      <c r="AH24" s="626"/>
      <c r="AI24" s="625"/>
      <c r="AJ24" s="625"/>
      <c r="AK24" s="624"/>
      <c r="AL24" s="623"/>
      <c r="AM24" s="626"/>
      <c r="AN24" s="625"/>
      <c r="AO24" s="625"/>
      <c r="AP24" s="624"/>
      <c r="AQ24" s="623"/>
      <c r="AR24" s="626"/>
      <c r="AS24" s="625"/>
      <c r="AT24" s="625"/>
      <c r="AU24" s="624"/>
      <c r="AV24" s="623"/>
      <c r="AW24" s="626"/>
      <c r="AX24" s="625"/>
      <c r="AY24" s="625"/>
      <c r="AZ24" s="624"/>
      <c r="BA24" s="623"/>
      <c r="BB24" s="625"/>
      <c r="BC24" s="624"/>
      <c r="BD24" s="623"/>
      <c r="BE24" s="622">
        <f t="shared" si="0"/>
        <v>0</v>
      </c>
    </row>
    <row r="25" spans="2:57" ht="12.95" customHeight="1" x14ac:dyDescent="0.2">
      <c r="B25" s="621">
        <v>15</v>
      </c>
      <c r="C25" s="1968"/>
      <c r="D25" s="626"/>
      <c r="E25" s="625"/>
      <c r="F25" s="625"/>
      <c r="G25" s="624"/>
      <c r="H25" s="623"/>
      <c r="I25" s="626"/>
      <c r="J25" s="625"/>
      <c r="K25" s="625"/>
      <c r="L25" s="624"/>
      <c r="M25" s="623"/>
      <c r="N25" s="626"/>
      <c r="O25" s="625"/>
      <c r="P25" s="625"/>
      <c r="Q25" s="624"/>
      <c r="R25" s="623"/>
      <c r="S25" s="626"/>
      <c r="T25" s="625"/>
      <c r="U25" s="625"/>
      <c r="V25" s="624"/>
      <c r="W25" s="623"/>
      <c r="X25" s="626"/>
      <c r="Y25" s="625"/>
      <c r="Z25" s="625"/>
      <c r="AA25" s="624"/>
      <c r="AB25" s="623"/>
      <c r="AC25" s="626"/>
      <c r="AD25" s="625"/>
      <c r="AE25" s="625"/>
      <c r="AF25" s="624"/>
      <c r="AG25" s="623"/>
      <c r="AH25" s="626"/>
      <c r="AI25" s="625"/>
      <c r="AJ25" s="625"/>
      <c r="AK25" s="624"/>
      <c r="AL25" s="623"/>
      <c r="AM25" s="626"/>
      <c r="AN25" s="625"/>
      <c r="AO25" s="625"/>
      <c r="AP25" s="624"/>
      <c r="AQ25" s="623"/>
      <c r="AR25" s="626"/>
      <c r="AS25" s="625"/>
      <c r="AT25" s="625"/>
      <c r="AU25" s="624"/>
      <c r="AV25" s="623"/>
      <c r="AW25" s="626"/>
      <c r="AX25" s="625"/>
      <c r="AY25" s="625"/>
      <c r="AZ25" s="624"/>
      <c r="BA25" s="623"/>
      <c r="BB25" s="625"/>
      <c r="BC25" s="624"/>
      <c r="BD25" s="623"/>
      <c r="BE25" s="622">
        <f t="shared" si="0"/>
        <v>0</v>
      </c>
    </row>
    <row r="26" spans="2:57" ht="12.95" customHeight="1" x14ac:dyDescent="0.2">
      <c r="B26" s="621">
        <v>16</v>
      </c>
      <c r="C26" s="1968"/>
      <c r="D26" s="626"/>
      <c r="E26" s="625"/>
      <c r="F26" s="625"/>
      <c r="G26" s="624"/>
      <c r="H26" s="623"/>
      <c r="I26" s="626"/>
      <c r="J26" s="625"/>
      <c r="K26" s="625"/>
      <c r="L26" s="624"/>
      <c r="M26" s="623"/>
      <c r="N26" s="626"/>
      <c r="O26" s="625"/>
      <c r="P26" s="625"/>
      <c r="Q26" s="624"/>
      <c r="R26" s="623"/>
      <c r="S26" s="626"/>
      <c r="T26" s="625"/>
      <c r="U26" s="625"/>
      <c r="V26" s="624"/>
      <c r="W26" s="623"/>
      <c r="X26" s="626"/>
      <c r="Y26" s="625"/>
      <c r="Z26" s="625"/>
      <c r="AA26" s="624"/>
      <c r="AB26" s="623"/>
      <c r="AC26" s="626"/>
      <c r="AD26" s="625"/>
      <c r="AE26" s="625"/>
      <c r="AF26" s="624"/>
      <c r="AG26" s="623"/>
      <c r="AH26" s="626"/>
      <c r="AI26" s="625"/>
      <c r="AJ26" s="625"/>
      <c r="AK26" s="624"/>
      <c r="AL26" s="623"/>
      <c r="AM26" s="626"/>
      <c r="AN26" s="625"/>
      <c r="AO26" s="625"/>
      <c r="AP26" s="624"/>
      <c r="AQ26" s="623"/>
      <c r="AR26" s="626"/>
      <c r="AS26" s="625"/>
      <c r="AT26" s="625"/>
      <c r="AU26" s="624"/>
      <c r="AV26" s="623"/>
      <c r="AW26" s="626"/>
      <c r="AX26" s="625"/>
      <c r="AY26" s="625"/>
      <c r="AZ26" s="624"/>
      <c r="BA26" s="623"/>
      <c r="BB26" s="625"/>
      <c r="BC26" s="624"/>
      <c r="BD26" s="623"/>
      <c r="BE26" s="622">
        <f t="shared" si="0"/>
        <v>0</v>
      </c>
    </row>
    <row r="27" spans="2:57" ht="12.95" customHeight="1" x14ac:dyDescent="0.2">
      <c r="B27" s="621">
        <v>17</v>
      </c>
      <c r="C27" s="1968"/>
      <c r="D27" s="626"/>
      <c r="E27" s="625"/>
      <c r="F27" s="625"/>
      <c r="G27" s="624"/>
      <c r="H27" s="623"/>
      <c r="I27" s="626"/>
      <c r="J27" s="625"/>
      <c r="K27" s="625"/>
      <c r="L27" s="624"/>
      <c r="M27" s="623"/>
      <c r="N27" s="626"/>
      <c r="O27" s="625"/>
      <c r="P27" s="625"/>
      <c r="Q27" s="624"/>
      <c r="R27" s="623"/>
      <c r="S27" s="626"/>
      <c r="T27" s="625"/>
      <c r="U27" s="625"/>
      <c r="V27" s="624"/>
      <c r="W27" s="623"/>
      <c r="X27" s="626"/>
      <c r="Y27" s="625"/>
      <c r="Z27" s="625"/>
      <c r="AA27" s="624"/>
      <c r="AB27" s="623"/>
      <c r="AC27" s="626"/>
      <c r="AD27" s="625"/>
      <c r="AE27" s="625"/>
      <c r="AF27" s="624"/>
      <c r="AG27" s="623"/>
      <c r="AH27" s="626"/>
      <c r="AI27" s="625"/>
      <c r="AJ27" s="625"/>
      <c r="AK27" s="624"/>
      <c r="AL27" s="623"/>
      <c r="AM27" s="626"/>
      <c r="AN27" s="625"/>
      <c r="AO27" s="625"/>
      <c r="AP27" s="624"/>
      <c r="AQ27" s="623"/>
      <c r="AR27" s="626"/>
      <c r="AS27" s="625"/>
      <c r="AT27" s="625"/>
      <c r="AU27" s="624"/>
      <c r="AV27" s="623"/>
      <c r="AW27" s="626"/>
      <c r="AX27" s="625"/>
      <c r="AY27" s="625"/>
      <c r="AZ27" s="624"/>
      <c r="BA27" s="623"/>
      <c r="BB27" s="625"/>
      <c r="BC27" s="624"/>
      <c r="BD27" s="623"/>
      <c r="BE27" s="622">
        <f t="shared" si="0"/>
        <v>0</v>
      </c>
    </row>
    <row r="28" spans="2:57" ht="12.95" customHeight="1" x14ac:dyDescent="0.2">
      <c r="B28" s="621">
        <v>18</v>
      </c>
      <c r="C28" s="1968"/>
      <c r="D28" s="626"/>
      <c r="E28" s="625"/>
      <c r="F28" s="625"/>
      <c r="G28" s="624"/>
      <c r="H28" s="623"/>
      <c r="I28" s="626"/>
      <c r="J28" s="625"/>
      <c r="K28" s="625"/>
      <c r="L28" s="624"/>
      <c r="M28" s="623"/>
      <c r="N28" s="626"/>
      <c r="O28" s="625"/>
      <c r="P28" s="625"/>
      <c r="Q28" s="624"/>
      <c r="R28" s="623"/>
      <c r="S28" s="626"/>
      <c r="T28" s="625"/>
      <c r="U28" s="625"/>
      <c r="V28" s="624"/>
      <c r="W28" s="623"/>
      <c r="X28" s="626"/>
      <c r="Y28" s="625"/>
      <c r="Z28" s="625"/>
      <c r="AA28" s="624"/>
      <c r="AB28" s="623"/>
      <c r="AC28" s="626"/>
      <c r="AD28" s="625"/>
      <c r="AE28" s="625"/>
      <c r="AF28" s="624"/>
      <c r="AG28" s="623"/>
      <c r="AH28" s="626"/>
      <c r="AI28" s="625"/>
      <c r="AJ28" s="625"/>
      <c r="AK28" s="624"/>
      <c r="AL28" s="623"/>
      <c r="AM28" s="626"/>
      <c r="AN28" s="625"/>
      <c r="AO28" s="625"/>
      <c r="AP28" s="624"/>
      <c r="AQ28" s="623"/>
      <c r="AR28" s="626"/>
      <c r="AS28" s="625"/>
      <c r="AT28" s="625"/>
      <c r="AU28" s="624"/>
      <c r="AV28" s="623"/>
      <c r="AW28" s="626"/>
      <c r="AX28" s="625"/>
      <c r="AY28" s="625"/>
      <c r="AZ28" s="624"/>
      <c r="BA28" s="623"/>
      <c r="BB28" s="625"/>
      <c r="BC28" s="624"/>
      <c r="BD28" s="623"/>
      <c r="BE28" s="622">
        <f t="shared" si="0"/>
        <v>0</v>
      </c>
    </row>
    <row r="29" spans="2:57" ht="12.95" customHeight="1" x14ac:dyDescent="0.2">
      <c r="B29" s="621">
        <v>19</v>
      </c>
      <c r="C29" s="1968"/>
      <c r="D29" s="626"/>
      <c r="E29" s="625"/>
      <c r="F29" s="625"/>
      <c r="G29" s="624"/>
      <c r="H29" s="623"/>
      <c r="I29" s="626"/>
      <c r="J29" s="625"/>
      <c r="K29" s="625"/>
      <c r="L29" s="624"/>
      <c r="M29" s="623"/>
      <c r="N29" s="626"/>
      <c r="O29" s="625"/>
      <c r="P29" s="625"/>
      <c r="Q29" s="624"/>
      <c r="R29" s="623"/>
      <c r="S29" s="626"/>
      <c r="T29" s="625"/>
      <c r="U29" s="625"/>
      <c r="V29" s="624"/>
      <c r="W29" s="623"/>
      <c r="X29" s="626"/>
      <c r="Y29" s="625"/>
      <c r="Z29" s="625"/>
      <c r="AA29" s="624"/>
      <c r="AB29" s="623"/>
      <c r="AC29" s="626"/>
      <c r="AD29" s="625"/>
      <c r="AE29" s="625"/>
      <c r="AF29" s="624"/>
      <c r="AG29" s="623"/>
      <c r="AH29" s="626"/>
      <c r="AI29" s="625"/>
      <c r="AJ29" s="625"/>
      <c r="AK29" s="624"/>
      <c r="AL29" s="623"/>
      <c r="AM29" s="626"/>
      <c r="AN29" s="625"/>
      <c r="AO29" s="625"/>
      <c r="AP29" s="624"/>
      <c r="AQ29" s="623"/>
      <c r="AR29" s="626"/>
      <c r="AS29" s="625"/>
      <c r="AT29" s="625"/>
      <c r="AU29" s="624"/>
      <c r="AV29" s="623"/>
      <c r="AW29" s="626"/>
      <c r="AX29" s="625"/>
      <c r="AY29" s="625"/>
      <c r="AZ29" s="624"/>
      <c r="BA29" s="623"/>
      <c r="BB29" s="625"/>
      <c r="BC29" s="624"/>
      <c r="BD29" s="623"/>
      <c r="BE29" s="622">
        <f t="shared" si="0"/>
        <v>0</v>
      </c>
    </row>
    <row r="30" spans="2:57" ht="12.95" customHeight="1" x14ac:dyDescent="0.2">
      <c r="B30" s="621">
        <v>20</v>
      </c>
      <c r="C30" s="1968"/>
      <c r="D30" s="626"/>
      <c r="E30" s="625"/>
      <c r="F30" s="625"/>
      <c r="G30" s="624"/>
      <c r="H30" s="623"/>
      <c r="I30" s="626"/>
      <c r="J30" s="625"/>
      <c r="K30" s="625"/>
      <c r="L30" s="624"/>
      <c r="M30" s="623"/>
      <c r="N30" s="626"/>
      <c r="O30" s="625"/>
      <c r="P30" s="625"/>
      <c r="Q30" s="624"/>
      <c r="R30" s="623"/>
      <c r="S30" s="626"/>
      <c r="T30" s="625"/>
      <c r="U30" s="625"/>
      <c r="V30" s="624"/>
      <c r="W30" s="623"/>
      <c r="X30" s="626"/>
      <c r="Y30" s="625"/>
      <c r="Z30" s="625"/>
      <c r="AA30" s="624"/>
      <c r="AB30" s="623"/>
      <c r="AC30" s="626"/>
      <c r="AD30" s="625"/>
      <c r="AE30" s="625"/>
      <c r="AF30" s="624"/>
      <c r="AG30" s="623"/>
      <c r="AH30" s="626"/>
      <c r="AI30" s="625"/>
      <c r="AJ30" s="625"/>
      <c r="AK30" s="624"/>
      <c r="AL30" s="623"/>
      <c r="AM30" s="626"/>
      <c r="AN30" s="625"/>
      <c r="AO30" s="625"/>
      <c r="AP30" s="624"/>
      <c r="AQ30" s="623"/>
      <c r="AR30" s="626"/>
      <c r="AS30" s="625"/>
      <c r="AT30" s="625"/>
      <c r="AU30" s="624"/>
      <c r="AV30" s="623"/>
      <c r="AW30" s="626"/>
      <c r="AX30" s="625"/>
      <c r="AY30" s="625"/>
      <c r="AZ30" s="624"/>
      <c r="BA30" s="623"/>
      <c r="BB30" s="625"/>
      <c r="BC30" s="624"/>
      <c r="BD30" s="623"/>
      <c r="BE30" s="622">
        <f t="shared" si="0"/>
        <v>0</v>
      </c>
    </row>
    <row r="31" spans="2:57" ht="12.95" customHeight="1" x14ac:dyDescent="0.2">
      <c r="B31" s="621">
        <v>21</v>
      </c>
      <c r="C31" s="1968"/>
      <c r="D31" s="626"/>
      <c r="E31" s="625"/>
      <c r="F31" s="625"/>
      <c r="G31" s="624"/>
      <c r="H31" s="623"/>
      <c r="I31" s="626"/>
      <c r="J31" s="625"/>
      <c r="K31" s="625"/>
      <c r="L31" s="624"/>
      <c r="M31" s="623"/>
      <c r="N31" s="626"/>
      <c r="O31" s="625"/>
      <c r="P31" s="625"/>
      <c r="Q31" s="624"/>
      <c r="R31" s="623"/>
      <c r="S31" s="626"/>
      <c r="T31" s="625"/>
      <c r="U31" s="625"/>
      <c r="V31" s="624"/>
      <c r="W31" s="623"/>
      <c r="X31" s="626"/>
      <c r="Y31" s="625"/>
      <c r="Z31" s="625"/>
      <c r="AA31" s="624"/>
      <c r="AB31" s="623"/>
      <c r="AC31" s="626"/>
      <c r="AD31" s="625"/>
      <c r="AE31" s="625"/>
      <c r="AF31" s="624"/>
      <c r="AG31" s="623"/>
      <c r="AH31" s="626"/>
      <c r="AI31" s="625"/>
      <c r="AJ31" s="625"/>
      <c r="AK31" s="624"/>
      <c r="AL31" s="623"/>
      <c r="AM31" s="626"/>
      <c r="AN31" s="625"/>
      <c r="AO31" s="625"/>
      <c r="AP31" s="624"/>
      <c r="AQ31" s="623"/>
      <c r="AR31" s="626"/>
      <c r="AS31" s="625"/>
      <c r="AT31" s="625"/>
      <c r="AU31" s="624"/>
      <c r="AV31" s="623"/>
      <c r="AW31" s="626"/>
      <c r="AX31" s="625"/>
      <c r="AY31" s="625"/>
      <c r="AZ31" s="624"/>
      <c r="BA31" s="623"/>
      <c r="BB31" s="625"/>
      <c r="BC31" s="624"/>
      <c r="BD31" s="623"/>
      <c r="BE31" s="622">
        <f t="shared" si="0"/>
        <v>0</v>
      </c>
    </row>
    <row r="32" spans="2:57" ht="12.95" customHeight="1" x14ac:dyDescent="0.2">
      <c r="B32" s="621">
        <v>22</v>
      </c>
      <c r="C32" s="1968"/>
      <c r="D32" s="626"/>
      <c r="E32" s="625"/>
      <c r="F32" s="625"/>
      <c r="G32" s="624"/>
      <c r="H32" s="623"/>
      <c r="I32" s="626"/>
      <c r="J32" s="625"/>
      <c r="K32" s="625"/>
      <c r="L32" s="624"/>
      <c r="M32" s="623"/>
      <c r="N32" s="626"/>
      <c r="O32" s="625"/>
      <c r="P32" s="625"/>
      <c r="Q32" s="624"/>
      <c r="R32" s="623"/>
      <c r="S32" s="626"/>
      <c r="T32" s="625"/>
      <c r="U32" s="625"/>
      <c r="V32" s="624"/>
      <c r="W32" s="623"/>
      <c r="X32" s="626"/>
      <c r="Y32" s="625"/>
      <c r="Z32" s="625"/>
      <c r="AA32" s="624"/>
      <c r="AB32" s="623"/>
      <c r="AC32" s="626"/>
      <c r="AD32" s="625"/>
      <c r="AE32" s="625"/>
      <c r="AF32" s="624"/>
      <c r="AG32" s="623"/>
      <c r="AH32" s="626"/>
      <c r="AI32" s="625"/>
      <c r="AJ32" s="625"/>
      <c r="AK32" s="624"/>
      <c r="AL32" s="623"/>
      <c r="AM32" s="626"/>
      <c r="AN32" s="625"/>
      <c r="AO32" s="625"/>
      <c r="AP32" s="624"/>
      <c r="AQ32" s="623"/>
      <c r="AR32" s="626"/>
      <c r="AS32" s="625"/>
      <c r="AT32" s="625"/>
      <c r="AU32" s="624"/>
      <c r="AV32" s="623"/>
      <c r="AW32" s="626"/>
      <c r="AX32" s="625"/>
      <c r="AY32" s="625"/>
      <c r="AZ32" s="624"/>
      <c r="BA32" s="623"/>
      <c r="BB32" s="625"/>
      <c r="BC32" s="624"/>
      <c r="BD32" s="623"/>
      <c r="BE32" s="622">
        <f t="shared" si="0"/>
        <v>0</v>
      </c>
    </row>
    <row r="33" spans="2:57" ht="12.95" customHeight="1" x14ac:dyDescent="0.2">
      <c r="B33" s="621">
        <v>23</v>
      </c>
      <c r="C33" s="1968"/>
      <c r="D33" s="626"/>
      <c r="E33" s="625"/>
      <c r="F33" s="625"/>
      <c r="G33" s="624"/>
      <c r="H33" s="623"/>
      <c r="I33" s="626"/>
      <c r="J33" s="625"/>
      <c r="K33" s="625"/>
      <c r="L33" s="624"/>
      <c r="M33" s="623"/>
      <c r="N33" s="626"/>
      <c r="O33" s="625"/>
      <c r="P33" s="625"/>
      <c r="Q33" s="624"/>
      <c r="R33" s="623"/>
      <c r="S33" s="626"/>
      <c r="T33" s="625"/>
      <c r="U33" s="625"/>
      <c r="V33" s="624"/>
      <c r="W33" s="623"/>
      <c r="X33" s="626"/>
      <c r="Y33" s="625"/>
      <c r="Z33" s="625"/>
      <c r="AA33" s="624"/>
      <c r="AB33" s="623"/>
      <c r="AC33" s="626"/>
      <c r="AD33" s="625"/>
      <c r="AE33" s="625"/>
      <c r="AF33" s="624"/>
      <c r="AG33" s="623"/>
      <c r="AH33" s="626"/>
      <c r="AI33" s="625"/>
      <c r="AJ33" s="625"/>
      <c r="AK33" s="624"/>
      <c r="AL33" s="623"/>
      <c r="AM33" s="626"/>
      <c r="AN33" s="625"/>
      <c r="AO33" s="625"/>
      <c r="AP33" s="624"/>
      <c r="AQ33" s="623"/>
      <c r="AR33" s="626"/>
      <c r="AS33" s="625"/>
      <c r="AT33" s="625"/>
      <c r="AU33" s="624"/>
      <c r="AV33" s="623"/>
      <c r="AW33" s="626"/>
      <c r="AX33" s="625"/>
      <c r="AY33" s="625"/>
      <c r="AZ33" s="624"/>
      <c r="BA33" s="623"/>
      <c r="BB33" s="625"/>
      <c r="BC33" s="624"/>
      <c r="BD33" s="623"/>
      <c r="BE33" s="622">
        <f t="shared" si="0"/>
        <v>0</v>
      </c>
    </row>
    <row r="34" spans="2:57" ht="12.95" customHeight="1" x14ac:dyDescent="0.2">
      <c r="B34" s="621">
        <v>24</v>
      </c>
      <c r="C34" s="1968"/>
      <c r="D34" s="626"/>
      <c r="E34" s="625"/>
      <c r="F34" s="625"/>
      <c r="G34" s="624"/>
      <c r="H34" s="623"/>
      <c r="I34" s="626"/>
      <c r="J34" s="625"/>
      <c r="K34" s="625"/>
      <c r="L34" s="624"/>
      <c r="M34" s="623"/>
      <c r="N34" s="626"/>
      <c r="O34" s="625"/>
      <c r="P34" s="625"/>
      <c r="Q34" s="624"/>
      <c r="R34" s="623"/>
      <c r="S34" s="626"/>
      <c r="T34" s="625"/>
      <c r="U34" s="625"/>
      <c r="V34" s="624"/>
      <c r="W34" s="623"/>
      <c r="X34" s="626"/>
      <c r="Y34" s="625"/>
      <c r="Z34" s="625"/>
      <c r="AA34" s="624"/>
      <c r="AB34" s="623"/>
      <c r="AC34" s="626"/>
      <c r="AD34" s="625"/>
      <c r="AE34" s="625"/>
      <c r="AF34" s="624"/>
      <c r="AG34" s="623"/>
      <c r="AH34" s="626"/>
      <c r="AI34" s="625"/>
      <c r="AJ34" s="625"/>
      <c r="AK34" s="624"/>
      <c r="AL34" s="623"/>
      <c r="AM34" s="626"/>
      <c r="AN34" s="625"/>
      <c r="AO34" s="625"/>
      <c r="AP34" s="624"/>
      <c r="AQ34" s="623"/>
      <c r="AR34" s="626"/>
      <c r="AS34" s="625"/>
      <c r="AT34" s="625"/>
      <c r="AU34" s="624"/>
      <c r="AV34" s="623"/>
      <c r="AW34" s="626"/>
      <c r="AX34" s="625"/>
      <c r="AY34" s="625"/>
      <c r="AZ34" s="624"/>
      <c r="BA34" s="623"/>
      <c r="BB34" s="625"/>
      <c r="BC34" s="624"/>
      <c r="BD34" s="623"/>
      <c r="BE34" s="622">
        <f t="shared" si="0"/>
        <v>0</v>
      </c>
    </row>
    <row r="35" spans="2:57" ht="12.95" customHeight="1" thickBot="1" x14ac:dyDescent="0.25">
      <c r="B35" s="621">
        <v>25</v>
      </c>
      <c r="C35" s="620"/>
      <c r="D35" s="619"/>
      <c r="E35" s="618"/>
      <c r="F35" s="618"/>
      <c r="G35" s="617"/>
      <c r="H35" s="616"/>
      <c r="I35" s="619"/>
      <c r="J35" s="618"/>
      <c r="K35" s="618"/>
      <c r="L35" s="617"/>
      <c r="M35" s="616"/>
      <c r="N35" s="619"/>
      <c r="O35" s="618"/>
      <c r="P35" s="618"/>
      <c r="Q35" s="617"/>
      <c r="R35" s="616"/>
      <c r="S35" s="619"/>
      <c r="T35" s="618"/>
      <c r="U35" s="618"/>
      <c r="V35" s="617"/>
      <c r="W35" s="616"/>
      <c r="X35" s="619"/>
      <c r="Y35" s="618"/>
      <c r="Z35" s="618"/>
      <c r="AA35" s="617"/>
      <c r="AB35" s="616"/>
      <c r="AC35" s="619"/>
      <c r="AD35" s="618"/>
      <c r="AE35" s="618"/>
      <c r="AF35" s="617"/>
      <c r="AG35" s="616"/>
      <c r="AH35" s="619"/>
      <c r="AI35" s="618"/>
      <c r="AJ35" s="618"/>
      <c r="AK35" s="617"/>
      <c r="AL35" s="616"/>
      <c r="AM35" s="619"/>
      <c r="AN35" s="618"/>
      <c r="AO35" s="618"/>
      <c r="AP35" s="617"/>
      <c r="AQ35" s="616"/>
      <c r="AR35" s="619"/>
      <c r="AS35" s="618"/>
      <c r="AT35" s="618"/>
      <c r="AU35" s="617"/>
      <c r="AV35" s="616"/>
      <c r="AW35" s="619"/>
      <c r="AX35" s="618"/>
      <c r="AY35" s="618"/>
      <c r="AZ35" s="617"/>
      <c r="BA35" s="616"/>
      <c r="BB35" s="618"/>
      <c r="BC35" s="617"/>
      <c r="BD35" s="616"/>
      <c r="BE35" s="615">
        <f t="shared" si="0"/>
        <v>0</v>
      </c>
    </row>
    <row r="36" spans="2:57" ht="18" customHeight="1" x14ac:dyDescent="0.25">
      <c r="B36" s="2463" t="s">
        <v>656</v>
      </c>
      <c r="C36" s="2464"/>
      <c r="D36" s="2464"/>
      <c r="E36" s="2464"/>
      <c r="F36" s="2464"/>
      <c r="G36" s="2464"/>
      <c r="H36" s="2464"/>
      <c r="I36" s="2464"/>
      <c r="J36" s="2464"/>
      <c r="K36" s="2464"/>
      <c r="L36" s="2464"/>
      <c r="M36" s="2464"/>
      <c r="N36" s="2464"/>
      <c r="O36" s="2464"/>
      <c r="P36" s="2464"/>
      <c r="Q36" s="2464"/>
      <c r="R36" s="2464"/>
      <c r="S36" s="2464"/>
      <c r="T36" s="2464"/>
      <c r="U36" s="2464"/>
      <c r="V36" s="2464"/>
      <c r="W36" s="2464"/>
      <c r="X36" s="2464"/>
      <c r="Y36" s="2464"/>
      <c r="Z36" s="2464"/>
      <c r="AA36" s="2464"/>
      <c r="AB36" s="2464"/>
      <c r="AC36" s="2464"/>
    </row>
    <row r="38" spans="2:57" x14ac:dyDescent="0.2">
      <c r="D38" s="614"/>
      <c r="E38" s="614"/>
      <c r="F38" s="614"/>
      <c r="G38" s="614"/>
      <c r="H38" s="614"/>
      <c r="I38" s="614"/>
      <c r="J38" s="614"/>
      <c r="K38" s="614"/>
      <c r="L38" s="614"/>
      <c r="M38" s="614"/>
      <c r="N38" s="614"/>
      <c r="O38" s="614"/>
      <c r="P38" s="614"/>
      <c r="Q38" s="614"/>
      <c r="R38" s="614"/>
      <c r="S38" s="614"/>
      <c r="T38" s="614"/>
      <c r="U38" s="614"/>
      <c r="V38" s="614"/>
      <c r="W38" s="614"/>
    </row>
    <row r="39" spans="2:57" x14ac:dyDescent="0.2">
      <c r="D39" s="86"/>
      <c r="E39" s="86"/>
      <c r="F39" s="86"/>
      <c r="G39" s="86"/>
      <c r="H39" s="86"/>
      <c r="I39" s="86"/>
      <c r="J39" s="86"/>
      <c r="K39" s="86"/>
      <c r="L39" s="86"/>
      <c r="M39" s="86"/>
      <c r="N39" s="86"/>
      <c r="O39" s="86"/>
      <c r="P39" s="86"/>
      <c r="Q39" s="86"/>
      <c r="R39" s="86"/>
      <c r="S39" s="86"/>
      <c r="T39" s="86"/>
      <c r="U39" s="86"/>
      <c r="V39" s="86"/>
      <c r="W39" s="86"/>
    </row>
  </sheetData>
  <sheetProtection algorithmName="SHA-512" hashValue="8sCIs/gZ8zcqS8Irzcd1xPlXkyh0mb3CJbCDrj2UkXutmJYmHrXWagih2U5soxSxh+Fk86PyHlCMvoQIPvajcg==" saltValue="VOO/Iz6kJKGUavCe+lMc7A==" spinCount="100000" sheet="1" formatRows="0"/>
  <mergeCells count="50">
    <mergeCell ref="D7:H7"/>
    <mergeCell ref="AH6:AL6"/>
    <mergeCell ref="AC6:AG6"/>
    <mergeCell ref="N8:R8"/>
    <mergeCell ref="B36:AC36"/>
    <mergeCell ref="AH9:AL9"/>
    <mergeCell ref="AH8:AL8"/>
    <mergeCell ref="AC9:AG9"/>
    <mergeCell ref="AC8:AG8"/>
    <mergeCell ref="I9:M9"/>
    <mergeCell ref="I8:M8"/>
    <mergeCell ref="D9:H9"/>
    <mergeCell ref="D8:H8"/>
    <mergeCell ref="X9:AB9"/>
    <mergeCell ref="X8:AB8"/>
    <mergeCell ref="S9:W9"/>
    <mergeCell ref="S8:W8"/>
    <mergeCell ref="N9:R9"/>
    <mergeCell ref="BE5:BE8"/>
    <mergeCell ref="D5:AG5"/>
    <mergeCell ref="AH5:BA5"/>
    <mergeCell ref="I7:M7"/>
    <mergeCell ref="AW7:BA7"/>
    <mergeCell ref="AR7:AV7"/>
    <mergeCell ref="AM7:AQ7"/>
    <mergeCell ref="S6:W6"/>
    <mergeCell ref="N6:R6"/>
    <mergeCell ref="I6:M6"/>
    <mergeCell ref="D6:H6"/>
    <mergeCell ref="AC7:AG7"/>
    <mergeCell ref="AH7:AL7"/>
    <mergeCell ref="X7:AB7"/>
    <mergeCell ref="BB5:BD8"/>
    <mergeCell ref="X6:AB6"/>
    <mergeCell ref="BB9:BD9"/>
    <mergeCell ref="BE9:BE10"/>
    <mergeCell ref="S7:W7"/>
    <mergeCell ref="N7:R7"/>
    <mergeCell ref="BB2:BC2"/>
    <mergeCell ref="AW9:BA9"/>
    <mergeCell ref="AR9:AV9"/>
    <mergeCell ref="AM9:AQ9"/>
    <mergeCell ref="AW8:BA8"/>
    <mergeCell ref="AW6:BA6"/>
    <mergeCell ref="AR6:AV6"/>
    <mergeCell ref="AM6:AQ6"/>
    <mergeCell ref="AR8:AV8"/>
    <mergeCell ref="AM8:AQ8"/>
    <mergeCell ref="D3:BE3"/>
    <mergeCell ref="D4:BE4"/>
  </mergeCells>
  <printOptions horizontalCentered="1"/>
  <pageMargins left="0.59055118110236227" right="0.51181102362204722" top="1.1811023622047245" bottom="0.98425196850393704" header="0.51181102362204722" footer="0.51181102362204722"/>
  <pageSetup paperSize="9" scale="60"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4FB40CB0-E3C3-4D45-95B5-E738F578508B}">
          <x14:formula1>
            <xm:f>słownik!$A$2:$A$175</xm:f>
          </x14:formula1>
          <xm:sqref>C16:C35</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9103DF-50FD-4805-A3E5-523235CB6134}">
  <sheetPr>
    <tabColor theme="3" tint="0.59999389629810485"/>
    <pageSetUpPr fitToPage="1"/>
  </sheetPr>
  <dimension ref="B1:AW61"/>
  <sheetViews>
    <sheetView showGridLines="0" view="pageBreakPreview" zoomScale="90" zoomScaleNormal="90" zoomScaleSheetLayoutView="90" workbookViewId="0">
      <selection activeCell="A61" sqref="A61:XFD61"/>
    </sheetView>
  </sheetViews>
  <sheetFormatPr defaultColWidth="9.140625" defaultRowHeight="12.75" x14ac:dyDescent="0.2"/>
  <cols>
    <col min="1" max="1" width="4.7109375" style="1" customWidth="1"/>
    <col min="2" max="2" width="4.42578125" style="1" customWidth="1"/>
    <col min="3" max="3" width="30.7109375" style="1" customWidth="1"/>
    <col min="4" max="47" width="3" style="1" customWidth="1"/>
    <col min="48" max="48" width="4.7109375" style="1" customWidth="1"/>
    <col min="49" max="49" width="10.85546875" style="1" customWidth="1"/>
    <col min="50" max="16384" width="9.140625" style="1"/>
  </cols>
  <sheetData>
    <row r="1" spans="2:49" ht="30.75" customHeight="1" x14ac:dyDescent="0.2">
      <c r="B1" s="643" t="s">
        <v>657</v>
      </c>
      <c r="C1" s="642"/>
      <c r="D1" s="642"/>
      <c r="E1" s="642"/>
      <c r="F1" s="642"/>
      <c r="G1" s="642"/>
      <c r="H1" s="642"/>
      <c r="I1" s="642"/>
      <c r="J1" s="642"/>
      <c r="K1" s="642"/>
      <c r="L1" s="642"/>
      <c r="M1" s="642"/>
      <c r="N1" s="642"/>
      <c r="O1" s="642"/>
      <c r="P1" s="642"/>
      <c r="Q1" s="642"/>
      <c r="R1" s="642"/>
      <c r="S1" s="642"/>
      <c r="T1" s="642"/>
      <c r="U1" s="642"/>
      <c r="V1" s="642"/>
      <c r="W1" s="642"/>
      <c r="X1" s="642"/>
      <c r="Y1" s="642"/>
      <c r="Z1" s="642"/>
      <c r="AA1" s="642"/>
      <c r="AB1" s="642"/>
      <c r="AC1" s="642"/>
      <c r="AD1" s="642"/>
      <c r="AE1" s="642"/>
      <c r="AF1" s="642"/>
      <c r="AG1" s="642"/>
      <c r="AH1" s="642"/>
      <c r="AI1" s="642"/>
      <c r="AJ1" s="642"/>
      <c r="AK1" s="642"/>
      <c r="AL1" s="642"/>
      <c r="AM1" s="642"/>
      <c r="AN1" s="642"/>
      <c r="AO1" s="642"/>
      <c r="AP1" s="642"/>
      <c r="AQ1" s="642"/>
      <c r="AR1" s="642"/>
      <c r="AS1" s="642"/>
      <c r="AT1" s="642"/>
      <c r="AU1" s="642"/>
      <c r="AV1" s="642"/>
      <c r="AW1" s="642"/>
    </row>
    <row r="2" spans="2:49" ht="30" customHeight="1" thickBot="1" x14ac:dyDescent="0.4">
      <c r="B2" s="23"/>
      <c r="C2" s="641" t="str">
        <f>wizyt!C3</f>
        <v>??</v>
      </c>
      <c r="E2" s="638"/>
      <c r="F2" s="638"/>
      <c r="G2" s="638"/>
      <c r="H2" s="638"/>
      <c r="I2" s="638"/>
      <c r="J2" s="638"/>
      <c r="K2" s="638"/>
      <c r="L2" s="638"/>
      <c r="M2" s="638"/>
      <c r="N2" s="638"/>
      <c r="O2" s="638"/>
      <c r="P2" s="638"/>
      <c r="R2" s="510"/>
      <c r="S2" s="510"/>
      <c r="T2" s="510"/>
      <c r="U2" s="510"/>
      <c r="V2" s="510"/>
      <c r="W2" s="510"/>
      <c r="X2" s="510"/>
      <c r="Y2" s="510"/>
      <c r="Z2" s="510"/>
      <c r="AA2" s="684" t="s">
        <v>636</v>
      </c>
      <c r="AB2" s="510" t="str">
        <f>wizyt!H3</f>
        <v>2023/2024</v>
      </c>
      <c r="AC2" s="683"/>
      <c r="AD2" s="683"/>
      <c r="AE2" s="683"/>
      <c r="AF2" s="683"/>
      <c r="AG2" s="683"/>
      <c r="AH2" s="638"/>
      <c r="AI2" s="638"/>
      <c r="AJ2" s="638"/>
      <c r="AK2" s="638"/>
      <c r="AL2" s="638"/>
      <c r="AM2" s="638"/>
      <c r="AN2" s="638"/>
      <c r="AO2" s="638"/>
      <c r="AP2" s="638"/>
      <c r="AQ2" s="638"/>
      <c r="AR2" s="188" t="str">
        <f>IF(wizyt!$B$1&lt;&gt;0,wizyt!$B$1," ")</f>
        <v xml:space="preserve"> </v>
      </c>
      <c r="AS2" s="2468" t="str">
        <f>IF(wizyt!$D$1&lt;&gt;0,wizyt!$D$1," ")</f>
        <v xml:space="preserve"> </v>
      </c>
      <c r="AT2" s="2469"/>
      <c r="AU2" s="2469"/>
      <c r="AV2" s="2469"/>
      <c r="AW2" s="187"/>
    </row>
    <row r="3" spans="2:49" ht="32.65" customHeight="1" thickBot="1" x14ac:dyDescent="0.25">
      <c r="B3" s="1634"/>
      <c r="C3" s="682" t="s">
        <v>23</v>
      </c>
      <c r="D3" s="2472" t="s">
        <v>637</v>
      </c>
      <c r="E3" s="2473"/>
      <c r="F3" s="2473"/>
      <c r="G3" s="2473"/>
      <c r="H3" s="2473"/>
      <c r="I3" s="2473"/>
      <c r="J3" s="2473"/>
      <c r="K3" s="2473"/>
      <c r="L3" s="2473"/>
      <c r="M3" s="2473"/>
      <c r="N3" s="2473"/>
      <c r="O3" s="2473"/>
      <c r="P3" s="2473"/>
      <c r="Q3" s="2473"/>
      <c r="R3" s="2473"/>
      <c r="S3" s="2473"/>
      <c r="T3" s="2473"/>
      <c r="U3" s="2473"/>
      <c r="V3" s="2473"/>
      <c r="W3" s="2473"/>
      <c r="X3" s="2473"/>
      <c r="Y3" s="2473"/>
      <c r="Z3" s="2473"/>
      <c r="AA3" s="2473"/>
      <c r="AB3" s="2473"/>
      <c r="AC3" s="2473"/>
      <c r="AD3" s="2473"/>
      <c r="AE3" s="2473"/>
      <c r="AF3" s="2473"/>
      <c r="AG3" s="2473"/>
      <c r="AH3" s="2473"/>
      <c r="AI3" s="2473"/>
      <c r="AJ3" s="2473"/>
      <c r="AK3" s="2473"/>
      <c r="AL3" s="2473"/>
      <c r="AM3" s="2473"/>
      <c r="AN3" s="2473"/>
      <c r="AO3" s="2473"/>
      <c r="AP3" s="2473"/>
      <c r="AQ3" s="2473"/>
      <c r="AR3" s="2473"/>
      <c r="AS3" s="2473"/>
      <c r="AT3" s="2473"/>
      <c r="AU3" s="2473"/>
      <c r="AV3" s="2473"/>
      <c r="AW3" s="2474"/>
    </row>
    <row r="4" spans="2:49" ht="14.25" customHeight="1" x14ac:dyDescent="0.2">
      <c r="B4" s="1844"/>
      <c r="C4" s="1845" t="s">
        <v>340</v>
      </c>
      <c r="D4" s="2444" t="s">
        <v>638</v>
      </c>
      <c r="E4" s="2445"/>
      <c r="F4" s="2445"/>
      <c r="G4" s="2445"/>
      <c r="H4" s="2445"/>
      <c r="I4" s="2445"/>
      <c r="J4" s="2445"/>
      <c r="K4" s="2445"/>
      <c r="L4" s="2445"/>
      <c r="M4" s="2445"/>
      <c r="N4" s="2445"/>
      <c r="O4" s="2445"/>
      <c r="P4" s="2445"/>
      <c r="Q4" s="2445"/>
      <c r="R4" s="2445"/>
      <c r="S4" s="2445"/>
      <c r="T4" s="2445"/>
      <c r="U4" s="2445"/>
      <c r="V4" s="2445"/>
      <c r="W4" s="2445"/>
      <c r="X4" s="2445"/>
      <c r="Y4" s="2445"/>
      <c r="Z4" s="2445"/>
      <c r="AA4" s="2445"/>
      <c r="AB4" s="2445"/>
      <c r="AC4" s="2445"/>
      <c r="AD4" s="2445"/>
      <c r="AE4" s="2445"/>
      <c r="AF4" s="2445"/>
      <c r="AG4" s="2445"/>
      <c r="AH4" s="2445"/>
      <c r="AI4" s="2445"/>
      <c r="AJ4" s="2445"/>
      <c r="AK4" s="2445"/>
      <c r="AL4" s="2445"/>
      <c r="AM4" s="2445"/>
      <c r="AN4" s="2445"/>
      <c r="AO4" s="2445"/>
      <c r="AP4" s="2445"/>
      <c r="AQ4" s="2445"/>
      <c r="AR4" s="2445"/>
      <c r="AS4" s="2445"/>
      <c r="AT4" s="2445"/>
      <c r="AU4" s="2445"/>
      <c r="AV4" s="2445"/>
      <c r="AW4" s="2475"/>
    </row>
    <row r="5" spans="2:49" ht="14.25" customHeight="1" x14ac:dyDescent="0.2">
      <c r="B5" s="1812"/>
      <c r="C5" s="636" t="s">
        <v>639</v>
      </c>
      <c r="D5" s="2438" t="s">
        <v>658</v>
      </c>
      <c r="E5" s="2439"/>
      <c r="F5" s="2439"/>
      <c r="G5" s="2439"/>
      <c r="H5" s="2439"/>
      <c r="I5" s="2439"/>
      <c r="J5" s="2439"/>
      <c r="K5" s="2439"/>
      <c r="L5" s="2439"/>
      <c r="M5" s="2439"/>
      <c r="N5" s="2439"/>
      <c r="O5" s="2439"/>
      <c r="P5" s="2439"/>
      <c r="Q5" s="2439"/>
      <c r="R5" s="2439"/>
      <c r="S5" s="2439"/>
      <c r="T5" s="2439"/>
      <c r="U5" s="2439"/>
      <c r="V5" s="2439"/>
      <c r="W5" s="2439"/>
      <c r="X5" s="2439"/>
      <c r="Y5" s="2439"/>
      <c r="Z5" s="2439"/>
      <c r="AA5" s="2439"/>
      <c r="AB5" s="2439"/>
      <c r="AC5" s="2439"/>
      <c r="AD5" s="2439"/>
      <c r="AE5" s="2439"/>
      <c r="AF5" s="2439"/>
      <c r="AG5" s="2439"/>
      <c r="AH5" s="2439"/>
      <c r="AI5" s="2439"/>
      <c r="AJ5" s="2439"/>
      <c r="AK5" s="2439"/>
      <c r="AL5" s="2439"/>
      <c r="AM5" s="2439"/>
      <c r="AN5" s="2439"/>
      <c r="AO5" s="2439"/>
      <c r="AP5" s="2439"/>
      <c r="AQ5" s="2439"/>
      <c r="AR5" s="2489" t="s">
        <v>659</v>
      </c>
      <c r="AS5" s="2490"/>
      <c r="AT5" s="2490"/>
      <c r="AU5" s="2490"/>
      <c r="AV5" s="2491"/>
      <c r="AW5" s="2449" t="s">
        <v>643</v>
      </c>
    </row>
    <row r="6" spans="2:49" ht="14.25" customHeight="1" x14ac:dyDescent="0.2">
      <c r="B6" s="635"/>
      <c r="C6" s="634" t="s">
        <v>644</v>
      </c>
      <c r="D6" s="2438" t="s">
        <v>523</v>
      </c>
      <c r="E6" s="2439"/>
      <c r="F6" s="2439"/>
      <c r="G6" s="2439"/>
      <c r="H6" s="2440"/>
      <c r="I6" s="2438" t="s">
        <v>524</v>
      </c>
      <c r="J6" s="2439"/>
      <c r="K6" s="2439"/>
      <c r="L6" s="2439"/>
      <c r="M6" s="2440"/>
      <c r="N6" s="2438" t="s">
        <v>525</v>
      </c>
      <c r="O6" s="2439"/>
      <c r="P6" s="2439"/>
      <c r="Q6" s="2439"/>
      <c r="R6" s="2440"/>
      <c r="S6" s="2438" t="s">
        <v>526</v>
      </c>
      <c r="T6" s="2439"/>
      <c r="U6" s="2439"/>
      <c r="V6" s="2439"/>
      <c r="W6" s="2440"/>
      <c r="X6" s="2438" t="s">
        <v>527</v>
      </c>
      <c r="Y6" s="2439"/>
      <c r="Z6" s="2439"/>
      <c r="AA6" s="2439"/>
      <c r="AB6" s="2440"/>
      <c r="AC6" s="2438" t="s">
        <v>528</v>
      </c>
      <c r="AD6" s="2439"/>
      <c r="AE6" s="2439"/>
      <c r="AF6" s="2439"/>
      <c r="AG6" s="2440"/>
      <c r="AH6" s="2438" t="s">
        <v>529</v>
      </c>
      <c r="AI6" s="2439"/>
      <c r="AJ6" s="2439"/>
      <c r="AK6" s="2439"/>
      <c r="AL6" s="2440"/>
      <c r="AM6" s="2438" t="s">
        <v>530</v>
      </c>
      <c r="AN6" s="2439"/>
      <c r="AO6" s="2439"/>
      <c r="AP6" s="2439"/>
      <c r="AQ6" s="2439"/>
      <c r="AR6" s="2489"/>
      <c r="AS6" s="2490"/>
      <c r="AT6" s="2490"/>
      <c r="AU6" s="2490"/>
      <c r="AV6" s="2491"/>
      <c r="AW6" s="2449"/>
    </row>
    <row r="7" spans="2:49" ht="14.25" customHeight="1" x14ac:dyDescent="0.2">
      <c r="B7" s="635"/>
      <c r="C7" s="634" t="s">
        <v>645</v>
      </c>
      <c r="D7" s="2432">
        <f>liczbaucz!C8</f>
        <v>0</v>
      </c>
      <c r="E7" s="2433"/>
      <c r="F7" s="2433"/>
      <c r="G7" s="2433"/>
      <c r="H7" s="2434"/>
      <c r="I7" s="2432">
        <f>liczbaucz!D8</f>
        <v>0</v>
      </c>
      <c r="J7" s="2433"/>
      <c r="K7" s="2433"/>
      <c r="L7" s="2433"/>
      <c r="M7" s="2434"/>
      <c r="N7" s="2432">
        <f>liczbaucz!E8</f>
        <v>0</v>
      </c>
      <c r="O7" s="2433"/>
      <c r="P7" s="2433"/>
      <c r="Q7" s="2433"/>
      <c r="R7" s="2434"/>
      <c r="S7" s="2432">
        <f>liczbaucz!F8</f>
        <v>0</v>
      </c>
      <c r="T7" s="2433"/>
      <c r="U7" s="2433"/>
      <c r="V7" s="2433"/>
      <c r="W7" s="2434"/>
      <c r="X7" s="2432">
        <f>liczbaucz!G8</f>
        <v>0</v>
      </c>
      <c r="Y7" s="2433"/>
      <c r="Z7" s="2433"/>
      <c r="AA7" s="2433"/>
      <c r="AB7" s="2434"/>
      <c r="AC7" s="2432">
        <f>liczbaucz!H8</f>
        <v>0</v>
      </c>
      <c r="AD7" s="2433"/>
      <c r="AE7" s="2433"/>
      <c r="AF7" s="2433"/>
      <c r="AG7" s="2434"/>
      <c r="AH7" s="2432">
        <f>liczbaucz!I8</f>
        <v>0</v>
      </c>
      <c r="AI7" s="2433"/>
      <c r="AJ7" s="2433"/>
      <c r="AK7" s="2433"/>
      <c r="AL7" s="2434"/>
      <c r="AM7" s="2432">
        <f>liczbaucz!J8</f>
        <v>0</v>
      </c>
      <c r="AN7" s="2433"/>
      <c r="AO7" s="2433"/>
      <c r="AP7" s="2433"/>
      <c r="AQ7" s="2476"/>
      <c r="AR7" s="2489"/>
      <c r="AS7" s="2490"/>
      <c r="AT7" s="2490"/>
      <c r="AU7" s="2490"/>
      <c r="AV7" s="2491"/>
      <c r="AW7" s="2449"/>
    </row>
    <row r="8" spans="2:49" ht="14.25" customHeight="1" x14ac:dyDescent="0.2">
      <c r="B8" s="635"/>
      <c r="C8" s="634" t="s">
        <v>414</v>
      </c>
      <c r="D8" s="2432">
        <f>liczbaucz!C5</f>
        <v>0</v>
      </c>
      <c r="E8" s="2433"/>
      <c r="F8" s="2433"/>
      <c r="G8" s="2433"/>
      <c r="H8" s="2434"/>
      <c r="I8" s="2432">
        <f>liczbaucz!D5</f>
        <v>0</v>
      </c>
      <c r="J8" s="2433"/>
      <c r="K8" s="2433"/>
      <c r="L8" s="2433"/>
      <c r="M8" s="2434"/>
      <c r="N8" s="2432">
        <f>liczbaucz!E5</f>
        <v>0</v>
      </c>
      <c r="O8" s="2433"/>
      <c r="P8" s="2433"/>
      <c r="Q8" s="2433"/>
      <c r="R8" s="2434"/>
      <c r="S8" s="2432">
        <f>liczbaucz!F5</f>
        <v>0</v>
      </c>
      <c r="T8" s="2433"/>
      <c r="U8" s="2433"/>
      <c r="V8" s="2433"/>
      <c r="W8" s="2434"/>
      <c r="X8" s="2432">
        <f>liczbaucz!G5</f>
        <v>0</v>
      </c>
      <c r="Y8" s="2433"/>
      <c r="Z8" s="2433"/>
      <c r="AA8" s="2433"/>
      <c r="AB8" s="2434"/>
      <c r="AC8" s="2432">
        <f>liczbaucz!H5</f>
        <v>0</v>
      </c>
      <c r="AD8" s="2433"/>
      <c r="AE8" s="2433"/>
      <c r="AF8" s="2433"/>
      <c r="AG8" s="2434"/>
      <c r="AH8" s="2432">
        <f>liczbaucz!I5</f>
        <v>0</v>
      </c>
      <c r="AI8" s="2433"/>
      <c r="AJ8" s="2433"/>
      <c r="AK8" s="2433"/>
      <c r="AL8" s="2434"/>
      <c r="AM8" s="2432">
        <f>liczbaucz!J5</f>
        <v>0</v>
      </c>
      <c r="AN8" s="2433"/>
      <c r="AO8" s="2433"/>
      <c r="AP8" s="2433"/>
      <c r="AQ8" s="2433"/>
      <c r="AR8" s="2489"/>
      <c r="AS8" s="2490"/>
      <c r="AT8" s="2490"/>
      <c r="AU8" s="2490"/>
      <c r="AV8" s="2491"/>
      <c r="AW8" s="2449"/>
    </row>
    <row r="9" spans="2:49" ht="14.25" customHeight="1" x14ac:dyDescent="0.2">
      <c r="B9" s="633"/>
      <c r="C9" s="681" t="s">
        <v>660</v>
      </c>
      <c r="D9" s="679"/>
      <c r="E9" s="677"/>
      <c r="F9" s="677"/>
      <c r="G9" s="677"/>
      <c r="H9" s="680"/>
      <c r="I9" s="679"/>
      <c r="J9" s="677"/>
      <c r="K9" s="677"/>
      <c r="L9" s="677"/>
      <c r="M9" s="680"/>
      <c r="N9" s="679"/>
      <c r="O9" s="677"/>
      <c r="P9" s="677"/>
      <c r="Q9" s="677"/>
      <c r="R9" s="680"/>
      <c r="S9" s="679"/>
      <c r="T9" s="677"/>
      <c r="U9" s="677"/>
      <c r="V9" s="677"/>
      <c r="W9" s="680"/>
      <c r="X9" s="679"/>
      <c r="Y9" s="678"/>
      <c r="Z9" s="677"/>
      <c r="AA9" s="677"/>
      <c r="AB9" s="680"/>
      <c r="AC9" s="679"/>
      <c r="AD9" s="678"/>
      <c r="AE9" s="677"/>
      <c r="AF9" s="677"/>
      <c r="AG9" s="680"/>
      <c r="AH9" s="679"/>
      <c r="AI9" s="678"/>
      <c r="AJ9" s="677"/>
      <c r="AK9" s="677"/>
      <c r="AL9" s="680"/>
      <c r="AM9" s="679"/>
      <c r="AN9" s="678"/>
      <c r="AO9" s="677"/>
      <c r="AP9" s="677"/>
      <c r="AQ9" s="676"/>
      <c r="AR9" s="2492"/>
      <c r="AS9" s="2493"/>
      <c r="AT9" s="2493"/>
      <c r="AU9" s="2493"/>
      <c r="AV9" s="2494"/>
      <c r="AW9" s="2480"/>
    </row>
    <row r="10" spans="2:49" ht="16.5" customHeight="1" x14ac:dyDescent="0.2">
      <c r="B10" s="2470" t="s">
        <v>646</v>
      </c>
      <c r="C10" s="2471"/>
      <c r="D10" s="2477">
        <f>COUNTA(D12:H18,D20:H54)+D19</f>
        <v>0</v>
      </c>
      <c r="E10" s="2478"/>
      <c r="F10" s="2478"/>
      <c r="G10" s="2478"/>
      <c r="H10" s="2479"/>
      <c r="I10" s="2477">
        <f>COUNTA(I12:M18,I20:M54)+I19</f>
        <v>0</v>
      </c>
      <c r="J10" s="2478"/>
      <c r="K10" s="2478"/>
      <c r="L10" s="2478"/>
      <c r="M10" s="2479"/>
      <c r="N10" s="2477">
        <f>COUNTA(N12:R18,N20:R54)+N19</f>
        <v>0</v>
      </c>
      <c r="O10" s="2478"/>
      <c r="P10" s="2478"/>
      <c r="Q10" s="2478"/>
      <c r="R10" s="2479"/>
      <c r="S10" s="2477">
        <f>COUNTA(S12:W18,S20:W54)+S19</f>
        <v>0</v>
      </c>
      <c r="T10" s="2478"/>
      <c r="U10" s="2478"/>
      <c r="V10" s="2478"/>
      <c r="W10" s="2479"/>
      <c r="X10" s="2477">
        <f>COUNTA(X12:AB18,X20:AB54)+X19</f>
        <v>0</v>
      </c>
      <c r="Y10" s="2478"/>
      <c r="Z10" s="2478"/>
      <c r="AA10" s="2478"/>
      <c r="AB10" s="2479"/>
      <c r="AC10" s="2477">
        <f>COUNTA(AC12:AG18,AC20:AG54)+AC19</f>
        <v>0</v>
      </c>
      <c r="AD10" s="2478"/>
      <c r="AE10" s="2478"/>
      <c r="AF10" s="2478"/>
      <c r="AG10" s="2479"/>
      <c r="AH10" s="2477">
        <f>COUNTA(AH12:AL18,AH20:AL54)+AH19</f>
        <v>0</v>
      </c>
      <c r="AI10" s="2478"/>
      <c r="AJ10" s="2478"/>
      <c r="AK10" s="2478"/>
      <c r="AL10" s="2479"/>
      <c r="AM10" s="2477">
        <f>COUNTA(AM12:AQ18,AM20:AQ54)+AM19</f>
        <v>0</v>
      </c>
      <c r="AN10" s="2478"/>
      <c r="AO10" s="2478"/>
      <c r="AP10" s="2478"/>
      <c r="AQ10" s="2478"/>
      <c r="AR10" s="2477">
        <f>COUNTA(AR12:AV18,AR20:AV54)+AR19</f>
        <v>0</v>
      </c>
      <c r="AS10" s="2478"/>
      <c r="AT10" s="2478"/>
      <c r="AU10" s="2478"/>
      <c r="AV10" s="2479"/>
      <c r="AW10" s="2481">
        <f>SUM(AW12:AW54)</f>
        <v>0</v>
      </c>
    </row>
    <row r="11" spans="2:49" ht="16.5" customHeight="1" x14ac:dyDescent="0.2">
      <c r="B11" s="1813" t="s">
        <v>502</v>
      </c>
      <c r="C11" s="1696" t="s">
        <v>661</v>
      </c>
      <c r="D11" s="1814">
        <v>1</v>
      </c>
      <c r="E11" s="1697">
        <v>2</v>
      </c>
      <c r="F11" s="1697">
        <v>3</v>
      </c>
      <c r="G11" s="1697">
        <v>4</v>
      </c>
      <c r="H11" s="675">
        <v>5</v>
      </c>
      <c r="I11" s="1814">
        <v>1</v>
      </c>
      <c r="J11" s="1697">
        <v>2</v>
      </c>
      <c r="K11" s="1697">
        <v>3</v>
      </c>
      <c r="L11" s="1697">
        <v>4</v>
      </c>
      <c r="M11" s="675">
        <v>5</v>
      </c>
      <c r="N11" s="1814">
        <v>1</v>
      </c>
      <c r="O11" s="1697">
        <v>2</v>
      </c>
      <c r="P11" s="1697">
        <v>3</v>
      </c>
      <c r="Q11" s="1697">
        <v>4</v>
      </c>
      <c r="R11" s="675">
        <v>5</v>
      </c>
      <c r="S11" s="1814">
        <v>1</v>
      </c>
      <c r="T11" s="1697">
        <v>2</v>
      </c>
      <c r="U11" s="1697">
        <v>3</v>
      </c>
      <c r="V11" s="1697">
        <v>4</v>
      </c>
      <c r="W11" s="675">
        <v>5</v>
      </c>
      <c r="X11" s="1814">
        <v>1</v>
      </c>
      <c r="Y11" s="1697">
        <v>2</v>
      </c>
      <c r="Z11" s="1697">
        <v>3</v>
      </c>
      <c r="AA11" s="1697">
        <v>4</v>
      </c>
      <c r="AB11" s="675">
        <v>5</v>
      </c>
      <c r="AC11" s="1814">
        <v>1</v>
      </c>
      <c r="AD11" s="1697">
        <v>2</v>
      </c>
      <c r="AE11" s="1697">
        <v>3</v>
      </c>
      <c r="AF11" s="1697">
        <v>4</v>
      </c>
      <c r="AG11" s="675">
        <v>5</v>
      </c>
      <c r="AH11" s="1814">
        <v>1</v>
      </c>
      <c r="AI11" s="1697">
        <v>2</v>
      </c>
      <c r="AJ11" s="1697">
        <v>3</v>
      </c>
      <c r="AK11" s="1697">
        <v>4</v>
      </c>
      <c r="AL11" s="675">
        <v>5</v>
      </c>
      <c r="AM11" s="1814">
        <v>1</v>
      </c>
      <c r="AN11" s="1697">
        <v>2</v>
      </c>
      <c r="AO11" s="1697">
        <v>3</v>
      </c>
      <c r="AP11" s="1697">
        <v>4</v>
      </c>
      <c r="AQ11" s="1698">
        <v>5</v>
      </c>
      <c r="AR11" s="1814">
        <v>1</v>
      </c>
      <c r="AS11" s="1697">
        <v>2</v>
      </c>
      <c r="AT11" s="1697">
        <v>3</v>
      </c>
      <c r="AU11" s="1697">
        <v>4</v>
      </c>
      <c r="AV11" s="675">
        <v>5</v>
      </c>
      <c r="AW11" s="2482"/>
    </row>
    <row r="12" spans="2:49" ht="12.95" customHeight="1" x14ac:dyDescent="0.2">
      <c r="B12" s="621">
        <v>1</v>
      </c>
      <c r="C12" s="627" t="s">
        <v>651</v>
      </c>
      <c r="D12" s="626"/>
      <c r="E12" s="624"/>
      <c r="F12" s="624"/>
      <c r="G12" s="624"/>
      <c r="H12" s="623"/>
      <c r="I12" s="626"/>
      <c r="J12" s="624"/>
      <c r="K12" s="624"/>
      <c r="L12" s="624"/>
      <c r="M12" s="623"/>
      <c r="N12" s="626"/>
      <c r="O12" s="624"/>
      <c r="P12" s="624"/>
      <c r="Q12" s="624"/>
      <c r="R12" s="623"/>
      <c r="S12" s="626"/>
      <c r="T12" s="624"/>
      <c r="U12" s="624"/>
      <c r="V12" s="624"/>
      <c r="W12" s="623"/>
      <c r="X12" s="626"/>
      <c r="Y12" s="625"/>
      <c r="Z12" s="624"/>
      <c r="AA12" s="624"/>
      <c r="AB12" s="623"/>
      <c r="AC12" s="626"/>
      <c r="AD12" s="625"/>
      <c r="AE12" s="624"/>
      <c r="AF12" s="624"/>
      <c r="AG12" s="623"/>
      <c r="AH12" s="626"/>
      <c r="AI12" s="666"/>
      <c r="AJ12" s="664"/>
      <c r="AK12" s="664"/>
      <c r="AL12" s="623"/>
      <c r="AM12" s="665"/>
      <c r="AN12" s="664"/>
      <c r="AO12" s="664"/>
      <c r="AP12" s="624"/>
      <c r="AQ12" s="664"/>
      <c r="AR12" s="665"/>
      <c r="AS12" s="664"/>
      <c r="AT12" s="664"/>
      <c r="AU12" s="664"/>
      <c r="AV12" s="623"/>
      <c r="AW12" s="622">
        <f t="shared" ref="AW12:AW18" si="0">COUNTA(D12:AV12)</f>
        <v>0</v>
      </c>
    </row>
    <row r="13" spans="2:49" ht="12.95" customHeight="1" x14ac:dyDescent="0.2">
      <c r="B13" s="621">
        <v>2</v>
      </c>
      <c r="C13" s="627" t="s">
        <v>652</v>
      </c>
      <c r="D13" s="626"/>
      <c r="E13" s="624"/>
      <c r="F13" s="624"/>
      <c r="G13" s="624"/>
      <c r="H13" s="623"/>
      <c r="I13" s="626"/>
      <c r="J13" s="624"/>
      <c r="K13" s="624"/>
      <c r="L13" s="624"/>
      <c r="M13" s="623"/>
      <c r="N13" s="626"/>
      <c r="O13" s="624"/>
      <c r="P13" s="624"/>
      <c r="Q13" s="624"/>
      <c r="R13" s="623"/>
      <c r="S13" s="626"/>
      <c r="T13" s="624"/>
      <c r="U13" s="624"/>
      <c r="V13" s="624"/>
      <c r="W13" s="623"/>
      <c r="X13" s="626"/>
      <c r="Y13" s="625"/>
      <c r="Z13" s="624"/>
      <c r="AA13" s="624"/>
      <c r="AB13" s="623"/>
      <c r="AC13" s="626"/>
      <c r="AD13" s="625"/>
      <c r="AE13" s="624"/>
      <c r="AF13" s="624"/>
      <c r="AG13" s="623"/>
      <c r="AH13" s="626"/>
      <c r="AI13" s="666"/>
      <c r="AJ13" s="664"/>
      <c r="AK13" s="664"/>
      <c r="AL13" s="623"/>
      <c r="AM13" s="665"/>
      <c r="AN13" s="664"/>
      <c r="AO13" s="664"/>
      <c r="AP13" s="624"/>
      <c r="AQ13" s="664"/>
      <c r="AR13" s="665"/>
      <c r="AS13" s="664"/>
      <c r="AT13" s="664"/>
      <c r="AU13" s="664"/>
      <c r="AV13" s="623"/>
      <c r="AW13" s="622">
        <f t="shared" si="0"/>
        <v>0</v>
      </c>
    </row>
    <row r="14" spans="2:49" ht="12.95" customHeight="1" x14ac:dyDescent="0.2">
      <c r="B14" s="621">
        <v>3</v>
      </c>
      <c r="C14" s="627" t="s">
        <v>653</v>
      </c>
      <c r="D14" s="626"/>
      <c r="E14" s="624"/>
      <c r="F14" s="624"/>
      <c r="G14" s="624"/>
      <c r="H14" s="623"/>
      <c r="I14" s="626"/>
      <c r="J14" s="624"/>
      <c r="K14" s="624"/>
      <c r="L14" s="624"/>
      <c r="M14" s="623"/>
      <c r="N14" s="626"/>
      <c r="O14" s="624"/>
      <c r="P14" s="624"/>
      <c r="Q14" s="624"/>
      <c r="R14" s="623"/>
      <c r="S14" s="626"/>
      <c r="T14" s="624"/>
      <c r="U14" s="624"/>
      <c r="V14" s="624"/>
      <c r="W14" s="623"/>
      <c r="X14" s="626"/>
      <c r="Y14" s="625"/>
      <c r="Z14" s="624"/>
      <c r="AA14" s="624"/>
      <c r="AB14" s="623"/>
      <c r="AC14" s="626"/>
      <c r="AD14" s="625"/>
      <c r="AE14" s="624"/>
      <c r="AF14" s="624"/>
      <c r="AG14" s="623"/>
      <c r="AH14" s="626"/>
      <c r="AI14" s="666"/>
      <c r="AJ14" s="664"/>
      <c r="AK14" s="664"/>
      <c r="AL14" s="623"/>
      <c r="AM14" s="665"/>
      <c r="AN14" s="664"/>
      <c r="AO14" s="664"/>
      <c r="AP14" s="624"/>
      <c r="AQ14" s="664"/>
      <c r="AR14" s="665"/>
      <c r="AS14" s="664"/>
      <c r="AT14" s="664"/>
      <c r="AU14" s="664"/>
      <c r="AV14" s="623"/>
      <c r="AW14" s="622">
        <f t="shared" si="0"/>
        <v>0</v>
      </c>
    </row>
    <row r="15" spans="2:49" ht="12.95" customHeight="1" x14ac:dyDescent="0.2">
      <c r="B15" s="621">
        <v>4</v>
      </c>
      <c r="C15" s="627" t="s">
        <v>662</v>
      </c>
      <c r="D15" s="626"/>
      <c r="E15" s="624"/>
      <c r="F15" s="624"/>
      <c r="G15" s="624"/>
      <c r="H15" s="623"/>
      <c r="I15" s="626"/>
      <c r="J15" s="624"/>
      <c r="K15" s="624"/>
      <c r="L15" s="624"/>
      <c r="M15" s="623"/>
      <c r="N15" s="626"/>
      <c r="O15" s="624"/>
      <c r="P15" s="624"/>
      <c r="Q15" s="624"/>
      <c r="R15" s="623"/>
      <c r="S15" s="626"/>
      <c r="T15" s="624"/>
      <c r="U15" s="624"/>
      <c r="V15" s="624"/>
      <c r="W15" s="623"/>
      <c r="X15" s="626"/>
      <c r="Y15" s="625"/>
      <c r="Z15" s="624"/>
      <c r="AA15" s="624"/>
      <c r="AB15" s="623"/>
      <c r="AC15" s="626"/>
      <c r="AD15" s="625"/>
      <c r="AE15" s="624"/>
      <c r="AF15" s="624"/>
      <c r="AG15" s="623"/>
      <c r="AH15" s="626"/>
      <c r="AI15" s="666"/>
      <c r="AJ15" s="664"/>
      <c r="AK15" s="664"/>
      <c r="AL15" s="623"/>
      <c r="AM15" s="665"/>
      <c r="AN15" s="664"/>
      <c r="AO15" s="664"/>
      <c r="AP15" s="624"/>
      <c r="AQ15" s="664"/>
      <c r="AR15" s="665"/>
      <c r="AS15" s="664"/>
      <c r="AT15" s="664"/>
      <c r="AU15" s="664"/>
      <c r="AV15" s="623"/>
      <c r="AW15" s="622">
        <f t="shared" si="0"/>
        <v>0</v>
      </c>
    </row>
    <row r="16" spans="2:49" ht="12.95" customHeight="1" x14ac:dyDescent="0.2">
      <c r="B16" s="621">
        <v>5</v>
      </c>
      <c r="C16" s="627" t="s">
        <v>663</v>
      </c>
      <c r="D16" s="626"/>
      <c r="E16" s="624"/>
      <c r="F16" s="624"/>
      <c r="G16" s="624"/>
      <c r="H16" s="623"/>
      <c r="I16" s="626"/>
      <c r="J16" s="624"/>
      <c r="K16" s="624"/>
      <c r="L16" s="624"/>
      <c r="M16" s="623"/>
      <c r="N16" s="626"/>
      <c r="O16" s="624"/>
      <c r="P16" s="624"/>
      <c r="Q16" s="624"/>
      <c r="R16" s="623"/>
      <c r="S16" s="626"/>
      <c r="T16" s="624"/>
      <c r="U16" s="624"/>
      <c r="V16" s="624"/>
      <c r="W16" s="623"/>
      <c r="X16" s="626"/>
      <c r="Y16" s="625"/>
      <c r="Z16" s="624"/>
      <c r="AA16" s="624"/>
      <c r="AB16" s="623"/>
      <c r="AC16" s="626"/>
      <c r="AD16" s="625"/>
      <c r="AE16" s="624"/>
      <c r="AF16" s="624"/>
      <c r="AG16" s="623"/>
      <c r="AH16" s="626"/>
      <c r="AI16" s="666"/>
      <c r="AJ16" s="664"/>
      <c r="AK16" s="664"/>
      <c r="AL16" s="623"/>
      <c r="AM16" s="665"/>
      <c r="AN16" s="664"/>
      <c r="AO16" s="664"/>
      <c r="AP16" s="624"/>
      <c r="AQ16" s="664"/>
      <c r="AR16" s="665"/>
      <c r="AS16" s="664"/>
      <c r="AT16" s="664"/>
      <c r="AU16" s="664"/>
      <c r="AV16" s="623"/>
      <c r="AW16" s="622">
        <f t="shared" si="0"/>
        <v>0</v>
      </c>
    </row>
    <row r="17" spans="2:49" ht="12.95" customHeight="1" x14ac:dyDescent="0.2">
      <c r="B17" s="621">
        <v>6</v>
      </c>
      <c r="C17" s="627" t="s">
        <v>664</v>
      </c>
      <c r="D17" s="626"/>
      <c r="E17" s="624"/>
      <c r="F17" s="624"/>
      <c r="G17" s="624"/>
      <c r="H17" s="623"/>
      <c r="I17" s="626"/>
      <c r="J17" s="624"/>
      <c r="K17" s="624"/>
      <c r="L17" s="624"/>
      <c r="M17" s="623"/>
      <c r="N17" s="626"/>
      <c r="O17" s="624"/>
      <c r="P17" s="624"/>
      <c r="Q17" s="624"/>
      <c r="R17" s="623"/>
      <c r="S17" s="626"/>
      <c r="T17" s="624"/>
      <c r="U17" s="624"/>
      <c r="V17" s="624"/>
      <c r="W17" s="623"/>
      <c r="X17" s="626"/>
      <c r="Y17" s="625"/>
      <c r="Z17" s="624"/>
      <c r="AA17" s="624"/>
      <c r="AB17" s="623"/>
      <c r="AC17" s="626"/>
      <c r="AD17" s="625"/>
      <c r="AE17" s="624"/>
      <c r="AF17" s="624"/>
      <c r="AG17" s="623"/>
      <c r="AH17" s="626"/>
      <c r="AI17" s="666"/>
      <c r="AJ17" s="664"/>
      <c r="AK17" s="664"/>
      <c r="AL17" s="623"/>
      <c r="AM17" s="665"/>
      <c r="AN17" s="664"/>
      <c r="AO17" s="664"/>
      <c r="AP17" s="624"/>
      <c r="AQ17" s="664"/>
      <c r="AR17" s="665"/>
      <c r="AS17" s="664"/>
      <c r="AT17" s="664"/>
      <c r="AU17" s="664"/>
      <c r="AV17" s="623"/>
      <c r="AW17" s="622">
        <f t="shared" si="0"/>
        <v>0</v>
      </c>
    </row>
    <row r="18" spans="2:49" ht="12.95" customHeight="1" x14ac:dyDescent="0.2">
      <c r="B18" s="621">
        <v>7</v>
      </c>
      <c r="C18" s="627" t="s">
        <v>655</v>
      </c>
      <c r="D18" s="626"/>
      <c r="E18" s="624"/>
      <c r="F18" s="624"/>
      <c r="G18" s="624"/>
      <c r="H18" s="623"/>
      <c r="I18" s="626"/>
      <c r="J18" s="624"/>
      <c r="K18" s="624"/>
      <c r="L18" s="624"/>
      <c r="M18" s="623"/>
      <c r="N18" s="626"/>
      <c r="O18" s="624"/>
      <c r="P18" s="624"/>
      <c r="Q18" s="624"/>
      <c r="R18" s="623"/>
      <c r="S18" s="626"/>
      <c r="T18" s="624"/>
      <c r="U18" s="624"/>
      <c r="V18" s="624"/>
      <c r="W18" s="623"/>
      <c r="X18" s="626"/>
      <c r="Y18" s="625"/>
      <c r="Z18" s="624"/>
      <c r="AA18" s="624"/>
      <c r="AB18" s="623"/>
      <c r="AC18" s="626"/>
      <c r="AD18" s="625"/>
      <c r="AE18" s="624"/>
      <c r="AF18" s="624"/>
      <c r="AG18" s="623"/>
      <c r="AH18" s="626"/>
      <c r="AI18" s="666"/>
      <c r="AJ18" s="664"/>
      <c r="AK18" s="664"/>
      <c r="AL18" s="623"/>
      <c r="AM18" s="665"/>
      <c r="AN18" s="664"/>
      <c r="AO18" s="664"/>
      <c r="AP18" s="624"/>
      <c r="AQ18" s="664"/>
      <c r="AR18" s="665"/>
      <c r="AS18" s="664"/>
      <c r="AT18" s="664"/>
      <c r="AU18" s="664"/>
      <c r="AV18" s="623"/>
      <c r="AW18" s="622">
        <f t="shared" si="0"/>
        <v>0</v>
      </c>
    </row>
    <row r="19" spans="2:49" ht="12.95" customHeight="1" x14ac:dyDescent="0.2">
      <c r="B19" s="621">
        <v>8</v>
      </c>
      <c r="C19" s="674" t="s">
        <v>665</v>
      </c>
      <c r="D19" s="2483">
        <f>D56</f>
        <v>0</v>
      </c>
      <c r="E19" s="2484"/>
      <c r="F19" s="2484"/>
      <c r="G19" s="2484"/>
      <c r="H19" s="2485"/>
      <c r="I19" s="2483">
        <f>I56</f>
        <v>0</v>
      </c>
      <c r="J19" s="2484"/>
      <c r="K19" s="2484"/>
      <c r="L19" s="2484"/>
      <c r="M19" s="2485"/>
      <c r="N19" s="2483">
        <f>N56</f>
        <v>0</v>
      </c>
      <c r="O19" s="2484"/>
      <c r="P19" s="2484"/>
      <c r="Q19" s="2484"/>
      <c r="R19" s="2485"/>
      <c r="S19" s="673"/>
      <c r="T19" s="672"/>
      <c r="U19" s="672"/>
      <c r="V19" s="672"/>
      <c r="W19" s="671"/>
      <c r="X19" s="673"/>
      <c r="Y19" s="672"/>
      <c r="Z19" s="672"/>
      <c r="AA19" s="672"/>
      <c r="AB19" s="671"/>
      <c r="AC19" s="669"/>
      <c r="AD19" s="668"/>
      <c r="AE19" s="668"/>
      <c r="AF19" s="668"/>
      <c r="AG19" s="667"/>
      <c r="AH19" s="669"/>
      <c r="AI19" s="668"/>
      <c r="AJ19" s="668"/>
      <c r="AK19" s="668"/>
      <c r="AL19" s="667"/>
      <c r="AM19" s="669"/>
      <c r="AN19" s="670"/>
      <c r="AO19" s="668"/>
      <c r="AP19" s="668"/>
      <c r="AQ19" s="668"/>
      <c r="AR19" s="669"/>
      <c r="AS19" s="668"/>
      <c r="AT19" s="668"/>
      <c r="AU19" s="668"/>
      <c r="AV19" s="667"/>
      <c r="AW19" s="622">
        <f>SUM(D19:AV19)</f>
        <v>0</v>
      </c>
    </row>
    <row r="20" spans="2:49" ht="12.95" customHeight="1" x14ac:dyDescent="0.2">
      <c r="B20" s="621">
        <v>9</v>
      </c>
      <c r="C20" s="627" t="s">
        <v>666</v>
      </c>
      <c r="D20" s="626"/>
      <c r="E20" s="624"/>
      <c r="F20" s="624"/>
      <c r="G20" s="624"/>
      <c r="H20" s="623"/>
      <c r="I20" s="626"/>
      <c r="J20" s="624"/>
      <c r="K20" s="624"/>
      <c r="L20" s="624"/>
      <c r="M20" s="623"/>
      <c r="N20" s="626"/>
      <c r="O20" s="624"/>
      <c r="P20" s="624"/>
      <c r="Q20" s="624"/>
      <c r="R20" s="623"/>
      <c r="S20" s="626"/>
      <c r="T20" s="624"/>
      <c r="U20" s="624"/>
      <c r="V20" s="624"/>
      <c r="W20" s="623"/>
      <c r="X20" s="626"/>
      <c r="Y20" s="625"/>
      <c r="Z20" s="624"/>
      <c r="AA20" s="624"/>
      <c r="AB20" s="623"/>
      <c r="AC20" s="626"/>
      <c r="AD20" s="625"/>
      <c r="AE20" s="624"/>
      <c r="AF20" s="624"/>
      <c r="AG20" s="623"/>
      <c r="AH20" s="626"/>
      <c r="AI20" s="666"/>
      <c r="AJ20" s="664"/>
      <c r="AK20" s="664"/>
      <c r="AL20" s="623"/>
      <c r="AM20" s="665"/>
      <c r="AN20" s="664"/>
      <c r="AO20" s="664"/>
      <c r="AP20" s="624"/>
      <c r="AQ20" s="664"/>
      <c r="AR20" s="665"/>
      <c r="AS20" s="664"/>
      <c r="AT20" s="664"/>
      <c r="AU20" s="664"/>
      <c r="AV20" s="623"/>
      <c r="AW20" s="622">
        <f t="shared" ref="AW20:AW54" si="1">COUNTA(D20:AV20)</f>
        <v>0</v>
      </c>
    </row>
    <row r="21" spans="2:49" ht="12.95" customHeight="1" x14ac:dyDescent="0.2">
      <c r="B21" s="621">
        <v>10</v>
      </c>
      <c r="C21" s="627" t="s">
        <v>667</v>
      </c>
      <c r="D21" s="626"/>
      <c r="E21" s="624"/>
      <c r="F21" s="624"/>
      <c r="G21" s="624"/>
      <c r="H21" s="623"/>
      <c r="I21" s="626"/>
      <c r="J21" s="624"/>
      <c r="K21" s="624"/>
      <c r="L21" s="624"/>
      <c r="M21" s="623"/>
      <c r="N21" s="626"/>
      <c r="O21" s="624"/>
      <c r="P21" s="624"/>
      <c r="Q21" s="624"/>
      <c r="R21" s="623"/>
      <c r="S21" s="626"/>
      <c r="T21" s="624"/>
      <c r="U21" s="624"/>
      <c r="V21" s="624"/>
      <c r="W21" s="623"/>
      <c r="X21" s="626"/>
      <c r="Y21" s="625"/>
      <c r="Z21" s="624"/>
      <c r="AA21" s="624"/>
      <c r="AB21" s="623"/>
      <c r="AC21" s="626"/>
      <c r="AD21" s="625"/>
      <c r="AE21" s="624"/>
      <c r="AF21" s="624"/>
      <c r="AG21" s="623"/>
      <c r="AH21" s="626"/>
      <c r="AI21" s="666"/>
      <c r="AJ21" s="664"/>
      <c r="AK21" s="664"/>
      <c r="AL21" s="623"/>
      <c r="AM21" s="665"/>
      <c r="AN21" s="664"/>
      <c r="AO21" s="664"/>
      <c r="AP21" s="624"/>
      <c r="AQ21" s="664"/>
      <c r="AR21" s="665"/>
      <c r="AS21" s="664"/>
      <c r="AT21" s="664"/>
      <c r="AU21" s="664"/>
      <c r="AV21" s="623"/>
      <c r="AW21" s="622">
        <f t="shared" si="1"/>
        <v>0</v>
      </c>
    </row>
    <row r="22" spans="2:49" ht="12.95" customHeight="1" x14ac:dyDescent="0.2">
      <c r="B22" s="621">
        <v>11</v>
      </c>
      <c r="C22" s="627" t="s">
        <v>668</v>
      </c>
      <c r="D22" s="626"/>
      <c r="E22" s="624"/>
      <c r="F22" s="624"/>
      <c r="G22" s="624"/>
      <c r="H22" s="623"/>
      <c r="I22" s="626"/>
      <c r="J22" s="624"/>
      <c r="K22" s="624"/>
      <c r="L22" s="624"/>
      <c r="M22" s="623"/>
      <c r="N22" s="626"/>
      <c r="O22" s="624"/>
      <c r="P22" s="624"/>
      <c r="Q22" s="624"/>
      <c r="R22" s="623"/>
      <c r="S22" s="626"/>
      <c r="T22" s="624"/>
      <c r="U22" s="624"/>
      <c r="V22" s="624"/>
      <c r="W22" s="623"/>
      <c r="X22" s="626"/>
      <c r="Y22" s="625"/>
      <c r="Z22" s="624"/>
      <c r="AA22" s="624"/>
      <c r="AB22" s="623"/>
      <c r="AC22" s="626"/>
      <c r="AD22" s="625"/>
      <c r="AE22" s="624"/>
      <c r="AF22" s="624"/>
      <c r="AG22" s="623"/>
      <c r="AH22" s="626"/>
      <c r="AI22" s="666"/>
      <c r="AJ22" s="664"/>
      <c r="AK22" s="664"/>
      <c r="AL22" s="623"/>
      <c r="AM22" s="665"/>
      <c r="AN22" s="664"/>
      <c r="AO22" s="664"/>
      <c r="AP22" s="624"/>
      <c r="AQ22" s="664"/>
      <c r="AR22" s="665"/>
      <c r="AS22" s="664"/>
      <c r="AT22" s="664"/>
      <c r="AU22" s="664"/>
      <c r="AV22" s="623"/>
      <c r="AW22" s="622">
        <f t="shared" si="1"/>
        <v>0</v>
      </c>
    </row>
    <row r="23" spans="2:49" ht="12.95" customHeight="1" x14ac:dyDescent="0.2">
      <c r="B23" s="621">
        <v>12</v>
      </c>
      <c r="C23" s="627" t="s">
        <v>669</v>
      </c>
      <c r="D23" s="626"/>
      <c r="E23" s="624"/>
      <c r="F23" s="624"/>
      <c r="G23" s="624"/>
      <c r="H23" s="623"/>
      <c r="I23" s="626"/>
      <c r="J23" s="624"/>
      <c r="K23" s="624"/>
      <c r="L23" s="624"/>
      <c r="M23" s="623"/>
      <c r="N23" s="626"/>
      <c r="O23" s="624"/>
      <c r="P23" s="624"/>
      <c r="Q23" s="624"/>
      <c r="R23" s="623"/>
      <c r="S23" s="626"/>
      <c r="T23" s="624"/>
      <c r="U23" s="624"/>
      <c r="V23" s="624"/>
      <c r="W23" s="623"/>
      <c r="X23" s="626"/>
      <c r="Y23" s="625"/>
      <c r="Z23" s="624"/>
      <c r="AA23" s="624"/>
      <c r="AB23" s="623"/>
      <c r="AC23" s="626"/>
      <c r="AD23" s="625"/>
      <c r="AE23" s="624"/>
      <c r="AF23" s="624"/>
      <c r="AG23" s="623"/>
      <c r="AH23" s="626"/>
      <c r="AI23" s="666"/>
      <c r="AJ23" s="664"/>
      <c r="AK23" s="664"/>
      <c r="AL23" s="623"/>
      <c r="AM23" s="665"/>
      <c r="AN23" s="664"/>
      <c r="AO23" s="664"/>
      <c r="AP23" s="624"/>
      <c r="AQ23" s="664"/>
      <c r="AR23" s="665"/>
      <c r="AS23" s="664"/>
      <c r="AT23" s="664"/>
      <c r="AU23" s="664"/>
      <c r="AV23" s="623"/>
      <c r="AW23" s="622">
        <f t="shared" si="1"/>
        <v>0</v>
      </c>
    </row>
    <row r="24" spans="2:49" ht="12.95" customHeight="1" x14ac:dyDescent="0.2">
      <c r="B24" s="621">
        <v>13</v>
      </c>
      <c r="C24" s="627" t="s">
        <v>670</v>
      </c>
      <c r="D24" s="626"/>
      <c r="E24" s="624"/>
      <c r="F24" s="624"/>
      <c r="G24" s="624"/>
      <c r="H24" s="623"/>
      <c r="I24" s="626"/>
      <c r="J24" s="624"/>
      <c r="K24" s="624"/>
      <c r="L24" s="624"/>
      <c r="M24" s="623"/>
      <c r="N24" s="626"/>
      <c r="O24" s="624"/>
      <c r="P24" s="624"/>
      <c r="Q24" s="624"/>
      <c r="R24" s="623"/>
      <c r="S24" s="626"/>
      <c r="T24" s="624"/>
      <c r="U24" s="624"/>
      <c r="V24" s="624"/>
      <c r="W24" s="623"/>
      <c r="X24" s="626"/>
      <c r="Y24" s="625"/>
      <c r="Z24" s="624"/>
      <c r="AA24" s="624"/>
      <c r="AB24" s="623"/>
      <c r="AC24" s="626"/>
      <c r="AD24" s="625"/>
      <c r="AE24" s="624"/>
      <c r="AF24" s="624"/>
      <c r="AG24" s="623"/>
      <c r="AH24" s="626"/>
      <c r="AI24" s="666"/>
      <c r="AJ24" s="664"/>
      <c r="AK24" s="664"/>
      <c r="AL24" s="623"/>
      <c r="AM24" s="665"/>
      <c r="AN24" s="664"/>
      <c r="AO24" s="664"/>
      <c r="AP24" s="624"/>
      <c r="AQ24" s="664"/>
      <c r="AR24" s="665"/>
      <c r="AS24" s="664"/>
      <c r="AT24" s="664"/>
      <c r="AU24" s="664"/>
      <c r="AV24" s="623"/>
      <c r="AW24" s="622">
        <f t="shared" si="1"/>
        <v>0</v>
      </c>
    </row>
    <row r="25" spans="2:49" ht="12.95" customHeight="1" x14ac:dyDescent="0.2">
      <c r="B25" s="621">
        <v>14</v>
      </c>
      <c r="C25" s="627" t="s">
        <v>671</v>
      </c>
      <c r="D25" s="626"/>
      <c r="E25" s="624"/>
      <c r="F25" s="624"/>
      <c r="G25" s="624"/>
      <c r="H25" s="623"/>
      <c r="I25" s="626"/>
      <c r="J25" s="624"/>
      <c r="K25" s="624"/>
      <c r="L25" s="624"/>
      <c r="M25" s="623"/>
      <c r="N25" s="626"/>
      <c r="O25" s="624"/>
      <c r="P25" s="624"/>
      <c r="Q25" s="624"/>
      <c r="R25" s="623"/>
      <c r="S25" s="626"/>
      <c r="T25" s="624"/>
      <c r="U25" s="624"/>
      <c r="V25" s="624"/>
      <c r="W25" s="623"/>
      <c r="X25" s="626"/>
      <c r="Y25" s="625"/>
      <c r="Z25" s="624"/>
      <c r="AA25" s="624"/>
      <c r="AB25" s="623"/>
      <c r="AC25" s="626"/>
      <c r="AD25" s="625"/>
      <c r="AE25" s="624"/>
      <c r="AF25" s="624"/>
      <c r="AG25" s="623"/>
      <c r="AH25" s="626"/>
      <c r="AI25" s="666"/>
      <c r="AJ25" s="664"/>
      <c r="AK25" s="664"/>
      <c r="AL25" s="623"/>
      <c r="AM25" s="665"/>
      <c r="AN25" s="664"/>
      <c r="AO25" s="664"/>
      <c r="AP25" s="624"/>
      <c r="AQ25" s="664"/>
      <c r="AR25" s="665"/>
      <c r="AS25" s="664"/>
      <c r="AT25" s="664"/>
      <c r="AU25" s="664"/>
      <c r="AV25" s="623"/>
      <c r="AW25" s="622">
        <f t="shared" si="1"/>
        <v>0</v>
      </c>
    </row>
    <row r="26" spans="2:49" ht="12.95" customHeight="1" x14ac:dyDescent="0.2">
      <c r="B26" s="621">
        <v>15</v>
      </c>
      <c r="C26" s="627" t="s">
        <v>672</v>
      </c>
      <c r="D26" s="626"/>
      <c r="E26" s="624"/>
      <c r="F26" s="624"/>
      <c r="G26" s="624"/>
      <c r="H26" s="623"/>
      <c r="I26" s="626"/>
      <c r="J26" s="624"/>
      <c r="K26" s="624"/>
      <c r="L26" s="624"/>
      <c r="M26" s="623"/>
      <c r="N26" s="626"/>
      <c r="O26" s="624"/>
      <c r="P26" s="624"/>
      <c r="Q26" s="624"/>
      <c r="R26" s="623"/>
      <c r="S26" s="626"/>
      <c r="T26" s="624"/>
      <c r="U26" s="624"/>
      <c r="V26" s="624"/>
      <c r="W26" s="623"/>
      <c r="X26" s="626"/>
      <c r="Y26" s="625"/>
      <c r="Z26" s="624"/>
      <c r="AA26" s="624"/>
      <c r="AB26" s="623"/>
      <c r="AC26" s="626"/>
      <c r="AD26" s="625"/>
      <c r="AE26" s="624"/>
      <c r="AF26" s="624"/>
      <c r="AG26" s="623"/>
      <c r="AH26" s="626"/>
      <c r="AI26" s="666"/>
      <c r="AJ26" s="664"/>
      <c r="AK26" s="664"/>
      <c r="AL26" s="623"/>
      <c r="AM26" s="665"/>
      <c r="AN26" s="664"/>
      <c r="AO26" s="664"/>
      <c r="AP26" s="624"/>
      <c r="AQ26" s="664"/>
      <c r="AR26" s="665"/>
      <c r="AS26" s="664"/>
      <c r="AT26" s="664"/>
      <c r="AU26" s="664"/>
      <c r="AV26" s="623"/>
      <c r="AW26" s="622">
        <f t="shared" si="1"/>
        <v>0</v>
      </c>
    </row>
    <row r="27" spans="2:49" ht="12.95" customHeight="1" x14ac:dyDescent="0.2">
      <c r="B27" s="621">
        <v>16</v>
      </c>
      <c r="C27" s="627" t="s">
        <v>673</v>
      </c>
      <c r="D27" s="626"/>
      <c r="E27" s="624"/>
      <c r="F27" s="624"/>
      <c r="G27" s="624"/>
      <c r="H27" s="623"/>
      <c r="I27" s="626"/>
      <c r="J27" s="624"/>
      <c r="K27" s="624"/>
      <c r="L27" s="624"/>
      <c r="M27" s="623"/>
      <c r="N27" s="626"/>
      <c r="O27" s="624"/>
      <c r="P27" s="624"/>
      <c r="Q27" s="624"/>
      <c r="R27" s="623"/>
      <c r="S27" s="626"/>
      <c r="T27" s="624"/>
      <c r="U27" s="624"/>
      <c r="V27" s="624"/>
      <c r="W27" s="623"/>
      <c r="X27" s="626"/>
      <c r="Y27" s="625"/>
      <c r="Z27" s="624"/>
      <c r="AA27" s="624"/>
      <c r="AB27" s="623"/>
      <c r="AC27" s="626"/>
      <c r="AD27" s="625"/>
      <c r="AE27" s="624"/>
      <c r="AF27" s="624"/>
      <c r="AG27" s="623"/>
      <c r="AH27" s="626"/>
      <c r="AI27" s="666"/>
      <c r="AJ27" s="664"/>
      <c r="AK27" s="664"/>
      <c r="AL27" s="623"/>
      <c r="AM27" s="665"/>
      <c r="AN27" s="664"/>
      <c r="AO27" s="664"/>
      <c r="AP27" s="624"/>
      <c r="AQ27" s="664"/>
      <c r="AR27" s="665"/>
      <c r="AS27" s="664"/>
      <c r="AT27" s="664"/>
      <c r="AU27" s="664"/>
      <c r="AV27" s="623"/>
      <c r="AW27" s="622">
        <f t="shared" si="1"/>
        <v>0</v>
      </c>
    </row>
    <row r="28" spans="2:49" ht="12.95" customHeight="1" x14ac:dyDescent="0.2">
      <c r="B28" s="621">
        <v>17</v>
      </c>
      <c r="C28" s="627" t="s">
        <v>674</v>
      </c>
      <c r="D28" s="626"/>
      <c r="E28" s="624"/>
      <c r="F28" s="624"/>
      <c r="G28" s="624"/>
      <c r="H28" s="623"/>
      <c r="I28" s="626"/>
      <c r="J28" s="624"/>
      <c r="K28" s="624"/>
      <c r="L28" s="624"/>
      <c r="M28" s="623"/>
      <c r="N28" s="626"/>
      <c r="O28" s="624"/>
      <c r="P28" s="624"/>
      <c r="Q28" s="624"/>
      <c r="R28" s="623"/>
      <c r="S28" s="626"/>
      <c r="T28" s="624"/>
      <c r="U28" s="624"/>
      <c r="V28" s="624"/>
      <c r="W28" s="623"/>
      <c r="X28" s="626"/>
      <c r="Y28" s="625"/>
      <c r="Z28" s="624"/>
      <c r="AA28" s="624"/>
      <c r="AB28" s="623"/>
      <c r="AC28" s="626"/>
      <c r="AD28" s="625"/>
      <c r="AE28" s="624"/>
      <c r="AF28" s="624"/>
      <c r="AG28" s="623"/>
      <c r="AH28" s="626"/>
      <c r="AI28" s="666"/>
      <c r="AJ28" s="664"/>
      <c r="AK28" s="664"/>
      <c r="AL28" s="623"/>
      <c r="AM28" s="665"/>
      <c r="AN28" s="664"/>
      <c r="AO28" s="664"/>
      <c r="AP28" s="624"/>
      <c r="AQ28" s="664"/>
      <c r="AR28" s="665"/>
      <c r="AS28" s="664"/>
      <c r="AT28" s="664"/>
      <c r="AU28" s="664"/>
      <c r="AV28" s="623"/>
      <c r="AW28" s="622">
        <f t="shared" si="1"/>
        <v>0</v>
      </c>
    </row>
    <row r="29" spans="2:49" ht="12.95" customHeight="1" x14ac:dyDescent="0.2">
      <c r="B29" s="621">
        <v>18</v>
      </c>
      <c r="C29" s="627" t="s">
        <v>675</v>
      </c>
      <c r="D29" s="626"/>
      <c r="E29" s="624"/>
      <c r="F29" s="624"/>
      <c r="G29" s="624"/>
      <c r="H29" s="623"/>
      <c r="I29" s="626"/>
      <c r="J29" s="624"/>
      <c r="K29" s="624"/>
      <c r="L29" s="624"/>
      <c r="M29" s="623"/>
      <c r="N29" s="626"/>
      <c r="O29" s="624"/>
      <c r="P29" s="624"/>
      <c r="Q29" s="624"/>
      <c r="R29" s="623"/>
      <c r="S29" s="626"/>
      <c r="T29" s="624"/>
      <c r="U29" s="624"/>
      <c r="V29" s="624"/>
      <c r="W29" s="623"/>
      <c r="X29" s="626"/>
      <c r="Y29" s="625"/>
      <c r="Z29" s="624"/>
      <c r="AA29" s="624"/>
      <c r="AB29" s="623"/>
      <c r="AC29" s="626"/>
      <c r="AD29" s="625"/>
      <c r="AE29" s="624"/>
      <c r="AF29" s="624"/>
      <c r="AG29" s="623"/>
      <c r="AH29" s="626"/>
      <c r="AI29" s="666"/>
      <c r="AJ29" s="664"/>
      <c r="AK29" s="664"/>
      <c r="AL29" s="623"/>
      <c r="AM29" s="665"/>
      <c r="AN29" s="664"/>
      <c r="AO29" s="664"/>
      <c r="AP29" s="624"/>
      <c r="AQ29" s="664"/>
      <c r="AR29" s="665"/>
      <c r="AS29" s="664"/>
      <c r="AT29" s="664"/>
      <c r="AU29" s="664"/>
      <c r="AV29" s="623"/>
      <c r="AW29" s="622">
        <f t="shared" si="1"/>
        <v>0</v>
      </c>
    </row>
    <row r="30" spans="2:49" ht="12.95" customHeight="1" x14ac:dyDescent="0.2">
      <c r="B30" s="621">
        <v>19</v>
      </c>
      <c r="C30" s="627" t="s">
        <v>676</v>
      </c>
      <c r="D30" s="626"/>
      <c r="E30" s="624"/>
      <c r="F30" s="624"/>
      <c r="G30" s="624"/>
      <c r="H30" s="623"/>
      <c r="I30" s="626"/>
      <c r="J30" s="624"/>
      <c r="K30" s="624"/>
      <c r="L30" s="624"/>
      <c r="M30" s="623"/>
      <c r="N30" s="626"/>
      <c r="O30" s="624"/>
      <c r="P30" s="624"/>
      <c r="Q30" s="624"/>
      <c r="R30" s="623"/>
      <c r="S30" s="626"/>
      <c r="T30" s="624"/>
      <c r="U30" s="624"/>
      <c r="V30" s="624"/>
      <c r="W30" s="623"/>
      <c r="X30" s="626"/>
      <c r="Y30" s="625"/>
      <c r="Z30" s="624"/>
      <c r="AA30" s="624"/>
      <c r="AB30" s="623"/>
      <c r="AC30" s="626"/>
      <c r="AD30" s="625"/>
      <c r="AE30" s="624"/>
      <c r="AF30" s="624"/>
      <c r="AG30" s="623"/>
      <c r="AH30" s="626"/>
      <c r="AI30" s="666"/>
      <c r="AJ30" s="664"/>
      <c r="AK30" s="664"/>
      <c r="AL30" s="623"/>
      <c r="AM30" s="665"/>
      <c r="AN30" s="664"/>
      <c r="AO30" s="664"/>
      <c r="AP30" s="624"/>
      <c r="AQ30" s="664"/>
      <c r="AR30" s="665"/>
      <c r="AS30" s="664"/>
      <c r="AT30" s="664"/>
      <c r="AU30" s="664"/>
      <c r="AV30" s="623"/>
      <c r="AW30" s="622">
        <f t="shared" si="1"/>
        <v>0</v>
      </c>
    </row>
    <row r="31" spans="2:49" ht="12.95" customHeight="1" x14ac:dyDescent="0.2">
      <c r="B31" s="621">
        <v>20</v>
      </c>
      <c r="C31" s="627" t="s">
        <v>677</v>
      </c>
      <c r="D31" s="1636"/>
      <c r="E31" s="1969"/>
      <c r="F31" s="1969"/>
      <c r="G31" s="1969"/>
      <c r="H31" s="1970"/>
      <c r="I31" s="1636"/>
      <c r="J31" s="1969"/>
      <c r="K31" s="1969"/>
      <c r="L31" s="1969"/>
      <c r="M31" s="1970"/>
      <c r="N31" s="1636"/>
      <c r="O31" s="1969"/>
      <c r="P31" s="1969"/>
      <c r="Q31" s="1969"/>
      <c r="R31" s="1970"/>
      <c r="S31" s="1636"/>
      <c r="T31" s="1969"/>
      <c r="U31" s="1969"/>
      <c r="V31" s="1969"/>
      <c r="W31" s="1970"/>
      <c r="X31" s="1636"/>
      <c r="Y31" s="1971"/>
      <c r="Z31" s="1969"/>
      <c r="AA31" s="1969"/>
      <c r="AB31" s="1970"/>
      <c r="AC31" s="1636"/>
      <c r="AD31" s="1971"/>
      <c r="AE31" s="1969"/>
      <c r="AF31" s="1969"/>
      <c r="AG31" s="1970"/>
      <c r="AH31" s="1636"/>
      <c r="AI31" s="661"/>
      <c r="AJ31" s="1972"/>
      <c r="AK31" s="1972"/>
      <c r="AL31" s="1970"/>
      <c r="AM31" s="1973"/>
      <c r="AN31" s="1972"/>
      <c r="AO31" s="1972"/>
      <c r="AP31" s="1969"/>
      <c r="AQ31" s="1972"/>
      <c r="AR31" s="1973"/>
      <c r="AS31" s="1972"/>
      <c r="AT31" s="1972"/>
      <c r="AU31" s="1972"/>
      <c r="AV31" s="1970"/>
      <c r="AW31" s="622">
        <f t="shared" si="1"/>
        <v>0</v>
      </c>
    </row>
    <row r="32" spans="2:49" ht="12.95" customHeight="1" x14ac:dyDescent="0.2">
      <c r="B32" s="621">
        <v>21</v>
      </c>
      <c r="C32" s="663" t="s">
        <v>678</v>
      </c>
      <c r="D32" s="1636"/>
      <c r="E32" s="1969"/>
      <c r="F32" s="1969"/>
      <c r="G32" s="1969"/>
      <c r="H32" s="1970"/>
      <c r="I32" s="1636"/>
      <c r="J32" s="1969"/>
      <c r="K32" s="1969"/>
      <c r="L32" s="1969"/>
      <c r="M32" s="1970"/>
      <c r="N32" s="1636"/>
      <c r="O32" s="1969"/>
      <c r="P32" s="1969"/>
      <c r="Q32" s="1969"/>
      <c r="R32" s="1970"/>
      <c r="S32" s="1636"/>
      <c r="T32" s="1969"/>
      <c r="U32" s="1969"/>
      <c r="V32" s="1969"/>
      <c r="W32" s="1970"/>
      <c r="X32" s="1636"/>
      <c r="Y32" s="1971"/>
      <c r="Z32" s="1969"/>
      <c r="AA32" s="1969"/>
      <c r="AB32" s="1970"/>
      <c r="AC32" s="1636"/>
      <c r="AD32" s="1971"/>
      <c r="AE32" s="1969"/>
      <c r="AF32" s="1969"/>
      <c r="AG32" s="1970"/>
      <c r="AH32" s="1636"/>
      <c r="AI32" s="661"/>
      <c r="AJ32" s="1972"/>
      <c r="AK32" s="1972"/>
      <c r="AL32" s="1970"/>
      <c r="AM32" s="1973"/>
      <c r="AN32" s="1972"/>
      <c r="AO32" s="1972"/>
      <c r="AP32" s="1969"/>
      <c r="AQ32" s="1972"/>
      <c r="AR32" s="1973"/>
      <c r="AS32" s="1972"/>
      <c r="AT32" s="1972"/>
      <c r="AU32" s="1972"/>
      <c r="AV32" s="1970"/>
      <c r="AW32" s="622">
        <f t="shared" si="1"/>
        <v>0</v>
      </c>
    </row>
    <row r="33" spans="2:49" ht="12.95" customHeight="1" x14ac:dyDescent="0.2">
      <c r="B33" s="621">
        <v>22</v>
      </c>
      <c r="C33" s="662" t="s">
        <v>679</v>
      </c>
      <c r="D33" s="1636"/>
      <c r="E33" s="1969"/>
      <c r="F33" s="1969"/>
      <c r="G33" s="1969"/>
      <c r="H33" s="1970"/>
      <c r="I33" s="1636"/>
      <c r="J33" s="1969"/>
      <c r="K33" s="1969"/>
      <c r="L33" s="1969"/>
      <c r="M33" s="1970"/>
      <c r="N33" s="1636"/>
      <c r="O33" s="1969"/>
      <c r="P33" s="1969"/>
      <c r="Q33" s="1969"/>
      <c r="R33" s="1970"/>
      <c r="S33" s="1636"/>
      <c r="T33" s="1969"/>
      <c r="U33" s="1969"/>
      <c r="V33" s="1969"/>
      <c r="W33" s="1970"/>
      <c r="X33" s="1636"/>
      <c r="Y33" s="1971"/>
      <c r="Z33" s="1969"/>
      <c r="AA33" s="1969"/>
      <c r="AB33" s="1970"/>
      <c r="AC33" s="1636"/>
      <c r="AD33" s="1971"/>
      <c r="AE33" s="1969"/>
      <c r="AF33" s="1969"/>
      <c r="AG33" s="1970"/>
      <c r="AH33" s="1636"/>
      <c r="AI33" s="661"/>
      <c r="AJ33" s="1972"/>
      <c r="AK33" s="1972"/>
      <c r="AL33" s="1970"/>
      <c r="AM33" s="1973"/>
      <c r="AN33" s="1972"/>
      <c r="AO33" s="1972"/>
      <c r="AP33" s="1969"/>
      <c r="AQ33" s="1972"/>
      <c r="AR33" s="1973"/>
      <c r="AS33" s="1972"/>
      <c r="AT33" s="1972"/>
      <c r="AU33" s="1972"/>
      <c r="AV33" s="1970"/>
      <c r="AW33" s="622">
        <f t="shared" si="1"/>
        <v>0</v>
      </c>
    </row>
    <row r="34" spans="2:49" ht="12.95" customHeight="1" x14ac:dyDescent="0.2">
      <c r="B34" s="621">
        <v>23</v>
      </c>
      <c r="C34" s="662" t="s">
        <v>680</v>
      </c>
      <c r="D34" s="1636"/>
      <c r="E34" s="1969"/>
      <c r="F34" s="1969"/>
      <c r="G34" s="1969"/>
      <c r="H34" s="1970"/>
      <c r="I34" s="1636"/>
      <c r="J34" s="1969"/>
      <c r="K34" s="1969"/>
      <c r="L34" s="1969"/>
      <c r="M34" s="1970"/>
      <c r="N34" s="1636"/>
      <c r="O34" s="1969"/>
      <c r="P34" s="1969"/>
      <c r="Q34" s="1969"/>
      <c r="R34" s="1970"/>
      <c r="S34" s="1636"/>
      <c r="T34" s="1969"/>
      <c r="U34" s="1969"/>
      <c r="V34" s="1969"/>
      <c r="W34" s="1970"/>
      <c r="X34" s="1636"/>
      <c r="Y34" s="1971"/>
      <c r="Z34" s="1969"/>
      <c r="AA34" s="1969"/>
      <c r="AB34" s="1970"/>
      <c r="AC34" s="1636"/>
      <c r="AD34" s="1971"/>
      <c r="AE34" s="1969"/>
      <c r="AF34" s="1969"/>
      <c r="AG34" s="1970"/>
      <c r="AH34" s="1636"/>
      <c r="AI34" s="661"/>
      <c r="AJ34" s="1972"/>
      <c r="AK34" s="1972"/>
      <c r="AL34" s="1970"/>
      <c r="AM34" s="1973"/>
      <c r="AN34" s="1972"/>
      <c r="AO34" s="1972"/>
      <c r="AP34" s="1969"/>
      <c r="AQ34" s="1972"/>
      <c r="AR34" s="1973"/>
      <c r="AS34" s="1972"/>
      <c r="AT34" s="1972"/>
      <c r="AU34" s="1972"/>
      <c r="AV34" s="1970"/>
      <c r="AW34" s="622">
        <f t="shared" si="1"/>
        <v>0</v>
      </c>
    </row>
    <row r="35" spans="2:49" ht="12.95" customHeight="1" x14ac:dyDescent="0.2">
      <c r="B35" s="621">
        <v>24</v>
      </c>
      <c r="C35" s="662" t="s">
        <v>681</v>
      </c>
      <c r="D35" s="1636"/>
      <c r="E35" s="1969"/>
      <c r="F35" s="1969"/>
      <c r="G35" s="1969"/>
      <c r="H35" s="1970"/>
      <c r="I35" s="1636"/>
      <c r="J35" s="1969"/>
      <c r="K35" s="1969"/>
      <c r="L35" s="1969"/>
      <c r="M35" s="1970"/>
      <c r="N35" s="1636"/>
      <c r="O35" s="1969"/>
      <c r="P35" s="1969"/>
      <c r="Q35" s="1969"/>
      <c r="R35" s="1970"/>
      <c r="S35" s="1636"/>
      <c r="T35" s="1969"/>
      <c r="U35" s="1969"/>
      <c r="V35" s="1969"/>
      <c r="W35" s="1970"/>
      <c r="X35" s="1636"/>
      <c r="Y35" s="1971"/>
      <c r="Z35" s="1969"/>
      <c r="AA35" s="1969"/>
      <c r="AB35" s="1970"/>
      <c r="AC35" s="1636"/>
      <c r="AD35" s="1971"/>
      <c r="AE35" s="1969"/>
      <c r="AF35" s="1969"/>
      <c r="AG35" s="1970"/>
      <c r="AH35" s="1636"/>
      <c r="AI35" s="661"/>
      <c r="AJ35" s="1972"/>
      <c r="AK35" s="1972"/>
      <c r="AL35" s="1970"/>
      <c r="AM35" s="1973"/>
      <c r="AN35" s="1972"/>
      <c r="AO35" s="1972"/>
      <c r="AP35" s="1969"/>
      <c r="AQ35" s="1972"/>
      <c r="AR35" s="1973"/>
      <c r="AS35" s="1972"/>
      <c r="AT35" s="1972"/>
      <c r="AU35" s="1972"/>
      <c r="AV35" s="1970"/>
      <c r="AW35" s="622">
        <f t="shared" si="1"/>
        <v>0</v>
      </c>
    </row>
    <row r="36" spans="2:49" ht="12.95" customHeight="1" x14ac:dyDescent="0.2">
      <c r="B36" s="621">
        <v>25</v>
      </c>
      <c r="C36" s="627" t="s">
        <v>682</v>
      </c>
      <c r="D36" s="1636"/>
      <c r="E36" s="1969"/>
      <c r="F36" s="1969"/>
      <c r="G36" s="1969"/>
      <c r="H36" s="1970"/>
      <c r="I36" s="1636"/>
      <c r="J36" s="1969"/>
      <c r="K36" s="1969"/>
      <c r="L36" s="1969"/>
      <c r="M36" s="1970"/>
      <c r="N36" s="1636"/>
      <c r="O36" s="1969"/>
      <c r="P36" s="1969"/>
      <c r="Q36" s="1969"/>
      <c r="R36" s="1970"/>
      <c r="S36" s="1636"/>
      <c r="T36" s="1969"/>
      <c r="U36" s="1969"/>
      <c r="V36" s="1969"/>
      <c r="W36" s="1970"/>
      <c r="X36" s="1636"/>
      <c r="Y36" s="1971"/>
      <c r="Z36" s="1969"/>
      <c r="AA36" s="1969"/>
      <c r="AB36" s="1970"/>
      <c r="AC36" s="1636"/>
      <c r="AD36" s="1971"/>
      <c r="AE36" s="1969"/>
      <c r="AF36" s="1969"/>
      <c r="AG36" s="1970"/>
      <c r="AH36" s="1636"/>
      <c r="AI36" s="661"/>
      <c r="AJ36" s="1972"/>
      <c r="AK36" s="1972"/>
      <c r="AL36" s="1970"/>
      <c r="AM36" s="1973"/>
      <c r="AN36" s="1972"/>
      <c r="AO36" s="1972"/>
      <c r="AP36" s="1969"/>
      <c r="AQ36" s="1972"/>
      <c r="AR36" s="1973"/>
      <c r="AS36" s="1972"/>
      <c r="AT36" s="1972"/>
      <c r="AU36" s="1972"/>
      <c r="AV36" s="1970"/>
      <c r="AW36" s="622">
        <f t="shared" si="1"/>
        <v>0</v>
      </c>
    </row>
    <row r="37" spans="2:49" ht="12.95" customHeight="1" x14ac:dyDescent="0.2">
      <c r="B37" s="621">
        <v>26</v>
      </c>
      <c r="C37" s="662" t="s">
        <v>683</v>
      </c>
      <c r="D37" s="1636"/>
      <c r="E37" s="1969"/>
      <c r="F37" s="1969"/>
      <c r="G37" s="1969"/>
      <c r="H37" s="1970"/>
      <c r="I37" s="1636"/>
      <c r="J37" s="1969"/>
      <c r="K37" s="1969"/>
      <c r="L37" s="1969"/>
      <c r="M37" s="1970"/>
      <c r="N37" s="1636"/>
      <c r="O37" s="1969"/>
      <c r="P37" s="1969"/>
      <c r="Q37" s="1969"/>
      <c r="R37" s="1970"/>
      <c r="S37" s="1636"/>
      <c r="T37" s="1969"/>
      <c r="U37" s="1969"/>
      <c r="V37" s="1969"/>
      <c r="W37" s="1970"/>
      <c r="X37" s="1636"/>
      <c r="Y37" s="1971"/>
      <c r="Z37" s="1969"/>
      <c r="AA37" s="1969"/>
      <c r="AB37" s="1970"/>
      <c r="AC37" s="1636"/>
      <c r="AD37" s="1971"/>
      <c r="AE37" s="1969"/>
      <c r="AF37" s="1969"/>
      <c r="AG37" s="1970"/>
      <c r="AH37" s="1636"/>
      <c r="AI37" s="661"/>
      <c r="AJ37" s="1972"/>
      <c r="AK37" s="1972"/>
      <c r="AL37" s="1970"/>
      <c r="AM37" s="1973"/>
      <c r="AN37" s="1972"/>
      <c r="AO37" s="1972"/>
      <c r="AP37" s="1969"/>
      <c r="AQ37" s="1972"/>
      <c r="AR37" s="1973"/>
      <c r="AS37" s="1972"/>
      <c r="AT37" s="1972"/>
      <c r="AU37" s="1972"/>
      <c r="AV37" s="1970"/>
      <c r="AW37" s="622">
        <f t="shared" si="1"/>
        <v>0</v>
      </c>
    </row>
    <row r="38" spans="2:49" ht="12.95" customHeight="1" x14ac:dyDescent="0.2">
      <c r="B38" s="621">
        <v>27</v>
      </c>
      <c r="C38" s="627" t="s">
        <v>684</v>
      </c>
      <c r="D38" s="1636"/>
      <c r="E38" s="1969"/>
      <c r="F38" s="1969"/>
      <c r="G38" s="1969"/>
      <c r="H38" s="1970"/>
      <c r="I38" s="1636"/>
      <c r="J38" s="1969"/>
      <c r="K38" s="1969"/>
      <c r="L38" s="1969"/>
      <c r="M38" s="1970"/>
      <c r="N38" s="1636"/>
      <c r="O38" s="1969"/>
      <c r="P38" s="1969"/>
      <c r="Q38" s="1969"/>
      <c r="R38" s="1970"/>
      <c r="S38" s="1636"/>
      <c r="T38" s="1969"/>
      <c r="U38" s="1969"/>
      <c r="V38" s="1969"/>
      <c r="W38" s="1970"/>
      <c r="X38" s="1636"/>
      <c r="Y38" s="1971"/>
      <c r="Z38" s="1969"/>
      <c r="AA38" s="1969"/>
      <c r="AB38" s="1970"/>
      <c r="AC38" s="1636"/>
      <c r="AD38" s="1971"/>
      <c r="AE38" s="1969"/>
      <c r="AF38" s="1969"/>
      <c r="AG38" s="1970"/>
      <c r="AH38" s="1636"/>
      <c r="AI38" s="661"/>
      <c r="AJ38" s="1972"/>
      <c r="AK38" s="1972"/>
      <c r="AL38" s="1970"/>
      <c r="AM38" s="1973"/>
      <c r="AN38" s="1972"/>
      <c r="AO38" s="1972"/>
      <c r="AP38" s="1969"/>
      <c r="AQ38" s="1972"/>
      <c r="AR38" s="1973"/>
      <c r="AS38" s="1972"/>
      <c r="AT38" s="1972"/>
      <c r="AU38" s="1972"/>
      <c r="AV38" s="1970"/>
      <c r="AW38" s="622">
        <f t="shared" si="1"/>
        <v>0</v>
      </c>
    </row>
    <row r="39" spans="2:49" ht="12.95" customHeight="1" x14ac:dyDescent="0.2">
      <c r="B39" s="621">
        <v>28</v>
      </c>
      <c r="C39" s="1968"/>
      <c r="D39" s="1636"/>
      <c r="E39" s="1969"/>
      <c r="F39" s="1969"/>
      <c r="G39" s="1969"/>
      <c r="H39" s="1970"/>
      <c r="I39" s="1636"/>
      <c r="J39" s="1969"/>
      <c r="K39" s="1969"/>
      <c r="L39" s="1969"/>
      <c r="M39" s="1970"/>
      <c r="N39" s="1636"/>
      <c r="O39" s="1969"/>
      <c r="P39" s="1969"/>
      <c r="Q39" s="1969"/>
      <c r="R39" s="1970"/>
      <c r="S39" s="1636"/>
      <c r="T39" s="1969"/>
      <c r="U39" s="1969"/>
      <c r="V39" s="1969"/>
      <c r="W39" s="1970"/>
      <c r="X39" s="1636"/>
      <c r="Y39" s="1971"/>
      <c r="Z39" s="1969"/>
      <c r="AA39" s="1969"/>
      <c r="AB39" s="1970"/>
      <c r="AC39" s="1636"/>
      <c r="AD39" s="1971"/>
      <c r="AE39" s="1969"/>
      <c r="AF39" s="1969"/>
      <c r="AG39" s="1970"/>
      <c r="AH39" s="1636"/>
      <c r="AI39" s="661"/>
      <c r="AJ39" s="1972"/>
      <c r="AK39" s="1972"/>
      <c r="AL39" s="1970"/>
      <c r="AM39" s="1973"/>
      <c r="AN39" s="1972"/>
      <c r="AO39" s="1972"/>
      <c r="AP39" s="1969"/>
      <c r="AQ39" s="1972"/>
      <c r="AR39" s="1973"/>
      <c r="AS39" s="1972"/>
      <c r="AT39" s="1972"/>
      <c r="AU39" s="1972"/>
      <c r="AV39" s="1970"/>
      <c r="AW39" s="622">
        <f t="shared" si="1"/>
        <v>0</v>
      </c>
    </row>
    <row r="40" spans="2:49" ht="12.95" customHeight="1" x14ac:dyDescent="0.2">
      <c r="B40" s="621">
        <v>29</v>
      </c>
      <c r="C40" s="1968"/>
      <c r="D40" s="1636"/>
      <c r="E40" s="1969"/>
      <c r="F40" s="1969"/>
      <c r="G40" s="1969"/>
      <c r="H40" s="1970"/>
      <c r="I40" s="1636"/>
      <c r="J40" s="1969"/>
      <c r="K40" s="1969"/>
      <c r="L40" s="1969"/>
      <c r="M40" s="1970"/>
      <c r="N40" s="1636"/>
      <c r="O40" s="1969"/>
      <c r="P40" s="1969"/>
      <c r="Q40" s="1969"/>
      <c r="R40" s="1970"/>
      <c r="S40" s="1636"/>
      <c r="T40" s="1969"/>
      <c r="U40" s="1969"/>
      <c r="V40" s="1969"/>
      <c r="W40" s="1970"/>
      <c r="X40" s="1636"/>
      <c r="Y40" s="1971"/>
      <c r="Z40" s="1969"/>
      <c r="AA40" s="1969"/>
      <c r="AB40" s="1970"/>
      <c r="AC40" s="1636"/>
      <c r="AD40" s="1971"/>
      <c r="AE40" s="1969"/>
      <c r="AF40" s="1969"/>
      <c r="AG40" s="1970"/>
      <c r="AH40" s="1636"/>
      <c r="AI40" s="661"/>
      <c r="AJ40" s="1972"/>
      <c r="AK40" s="1972"/>
      <c r="AL40" s="1970"/>
      <c r="AM40" s="1973"/>
      <c r="AN40" s="1972"/>
      <c r="AO40" s="1972"/>
      <c r="AP40" s="1969"/>
      <c r="AQ40" s="1972"/>
      <c r="AR40" s="1973"/>
      <c r="AS40" s="1972"/>
      <c r="AT40" s="1972"/>
      <c r="AU40" s="1972"/>
      <c r="AV40" s="1970"/>
      <c r="AW40" s="622">
        <f t="shared" si="1"/>
        <v>0</v>
      </c>
    </row>
    <row r="41" spans="2:49" ht="12.95" customHeight="1" x14ac:dyDescent="0.2">
      <c r="B41" s="621">
        <v>30</v>
      </c>
      <c r="C41" s="1968"/>
      <c r="D41" s="1636"/>
      <c r="E41" s="1969"/>
      <c r="F41" s="1969"/>
      <c r="G41" s="1969"/>
      <c r="H41" s="1970"/>
      <c r="I41" s="1636"/>
      <c r="J41" s="1969"/>
      <c r="K41" s="1969"/>
      <c r="L41" s="1969"/>
      <c r="M41" s="1970"/>
      <c r="N41" s="1636"/>
      <c r="O41" s="1969"/>
      <c r="P41" s="1969"/>
      <c r="Q41" s="1969"/>
      <c r="R41" s="1970"/>
      <c r="S41" s="1636"/>
      <c r="T41" s="1969"/>
      <c r="U41" s="1969"/>
      <c r="V41" s="1969"/>
      <c r="W41" s="1970"/>
      <c r="X41" s="1636"/>
      <c r="Y41" s="1971"/>
      <c r="Z41" s="1969"/>
      <c r="AA41" s="1969"/>
      <c r="AB41" s="1970"/>
      <c r="AC41" s="1636"/>
      <c r="AD41" s="1971"/>
      <c r="AE41" s="1969"/>
      <c r="AF41" s="1969"/>
      <c r="AG41" s="1970"/>
      <c r="AH41" s="1636"/>
      <c r="AI41" s="661"/>
      <c r="AJ41" s="1972"/>
      <c r="AK41" s="1972"/>
      <c r="AL41" s="1970"/>
      <c r="AM41" s="1973"/>
      <c r="AN41" s="1972"/>
      <c r="AO41" s="1972"/>
      <c r="AP41" s="1969"/>
      <c r="AQ41" s="1972"/>
      <c r="AR41" s="1973"/>
      <c r="AS41" s="1972"/>
      <c r="AT41" s="1972"/>
      <c r="AU41" s="1972"/>
      <c r="AV41" s="1970"/>
      <c r="AW41" s="622">
        <f t="shared" si="1"/>
        <v>0</v>
      </c>
    </row>
    <row r="42" spans="2:49" ht="12.95" customHeight="1" x14ac:dyDescent="0.2">
      <c r="B42" s="621">
        <v>31</v>
      </c>
      <c r="C42" s="1968"/>
      <c r="D42" s="1636"/>
      <c r="E42" s="1969"/>
      <c r="F42" s="1969"/>
      <c r="G42" s="1969"/>
      <c r="H42" s="1970"/>
      <c r="I42" s="1636"/>
      <c r="J42" s="1969"/>
      <c r="K42" s="1969"/>
      <c r="L42" s="1969"/>
      <c r="M42" s="1970"/>
      <c r="N42" s="1636"/>
      <c r="O42" s="1969"/>
      <c r="P42" s="1969"/>
      <c r="Q42" s="1969"/>
      <c r="R42" s="1970"/>
      <c r="S42" s="1636"/>
      <c r="T42" s="1969"/>
      <c r="U42" s="1969"/>
      <c r="V42" s="1969"/>
      <c r="W42" s="1970"/>
      <c r="X42" s="1636"/>
      <c r="Y42" s="1971"/>
      <c r="Z42" s="1969"/>
      <c r="AA42" s="1969"/>
      <c r="AB42" s="1970"/>
      <c r="AC42" s="1636"/>
      <c r="AD42" s="1971"/>
      <c r="AE42" s="1969"/>
      <c r="AF42" s="1969"/>
      <c r="AG42" s="1970"/>
      <c r="AH42" s="1636"/>
      <c r="AI42" s="661"/>
      <c r="AJ42" s="1972"/>
      <c r="AK42" s="1972"/>
      <c r="AL42" s="1970"/>
      <c r="AM42" s="1973"/>
      <c r="AN42" s="1972"/>
      <c r="AO42" s="1972"/>
      <c r="AP42" s="1969"/>
      <c r="AQ42" s="1972"/>
      <c r="AR42" s="1973"/>
      <c r="AS42" s="1972"/>
      <c r="AT42" s="1972"/>
      <c r="AU42" s="1972"/>
      <c r="AV42" s="1970"/>
      <c r="AW42" s="622">
        <f t="shared" si="1"/>
        <v>0</v>
      </c>
    </row>
    <row r="43" spans="2:49" ht="12.95" customHeight="1" x14ac:dyDescent="0.2">
      <c r="B43" s="621">
        <v>32</v>
      </c>
      <c r="C43" s="1968"/>
      <c r="D43" s="1636"/>
      <c r="E43" s="1969"/>
      <c r="F43" s="1969"/>
      <c r="G43" s="1969"/>
      <c r="H43" s="1970"/>
      <c r="I43" s="1636"/>
      <c r="J43" s="1969"/>
      <c r="K43" s="1969"/>
      <c r="L43" s="1969"/>
      <c r="M43" s="1970"/>
      <c r="N43" s="1636"/>
      <c r="O43" s="1969"/>
      <c r="P43" s="1969"/>
      <c r="Q43" s="1969"/>
      <c r="R43" s="1970"/>
      <c r="S43" s="1636"/>
      <c r="T43" s="1969"/>
      <c r="U43" s="1969"/>
      <c r="V43" s="1969"/>
      <c r="W43" s="1970"/>
      <c r="X43" s="1636"/>
      <c r="Y43" s="1971"/>
      <c r="Z43" s="1969"/>
      <c r="AA43" s="1969"/>
      <c r="AB43" s="1970"/>
      <c r="AC43" s="1636"/>
      <c r="AD43" s="1971"/>
      <c r="AE43" s="1969"/>
      <c r="AF43" s="1969"/>
      <c r="AG43" s="1970"/>
      <c r="AH43" s="1636"/>
      <c r="AI43" s="661"/>
      <c r="AJ43" s="1972"/>
      <c r="AK43" s="1972"/>
      <c r="AL43" s="1970"/>
      <c r="AM43" s="1973"/>
      <c r="AN43" s="1972"/>
      <c r="AO43" s="1972"/>
      <c r="AP43" s="1969"/>
      <c r="AQ43" s="1972"/>
      <c r="AR43" s="1973"/>
      <c r="AS43" s="1972"/>
      <c r="AT43" s="1972"/>
      <c r="AU43" s="1972"/>
      <c r="AV43" s="1970"/>
      <c r="AW43" s="622">
        <f t="shared" si="1"/>
        <v>0</v>
      </c>
    </row>
    <row r="44" spans="2:49" ht="12.95" customHeight="1" x14ac:dyDescent="0.2">
      <c r="B44" s="621">
        <v>33</v>
      </c>
      <c r="C44" s="1968"/>
      <c r="D44" s="1636"/>
      <c r="E44" s="1969"/>
      <c r="F44" s="1969"/>
      <c r="G44" s="1969"/>
      <c r="H44" s="1970"/>
      <c r="I44" s="1636"/>
      <c r="J44" s="1969"/>
      <c r="K44" s="1969"/>
      <c r="L44" s="1969"/>
      <c r="M44" s="1970"/>
      <c r="N44" s="1636"/>
      <c r="O44" s="1969"/>
      <c r="P44" s="1969"/>
      <c r="Q44" s="1969"/>
      <c r="R44" s="1970"/>
      <c r="S44" s="1636"/>
      <c r="T44" s="1969"/>
      <c r="U44" s="1969"/>
      <c r="V44" s="1969"/>
      <c r="W44" s="1970"/>
      <c r="X44" s="1636"/>
      <c r="Y44" s="1971"/>
      <c r="Z44" s="1969"/>
      <c r="AA44" s="1969"/>
      <c r="AB44" s="1970"/>
      <c r="AC44" s="1636"/>
      <c r="AD44" s="1971"/>
      <c r="AE44" s="1969"/>
      <c r="AF44" s="1969"/>
      <c r="AG44" s="1970"/>
      <c r="AH44" s="1636"/>
      <c r="AI44" s="661"/>
      <c r="AJ44" s="1972"/>
      <c r="AK44" s="1972"/>
      <c r="AL44" s="1970"/>
      <c r="AM44" s="1973"/>
      <c r="AN44" s="1972"/>
      <c r="AO44" s="1972"/>
      <c r="AP44" s="1969"/>
      <c r="AQ44" s="1972"/>
      <c r="AR44" s="1973"/>
      <c r="AS44" s="1972"/>
      <c r="AT44" s="1972"/>
      <c r="AU44" s="1972"/>
      <c r="AV44" s="1970"/>
      <c r="AW44" s="622">
        <f t="shared" si="1"/>
        <v>0</v>
      </c>
    </row>
    <row r="45" spans="2:49" ht="12.95" customHeight="1" x14ac:dyDescent="0.2">
      <c r="B45" s="621">
        <v>34</v>
      </c>
      <c r="C45" s="1968"/>
      <c r="D45" s="1636"/>
      <c r="E45" s="1969"/>
      <c r="F45" s="1969"/>
      <c r="G45" s="1969"/>
      <c r="H45" s="1970"/>
      <c r="I45" s="1636"/>
      <c r="J45" s="1969"/>
      <c r="K45" s="1969"/>
      <c r="L45" s="1969"/>
      <c r="M45" s="1970"/>
      <c r="N45" s="1636"/>
      <c r="O45" s="1969"/>
      <c r="P45" s="1969"/>
      <c r="Q45" s="1969"/>
      <c r="R45" s="1970"/>
      <c r="S45" s="1636"/>
      <c r="T45" s="1969"/>
      <c r="U45" s="1969"/>
      <c r="V45" s="1969"/>
      <c r="W45" s="1970"/>
      <c r="X45" s="1636"/>
      <c r="Y45" s="1971"/>
      <c r="Z45" s="1969"/>
      <c r="AA45" s="1969"/>
      <c r="AB45" s="1970"/>
      <c r="AC45" s="1636"/>
      <c r="AD45" s="1971"/>
      <c r="AE45" s="1969"/>
      <c r="AF45" s="1969"/>
      <c r="AG45" s="1970"/>
      <c r="AH45" s="1636"/>
      <c r="AI45" s="661"/>
      <c r="AJ45" s="1972"/>
      <c r="AK45" s="1972"/>
      <c r="AL45" s="1970"/>
      <c r="AM45" s="1973"/>
      <c r="AN45" s="1972"/>
      <c r="AO45" s="1972"/>
      <c r="AP45" s="1969"/>
      <c r="AQ45" s="1972"/>
      <c r="AR45" s="1973"/>
      <c r="AS45" s="1972"/>
      <c r="AT45" s="1972"/>
      <c r="AU45" s="1972"/>
      <c r="AV45" s="1970"/>
      <c r="AW45" s="622">
        <f t="shared" si="1"/>
        <v>0</v>
      </c>
    </row>
    <row r="46" spans="2:49" ht="12.95" customHeight="1" x14ac:dyDescent="0.2">
      <c r="B46" s="621">
        <v>35</v>
      </c>
      <c r="C46" s="1968"/>
      <c r="D46" s="1636"/>
      <c r="E46" s="1969"/>
      <c r="F46" s="1969"/>
      <c r="G46" s="1969"/>
      <c r="H46" s="1970"/>
      <c r="I46" s="1636"/>
      <c r="J46" s="1969"/>
      <c r="K46" s="1969"/>
      <c r="L46" s="1969"/>
      <c r="M46" s="1970"/>
      <c r="N46" s="1636"/>
      <c r="O46" s="1969"/>
      <c r="P46" s="1969"/>
      <c r="Q46" s="1969"/>
      <c r="R46" s="1970"/>
      <c r="S46" s="1636"/>
      <c r="T46" s="1969"/>
      <c r="U46" s="1969"/>
      <c r="V46" s="1969"/>
      <c r="W46" s="1970"/>
      <c r="X46" s="1636"/>
      <c r="Y46" s="1971"/>
      <c r="Z46" s="1969"/>
      <c r="AA46" s="1969"/>
      <c r="AB46" s="1970"/>
      <c r="AC46" s="1636"/>
      <c r="AD46" s="1971"/>
      <c r="AE46" s="1969"/>
      <c r="AF46" s="1969"/>
      <c r="AG46" s="1970"/>
      <c r="AH46" s="1636"/>
      <c r="AI46" s="661"/>
      <c r="AJ46" s="1972"/>
      <c r="AK46" s="1972"/>
      <c r="AL46" s="1970"/>
      <c r="AM46" s="1973"/>
      <c r="AN46" s="1972"/>
      <c r="AO46" s="1972"/>
      <c r="AP46" s="1969"/>
      <c r="AQ46" s="1972"/>
      <c r="AR46" s="1973"/>
      <c r="AS46" s="1972"/>
      <c r="AT46" s="1972"/>
      <c r="AU46" s="1972"/>
      <c r="AV46" s="1970"/>
      <c r="AW46" s="622">
        <f t="shared" si="1"/>
        <v>0</v>
      </c>
    </row>
    <row r="47" spans="2:49" ht="12.95" customHeight="1" x14ac:dyDescent="0.2">
      <c r="B47" s="621">
        <v>36</v>
      </c>
      <c r="C47" s="1968"/>
      <c r="D47" s="1636"/>
      <c r="E47" s="1969"/>
      <c r="F47" s="1969"/>
      <c r="G47" s="1969"/>
      <c r="H47" s="1970"/>
      <c r="I47" s="1636"/>
      <c r="J47" s="1969"/>
      <c r="K47" s="1969"/>
      <c r="L47" s="1969"/>
      <c r="M47" s="1970"/>
      <c r="N47" s="1636"/>
      <c r="O47" s="1969"/>
      <c r="P47" s="1969"/>
      <c r="Q47" s="1969"/>
      <c r="R47" s="1970"/>
      <c r="S47" s="1636"/>
      <c r="T47" s="1969"/>
      <c r="U47" s="1969"/>
      <c r="V47" s="1969"/>
      <c r="W47" s="1970"/>
      <c r="X47" s="1636"/>
      <c r="Y47" s="1971"/>
      <c r="Z47" s="1969"/>
      <c r="AA47" s="1969"/>
      <c r="AB47" s="1970"/>
      <c r="AC47" s="1636"/>
      <c r="AD47" s="1971"/>
      <c r="AE47" s="1969"/>
      <c r="AF47" s="1969"/>
      <c r="AG47" s="1970"/>
      <c r="AH47" s="1636"/>
      <c r="AI47" s="661"/>
      <c r="AJ47" s="1972"/>
      <c r="AK47" s="1972"/>
      <c r="AL47" s="1970"/>
      <c r="AM47" s="1973"/>
      <c r="AN47" s="1972"/>
      <c r="AO47" s="1972"/>
      <c r="AP47" s="1969"/>
      <c r="AQ47" s="1972"/>
      <c r="AR47" s="1973"/>
      <c r="AS47" s="1972"/>
      <c r="AT47" s="1972"/>
      <c r="AU47" s="1972"/>
      <c r="AV47" s="1970"/>
      <c r="AW47" s="622">
        <f t="shared" si="1"/>
        <v>0</v>
      </c>
    </row>
    <row r="48" spans="2:49" ht="12.95" customHeight="1" x14ac:dyDescent="0.2">
      <c r="B48" s="621">
        <v>37</v>
      </c>
      <c r="C48" s="1968"/>
      <c r="D48" s="1636"/>
      <c r="E48" s="1969"/>
      <c r="F48" s="1969"/>
      <c r="G48" s="1969"/>
      <c r="H48" s="1970"/>
      <c r="I48" s="1636"/>
      <c r="J48" s="1969"/>
      <c r="K48" s="1969"/>
      <c r="L48" s="1969"/>
      <c r="M48" s="1970"/>
      <c r="N48" s="1636"/>
      <c r="O48" s="1969"/>
      <c r="P48" s="1969"/>
      <c r="Q48" s="1969"/>
      <c r="R48" s="1970"/>
      <c r="S48" s="1636"/>
      <c r="T48" s="1969"/>
      <c r="U48" s="1969"/>
      <c r="V48" s="1969"/>
      <c r="W48" s="1970"/>
      <c r="X48" s="1636"/>
      <c r="Y48" s="1971"/>
      <c r="Z48" s="1969"/>
      <c r="AA48" s="1969"/>
      <c r="AB48" s="1970"/>
      <c r="AC48" s="1636"/>
      <c r="AD48" s="1971"/>
      <c r="AE48" s="1969"/>
      <c r="AF48" s="1969"/>
      <c r="AG48" s="1970"/>
      <c r="AH48" s="1636"/>
      <c r="AI48" s="661"/>
      <c r="AJ48" s="1972"/>
      <c r="AK48" s="1972"/>
      <c r="AL48" s="1970"/>
      <c r="AM48" s="1973"/>
      <c r="AN48" s="1972"/>
      <c r="AO48" s="1972"/>
      <c r="AP48" s="1969"/>
      <c r="AQ48" s="1972"/>
      <c r="AR48" s="1973"/>
      <c r="AS48" s="1972"/>
      <c r="AT48" s="1972"/>
      <c r="AU48" s="1972"/>
      <c r="AV48" s="1970"/>
      <c r="AW48" s="622">
        <f t="shared" si="1"/>
        <v>0</v>
      </c>
    </row>
    <row r="49" spans="2:49" ht="12.95" customHeight="1" x14ac:dyDescent="0.2">
      <c r="B49" s="621">
        <v>38</v>
      </c>
      <c r="C49" s="1968"/>
      <c r="D49" s="1636"/>
      <c r="E49" s="1969"/>
      <c r="F49" s="1969"/>
      <c r="G49" s="1969"/>
      <c r="H49" s="1970"/>
      <c r="I49" s="1636"/>
      <c r="J49" s="1969"/>
      <c r="K49" s="1969"/>
      <c r="L49" s="1969"/>
      <c r="M49" s="1970"/>
      <c r="N49" s="1636"/>
      <c r="O49" s="1969"/>
      <c r="P49" s="1969"/>
      <c r="Q49" s="1969"/>
      <c r="R49" s="1970"/>
      <c r="S49" s="1636"/>
      <c r="T49" s="1969"/>
      <c r="U49" s="1969"/>
      <c r="V49" s="1969"/>
      <c r="W49" s="1970"/>
      <c r="X49" s="1636"/>
      <c r="Y49" s="1971"/>
      <c r="Z49" s="1969"/>
      <c r="AA49" s="1969"/>
      <c r="AB49" s="1970"/>
      <c r="AC49" s="1636"/>
      <c r="AD49" s="1971"/>
      <c r="AE49" s="1969"/>
      <c r="AF49" s="1969"/>
      <c r="AG49" s="1970"/>
      <c r="AH49" s="1636"/>
      <c r="AI49" s="661"/>
      <c r="AJ49" s="1972"/>
      <c r="AK49" s="1972"/>
      <c r="AL49" s="1970"/>
      <c r="AM49" s="1973"/>
      <c r="AN49" s="1972"/>
      <c r="AO49" s="1972"/>
      <c r="AP49" s="1969"/>
      <c r="AQ49" s="1972"/>
      <c r="AR49" s="1973"/>
      <c r="AS49" s="1972"/>
      <c r="AT49" s="1972"/>
      <c r="AU49" s="1972"/>
      <c r="AV49" s="1970"/>
      <c r="AW49" s="622">
        <f t="shared" si="1"/>
        <v>0</v>
      </c>
    </row>
    <row r="50" spans="2:49" ht="12.95" customHeight="1" x14ac:dyDescent="0.2">
      <c r="B50" s="621">
        <v>39</v>
      </c>
      <c r="C50" s="1968"/>
      <c r="D50" s="1636"/>
      <c r="E50" s="1969"/>
      <c r="F50" s="1969"/>
      <c r="G50" s="1969"/>
      <c r="H50" s="1970"/>
      <c r="I50" s="1636"/>
      <c r="J50" s="1969"/>
      <c r="K50" s="1969"/>
      <c r="L50" s="1969"/>
      <c r="M50" s="1970"/>
      <c r="N50" s="1636"/>
      <c r="O50" s="1969"/>
      <c r="P50" s="1969"/>
      <c r="Q50" s="1969"/>
      <c r="R50" s="1970"/>
      <c r="S50" s="1636"/>
      <c r="T50" s="1969"/>
      <c r="U50" s="1969"/>
      <c r="V50" s="1969"/>
      <c r="W50" s="1970"/>
      <c r="X50" s="1636"/>
      <c r="Y50" s="1971"/>
      <c r="Z50" s="1969"/>
      <c r="AA50" s="1969"/>
      <c r="AB50" s="1970"/>
      <c r="AC50" s="1636"/>
      <c r="AD50" s="1971"/>
      <c r="AE50" s="1969"/>
      <c r="AF50" s="1969"/>
      <c r="AG50" s="1970"/>
      <c r="AH50" s="1636"/>
      <c r="AI50" s="661"/>
      <c r="AJ50" s="1972"/>
      <c r="AK50" s="1972"/>
      <c r="AL50" s="1970"/>
      <c r="AM50" s="1973"/>
      <c r="AN50" s="1972"/>
      <c r="AO50" s="1972"/>
      <c r="AP50" s="1969"/>
      <c r="AQ50" s="1972"/>
      <c r="AR50" s="1973"/>
      <c r="AS50" s="1972"/>
      <c r="AT50" s="1972"/>
      <c r="AU50" s="1972"/>
      <c r="AV50" s="1970"/>
      <c r="AW50" s="622">
        <f t="shared" si="1"/>
        <v>0</v>
      </c>
    </row>
    <row r="51" spans="2:49" ht="12.95" customHeight="1" x14ac:dyDescent="0.2">
      <c r="B51" s="621">
        <v>40</v>
      </c>
      <c r="C51" s="1968"/>
      <c r="D51" s="1636"/>
      <c r="E51" s="1969"/>
      <c r="F51" s="1969"/>
      <c r="G51" s="1969"/>
      <c r="H51" s="1970"/>
      <c r="I51" s="1636"/>
      <c r="J51" s="1969"/>
      <c r="K51" s="1969"/>
      <c r="L51" s="1969"/>
      <c r="M51" s="1970"/>
      <c r="N51" s="1636"/>
      <c r="O51" s="1969"/>
      <c r="P51" s="1969"/>
      <c r="Q51" s="1969"/>
      <c r="R51" s="1970"/>
      <c r="S51" s="1636"/>
      <c r="T51" s="1969"/>
      <c r="U51" s="1969"/>
      <c r="V51" s="1969"/>
      <c r="W51" s="1970"/>
      <c r="X51" s="1636"/>
      <c r="Y51" s="1971"/>
      <c r="Z51" s="1969"/>
      <c r="AA51" s="1969"/>
      <c r="AB51" s="1970"/>
      <c r="AC51" s="1636"/>
      <c r="AD51" s="1971"/>
      <c r="AE51" s="1969"/>
      <c r="AF51" s="1969"/>
      <c r="AG51" s="1970"/>
      <c r="AH51" s="1636"/>
      <c r="AI51" s="661"/>
      <c r="AJ51" s="1972"/>
      <c r="AK51" s="1972"/>
      <c r="AL51" s="1970"/>
      <c r="AM51" s="1973"/>
      <c r="AN51" s="1972"/>
      <c r="AO51" s="1972"/>
      <c r="AP51" s="1969"/>
      <c r="AQ51" s="1972"/>
      <c r="AR51" s="1973"/>
      <c r="AS51" s="1972"/>
      <c r="AT51" s="1972"/>
      <c r="AU51" s="1972"/>
      <c r="AV51" s="1970"/>
      <c r="AW51" s="622">
        <f t="shared" si="1"/>
        <v>0</v>
      </c>
    </row>
    <row r="52" spans="2:49" ht="12.95" customHeight="1" x14ac:dyDescent="0.2">
      <c r="B52" s="621">
        <v>41</v>
      </c>
      <c r="C52" s="1968"/>
      <c r="D52" s="1636"/>
      <c r="E52" s="1969"/>
      <c r="F52" s="1969"/>
      <c r="G52" s="1969"/>
      <c r="H52" s="1970"/>
      <c r="I52" s="1636"/>
      <c r="J52" s="1969"/>
      <c r="K52" s="1969"/>
      <c r="L52" s="1969"/>
      <c r="M52" s="1970"/>
      <c r="N52" s="1636"/>
      <c r="O52" s="1969"/>
      <c r="P52" s="1969"/>
      <c r="Q52" s="1969"/>
      <c r="R52" s="1970"/>
      <c r="S52" s="1636"/>
      <c r="T52" s="1969"/>
      <c r="U52" s="1969"/>
      <c r="V52" s="1969"/>
      <c r="W52" s="1970"/>
      <c r="X52" s="1636"/>
      <c r="Y52" s="1971"/>
      <c r="Z52" s="1969"/>
      <c r="AA52" s="1969"/>
      <c r="AB52" s="1970"/>
      <c r="AC52" s="1636"/>
      <c r="AD52" s="1971"/>
      <c r="AE52" s="1969"/>
      <c r="AF52" s="1969"/>
      <c r="AG52" s="1970"/>
      <c r="AH52" s="1636"/>
      <c r="AI52" s="661"/>
      <c r="AJ52" s="1972"/>
      <c r="AK52" s="1972"/>
      <c r="AL52" s="1970"/>
      <c r="AM52" s="1973"/>
      <c r="AN52" s="1972"/>
      <c r="AO52" s="1972"/>
      <c r="AP52" s="1969"/>
      <c r="AQ52" s="1972"/>
      <c r="AR52" s="1973"/>
      <c r="AS52" s="1972"/>
      <c r="AT52" s="1972"/>
      <c r="AU52" s="1972"/>
      <c r="AV52" s="1970"/>
      <c r="AW52" s="622">
        <f t="shared" si="1"/>
        <v>0</v>
      </c>
    </row>
    <row r="53" spans="2:49" ht="12.95" customHeight="1" x14ac:dyDescent="0.2">
      <c r="B53" s="621">
        <v>42</v>
      </c>
      <c r="C53" s="1968"/>
      <c r="D53" s="1636"/>
      <c r="E53" s="1969"/>
      <c r="F53" s="1969"/>
      <c r="G53" s="1969"/>
      <c r="H53" s="1970"/>
      <c r="I53" s="1636"/>
      <c r="J53" s="1969"/>
      <c r="K53" s="1969"/>
      <c r="L53" s="1969"/>
      <c r="M53" s="1970"/>
      <c r="N53" s="1636"/>
      <c r="O53" s="1969"/>
      <c r="P53" s="1969"/>
      <c r="Q53" s="1969"/>
      <c r="R53" s="1970"/>
      <c r="S53" s="1636"/>
      <c r="T53" s="1969"/>
      <c r="U53" s="1969"/>
      <c r="V53" s="1969"/>
      <c r="W53" s="1970"/>
      <c r="X53" s="1636"/>
      <c r="Y53" s="1971"/>
      <c r="Z53" s="1969"/>
      <c r="AA53" s="1969"/>
      <c r="AB53" s="1970"/>
      <c r="AC53" s="1636"/>
      <c r="AD53" s="1971"/>
      <c r="AE53" s="1969"/>
      <c r="AF53" s="1969"/>
      <c r="AG53" s="1970"/>
      <c r="AH53" s="1636"/>
      <c r="AI53" s="661"/>
      <c r="AJ53" s="1972"/>
      <c r="AK53" s="1972"/>
      <c r="AL53" s="1970"/>
      <c r="AM53" s="1973"/>
      <c r="AN53" s="1972"/>
      <c r="AO53" s="1972"/>
      <c r="AP53" s="1969"/>
      <c r="AQ53" s="1972"/>
      <c r="AR53" s="1973"/>
      <c r="AS53" s="1972"/>
      <c r="AT53" s="1972"/>
      <c r="AU53" s="1972"/>
      <c r="AV53" s="1970"/>
      <c r="AW53" s="622">
        <f t="shared" si="1"/>
        <v>0</v>
      </c>
    </row>
    <row r="54" spans="2:49" ht="12.95" customHeight="1" thickBot="1" x14ac:dyDescent="0.25">
      <c r="B54" s="621">
        <v>43</v>
      </c>
      <c r="C54" s="620"/>
      <c r="D54" s="619"/>
      <c r="E54" s="617"/>
      <c r="F54" s="617"/>
      <c r="G54" s="617"/>
      <c r="H54" s="616"/>
      <c r="I54" s="619"/>
      <c r="J54" s="617"/>
      <c r="K54" s="617"/>
      <c r="L54" s="617"/>
      <c r="M54" s="616"/>
      <c r="N54" s="619"/>
      <c r="O54" s="617"/>
      <c r="P54" s="617"/>
      <c r="Q54" s="617"/>
      <c r="R54" s="616"/>
      <c r="S54" s="619"/>
      <c r="T54" s="617"/>
      <c r="U54" s="617"/>
      <c r="V54" s="617"/>
      <c r="W54" s="616"/>
      <c r="X54" s="619"/>
      <c r="Y54" s="618"/>
      <c r="Z54" s="617"/>
      <c r="AA54" s="617"/>
      <c r="AB54" s="616"/>
      <c r="AC54" s="619"/>
      <c r="AD54" s="618"/>
      <c r="AE54" s="617"/>
      <c r="AF54" s="617"/>
      <c r="AG54" s="616"/>
      <c r="AH54" s="619"/>
      <c r="AI54" s="660"/>
      <c r="AJ54" s="658"/>
      <c r="AK54" s="658"/>
      <c r="AL54" s="616"/>
      <c r="AM54" s="659"/>
      <c r="AN54" s="658"/>
      <c r="AO54" s="658"/>
      <c r="AP54" s="617"/>
      <c r="AQ54" s="658"/>
      <c r="AR54" s="659"/>
      <c r="AS54" s="658"/>
      <c r="AT54" s="658"/>
      <c r="AU54" s="658"/>
      <c r="AV54" s="616"/>
      <c r="AW54" s="615">
        <f t="shared" si="1"/>
        <v>0</v>
      </c>
    </row>
    <row r="55" spans="2:49" ht="8.25" customHeight="1" thickBot="1" x14ac:dyDescent="0.25"/>
    <row r="56" spans="2:49" ht="16.5" thickBot="1" x14ac:dyDescent="0.25">
      <c r="B56" s="657" t="s">
        <v>479</v>
      </c>
      <c r="C56" s="1846" t="s">
        <v>685</v>
      </c>
      <c r="D56" s="2486">
        <f>COUNTA(D57:H60)</f>
        <v>0</v>
      </c>
      <c r="E56" s="2487"/>
      <c r="F56" s="2487"/>
      <c r="G56" s="2487"/>
      <c r="H56" s="2488"/>
      <c r="I56" s="2486">
        <f>COUNTA(I57:M60)</f>
        <v>0</v>
      </c>
      <c r="J56" s="2487"/>
      <c r="K56" s="2487"/>
      <c r="L56" s="2487"/>
      <c r="M56" s="2488"/>
      <c r="N56" s="2486">
        <f>COUNTA(N57:R60)</f>
        <v>0</v>
      </c>
      <c r="O56" s="2487"/>
      <c r="P56" s="2487"/>
      <c r="Q56" s="2487"/>
      <c r="R56" s="2488"/>
      <c r="S56" s="36" t="s">
        <v>686</v>
      </c>
      <c r="T56" s="656"/>
      <c r="U56" s="656"/>
      <c r="V56" s="656"/>
      <c r="W56" s="656"/>
      <c r="X56" s="656"/>
      <c r="Y56" s="656"/>
      <c r="Z56" s="656"/>
      <c r="AA56" s="656"/>
      <c r="AB56" s="656"/>
      <c r="AC56" s="656"/>
      <c r="AD56" s="656"/>
      <c r="AE56" s="656"/>
      <c r="AF56" s="656"/>
      <c r="AH56" s="36"/>
      <c r="AI56" s="36"/>
      <c r="AJ56" s="36"/>
      <c r="AK56" s="36"/>
    </row>
    <row r="57" spans="2:49" ht="25.5" x14ac:dyDescent="0.2">
      <c r="B57" s="655">
        <v>1</v>
      </c>
      <c r="C57" s="654" t="s">
        <v>687</v>
      </c>
      <c r="D57" s="653"/>
      <c r="E57" s="652"/>
      <c r="F57" s="652"/>
      <c r="G57" s="652"/>
      <c r="H57" s="651"/>
      <c r="I57" s="653"/>
      <c r="J57" s="652"/>
      <c r="K57" s="652"/>
      <c r="L57" s="652"/>
      <c r="M57" s="651"/>
      <c r="N57" s="653"/>
      <c r="O57" s="652"/>
      <c r="P57" s="652"/>
      <c r="Q57" s="652"/>
      <c r="R57" s="651"/>
      <c r="S57" s="644"/>
      <c r="T57" s="644"/>
      <c r="U57" s="644"/>
      <c r="V57" s="644"/>
      <c r="W57" s="644"/>
      <c r="X57" s="644"/>
      <c r="Y57" s="644"/>
      <c r="Z57" s="644"/>
      <c r="AA57" s="644"/>
      <c r="AB57" s="644"/>
      <c r="AC57" s="644"/>
      <c r="AD57" s="644"/>
      <c r="AE57" s="644"/>
      <c r="AF57" s="644"/>
      <c r="AG57" s="614"/>
      <c r="AH57" s="614"/>
      <c r="AI57" s="614"/>
      <c r="AJ57" s="614"/>
      <c r="AK57" s="614"/>
    </row>
    <row r="58" spans="2:49" ht="13.5" x14ac:dyDescent="0.2">
      <c r="B58" s="649">
        <v>2</v>
      </c>
      <c r="C58" s="650" t="s">
        <v>99</v>
      </c>
      <c r="D58" s="647"/>
      <c r="E58" s="646"/>
      <c r="F58" s="646"/>
      <c r="G58" s="646"/>
      <c r="H58" s="645"/>
      <c r="I58" s="647"/>
      <c r="J58" s="646"/>
      <c r="K58" s="646"/>
      <c r="L58" s="646"/>
      <c r="M58" s="645"/>
      <c r="N58" s="647"/>
      <c r="O58" s="646"/>
      <c r="P58" s="646"/>
      <c r="Q58" s="646"/>
      <c r="R58" s="645"/>
      <c r="S58" s="644"/>
      <c r="T58" s="644"/>
      <c r="U58" s="644"/>
      <c r="V58" s="644"/>
      <c r="W58" s="644"/>
      <c r="X58" s="644"/>
      <c r="Y58" s="644"/>
      <c r="Z58" s="644"/>
      <c r="AA58" s="644"/>
      <c r="AB58" s="644"/>
      <c r="AC58" s="644"/>
      <c r="AD58" s="644"/>
      <c r="AE58" s="644"/>
      <c r="AF58" s="644"/>
      <c r="AG58" s="86"/>
      <c r="AH58" s="86"/>
      <c r="AI58" s="86"/>
      <c r="AJ58" s="86"/>
      <c r="AK58" s="86"/>
    </row>
    <row r="59" spans="2:49" ht="13.5" x14ac:dyDescent="0.2">
      <c r="B59" s="649">
        <v>3</v>
      </c>
      <c r="C59" s="650" t="s">
        <v>86</v>
      </c>
      <c r="D59" s="647"/>
      <c r="E59" s="646"/>
      <c r="F59" s="646"/>
      <c r="G59" s="646"/>
      <c r="H59" s="645"/>
      <c r="I59" s="647"/>
      <c r="J59" s="646"/>
      <c r="K59" s="646"/>
      <c r="L59" s="646"/>
      <c r="M59" s="645"/>
      <c r="N59" s="647"/>
      <c r="O59" s="646"/>
      <c r="P59" s="646"/>
      <c r="Q59" s="646"/>
      <c r="R59" s="645"/>
      <c r="S59" s="644"/>
      <c r="T59" s="644"/>
      <c r="U59" s="644"/>
      <c r="V59" s="644"/>
      <c r="W59" s="644"/>
      <c r="X59" s="644"/>
      <c r="Y59" s="644"/>
      <c r="Z59" s="644"/>
      <c r="AA59" s="644"/>
      <c r="AB59" s="644"/>
      <c r="AC59" s="644"/>
      <c r="AD59" s="644"/>
      <c r="AE59" s="644"/>
      <c r="AF59" s="644"/>
    </row>
    <row r="60" spans="2:49" ht="13.5" x14ac:dyDescent="0.2">
      <c r="B60" s="649">
        <v>4</v>
      </c>
      <c r="C60" s="648" t="s">
        <v>311</v>
      </c>
      <c r="D60" s="647"/>
      <c r="E60" s="646"/>
      <c r="F60" s="646"/>
      <c r="G60" s="646"/>
      <c r="H60" s="645"/>
      <c r="I60" s="647"/>
      <c r="J60" s="646"/>
      <c r="K60" s="646"/>
      <c r="L60" s="646"/>
      <c r="M60" s="645"/>
      <c r="N60" s="647"/>
      <c r="O60" s="646"/>
      <c r="P60" s="646"/>
      <c r="Q60" s="646"/>
      <c r="R60" s="645"/>
      <c r="S60" s="644"/>
      <c r="T60" s="644"/>
      <c r="U60" s="644"/>
      <c r="V60" s="644"/>
      <c r="W60" s="644"/>
      <c r="X60" s="644"/>
      <c r="Y60" s="644"/>
      <c r="Z60" s="644"/>
      <c r="AA60" s="644"/>
      <c r="AB60" s="644"/>
      <c r="AC60" s="644"/>
      <c r="AD60" s="644"/>
      <c r="AE60" s="644"/>
      <c r="AF60" s="644"/>
    </row>
    <row r="61" spans="2:49" ht="18" customHeight="1" x14ac:dyDescent="0.25">
      <c r="B61" s="2463" t="s">
        <v>656</v>
      </c>
      <c r="C61" s="2464"/>
      <c r="D61" s="2464"/>
      <c r="E61" s="2464"/>
      <c r="F61" s="2464"/>
      <c r="G61" s="2464"/>
      <c r="H61" s="2464"/>
      <c r="I61" s="2464"/>
      <c r="J61" s="2464"/>
      <c r="K61" s="2464"/>
      <c r="L61" s="2464"/>
      <c r="M61" s="2464"/>
      <c r="N61" s="2464"/>
      <c r="O61" s="2464"/>
      <c r="P61" s="2464"/>
      <c r="Q61" s="2464"/>
      <c r="R61" s="2464"/>
      <c r="S61" s="2464"/>
      <c r="T61" s="2464"/>
      <c r="U61" s="2464"/>
      <c r="V61" s="2464"/>
      <c r="W61" s="2464"/>
      <c r="X61" s="2464"/>
      <c r="Y61" s="2464"/>
      <c r="Z61" s="2464"/>
      <c r="AA61" s="2464"/>
      <c r="AB61" s="2464"/>
      <c r="AC61" s="2464"/>
    </row>
  </sheetData>
  <sheetProtection algorithmName="SHA-512" hashValue="dNrwQ7zb0pj4piKTIhxVGu6Q2BiPuem+ZlZDFIVaKJ92hg9k5b9nrZLaEnNDgYj2cTKLJJPDpLyQpqsqoGHH9w==" saltValue="CpxXrhHpYQYbvkrLpbC5Dg==" spinCount="100000" sheet="1" formatRows="0"/>
  <mergeCells count="48">
    <mergeCell ref="B61:AC61"/>
    <mergeCell ref="N56:R56"/>
    <mergeCell ref="I56:M56"/>
    <mergeCell ref="D56:H56"/>
    <mergeCell ref="AR5:AV9"/>
    <mergeCell ref="N8:R8"/>
    <mergeCell ref="I8:M8"/>
    <mergeCell ref="D8:H8"/>
    <mergeCell ref="AC10:AG10"/>
    <mergeCell ref="X10:AB10"/>
    <mergeCell ref="S10:W10"/>
    <mergeCell ref="AM8:AQ8"/>
    <mergeCell ref="AH8:AL8"/>
    <mergeCell ref="AC8:AG8"/>
    <mergeCell ref="X8:AB8"/>
    <mergeCell ref="S8:W8"/>
    <mergeCell ref="D19:H19"/>
    <mergeCell ref="N10:R10"/>
    <mergeCell ref="I10:M10"/>
    <mergeCell ref="N19:R19"/>
    <mergeCell ref="I19:M19"/>
    <mergeCell ref="AW5:AW9"/>
    <mergeCell ref="AW10:AW11"/>
    <mergeCell ref="D5:AQ5"/>
    <mergeCell ref="N6:R6"/>
    <mergeCell ref="I6:M6"/>
    <mergeCell ref="I7:M7"/>
    <mergeCell ref="D7:H7"/>
    <mergeCell ref="AM6:AQ6"/>
    <mergeCell ref="AH6:AL6"/>
    <mergeCell ref="AC6:AG6"/>
    <mergeCell ref="D6:H6"/>
    <mergeCell ref="AS2:AV2"/>
    <mergeCell ref="B10:C10"/>
    <mergeCell ref="D3:AW3"/>
    <mergeCell ref="D4:AW4"/>
    <mergeCell ref="AM7:AQ7"/>
    <mergeCell ref="AH7:AL7"/>
    <mergeCell ref="AC7:AG7"/>
    <mergeCell ref="X7:AB7"/>
    <mergeCell ref="S7:W7"/>
    <mergeCell ref="N7:R7"/>
    <mergeCell ref="D10:H10"/>
    <mergeCell ref="AM10:AQ10"/>
    <mergeCell ref="AH10:AL10"/>
    <mergeCell ref="AR10:AV10"/>
    <mergeCell ref="X6:AB6"/>
    <mergeCell ref="S6:W6"/>
  </mergeCells>
  <printOptions horizontalCentered="1"/>
  <pageMargins left="0.59055118110236227" right="0.51181102362204722" top="1.1811023622047245" bottom="0.98425196850393704" header="0.51181102362204722" footer="0.51181102362204722"/>
  <pageSetup paperSize="9" scale="53"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67CAC14B-2CF7-42C1-B966-4C80C64AC6CE}">
          <x14:formula1>
            <xm:f>słownik!$A$2:$A$175</xm:f>
          </x14:formula1>
          <xm:sqref>C39:C54</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79FB13-48A9-4885-9F1F-563E3986073C}">
  <sheetPr>
    <tabColor theme="3" tint="0.59999389629810485"/>
    <pageSetUpPr fitToPage="1"/>
  </sheetPr>
  <dimension ref="B1:AL42"/>
  <sheetViews>
    <sheetView showGridLines="0" view="pageBreakPreview" zoomScale="90" zoomScaleNormal="100" zoomScaleSheetLayoutView="90" workbookViewId="0">
      <selection activeCell="AU10" sqref="AU10"/>
    </sheetView>
  </sheetViews>
  <sheetFormatPr defaultColWidth="3.42578125" defaultRowHeight="12.75" x14ac:dyDescent="0.2"/>
  <cols>
    <col min="1" max="1" width="4.7109375" style="1" customWidth="1"/>
    <col min="2" max="2" width="4.42578125" style="1" customWidth="1"/>
    <col min="3" max="3" width="30.140625" style="1" customWidth="1"/>
    <col min="4" max="37" width="2.7109375" style="1" customWidth="1"/>
    <col min="38" max="38" width="10.42578125" style="1" customWidth="1"/>
    <col min="39" max="16384" width="3.42578125" style="1"/>
  </cols>
  <sheetData>
    <row r="1" spans="2:38" ht="30.75" customHeight="1" x14ac:dyDescent="0.35">
      <c r="B1" s="694" t="s">
        <v>688</v>
      </c>
      <c r="C1" s="693"/>
      <c r="D1" s="693"/>
      <c r="E1" s="693"/>
      <c r="F1" s="693"/>
      <c r="G1" s="693"/>
      <c r="H1" s="693"/>
      <c r="I1" s="693"/>
      <c r="J1" s="693"/>
      <c r="K1" s="693"/>
      <c r="L1" s="693"/>
      <c r="M1" s="693"/>
      <c r="N1" s="693"/>
      <c r="O1" s="693"/>
      <c r="P1" s="693"/>
      <c r="Q1" s="693"/>
      <c r="R1" s="642"/>
      <c r="S1" s="642"/>
      <c r="T1" s="642"/>
      <c r="U1" s="642"/>
      <c r="V1" s="642"/>
      <c r="W1" s="642"/>
      <c r="X1" s="642"/>
      <c r="Y1" s="642"/>
      <c r="Z1" s="642"/>
      <c r="AA1" s="642"/>
      <c r="AB1" s="642"/>
      <c r="AC1" s="642"/>
      <c r="AD1" s="642"/>
      <c r="AE1" s="642"/>
      <c r="AF1" s="642" t="s">
        <v>689</v>
      </c>
      <c r="AG1" s="642"/>
      <c r="AH1" s="642"/>
      <c r="AI1" s="642"/>
      <c r="AJ1" s="642"/>
      <c r="AK1" s="642"/>
      <c r="AL1" s="642"/>
    </row>
    <row r="2" spans="2:38" ht="31.5" customHeight="1" thickBot="1" x14ac:dyDescent="0.25">
      <c r="B2" s="23"/>
      <c r="C2" s="692" t="str">
        <f>wizyt!C3</f>
        <v>??</v>
      </c>
      <c r="G2" s="638"/>
      <c r="H2" s="638"/>
      <c r="I2" s="638"/>
      <c r="J2" s="638"/>
      <c r="K2" s="638"/>
      <c r="L2" s="638"/>
      <c r="M2" s="638"/>
      <c r="N2" s="638"/>
      <c r="O2" s="638"/>
      <c r="P2" s="638"/>
      <c r="Q2" s="638"/>
      <c r="S2" s="638"/>
      <c r="T2" s="638"/>
      <c r="U2" s="638"/>
      <c r="V2" s="691" t="s">
        <v>690</v>
      </c>
      <c r="W2" s="638" t="str">
        <f>wizyt!H3</f>
        <v>2023/2024</v>
      </c>
      <c r="AJ2" s="747" t="str">
        <f>IF(wizyt!$B$1&lt;&gt;0,wizyt!$B$1," ")</f>
        <v xml:space="preserve"> </v>
      </c>
      <c r="AK2" s="2498" t="str">
        <f>IF(wizyt!$D$1&lt;&gt;0,wizyt!$D$1," ")</f>
        <v xml:space="preserve"> </v>
      </c>
      <c r="AL2" s="2499"/>
    </row>
    <row r="3" spans="2:38" ht="22.5" customHeight="1" thickBot="1" x14ac:dyDescent="0.25">
      <c r="B3" s="1634"/>
      <c r="C3" s="690" t="s">
        <v>16</v>
      </c>
      <c r="D3" s="2518" t="s">
        <v>637</v>
      </c>
      <c r="E3" s="2519"/>
      <c r="F3" s="2519"/>
      <c r="G3" s="2519"/>
      <c r="H3" s="2519"/>
      <c r="I3" s="2519"/>
      <c r="J3" s="2519"/>
      <c r="K3" s="2519"/>
      <c r="L3" s="2519"/>
      <c r="M3" s="2519"/>
      <c r="N3" s="2519"/>
      <c r="O3" s="2519"/>
      <c r="P3" s="2519"/>
      <c r="Q3" s="2519"/>
      <c r="R3" s="2519"/>
      <c r="S3" s="2519"/>
      <c r="T3" s="2519"/>
      <c r="U3" s="2519"/>
      <c r="V3" s="2519"/>
      <c r="W3" s="2519"/>
      <c r="X3" s="2519"/>
      <c r="Y3" s="2519"/>
      <c r="Z3" s="2519"/>
      <c r="AA3" s="2519"/>
      <c r="AB3" s="2519"/>
      <c r="AC3" s="2519"/>
      <c r="AD3" s="2519"/>
      <c r="AE3" s="2519"/>
      <c r="AF3" s="2519"/>
      <c r="AG3" s="2519"/>
      <c r="AH3" s="2519"/>
      <c r="AI3" s="2519"/>
      <c r="AJ3" s="2519"/>
      <c r="AK3" s="2519"/>
      <c r="AL3" s="2520"/>
    </row>
    <row r="4" spans="2:38" ht="14.25" customHeight="1" thickBot="1" x14ac:dyDescent="0.25">
      <c r="B4" s="1844"/>
      <c r="C4" s="1845" t="s">
        <v>340</v>
      </c>
      <c r="D4" s="2521" t="s">
        <v>691</v>
      </c>
      <c r="E4" s="2522"/>
      <c r="F4" s="2522"/>
      <c r="G4" s="2522"/>
      <c r="H4" s="2522"/>
      <c r="I4" s="2522"/>
      <c r="J4" s="2522"/>
      <c r="K4" s="2522"/>
      <c r="L4" s="2522"/>
      <c r="M4" s="2522"/>
      <c r="N4" s="2522"/>
      <c r="O4" s="2522"/>
      <c r="P4" s="2522"/>
      <c r="Q4" s="2522"/>
      <c r="R4" s="2522"/>
      <c r="S4" s="2522"/>
      <c r="T4" s="2522"/>
      <c r="U4" s="2522"/>
      <c r="V4" s="2522"/>
      <c r="W4" s="2522"/>
      <c r="X4" s="2522"/>
      <c r="Y4" s="2522"/>
      <c r="Z4" s="2522"/>
      <c r="AA4" s="2522"/>
      <c r="AB4" s="2522"/>
      <c r="AC4" s="2522"/>
      <c r="AD4" s="2522"/>
      <c r="AE4" s="2522"/>
      <c r="AF4" s="2522"/>
      <c r="AG4" s="2522"/>
      <c r="AH4" s="2523"/>
      <c r="AI4" s="2523"/>
      <c r="AJ4" s="2523"/>
      <c r="AK4" s="2523"/>
      <c r="AL4" s="2524"/>
    </row>
    <row r="5" spans="2:38" ht="14.25" customHeight="1" x14ac:dyDescent="0.2">
      <c r="B5" s="635"/>
      <c r="C5" s="689" t="s">
        <v>644</v>
      </c>
      <c r="D5" s="2500" t="s">
        <v>523</v>
      </c>
      <c r="E5" s="2501"/>
      <c r="F5" s="2501"/>
      <c r="G5" s="2502"/>
      <c r="H5" s="2503"/>
      <c r="I5" s="2500" t="s">
        <v>524</v>
      </c>
      <c r="J5" s="2501"/>
      <c r="K5" s="2501"/>
      <c r="L5" s="2502"/>
      <c r="M5" s="2503"/>
      <c r="N5" s="2500" t="s">
        <v>525</v>
      </c>
      <c r="O5" s="2501"/>
      <c r="P5" s="2501"/>
      <c r="Q5" s="2502"/>
      <c r="R5" s="2503"/>
      <c r="S5" s="2500" t="s">
        <v>526</v>
      </c>
      <c r="T5" s="2501"/>
      <c r="U5" s="2501"/>
      <c r="V5" s="2502"/>
      <c r="W5" s="2503"/>
      <c r="X5" s="2500" t="s">
        <v>527</v>
      </c>
      <c r="Y5" s="2501"/>
      <c r="Z5" s="2501"/>
      <c r="AA5" s="2502"/>
      <c r="AB5" s="2503"/>
      <c r="AC5" s="2500" t="s">
        <v>528</v>
      </c>
      <c r="AD5" s="2501"/>
      <c r="AE5" s="2501"/>
      <c r="AF5" s="2502"/>
      <c r="AG5" s="2525"/>
      <c r="AH5" s="2504" t="s">
        <v>692</v>
      </c>
      <c r="AI5" s="2505"/>
      <c r="AJ5" s="2505"/>
      <c r="AK5" s="2506"/>
      <c r="AL5" s="2510" t="s">
        <v>540</v>
      </c>
    </row>
    <row r="6" spans="2:38" ht="14.25" customHeight="1" x14ac:dyDescent="0.2">
      <c r="B6" s="635"/>
      <c r="C6" s="689" t="s">
        <v>645</v>
      </c>
      <c r="D6" s="2495">
        <f>liczbaucz!M19</f>
        <v>0</v>
      </c>
      <c r="E6" s="2476"/>
      <c r="F6" s="2476"/>
      <c r="G6" s="2496"/>
      <c r="H6" s="2497"/>
      <c r="I6" s="2495">
        <f>liczbaucz!N19</f>
        <v>0</v>
      </c>
      <c r="J6" s="2476"/>
      <c r="K6" s="2476"/>
      <c r="L6" s="2496"/>
      <c r="M6" s="2497"/>
      <c r="N6" s="2495">
        <f>liczbaucz!O19</f>
        <v>0</v>
      </c>
      <c r="O6" s="2476"/>
      <c r="P6" s="2476"/>
      <c r="Q6" s="2496"/>
      <c r="R6" s="2497"/>
      <c r="S6" s="2495">
        <f>liczbaucz!P19</f>
        <v>0</v>
      </c>
      <c r="T6" s="2476"/>
      <c r="U6" s="2476"/>
      <c r="V6" s="2496"/>
      <c r="W6" s="2497"/>
      <c r="X6" s="2495">
        <f>liczbaucz!Q19</f>
        <v>0</v>
      </c>
      <c r="Y6" s="2476"/>
      <c r="Z6" s="2476"/>
      <c r="AA6" s="2496"/>
      <c r="AB6" s="2497"/>
      <c r="AC6" s="2495">
        <f>liczbaucz!R19</f>
        <v>0</v>
      </c>
      <c r="AD6" s="2476"/>
      <c r="AE6" s="2476"/>
      <c r="AF6" s="2496"/>
      <c r="AG6" s="2511"/>
      <c r="AH6" s="2507"/>
      <c r="AI6" s="2508"/>
      <c r="AJ6" s="2508"/>
      <c r="AK6" s="2509"/>
      <c r="AL6" s="2510"/>
    </row>
    <row r="7" spans="2:38" ht="14.25" customHeight="1" x14ac:dyDescent="0.2">
      <c r="B7" s="635"/>
      <c r="C7" s="689" t="s">
        <v>593</v>
      </c>
      <c r="D7" s="2495">
        <f>liczbaucz!M16</f>
        <v>0</v>
      </c>
      <c r="E7" s="2476"/>
      <c r="F7" s="2476"/>
      <c r="G7" s="2496"/>
      <c r="H7" s="2497"/>
      <c r="I7" s="2495">
        <f>liczbaucz!N16</f>
        <v>0</v>
      </c>
      <c r="J7" s="2476"/>
      <c r="K7" s="2476"/>
      <c r="L7" s="2496"/>
      <c r="M7" s="2497"/>
      <c r="N7" s="2495">
        <f>liczbaucz!O16</f>
        <v>0</v>
      </c>
      <c r="O7" s="2476"/>
      <c r="P7" s="2476"/>
      <c r="Q7" s="2496"/>
      <c r="R7" s="2497"/>
      <c r="S7" s="2495">
        <f>liczbaucz!P16</f>
        <v>0</v>
      </c>
      <c r="T7" s="2476"/>
      <c r="U7" s="2476"/>
      <c r="V7" s="2496"/>
      <c r="W7" s="2497"/>
      <c r="X7" s="2495">
        <f>liczbaucz!Q16</f>
        <v>0</v>
      </c>
      <c r="Y7" s="2476"/>
      <c r="Z7" s="2476"/>
      <c r="AA7" s="2496"/>
      <c r="AB7" s="2497"/>
      <c r="AC7" s="2495">
        <f>liczbaucz!R16</f>
        <v>0</v>
      </c>
      <c r="AD7" s="2476"/>
      <c r="AE7" s="2476"/>
      <c r="AF7" s="2496"/>
      <c r="AG7" s="2511"/>
      <c r="AH7" s="2507"/>
      <c r="AI7" s="2508"/>
      <c r="AJ7" s="2508"/>
      <c r="AK7" s="2509"/>
      <c r="AL7" s="2510"/>
    </row>
    <row r="8" spans="2:38" ht="16.5" customHeight="1" x14ac:dyDescent="0.2">
      <c r="B8" s="633"/>
      <c r="C8" s="688" t="s">
        <v>646</v>
      </c>
      <c r="D8" s="2512">
        <f>COUNTA(D10:H41)</f>
        <v>0</v>
      </c>
      <c r="E8" s="2513"/>
      <c r="F8" s="2513"/>
      <c r="G8" s="2514"/>
      <c r="H8" s="2516"/>
      <c r="I8" s="2512">
        <f>COUNTA(I10:M41)</f>
        <v>0</v>
      </c>
      <c r="J8" s="2513"/>
      <c r="K8" s="2513"/>
      <c r="L8" s="2514"/>
      <c r="M8" s="2516"/>
      <c r="N8" s="2512">
        <f>COUNTA(N10:R41)</f>
        <v>0</v>
      </c>
      <c r="O8" s="2513"/>
      <c r="P8" s="2513"/>
      <c r="Q8" s="2514"/>
      <c r="R8" s="2516"/>
      <c r="S8" s="2512">
        <f>COUNTA(S10:W41)</f>
        <v>0</v>
      </c>
      <c r="T8" s="2513"/>
      <c r="U8" s="2513"/>
      <c r="V8" s="2514"/>
      <c r="W8" s="2516"/>
      <c r="X8" s="2512">
        <f>COUNTA(X10:AB41)</f>
        <v>0</v>
      </c>
      <c r="Y8" s="2513"/>
      <c r="Z8" s="2513"/>
      <c r="AA8" s="2514"/>
      <c r="AB8" s="2516"/>
      <c r="AC8" s="2512">
        <f>COUNTA(AC10:AG41)</f>
        <v>0</v>
      </c>
      <c r="AD8" s="2513"/>
      <c r="AE8" s="2513"/>
      <c r="AF8" s="2514"/>
      <c r="AG8" s="2515"/>
      <c r="AH8" s="2512">
        <f>COUNTA(AH10:AK41)</f>
        <v>0</v>
      </c>
      <c r="AI8" s="2514"/>
      <c r="AJ8" s="2514"/>
      <c r="AK8" s="2516"/>
      <c r="AL8" s="2517">
        <f>SUM(AL10:AL41)</f>
        <v>0</v>
      </c>
    </row>
    <row r="9" spans="2:38" ht="16.5" customHeight="1" x14ac:dyDescent="0.2">
      <c r="B9" s="1813" t="s">
        <v>502</v>
      </c>
      <c r="C9" s="1699" t="s">
        <v>693</v>
      </c>
      <c r="D9" s="631">
        <v>1</v>
      </c>
      <c r="E9" s="630">
        <v>2</v>
      </c>
      <c r="F9" s="630">
        <v>3</v>
      </c>
      <c r="G9" s="629">
        <v>4</v>
      </c>
      <c r="H9" s="628">
        <v>5</v>
      </c>
      <c r="I9" s="631">
        <v>1</v>
      </c>
      <c r="J9" s="630">
        <v>2</v>
      </c>
      <c r="K9" s="630">
        <v>3</v>
      </c>
      <c r="L9" s="629">
        <v>4</v>
      </c>
      <c r="M9" s="628">
        <v>5</v>
      </c>
      <c r="N9" s="631">
        <v>1</v>
      </c>
      <c r="O9" s="630">
        <v>2</v>
      </c>
      <c r="P9" s="630">
        <v>3</v>
      </c>
      <c r="Q9" s="629">
        <v>4</v>
      </c>
      <c r="R9" s="628">
        <v>5</v>
      </c>
      <c r="S9" s="631">
        <v>1</v>
      </c>
      <c r="T9" s="630">
        <v>2</v>
      </c>
      <c r="U9" s="630">
        <v>3</v>
      </c>
      <c r="V9" s="629">
        <v>4</v>
      </c>
      <c r="W9" s="628">
        <v>5</v>
      </c>
      <c r="X9" s="631">
        <v>1</v>
      </c>
      <c r="Y9" s="630">
        <v>2</v>
      </c>
      <c r="Z9" s="630">
        <v>3</v>
      </c>
      <c r="AA9" s="629">
        <v>4</v>
      </c>
      <c r="AB9" s="628">
        <v>5</v>
      </c>
      <c r="AC9" s="631">
        <v>1</v>
      </c>
      <c r="AD9" s="630">
        <v>2</v>
      </c>
      <c r="AE9" s="630">
        <v>3</v>
      </c>
      <c r="AF9" s="629">
        <v>4</v>
      </c>
      <c r="AG9" s="687">
        <v>5</v>
      </c>
      <c r="AH9" s="631">
        <v>1</v>
      </c>
      <c r="AI9" s="629">
        <v>2</v>
      </c>
      <c r="AJ9" s="629">
        <v>3</v>
      </c>
      <c r="AK9" s="628">
        <v>4</v>
      </c>
      <c r="AL9" s="2479"/>
    </row>
    <row r="10" spans="2:38" ht="13.5" x14ac:dyDescent="0.2">
      <c r="B10" s="621">
        <v>1</v>
      </c>
      <c r="C10" s="686" t="s">
        <v>652</v>
      </c>
      <c r="D10" s="626"/>
      <c r="E10" s="625"/>
      <c r="F10" s="625"/>
      <c r="G10" s="624"/>
      <c r="H10" s="623"/>
      <c r="I10" s="626"/>
      <c r="J10" s="625"/>
      <c r="K10" s="625"/>
      <c r="L10" s="624"/>
      <c r="M10" s="623"/>
      <c r="N10" s="626"/>
      <c r="O10" s="625"/>
      <c r="P10" s="625"/>
      <c r="Q10" s="624"/>
      <c r="R10" s="623"/>
      <c r="S10" s="626"/>
      <c r="T10" s="625"/>
      <c r="U10" s="625"/>
      <c r="V10" s="624"/>
      <c r="W10" s="623"/>
      <c r="X10" s="626"/>
      <c r="Y10" s="625"/>
      <c r="Z10" s="625"/>
      <c r="AA10" s="624"/>
      <c r="AB10" s="623"/>
      <c r="AC10" s="626"/>
      <c r="AD10" s="625"/>
      <c r="AE10" s="625"/>
      <c r="AF10" s="624"/>
      <c r="AG10" s="664"/>
      <c r="AH10" s="626"/>
      <c r="AI10" s="624"/>
      <c r="AJ10" s="624"/>
      <c r="AK10" s="623"/>
      <c r="AL10" s="622">
        <f t="shared" ref="AL10:AL41" si="0">COUNTA(D10:AK10)</f>
        <v>0</v>
      </c>
    </row>
    <row r="11" spans="2:38" ht="13.5" x14ac:dyDescent="0.2">
      <c r="B11" s="621">
        <v>2</v>
      </c>
      <c r="C11" s="686" t="s">
        <v>694</v>
      </c>
      <c r="D11" s="626"/>
      <c r="E11" s="625"/>
      <c r="F11" s="625"/>
      <c r="G11" s="624"/>
      <c r="H11" s="623"/>
      <c r="I11" s="626"/>
      <c r="J11" s="625"/>
      <c r="K11" s="625"/>
      <c r="L11" s="624"/>
      <c r="M11" s="623"/>
      <c r="N11" s="626"/>
      <c r="O11" s="625"/>
      <c r="P11" s="625"/>
      <c r="Q11" s="624"/>
      <c r="R11" s="623"/>
      <c r="S11" s="626"/>
      <c r="T11" s="625"/>
      <c r="U11" s="625"/>
      <c r="V11" s="624"/>
      <c r="W11" s="623"/>
      <c r="X11" s="626"/>
      <c r="Y11" s="625"/>
      <c r="Z11" s="625"/>
      <c r="AA11" s="624"/>
      <c r="AB11" s="623"/>
      <c r="AC11" s="626"/>
      <c r="AD11" s="625"/>
      <c r="AE11" s="625"/>
      <c r="AF11" s="624"/>
      <c r="AG11" s="664"/>
      <c r="AH11" s="626"/>
      <c r="AI11" s="624"/>
      <c r="AJ11" s="624"/>
      <c r="AK11" s="623"/>
      <c r="AL11" s="622">
        <f t="shared" si="0"/>
        <v>0</v>
      </c>
    </row>
    <row r="12" spans="2:38" ht="13.5" x14ac:dyDescent="0.2">
      <c r="B12" s="621">
        <v>3</v>
      </c>
      <c r="C12" s="686" t="s">
        <v>695</v>
      </c>
      <c r="D12" s="626"/>
      <c r="E12" s="625"/>
      <c r="F12" s="625"/>
      <c r="G12" s="624"/>
      <c r="H12" s="623"/>
      <c r="I12" s="626"/>
      <c r="J12" s="625"/>
      <c r="K12" s="625"/>
      <c r="L12" s="624"/>
      <c r="M12" s="623"/>
      <c r="N12" s="626"/>
      <c r="O12" s="625"/>
      <c r="P12" s="625"/>
      <c r="Q12" s="624"/>
      <c r="R12" s="623"/>
      <c r="S12" s="626"/>
      <c r="T12" s="625"/>
      <c r="U12" s="625"/>
      <c r="V12" s="624"/>
      <c r="W12" s="623"/>
      <c r="X12" s="626"/>
      <c r="Y12" s="625"/>
      <c r="Z12" s="625"/>
      <c r="AA12" s="624"/>
      <c r="AB12" s="623"/>
      <c r="AC12" s="626"/>
      <c r="AD12" s="625"/>
      <c r="AE12" s="625"/>
      <c r="AF12" s="624"/>
      <c r="AG12" s="664"/>
      <c r="AH12" s="626"/>
      <c r="AI12" s="624"/>
      <c r="AJ12" s="624"/>
      <c r="AK12" s="623"/>
      <c r="AL12" s="622">
        <f t="shared" si="0"/>
        <v>0</v>
      </c>
    </row>
    <row r="13" spans="2:38" ht="13.5" x14ac:dyDescent="0.2">
      <c r="B13" s="621">
        <v>4</v>
      </c>
      <c r="C13" s="686" t="s">
        <v>696</v>
      </c>
      <c r="D13" s="626"/>
      <c r="E13" s="625"/>
      <c r="F13" s="625"/>
      <c r="G13" s="624"/>
      <c r="H13" s="623"/>
      <c r="I13" s="626"/>
      <c r="J13" s="625"/>
      <c r="K13" s="625"/>
      <c r="L13" s="624"/>
      <c r="M13" s="623"/>
      <c r="N13" s="626"/>
      <c r="O13" s="625"/>
      <c r="P13" s="625"/>
      <c r="Q13" s="624"/>
      <c r="R13" s="623"/>
      <c r="S13" s="626"/>
      <c r="T13" s="625"/>
      <c r="U13" s="625"/>
      <c r="V13" s="624"/>
      <c r="W13" s="623"/>
      <c r="X13" s="626"/>
      <c r="Y13" s="625"/>
      <c r="Z13" s="625"/>
      <c r="AA13" s="624"/>
      <c r="AB13" s="623"/>
      <c r="AC13" s="626"/>
      <c r="AD13" s="625"/>
      <c r="AE13" s="625"/>
      <c r="AF13" s="624"/>
      <c r="AG13" s="664"/>
      <c r="AH13" s="626"/>
      <c r="AI13" s="624"/>
      <c r="AJ13" s="624"/>
      <c r="AK13" s="623"/>
      <c r="AL13" s="622">
        <f t="shared" si="0"/>
        <v>0</v>
      </c>
    </row>
    <row r="14" spans="2:38" ht="13.5" x14ac:dyDescent="0.2">
      <c r="B14" s="621">
        <v>5</v>
      </c>
      <c r="C14" s="686" t="s">
        <v>697</v>
      </c>
      <c r="D14" s="626"/>
      <c r="E14" s="625"/>
      <c r="F14" s="625"/>
      <c r="G14" s="624"/>
      <c r="H14" s="623"/>
      <c r="I14" s="626"/>
      <c r="J14" s="625"/>
      <c r="K14" s="625"/>
      <c r="L14" s="624"/>
      <c r="M14" s="623"/>
      <c r="N14" s="626"/>
      <c r="O14" s="625"/>
      <c r="P14" s="625"/>
      <c r="Q14" s="624"/>
      <c r="R14" s="623"/>
      <c r="S14" s="626"/>
      <c r="T14" s="625"/>
      <c r="U14" s="625"/>
      <c r="V14" s="624"/>
      <c r="W14" s="623"/>
      <c r="X14" s="626"/>
      <c r="Y14" s="625"/>
      <c r="Z14" s="625"/>
      <c r="AA14" s="624"/>
      <c r="AB14" s="623"/>
      <c r="AC14" s="626"/>
      <c r="AD14" s="625"/>
      <c r="AE14" s="625"/>
      <c r="AF14" s="624"/>
      <c r="AG14" s="664"/>
      <c r="AH14" s="626"/>
      <c r="AI14" s="624"/>
      <c r="AJ14" s="624"/>
      <c r="AK14" s="623"/>
      <c r="AL14" s="622">
        <f t="shared" si="0"/>
        <v>0</v>
      </c>
    </row>
    <row r="15" spans="2:38" ht="13.5" x14ac:dyDescent="0.2">
      <c r="B15" s="621">
        <v>6</v>
      </c>
      <c r="C15" s="686" t="s">
        <v>698</v>
      </c>
      <c r="D15" s="626"/>
      <c r="E15" s="625"/>
      <c r="F15" s="625"/>
      <c r="G15" s="624"/>
      <c r="H15" s="623"/>
      <c r="I15" s="626"/>
      <c r="J15" s="625"/>
      <c r="K15" s="625"/>
      <c r="L15" s="624"/>
      <c r="M15" s="623"/>
      <c r="N15" s="626"/>
      <c r="O15" s="625"/>
      <c r="P15" s="625"/>
      <c r="Q15" s="624"/>
      <c r="R15" s="623"/>
      <c r="S15" s="626"/>
      <c r="T15" s="625"/>
      <c r="U15" s="625"/>
      <c r="V15" s="624"/>
      <c r="W15" s="623"/>
      <c r="X15" s="626"/>
      <c r="Y15" s="625"/>
      <c r="Z15" s="625"/>
      <c r="AA15" s="624"/>
      <c r="AB15" s="623"/>
      <c r="AC15" s="626"/>
      <c r="AD15" s="625"/>
      <c r="AE15" s="625"/>
      <c r="AF15" s="624"/>
      <c r="AG15" s="664"/>
      <c r="AH15" s="626"/>
      <c r="AI15" s="624"/>
      <c r="AJ15" s="624"/>
      <c r="AK15" s="623"/>
      <c r="AL15" s="622">
        <f t="shared" si="0"/>
        <v>0</v>
      </c>
    </row>
    <row r="16" spans="2:38" ht="13.5" x14ac:dyDescent="0.2">
      <c r="B16" s="621">
        <v>7</v>
      </c>
      <c r="C16" s="686" t="s">
        <v>699</v>
      </c>
      <c r="D16" s="626"/>
      <c r="E16" s="625"/>
      <c r="F16" s="625"/>
      <c r="G16" s="624"/>
      <c r="H16" s="623"/>
      <c r="I16" s="626"/>
      <c r="J16" s="625"/>
      <c r="K16" s="625"/>
      <c r="L16" s="624"/>
      <c r="M16" s="623"/>
      <c r="N16" s="626"/>
      <c r="O16" s="625"/>
      <c r="P16" s="625"/>
      <c r="Q16" s="624"/>
      <c r="R16" s="623"/>
      <c r="S16" s="626"/>
      <c r="T16" s="625"/>
      <c r="U16" s="625"/>
      <c r="V16" s="624"/>
      <c r="W16" s="623"/>
      <c r="X16" s="626"/>
      <c r="Y16" s="625"/>
      <c r="Z16" s="625"/>
      <c r="AA16" s="624"/>
      <c r="AB16" s="623"/>
      <c r="AC16" s="626"/>
      <c r="AD16" s="625"/>
      <c r="AE16" s="625"/>
      <c r="AF16" s="624"/>
      <c r="AG16" s="664"/>
      <c r="AH16" s="626"/>
      <c r="AI16" s="624"/>
      <c r="AJ16" s="624"/>
      <c r="AK16" s="623"/>
      <c r="AL16" s="622">
        <f t="shared" si="0"/>
        <v>0</v>
      </c>
    </row>
    <row r="17" spans="2:38" ht="13.5" x14ac:dyDescent="0.2">
      <c r="B17" s="621">
        <v>8</v>
      </c>
      <c r="C17" s="686" t="s">
        <v>700</v>
      </c>
      <c r="D17" s="626"/>
      <c r="E17" s="625"/>
      <c r="F17" s="625"/>
      <c r="G17" s="624"/>
      <c r="H17" s="623"/>
      <c r="I17" s="626"/>
      <c r="J17" s="625"/>
      <c r="K17" s="625"/>
      <c r="L17" s="624"/>
      <c r="M17" s="623"/>
      <c r="N17" s="626"/>
      <c r="O17" s="625"/>
      <c r="P17" s="625"/>
      <c r="Q17" s="624"/>
      <c r="R17" s="623"/>
      <c r="S17" s="626"/>
      <c r="T17" s="625"/>
      <c r="U17" s="625"/>
      <c r="V17" s="624"/>
      <c r="W17" s="623"/>
      <c r="X17" s="626"/>
      <c r="Y17" s="625"/>
      <c r="Z17" s="625"/>
      <c r="AA17" s="624"/>
      <c r="AB17" s="623"/>
      <c r="AC17" s="626"/>
      <c r="AD17" s="625"/>
      <c r="AE17" s="625"/>
      <c r="AF17" s="624"/>
      <c r="AG17" s="664"/>
      <c r="AH17" s="626"/>
      <c r="AI17" s="624"/>
      <c r="AJ17" s="624"/>
      <c r="AK17" s="623"/>
      <c r="AL17" s="622">
        <f t="shared" si="0"/>
        <v>0</v>
      </c>
    </row>
    <row r="18" spans="2:38" ht="13.5" x14ac:dyDescent="0.2">
      <c r="B18" s="621">
        <v>9</v>
      </c>
      <c r="C18" s="686" t="s">
        <v>701</v>
      </c>
      <c r="D18" s="626"/>
      <c r="E18" s="625"/>
      <c r="F18" s="625"/>
      <c r="G18" s="624"/>
      <c r="H18" s="623"/>
      <c r="I18" s="626"/>
      <c r="J18" s="625"/>
      <c r="K18" s="625"/>
      <c r="L18" s="624"/>
      <c r="M18" s="623"/>
      <c r="N18" s="626"/>
      <c r="O18" s="625"/>
      <c r="P18" s="625"/>
      <c r="Q18" s="624"/>
      <c r="R18" s="623"/>
      <c r="S18" s="626"/>
      <c r="T18" s="625"/>
      <c r="U18" s="625"/>
      <c r="V18" s="624"/>
      <c r="W18" s="623"/>
      <c r="X18" s="626"/>
      <c r="Y18" s="625"/>
      <c r="Z18" s="625"/>
      <c r="AA18" s="624"/>
      <c r="AB18" s="623"/>
      <c r="AC18" s="626"/>
      <c r="AD18" s="625"/>
      <c r="AE18" s="625"/>
      <c r="AF18" s="624"/>
      <c r="AG18" s="664"/>
      <c r="AH18" s="626"/>
      <c r="AI18" s="624"/>
      <c r="AJ18" s="624"/>
      <c r="AK18" s="623"/>
      <c r="AL18" s="622">
        <f t="shared" si="0"/>
        <v>0</v>
      </c>
    </row>
    <row r="19" spans="2:38" ht="13.5" x14ac:dyDescent="0.2">
      <c r="B19" s="621">
        <v>10</v>
      </c>
      <c r="C19" s="686" t="s">
        <v>702</v>
      </c>
      <c r="D19" s="626"/>
      <c r="E19" s="625"/>
      <c r="F19" s="625"/>
      <c r="G19" s="624"/>
      <c r="H19" s="623"/>
      <c r="I19" s="626"/>
      <c r="J19" s="625"/>
      <c r="K19" s="625"/>
      <c r="L19" s="624"/>
      <c r="M19" s="623"/>
      <c r="N19" s="626"/>
      <c r="O19" s="625"/>
      <c r="P19" s="625"/>
      <c r="Q19" s="624"/>
      <c r="R19" s="623"/>
      <c r="S19" s="626"/>
      <c r="T19" s="625"/>
      <c r="U19" s="625"/>
      <c r="V19" s="624"/>
      <c r="W19" s="623"/>
      <c r="X19" s="626"/>
      <c r="Y19" s="625"/>
      <c r="Z19" s="625"/>
      <c r="AA19" s="624"/>
      <c r="AB19" s="623"/>
      <c r="AC19" s="626"/>
      <c r="AD19" s="625"/>
      <c r="AE19" s="625"/>
      <c r="AF19" s="624"/>
      <c r="AG19" s="664"/>
      <c r="AH19" s="626"/>
      <c r="AI19" s="624"/>
      <c r="AJ19" s="624"/>
      <c r="AK19" s="623"/>
      <c r="AL19" s="622">
        <f t="shared" si="0"/>
        <v>0</v>
      </c>
    </row>
    <row r="20" spans="2:38" ht="13.5" x14ac:dyDescent="0.2">
      <c r="B20" s="621">
        <v>11</v>
      </c>
      <c r="C20" s="686" t="s">
        <v>703</v>
      </c>
      <c r="D20" s="626"/>
      <c r="E20" s="625"/>
      <c r="F20" s="625"/>
      <c r="G20" s="624"/>
      <c r="H20" s="623"/>
      <c r="I20" s="626"/>
      <c r="J20" s="625"/>
      <c r="K20" s="625"/>
      <c r="L20" s="624"/>
      <c r="M20" s="623"/>
      <c r="N20" s="626"/>
      <c r="O20" s="625"/>
      <c r="P20" s="625"/>
      <c r="Q20" s="624"/>
      <c r="R20" s="623"/>
      <c r="S20" s="626"/>
      <c r="T20" s="625"/>
      <c r="U20" s="625"/>
      <c r="V20" s="624"/>
      <c r="W20" s="623"/>
      <c r="X20" s="626"/>
      <c r="Y20" s="625"/>
      <c r="Z20" s="625"/>
      <c r="AA20" s="624"/>
      <c r="AB20" s="623"/>
      <c r="AC20" s="626"/>
      <c r="AD20" s="625"/>
      <c r="AE20" s="625"/>
      <c r="AF20" s="624"/>
      <c r="AG20" s="664"/>
      <c r="AH20" s="626"/>
      <c r="AI20" s="624"/>
      <c r="AJ20" s="624"/>
      <c r="AK20" s="623"/>
      <c r="AL20" s="622">
        <f t="shared" si="0"/>
        <v>0</v>
      </c>
    </row>
    <row r="21" spans="2:38" ht="13.5" x14ac:dyDescent="0.2">
      <c r="B21" s="621">
        <v>12</v>
      </c>
      <c r="C21" s="686" t="s">
        <v>704</v>
      </c>
      <c r="D21" s="626"/>
      <c r="E21" s="625"/>
      <c r="F21" s="625"/>
      <c r="G21" s="624"/>
      <c r="H21" s="623"/>
      <c r="I21" s="626"/>
      <c r="J21" s="625"/>
      <c r="K21" s="625"/>
      <c r="L21" s="624"/>
      <c r="M21" s="623"/>
      <c r="N21" s="626"/>
      <c r="O21" s="625"/>
      <c r="P21" s="625"/>
      <c r="Q21" s="624"/>
      <c r="R21" s="623"/>
      <c r="S21" s="626"/>
      <c r="T21" s="625"/>
      <c r="U21" s="625"/>
      <c r="V21" s="624"/>
      <c r="W21" s="623"/>
      <c r="X21" s="626"/>
      <c r="Y21" s="625"/>
      <c r="Z21" s="625"/>
      <c r="AA21" s="624"/>
      <c r="AB21" s="623"/>
      <c r="AC21" s="626"/>
      <c r="AD21" s="625"/>
      <c r="AE21" s="625"/>
      <c r="AF21" s="624"/>
      <c r="AG21" s="664"/>
      <c r="AH21" s="626"/>
      <c r="AI21" s="624"/>
      <c r="AJ21" s="624"/>
      <c r="AK21" s="623"/>
      <c r="AL21" s="622">
        <f t="shared" si="0"/>
        <v>0</v>
      </c>
    </row>
    <row r="22" spans="2:38" ht="13.5" x14ac:dyDescent="0.2">
      <c r="B22" s="621">
        <v>13</v>
      </c>
      <c r="C22" s="1974" t="s">
        <v>705</v>
      </c>
      <c r="D22" s="626"/>
      <c r="E22" s="625"/>
      <c r="F22" s="625"/>
      <c r="G22" s="624"/>
      <c r="H22" s="623"/>
      <c r="I22" s="626"/>
      <c r="J22" s="625"/>
      <c r="K22" s="625"/>
      <c r="L22" s="624"/>
      <c r="M22" s="623"/>
      <c r="N22" s="626"/>
      <c r="O22" s="625"/>
      <c r="P22" s="625"/>
      <c r="Q22" s="624"/>
      <c r="R22" s="623"/>
      <c r="S22" s="626"/>
      <c r="T22" s="625"/>
      <c r="U22" s="625"/>
      <c r="V22" s="624"/>
      <c r="W22" s="623"/>
      <c r="X22" s="626"/>
      <c r="Y22" s="625"/>
      <c r="Z22" s="625"/>
      <c r="AA22" s="624"/>
      <c r="AB22" s="623"/>
      <c r="AC22" s="626"/>
      <c r="AD22" s="625"/>
      <c r="AE22" s="625"/>
      <c r="AF22" s="624"/>
      <c r="AG22" s="664"/>
      <c r="AH22" s="626"/>
      <c r="AI22" s="624"/>
      <c r="AJ22" s="624"/>
      <c r="AK22" s="623"/>
      <c r="AL22" s="622">
        <f t="shared" si="0"/>
        <v>0</v>
      </c>
    </row>
    <row r="23" spans="2:38" ht="13.5" x14ac:dyDescent="0.2">
      <c r="B23" s="621">
        <v>14</v>
      </c>
      <c r="C23" s="1968"/>
      <c r="D23" s="626"/>
      <c r="E23" s="625"/>
      <c r="F23" s="625"/>
      <c r="G23" s="624"/>
      <c r="H23" s="623"/>
      <c r="I23" s="626"/>
      <c r="J23" s="625"/>
      <c r="K23" s="625"/>
      <c r="L23" s="624"/>
      <c r="M23" s="623"/>
      <c r="N23" s="626"/>
      <c r="O23" s="625"/>
      <c r="P23" s="625"/>
      <c r="Q23" s="624"/>
      <c r="R23" s="623"/>
      <c r="S23" s="626"/>
      <c r="T23" s="625"/>
      <c r="U23" s="625"/>
      <c r="V23" s="624"/>
      <c r="W23" s="623"/>
      <c r="X23" s="626"/>
      <c r="Y23" s="625"/>
      <c r="Z23" s="625"/>
      <c r="AA23" s="624"/>
      <c r="AB23" s="623"/>
      <c r="AC23" s="626"/>
      <c r="AD23" s="625"/>
      <c r="AE23" s="625"/>
      <c r="AF23" s="624"/>
      <c r="AG23" s="664"/>
      <c r="AH23" s="626"/>
      <c r="AI23" s="624"/>
      <c r="AJ23" s="624"/>
      <c r="AK23" s="623"/>
      <c r="AL23" s="622">
        <f t="shared" si="0"/>
        <v>0</v>
      </c>
    </row>
    <row r="24" spans="2:38" ht="13.5" x14ac:dyDescent="0.2">
      <c r="B24" s="621">
        <v>15</v>
      </c>
      <c r="C24" s="1968"/>
      <c r="D24" s="626"/>
      <c r="E24" s="625"/>
      <c r="F24" s="625"/>
      <c r="G24" s="624"/>
      <c r="H24" s="623"/>
      <c r="I24" s="626"/>
      <c r="J24" s="625"/>
      <c r="K24" s="625"/>
      <c r="L24" s="624"/>
      <c r="M24" s="623"/>
      <c r="N24" s="626"/>
      <c r="O24" s="625"/>
      <c r="P24" s="625"/>
      <c r="Q24" s="624"/>
      <c r="R24" s="623"/>
      <c r="S24" s="626"/>
      <c r="T24" s="625"/>
      <c r="U24" s="625"/>
      <c r="V24" s="624"/>
      <c r="W24" s="623"/>
      <c r="X24" s="626"/>
      <c r="Y24" s="625"/>
      <c r="Z24" s="625"/>
      <c r="AA24" s="624"/>
      <c r="AB24" s="623"/>
      <c r="AC24" s="626"/>
      <c r="AD24" s="625"/>
      <c r="AE24" s="625"/>
      <c r="AF24" s="624"/>
      <c r="AG24" s="664"/>
      <c r="AH24" s="626"/>
      <c r="AI24" s="624"/>
      <c r="AJ24" s="624"/>
      <c r="AK24" s="623"/>
      <c r="AL24" s="622">
        <f t="shared" si="0"/>
        <v>0</v>
      </c>
    </row>
    <row r="25" spans="2:38" ht="13.5" x14ac:dyDescent="0.2">
      <c r="B25" s="621">
        <v>16</v>
      </c>
      <c r="C25" s="1968"/>
      <c r="D25" s="626"/>
      <c r="E25" s="625"/>
      <c r="F25" s="625"/>
      <c r="G25" s="624"/>
      <c r="H25" s="623"/>
      <c r="I25" s="626"/>
      <c r="J25" s="625"/>
      <c r="K25" s="625"/>
      <c r="L25" s="624"/>
      <c r="M25" s="623"/>
      <c r="N25" s="626"/>
      <c r="O25" s="625"/>
      <c r="P25" s="625"/>
      <c r="Q25" s="624"/>
      <c r="R25" s="623"/>
      <c r="S25" s="626"/>
      <c r="T25" s="625"/>
      <c r="U25" s="625"/>
      <c r="V25" s="624"/>
      <c r="W25" s="623"/>
      <c r="X25" s="626"/>
      <c r="Y25" s="625"/>
      <c r="Z25" s="625"/>
      <c r="AA25" s="624"/>
      <c r="AB25" s="623"/>
      <c r="AC25" s="626"/>
      <c r="AD25" s="625"/>
      <c r="AE25" s="625"/>
      <c r="AF25" s="624"/>
      <c r="AG25" s="664"/>
      <c r="AH25" s="626"/>
      <c r="AI25" s="624"/>
      <c r="AJ25" s="624"/>
      <c r="AK25" s="623"/>
      <c r="AL25" s="622">
        <f t="shared" si="0"/>
        <v>0</v>
      </c>
    </row>
    <row r="26" spans="2:38" ht="13.5" x14ac:dyDescent="0.2">
      <c r="B26" s="621">
        <v>17</v>
      </c>
      <c r="C26" s="1968"/>
      <c r="D26" s="626"/>
      <c r="E26" s="625"/>
      <c r="F26" s="625"/>
      <c r="G26" s="624"/>
      <c r="H26" s="623"/>
      <c r="I26" s="626"/>
      <c r="J26" s="625"/>
      <c r="K26" s="625"/>
      <c r="L26" s="624"/>
      <c r="M26" s="623"/>
      <c r="N26" s="626"/>
      <c r="O26" s="625"/>
      <c r="P26" s="625"/>
      <c r="Q26" s="624"/>
      <c r="R26" s="623"/>
      <c r="S26" s="626"/>
      <c r="T26" s="625"/>
      <c r="U26" s="625"/>
      <c r="V26" s="624"/>
      <c r="W26" s="623"/>
      <c r="X26" s="626"/>
      <c r="Y26" s="625"/>
      <c r="Z26" s="625"/>
      <c r="AA26" s="624"/>
      <c r="AB26" s="623"/>
      <c r="AC26" s="626"/>
      <c r="AD26" s="625"/>
      <c r="AE26" s="625"/>
      <c r="AF26" s="624"/>
      <c r="AG26" s="664"/>
      <c r="AH26" s="626"/>
      <c r="AI26" s="624"/>
      <c r="AJ26" s="624"/>
      <c r="AK26" s="623"/>
      <c r="AL26" s="622">
        <f t="shared" si="0"/>
        <v>0</v>
      </c>
    </row>
    <row r="27" spans="2:38" ht="13.5" x14ac:dyDescent="0.2">
      <c r="B27" s="621">
        <v>18</v>
      </c>
      <c r="C27" s="1968"/>
      <c r="D27" s="626"/>
      <c r="E27" s="625"/>
      <c r="F27" s="625"/>
      <c r="G27" s="624"/>
      <c r="H27" s="623"/>
      <c r="I27" s="626"/>
      <c r="J27" s="625"/>
      <c r="K27" s="625"/>
      <c r="L27" s="624"/>
      <c r="M27" s="623"/>
      <c r="N27" s="626"/>
      <c r="O27" s="625"/>
      <c r="P27" s="625"/>
      <c r="Q27" s="624"/>
      <c r="R27" s="623"/>
      <c r="S27" s="626"/>
      <c r="T27" s="625"/>
      <c r="U27" s="625"/>
      <c r="V27" s="624"/>
      <c r="W27" s="623"/>
      <c r="X27" s="626"/>
      <c r="Y27" s="625"/>
      <c r="Z27" s="625"/>
      <c r="AA27" s="624"/>
      <c r="AB27" s="623"/>
      <c r="AC27" s="626"/>
      <c r="AD27" s="625"/>
      <c r="AE27" s="625"/>
      <c r="AF27" s="624"/>
      <c r="AG27" s="664"/>
      <c r="AH27" s="626"/>
      <c r="AI27" s="624"/>
      <c r="AJ27" s="624"/>
      <c r="AK27" s="623"/>
      <c r="AL27" s="622">
        <f t="shared" si="0"/>
        <v>0</v>
      </c>
    </row>
    <row r="28" spans="2:38" ht="13.5" x14ac:dyDescent="0.2">
      <c r="B28" s="621">
        <v>19</v>
      </c>
      <c r="C28" s="1968"/>
      <c r="D28" s="626"/>
      <c r="E28" s="625"/>
      <c r="F28" s="625"/>
      <c r="G28" s="624"/>
      <c r="H28" s="623"/>
      <c r="I28" s="626"/>
      <c r="J28" s="625"/>
      <c r="K28" s="625"/>
      <c r="L28" s="624"/>
      <c r="M28" s="623"/>
      <c r="N28" s="626"/>
      <c r="O28" s="625"/>
      <c r="P28" s="625"/>
      <c r="Q28" s="624"/>
      <c r="R28" s="623"/>
      <c r="S28" s="626"/>
      <c r="T28" s="625"/>
      <c r="U28" s="625"/>
      <c r="V28" s="624"/>
      <c r="W28" s="623"/>
      <c r="X28" s="626"/>
      <c r="Y28" s="625"/>
      <c r="Z28" s="625"/>
      <c r="AA28" s="624"/>
      <c r="AB28" s="623"/>
      <c r="AC28" s="626"/>
      <c r="AD28" s="625"/>
      <c r="AE28" s="625"/>
      <c r="AF28" s="624"/>
      <c r="AG28" s="664"/>
      <c r="AH28" s="626"/>
      <c r="AI28" s="624"/>
      <c r="AJ28" s="624"/>
      <c r="AK28" s="623"/>
      <c r="AL28" s="622">
        <f t="shared" si="0"/>
        <v>0</v>
      </c>
    </row>
    <row r="29" spans="2:38" ht="13.5" x14ac:dyDescent="0.2">
      <c r="B29" s="621">
        <v>20</v>
      </c>
      <c r="C29" s="1968"/>
      <c r="D29" s="626"/>
      <c r="E29" s="625"/>
      <c r="F29" s="625"/>
      <c r="G29" s="624"/>
      <c r="H29" s="623"/>
      <c r="I29" s="626"/>
      <c r="J29" s="625"/>
      <c r="K29" s="625"/>
      <c r="L29" s="624"/>
      <c r="M29" s="623"/>
      <c r="N29" s="626"/>
      <c r="O29" s="625"/>
      <c r="P29" s="625"/>
      <c r="Q29" s="624"/>
      <c r="R29" s="623"/>
      <c r="S29" s="626"/>
      <c r="T29" s="625"/>
      <c r="U29" s="625"/>
      <c r="V29" s="624"/>
      <c r="W29" s="623"/>
      <c r="X29" s="626"/>
      <c r="Y29" s="625"/>
      <c r="Z29" s="625"/>
      <c r="AA29" s="624"/>
      <c r="AB29" s="623"/>
      <c r="AC29" s="626"/>
      <c r="AD29" s="625"/>
      <c r="AE29" s="625"/>
      <c r="AF29" s="624"/>
      <c r="AG29" s="664"/>
      <c r="AH29" s="626"/>
      <c r="AI29" s="624"/>
      <c r="AJ29" s="624"/>
      <c r="AK29" s="623"/>
      <c r="AL29" s="622">
        <f t="shared" si="0"/>
        <v>0</v>
      </c>
    </row>
    <row r="30" spans="2:38" ht="13.5" x14ac:dyDescent="0.2">
      <c r="B30" s="621">
        <v>21</v>
      </c>
      <c r="C30" s="1968"/>
      <c r="D30" s="626"/>
      <c r="E30" s="625"/>
      <c r="F30" s="625"/>
      <c r="G30" s="624"/>
      <c r="H30" s="623"/>
      <c r="I30" s="626"/>
      <c r="J30" s="625"/>
      <c r="K30" s="625"/>
      <c r="L30" s="624"/>
      <c r="M30" s="623"/>
      <c r="N30" s="626"/>
      <c r="O30" s="625"/>
      <c r="P30" s="625"/>
      <c r="Q30" s="624"/>
      <c r="R30" s="623"/>
      <c r="S30" s="626"/>
      <c r="T30" s="625"/>
      <c r="U30" s="625"/>
      <c r="V30" s="624"/>
      <c r="W30" s="623"/>
      <c r="X30" s="626"/>
      <c r="Y30" s="625"/>
      <c r="Z30" s="625"/>
      <c r="AA30" s="624"/>
      <c r="AB30" s="623"/>
      <c r="AC30" s="626"/>
      <c r="AD30" s="625"/>
      <c r="AE30" s="625"/>
      <c r="AF30" s="624"/>
      <c r="AG30" s="664"/>
      <c r="AH30" s="626"/>
      <c r="AI30" s="624"/>
      <c r="AJ30" s="624"/>
      <c r="AK30" s="623"/>
      <c r="AL30" s="622">
        <f t="shared" si="0"/>
        <v>0</v>
      </c>
    </row>
    <row r="31" spans="2:38" ht="13.5" x14ac:dyDescent="0.2">
      <c r="B31" s="621">
        <v>22</v>
      </c>
      <c r="C31" s="1968"/>
      <c r="D31" s="626"/>
      <c r="E31" s="625"/>
      <c r="F31" s="625"/>
      <c r="G31" s="624"/>
      <c r="H31" s="623"/>
      <c r="I31" s="626"/>
      <c r="J31" s="625"/>
      <c r="K31" s="625"/>
      <c r="L31" s="624"/>
      <c r="M31" s="623"/>
      <c r="N31" s="626"/>
      <c r="O31" s="625"/>
      <c r="P31" s="625"/>
      <c r="Q31" s="624"/>
      <c r="R31" s="623"/>
      <c r="S31" s="626"/>
      <c r="T31" s="625"/>
      <c r="U31" s="625"/>
      <c r="V31" s="624"/>
      <c r="W31" s="623"/>
      <c r="X31" s="626"/>
      <c r="Y31" s="625"/>
      <c r="Z31" s="625"/>
      <c r="AA31" s="624"/>
      <c r="AB31" s="623"/>
      <c r="AC31" s="626"/>
      <c r="AD31" s="625"/>
      <c r="AE31" s="625"/>
      <c r="AF31" s="624"/>
      <c r="AG31" s="664"/>
      <c r="AH31" s="626"/>
      <c r="AI31" s="624"/>
      <c r="AJ31" s="624"/>
      <c r="AK31" s="623"/>
      <c r="AL31" s="622">
        <f t="shared" si="0"/>
        <v>0</v>
      </c>
    </row>
    <row r="32" spans="2:38" ht="13.5" x14ac:dyDescent="0.2">
      <c r="B32" s="621">
        <v>23</v>
      </c>
      <c r="C32" s="1968"/>
      <c r="D32" s="626"/>
      <c r="E32" s="625"/>
      <c r="F32" s="625"/>
      <c r="G32" s="624"/>
      <c r="H32" s="623"/>
      <c r="I32" s="626"/>
      <c r="J32" s="625"/>
      <c r="K32" s="625"/>
      <c r="L32" s="624"/>
      <c r="M32" s="623"/>
      <c r="N32" s="626"/>
      <c r="O32" s="625"/>
      <c r="P32" s="625"/>
      <c r="Q32" s="624"/>
      <c r="R32" s="623"/>
      <c r="S32" s="626"/>
      <c r="T32" s="625"/>
      <c r="U32" s="625"/>
      <c r="V32" s="624"/>
      <c r="W32" s="623"/>
      <c r="X32" s="626"/>
      <c r="Y32" s="625"/>
      <c r="Z32" s="625"/>
      <c r="AA32" s="624"/>
      <c r="AB32" s="623"/>
      <c r="AC32" s="626"/>
      <c r="AD32" s="625"/>
      <c r="AE32" s="625"/>
      <c r="AF32" s="624"/>
      <c r="AG32" s="664"/>
      <c r="AH32" s="626"/>
      <c r="AI32" s="624"/>
      <c r="AJ32" s="624"/>
      <c r="AK32" s="623"/>
      <c r="AL32" s="622">
        <f t="shared" si="0"/>
        <v>0</v>
      </c>
    </row>
    <row r="33" spans="2:38" ht="13.5" x14ac:dyDescent="0.2">
      <c r="B33" s="621">
        <v>24</v>
      </c>
      <c r="C33" s="1968"/>
      <c r="D33" s="626"/>
      <c r="E33" s="625"/>
      <c r="F33" s="625"/>
      <c r="G33" s="624"/>
      <c r="H33" s="623"/>
      <c r="I33" s="626"/>
      <c r="J33" s="625"/>
      <c r="K33" s="625"/>
      <c r="L33" s="624"/>
      <c r="M33" s="623"/>
      <c r="N33" s="626"/>
      <c r="O33" s="625"/>
      <c r="P33" s="625"/>
      <c r="Q33" s="624"/>
      <c r="R33" s="623"/>
      <c r="S33" s="626"/>
      <c r="T33" s="625"/>
      <c r="U33" s="625"/>
      <c r="V33" s="624"/>
      <c r="W33" s="623"/>
      <c r="X33" s="626"/>
      <c r="Y33" s="625"/>
      <c r="Z33" s="625"/>
      <c r="AA33" s="624"/>
      <c r="AB33" s="623"/>
      <c r="AC33" s="626"/>
      <c r="AD33" s="625"/>
      <c r="AE33" s="625"/>
      <c r="AF33" s="624"/>
      <c r="AG33" s="664"/>
      <c r="AH33" s="626"/>
      <c r="AI33" s="624"/>
      <c r="AJ33" s="624"/>
      <c r="AK33" s="623"/>
      <c r="AL33" s="622">
        <f t="shared" si="0"/>
        <v>0</v>
      </c>
    </row>
    <row r="34" spans="2:38" ht="12" customHeight="1" x14ac:dyDescent="0.2">
      <c r="B34" s="621">
        <v>25</v>
      </c>
      <c r="C34" s="1968"/>
      <c r="D34" s="626"/>
      <c r="E34" s="625"/>
      <c r="F34" s="625"/>
      <c r="G34" s="624"/>
      <c r="H34" s="623"/>
      <c r="I34" s="626"/>
      <c r="J34" s="625"/>
      <c r="K34" s="625"/>
      <c r="L34" s="624"/>
      <c r="M34" s="623"/>
      <c r="N34" s="626"/>
      <c r="O34" s="625"/>
      <c r="P34" s="625"/>
      <c r="Q34" s="624"/>
      <c r="R34" s="623"/>
      <c r="S34" s="626"/>
      <c r="T34" s="625"/>
      <c r="U34" s="625"/>
      <c r="V34" s="624"/>
      <c r="W34" s="623"/>
      <c r="X34" s="626"/>
      <c r="Y34" s="625"/>
      <c r="Z34" s="625"/>
      <c r="AA34" s="624"/>
      <c r="AB34" s="623"/>
      <c r="AC34" s="626"/>
      <c r="AD34" s="625"/>
      <c r="AE34" s="625"/>
      <c r="AF34" s="624"/>
      <c r="AG34" s="664"/>
      <c r="AH34" s="626"/>
      <c r="AI34" s="624"/>
      <c r="AJ34" s="624"/>
      <c r="AK34" s="623"/>
      <c r="AL34" s="622">
        <f t="shared" si="0"/>
        <v>0</v>
      </c>
    </row>
    <row r="35" spans="2:38" ht="13.5" x14ac:dyDescent="0.2">
      <c r="B35" s="621">
        <v>26</v>
      </c>
      <c r="C35" s="1968"/>
      <c r="D35" s="626"/>
      <c r="E35" s="625"/>
      <c r="F35" s="625"/>
      <c r="G35" s="624"/>
      <c r="H35" s="623"/>
      <c r="I35" s="626"/>
      <c r="J35" s="625"/>
      <c r="K35" s="625"/>
      <c r="L35" s="624"/>
      <c r="M35" s="623"/>
      <c r="N35" s="626"/>
      <c r="O35" s="625"/>
      <c r="P35" s="625"/>
      <c r="Q35" s="624"/>
      <c r="R35" s="623"/>
      <c r="S35" s="626"/>
      <c r="T35" s="625"/>
      <c r="U35" s="625"/>
      <c r="V35" s="624"/>
      <c r="W35" s="623"/>
      <c r="X35" s="626"/>
      <c r="Y35" s="625"/>
      <c r="Z35" s="625"/>
      <c r="AA35" s="624"/>
      <c r="AB35" s="623"/>
      <c r="AC35" s="626"/>
      <c r="AD35" s="625"/>
      <c r="AE35" s="625"/>
      <c r="AF35" s="624"/>
      <c r="AG35" s="664"/>
      <c r="AH35" s="626"/>
      <c r="AI35" s="624"/>
      <c r="AJ35" s="624"/>
      <c r="AK35" s="623"/>
      <c r="AL35" s="622">
        <f t="shared" si="0"/>
        <v>0</v>
      </c>
    </row>
    <row r="36" spans="2:38" ht="13.5" x14ac:dyDescent="0.2">
      <c r="B36" s="621">
        <v>27</v>
      </c>
      <c r="C36" s="1968"/>
      <c r="D36" s="626"/>
      <c r="E36" s="625"/>
      <c r="F36" s="625"/>
      <c r="G36" s="624"/>
      <c r="H36" s="623"/>
      <c r="I36" s="626"/>
      <c r="J36" s="625"/>
      <c r="K36" s="625"/>
      <c r="L36" s="624"/>
      <c r="M36" s="623"/>
      <c r="N36" s="626"/>
      <c r="O36" s="625"/>
      <c r="P36" s="625"/>
      <c r="Q36" s="624"/>
      <c r="R36" s="623"/>
      <c r="S36" s="626"/>
      <c r="T36" s="625"/>
      <c r="U36" s="625"/>
      <c r="V36" s="624"/>
      <c r="W36" s="623"/>
      <c r="X36" s="626"/>
      <c r="Y36" s="625"/>
      <c r="Z36" s="625"/>
      <c r="AA36" s="624"/>
      <c r="AB36" s="623"/>
      <c r="AC36" s="626"/>
      <c r="AD36" s="625"/>
      <c r="AE36" s="625"/>
      <c r="AF36" s="624"/>
      <c r="AG36" s="664"/>
      <c r="AH36" s="626"/>
      <c r="AI36" s="624"/>
      <c r="AJ36" s="624"/>
      <c r="AK36" s="623"/>
      <c r="AL36" s="622">
        <f t="shared" si="0"/>
        <v>0</v>
      </c>
    </row>
    <row r="37" spans="2:38" ht="13.5" x14ac:dyDescent="0.2">
      <c r="B37" s="621">
        <v>28</v>
      </c>
      <c r="C37" s="1968"/>
      <c r="D37" s="626"/>
      <c r="E37" s="625"/>
      <c r="F37" s="625"/>
      <c r="G37" s="624"/>
      <c r="H37" s="623"/>
      <c r="I37" s="626"/>
      <c r="J37" s="625"/>
      <c r="K37" s="625"/>
      <c r="L37" s="624"/>
      <c r="M37" s="623"/>
      <c r="N37" s="626"/>
      <c r="O37" s="625"/>
      <c r="P37" s="625"/>
      <c r="Q37" s="624"/>
      <c r="R37" s="623"/>
      <c r="S37" s="626"/>
      <c r="T37" s="625"/>
      <c r="U37" s="625"/>
      <c r="V37" s="624"/>
      <c r="W37" s="623"/>
      <c r="X37" s="626"/>
      <c r="Y37" s="625"/>
      <c r="Z37" s="625"/>
      <c r="AA37" s="624"/>
      <c r="AB37" s="623"/>
      <c r="AC37" s="626"/>
      <c r="AD37" s="625"/>
      <c r="AE37" s="625"/>
      <c r="AF37" s="624"/>
      <c r="AG37" s="664"/>
      <c r="AH37" s="626"/>
      <c r="AI37" s="624"/>
      <c r="AJ37" s="624"/>
      <c r="AK37" s="623"/>
      <c r="AL37" s="622">
        <f t="shared" si="0"/>
        <v>0</v>
      </c>
    </row>
    <row r="38" spans="2:38" ht="13.5" x14ac:dyDescent="0.2">
      <c r="B38" s="621">
        <v>29</v>
      </c>
      <c r="C38" s="1968"/>
      <c r="D38" s="626"/>
      <c r="E38" s="625"/>
      <c r="F38" s="625"/>
      <c r="G38" s="624"/>
      <c r="H38" s="623"/>
      <c r="I38" s="626"/>
      <c r="J38" s="625"/>
      <c r="K38" s="625"/>
      <c r="L38" s="624"/>
      <c r="M38" s="623"/>
      <c r="N38" s="626"/>
      <c r="O38" s="625"/>
      <c r="P38" s="625"/>
      <c r="Q38" s="624"/>
      <c r="R38" s="623"/>
      <c r="S38" s="626"/>
      <c r="T38" s="625"/>
      <c r="U38" s="625"/>
      <c r="V38" s="624"/>
      <c r="W38" s="623"/>
      <c r="X38" s="626"/>
      <c r="Y38" s="625"/>
      <c r="Z38" s="625"/>
      <c r="AA38" s="624"/>
      <c r="AB38" s="623"/>
      <c r="AC38" s="626"/>
      <c r="AD38" s="625"/>
      <c r="AE38" s="625"/>
      <c r="AF38" s="624"/>
      <c r="AG38" s="664"/>
      <c r="AH38" s="626"/>
      <c r="AI38" s="624"/>
      <c r="AJ38" s="624"/>
      <c r="AK38" s="623"/>
      <c r="AL38" s="622">
        <f t="shared" si="0"/>
        <v>0</v>
      </c>
    </row>
    <row r="39" spans="2:38" ht="13.5" x14ac:dyDescent="0.2">
      <c r="B39" s="621">
        <v>30</v>
      </c>
      <c r="C39" s="1968"/>
      <c r="D39" s="626"/>
      <c r="E39" s="625"/>
      <c r="F39" s="625"/>
      <c r="G39" s="624"/>
      <c r="H39" s="623"/>
      <c r="I39" s="626"/>
      <c r="J39" s="625"/>
      <c r="K39" s="625"/>
      <c r="L39" s="624"/>
      <c r="M39" s="623"/>
      <c r="N39" s="626"/>
      <c r="O39" s="625"/>
      <c r="P39" s="625"/>
      <c r="Q39" s="624"/>
      <c r="R39" s="623"/>
      <c r="S39" s="626"/>
      <c r="T39" s="625"/>
      <c r="U39" s="625"/>
      <c r="V39" s="624"/>
      <c r="W39" s="623"/>
      <c r="X39" s="626"/>
      <c r="Y39" s="625"/>
      <c r="Z39" s="625"/>
      <c r="AA39" s="624"/>
      <c r="AB39" s="623"/>
      <c r="AC39" s="626"/>
      <c r="AD39" s="625"/>
      <c r="AE39" s="625"/>
      <c r="AF39" s="624"/>
      <c r="AG39" s="664"/>
      <c r="AH39" s="626"/>
      <c r="AI39" s="624"/>
      <c r="AJ39" s="624"/>
      <c r="AK39" s="623"/>
      <c r="AL39" s="622">
        <f t="shared" si="0"/>
        <v>0</v>
      </c>
    </row>
    <row r="40" spans="2:38" ht="13.5" x14ac:dyDescent="0.2">
      <c r="B40" s="621">
        <v>31</v>
      </c>
      <c r="C40" s="1968"/>
      <c r="D40" s="626"/>
      <c r="E40" s="625"/>
      <c r="F40" s="625"/>
      <c r="G40" s="624"/>
      <c r="H40" s="623"/>
      <c r="I40" s="626"/>
      <c r="J40" s="625"/>
      <c r="K40" s="625"/>
      <c r="L40" s="624"/>
      <c r="M40" s="623"/>
      <c r="N40" s="626"/>
      <c r="O40" s="625"/>
      <c r="P40" s="625"/>
      <c r="Q40" s="624"/>
      <c r="R40" s="623"/>
      <c r="S40" s="626"/>
      <c r="T40" s="625"/>
      <c r="U40" s="625"/>
      <c r="V40" s="624"/>
      <c r="W40" s="623"/>
      <c r="X40" s="626"/>
      <c r="Y40" s="625"/>
      <c r="Z40" s="625"/>
      <c r="AA40" s="624"/>
      <c r="AB40" s="623"/>
      <c r="AC40" s="626"/>
      <c r="AD40" s="625"/>
      <c r="AE40" s="625"/>
      <c r="AF40" s="624"/>
      <c r="AG40" s="664"/>
      <c r="AH40" s="626"/>
      <c r="AI40" s="624"/>
      <c r="AJ40" s="624"/>
      <c r="AK40" s="623"/>
      <c r="AL40" s="622">
        <f t="shared" si="0"/>
        <v>0</v>
      </c>
    </row>
    <row r="41" spans="2:38" ht="14.25" thickBot="1" x14ac:dyDescent="0.25">
      <c r="B41" s="621">
        <v>32</v>
      </c>
      <c r="C41" s="620"/>
      <c r="D41" s="619"/>
      <c r="E41" s="618"/>
      <c r="F41" s="618"/>
      <c r="G41" s="617"/>
      <c r="H41" s="616"/>
      <c r="I41" s="619"/>
      <c r="J41" s="618"/>
      <c r="K41" s="618"/>
      <c r="L41" s="617"/>
      <c r="M41" s="616"/>
      <c r="N41" s="619"/>
      <c r="O41" s="618"/>
      <c r="P41" s="618"/>
      <c r="Q41" s="617"/>
      <c r="R41" s="616"/>
      <c r="S41" s="619"/>
      <c r="T41" s="618"/>
      <c r="U41" s="618"/>
      <c r="V41" s="617"/>
      <c r="W41" s="616"/>
      <c r="X41" s="619"/>
      <c r="Y41" s="618"/>
      <c r="Z41" s="618"/>
      <c r="AA41" s="617"/>
      <c r="AB41" s="616"/>
      <c r="AC41" s="619"/>
      <c r="AD41" s="618"/>
      <c r="AE41" s="618"/>
      <c r="AF41" s="617"/>
      <c r="AG41" s="658"/>
      <c r="AH41" s="619"/>
      <c r="AI41" s="617"/>
      <c r="AJ41" s="617"/>
      <c r="AK41" s="616"/>
      <c r="AL41" s="685">
        <f t="shared" si="0"/>
        <v>0</v>
      </c>
    </row>
    <row r="42" spans="2:38" ht="18" customHeight="1" x14ac:dyDescent="0.25">
      <c r="B42" s="2463" t="s">
        <v>656</v>
      </c>
      <c r="C42" s="2464"/>
      <c r="D42" s="2464"/>
      <c r="E42" s="2464"/>
      <c r="F42" s="2464"/>
      <c r="G42" s="2464"/>
      <c r="H42" s="2464"/>
      <c r="I42" s="2464"/>
      <c r="J42" s="2464"/>
      <c r="K42" s="2464"/>
      <c r="L42" s="2464"/>
      <c r="M42" s="2464"/>
      <c r="N42" s="2464"/>
      <c r="O42" s="2464"/>
      <c r="P42" s="2464"/>
      <c r="Q42" s="2464"/>
      <c r="R42" s="2464"/>
      <c r="S42" s="2464"/>
      <c r="T42" s="2464"/>
      <c r="U42" s="2464"/>
      <c r="V42" s="2464"/>
      <c r="W42" s="2464"/>
      <c r="X42" s="2464"/>
      <c r="Y42" s="2464"/>
      <c r="Z42" s="2464"/>
      <c r="AA42" s="2464"/>
      <c r="AB42" s="2464"/>
      <c r="AC42" s="2464"/>
    </row>
  </sheetData>
  <sheetProtection algorithmName="SHA-512" hashValue="5mR0s6Jnu+FwWOr9A99ZMi52ng3ztaS6VtGjS8mMgYeVadq94e0EeATpL0j6rc2fb8w0ljnEWbHLJDShTGTE7g==" saltValue="EcA0AbmgdFsHROQyXLve1A==" spinCount="100000" sheet="1" objects="1" scenarios="1"/>
  <mergeCells count="32">
    <mergeCell ref="B42:AC42"/>
    <mergeCell ref="D7:H7"/>
    <mergeCell ref="I7:M7"/>
    <mergeCell ref="N7:R7"/>
    <mergeCell ref="S7:W7"/>
    <mergeCell ref="X7:AB7"/>
    <mergeCell ref="D6:H6"/>
    <mergeCell ref="AC8:AG8"/>
    <mergeCell ref="AH8:AK8"/>
    <mergeCell ref="AL8:AL9"/>
    <mergeCell ref="D3:AL3"/>
    <mergeCell ref="D4:AL4"/>
    <mergeCell ref="D8:H8"/>
    <mergeCell ref="I8:M8"/>
    <mergeCell ref="N8:R8"/>
    <mergeCell ref="S8:W8"/>
    <mergeCell ref="X8:AB8"/>
    <mergeCell ref="D5:H5"/>
    <mergeCell ref="I5:M5"/>
    <mergeCell ref="N5:R5"/>
    <mergeCell ref="AC5:AG5"/>
    <mergeCell ref="AC6:AG6"/>
    <mergeCell ref="I6:M6"/>
    <mergeCell ref="N6:R6"/>
    <mergeCell ref="S6:W6"/>
    <mergeCell ref="X6:AB6"/>
    <mergeCell ref="AK2:AL2"/>
    <mergeCell ref="S5:W5"/>
    <mergeCell ref="X5:AB5"/>
    <mergeCell ref="AH5:AK7"/>
    <mergeCell ref="AL5:AL7"/>
    <mergeCell ref="AC7:AG7"/>
  </mergeCells>
  <printOptions horizontalCentered="1"/>
  <pageMargins left="0.59055118110236227" right="0.51181102362204722" top="1.1811023622047245" bottom="0.98425196850393704" header="0.51181102362204722" footer="0.51181102362204722"/>
  <pageSetup paperSize="9" scale="76"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53E6F4FF-A9C0-4B31-99DF-E7A63A76CA59}">
          <x14:formula1>
            <xm:f>słownik!$A$2:$A$175</xm:f>
          </x14:formula1>
          <xm:sqref>C23:C41</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8FB063-421D-4232-956E-FC372E79F203}">
  <sheetPr>
    <tabColor theme="3" tint="0.59999389629810485"/>
    <pageSetUpPr fitToPage="1"/>
  </sheetPr>
  <dimension ref="B1:BA70"/>
  <sheetViews>
    <sheetView showGridLines="0" view="pageBreakPreview" zoomScale="73" zoomScaleNormal="80" zoomScaleSheetLayoutView="73" workbookViewId="0">
      <selection activeCell="AQ2" sqref="AQ2:AR2"/>
    </sheetView>
  </sheetViews>
  <sheetFormatPr defaultColWidth="9.140625" defaultRowHeight="12.75" x14ac:dyDescent="0.2"/>
  <cols>
    <col min="1" max="1" width="4.7109375" style="1" customWidth="1"/>
    <col min="2" max="2" width="4.42578125" style="1" customWidth="1"/>
    <col min="3" max="3" width="33.85546875" style="1" customWidth="1"/>
    <col min="4" max="52" width="2.5703125" style="1" customWidth="1"/>
    <col min="53" max="53" width="10.28515625" style="1" customWidth="1"/>
    <col min="54" max="16384" width="9.140625" style="1"/>
  </cols>
  <sheetData>
    <row r="1" spans="2:53" ht="30.75" customHeight="1" x14ac:dyDescent="0.2">
      <c r="B1" s="643" t="s">
        <v>706</v>
      </c>
      <c r="C1" s="642"/>
      <c r="D1" s="642"/>
      <c r="E1" s="642"/>
      <c r="F1" s="642"/>
      <c r="G1" s="642"/>
      <c r="H1" s="642"/>
      <c r="I1" s="642"/>
      <c r="J1" s="642"/>
      <c r="K1" s="642"/>
      <c r="L1" s="642"/>
      <c r="M1" s="642"/>
      <c r="N1" s="642"/>
      <c r="O1" s="642"/>
      <c r="P1" s="642"/>
      <c r="Q1" s="642"/>
      <c r="R1" s="642"/>
      <c r="S1" s="642"/>
      <c r="T1" s="642"/>
      <c r="U1" s="642"/>
      <c r="V1" s="642"/>
      <c r="W1" s="642"/>
      <c r="X1" s="642"/>
      <c r="Y1" s="642"/>
      <c r="Z1" s="642"/>
      <c r="AA1" s="642"/>
      <c r="AB1" s="642"/>
      <c r="AC1" s="642"/>
      <c r="AD1" s="642"/>
      <c r="AE1" s="642"/>
      <c r="AF1" s="642"/>
      <c r="AG1" s="642"/>
      <c r="AH1" s="642"/>
      <c r="AI1" s="642"/>
      <c r="AJ1" s="642"/>
      <c r="AK1" s="642"/>
      <c r="AL1" s="642"/>
      <c r="AM1" s="642"/>
      <c r="AN1" s="642"/>
      <c r="AO1" s="642"/>
      <c r="AP1" s="642"/>
      <c r="AQ1" s="642"/>
      <c r="AR1" s="642"/>
      <c r="AS1" s="642"/>
      <c r="AT1" s="642"/>
      <c r="AU1" s="642"/>
      <c r="AV1" s="642"/>
      <c r="AW1" s="642"/>
      <c r="AX1" s="642"/>
      <c r="AY1" s="642"/>
      <c r="AZ1" s="642"/>
      <c r="BA1" s="642"/>
    </row>
    <row r="2" spans="2:53" ht="31.5" customHeight="1" x14ac:dyDescent="0.35">
      <c r="C2" s="720" t="str">
        <f>wizyt!C3</f>
        <v>??</v>
      </c>
      <c r="D2" s="716"/>
      <c r="E2" s="716"/>
      <c r="F2" s="716"/>
      <c r="G2" s="716"/>
      <c r="H2" s="716"/>
      <c r="I2" s="716"/>
      <c r="J2" s="716"/>
      <c r="K2" s="716"/>
      <c r="L2" s="716"/>
      <c r="M2" s="716"/>
      <c r="N2" s="716"/>
      <c r="O2" s="716"/>
      <c r="P2" s="716"/>
      <c r="Q2" s="716"/>
      <c r="R2" s="716"/>
      <c r="S2" s="718"/>
      <c r="T2" s="718"/>
      <c r="U2" s="718"/>
      <c r="V2" s="718"/>
      <c r="W2" s="718"/>
      <c r="X2" s="718"/>
      <c r="Y2" s="718"/>
      <c r="Z2" s="718"/>
      <c r="AA2" s="719" t="s">
        <v>636</v>
      </c>
      <c r="AB2" s="718" t="str">
        <f>wizyt!H3</f>
        <v>2023/2024</v>
      </c>
      <c r="AC2" s="717"/>
      <c r="AD2" s="717"/>
      <c r="AE2" s="717"/>
      <c r="AF2" s="717"/>
      <c r="AG2" s="717"/>
      <c r="AH2" s="716"/>
      <c r="AI2" s="716"/>
      <c r="AJ2" s="716"/>
      <c r="AK2" s="716"/>
      <c r="AQ2" s="2038" t="str">
        <f>wizyt!$B$1</f>
        <v xml:space="preserve"> </v>
      </c>
      <c r="AR2" s="2039" t="str">
        <f>wizyt!$D$1</f>
        <v xml:space="preserve"> </v>
      </c>
      <c r="AS2" s="715"/>
      <c r="AT2" s="715"/>
      <c r="AU2" s="715"/>
      <c r="AV2" s="715"/>
      <c r="AW2" s="715"/>
      <c r="AX2" s="715"/>
      <c r="AY2" s="715"/>
      <c r="AZ2" s="715"/>
      <c r="BA2" s="714"/>
    </row>
    <row r="3" spans="2:53" ht="28.5" customHeight="1" thickBot="1" x14ac:dyDescent="0.25">
      <c r="B3" s="1635"/>
      <c r="C3" s="713" t="s">
        <v>30</v>
      </c>
      <c r="D3" s="2526" t="s">
        <v>637</v>
      </c>
      <c r="E3" s="2527"/>
      <c r="F3" s="2527"/>
      <c r="G3" s="2527"/>
      <c r="H3" s="2527"/>
      <c r="I3" s="2527"/>
      <c r="J3" s="2527"/>
      <c r="K3" s="2527"/>
      <c r="L3" s="2527"/>
      <c r="M3" s="2527"/>
      <c r="N3" s="2527"/>
      <c r="O3" s="2527"/>
      <c r="P3" s="2527"/>
      <c r="Q3" s="2527"/>
      <c r="R3" s="2527"/>
      <c r="S3" s="2527"/>
      <c r="T3" s="2527"/>
      <c r="U3" s="2527"/>
      <c r="V3" s="2527"/>
      <c r="W3" s="2527"/>
      <c r="X3" s="2527"/>
      <c r="Y3" s="2527"/>
      <c r="Z3" s="2527"/>
      <c r="AA3" s="2527"/>
      <c r="AB3" s="2527"/>
      <c r="AC3" s="2527"/>
      <c r="AD3" s="2527"/>
      <c r="AE3" s="2527"/>
      <c r="AF3" s="2527"/>
      <c r="AG3" s="2527"/>
      <c r="AH3" s="2527"/>
      <c r="AI3" s="2527"/>
      <c r="AJ3" s="2527"/>
      <c r="AK3" s="2527"/>
      <c r="AL3" s="2527"/>
      <c r="AM3" s="2527"/>
      <c r="AN3" s="2527"/>
      <c r="AO3" s="2527"/>
      <c r="AP3" s="2527"/>
      <c r="AQ3" s="2527"/>
      <c r="AR3" s="2527"/>
      <c r="AS3" s="2527"/>
      <c r="AT3" s="2527"/>
      <c r="AU3" s="2527"/>
      <c r="AV3" s="2527"/>
      <c r="AW3" s="2527"/>
      <c r="AX3" s="2527"/>
      <c r="AY3" s="2527"/>
      <c r="AZ3" s="2527"/>
      <c r="BA3" s="2528"/>
    </row>
    <row r="4" spans="2:53" ht="14.25" customHeight="1" thickBot="1" x14ac:dyDescent="0.25">
      <c r="B4" s="1847"/>
      <c r="C4" s="1848" t="s">
        <v>340</v>
      </c>
      <c r="D4" s="2532" t="s">
        <v>691</v>
      </c>
      <c r="E4" s="2533"/>
      <c r="F4" s="2533"/>
      <c r="G4" s="2533"/>
      <c r="H4" s="2533"/>
      <c r="I4" s="2533"/>
      <c r="J4" s="2533"/>
      <c r="K4" s="2533"/>
      <c r="L4" s="2533"/>
      <c r="M4" s="2533"/>
      <c r="N4" s="2533"/>
      <c r="O4" s="2533"/>
      <c r="P4" s="2533"/>
      <c r="Q4" s="2533"/>
      <c r="R4" s="2533"/>
      <c r="S4" s="2533"/>
      <c r="T4" s="2533"/>
      <c r="U4" s="2533"/>
      <c r="V4" s="2533"/>
      <c r="W4" s="2533"/>
      <c r="X4" s="2533"/>
      <c r="Y4" s="2533"/>
      <c r="Z4" s="2533"/>
      <c r="AA4" s="2533"/>
      <c r="AB4" s="2533"/>
      <c r="AC4" s="2533"/>
      <c r="AD4" s="2533"/>
      <c r="AE4" s="2533"/>
      <c r="AF4" s="2533"/>
      <c r="AG4" s="2533"/>
      <c r="AH4" s="2533"/>
      <c r="AI4" s="2533"/>
      <c r="AJ4" s="2533"/>
      <c r="AK4" s="2533"/>
      <c r="AL4" s="2533"/>
      <c r="AM4" s="2533"/>
      <c r="AN4" s="2533"/>
      <c r="AO4" s="2533"/>
      <c r="AP4" s="2533"/>
      <c r="AQ4" s="2533"/>
      <c r="AR4" s="2533"/>
      <c r="AS4" s="2533"/>
      <c r="AT4" s="2533"/>
      <c r="AU4" s="2533"/>
      <c r="AV4" s="2533"/>
      <c r="AW4" s="2533"/>
      <c r="AX4" s="2533"/>
      <c r="AY4" s="2533"/>
      <c r="AZ4" s="2533"/>
      <c r="BA4" s="2534"/>
    </row>
    <row r="5" spans="2:53" ht="14.25" customHeight="1" x14ac:dyDescent="0.2">
      <c r="B5" s="711"/>
      <c r="C5" s="712" t="s">
        <v>644</v>
      </c>
      <c r="D5" s="2544" t="s">
        <v>523</v>
      </c>
      <c r="E5" s="2545"/>
      <c r="F5" s="2545"/>
      <c r="G5" s="2545"/>
      <c r="H5" s="2545"/>
      <c r="I5" s="2544"/>
      <c r="J5" s="2546"/>
      <c r="K5" s="2541" t="s">
        <v>524</v>
      </c>
      <c r="L5" s="2542"/>
      <c r="M5" s="2542"/>
      <c r="N5" s="2542"/>
      <c r="O5" s="2542"/>
      <c r="P5" s="2542"/>
      <c r="Q5" s="2543"/>
      <c r="R5" s="2541" t="s">
        <v>525</v>
      </c>
      <c r="S5" s="2542"/>
      <c r="T5" s="2542"/>
      <c r="U5" s="2542"/>
      <c r="V5" s="2542"/>
      <c r="W5" s="2542"/>
      <c r="X5" s="2543"/>
      <c r="Y5" s="2541" t="s">
        <v>526</v>
      </c>
      <c r="Z5" s="2542"/>
      <c r="AA5" s="2542"/>
      <c r="AB5" s="2542"/>
      <c r="AC5" s="2542"/>
      <c r="AD5" s="2542"/>
      <c r="AE5" s="2543"/>
      <c r="AF5" s="2541" t="s">
        <v>527</v>
      </c>
      <c r="AG5" s="2542"/>
      <c r="AH5" s="2542"/>
      <c r="AI5" s="2542"/>
      <c r="AJ5" s="2542"/>
      <c r="AK5" s="2542"/>
      <c r="AL5" s="2543"/>
      <c r="AM5" s="2541" t="s">
        <v>528</v>
      </c>
      <c r="AN5" s="2542"/>
      <c r="AO5" s="2542"/>
      <c r="AP5" s="2542"/>
      <c r="AQ5" s="2542"/>
      <c r="AR5" s="2542"/>
      <c r="AS5" s="2542"/>
      <c r="AT5" s="2550" t="s">
        <v>659</v>
      </c>
      <c r="AU5" s="2551"/>
      <c r="AV5" s="2551"/>
      <c r="AW5" s="2551"/>
      <c r="AX5" s="2551"/>
      <c r="AY5" s="2551"/>
      <c r="AZ5" s="2551"/>
      <c r="BA5" s="2529" t="s">
        <v>707</v>
      </c>
    </row>
    <row r="6" spans="2:53" ht="16.5" customHeight="1" x14ac:dyDescent="0.2">
      <c r="B6" s="711"/>
      <c r="C6" s="712" t="s">
        <v>645</v>
      </c>
      <c r="D6" s="2535">
        <f>liczbaucz!K8+'liczbaucz dotychc'!C8</f>
        <v>0</v>
      </c>
      <c r="E6" s="2536"/>
      <c r="F6" s="2536"/>
      <c r="G6" s="2536"/>
      <c r="H6" s="2536"/>
      <c r="I6" s="2535"/>
      <c r="J6" s="2537"/>
      <c r="K6" s="2538">
        <f>liczbaucz!L8+'liczbaucz dotychc'!D8</f>
        <v>0</v>
      </c>
      <c r="L6" s="2539"/>
      <c r="M6" s="2539"/>
      <c r="N6" s="2539"/>
      <c r="O6" s="2539"/>
      <c r="P6" s="2539"/>
      <c r="Q6" s="2540"/>
      <c r="R6" s="2538">
        <f>liczbaucz!M8+'liczbaucz dotychc'!E8</f>
        <v>0</v>
      </c>
      <c r="S6" s="2539"/>
      <c r="T6" s="2539"/>
      <c r="U6" s="2539"/>
      <c r="V6" s="2539"/>
      <c r="W6" s="2539"/>
      <c r="X6" s="2540"/>
      <c r="Y6" s="2538">
        <f>liczbaucz!N8+'liczbaucz dotychc'!F8</f>
        <v>0</v>
      </c>
      <c r="Z6" s="2539"/>
      <c r="AA6" s="2539"/>
      <c r="AB6" s="2539"/>
      <c r="AC6" s="2539"/>
      <c r="AD6" s="2539"/>
      <c r="AE6" s="2540"/>
      <c r="AF6" s="2538">
        <f>'liczbaucz dotychc'!G8</f>
        <v>0</v>
      </c>
      <c r="AG6" s="2539"/>
      <c r="AH6" s="2539"/>
      <c r="AI6" s="2539"/>
      <c r="AJ6" s="2539"/>
      <c r="AK6" s="2539"/>
      <c r="AL6" s="2540"/>
      <c r="AM6" s="2538">
        <f>'liczbaucz dotychc'!H8</f>
        <v>0</v>
      </c>
      <c r="AN6" s="2539"/>
      <c r="AO6" s="2539"/>
      <c r="AP6" s="2539"/>
      <c r="AQ6" s="2539"/>
      <c r="AR6" s="2539"/>
      <c r="AS6" s="2539"/>
      <c r="AT6" s="2550"/>
      <c r="AU6" s="2551"/>
      <c r="AV6" s="2551"/>
      <c r="AW6" s="2551"/>
      <c r="AX6" s="2551"/>
      <c r="AY6" s="2551"/>
      <c r="AZ6" s="2551"/>
      <c r="BA6" s="2530"/>
    </row>
    <row r="7" spans="2:53" ht="16.5" customHeight="1" x14ac:dyDescent="0.2">
      <c r="B7" s="711"/>
      <c r="C7" s="710" t="s">
        <v>414</v>
      </c>
      <c r="D7" s="2535">
        <f>liczbaucz!K5+'liczbaucz dotychc'!C5</f>
        <v>0</v>
      </c>
      <c r="E7" s="2536"/>
      <c r="F7" s="2536"/>
      <c r="G7" s="2536"/>
      <c r="H7" s="2536"/>
      <c r="I7" s="2535"/>
      <c r="J7" s="2537"/>
      <c r="K7" s="2538">
        <f>liczbaucz!L5+'liczbaucz dotychc'!D5</f>
        <v>0</v>
      </c>
      <c r="L7" s="2539"/>
      <c r="M7" s="2539"/>
      <c r="N7" s="2539"/>
      <c r="O7" s="2539"/>
      <c r="P7" s="2539"/>
      <c r="Q7" s="2540"/>
      <c r="R7" s="2538">
        <f>liczbaucz!M5+'liczbaucz dotychc'!E5</f>
        <v>0</v>
      </c>
      <c r="S7" s="2539"/>
      <c r="T7" s="2539"/>
      <c r="U7" s="2539"/>
      <c r="V7" s="2539"/>
      <c r="W7" s="2539"/>
      <c r="X7" s="2540"/>
      <c r="Y7" s="2538">
        <f>liczbaucz!N5+'liczbaucz dotychc'!F5</f>
        <v>0</v>
      </c>
      <c r="Z7" s="2539"/>
      <c r="AA7" s="2539"/>
      <c r="AB7" s="2539"/>
      <c r="AC7" s="2539"/>
      <c r="AD7" s="2539"/>
      <c r="AE7" s="2540"/>
      <c r="AF7" s="2538">
        <f>'liczbaucz dotychc'!G5</f>
        <v>0</v>
      </c>
      <c r="AG7" s="2539"/>
      <c r="AH7" s="2539"/>
      <c r="AI7" s="2539"/>
      <c r="AJ7" s="2539"/>
      <c r="AK7" s="2539"/>
      <c r="AL7" s="2540"/>
      <c r="AM7" s="2538">
        <f>'liczbaucz dotychc'!H5</f>
        <v>0</v>
      </c>
      <c r="AN7" s="2539"/>
      <c r="AO7" s="2539"/>
      <c r="AP7" s="2539"/>
      <c r="AQ7" s="2539"/>
      <c r="AR7" s="2539"/>
      <c r="AS7" s="2539"/>
      <c r="AT7" s="2550"/>
      <c r="AU7" s="2551"/>
      <c r="AV7" s="2551"/>
      <c r="AW7" s="2551"/>
      <c r="AX7" s="2551"/>
      <c r="AY7" s="2551"/>
      <c r="AZ7" s="2551"/>
      <c r="BA7" s="2530"/>
    </row>
    <row r="8" spans="2:53" ht="16.5" customHeight="1" x14ac:dyDescent="0.2">
      <c r="B8" s="1815"/>
      <c r="C8" s="709" t="s">
        <v>708</v>
      </c>
      <c r="D8" s="624"/>
      <c r="E8" s="625"/>
      <c r="F8" s="625"/>
      <c r="G8" s="625"/>
      <c r="H8" s="625"/>
      <c r="I8" s="624"/>
      <c r="J8" s="623"/>
      <c r="K8" s="666"/>
      <c r="L8" s="624"/>
      <c r="M8" s="624"/>
      <c r="N8" s="624"/>
      <c r="O8" s="624"/>
      <c r="P8" s="664"/>
      <c r="Q8" s="623"/>
      <c r="R8" s="666"/>
      <c r="S8" s="624"/>
      <c r="T8" s="625"/>
      <c r="U8" s="625"/>
      <c r="V8" s="625"/>
      <c r="W8" s="624"/>
      <c r="X8" s="623"/>
      <c r="Y8" s="666"/>
      <c r="Z8" s="624"/>
      <c r="AA8" s="625"/>
      <c r="AB8" s="625"/>
      <c r="AC8" s="625"/>
      <c r="AD8" s="624"/>
      <c r="AE8" s="623"/>
      <c r="AF8" s="626"/>
      <c r="AG8" s="625"/>
      <c r="AH8" s="625"/>
      <c r="AI8" s="625"/>
      <c r="AJ8" s="625"/>
      <c r="AK8" s="624"/>
      <c r="AL8" s="623"/>
      <c r="AM8" s="626"/>
      <c r="AN8" s="625"/>
      <c r="AO8" s="625"/>
      <c r="AP8" s="625"/>
      <c r="AQ8" s="625"/>
      <c r="AR8" s="624"/>
      <c r="AS8" s="664"/>
      <c r="AT8" s="2552"/>
      <c r="AU8" s="2553"/>
      <c r="AV8" s="2553"/>
      <c r="AW8" s="2553"/>
      <c r="AX8" s="2553"/>
      <c r="AY8" s="2553"/>
      <c r="AZ8" s="2553"/>
      <c r="BA8" s="2531"/>
    </row>
    <row r="9" spans="2:53" ht="16.5" customHeight="1" x14ac:dyDescent="0.2">
      <c r="B9" s="1815"/>
      <c r="C9" s="709" t="s">
        <v>709</v>
      </c>
      <c r="D9" s="2557">
        <f>COUNTA(D12:J69)</f>
        <v>0</v>
      </c>
      <c r="E9" s="2555"/>
      <c r="F9" s="2555"/>
      <c r="G9" s="2555"/>
      <c r="H9" s="2555"/>
      <c r="I9" s="2555"/>
      <c r="J9" s="2556"/>
      <c r="K9" s="2554">
        <v>0</v>
      </c>
      <c r="L9" s="2555"/>
      <c r="M9" s="2555"/>
      <c r="N9" s="2555"/>
      <c r="O9" s="2555"/>
      <c r="P9" s="2555"/>
      <c r="Q9" s="2556"/>
      <c r="R9" s="2554">
        <v>0</v>
      </c>
      <c r="S9" s="2555"/>
      <c r="T9" s="2555"/>
      <c r="U9" s="2555"/>
      <c r="V9" s="2555"/>
      <c r="W9" s="2555"/>
      <c r="X9" s="2556"/>
      <c r="Y9" s="2554">
        <f>COUNTA(Y12:AE69)</f>
        <v>0</v>
      </c>
      <c r="Z9" s="2555"/>
      <c r="AA9" s="2555"/>
      <c r="AB9" s="2555"/>
      <c r="AC9" s="2555"/>
      <c r="AD9" s="2555"/>
      <c r="AE9" s="2556"/>
      <c r="AF9" s="2554">
        <f>COUNTA(AF12:AL69)</f>
        <v>0</v>
      </c>
      <c r="AG9" s="2555"/>
      <c r="AH9" s="2555"/>
      <c r="AI9" s="2555"/>
      <c r="AJ9" s="2555"/>
      <c r="AK9" s="2555"/>
      <c r="AL9" s="2556"/>
      <c r="AM9" s="2554">
        <f>COUNTA(AM12:AS69)</f>
        <v>0</v>
      </c>
      <c r="AN9" s="2555"/>
      <c r="AO9" s="2555"/>
      <c r="AP9" s="2555"/>
      <c r="AQ9" s="2555"/>
      <c r="AR9" s="2555"/>
      <c r="AS9" s="2555"/>
      <c r="AT9" s="2554">
        <f>COUNTA(AT12:AZ69)</f>
        <v>0</v>
      </c>
      <c r="AU9" s="2555"/>
      <c r="AV9" s="2555"/>
      <c r="AW9" s="2555"/>
      <c r="AX9" s="2555"/>
      <c r="AY9" s="2555"/>
      <c r="AZ9" s="2555"/>
      <c r="BA9" s="2547"/>
    </row>
    <row r="10" spans="2:53" ht="12.75" customHeight="1" x14ac:dyDescent="0.2">
      <c r="B10" s="2564" t="s">
        <v>502</v>
      </c>
      <c r="C10" s="2566" t="s">
        <v>710</v>
      </c>
      <c r="D10" s="2560">
        <v>1</v>
      </c>
      <c r="E10" s="2560">
        <v>2</v>
      </c>
      <c r="F10" s="2560">
        <v>3</v>
      </c>
      <c r="G10" s="2560">
        <v>4</v>
      </c>
      <c r="H10" s="2560">
        <v>5</v>
      </c>
      <c r="I10" s="2560">
        <v>6</v>
      </c>
      <c r="J10" s="2562">
        <v>7</v>
      </c>
      <c r="K10" s="1816">
        <v>1</v>
      </c>
      <c r="L10" s="1700">
        <v>2</v>
      </c>
      <c r="M10" s="1700">
        <v>3</v>
      </c>
      <c r="N10" s="1700">
        <v>4</v>
      </c>
      <c r="O10" s="1700">
        <v>5</v>
      </c>
      <c r="P10" s="1700">
        <v>6</v>
      </c>
      <c r="Q10" s="707">
        <v>7</v>
      </c>
      <c r="R10" s="1816">
        <v>1</v>
      </c>
      <c r="S10" s="1700">
        <v>2</v>
      </c>
      <c r="T10" s="1700">
        <v>3</v>
      </c>
      <c r="U10" s="1700">
        <v>4</v>
      </c>
      <c r="V10" s="1700">
        <v>5</v>
      </c>
      <c r="W10" s="1700">
        <v>6</v>
      </c>
      <c r="X10" s="707">
        <v>7</v>
      </c>
      <c r="Y10" s="1816">
        <v>1</v>
      </c>
      <c r="Z10" s="1700">
        <v>2</v>
      </c>
      <c r="AA10" s="1700">
        <v>3</v>
      </c>
      <c r="AB10" s="1700">
        <v>4</v>
      </c>
      <c r="AC10" s="1700">
        <v>5</v>
      </c>
      <c r="AD10" s="1700">
        <v>6</v>
      </c>
      <c r="AE10" s="707">
        <v>7</v>
      </c>
      <c r="AF10" s="1816">
        <v>1</v>
      </c>
      <c r="AG10" s="1700">
        <v>2</v>
      </c>
      <c r="AH10" s="1700">
        <v>3</v>
      </c>
      <c r="AI10" s="1700">
        <v>4</v>
      </c>
      <c r="AJ10" s="1700">
        <v>5</v>
      </c>
      <c r="AK10" s="1700">
        <v>6</v>
      </c>
      <c r="AL10" s="707">
        <v>7</v>
      </c>
      <c r="AM10" s="1816">
        <v>1</v>
      </c>
      <c r="AN10" s="1700">
        <v>2</v>
      </c>
      <c r="AO10" s="1700">
        <v>3</v>
      </c>
      <c r="AP10" s="1700">
        <v>4</v>
      </c>
      <c r="AQ10" s="1700">
        <v>5</v>
      </c>
      <c r="AR10" s="1700">
        <v>6</v>
      </c>
      <c r="AS10" s="1701">
        <v>7</v>
      </c>
      <c r="AT10" s="706">
        <v>1</v>
      </c>
      <c r="AU10" s="705">
        <v>2</v>
      </c>
      <c r="AV10" s="705">
        <v>3</v>
      </c>
      <c r="AW10" s="705">
        <v>4</v>
      </c>
      <c r="AX10" s="705">
        <v>5</v>
      </c>
      <c r="AY10" s="705">
        <v>6</v>
      </c>
      <c r="AZ10" s="704">
        <v>7</v>
      </c>
      <c r="BA10" s="2548"/>
    </row>
    <row r="11" spans="2:53" ht="27" customHeight="1" x14ac:dyDescent="0.2">
      <c r="B11" s="2565"/>
      <c r="C11" s="2567"/>
      <c r="D11" s="2561"/>
      <c r="E11" s="2561"/>
      <c r="F11" s="2561"/>
      <c r="G11" s="2561"/>
      <c r="H11" s="2561"/>
      <c r="I11" s="2561"/>
      <c r="J11" s="2563"/>
      <c r="K11" s="708"/>
      <c r="L11" s="1700"/>
      <c r="M11" s="1700"/>
      <c r="N11" s="1700"/>
      <c r="O11" s="1700"/>
      <c r="P11" s="1701"/>
      <c r="Q11" s="707"/>
      <c r="R11" s="708"/>
      <c r="S11" s="1700"/>
      <c r="T11" s="1702"/>
      <c r="U11" s="1702"/>
      <c r="V11" s="1702"/>
      <c r="W11" s="1700"/>
      <c r="X11" s="707"/>
      <c r="Y11" s="708"/>
      <c r="Z11" s="1700"/>
      <c r="AA11" s="1702"/>
      <c r="AB11" s="1702"/>
      <c r="AC11" s="1702"/>
      <c r="AD11" s="1700"/>
      <c r="AE11" s="707"/>
      <c r="AF11" s="1816"/>
      <c r="AG11" s="1702"/>
      <c r="AH11" s="1702"/>
      <c r="AI11" s="1702"/>
      <c r="AJ11" s="1702"/>
      <c r="AK11" s="1700"/>
      <c r="AL11" s="707"/>
      <c r="AM11" s="1816"/>
      <c r="AN11" s="1702"/>
      <c r="AO11" s="1702"/>
      <c r="AP11" s="1702"/>
      <c r="AQ11" s="1702"/>
      <c r="AR11" s="1700"/>
      <c r="AS11" s="1701"/>
      <c r="AT11" s="706"/>
      <c r="AU11" s="705"/>
      <c r="AV11" s="705"/>
      <c r="AW11" s="705"/>
      <c r="AX11" s="705"/>
      <c r="AY11" s="705"/>
      <c r="AZ11" s="704"/>
      <c r="BA11" s="2549"/>
    </row>
    <row r="12" spans="2:53" ht="13.5" x14ac:dyDescent="0.2">
      <c r="B12" s="697">
        <v>1</v>
      </c>
      <c r="C12" s="699" t="s">
        <v>674</v>
      </c>
      <c r="D12" s="624"/>
      <c r="E12" s="625"/>
      <c r="F12" s="625"/>
      <c r="G12" s="625"/>
      <c r="H12" s="625"/>
      <c r="I12" s="624"/>
      <c r="J12" s="623"/>
      <c r="K12" s="666"/>
      <c r="L12" s="624"/>
      <c r="M12" s="624"/>
      <c r="N12" s="624"/>
      <c r="O12" s="624"/>
      <c r="P12" s="664"/>
      <c r="Q12" s="623"/>
      <c r="R12" s="666"/>
      <c r="S12" s="624"/>
      <c r="T12" s="625"/>
      <c r="U12" s="625"/>
      <c r="V12" s="625"/>
      <c r="W12" s="624"/>
      <c r="X12" s="623"/>
      <c r="Y12" s="666"/>
      <c r="Z12" s="624"/>
      <c r="AA12" s="625"/>
      <c r="AB12" s="625"/>
      <c r="AC12" s="625"/>
      <c r="AD12" s="624"/>
      <c r="AE12" s="623"/>
      <c r="AF12" s="626"/>
      <c r="AG12" s="625"/>
      <c r="AH12" s="625"/>
      <c r="AI12" s="625"/>
      <c r="AJ12" s="625"/>
      <c r="AK12" s="624"/>
      <c r="AL12" s="623"/>
      <c r="AM12" s="626"/>
      <c r="AN12" s="625"/>
      <c r="AO12" s="625"/>
      <c r="AP12" s="625"/>
      <c r="AQ12" s="625"/>
      <c r="AR12" s="624"/>
      <c r="AS12" s="664"/>
      <c r="AT12" s="626"/>
      <c r="AU12" s="624"/>
      <c r="AV12" s="624"/>
      <c r="AW12" s="624"/>
      <c r="AX12" s="624"/>
      <c r="AY12" s="624"/>
      <c r="AZ12" s="664"/>
      <c r="BA12" s="698">
        <f t="shared" ref="BA12:BA43" si="0">COUNTA(D12:AZ12)</f>
        <v>0</v>
      </c>
    </row>
    <row r="13" spans="2:53" ht="13.5" x14ac:dyDescent="0.2">
      <c r="B13" s="697">
        <v>2</v>
      </c>
      <c r="C13" s="699" t="s">
        <v>711</v>
      </c>
      <c r="D13" s="624"/>
      <c r="E13" s="625"/>
      <c r="F13" s="625"/>
      <c r="G13" s="625"/>
      <c r="H13" s="625"/>
      <c r="I13" s="624"/>
      <c r="J13" s="623"/>
      <c r="K13" s="666"/>
      <c r="L13" s="624"/>
      <c r="M13" s="624"/>
      <c r="N13" s="624"/>
      <c r="O13" s="624"/>
      <c r="P13" s="664"/>
      <c r="Q13" s="623"/>
      <c r="R13" s="666"/>
      <c r="S13" s="624"/>
      <c r="T13" s="625"/>
      <c r="U13" s="625"/>
      <c r="V13" s="625"/>
      <c r="W13" s="624"/>
      <c r="X13" s="623"/>
      <c r="Y13" s="666"/>
      <c r="Z13" s="624"/>
      <c r="AA13" s="625"/>
      <c r="AB13" s="625"/>
      <c r="AC13" s="625"/>
      <c r="AD13" s="624"/>
      <c r="AE13" s="623"/>
      <c r="AF13" s="626"/>
      <c r="AG13" s="625"/>
      <c r="AH13" s="625"/>
      <c r="AI13" s="625"/>
      <c r="AJ13" s="625"/>
      <c r="AK13" s="624"/>
      <c r="AL13" s="623"/>
      <c r="AM13" s="626"/>
      <c r="AN13" s="625"/>
      <c r="AO13" s="625"/>
      <c r="AP13" s="625"/>
      <c r="AQ13" s="625"/>
      <c r="AR13" s="624"/>
      <c r="AS13" s="664"/>
      <c r="AT13" s="626"/>
      <c r="AU13" s="624"/>
      <c r="AV13" s="624"/>
      <c r="AW13" s="624"/>
      <c r="AX13" s="624"/>
      <c r="AY13" s="624"/>
      <c r="AZ13" s="664"/>
      <c r="BA13" s="698">
        <f t="shared" si="0"/>
        <v>0</v>
      </c>
    </row>
    <row r="14" spans="2:53" ht="13.5" x14ac:dyDescent="0.2">
      <c r="B14" s="697">
        <v>3</v>
      </c>
      <c r="C14" s="699" t="s">
        <v>712</v>
      </c>
      <c r="D14" s="624"/>
      <c r="E14" s="625"/>
      <c r="F14" s="625"/>
      <c r="G14" s="625"/>
      <c r="H14" s="625"/>
      <c r="I14" s="624"/>
      <c r="J14" s="623"/>
      <c r="K14" s="666"/>
      <c r="L14" s="624"/>
      <c r="M14" s="624"/>
      <c r="N14" s="624"/>
      <c r="O14" s="624"/>
      <c r="P14" s="664"/>
      <c r="Q14" s="623"/>
      <c r="R14" s="666"/>
      <c r="S14" s="624"/>
      <c r="T14" s="625"/>
      <c r="U14" s="625"/>
      <c r="V14" s="625"/>
      <c r="W14" s="624"/>
      <c r="X14" s="623"/>
      <c r="Y14" s="666"/>
      <c r="Z14" s="624"/>
      <c r="AA14" s="625"/>
      <c r="AB14" s="625"/>
      <c r="AC14" s="625"/>
      <c r="AD14" s="624"/>
      <c r="AE14" s="623"/>
      <c r="AF14" s="626"/>
      <c r="AG14" s="625"/>
      <c r="AH14" s="625"/>
      <c r="AI14" s="625"/>
      <c r="AJ14" s="625"/>
      <c r="AK14" s="624"/>
      <c r="AL14" s="623"/>
      <c r="AM14" s="626"/>
      <c r="AN14" s="625"/>
      <c r="AO14" s="625"/>
      <c r="AP14" s="625"/>
      <c r="AQ14" s="625"/>
      <c r="AR14" s="624"/>
      <c r="AS14" s="664"/>
      <c r="AT14" s="626"/>
      <c r="AU14" s="624"/>
      <c r="AV14" s="624"/>
      <c r="AW14" s="624"/>
      <c r="AX14" s="624"/>
      <c r="AY14" s="624"/>
      <c r="AZ14" s="664"/>
      <c r="BA14" s="698">
        <f t="shared" si="0"/>
        <v>0</v>
      </c>
    </row>
    <row r="15" spans="2:53" ht="13.5" x14ac:dyDescent="0.2">
      <c r="B15" s="697">
        <v>4</v>
      </c>
      <c r="C15" s="699" t="s">
        <v>713</v>
      </c>
      <c r="D15" s="624"/>
      <c r="E15" s="625"/>
      <c r="F15" s="625"/>
      <c r="G15" s="625"/>
      <c r="H15" s="625"/>
      <c r="I15" s="624"/>
      <c r="J15" s="623"/>
      <c r="K15" s="666"/>
      <c r="L15" s="624"/>
      <c r="M15" s="624"/>
      <c r="N15" s="624"/>
      <c r="O15" s="624"/>
      <c r="P15" s="664"/>
      <c r="Q15" s="623"/>
      <c r="R15" s="666"/>
      <c r="S15" s="624"/>
      <c r="T15" s="625"/>
      <c r="U15" s="625"/>
      <c r="V15" s="625"/>
      <c r="W15" s="624"/>
      <c r="X15" s="623"/>
      <c r="Y15" s="666"/>
      <c r="Z15" s="624"/>
      <c r="AA15" s="625"/>
      <c r="AB15" s="625"/>
      <c r="AC15" s="625"/>
      <c r="AD15" s="624"/>
      <c r="AE15" s="623"/>
      <c r="AF15" s="626"/>
      <c r="AG15" s="625"/>
      <c r="AH15" s="625"/>
      <c r="AI15" s="625"/>
      <c r="AJ15" s="625"/>
      <c r="AK15" s="624"/>
      <c r="AL15" s="623"/>
      <c r="AM15" s="626"/>
      <c r="AN15" s="625"/>
      <c r="AO15" s="625"/>
      <c r="AP15" s="625"/>
      <c r="AQ15" s="625"/>
      <c r="AR15" s="624"/>
      <c r="AS15" s="664"/>
      <c r="AT15" s="626"/>
      <c r="AU15" s="624"/>
      <c r="AV15" s="624"/>
      <c r="AW15" s="624"/>
      <c r="AX15" s="624"/>
      <c r="AY15" s="624"/>
      <c r="AZ15" s="664"/>
      <c r="BA15" s="698">
        <f t="shared" si="0"/>
        <v>0</v>
      </c>
    </row>
    <row r="16" spans="2:53" ht="13.5" x14ac:dyDescent="0.2">
      <c r="B16" s="697">
        <v>5</v>
      </c>
      <c r="C16" s="699" t="s">
        <v>681</v>
      </c>
      <c r="D16" s="624"/>
      <c r="E16" s="625"/>
      <c r="F16" s="625"/>
      <c r="G16" s="625"/>
      <c r="H16" s="625"/>
      <c r="I16" s="624"/>
      <c r="J16" s="623"/>
      <c r="K16" s="666"/>
      <c r="L16" s="624"/>
      <c r="M16" s="1703"/>
      <c r="N16" s="1703"/>
      <c r="O16" s="1703"/>
      <c r="P16" s="1703"/>
      <c r="Q16" s="623"/>
      <c r="R16" s="666"/>
      <c r="S16" s="624"/>
      <c r="T16" s="625"/>
      <c r="U16" s="625"/>
      <c r="V16" s="625"/>
      <c r="W16" s="624"/>
      <c r="X16" s="623"/>
      <c r="Y16" s="666"/>
      <c r="Z16" s="624"/>
      <c r="AA16" s="625"/>
      <c r="AB16" s="625"/>
      <c r="AC16" s="625"/>
      <c r="AD16" s="624"/>
      <c r="AE16" s="623"/>
      <c r="AF16" s="626"/>
      <c r="AG16" s="625"/>
      <c r="AH16" s="625"/>
      <c r="AI16" s="625"/>
      <c r="AJ16" s="625"/>
      <c r="AK16" s="624"/>
      <c r="AL16" s="623"/>
      <c r="AM16" s="626"/>
      <c r="AN16" s="625"/>
      <c r="AO16" s="625"/>
      <c r="AP16" s="625"/>
      <c r="AQ16" s="625"/>
      <c r="AR16" s="624"/>
      <c r="AS16" s="664"/>
      <c r="AT16" s="626"/>
      <c r="AU16" s="624"/>
      <c r="AV16" s="624"/>
      <c r="AW16" s="624"/>
      <c r="AX16" s="624"/>
      <c r="AY16" s="624"/>
      <c r="AZ16" s="664"/>
      <c r="BA16" s="698">
        <f t="shared" si="0"/>
        <v>0</v>
      </c>
    </row>
    <row r="17" spans="2:53" ht="13.5" x14ac:dyDescent="0.2">
      <c r="B17" s="697">
        <v>6</v>
      </c>
      <c r="C17" s="699" t="s">
        <v>684</v>
      </c>
      <c r="D17" s="624"/>
      <c r="E17" s="625"/>
      <c r="F17" s="625"/>
      <c r="G17" s="625"/>
      <c r="H17" s="625"/>
      <c r="I17" s="624"/>
      <c r="J17" s="623"/>
      <c r="K17" s="666"/>
      <c r="L17" s="624"/>
      <c r="M17" s="624"/>
      <c r="N17" s="624"/>
      <c r="O17" s="624"/>
      <c r="P17" s="664"/>
      <c r="Q17" s="623"/>
      <c r="R17" s="666"/>
      <c r="S17" s="624"/>
      <c r="T17" s="625"/>
      <c r="U17" s="625"/>
      <c r="V17" s="625"/>
      <c r="W17" s="624"/>
      <c r="X17" s="623"/>
      <c r="Y17" s="666"/>
      <c r="Z17" s="624"/>
      <c r="AA17" s="625"/>
      <c r="AB17" s="625"/>
      <c r="AC17" s="625"/>
      <c r="AD17" s="624"/>
      <c r="AE17" s="623"/>
      <c r="AF17" s="626"/>
      <c r="AG17" s="625"/>
      <c r="AH17" s="625"/>
      <c r="AI17" s="625"/>
      <c r="AJ17" s="625"/>
      <c r="AK17" s="624"/>
      <c r="AL17" s="623"/>
      <c r="AM17" s="626"/>
      <c r="AN17" s="625"/>
      <c r="AO17" s="625"/>
      <c r="AP17" s="625"/>
      <c r="AQ17" s="625"/>
      <c r="AR17" s="624"/>
      <c r="AS17" s="664"/>
      <c r="AT17" s="626"/>
      <c r="AU17" s="624"/>
      <c r="AV17" s="624"/>
      <c r="AW17" s="624"/>
      <c r="AX17" s="624"/>
      <c r="AY17" s="624"/>
      <c r="AZ17" s="664"/>
      <c r="BA17" s="698">
        <f t="shared" si="0"/>
        <v>0</v>
      </c>
    </row>
    <row r="18" spans="2:53" ht="13.5" x14ac:dyDescent="0.2">
      <c r="B18" s="697">
        <v>7</v>
      </c>
      <c r="C18" s="699" t="s">
        <v>714</v>
      </c>
      <c r="D18" s="624"/>
      <c r="E18" s="625"/>
      <c r="F18" s="625"/>
      <c r="G18" s="625"/>
      <c r="H18" s="625"/>
      <c r="I18" s="624"/>
      <c r="J18" s="623"/>
      <c r="K18" s="666"/>
      <c r="L18" s="624"/>
      <c r="M18" s="624"/>
      <c r="N18" s="624"/>
      <c r="O18" s="624"/>
      <c r="P18" s="664"/>
      <c r="Q18" s="623"/>
      <c r="R18" s="666"/>
      <c r="S18" s="624"/>
      <c r="T18" s="625"/>
      <c r="U18" s="625"/>
      <c r="V18" s="625"/>
      <c r="W18" s="624"/>
      <c r="X18" s="623"/>
      <c r="Y18" s="666"/>
      <c r="Z18" s="624"/>
      <c r="AA18" s="625"/>
      <c r="AB18" s="625"/>
      <c r="AC18" s="625"/>
      <c r="AD18" s="624"/>
      <c r="AE18" s="623"/>
      <c r="AF18" s="626"/>
      <c r="AG18" s="625"/>
      <c r="AH18" s="625"/>
      <c r="AI18" s="625"/>
      <c r="AJ18" s="625"/>
      <c r="AK18" s="624"/>
      <c r="AL18" s="623"/>
      <c r="AM18" s="626"/>
      <c r="AN18" s="625"/>
      <c r="AO18" s="625"/>
      <c r="AP18" s="625"/>
      <c r="AQ18" s="625"/>
      <c r="AR18" s="624"/>
      <c r="AS18" s="664"/>
      <c r="AT18" s="626"/>
      <c r="AU18" s="624"/>
      <c r="AV18" s="624"/>
      <c r="AW18" s="624"/>
      <c r="AX18" s="624"/>
      <c r="AY18" s="624"/>
      <c r="AZ18" s="664"/>
      <c r="BA18" s="698">
        <f t="shared" si="0"/>
        <v>0</v>
      </c>
    </row>
    <row r="19" spans="2:53" ht="13.5" x14ac:dyDescent="0.2">
      <c r="B19" s="697">
        <v>8</v>
      </c>
      <c r="C19" s="699" t="s">
        <v>676</v>
      </c>
      <c r="D19" s="624"/>
      <c r="E19" s="625"/>
      <c r="F19" s="625"/>
      <c r="G19" s="625"/>
      <c r="H19" s="625"/>
      <c r="I19" s="624"/>
      <c r="J19" s="623"/>
      <c r="K19" s="666"/>
      <c r="L19" s="624"/>
      <c r="M19" s="624"/>
      <c r="N19" s="624"/>
      <c r="O19" s="624"/>
      <c r="P19" s="664"/>
      <c r="Q19" s="623"/>
      <c r="R19" s="666"/>
      <c r="S19" s="624"/>
      <c r="T19" s="625"/>
      <c r="U19" s="625"/>
      <c r="V19" s="625"/>
      <c r="W19" s="624"/>
      <c r="X19" s="623"/>
      <c r="Y19" s="666"/>
      <c r="Z19" s="624"/>
      <c r="AA19" s="625"/>
      <c r="AB19" s="625"/>
      <c r="AC19" s="625"/>
      <c r="AD19" s="624"/>
      <c r="AE19" s="623"/>
      <c r="AF19" s="626"/>
      <c r="AG19" s="625"/>
      <c r="AH19" s="625"/>
      <c r="AI19" s="625"/>
      <c r="AJ19" s="625"/>
      <c r="AK19" s="624"/>
      <c r="AL19" s="623"/>
      <c r="AM19" s="626"/>
      <c r="AN19" s="625"/>
      <c r="AO19" s="625"/>
      <c r="AP19" s="625"/>
      <c r="AQ19" s="625"/>
      <c r="AR19" s="624"/>
      <c r="AS19" s="664"/>
      <c r="AT19" s="626"/>
      <c r="AU19" s="624"/>
      <c r="AV19" s="624"/>
      <c r="AW19" s="624"/>
      <c r="AX19" s="624"/>
      <c r="AY19" s="624"/>
      <c r="AZ19" s="664"/>
      <c r="BA19" s="698">
        <f t="shared" si="0"/>
        <v>0</v>
      </c>
    </row>
    <row r="20" spans="2:53" ht="13.5" x14ac:dyDescent="0.2">
      <c r="B20" s="697">
        <v>9</v>
      </c>
      <c r="C20" s="699" t="s">
        <v>702</v>
      </c>
      <c r="D20" s="624"/>
      <c r="E20" s="625"/>
      <c r="F20" s="625"/>
      <c r="G20" s="625"/>
      <c r="H20" s="625"/>
      <c r="I20" s="624"/>
      <c r="J20" s="623"/>
      <c r="K20" s="666"/>
      <c r="L20" s="624"/>
      <c r="M20" s="624"/>
      <c r="N20" s="624"/>
      <c r="O20" s="624"/>
      <c r="P20" s="664"/>
      <c r="Q20" s="623"/>
      <c r="R20" s="666"/>
      <c r="S20" s="624"/>
      <c r="T20" s="625"/>
      <c r="U20" s="625"/>
      <c r="V20" s="625"/>
      <c r="W20" s="624"/>
      <c r="X20" s="623"/>
      <c r="Y20" s="666"/>
      <c r="Z20" s="624"/>
      <c r="AA20" s="625"/>
      <c r="AB20" s="625"/>
      <c r="AC20" s="625"/>
      <c r="AD20" s="624"/>
      <c r="AE20" s="623"/>
      <c r="AF20" s="626"/>
      <c r="AG20" s="625"/>
      <c r="AH20" s="625"/>
      <c r="AI20" s="625"/>
      <c r="AJ20" s="625"/>
      <c r="AK20" s="624"/>
      <c r="AL20" s="623"/>
      <c r="AM20" s="626"/>
      <c r="AN20" s="625"/>
      <c r="AO20" s="625"/>
      <c r="AP20" s="625"/>
      <c r="AQ20" s="625"/>
      <c r="AR20" s="624"/>
      <c r="AS20" s="664"/>
      <c r="AT20" s="626"/>
      <c r="AU20" s="624"/>
      <c r="AV20" s="624"/>
      <c r="AW20" s="624"/>
      <c r="AX20" s="624"/>
      <c r="AY20" s="624"/>
      <c r="AZ20" s="664"/>
      <c r="BA20" s="698">
        <f t="shared" si="0"/>
        <v>0</v>
      </c>
    </row>
    <row r="21" spans="2:53" ht="13.5" x14ac:dyDescent="0.2">
      <c r="B21" s="697">
        <v>10</v>
      </c>
      <c r="C21" s="699" t="s">
        <v>673</v>
      </c>
      <c r="D21" s="624"/>
      <c r="E21" s="625"/>
      <c r="F21" s="625"/>
      <c r="G21" s="625"/>
      <c r="H21" s="625"/>
      <c r="I21" s="624"/>
      <c r="J21" s="623"/>
      <c r="K21" s="666"/>
      <c r="L21" s="624"/>
      <c r="M21" s="624"/>
      <c r="N21" s="624"/>
      <c r="O21" s="624"/>
      <c r="P21" s="664"/>
      <c r="Q21" s="623"/>
      <c r="R21" s="666"/>
      <c r="S21" s="624"/>
      <c r="T21" s="625"/>
      <c r="U21" s="625"/>
      <c r="V21" s="625"/>
      <c r="W21" s="624"/>
      <c r="X21" s="623"/>
      <c r="Y21" s="666"/>
      <c r="Z21" s="624"/>
      <c r="AA21" s="625"/>
      <c r="AB21" s="625"/>
      <c r="AC21" s="625"/>
      <c r="AD21" s="624"/>
      <c r="AE21" s="623"/>
      <c r="AF21" s="626"/>
      <c r="AG21" s="625"/>
      <c r="AH21" s="625"/>
      <c r="AI21" s="625"/>
      <c r="AJ21" s="625"/>
      <c r="AK21" s="624"/>
      <c r="AL21" s="623"/>
      <c r="AM21" s="626"/>
      <c r="AN21" s="625"/>
      <c r="AO21" s="625"/>
      <c r="AP21" s="625"/>
      <c r="AQ21" s="625"/>
      <c r="AR21" s="624"/>
      <c r="AS21" s="664"/>
      <c r="AT21" s="626"/>
      <c r="AU21" s="624"/>
      <c r="AV21" s="624"/>
      <c r="AW21" s="624"/>
      <c r="AX21" s="624"/>
      <c r="AY21" s="624"/>
      <c r="AZ21" s="664"/>
      <c r="BA21" s="698">
        <f t="shared" si="0"/>
        <v>0</v>
      </c>
    </row>
    <row r="22" spans="2:53" ht="13.5" x14ac:dyDescent="0.2">
      <c r="B22" s="697">
        <v>11</v>
      </c>
      <c r="C22" s="699" t="s">
        <v>694</v>
      </c>
      <c r="D22" s="624"/>
      <c r="E22" s="625"/>
      <c r="F22" s="625"/>
      <c r="G22" s="625"/>
      <c r="H22" s="625"/>
      <c r="I22" s="624"/>
      <c r="J22" s="623"/>
      <c r="K22" s="666"/>
      <c r="L22" s="624"/>
      <c r="M22" s="624"/>
      <c r="N22" s="624"/>
      <c r="O22" s="624"/>
      <c r="P22" s="664"/>
      <c r="Q22" s="623"/>
      <c r="R22" s="666"/>
      <c r="S22" s="624"/>
      <c r="T22" s="625"/>
      <c r="U22" s="625"/>
      <c r="V22" s="625"/>
      <c r="W22" s="624"/>
      <c r="X22" s="623"/>
      <c r="Y22" s="666"/>
      <c r="Z22" s="624"/>
      <c r="AA22" s="625"/>
      <c r="AB22" s="625"/>
      <c r="AC22" s="625"/>
      <c r="AD22" s="624"/>
      <c r="AE22" s="623"/>
      <c r="AF22" s="626"/>
      <c r="AG22" s="625"/>
      <c r="AH22" s="625"/>
      <c r="AI22" s="625"/>
      <c r="AJ22" s="625"/>
      <c r="AK22" s="624"/>
      <c r="AL22" s="623"/>
      <c r="AM22" s="626"/>
      <c r="AN22" s="625"/>
      <c r="AO22" s="625"/>
      <c r="AP22" s="625"/>
      <c r="AQ22" s="625"/>
      <c r="AR22" s="624"/>
      <c r="AS22" s="664"/>
      <c r="AT22" s="626"/>
      <c r="AU22" s="624"/>
      <c r="AV22" s="624"/>
      <c r="AW22" s="624"/>
      <c r="AX22" s="624"/>
      <c r="AY22" s="624"/>
      <c r="AZ22" s="664"/>
      <c r="BA22" s="698">
        <f t="shared" si="0"/>
        <v>0</v>
      </c>
    </row>
    <row r="23" spans="2:53" ht="13.5" x14ac:dyDescent="0.2">
      <c r="B23" s="697">
        <v>12</v>
      </c>
      <c r="C23" s="699" t="s">
        <v>670</v>
      </c>
      <c r="D23" s="624"/>
      <c r="E23" s="625"/>
      <c r="F23" s="625"/>
      <c r="G23" s="625"/>
      <c r="H23" s="625"/>
      <c r="I23" s="624"/>
      <c r="J23" s="623"/>
      <c r="K23" s="666"/>
      <c r="L23" s="624"/>
      <c r="M23" s="624"/>
      <c r="N23" s="624"/>
      <c r="O23" s="624"/>
      <c r="P23" s="664"/>
      <c r="Q23" s="623"/>
      <c r="R23" s="666"/>
      <c r="S23" s="624"/>
      <c r="T23" s="625"/>
      <c r="U23" s="625"/>
      <c r="V23" s="625"/>
      <c r="W23" s="624"/>
      <c r="X23" s="623"/>
      <c r="Y23" s="666"/>
      <c r="Z23" s="624"/>
      <c r="AA23" s="625"/>
      <c r="AB23" s="625"/>
      <c r="AC23" s="625"/>
      <c r="AD23" s="624"/>
      <c r="AE23" s="623"/>
      <c r="AF23" s="626"/>
      <c r="AG23" s="625"/>
      <c r="AH23" s="625"/>
      <c r="AI23" s="625"/>
      <c r="AJ23" s="625"/>
      <c r="AK23" s="624"/>
      <c r="AL23" s="623"/>
      <c r="AM23" s="626"/>
      <c r="AN23" s="625"/>
      <c r="AO23" s="625"/>
      <c r="AP23" s="625"/>
      <c r="AQ23" s="625"/>
      <c r="AR23" s="624"/>
      <c r="AS23" s="664"/>
      <c r="AT23" s="626"/>
      <c r="AU23" s="624"/>
      <c r="AV23" s="624"/>
      <c r="AW23" s="624"/>
      <c r="AX23" s="624"/>
      <c r="AY23" s="624"/>
      <c r="AZ23" s="664"/>
      <c r="BA23" s="698">
        <f t="shared" si="0"/>
        <v>0</v>
      </c>
    </row>
    <row r="24" spans="2:53" ht="13.5" x14ac:dyDescent="0.2">
      <c r="B24" s="697">
        <v>13</v>
      </c>
      <c r="C24" s="699" t="s">
        <v>715</v>
      </c>
      <c r="D24" s="624"/>
      <c r="E24" s="625"/>
      <c r="F24" s="625"/>
      <c r="G24" s="625"/>
      <c r="H24" s="625"/>
      <c r="I24" s="624"/>
      <c r="J24" s="623"/>
      <c r="K24" s="666"/>
      <c r="L24" s="624"/>
      <c r="M24" s="624"/>
      <c r="N24" s="624"/>
      <c r="O24" s="624"/>
      <c r="P24" s="664"/>
      <c r="Q24" s="623"/>
      <c r="R24" s="666"/>
      <c r="S24" s="624"/>
      <c r="T24" s="625"/>
      <c r="U24" s="625"/>
      <c r="V24" s="625"/>
      <c r="W24" s="624"/>
      <c r="X24" s="623"/>
      <c r="Y24" s="666"/>
      <c r="Z24" s="624"/>
      <c r="AA24" s="625"/>
      <c r="AB24" s="625"/>
      <c r="AC24" s="625"/>
      <c r="AD24" s="624"/>
      <c r="AE24" s="623"/>
      <c r="AF24" s="626"/>
      <c r="AG24" s="625"/>
      <c r="AH24" s="625"/>
      <c r="AI24" s="625"/>
      <c r="AJ24" s="625"/>
      <c r="AK24" s="624"/>
      <c r="AL24" s="623"/>
      <c r="AM24" s="626"/>
      <c r="AN24" s="625"/>
      <c r="AO24" s="625"/>
      <c r="AP24" s="625"/>
      <c r="AQ24" s="625"/>
      <c r="AR24" s="624"/>
      <c r="AS24" s="664"/>
      <c r="AT24" s="626"/>
      <c r="AU24" s="624"/>
      <c r="AV24" s="624"/>
      <c r="AW24" s="624"/>
      <c r="AX24" s="624"/>
      <c r="AY24" s="624"/>
      <c r="AZ24" s="664"/>
      <c r="BA24" s="698">
        <f t="shared" si="0"/>
        <v>0</v>
      </c>
    </row>
    <row r="25" spans="2:53" ht="13.5" x14ac:dyDescent="0.2">
      <c r="B25" s="697">
        <v>14</v>
      </c>
      <c r="C25" s="699" t="s">
        <v>716</v>
      </c>
      <c r="D25" s="624"/>
      <c r="E25" s="625"/>
      <c r="F25" s="625"/>
      <c r="G25" s="625"/>
      <c r="H25" s="625"/>
      <c r="I25" s="624"/>
      <c r="J25" s="623"/>
      <c r="K25" s="666"/>
      <c r="L25" s="624"/>
      <c r="M25" s="624"/>
      <c r="N25" s="624"/>
      <c r="O25" s="624"/>
      <c r="P25" s="664"/>
      <c r="Q25" s="623"/>
      <c r="R25" s="666"/>
      <c r="S25" s="624"/>
      <c r="T25" s="625"/>
      <c r="U25" s="625"/>
      <c r="V25" s="625"/>
      <c r="W25" s="624"/>
      <c r="X25" s="623"/>
      <c r="Y25" s="666"/>
      <c r="Z25" s="624"/>
      <c r="AA25" s="625"/>
      <c r="AB25" s="625"/>
      <c r="AC25" s="625"/>
      <c r="AD25" s="624"/>
      <c r="AE25" s="623"/>
      <c r="AF25" s="626"/>
      <c r="AG25" s="625"/>
      <c r="AH25" s="625"/>
      <c r="AI25" s="625"/>
      <c r="AJ25" s="625"/>
      <c r="AK25" s="624"/>
      <c r="AL25" s="623"/>
      <c r="AM25" s="626"/>
      <c r="AN25" s="625"/>
      <c r="AO25" s="625"/>
      <c r="AP25" s="625"/>
      <c r="AQ25" s="625"/>
      <c r="AR25" s="624"/>
      <c r="AS25" s="664"/>
      <c r="AT25" s="626"/>
      <c r="AU25" s="624"/>
      <c r="AV25" s="624"/>
      <c r="AW25" s="624"/>
      <c r="AX25" s="624"/>
      <c r="AY25" s="624"/>
      <c r="AZ25" s="664"/>
      <c r="BA25" s="698">
        <f t="shared" si="0"/>
        <v>0</v>
      </c>
    </row>
    <row r="26" spans="2:53" ht="13.5" x14ac:dyDescent="0.2">
      <c r="B26" s="697">
        <v>15</v>
      </c>
      <c r="C26" s="699" t="s">
        <v>717</v>
      </c>
      <c r="D26" s="624"/>
      <c r="E26" s="625"/>
      <c r="F26" s="625"/>
      <c r="G26" s="625"/>
      <c r="H26" s="625"/>
      <c r="I26" s="624"/>
      <c r="J26" s="623"/>
      <c r="K26" s="666"/>
      <c r="L26" s="624"/>
      <c r="M26" s="624"/>
      <c r="N26" s="624"/>
      <c r="O26" s="624"/>
      <c r="P26" s="664"/>
      <c r="Q26" s="623"/>
      <c r="R26" s="666"/>
      <c r="S26" s="624"/>
      <c r="T26" s="625"/>
      <c r="U26" s="625"/>
      <c r="V26" s="625"/>
      <c r="W26" s="624"/>
      <c r="X26" s="623"/>
      <c r="Y26" s="666"/>
      <c r="Z26" s="624"/>
      <c r="AA26" s="625"/>
      <c r="AB26" s="625"/>
      <c r="AC26" s="625"/>
      <c r="AD26" s="624"/>
      <c r="AE26" s="623"/>
      <c r="AF26" s="626"/>
      <c r="AG26" s="625"/>
      <c r="AH26" s="625"/>
      <c r="AI26" s="625"/>
      <c r="AJ26" s="625"/>
      <c r="AK26" s="624"/>
      <c r="AL26" s="623"/>
      <c r="AM26" s="626"/>
      <c r="AN26" s="625"/>
      <c r="AO26" s="625"/>
      <c r="AP26" s="625"/>
      <c r="AQ26" s="625"/>
      <c r="AR26" s="624"/>
      <c r="AS26" s="664"/>
      <c r="AT26" s="626"/>
      <c r="AU26" s="624"/>
      <c r="AV26" s="624"/>
      <c r="AW26" s="624"/>
      <c r="AX26" s="624"/>
      <c r="AY26" s="624"/>
      <c r="AZ26" s="664"/>
      <c r="BA26" s="698">
        <f t="shared" si="0"/>
        <v>0</v>
      </c>
    </row>
    <row r="27" spans="2:53" ht="13.5" x14ac:dyDescent="0.2">
      <c r="B27" s="697">
        <v>16</v>
      </c>
      <c r="C27" s="699" t="s">
        <v>678</v>
      </c>
      <c r="D27" s="624"/>
      <c r="E27" s="625"/>
      <c r="F27" s="625"/>
      <c r="G27" s="625"/>
      <c r="H27" s="625"/>
      <c r="I27" s="624"/>
      <c r="J27" s="623"/>
      <c r="K27" s="666"/>
      <c r="L27" s="624"/>
      <c r="M27" s="624"/>
      <c r="N27" s="624"/>
      <c r="O27" s="624"/>
      <c r="P27" s="664"/>
      <c r="Q27" s="623"/>
      <c r="R27" s="666"/>
      <c r="S27" s="624"/>
      <c r="T27" s="625"/>
      <c r="U27" s="625"/>
      <c r="V27" s="625"/>
      <c r="W27" s="624"/>
      <c r="X27" s="623"/>
      <c r="Y27" s="666"/>
      <c r="Z27" s="624"/>
      <c r="AA27" s="625"/>
      <c r="AB27" s="625"/>
      <c r="AC27" s="625"/>
      <c r="AD27" s="624"/>
      <c r="AE27" s="623"/>
      <c r="AF27" s="626"/>
      <c r="AG27" s="625"/>
      <c r="AH27" s="625"/>
      <c r="AI27" s="625"/>
      <c r="AJ27" s="625"/>
      <c r="AK27" s="624"/>
      <c r="AL27" s="623"/>
      <c r="AM27" s="626"/>
      <c r="AN27" s="625"/>
      <c r="AO27" s="625"/>
      <c r="AP27" s="625"/>
      <c r="AQ27" s="625"/>
      <c r="AR27" s="624"/>
      <c r="AS27" s="664"/>
      <c r="AT27" s="626"/>
      <c r="AU27" s="624"/>
      <c r="AV27" s="624"/>
      <c r="AW27" s="624"/>
      <c r="AX27" s="624"/>
      <c r="AY27" s="624"/>
      <c r="AZ27" s="664"/>
      <c r="BA27" s="698">
        <f t="shared" si="0"/>
        <v>0</v>
      </c>
    </row>
    <row r="28" spans="2:53" ht="13.5" x14ac:dyDescent="0.2">
      <c r="B28" s="697">
        <v>17</v>
      </c>
      <c r="C28" s="699" t="s">
        <v>718</v>
      </c>
      <c r="D28" s="624"/>
      <c r="E28" s="625"/>
      <c r="F28" s="625"/>
      <c r="G28" s="625"/>
      <c r="H28" s="625"/>
      <c r="I28" s="624"/>
      <c r="J28" s="623"/>
      <c r="K28" s="666"/>
      <c r="L28" s="624"/>
      <c r="M28" s="624"/>
      <c r="N28" s="624"/>
      <c r="O28" s="624"/>
      <c r="P28" s="664"/>
      <c r="Q28" s="623"/>
      <c r="R28" s="666"/>
      <c r="S28" s="624"/>
      <c r="T28" s="625"/>
      <c r="U28" s="625"/>
      <c r="V28" s="625"/>
      <c r="W28" s="624"/>
      <c r="X28" s="623"/>
      <c r="Y28" s="666"/>
      <c r="Z28" s="624"/>
      <c r="AA28" s="625"/>
      <c r="AB28" s="625"/>
      <c r="AC28" s="625"/>
      <c r="AD28" s="624"/>
      <c r="AE28" s="623"/>
      <c r="AF28" s="626"/>
      <c r="AG28" s="625"/>
      <c r="AH28" s="625"/>
      <c r="AI28" s="625"/>
      <c r="AJ28" s="625"/>
      <c r="AK28" s="624"/>
      <c r="AL28" s="623"/>
      <c r="AM28" s="626"/>
      <c r="AN28" s="625"/>
      <c r="AO28" s="625"/>
      <c r="AP28" s="625"/>
      <c r="AQ28" s="625"/>
      <c r="AR28" s="624"/>
      <c r="AS28" s="664"/>
      <c r="AT28" s="626"/>
      <c r="AU28" s="624"/>
      <c r="AV28" s="624"/>
      <c r="AW28" s="624"/>
      <c r="AX28" s="624"/>
      <c r="AY28" s="624"/>
      <c r="AZ28" s="664"/>
      <c r="BA28" s="698">
        <f t="shared" si="0"/>
        <v>0</v>
      </c>
    </row>
    <row r="29" spans="2:53" ht="13.5" x14ac:dyDescent="0.2">
      <c r="B29" s="697">
        <v>18</v>
      </c>
      <c r="C29" s="703" t="s">
        <v>667</v>
      </c>
      <c r="D29" s="624"/>
      <c r="E29" s="625"/>
      <c r="F29" s="625"/>
      <c r="G29" s="625"/>
      <c r="H29" s="625"/>
      <c r="I29" s="624"/>
      <c r="J29" s="623"/>
      <c r="K29" s="666"/>
      <c r="L29" s="624"/>
      <c r="M29" s="624"/>
      <c r="N29" s="624"/>
      <c r="O29" s="624"/>
      <c r="P29" s="664"/>
      <c r="Q29" s="623"/>
      <c r="R29" s="666"/>
      <c r="S29" s="624"/>
      <c r="T29" s="625"/>
      <c r="U29" s="625"/>
      <c r="V29" s="625"/>
      <c r="W29" s="624"/>
      <c r="X29" s="623"/>
      <c r="Y29" s="666"/>
      <c r="Z29" s="624"/>
      <c r="AA29" s="625"/>
      <c r="AB29" s="625"/>
      <c r="AC29" s="625"/>
      <c r="AD29" s="624"/>
      <c r="AE29" s="623"/>
      <c r="AF29" s="626"/>
      <c r="AG29" s="625"/>
      <c r="AH29" s="625"/>
      <c r="AI29" s="625"/>
      <c r="AJ29" s="625"/>
      <c r="AK29" s="624"/>
      <c r="AL29" s="623"/>
      <c r="AM29" s="626"/>
      <c r="AN29" s="625"/>
      <c r="AO29" s="625"/>
      <c r="AP29" s="625"/>
      <c r="AQ29" s="625"/>
      <c r="AR29" s="624"/>
      <c r="AS29" s="664"/>
      <c r="AT29" s="626"/>
      <c r="AU29" s="624"/>
      <c r="AV29" s="624"/>
      <c r="AW29" s="624"/>
      <c r="AX29" s="624"/>
      <c r="AY29" s="624"/>
      <c r="AZ29" s="664"/>
      <c r="BA29" s="698">
        <f t="shared" si="0"/>
        <v>0</v>
      </c>
    </row>
    <row r="30" spans="2:53" ht="13.5" x14ac:dyDescent="0.2">
      <c r="B30" s="697">
        <v>19</v>
      </c>
      <c r="C30" s="699" t="s">
        <v>668</v>
      </c>
      <c r="D30" s="624"/>
      <c r="E30" s="625"/>
      <c r="F30" s="625"/>
      <c r="G30" s="625"/>
      <c r="H30" s="625"/>
      <c r="I30" s="624"/>
      <c r="J30" s="623"/>
      <c r="K30" s="666"/>
      <c r="L30" s="624"/>
      <c r="M30" s="624"/>
      <c r="N30" s="624"/>
      <c r="O30" s="624"/>
      <c r="P30" s="664"/>
      <c r="Q30" s="623"/>
      <c r="R30" s="666"/>
      <c r="S30" s="624"/>
      <c r="T30" s="625"/>
      <c r="U30" s="625"/>
      <c r="V30" s="625"/>
      <c r="W30" s="624"/>
      <c r="X30" s="623"/>
      <c r="Y30" s="666"/>
      <c r="Z30" s="624"/>
      <c r="AA30" s="625"/>
      <c r="AB30" s="625"/>
      <c r="AC30" s="625"/>
      <c r="AD30" s="624"/>
      <c r="AE30" s="623"/>
      <c r="AF30" s="626"/>
      <c r="AG30" s="625"/>
      <c r="AH30" s="625"/>
      <c r="AI30" s="625"/>
      <c r="AJ30" s="625"/>
      <c r="AK30" s="624"/>
      <c r="AL30" s="623"/>
      <c r="AM30" s="626"/>
      <c r="AN30" s="625"/>
      <c r="AO30" s="625"/>
      <c r="AP30" s="625"/>
      <c r="AQ30" s="625"/>
      <c r="AR30" s="624"/>
      <c r="AS30" s="664"/>
      <c r="AT30" s="626"/>
      <c r="AU30" s="624"/>
      <c r="AV30" s="624"/>
      <c r="AW30" s="624"/>
      <c r="AX30" s="624"/>
      <c r="AY30" s="624"/>
      <c r="AZ30" s="664"/>
      <c r="BA30" s="698">
        <f t="shared" si="0"/>
        <v>0</v>
      </c>
    </row>
    <row r="31" spans="2:53" ht="13.5" x14ac:dyDescent="0.2">
      <c r="B31" s="697">
        <v>20</v>
      </c>
      <c r="C31" s="699" t="s">
        <v>666</v>
      </c>
      <c r="D31" s="624"/>
      <c r="E31" s="625"/>
      <c r="F31" s="625"/>
      <c r="G31" s="625"/>
      <c r="H31" s="625"/>
      <c r="I31" s="624"/>
      <c r="J31" s="623"/>
      <c r="K31" s="666"/>
      <c r="L31" s="624"/>
      <c r="M31" s="624"/>
      <c r="N31" s="624"/>
      <c r="O31" s="624"/>
      <c r="P31" s="664"/>
      <c r="Q31" s="623"/>
      <c r="R31" s="666"/>
      <c r="S31" s="624"/>
      <c r="T31" s="625"/>
      <c r="U31" s="625"/>
      <c r="V31" s="625"/>
      <c r="W31" s="624"/>
      <c r="X31" s="623"/>
      <c r="Y31" s="666"/>
      <c r="Z31" s="624"/>
      <c r="AA31" s="625"/>
      <c r="AB31" s="625"/>
      <c r="AC31" s="625"/>
      <c r="AD31" s="624"/>
      <c r="AE31" s="623"/>
      <c r="AF31" s="626"/>
      <c r="AG31" s="625"/>
      <c r="AH31" s="625"/>
      <c r="AI31" s="625"/>
      <c r="AJ31" s="625"/>
      <c r="AK31" s="624"/>
      <c r="AL31" s="623"/>
      <c r="AM31" s="626"/>
      <c r="AN31" s="625"/>
      <c r="AO31" s="625"/>
      <c r="AP31" s="625"/>
      <c r="AQ31" s="625"/>
      <c r="AR31" s="624"/>
      <c r="AS31" s="664"/>
      <c r="AT31" s="626"/>
      <c r="AU31" s="624"/>
      <c r="AV31" s="624"/>
      <c r="AW31" s="624"/>
      <c r="AX31" s="624"/>
      <c r="AY31" s="624"/>
      <c r="AZ31" s="664"/>
      <c r="BA31" s="698">
        <f t="shared" si="0"/>
        <v>0</v>
      </c>
    </row>
    <row r="32" spans="2:53" ht="13.5" x14ac:dyDescent="0.2">
      <c r="B32" s="697">
        <v>21</v>
      </c>
      <c r="C32" s="699" t="s">
        <v>652</v>
      </c>
      <c r="D32" s="624"/>
      <c r="E32" s="625"/>
      <c r="F32" s="625"/>
      <c r="G32" s="625"/>
      <c r="H32" s="625"/>
      <c r="I32" s="624"/>
      <c r="J32" s="623"/>
      <c r="K32" s="666"/>
      <c r="L32" s="624"/>
      <c r="M32" s="624"/>
      <c r="N32" s="624"/>
      <c r="O32" s="624"/>
      <c r="P32" s="664"/>
      <c r="Q32" s="623"/>
      <c r="R32" s="666"/>
      <c r="S32" s="624"/>
      <c r="T32" s="625"/>
      <c r="U32" s="625"/>
      <c r="V32" s="625"/>
      <c r="W32" s="624"/>
      <c r="X32" s="623"/>
      <c r="Y32" s="666"/>
      <c r="Z32" s="624"/>
      <c r="AA32" s="625"/>
      <c r="AB32" s="625"/>
      <c r="AC32" s="625"/>
      <c r="AD32" s="624"/>
      <c r="AE32" s="623"/>
      <c r="AF32" s="626"/>
      <c r="AG32" s="625"/>
      <c r="AH32" s="625"/>
      <c r="AI32" s="625"/>
      <c r="AJ32" s="625"/>
      <c r="AK32" s="624"/>
      <c r="AL32" s="623"/>
      <c r="AM32" s="626"/>
      <c r="AN32" s="625"/>
      <c r="AO32" s="625"/>
      <c r="AP32" s="625"/>
      <c r="AQ32" s="625"/>
      <c r="AR32" s="624"/>
      <c r="AS32" s="664"/>
      <c r="AT32" s="626"/>
      <c r="AU32" s="624"/>
      <c r="AV32" s="624"/>
      <c r="AW32" s="624"/>
      <c r="AX32" s="624"/>
      <c r="AY32" s="624"/>
      <c r="AZ32" s="664"/>
      <c r="BA32" s="698">
        <f t="shared" si="0"/>
        <v>0</v>
      </c>
    </row>
    <row r="33" spans="2:53" ht="13.5" x14ac:dyDescent="0.2">
      <c r="B33" s="697">
        <v>22</v>
      </c>
      <c r="C33" s="699" t="s">
        <v>699</v>
      </c>
      <c r="D33" s="624"/>
      <c r="E33" s="625"/>
      <c r="F33" s="625"/>
      <c r="G33" s="625"/>
      <c r="H33" s="625"/>
      <c r="I33" s="624"/>
      <c r="J33" s="623"/>
      <c r="K33" s="666"/>
      <c r="L33" s="702"/>
      <c r="M33" s="701"/>
      <c r="N33" s="701"/>
      <c r="O33" s="701"/>
      <c r="P33" s="700"/>
      <c r="Q33" s="623"/>
      <c r="R33" s="666"/>
      <c r="S33" s="624"/>
      <c r="T33" s="625"/>
      <c r="U33" s="625"/>
      <c r="V33" s="625"/>
      <c r="W33" s="624"/>
      <c r="X33" s="623"/>
      <c r="Y33" s="666"/>
      <c r="Z33" s="624"/>
      <c r="AA33" s="625"/>
      <c r="AB33" s="625"/>
      <c r="AC33" s="625"/>
      <c r="AD33" s="624"/>
      <c r="AE33" s="623"/>
      <c r="AF33" s="626"/>
      <c r="AG33" s="625"/>
      <c r="AH33" s="625"/>
      <c r="AI33" s="625"/>
      <c r="AJ33" s="625"/>
      <c r="AK33" s="624"/>
      <c r="AL33" s="623"/>
      <c r="AM33" s="626"/>
      <c r="AN33" s="625"/>
      <c r="AO33" s="625"/>
      <c r="AP33" s="625"/>
      <c r="AQ33" s="625"/>
      <c r="AR33" s="624"/>
      <c r="AS33" s="664"/>
      <c r="AT33" s="626"/>
      <c r="AU33" s="624"/>
      <c r="AV33" s="624"/>
      <c r="AW33" s="624"/>
      <c r="AX33" s="624"/>
      <c r="AY33" s="624"/>
      <c r="AZ33" s="664"/>
      <c r="BA33" s="698">
        <f t="shared" si="0"/>
        <v>0</v>
      </c>
    </row>
    <row r="34" spans="2:53" ht="13.5" x14ac:dyDescent="0.2">
      <c r="B34" s="697">
        <v>23</v>
      </c>
      <c r="C34" s="699" t="s">
        <v>677</v>
      </c>
      <c r="D34" s="624"/>
      <c r="E34" s="625"/>
      <c r="F34" s="625"/>
      <c r="G34" s="625"/>
      <c r="H34" s="625"/>
      <c r="I34" s="624"/>
      <c r="J34" s="623"/>
      <c r="K34" s="666"/>
      <c r="L34" s="624"/>
      <c r="M34" s="624"/>
      <c r="N34" s="624"/>
      <c r="O34" s="624"/>
      <c r="P34" s="664"/>
      <c r="Q34" s="623"/>
      <c r="R34" s="666"/>
      <c r="S34" s="624"/>
      <c r="T34" s="625"/>
      <c r="U34" s="625"/>
      <c r="V34" s="625"/>
      <c r="W34" s="624"/>
      <c r="X34" s="623"/>
      <c r="Y34" s="666"/>
      <c r="Z34" s="624"/>
      <c r="AA34" s="625"/>
      <c r="AB34" s="625"/>
      <c r="AC34" s="625"/>
      <c r="AD34" s="624"/>
      <c r="AE34" s="623"/>
      <c r="AF34" s="626"/>
      <c r="AG34" s="625"/>
      <c r="AH34" s="625"/>
      <c r="AI34" s="625"/>
      <c r="AJ34" s="625"/>
      <c r="AK34" s="624"/>
      <c r="AL34" s="623"/>
      <c r="AM34" s="626"/>
      <c r="AN34" s="625"/>
      <c r="AO34" s="625"/>
      <c r="AP34" s="625"/>
      <c r="AQ34" s="625"/>
      <c r="AR34" s="624"/>
      <c r="AS34" s="664"/>
      <c r="AT34" s="626"/>
      <c r="AU34" s="624"/>
      <c r="AV34" s="624"/>
      <c r="AW34" s="624"/>
      <c r="AX34" s="624"/>
      <c r="AY34" s="624"/>
      <c r="AZ34" s="664"/>
      <c r="BA34" s="698">
        <f t="shared" si="0"/>
        <v>0</v>
      </c>
    </row>
    <row r="35" spans="2:53" ht="13.5" x14ac:dyDescent="0.2">
      <c r="B35" s="697">
        <v>24</v>
      </c>
      <c r="C35" s="699" t="s">
        <v>669</v>
      </c>
      <c r="D35" s="624"/>
      <c r="E35" s="625"/>
      <c r="F35" s="625"/>
      <c r="G35" s="625"/>
      <c r="H35" s="625"/>
      <c r="I35" s="624"/>
      <c r="J35" s="623"/>
      <c r="K35" s="666"/>
      <c r="L35" s="624"/>
      <c r="M35" s="624"/>
      <c r="N35" s="624"/>
      <c r="O35" s="624"/>
      <c r="P35" s="664"/>
      <c r="Q35" s="623"/>
      <c r="R35" s="666"/>
      <c r="S35" s="624"/>
      <c r="T35" s="625"/>
      <c r="U35" s="625"/>
      <c r="V35" s="625"/>
      <c r="W35" s="624"/>
      <c r="X35" s="623"/>
      <c r="Y35" s="666"/>
      <c r="Z35" s="624"/>
      <c r="AA35" s="625"/>
      <c r="AB35" s="625"/>
      <c r="AC35" s="625"/>
      <c r="AD35" s="624"/>
      <c r="AE35" s="623"/>
      <c r="AF35" s="626"/>
      <c r="AG35" s="625"/>
      <c r="AH35" s="625"/>
      <c r="AI35" s="625"/>
      <c r="AJ35" s="625"/>
      <c r="AK35" s="624"/>
      <c r="AL35" s="623"/>
      <c r="AM35" s="626"/>
      <c r="AN35" s="625"/>
      <c r="AO35" s="625"/>
      <c r="AP35" s="625"/>
      <c r="AQ35" s="625"/>
      <c r="AR35" s="624"/>
      <c r="AS35" s="664"/>
      <c r="AT35" s="626"/>
      <c r="AU35" s="624"/>
      <c r="AV35" s="624"/>
      <c r="AW35" s="624"/>
      <c r="AX35" s="624"/>
      <c r="AY35" s="624"/>
      <c r="AZ35" s="664"/>
      <c r="BA35" s="698">
        <f t="shared" si="0"/>
        <v>0</v>
      </c>
    </row>
    <row r="36" spans="2:53" ht="13.5" x14ac:dyDescent="0.2">
      <c r="B36" s="697">
        <v>25</v>
      </c>
      <c r="C36" s="699" t="s">
        <v>719</v>
      </c>
      <c r="D36" s="624"/>
      <c r="E36" s="625"/>
      <c r="F36" s="625"/>
      <c r="G36" s="625"/>
      <c r="H36" s="625"/>
      <c r="I36" s="624"/>
      <c r="J36" s="623"/>
      <c r="K36" s="666"/>
      <c r="L36" s="624"/>
      <c r="M36" s="624"/>
      <c r="N36" s="624"/>
      <c r="O36" s="624"/>
      <c r="P36" s="664"/>
      <c r="Q36" s="623"/>
      <c r="R36" s="666"/>
      <c r="S36" s="624"/>
      <c r="T36" s="625"/>
      <c r="U36" s="625"/>
      <c r="V36" s="625"/>
      <c r="W36" s="624"/>
      <c r="X36" s="623"/>
      <c r="Y36" s="666"/>
      <c r="Z36" s="624"/>
      <c r="AA36" s="625"/>
      <c r="AB36" s="625"/>
      <c r="AC36" s="625"/>
      <c r="AD36" s="624"/>
      <c r="AE36" s="623"/>
      <c r="AF36" s="626"/>
      <c r="AG36" s="625"/>
      <c r="AH36" s="625"/>
      <c r="AI36" s="625"/>
      <c r="AJ36" s="625"/>
      <c r="AK36" s="624"/>
      <c r="AL36" s="623"/>
      <c r="AM36" s="626"/>
      <c r="AN36" s="625"/>
      <c r="AO36" s="625"/>
      <c r="AP36" s="625"/>
      <c r="AQ36" s="625"/>
      <c r="AR36" s="624"/>
      <c r="AS36" s="664"/>
      <c r="AT36" s="626"/>
      <c r="AU36" s="624"/>
      <c r="AV36" s="624"/>
      <c r="AW36" s="624"/>
      <c r="AX36" s="624"/>
      <c r="AY36" s="624"/>
      <c r="AZ36" s="664"/>
      <c r="BA36" s="698">
        <f t="shared" si="0"/>
        <v>0</v>
      </c>
    </row>
    <row r="37" spans="2:53" ht="13.5" x14ac:dyDescent="0.2">
      <c r="B37" s="697">
        <v>26</v>
      </c>
      <c r="C37" s="699" t="s">
        <v>720</v>
      </c>
      <c r="D37" s="624"/>
      <c r="E37" s="625"/>
      <c r="F37" s="625"/>
      <c r="G37" s="625"/>
      <c r="H37" s="625"/>
      <c r="I37" s="624"/>
      <c r="J37" s="623"/>
      <c r="K37" s="666"/>
      <c r="L37" s="624"/>
      <c r="M37" s="624"/>
      <c r="N37" s="624"/>
      <c r="O37" s="624"/>
      <c r="P37" s="664"/>
      <c r="Q37" s="623"/>
      <c r="R37" s="666"/>
      <c r="S37" s="624"/>
      <c r="T37" s="625"/>
      <c r="U37" s="625"/>
      <c r="V37" s="625"/>
      <c r="W37" s="624"/>
      <c r="X37" s="623"/>
      <c r="Y37" s="666"/>
      <c r="Z37" s="624"/>
      <c r="AA37" s="625"/>
      <c r="AB37" s="625"/>
      <c r="AC37" s="625"/>
      <c r="AD37" s="624"/>
      <c r="AE37" s="623"/>
      <c r="AF37" s="626"/>
      <c r="AG37" s="625"/>
      <c r="AH37" s="625"/>
      <c r="AI37" s="625"/>
      <c r="AJ37" s="625"/>
      <c r="AK37" s="624"/>
      <c r="AL37" s="623"/>
      <c r="AM37" s="626"/>
      <c r="AN37" s="625"/>
      <c r="AO37" s="625"/>
      <c r="AP37" s="625"/>
      <c r="AQ37" s="625"/>
      <c r="AR37" s="624"/>
      <c r="AS37" s="664"/>
      <c r="AT37" s="626"/>
      <c r="AU37" s="624"/>
      <c r="AV37" s="624"/>
      <c r="AW37" s="624"/>
      <c r="AX37" s="624"/>
      <c r="AY37" s="624"/>
      <c r="AZ37" s="664"/>
      <c r="BA37" s="698">
        <f t="shared" si="0"/>
        <v>0</v>
      </c>
    </row>
    <row r="38" spans="2:53" ht="13.5" x14ac:dyDescent="0.2">
      <c r="B38" s="697">
        <v>27</v>
      </c>
      <c r="C38" s="699" t="s">
        <v>672</v>
      </c>
      <c r="D38" s="624"/>
      <c r="E38" s="625"/>
      <c r="F38" s="625"/>
      <c r="G38" s="625"/>
      <c r="H38" s="625"/>
      <c r="I38" s="624"/>
      <c r="J38" s="623"/>
      <c r="K38" s="666"/>
      <c r="L38" s="624"/>
      <c r="M38" s="624"/>
      <c r="N38" s="624"/>
      <c r="O38" s="624"/>
      <c r="P38" s="664"/>
      <c r="Q38" s="623"/>
      <c r="R38" s="666"/>
      <c r="S38" s="624"/>
      <c r="T38" s="625"/>
      <c r="U38" s="625"/>
      <c r="V38" s="625"/>
      <c r="W38" s="624"/>
      <c r="X38" s="623"/>
      <c r="Y38" s="666"/>
      <c r="Z38" s="624"/>
      <c r="AA38" s="625"/>
      <c r="AB38" s="625"/>
      <c r="AC38" s="625"/>
      <c r="AD38" s="624"/>
      <c r="AE38" s="623"/>
      <c r="AF38" s="626"/>
      <c r="AG38" s="625"/>
      <c r="AH38" s="625"/>
      <c r="AI38" s="625"/>
      <c r="AJ38" s="625"/>
      <c r="AK38" s="624"/>
      <c r="AL38" s="623"/>
      <c r="AM38" s="626"/>
      <c r="AN38" s="625"/>
      <c r="AO38" s="625"/>
      <c r="AP38" s="625"/>
      <c r="AQ38" s="625"/>
      <c r="AR38" s="624"/>
      <c r="AS38" s="664"/>
      <c r="AT38" s="626"/>
      <c r="AU38" s="624"/>
      <c r="AV38" s="624"/>
      <c r="AW38" s="624"/>
      <c r="AX38" s="624"/>
      <c r="AY38" s="624"/>
      <c r="AZ38" s="664"/>
      <c r="BA38" s="698">
        <f t="shared" si="0"/>
        <v>0</v>
      </c>
    </row>
    <row r="39" spans="2:53" ht="13.5" x14ac:dyDescent="0.2">
      <c r="B39" s="697">
        <v>28</v>
      </c>
      <c r="C39" s="699" t="s">
        <v>683</v>
      </c>
      <c r="D39" s="624"/>
      <c r="E39" s="625"/>
      <c r="F39" s="625"/>
      <c r="G39" s="625"/>
      <c r="H39" s="625"/>
      <c r="I39" s="624"/>
      <c r="J39" s="623"/>
      <c r="K39" s="666"/>
      <c r="L39" s="624"/>
      <c r="M39" s="624"/>
      <c r="N39" s="624"/>
      <c r="O39" s="624"/>
      <c r="P39" s="664"/>
      <c r="Q39" s="623"/>
      <c r="R39" s="666"/>
      <c r="S39" s="624"/>
      <c r="T39" s="625"/>
      <c r="U39" s="625"/>
      <c r="V39" s="625"/>
      <c r="W39" s="624"/>
      <c r="X39" s="623"/>
      <c r="Y39" s="666"/>
      <c r="Z39" s="624"/>
      <c r="AA39" s="625"/>
      <c r="AB39" s="625"/>
      <c r="AC39" s="625"/>
      <c r="AD39" s="624"/>
      <c r="AE39" s="623"/>
      <c r="AF39" s="626"/>
      <c r="AG39" s="625"/>
      <c r="AH39" s="625"/>
      <c r="AI39" s="625"/>
      <c r="AJ39" s="625"/>
      <c r="AK39" s="624"/>
      <c r="AL39" s="623"/>
      <c r="AM39" s="626"/>
      <c r="AN39" s="625"/>
      <c r="AO39" s="625"/>
      <c r="AP39" s="625"/>
      <c r="AQ39" s="625"/>
      <c r="AR39" s="624"/>
      <c r="AS39" s="664"/>
      <c r="AT39" s="626"/>
      <c r="AU39" s="624"/>
      <c r="AV39" s="624"/>
      <c r="AW39" s="624"/>
      <c r="AX39" s="624"/>
      <c r="AY39" s="624"/>
      <c r="AZ39" s="664"/>
      <c r="BA39" s="698">
        <f t="shared" si="0"/>
        <v>0</v>
      </c>
    </row>
    <row r="40" spans="2:53" ht="13.5" x14ac:dyDescent="0.2">
      <c r="B40" s="697">
        <v>29</v>
      </c>
      <c r="C40" s="699" t="s">
        <v>662</v>
      </c>
      <c r="D40" s="624"/>
      <c r="E40" s="625"/>
      <c r="F40" s="625"/>
      <c r="G40" s="625"/>
      <c r="H40" s="625"/>
      <c r="I40" s="624"/>
      <c r="J40" s="623"/>
      <c r="K40" s="666"/>
      <c r="L40" s="624"/>
      <c r="M40" s="624"/>
      <c r="N40" s="624"/>
      <c r="O40" s="624"/>
      <c r="P40" s="664"/>
      <c r="Q40" s="623"/>
      <c r="R40" s="666"/>
      <c r="S40" s="624"/>
      <c r="T40" s="625"/>
      <c r="U40" s="625"/>
      <c r="V40" s="625"/>
      <c r="W40" s="624"/>
      <c r="X40" s="623"/>
      <c r="Y40" s="666"/>
      <c r="Z40" s="624"/>
      <c r="AA40" s="625"/>
      <c r="AB40" s="625"/>
      <c r="AC40" s="625"/>
      <c r="AD40" s="624"/>
      <c r="AE40" s="623"/>
      <c r="AF40" s="626"/>
      <c r="AG40" s="625"/>
      <c r="AH40" s="625"/>
      <c r="AI40" s="625"/>
      <c r="AJ40" s="625"/>
      <c r="AK40" s="624"/>
      <c r="AL40" s="623"/>
      <c r="AM40" s="626"/>
      <c r="AN40" s="625"/>
      <c r="AO40" s="625"/>
      <c r="AP40" s="625"/>
      <c r="AQ40" s="625"/>
      <c r="AR40" s="624"/>
      <c r="AS40" s="664"/>
      <c r="AT40" s="626"/>
      <c r="AU40" s="624"/>
      <c r="AV40" s="624"/>
      <c r="AW40" s="624"/>
      <c r="AX40" s="624"/>
      <c r="AY40" s="624"/>
      <c r="AZ40" s="664"/>
      <c r="BA40" s="698">
        <f t="shared" si="0"/>
        <v>0</v>
      </c>
    </row>
    <row r="41" spans="2:53" ht="13.5" x14ac:dyDescent="0.2">
      <c r="B41" s="697">
        <v>30</v>
      </c>
      <c r="C41" s="699" t="s">
        <v>704</v>
      </c>
      <c r="D41" s="624"/>
      <c r="E41" s="625"/>
      <c r="F41" s="625"/>
      <c r="G41" s="625"/>
      <c r="H41" s="625"/>
      <c r="I41" s="624"/>
      <c r="J41" s="623"/>
      <c r="K41" s="666"/>
      <c r="L41" s="624"/>
      <c r="M41" s="624"/>
      <c r="N41" s="624"/>
      <c r="O41" s="624"/>
      <c r="P41" s="664"/>
      <c r="Q41" s="623"/>
      <c r="R41" s="666"/>
      <c r="S41" s="624"/>
      <c r="T41" s="625"/>
      <c r="U41" s="625"/>
      <c r="V41" s="625"/>
      <c r="W41" s="624"/>
      <c r="X41" s="623"/>
      <c r="Y41" s="666"/>
      <c r="Z41" s="624"/>
      <c r="AA41" s="625"/>
      <c r="AB41" s="625"/>
      <c r="AC41" s="625"/>
      <c r="AD41" s="624"/>
      <c r="AE41" s="623"/>
      <c r="AF41" s="626"/>
      <c r="AG41" s="625"/>
      <c r="AH41" s="625"/>
      <c r="AI41" s="625"/>
      <c r="AJ41" s="625"/>
      <c r="AK41" s="624"/>
      <c r="AL41" s="623"/>
      <c r="AM41" s="626"/>
      <c r="AN41" s="625"/>
      <c r="AO41" s="625"/>
      <c r="AP41" s="625"/>
      <c r="AQ41" s="625"/>
      <c r="AR41" s="624"/>
      <c r="AS41" s="664"/>
      <c r="AT41" s="626"/>
      <c r="AU41" s="624"/>
      <c r="AV41" s="624"/>
      <c r="AW41" s="624"/>
      <c r="AX41" s="624"/>
      <c r="AY41" s="624"/>
      <c r="AZ41" s="664"/>
      <c r="BA41" s="698">
        <f t="shared" si="0"/>
        <v>0</v>
      </c>
    </row>
    <row r="42" spans="2:53" ht="13.5" x14ac:dyDescent="0.2">
      <c r="B42" s="697">
        <v>31</v>
      </c>
      <c r="C42" s="699" t="s">
        <v>671</v>
      </c>
      <c r="D42" s="624"/>
      <c r="E42" s="625"/>
      <c r="F42" s="625"/>
      <c r="G42" s="625"/>
      <c r="H42" s="625"/>
      <c r="I42" s="624"/>
      <c r="J42" s="623"/>
      <c r="K42" s="666"/>
      <c r="L42" s="624"/>
      <c r="M42" s="624"/>
      <c r="N42" s="624"/>
      <c r="O42" s="624"/>
      <c r="P42" s="664"/>
      <c r="Q42" s="623"/>
      <c r="R42" s="666"/>
      <c r="S42" s="624"/>
      <c r="T42" s="625"/>
      <c r="U42" s="625"/>
      <c r="V42" s="625"/>
      <c r="W42" s="624"/>
      <c r="X42" s="623"/>
      <c r="Y42" s="666"/>
      <c r="Z42" s="624"/>
      <c r="AA42" s="625"/>
      <c r="AB42" s="625"/>
      <c r="AC42" s="625"/>
      <c r="AD42" s="624"/>
      <c r="AE42" s="623"/>
      <c r="AF42" s="626"/>
      <c r="AG42" s="625"/>
      <c r="AH42" s="625"/>
      <c r="AI42" s="625"/>
      <c r="AJ42" s="625"/>
      <c r="AK42" s="624"/>
      <c r="AL42" s="623"/>
      <c r="AM42" s="626"/>
      <c r="AN42" s="625"/>
      <c r="AO42" s="625"/>
      <c r="AP42" s="625"/>
      <c r="AQ42" s="625"/>
      <c r="AR42" s="624"/>
      <c r="AS42" s="664"/>
      <c r="AT42" s="626"/>
      <c r="AU42" s="624"/>
      <c r="AV42" s="624"/>
      <c r="AW42" s="624"/>
      <c r="AX42" s="624"/>
      <c r="AY42" s="624"/>
      <c r="AZ42" s="664"/>
      <c r="BA42" s="698">
        <f t="shared" si="0"/>
        <v>0</v>
      </c>
    </row>
    <row r="43" spans="2:53" ht="13.5" x14ac:dyDescent="0.2">
      <c r="B43" s="697">
        <v>32</v>
      </c>
      <c r="C43" s="699" t="s">
        <v>721</v>
      </c>
      <c r="D43" s="624"/>
      <c r="E43" s="625"/>
      <c r="F43" s="625"/>
      <c r="G43" s="625"/>
      <c r="H43" s="625"/>
      <c r="I43" s="624"/>
      <c r="J43" s="623"/>
      <c r="K43" s="666"/>
      <c r="L43" s="624"/>
      <c r="M43" s="624"/>
      <c r="N43" s="624"/>
      <c r="O43" s="624"/>
      <c r="P43" s="664"/>
      <c r="Q43" s="623"/>
      <c r="R43" s="666"/>
      <c r="S43" s="624"/>
      <c r="T43" s="625"/>
      <c r="U43" s="625"/>
      <c r="V43" s="625"/>
      <c r="W43" s="624"/>
      <c r="X43" s="623"/>
      <c r="Y43" s="666"/>
      <c r="Z43" s="624"/>
      <c r="AA43" s="625"/>
      <c r="AB43" s="625"/>
      <c r="AC43" s="625"/>
      <c r="AD43" s="624"/>
      <c r="AE43" s="623"/>
      <c r="AF43" s="626"/>
      <c r="AG43" s="625"/>
      <c r="AH43" s="625"/>
      <c r="AI43" s="625"/>
      <c r="AJ43" s="625"/>
      <c r="AK43" s="624"/>
      <c r="AL43" s="623"/>
      <c r="AM43" s="626"/>
      <c r="AN43" s="625"/>
      <c r="AO43" s="625"/>
      <c r="AP43" s="625"/>
      <c r="AQ43" s="625"/>
      <c r="AR43" s="624"/>
      <c r="AS43" s="664"/>
      <c r="AT43" s="626"/>
      <c r="AU43" s="624"/>
      <c r="AV43" s="624"/>
      <c r="AW43" s="624"/>
      <c r="AX43" s="624"/>
      <c r="AY43" s="624"/>
      <c r="AZ43" s="664"/>
      <c r="BA43" s="698">
        <f t="shared" si="0"/>
        <v>0</v>
      </c>
    </row>
    <row r="44" spans="2:53" ht="13.5" x14ac:dyDescent="0.2">
      <c r="B44" s="697">
        <v>33</v>
      </c>
      <c r="C44" s="699" t="s">
        <v>680</v>
      </c>
      <c r="D44" s="624"/>
      <c r="E44" s="625"/>
      <c r="F44" s="625"/>
      <c r="G44" s="625"/>
      <c r="H44" s="625"/>
      <c r="I44" s="624"/>
      <c r="J44" s="623"/>
      <c r="K44" s="666"/>
      <c r="L44" s="624"/>
      <c r="M44" s="624"/>
      <c r="N44" s="624"/>
      <c r="O44" s="624"/>
      <c r="P44" s="664"/>
      <c r="Q44" s="623"/>
      <c r="R44" s="666"/>
      <c r="S44" s="624"/>
      <c r="T44" s="625"/>
      <c r="U44" s="625"/>
      <c r="V44" s="625"/>
      <c r="W44" s="624"/>
      <c r="X44" s="623"/>
      <c r="Y44" s="666"/>
      <c r="Z44" s="624"/>
      <c r="AA44" s="625"/>
      <c r="AB44" s="625"/>
      <c r="AC44" s="625"/>
      <c r="AD44" s="624"/>
      <c r="AE44" s="623"/>
      <c r="AF44" s="626"/>
      <c r="AG44" s="625"/>
      <c r="AH44" s="625"/>
      <c r="AI44" s="625"/>
      <c r="AJ44" s="625"/>
      <c r="AK44" s="624"/>
      <c r="AL44" s="623"/>
      <c r="AM44" s="626"/>
      <c r="AN44" s="625"/>
      <c r="AO44" s="625"/>
      <c r="AP44" s="625"/>
      <c r="AQ44" s="625"/>
      <c r="AR44" s="624"/>
      <c r="AS44" s="664"/>
      <c r="AT44" s="626"/>
      <c r="AU44" s="624"/>
      <c r="AV44" s="624"/>
      <c r="AW44" s="624"/>
      <c r="AX44" s="624"/>
      <c r="AY44" s="624"/>
      <c r="AZ44" s="664"/>
      <c r="BA44" s="698">
        <f t="shared" ref="BA44:BA69" si="1">COUNTA(D44:AZ44)</f>
        <v>0</v>
      </c>
    </row>
    <row r="45" spans="2:53" ht="13.5" x14ac:dyDescent="0.2">
      <c r="B45" s="697">
        <v>34</v>
      </c>
      <c r="C45" s="699" t="s">
        <v>722</v>
      </c>
      <c r="D45" s="624"/>
      <c r="E45" s="625"/>
      <c r="F45" s="625"/>
      <c r="G45" s="625"/>
      <c r="H45" s="625"/>
      <c r="I45" s="624"/>
      <c r="J45" s="623"/>
      <c r="K45" s="666"/>
      <c r="L45" s="624"/>
      <c r="M45" s="624"/>
      <c r="N45" s="624"/>
      <c r="O45" s="624"/>
      <c r="P45" s="664"/>
      <c r="Q45" s="623"/>
      <c r="R45" s="666"/>
      <c r="S45" s="624"/>
      <c r="T45" s="625"/>
      <c r="U45" s="625"/>
      <c r="V45" s="625"/>
      <c r="W45" s="624"/>
      <c r="X45" s="623"/>
      <c r="Y45" s="666"/>
      <c r="Z45" s="624"/>
      <c r="AA45" s="625"/>
      <c r="AB45" s="625"/>
      <c r="AC45" s="625"/>
      <c r="AD45" s="624"/>
      <c r="AE45" s="623"/>
      <c r="AF45" s="626"/>
      <c r="AG45" s="625"/>
      <c r="AH45" s="625"/>
      <c r="AI45" s="625"/>
      <c r="AJ45" s="625"/>
      <c r="AK45" s="624"/>
      <c r="AL45" s="623"/>
      <c r="AM45" s="626"/>
      <c r="AN45" s="625"/>
      <c r="AO45" s="625"/>
      <c r="AP45" s="625"/>
      <c r="AQ45" s="625"/>
      <c r="AR45" s="624"/>
      <c r="AS45" s="664"/>
      <c r="AT45" s="626"/>
      <c r="AU45" s="624"/>
      <c r="AV45" s="624"/>
      <c r="AW45" s="624"/>
      <c r="AX45" s="624"/>
      <c r="AY45" s="624"/>
      <c r="AZ45" s="664"/>
      <c r="BA45" s="698">
        <f t="shared" si="1"/>
        <v>0</v>
      </c>
    </row>
    <row r="46" spans="2:53" ht="13.5" x14ac:dyDescent="0.2">
      <c r="B46" s="697">
        <v>35</v>
      </c>
      <c r="C46" s="699" t="s">
        <v>682</v>
      </c>
      <c r="D46" s="624"/>
      <c r="E46" s="625"/>
      <c r="F46" s="625"/>
      <c r="G46" s="625"/>
      <c r="H46" s="625"/>
      <c r="I46" s="624"/>
      <c r="J46" s="623"/>
      <c r="K46" s="666"/>
      <c r="L46" s="624"/>
      <c r="M46" s="624"/>
      <c r="N46" s="624"/>
      <c r="O46" s="624"/>
      <c r="P46" s="664"/>
      <c r="Q46" s="623"/>
      <c r="R46" s="666"/>
      <c r="S46" s="624"/>
      <c r="T46" s="625"/>
      <c r="U46" s="625"/>
      <c r="V46" s="625"/>
      <c r="W46" s="624"/>
      <c r="X46" s="623"/>
      <c r="Y46" s="666"/>
      <c r="Z46" s="624"/>
      <c r="AA46" s="625"/>
      <c r="AB46" s="625"/>
      <c r="AC46" s="625"/>
      <c r="AD46" s="624"/>
      <c r="AE46" s="623"/>
      <c r="AF46" s="626"/>
      <c r="AG46" s="625"/>
      <c r="AH46" s="625"/>
      <c r="AI46" s="625"/>
      <c r="AJ46" s="625"/>
      <c r="AK46" s="624"/>
      <c r="AL46" s="623"/>
      <c r="AM46" s="626"/>
      <c r="AN46" s="625"/>
      <c r="AO46" s="625"/>
      <c r="AP46" s="625"/>
      <c r="AQ46" s="625"/>
      <c r="AR46" s="624"/>
      <c r="AS46" s="664"/>
      <c r="AT46" s="626"/>
      <c r="AU46" s="624"/>
      <c r="AV46" s="624"/>
      <c r="AW46" s="624"/>
      <c r="AX46" s="624"/>
      <c r="AY46" s="624"/>
      <c r="AZ46" s="664"/>
      <c r="BA46" s="698">
        <f t="shared" si="1"/>
        <v>0</v>
      </c>
    </row>
    <row r="47" spans="2:53" ht="13.5" x14ac:dyDescent="0.2">
      <c r="B47" s="697">
        <v>36</v>
      </c>
      <c r="C47" s="696"/>
      <c r="D47" s="624"/>
      <c r="E47" s="625"/>
      <c r="F47" s="625"/>
      <c r="G47" s="625"/>
      <c r="H47" s="625"/>
      <c r="I47" s="624"/>
      <c r="J47" s="623"/>
      <c r="K47" s="666"/>
      <c r="L47" s="624"/>
      <c r="M47" s="624"/>
      <c r="N47" s="624"/>
      <c r="O47" s="624"/>
      <c r="P47" s="664"/>
      <c r="Q47" s="623"/>
      <c r="R47" s="666"/>
      <c r="S47" s="624"/>
      <c r="T47" s="625"/>
      <c r="U47" s="625"/>
      <c r="V47" s="625"/>
      <c r="W47" s="624"/>
      <c r="X47" s="623"/>
      <c r="Y47" s="666"/>
      <c r="Z47" s="624"/>
      <c r="AA47" s="625"/>
      <c r="AB47" s="625"/>
      <c r="AC47" s="625"/>
      <c r="AD47" s="624"/>
      <c r="AE47" s="623"/>
      <c r="AF47" s="626"/>
      <c r="AG47" s="625"/>
      <c r="AH47" s="625"/>
      <c r="AI47" s="625"/>
      <c r="AJ47" s="625"/>
      <c r="AK47" s="624"/>
      <c r="AL47" s="623"/>
      <c r="AM47" s="626"/>
      <c r="AN47" s="625"/>
      <c r="AO47" s="625"/>
      <c r="AP47" s="625"/>
      <c r="AQ47" s="625"/>
      <c r="AR47" s="624"/>
      <c r="AS47" s="664"/>
      <c r="AT47" s="626"/>
      <c r="AU47" s="624"/>
      <c r="AV47" s="624"/>
      <c r="AW47" s="624"/>
      <c r="AX47" s="624"/>
      <c r="AY47" s="624"/>
      <c r="AZ47" s="664"/>
      <c r="BA47" s="698">
        <f t="shared" si="1"/>
        <v>0</v>
      </c>
    </row>
    <row r="48" spans="2:53" ht="13.5" x14ac:dyDescent="0.2">
      <c r="B48" s="697">
        <v>37</v>
      </c>
      <c r="C48" s="696"/>
      <c r="D48" s="624"/>
      <c r="E48" s="625"/>
      <c r="F48" s="625"/>
      <c r="G48" s="625"/>
      <c r="H48" s="625"/>
      <c r="I48" s="624"/>
      <c r="J48" s="623"/>
      <c r="K48" s="666"/>
      <c r="L48" s="624"/>
      <c r="M48" s="624"/>
      <c r="N48" s="624"/>
      <c r="O48" s="624"/>
      <c r="P48" s="664"/>
      <c r="Q48" s="623"/>
      <c r="R48" s="666"/>
      <c r="S48" s="624"/>
      <c r="T48" s="625"/>
      <c r="U48" s="625"/>
      <c r="V48" s="625"/>
      <c r="W48" s="624"/>
      <c r="X48" s="623"/>
      <c r="Y48" s="666"/>
      <c r="Z48" s="624"/>
      <c r="AA48" s="625"/>
      <c r="AB48" s="625"/>
      <c r="AC48" s="625"/>
      <c r="AD48" s="624"/>
      <c r="AE48" s="623"/>
      <c r="AF48" s="626"/>
      <c r="AG48" s="625"/>
      <c r="AH48" s="625"/>
      <c r="AI48" s="625"/>
      <c r="AJ48" s="625"/>
      <c r="AK48" s="624"/>
      <c r="AL48" s="623"/>
      <c r="AM48" s="626"/>
      <c r="AN48" s="625"/>
      <c r="AO48" s="625"/>
      <c r="AP48" s="625"/>
      <c r="AQ48" s="625"/>
      <c r="AR48" s="624"/>
      <c r="AS48" s="664"/>
      <c r="AT48" s="626"/>
      <c r="AU48" s="624"/>
      <c r="AV48" s="624"/>
      <c r="AW48" s="624"/>
      <c r="AX48" s="624"/>
      <c r="AY48" s="624"/>
      <c r="AZ48" s="664"/>
      <c r="BA48" s="698">
        <f t="shared" si="1"/>
        <v>0</v>
      </c>
    </row>
    <row r="49" spans="2:53" ht="13.5" x14ac:dyDescent="0.2">
      <c r="B49" s="697">
        <v>38</v>
      </c>
      <c r="C49" s="696"/>
      <c r="D49" s="624"/>
      <c r="E49" s="625"/>
      <c r="F49" s="625"/>
      <c r="G49" s="625"/>
      <c r="H49" s="625"/>
      <c r="I49" s="624"/>
      <c r="J49" s="623"/>
      <c r="K49" s="666"/>
      <c r="L49" s="624"/>
      <c r="M49" s="624"/>
      <c r="N49" s="624"/>
      <c r="O49" s="624"/>
      <c r="P49" s="664"/>
      <c r="Q49" s="623"/>
      <c r="R49" s="666"/>
      <c r="S49" s="624"/>
      <c r="T49" s="625"/>
      <c r="U49" s="625"/>
      <c r="V49" s="625"/>
      <c r="W49" s="624"/>
      <c r="X49" s="623"/>
      <c r="Y49" s="666"/>
      <c r="Z49" s="624"/>
      <c r="AA49" s="625"/>
      <c r="AB49" s="625"/>
      <c r="AC49" s="625"/>
      <c r="AD49" s="624"/>
      <c r="AE49" s="623"/>
      <c r="AF49" s="626"/>
      <c r="AG49" s="625"/>
      <c r="AH49" s="625"/>
      <c r="AI49" s="625"/>
      <c r="AJ49" s="625"/>
      <c r="AK49" s="624"/>
      <c r="AL49" s="623"/>
      <c r="AM49" s="626"/>
      <c r="AN49" s="625"/>
      <c r="AO49" s="625"/>
      <c r="AP49" s="625"/>
      <c r="AQ49" s="625"/>
      <c r="AR49" s="624"/>
      <c r="AS49" s="664"/>
      <c r="AT49" s="626"/>
      <c r="AU49" s="624"/>
      <c r="AV49" s="624"/>
      <c r="AW49" s="624"/>
      <c r="AX49" s="624"/>
      <c r="AY49" s="624"/>
      <c r="AZ49" s="664"/>
      <c r="BA49" s="698">
        <f t="shared" si="1"/>
        <v>0</v>
      </c>
    </row>
    <row r="50" spans="2:53" ht="13.5" x14ac:dyDescent="0.2">
      <c r="B50" s="697">
        <v>39</v>
      </c>
      <c r="C50" s="696"/>
      <c r="D50" s="624"/>
      <c r="E50" s="625"/>
      <c r="F50" s="625"/>
      <c r="G50" s="625"/>
      <c r="H50" s="625"/>
      <c r="I50" s="624"/>
      <c r="J50" s="623"/>
      <c r="K50" s="666"/>
      <c r="L50" s="624"/>
      <c r="M50" s="624"/>
      <c r="N50" s="624"/>
      <c r="O50" s="624"/>
      <c r="P50" s="664"/>
      <c r="Q50" s="623"/>
      <c r="R50" s="666"/>
      <c r="S50" s="624"/>
      <c r="T50" s="625"/>
      <c r="U50" s="625"/>
      <c r="V50" s="625"/>
      <c r="W50" s="624"/>
      <c r="X50" s="623"/>
      <c r="Y50" s="666"/>
      <c r="Z50" s="624"/>
      <c r="AA50" s="625"/>
      <c r="AB50" s="625"/>
      <c r="AC50" s="625"/>
      <c r="AD50" s="624"/>
      <c r="AE50" s="623"/>
      <c r="AF50" s="626"/>
      <c r="AG50" s="625"/>
      <c r="AH50" s="625"/>
      <c r="AI50" s="625"/>
      <c r="AJ50" s="625"/>
      <c r="AK50" s="624"/>
      <c r="AL50" s="623"/>
      <c r="AM50" s="626"/>
      <c r="AN50" s="625"/>
      <c r="AO50" s="625"/>
      <c r="AP50" s="625"/>
      <c r="AQ50" s="625"/>
      <c r="AR50" s="624"/>
      <c r="AS50" s="664"/>
      <c r="AT50" s="626"/>
      <c r="AU50" s="624"/>
      <c r="AV50" s="624"/>
      <c r="AW50" s="624"/>
      <c r="AX50" s="624"/>
      <c r="AY50" s="624"/>
      <c r="AZ50" s="664"/>
      <c r="BA50" s="698">
        <f t="shared" si="1"/>
        <v>0</v>
      </c>
    </row>
    <row r="51" spans="2:53" ht="13.5" x14ac:dyDescent="0.2">
      <c r="B51" s="697">
        <v>40</v>
      </c>
      <c r="C51" s="696"/>
      <c r="D51" s="624"/>
      <c r="E51" s="625"/>
      <c r="F51" s="625"/>
      <c r="G51" s="625"/>
      <c r="H51" s="625"/>
      <c r="I51" s="624"/>
      <c r="J51" s="623"/>
      <c r="K51" s="666"/>
      <c r="L51" s="624"/>
      <c r="M51" s="624"/>
      <c r="N51" s="624"/>
      <c r="O51" s="624"/>
      <c r="P51" s="664"/>
      <c r="Q51" s="623"/>
      <c r="R51" s="666"/>
      <c r="S51" s="624"/>
      <c r="T51" s="625"/>
      <c r="U51" s="625"/>
      <c r="V51" s="625"/>
      <c r="W51" s="624"/>
      <c r="X51" s="623"/>
      <c r="Y51" s="666"/>
      <c r="Z51" s="624"/>
      <c r="AA51" s="625"/>
      <c r="AB51" s="625"/>
      <c r="AC51" s="625"/>
      <c r="AD51" s="624"/>
      <c r="AE51" s="623"/>
      <c r="AF51" s="626"/>
      <c r="AG51" s="625"/>
      <c r="AH51" s="625"/>
      <c r="AI51" s="625"/>
      <c r="AJ51" s="625"/>
      <c r="AK51" s="624"/>
      <c r="AL51" s="623"/>
      <c r="AM51" s="626"/>
      <c r="AN51" s="625"/>
      <c r="AO51" s="625"/>
      <c r="AP51" s="625"/>
      <c r="AQ51" s="625"/>
      <c r="AR51" s="624"/>
      <c r="AS51" s="664"/>
      <c r="AT51" s="626"/>
      <c r="AU51" s="624"/>
      <c r="AV51" s="624"/>
      <c r="AW51" s="624"/>
      <c r="AX51" s="624"/>
      <c r="AY51" s="624"/>
      <c r="AZ51" s="664"/>
      <c r="BA51" s="698">
        <f t="shared" si="1"/>
        <v>0</v>
      </c>
    </row>
    <row r="52" spans="2:53" ht="13.5" x14ac:dyDescent="0.2">
      <c r="B52" s="697">
        <v>41</v>
      </c>
      <c r="C52" s="696"/>
      <c r="D52" s="624"/>
      <c r="E52" s="625"/>
      <c r="F52" s="625"/>
      <c r="G52" s="625"/>
      <c r="H52" s="625"/>
      <c r="I52" s="624"/>
      <c r="J52" s="623"/>
      <c r="K52" s="666"/>
      <c r="L52" s="624"/>
      <c r="M52" s="624"/>
      <c r="N52" s="624"/>
      <c r="O52" s="624"/>
      <c r="P52" s="664"/>
      <c r="Q52" s="623"/>
      <c r="R52" s="666"/>
      <c r="S52" s="624"/>
      <c r="T52" s="625"/>
      <c r="U52" s="625"/>
      <c r="V52" s="625"/>
      <c r="W52" s="624"/>
      <c r="X52" s="623"/>
      <c r="Y52" s="666"/>
      <c r="Z52" s="624"/>
      <c r="AA52" s="625"/>
      <c r="AB52" s="625"/>
      <c r="AC52" s="625"/>
      <c r="AD52" s="624"/>
      <c r="AE52" s="623"/>
      <c r="AF52" s="626"/>
      <c r="AG52" s="625"/>
      <c r="AH52" s="625"/>
      <c r="AI52" s="625"/>
      <c r="AJ52" s="625"/>
      <c r="AK52" s="624"/>
      <c r="AL52" s="623"/>
      <c r="AM52" s="626"/>
      <c r="AN52" s="625"/>
      <c r="AO52" s="625"/>
      <c r="AP52" s="625"/>
      <c r="AQ52" s="625"/>
      <c r="AR52" s="624"/>
      <c r="AS52" s="664"/>
      <c r="AT52" s="626"/>
      <c r="AU52" s="624"/>
      <c r="AV52" s="624"/>
      <c r="AW52" s="624"/>
      <c r="AX52" s="624"/>
      <c r="AY52" s="624"/>
      <c r="AZ52" s="664"/>
      <c r="BA52" s="698">
        <f t="shared" si="1"/>
        <v>0</v>
      </c>
    </row>
    <row r="53" spans="2:53" ht="13.5" x14ac:dyDescent="0.2">
      <c r="B53" s="697">
        <v>42</v>
      </c>
      <c r="C53" s="696"/>
      <c r="D53" s="624"/>
      <c r="E53" s="625"/>
      <c r="F53" s="625"/>
      <c r="G53" s="625"/>
      <c r="H53" s="625"/>
      <c r="I53" s="624"/>
      <c r="J53" s="623"/>
      <c r="K53" s="666"/>
      <c r="L53" s="624"/>
      <c r="M53" s="624"/>
      <c r="N53" s="624"/>
      <c r="O53" s="624"/>
      <c r="P53" s="664"/>
      <c r="Q53" s="623"/>
      <c r="R53" s="666"/>
      <c r="S53" s="624"/>
      <c r="T53" s="625"/>
      <c r="U53" s="625"/>
      <c r="V53" s="625"/>
      <c r="W53" s="624"/>
      <c r="X53" s="623"/>
      <c r="Y53" s="666"/>
      <c r="Z53" s="624"/>
      <c r="AA53" s="625"/>
      <c r="AB53" s="625"/>
      <c r="AC53" s="625"/>
      <c r="AD53" s="624"/>
      <c r="AE53" s="623"/>
      <c r="AF53" s="626"/>
      <c r="AG53" s="625"/>
      <c r="AH53" s="625"/>
      <c r="AI53" s="625"/>
      <c r="AJ53" s="625"/>
      <c r="AK53" s="624"/>
      <c r="AL53" s="623"/>
      <c r="AM53" s="626"/>
      <c r="AN53" s="625"/>
      <c r="AO53" s="625"/>
      <c r="AP53" s="625"/>
      <c r="AQ53" s="625"/>
      <c r="AR53" s="624"/>
      <c r="AS53" s="664"/>
      <c r="AT53" s="626"/>
      <c r="AU53" s="624"/>
      <c r="AV53" s="624"/>
      <c r="AW53" s="624"/>
      <c r="AX53" s="624"/>
      <c r="AY53" s="624"/>
      <c r="AZ53" s="664"/>
      <c r="BA53" s="698">
        <f t="shared" si="1"/>
        <v>0</v>
      </c>
    </row>
    <row r="54" spans="2:53" ht="13.5" x14ac:dyDescent="0.2">
      <c r="B54" s="697">
        <v>43</v>
      </c>
      <c r="C54" s="696"/>
      <c r="D54" s="624"/>
      <c r="E54" s="625"/>
      <c r="F54" s="625"/>
      <c r="G54" s="625"/>
      <c r="H54" s="625"/>
      <c r="I54" s="624"/>
      <c r="J54" s="623"/>
      <c r="K54" s="666"/>
      <c r="L54" s="624"/>
      <c r="M54" s="624"/>
      <c r="N54" s="624"/>
      <c r="O54" s="624"/>
      <c r="P54" s="664"/>
      <c r="Q54" s="623"/>
      <c r="R54" s="666"/>
      <c r="S54" s="624"/>
      <c r="T54" s="625"/>
      <c r="U54" s="625"/>
      <c r="V54" s="625"/>
      <c r="W54" s="624"/>
      <c r="X54" s="623"/>
      <c r="Y54" s="666"/>
      <c r="Z54" s="624"/>
      <c r="AA54" s="625"/>
      <c r="AB54" s="625"/>
      <c r="AC54" s="625"/>
      <c r="AD54" s="624"/>
      <c r="AE54" s="623"/>
      <c r="AF54" s="626"/>
      <c r="AG54" s="625"/>
      <c r="AH54" s="625"/>
      <c r="AI54" s="625"/>
      <c r="AJ54" s="625"/>
      <c r="AK54" s="624"/>
      <c r="AL54" s="623"/>
      <c r="AM54" s="626"/>
      <c r="AN54" s="625"/>
      <c r="AO54" s="625"/>
      <c r="AP54" s="625"/>
      <c r="AQ54" s="625"/>
      <c r="AR54" s="624"/>
      <c r="AS54" s="664"/>
      <c r="AT54" s="626"/>
      <c r="AU54" s="624"/>
      <c r="AV54" s="624"/>
      <c r="AW54" s="624"/>
      <c r="AX54" s="624"/>
      <c r="AY54" s="624"/>
      <c r="AZ54" s="664"/>
      <c r="BA54" s="698">
        <f t="shared" si="1"/>
        <v>0</v>
      </c>
    </row>
    <row r="55" spans="2:53" ht="13.5" x14ac:dyDescent="0.2">
      <c r="B55" s="697">
        <v>44</v>
      </c>
      <c r="C55" s="696"/>
      <c r="D55" s="624"/>
      <c r="E55" s="625"/>
      <c r="F55" s="625"/>
      <c r="G55" s="625"/>
      <c r="H55" s="625"/>
      <c r="I55" s="624"/>
      <c r="J55" s="623"/>
      <c r="K55" s="666"/>
      <c r="L55" s="624"/>
      <c r="M55" s="624"/>
      <c r="N55" s="624"/>
      <c r="O55" s="624"/>
      <c r="P55" s="664"/>
      <c r="Q55" s="623"/>
      <c r="R55" s="666"/>
      <c r="S55" s="624"/>
      <c r="T55" s="625"/>
      <c r="U55" s="625"/>
      <c r="V55" s="625"/>
      <c r="W55" s="624"/>
      <c r="X55" s="623"/>
      <c r="Y55" s="666"/>
      <c r="Z55" s="624"/>
      <c r="AA55" s="625"/>
      <c r="AB55" s="625"/>
      <c r="AC55" s="625"/>
      <c r="AD55" s="624"/>
      <c r="AE55" s="623"/>
      <c r="AF55" s="626"/>
      <c r="AG55" s="625"/>
      <c r="AH55" s="625"/>
      <c r="AI55" s="625"/>
      <c r="AJ55" s="625"/>
      <c r="AK55" s="624"/>
      <c r="AL55" s="623"/>
      <c r="AM55" s="626"/>
      <c r="AN55" s="625"/>
      <c r="AO55" s="625"/>
      <c r="AP55" s="625"/>
      <c r="AQ55" s="625"/>
      <c r="AR55" s="624"/>
      <c r="AS55" s="664"/>
      <c r="AT55" s="626"/>
      <c r="AU55" s="624"/>
      <c r="AV55" s="624"/>
      <c r="AW55" s="624"/>
      <c r="AX55" s="624"/>
      <c r="AY55" s="624"/>
      <c r="AZ55" s="664"/>
      <c r="BA55" s="698">
        <f t="shared" si="1"/>
        <v>0</v>
      </c>
    </row>
    <row r="56" spans="2:53" ht="13.5" x14ac:dyDescent="0.2">
      <c r="B56" s="697">
        <v>45</v>
      </c>
      <c r="C56" s="696"/>
      <c r="D56" s="624"/>
      <c r="E56" s="625"/>
      <c r="F56" s="625"/>
      <c r="G56" s="625"/>
      <c r="H56" s="625"/>
      <c r="I56" s="624"/>
      <c r="J56" s="623"/>
      <c r="K56" s="666"/>
      <c r="L56" s="624"/>
      <c r="M56" s="624"/>
      <c r="N56" s="624"/>
      <c r="O56" s="624"/>
      <c r="P56" s="664"/>
      <c r="Q56" s="623"/>
      <c r="R56" s="666"/>
      <c r="S56" s="624"/>
      <c r="T56" s="625"/>
      <c r="U56" s="625"/>
      <c r="V56" s="625"/>
      <c r="W56" s="624"/>
      <c r="X56" s="623"/>
      <c r="Y56" s="666"/>
      <c r="Z56" s="624"/>
      <c r="AA56" s="625"/>
      <c r="AB56" s="625"/>
      <c r="AC56" s="625"/>
      <c r="AD56" s="624"/>
      <c r="AE56" s="623"/>
      <c r="AF56" s="626"/>
      <c r="AG56" s="625"/>
      <c r="AH56" s="625"/>
      <c r="AI56" s="625"/>
      <c r="AJ56" s="625"/>
      <c r="AK56" s="624"/>
      <c r="AL56" s="623"/>
      <c r="AM56" s="626"/>
      <c r="AN56" s="625"/>
      <c r="AO56" s="625"/>
      <c r="AP56" s="625"/>
      <c r="AQ56" s="625"/>
      <c r="AR56" s="624"/>
      <c r="AS56" s="664"/>
      <c r="AT56" s="626"/>
      <c r="AU56" s="624"/>
      <c r="AV56" s="624"/>
      <c r="AW56" s="624"/>
      <c r="AX56" s="624"/>
      <c r="AY56" s="624"/>
      <c r="AZ56" s="664"/>
      <c r="BA56" s="698">
        <f t="shared" si="1"/>
        <v>0</v>
      </c>
    </row>
    <row r="57" spans="2:53" ht="13.5" x14ac:dyDescent="0.2">
      <c r="B57" s="697">
        <v>46</v>
      </c>
      <c r="C57" s="696"/>
      <c r="D57" s="624"/>
      <c r="E57" s="625"/>
      <c r="F57" s="625"/>
      <c r="G57" s="625"/>
      <c r="H57" s="625"/>
      <c r="I57" s="624"/>
      <c r="J57" s="623"/>
      <c r="K57" s="666"/>
      <c r="L57" s="624"/>
      <c r="M57" s="624"/>
      <c r="N57" s="624"/>
      <c r="O57" s="624"/>
      <c r="P57" s="664"/>
      <c r="Q57" s="623"/>
      <c r="R57" s="666"/>
      <c r="S57" s="624"/>
      <c r="T57" s="625"/>
      <c r="U57" s="625"/>
      <c r="V57" s="625"/>
      <c r="W57" s="624"/>
      <c r="X57" s="623"/>
      <c r="Y57" s="666"/>
      <c r="Z57" s="624"/>
      <c r="AA57" s="625"/>
      <c r="AB57" s="625"/>
      <c r="AC57" s="625"/>
      <c r="AD57" s="624"/>
      <c r="AE57" s="623"/>
      <c r="AF57" s="626"/>
      <c r="AG57" s="625"/>
      <c r="AH57" s="625"/>
      <c r="AI57" s="625"/>
      <c r="AJ57" s="625"/>
      <c r="AK57" s="624"/>
      <c r="AL57" s="623"/>
      <c r="AM57" s="626"/>
      <c r="AN57" s="625"/>
      <c r="AO57" s="625"/>
      <c r="AP57" s="625"/>
      <c r="AQ57" s="625"/>
      <c r="AR57" s="624"/>
      <c r="AS57" s="664"/>
      <c r="AT57" s="626"/>
      <c r="AU57" s="624"/>
      <c r="AV57" s="624"/>
      <c r="AW57" s="624"/>
      <c r="AX57" s="624"/>
      <c r="AY57" s="624"/>
      <c r="AZ57" s="664"/>
      <c r="BA57" s="698">
        <f t="shared" si="1"/>
        <v>0</v>
      </c>
    </row>
    <row r="58" spans="2:53" ht="13.5" x14ac:dyDescent="0.2">
      <c r="B58" s="697">
        <v>47</v>
      </c>
      <c r="C58" s="696"/>
      <c r="D58" s="624"/>
      <c r="E58" s="625"/>
      <c r="F58" s="625"/>
      <c r="G58" s="625"/>
      <c r="H58" s="625"/>
      <c r="I58" s="624"/>
      <c r="J58" s="623"/>
      <c r="K58" s="666"/>
      <c r="L58" s="624"/>
      <c r="M58" s="624"/>
      <c r="N58" s="624"/>
      <c r="O58" s="624"/>
      <c r="P58" s="664"/>
      <c r="Q58" s="623"/>
      <c r="R58" s="666"/>
      <c r="S58" s="624"/>
      <c r="T58" s="625"/>
      <c r="U58" s="625"/>
      <c r="V58" s="625"/>
      <c r="W58" s="624"/>
      <c r="X58" s="623"/>
      <c r="Y58" s="666"/>
      <c r="Z58" s="624"/>
      <c r="AA58" s="625"/>
      <c r="AB58" s="625"/>
      <c r="AC58" s="625"/>
      <c r="AD58" s="624"/>
      <c r="AE58" s="623"/>
      <c r="AF58" s="626"/>
      <c r="AG58" s="625"/>
      <c r="AH58" s="625"/>
      <c r="AI58" s="625"/>
      <c r="AJ58" s="625"/>
      <c r="AK58" s="624"/>
      <c r="AL58" s="623"/>
      <c r="AM58" s="626"/>
      <c r="AN58" s="625"/>
      <c r="AO58" s="625"/>
      <c r="AP58" s="625"/>
      <c r="AQ58" s="625"/>
      <c r="AR58" s="624"/>
      <c r="AS58" s="664"/>
      <c r="AT58" s="626"/>
      <c r="AU58" s="624"/>
      <c r="AV58" s="624"/>
      <c r="AW58" s="624"/>
      <c r="AX58" s="624"/>
      <c r="AY58" s="624"/>
      <c r="AZ58" s="664"/>
      <c r="BA58" s="698">
        <f t="shared" si="1"/>
        <v>0</v>
      </c>
    </row>
    <row r="59" spans="2:53" ht="13.5" x14ac:dyDescent="0.2">
      <c r="B59" s="697">
        <v>48</v>
      </c>
      <c r="C59" s="696"/>
      <c r="D59" s="624"/>
      <c r="E59" s="625"/>
      <c r="F59" s="625"/>
      <c r="G59" s="625"/>
      <c r="H59" s="625"/>
      <c r="I59" s="624"/>
      <c r="J59" s="623"/>
      <c r="K59" s="666"/>
      <c r="L59" s="624"/>
      <c r="M59" s="624"/>
      <c r="N59" s="624"/>
      <c r="O59" s="624"/>
      <c r="P59" s="664"/>
      <c r="Q59" s="623"/>
      <c r="R59" s="666"/>
      <c r="S59" s="624"/>
      <c r="T59" s="625"/>
      <c r="U59" s="625"/>
      <c r="V59" s="625"/>
      <c r="W59" s="624"/>
      <c r="X59" s="623"/>
      <c r="Y59" s="666"/>
      <c r="Z59" s="624"/>
      <c r="AA59" s="625"/>
      <c r="AB59" s="625"/>
      <c r="AC59" s="625"/>
      <c r="AD59" s="624"/>
      <c r="AE59" s="623"/>
      <c r="AF59" s="626"/>
      <c r="AG59" s="625"/>
      <c r="AH59" s="625"/>
      <c r="AI59" s="625"/>
      <c r="AJ59" s="625"/>
      <c r="AK59" s="624"/>
      <c r="AL59" s="623"/>
      <c r="AM59" s="626"/>
      <c r="AN59" s="625"/>
      <c r="AO59" s="625"/>
      <c r="AP59" s="625"/>
      <c r="AQ59" s="625"/>
      <c r="AR59" s="624"/>
      <c r="AS59" s="664"/>
      <c r="AT59" s="626"/>
      <c r="AU59" s="624"/>
      <c r="AV59" s="624"/>
      <c r="AW59" s="624"/>
      <c r="AX59" s="624"/>
      <c r="AY59" s="624"/>
      <c r="AZ59" s="664"/>
      <c r="BA59" s="698">
        <f t="shared" si="1"/>
        <v>0</v>
      </c>
    </row>
    <row r="60" spans="2:53" ht="13.5" x14ac:dyDescent="0.2">
      <c r="B60" s="697">
        <v>49</v>
      </c>
      <c r="C60" s="696"/>
      <c r="D60" s="624"/>
      <c r="E60" s="625"/>
      <c r="F60" s="625"/>
      <c r="G60" s="625"/>
      <c r="H60" s="625"/>
      <c r="I60" s="624"/>
      <c r="J60" s="623"/>
      <c r="K60" s="666"/>
      <c r="L60" s="624"/>
      <c r="M60" s="624"/>
      <c r="N60" s="624"/>
      <c r="O60" s="624"/>
      <c r="P60" s="664"/>
      <c r="Q60" s="623"/>
      <c r="R60" s="666"/>
      <c r="S60" s="624"/>
      <c r="T60" s="625"/>
      <c r="U60" s="625"/>
      <c r="V60" s="625"/>
      <c r="W60" s="624"/>
      <c r="X60" s="623"/>
      <c r="Y60" s="666"/>
      <c r="Z60" s="624"/>
      <c r="AA60" s="625"/>
      <c r="AB60" s="625"/>
      <c r="AC60" s="625"/>
      <c r="AD60" s="624"/>
      <c r="AE60" s="623"/>
      <c r="AF60" s="626"/>
      <c r="AG60" s="625"/>
      <c r="AH60" s="625"/>
      <c r="AI60" s="625"/>
      <c r="AJ60" s="625"/>
      <c r="AK60" s="624"/>
      <c r="AL60" s="623"/>
      <c r="AM60" s="626"/>
      <c r="AN60" s="625"/>
      <c r="AO60" s="625"/>
      <c r="AP60" s="625"/>
      <c r="AQ60" s="625"/>
      <c r="AR60" s="624"/>
      <c r="AS60" s="664"/>
      <c r="AT60" s="626"/>
      <c r="AU60" s="624"/>
      <c r="AV60" s="624"/>
      <c r="AW60" s="624"/>
      <c r="AX60" s="624"/>
      <c r="AY60" s="624"/>
      <c r="AZ60" s="664"/>
      <c r="BA60" s="698">
        <f t="shared" si="1"/>
        <v>0</v>
      </c>
    </row>
    <row r="61" spans="2:53" ht="13.5" x14ac:dyDescent="0.2">
      <c r="B61" s="697">
        <v>50</v>
      </c>
      <c r="C61" s="696"/>
      <c r="D61" s="624"/>
      <c r="E61" s="625"/>
      <c r="F61" s="625"/>
      <c r="G61" s="625"/>
      <c r="H61" s="625"/>
      <c r="I61" s="624"/>
      <c r="J61" s="623"/>
      <c r="K61" s="666"/>
      <c r="L61" s="624"/>
      <c r="M61" s="624"/>
      <c r="N61" s="624"/>
      <c r="O61" s="624"/>
      <c r="P61" s="664"/>
      <c r="Q61" s="623"/>
      <c r="R61" s="666"/>
      <c r="S61" s="624"/>
      <c r="T61" s="625"/>
      <c r="U61" s="625"/>
      <c r="V61" s="625"/>
      <c r="W61" s="624"/>
      <c r="X61" s="623"/>
      <c r="Y61" s="666"/>
      <c r="Z61" s="624"/>
      <c r="AA61" s="625"/>
      <c r="AB61" s="625"/>
      <c r="AC61" s="625"/>
      <c r="AD61" s="624"/>
      <c r="AE61" s="623"/>
      <c r="AF61" s="626"/>
      <c r="AG61" s="625"/>
      <c r="AH61" s="625"/>
      <c r="AI61" s="625"/>
      <c r="AJ61" s="625"/>
      <c r="AK61" s="624"/>
      <c r="AL61" s="623"/>
      <c r="AM61" s="626"/>
      <c r="AN61" s="625"/>
      <c r="AO61" s="625"/>
      <c r="AP61" s="625"/>
      <c r="AQ61" s="625"/>
      <c r="AR61" s="624"/>
      <c r="AS61" s="664"/>
      <c r="AT61" s="626"/>
      <c r="AU61" s="624"/>
      <c r="AV61" s="624"/>
      <c r="AW61" s="624"/>
      <c r="AX61" s="624"/>
      <c r="AY61" s="624"/>
      <c r="AZ61" s="664"/>
      <c r="BA61" s="698">
        <f t="shared" si="1"/>
        <v>0</v>
      </c>
    </row>
    <row r="62" spans="2:53" ht="13.5" x14ac:dyDescent="0.2">
      <c r="B62" s="697">
        <v>51</v>
      </c>
      <c r="C62" s="696"/>
      <c r="D62" s="624"/>
      <c r="E62" s="625"/>
      <c r="F62" s="625"/>
      <c r="G62" s="625"/>
      <c r="H62" s="625"/>
      <c r="I62" s="624"/>
      <c r="J62" s="623"/>
      <c r="K62" s="666"/>
      <c r="L62" s="624"/>
      <c r="M62" s="624"/>
      <c r="N62" s="624"/>
      <c r="O62" s="624"/>
      <c r="P62" s="664"/>
      <c r="Q62" s="623"/>
      <c r="R62" s="666"/>
      <c r="S62" s="624"/>
      <c r="T62" s="625"/>
      <c r="U62" s="625"/>
      <c r="V62" s="625"/>
      <c r="W62" s="624"/>
      <c r="X62" s="623"/>
      <c r="Y62" s="666"/>
      <c r="Z62" s="624"/>
      <c r="AA62" s="625"/>
      <c r="AB62" s="625"/>
      <c r="AC62" s="625"/>
      <c r="AD62" s="624"/>
      <c r="AE62" s="623"/>
      <c r="AF62" s="626"/>
      <c r="AG62" s="625"/>
      <c r="AH62" s="625"/>
      <c r="AI62" s="625"/>
      <c r="AJ62" s="625"/>
      <c r="AK62" s="624"/>
      <c r="AL62" s="623"/>
      <c r="AM62" s="626"/>
      <c r="AN62" s="625"/>
      <c r="AO62" s="625"/>
      <c r="AP62" s="625"/>
      <c r="AQ62" s="625"/>
      <c r="AR62" s="624"/>
      <c r="AS62" s="664"/>
      <c r="AT62" s="626"/>
      <c r="AU62" s="624"/>
      <c r="AV62" s="624"/>
      <c r="AW62" s="624"/>
      <c r="AX62" s="624"/>
      <c r="AY62" s="624"/>
      <c r="AZ62" s="664"/>
      <c r="BA62" s="698">
        <f t="shared" si="1"/>
        <v>0</v>
      </c>
    </row>
    <row r="63" spans="2:53" ht="13.5" x14ac:dyDescent="0.2">
      <c r="B63" s="697">
        <v>52</v>
      </c>
      <c r="C63" s="696"/>
      <c r="D63" s="624"/>
      <c r="E63" s="625"/>
      <c r="F63" s="625"/>
      <c r="G63" s="625"/>
      <c r="H63" s="625"/>
      <c r="I63" s="624"/>
      <c r="J63" s="623"/>
      <c r="K63" s="666"/>
      <c r="L63" s="624"/>
      <c r="M63" s="624"/>
      <c r="N63" s="624"/>
      <c r="O63" s="624"/>
      <c r="P63" s="664"/>
      <c r="Q63" s="623"/>
      <c r="R63" s="666"/>
      <c r="S63" s="624"/>
      <c r="T63" s="625"/>
      <c r="U63" s="625"/>
      <c r="V63" s="625"/>
      <c r="W63" s="624"/>
      <c r="X63" s="623"/>
      <c r="Y63" s="666"/>
      <c r="Z63" s="624"/>
      <c r="AA63" s="625"/>
      <c r="AB63" s="625"/>
      <c r="AC63" s="625"/>
      <c r="AD63" s="624"/>
      <c r="AE63" s="623"/>
      <c r="AF63" s="626"/>
      <c r="AG63" s="625"/>
      <c r="AH63" s="625"/>
      <c r="AI63" s="625"/>
      <c r="AJ63" s="625"/>
      <c r="AK63" s="624"/>
      <c r="AL63" s="623"/>
      <c r="AM63" s="626"/>
      <c r="AN63" s="625"/>
      <c r="AO63" s="625"/>
      <c r="AP63" s="625"/>
      <c r="AQ63" s="625"/>
      <c r="AR63" s="624"/>
      <c r="AS63" s="664"/>
      <c r="AT63" s="626"/>
      <c r="AU63" s="624"/>
      <c r="AV63" s="624"/>
      <c r="AW63" s="624"/>
      <c r="AX63" s="624"/>
      <c r="AY63" s="624"/>
      <c r="AZ63" s="664"/>
      <c r="BA63" s="698">
        <f t="shared" si="1"/>
        <v>0</v>
      </c>
    </row>
    <row r="64" spans="2:53" ht="13.5" x14ac:dyDescent="0.2">
      <c r="B64" s="697">
        <v>53</v>
      </c>
      <c r="C64" s="696"/>
      <c r="D64" s="624"/>
      <c r="E64" s="625"/>
      <c r="F64" s="625"/>
      <c r="G64" s="625"/>
      <c r="H64" s="625"/>
      <c r="I64" s="624"/>
      <c r="J64" s="623"/>
      <c r="K64" s="666"/>
      <c r="L64" s="624"/>
      <c r="M64" s="624"/>
      <c r="N64" s="624"/>
      <c r="O64" s="624"/>
      <c r="P64" s="664"/>
      <c r="Q64" s="623"/>
      <c r="R64" s="666"/>
      <c r="S64" s="624"/>
      <c r="T64" s="625"/>
      <c r="U64" s="625"/>
      <c r="V64" s="625"/>
      <c r="W64" s="624"/>
      <c r="X64" s="623"/>
      <c r="Y64" s="666"/>
      <c r="Z64" s="624"/>
      <c r="AA64" s="625"/>
      <c r="AB64" s="625"/>
      <c r="AC64" s="625"/>
      <c r="AD64" s="624"/>
      <c r="AE64" s="623"/>
      <c r="AF64" s="626"/>
      <c r="AG64" s="625"/>
      <c r="AH64" s="625"/>
      <c r="AI64" s="625"/>
      <c r="AJ64" s="625"/>
      <c r="AK64" s="624"/>
      <c r="AL64" s="623"/>
      <c r="AM64" s="626"/>
      <c r="AN64" s="625"/>
      <c r="AO64" s="625"/>
      <c r="AP64" s="625"/>
      <c r="AQ64" s="625"/>
      <c r="AR64" s="624"/>
      <c r="AS64" s="664"/>
      <c r="AT64" s="626"/>
      <c r="AU64" s="624"/>
      <c r="AV64" s="624"/>
      <c r="AW64" s="624"/>
      <c r="AX64" s="624"/>
      <c r="AY64" s="624"/>
      <c r="AZ64" s="664"/>
      <c r="BA64" s="698">
        <f t="shared" si="1"/>
        <v>0</v>
      </c>
    </row>
    <row r="65" spans="2:53" ht="13.5" x14ac:dyDescent="0.2">
      <c r="B65" s="697">
        <v>54</v>
      </c>
      <c r="C65" s="696"/>
      <c r="D65" s="624"/>
      <c r="E65" s="625"/>
      <c r="F65" s="625"/>
      <c r="G65" s="625"/>
      <c r="H65" s="625"/>
      <c r="I65" s="624"/>
      <c r="J65" s="623"/>
      <c r="K65" s="666"/>
      <c r="L65" s="624"/>
      <c r="M65" s="624"/>
      <c r="N65" s="624"/>
      <c r="O65" s="624"/>
      <c r="P65" s="664"/>
      <c r="Q65" s="623"/>
      <c r="R65" s="666"/>
      <c r="S65" s="624"/>
      <c r="T65" s="625"/>
      <c r="U65" s="625"/>
      <c r="V65" s="625"/>
      <c r="W65" s="624"/>
      <c r="X65" s="623"/>
      <c r="Y65" s="666"/>
      <c r="Z65" s="624"/>
      <c r="AA65" s="625"/>
      <c r="AB65" s="625"/>
      <c r="AC65" s="625"/>
      <c r="AD65" s="624"/>
      <c r="AE65" s="623"/>
      <c r="AF65" s="626"/>
      <c r="AG65" s="625"/>
      <c r="AH65" s="625"/>
      <c r="AI65" s="625"/>
      <c r="AJ65" s="625"/>
      <c r="AK65" s="624"/>
      <c r="AL65" s="623"/>
      <c r="AM65" s="626"/>
      <c r="AN65" s="625"/>
      <c r="AO65" s="625"/>
      <c r="AP65" s="625"/>
      <c r="AQ65" s="625"/>
      <c r="AR65" s="624"/>
      <c r="AS65" s="664"/>
      <c r="AT65" s="626"/>
      <c r="AU65" s="624"/>
      <c r="AV65" s="624"/>
      <c r="AW65" s="624"/>
      <c r="AX65" s="624"/>
      <c r="AY65" s="624"/>
      <c r="AZ65" s="664"/>
      <c r="BA65" s="698">
        <f t="shared" si="1"/>
        <v>0</v>
      </c>
    </row>
    <row r="66" spans="2:53" ht="13.5" x14ac:dyDescent="0.2">
      <c r="B66" s="697">
        <v>55</v>
      </c>
      <c r="C66" s="696"/>
      <c r="D66" s="624"/>
      <c r="E66" s="625"/>
      <c r="F66" s="625"/>
      <c r="G66" s="625"/>
      <c r="H66" s="625"/>
      <c r="I66" s="624"/>
      <c r="J66" s="623"/>
      <c r="K66" s="666"/>
      <c r="L66" s="624"/>
      <c r="M66" s="624"/>
      <c r="N66" s="624"/>
      <c r="O66" s="624"/>
      <c r="P66" s="664"/>
      <c r="Q66" s="623"/>
      <c r="R66" s="666"/>
      <c r="S66" s="624"/>
      <c r="T66" s="625"/>
      <c r="U66" s="625"/>
      <c r="V66" s="625"/>
      <c r="W66" s="624"/>
      <c r="X66" s="623"/>
      <c r="Y66" s="666"/>
      <c r="Z66" s="624"/>
      <c r="AA66" s="625"/>
      <c r="AB66" s="625"/>
      <c r="AC66" s="625"/>
      <c r="AD66" s="624"/>
      <c r="AE66" s="623"/>
      <c r="AF66" s="626"/>
      <c r="AG66" s="625"/>
      <c r="AH66" s="625"/>
      <c r="AI66" s="625"/>
      <c r="AJ66" s="625"/>
      <c r="AK66" s="624"/>
      <c r="AL66" s="623"/>
      <c r="AM66" s="626"/>
      <c r="AN66" s="625"/>
      <c r="AO66" s="625"/>
      <c r="AP66" s="625"/>
      <c r="AQ66" s="625"/>
      <c r="AR66" s="624"/>
      <c r="AS66" s="664"/>
      <c r="AT66" s="626"/>
      <c r="AU66" s="624"/>
      <c r="AV66" s="624"/>
      <c r="AW66" s="624"/>
      <c r="AX66" s="624"/>
      <c r="AY66" s="624"/>
      <c r="AZ66" s="664"/>
      <c r="BA66" s="698">
        <f t="shared" si="1"/>
        <v>0</v>
      </c>
    </row>
    <row r="67" spans="2:53" ht="13.5" x14ac:dyDescent="0.2">
      <c r="B67" s="697">
        <v>56</v>
      </c>
      <c r="C67" s="696"/>
      <c r="D67" s="624"/>
      <c r="E67" s="625"/>
      <c r="F67" s="625"/>
      <c r="G67" s="625"/>
      <c r="H67" s="625"/>
      <c r="I67" s="624"/>
      <c r="J67" s="623"/>
      <c r="K67" s="666"/>
      <c r="L67" s="624"/>
      <c r="M67" s="624"/>
      <c r="N67" s="624"/>
      <c r="O67" s="624"/>
      <c r="P67" s="664"/>
      <c r="Q67" s="623"/>
      <c r="R67" s="666"/>
      <c r="S67" s="624"/>
      <c r="T67" s="625"/>
      <c r="U67" s="625"/>
      <c r="V67" s="625"/>
      <c r="W67" s="624"/>
      <c r="X67" s="623"/>
      <c r="Y67" s="666"/>
      <c r="Z67" s="624"/>
      <c r="AA67" s="625"/>
      <c r="AB67" s="625"/>
      <c r="AC67" s="625"/>
      <c r="AD67" s="624"/>
      <c r="AE67" s="623"/>
      <c r="AF67" s="626"/>
      <c r="AG67" s="625"/>
      <c r="AH67" s="625"/>
      <c r="AI67" s="625"/>
      <c r="AJ67" s="625"/>
      <c r="AK67" s="624"/>
      <c r="AL67" s="623"/>
      <c r="AM67" s="626"/>
      <c r="AN67" s="625"/>
      <c r="AO67" s="625"/>
      <c r="AP67" s="625"/>
      <c r="AQ67" s="625"/>
      <c r="AR67" s="624"/>
      <c r="AS67" s="664"/>
      <c r="AT67" s="626"/>
      <c r="AU67" s="624"/>
      <c r="AV67" s="624"/>
      <c r="AW67" s="624"/>
      <c r="AX67" s="624"/>
      <c r="AY67" s="624"/>
      <c r="AZ67" s="664"/>
      <c r="BA67" s="698">
        <f t="shared" si="1"/>
        <v>0</v>
      </c>
    </row>
    <row r="68" spans="2:53" ht="13.5" x14ac:dyDescent="0.2">
      <c r="B68" s="697">
        <v>57</v>
      </c>
      <c r="C68" s="696"/>
      <c r="D68" s="624"/>
      <c r="E68" s="625"/>
      <c r="F68" s="625"/>
      <c r="G68" s="625"/>
      <c r="H68" s="625"/>
      <c r="I68" s="624"/>
      <c r="J68" s="623"/>
      <c r="K68" s="666"/>
      <c r="L68" s="624"/>
      <c r="M68" s="624"/>
      <c r="N68" s="624"/>
      <c r="O68" s="624"/>
      <c r="P68" s="664"/>
      <c r="Q68" s="623"/>
      <c r="R68" s="666"/>
      <c r="S68" s="624"/>
      <c r="T68" s="625"/>
      <c r="U68" s="625"/>
      <c r="V68" s="625"/>
      <c r="W68" s="624"/>
      <c r="X68" s="623"/>
      <c r="Y68" s="666"/>
      <c r="Z68" s="624"/>
      <c r="AA68" s="625"/>
      <c r="AB68" s="625"/>
      <c r="AC68" s="625"/>
      <c r="AD68" s="624"/>
      <c r="AE68" s="623"/>
      <c r="AF68" s="626"/>
      <c r="AG68" s="625"/>
      <c r="AH68" s="625"/>
      <c r="AI68" s="625"/>
      <c r="AJ68" s="625"/>
      <c r="AK68" s="624"/>
      <c r="AL68" s="623"/>
      <c r="AM68" s="626"/>
      <c r="AN68" s="625"/>
      <c r="AO68" s="625"/>
      <c r="AP68" s="625"/>
      <c r="AQ68" s="625"/>
      <c r="AR68" s="624"/>
      <c r="AS68" s="664"/>
      <c r="AT68" s="626"/>
      <c r="AU68" s="624"/>
      <c r="AV68" s="624"/>
      <c r="AW68" s="624"/>
      <c r="AX68" s="624"/>
      <c r="AY68" s="624"/>
      <c r="AZ68" s="664"/>
      <c r="BA68" s="698">
        <f t="shared" si="1"/>
        <v>0</v>
      </c>
    </row>
    <row r="69" spans="2:53" ht="15" customHeight="1" thickBot="1" x14ac:dyDescent="0.25">
      <c r="B69" s="697">
        <v>58</v>
      </c>
      <c r="C69" s="696"/>
      <c r="D69" s="624"/>
      <c r="E69" s="625"/>
      <c r="F69" s="625"/>
      <c r="G69" s="625"/>
      <c r="H69" s="625"/>
      <c r="I69" s="624"/>
      <c r="J69" s="623"/>
      <c r="K69" s="666"/>
      <c r="L69" s="624"/>
      <c r="M69" s="624"/>
      <c r="N69" s="624"/>
      <c r="O69" s="624"/>
      <c r="P69" s="664"/>
      <c r="Q69" s="623"/>
      <c r="R69" s="666"/>
      <c r="S69" s="624"/>
      <c r="T69" s="625"/>
      <c r="U69" s="625"/>
      <c r="V69" s="625"/>
      <c r="W69" s="624"/>
      <c r="X69" s="623"/>
      <c r="Y69" s="666"/>
      <c r="Z69" s="624"/>
      <c r="AA69" s="625"/>
      <c r="AB69" s="625"/>
      <c r="AC69" s="625"/>
      <c r="AD69" s="624"/>
      <c r="AE69" s="623"/>
      <c r="AF69" s="626"/>
      <c r="AG69" s="625"/>
      <c r="AH69" s="625"/>
      <c r="AI69" s="625"/>
      <c r="AJ69" s="625"/>
      <c r="AK69" s="624"/>
      <c r="AL69" s="623"/>
      <c r="AM69" s="626"/>
      <c r="AN69" s="625"/>
      <c r="AO69" s="625"/>
      <c r="AP69" s="625"/>
      <c r="AQ69" s="625"/>
      <c r="AR69" s="624"/>
      <c r="AS69" s="664"/>
      <c r="AT69" s="619"/>
      <c r="AU69" s="617"/>
      <c r="AV69" s="617"/>
      <c r="AW69" s="617"/>
      <c r="AX69" s="617"/>
      <c r="AY69" s="617"/>
      <c r="AZ69" s="658"/>
      <c r="BA69" s="695">
        <f t="shared" si="1"/>
        <v>0</v>
      </c>
    </row>
    <row r="70" spans="2:53" ht="27.75" customHeight="1" x14ac:dyDescent="0.25">
      <c r="B70" s="2558" t="s">
        <v>656</v>
      </c>
      <c r="C70" s="2559"/>
      <c r="D70" s="2559"/>
      <c r="E70" s="2559"/>
      <c r="F70" s="2559"/>
      <c r="G70" s="2559"/>
      <c r="H70" s="2559"/>
      <c r="I70" s="2559"/>
      <c r="J70" s="2559"/>
      <c r="K70" s="2559"/>
      <c r="L70" s="2559"/>
      <c r="M70" s="2559"/>
      <c r="N70" s="2559"/>
      <c r="O70" s="2559"/>
      <c r="P70" s="2559"/>
      <c r="Q70" s="2559"/>
      <c r="R70" s="2559"/>
      <c r="S70" s="2559"/>
      <c r="T70" s="2559"/>
      <c r="U70" s="2559"/>
      <c r="V70" s="2559"/>
      <c r="W70" s="2559"/>
      <c r="X70" s="2559"/>
      <c r="Y70" s="2559"/>
      <c r="Z70" s="2559"/>
      <c r="AA70" s="2559"/>
      <c r="AB70" s="2559"/>
      <c r="AC70" s="2559"/>
    </row>
  </sheetData>
  <sheetProtection algorithmName="SHA-512" hashValue="lUDdId76nr59EL804c5atgyHrVXvdzfNTi65Sju6E5fDedKMKYPzF7eTgedcX+tqinKElO4/QmLfEGUfU8mRsQ==" saltValue="2NWCkz03zmR9gb1pLDCWAQ==" spinCount="100000" sheet="1" objects="1" scenarios="1"/>
  <mergeCells count="40">
    <mergeCell ref="B70:AC70"/>
    <mergeCell ref="G10:G11"/>
    <mergeCell ref="H10:H11"/>
    <mergeCell ref="I10:I11"/>
    <mergeCell ref="J10:J11"/>
    <mergeCell ref="B10:B11"/>
    <mergeCell ref="C10:C11"/>
    <mergeCell ref="D10:D11"/>
    <mergeCell ref="E10:E11"/>
    <mergeCell ref="F10:F11"/>
    <mergeCell ref="D9:J9"/>
    <mergeCell ref="AM5:AS5"/>
    <mergeCell ref="K9:Q9"/>
    <mergeCell ref="K7:Q7"/>
    <mergeCell ref="Y9:AE9"/>
    <mergeCell ref="Y7:AE7"/>
    <mergeCell ref="Y6:AE6"/>
    <mergeCell ref="R9:X9"/>
    <mergeCell ref="Y5:AE5"/>
    <mergeCell ref="K5:Q5"/>
    <mergeCell ref="BA9:BA11"/>
    <mergeCell ref="AF6:AL6"/>
    <mergeCell ref="AM6:AS6"/>
    <mergeCell ref="AF7:AL7"/>
    <mergeCell ref="AM7:AS7"/>
    <mergeCell ref="AT5:AZ8"/>
    <mergeCell ref="AT9:AZ9"/>
    <mergeCell ref="AF5:AL5"/>
    <mergeCell ref="AF9:AL9"/>
    <mergeCell ref="AM9:AS9"/>
    <mergeCell ref="D3:BA3"/>
    <mergeCell ref="BA5:BA8"/>
    <mergeCell ref="D4:BA4"/>
    <mergeCell ref="D7:J7"/>
    <mergeCell ref="D6:J6"/>
    <mergeCell ref="K6:Q6"/>
    <mergeCell ref="R5:X5"/>
    <mergeCell ref="R6:X6"/>
    <mergeCell ref="R7:X7"/>
    <mergeCell ref="D5:J5"/>
  </mergeCells>
  <printOptions horizontalCentered="1"/>
  <pageMargins left="0.59055118110236227" right="0.51181102362204722" top="1.1811023622047245" bottom="0.98425196850393704" header="0.51181102362204722" footer="0.51181102362204722"/>
  <pageSetup paperSize="9" scale="44"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E272D9B7-908B-4938-925E-9ECE1202300B}">
          <x14:formula1>
            <xm:f>słownik!$A$2:$A$175</xm:f>
          </x14:formula1>
          <xm:sqref>C47:C69</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D588CC-FAC7-41C0-A7BE-26FD8CFC0E6B}">
  <sheetPr>
    <tabColor rgb="FF92D050"/>
    <pageSetUpPr fitToPage="1"/>
  </sheetPr>
  <dimension ref="A1:BF33"/>
  <sheetViews>
    <sheetView tabSelected="1" view="pageBreakPreview" zoomScale="60" zoomScaleNormal="60" workbookViewId="0">
      <selection activeCell="BJ16" sqref="BJ16"/>
    </sheetView>
  </sheetViews>
  <sheetFormatPr defaultColWidth="9.140625" defaultRowHeight="12.75" x14ac:dyDescent="0.2"/>
  <cols>
    <col min="1" max="1" width="15.42578125" style="1" customWidth="1"/>
    <col min="2" max="2" width="14" style="1" customWidth="1"/>
    <col min="3" max="3" width="5.140625" style="1" customWidth="1"/>
    <col min="4" max="4" width="4.85546875" style="1" customWidth="1"/>
    <col min="5" max="5" width="5" style="1" customWidth="1"/>
    <col min="6" max="7" width="4.85546875" style="1" customWidth="1"/>
    <col min="8" max="8" width="5.28515625" style="1" customWidth="1"/>
    <col min="9" max="9" width="6.85546875" style="1" customWidth="1"/>
    <col min="10" max="10" width="4.85546875" style="1" customWidth="1"/>
    <col min="11" max="11" width="5.140625" style="1" customWidth="1"/>
    <col min="12" max="12" width="5.28515625" style="1" customWidth="1"/>
    <col min="13" max="13" width="5" style="1" customWidth="1"/>
    <col min="14" max="14" width="6.140625" style="1" customWidth="1"/>
    <col min="15" max="15" width="10.7109375" style="1" customWidth="1"/>
    <col min="16" max="16" width="5.5703125" style="1" customWidth="1"/>
    <col min="17" max="17" width="6" style="1" customWidth="1"/>
    <col min="18" max="18" width="6.85546875" style="1" customWidth="1"/>
    <col min="19" max="19" width="6.28515625" style="1" customWidth="1"/>
    <col min="20" max="20" width="5.85546875" style="1" customWidth="1"/>
    <col min="21" max="22" width="6" style="1" customWidth="1"/>
    <col min="23" max="23" width="6.28515625" style="1" customWidth="1"/>
    <col min="24" max="24" width="7.5703125" style="1" customWidth="1"/>
    <col min="25" max="25" width="10" style="1" customWidth="1"/>
    <col min="26" max="26" width="5.42578125" style="1" customWidth="1"/>
    <col min="27" max="27" width="5.7109375" style="1" customWidth="1"/>
    <col min="28" max="28" width="5.140625" style="1" customWidth="1"/>
    <col min="29" max="30" width="5.85546875" style="1" customWidth="1"/>
    <col min="31" max="31" width="4.85546875" style="1" customWidth="1"/>
    <col min="32" max="32" width="5.85546875" style="1" customWidth="1"/>
    <col min="33" max="33" width="5.28515625" style="1" customWidth="1"/>
    <col min="34" max="34" width="6.42578125" style="1" customWidth="1"/>
    <col min="35" max="35" width="6.28515625" style="1" customWidth="1"/>
    <col min="36" max="36" width="5.5703125" style="1" customWidth="1"/>
    <col min="37" max="37" width="5.7109375" style="1" customWidth="1"/>
    <col min="38" max="38" width="11.140625" style="1" customWidth="1"/>
    <col min="39" max="39" width="6.85546875" style="1" customWidth="1"/>
    <col min="40" max="40" width="6.42578125" style="1" customWidth="1"/>
    <col min="41" max="41" width="6.85546875" style="1" customWidth="1"/>
    <col min="42" max="42" width="7" style="1" customWidth="1"/>
    <col min="43" max="44" width="6.85546875" style="1" customWidth="1"/>
    <col min="45" max="45" width="7" style="1" customWidth="1"/>
    <col min="46" max="46" width="6.85546875" style="1" customWidth="1"/>
    <col min="47" max="47" width="7" style="1" customWidth="1"/>
    <col min="48" max="49" width="6.28515625" style="1" customWidth="1"/>
    <col min="50" max="50" width="7.7109375" style="1" customWidth="1"/>
    <col min="51" max="51" width="10" style="1" customWidth="1"/>
    <col min="52" max="52" width="20.7109375" style="1" customWidth="1"/>
    <col min="53" max="58" width="9.140625" style="1" hidden="1" customWidth="1"/>
    <col min="59" max="16384" width="9.140625" style="1"/>
  </cols>
  <sheetData>
    <row r="1" spans="1:58" ht="20.25" x14ac:dyDescent="0.2">
      <c r="A1" s="1768" t="str">
        <f>'Grupy OSM II'!C2</f>
        <v>??</v>
      </c>
      <c r="B1" s="555" t="s">
        <v>904</v>
      </c>
      <c r="C1" s="638"/>
      <c r="D1" s="638"/>
      <c r="E1" s="638"/>
      <c r="F1" s="638"/>
      <c r="G1" s="638"/>
      <c r="I1" s="638"/>
      <c r="J1" s="555"/>
      <c r="K1" s="639"/>
      <c r="L1" s="750"/>
      <c r="M1" s="555"/>
      <c r="N1" s="613"/>
      <c r="O1" s="749"/>
      <c r="P1" s="36"/>
      <c r="Q1" s="36"/>
      <c r="R1" s="36"/>
      <c r="S1" s="36"/>
      <c r="T1" s="36"/>
      <c r="U1" s="36"/>
      <c r="V1" s="36"/>
      <c r="W1" s="36"/>
      <c r="X1" s="36"/>
      <c r="Y1" s="36"/>
    </row>
    <row r="2" spans="1:58" ht="21.75" thickBot="1" x14ac:dyDescent="0.3">
      <c r="A2" s="748"/>
      <c r="B2" s="748"/>
      <c r="C2" s="2593"/>
      <c r="D2" s="2593"/>
      <c r="E2" s="2593"/>
      <c r="F2" s="2593"/>
      <c r="G2" s="2593"/>
      <c r="H2" s="2593"/>
      <c r="I2" s="2593"/>
      <c r="J2" s="2593"/>
      <c r="K2" s="2593"/>
      <c r="L2" s="2593"/>
      <c r="M2" s="747"/>
      <c r="N2" s="36"/>
      <c r="O2" s="746"/>
      <c r="P2" s="36"/>
      <c r="Q2" s="36"/>
      <c r="R2" s="36"/>
      <c r="S2" s="36"/>
      <c r="T2" s="36"/>
      <c r="U2" s="36"/>
      <c r="V2" s="36"/>
      <c r="W2" s="36"/>
      <c r="X2" s="188" t="str">
        <f>IF(wizyt!$B$1&lt;&gt;0,wizyt!$B$1," ")</f>
        <v xml:space="preserve"> </v>
      </c>
      <c r="Y2" s="2587" t="str">
        <f>IF(wizyt!$D$1&lt;&gt;0,wizyt!$D$1," ")</f>
        <v xml:space="preserve"> </v>
      </c>
      <c r="Z2" s="2469"/>
      <c r="AA2" s="2469"/>
    </row>
    <row r="3" spans="1:58" ht="51.95" customHeight="1" thickBot="1" x14ac:dyDescent="0.25">
      <c r="A3" s="2575" t="s">
        <v>9</v>
      </c>
      <c r="B3" s="2576"/>
      <c r="C3" s="2576"/>
      <c r="D3" s="2576"/>
      <c r="E3" s="2576"/>
      <c r="F3" s="2576"/>
      <c r="G3" s="2576"/>
      <c r="H3" s="2576"/>
      <c r="I3" s="2576"/>
      <c r="J3" s="2576"/>
      <c r="K3" s="2576"/>
      <c r="L3" s="2576"/>
      <c r="M3" s="2576"/>
      <c r="N3" s="2576"/>
      <c r="O3" s="2576"/>
      <c r="P3" s="2575" t="s">
        <v>23</v>
      </c>
      <c r="Q3" s="2576"/>
      <c r="R3" s="2576"/>
      <c r="S3" s="2576"/>
      <c r="T3" s="2576"/>
      <c r="U3" s="2576"/>
      <c r="V3" s="2576"/>
      <c r="W3" s="2576"/>
      <c r="X3" s="2576"/>
      <c r="Y3" s="2576"/>
      <c r="Z3" s="2899" t="s">
        <v>16</v>
      </c>
      <c r="AA3" s="2588"/>
      <c r="AB3" s="2588"/>
      <c r="AC3" s="2588"/>
      <c r="AD3" s="2588"/>
      <c r="AE3" s="2588"/>
      <c r="AF3" s="2588"/>
      <c r="AG3" s="2588"/>
      <c r="AH3" s="2588"/>
      <c r="AI3" s="2588"/>
      <c r="AJ3" s="2588"/>
      <c r="AK3" s="2588"/>
      <c r="AL3" s="2589"/>
      <c r="AM3" s="2575" t="s">
        <v>30</v>
      </c>
      <c r="AN3" s="2576"/>
      <c r="AO3" s="2576"/>
      <c r="AP3" s="2576"/>
      <c r="AQ3" s="2576"/>
      <c r="AR3" s="2576"/>
      <c r="AS3" s="2576"/>
      <c r="AT3" s="2576"/>
      <c r="AU3" s="2576"/>
      <c r="AV3" s="2576"/>
      <c r="AW3" s="2576"/>
      <c r="AX3" s="2576"/>
      <c r="AY3" s="2577"/>
      <c r="AZ3" s="2900" t="s">
        <v>909</v>
      </c>
      <c r="BA3" s="745"/>
      <c r="BB3" s="745"/>
    </row>
    <row r="4" spans="1:58" ht="17.100000000000001" customHeight="1" thickBot="1" x14ac:dyDescent="0.25">
      <c r="A4" s="2594" t="s">
        <v>639</v>
      </c>
      <c r="B4" s="2595"/>
      <c r="C4" s="2596" t="s">
        <v>595</v>
      </c>
      <c r="D4" s="2597"/>
      <c r="E4" s="2597"/>
      <c r="F4" s="2597"/>
      <c r="G4" s="2597"/>
      <c r="H4" s="2597"/>
      <c r="I4" s="2598"/>
      <c r="J4" s="2596" t="s">
        <v>596</v>
      </c>
      <c r="K4" s="2597"/>
      <c r="L4" s="2597"/>
      <c r="M4" s="2597"/>
      <c r="N4" s="2598"/>
      <c r="O4" s="2601" t="s">
        <v>723</v>
      </c>
      <c r="P4" s="2596"/>
      <c r="Q4" s="2597"/>
      <c r="R4" s="2597"/>
      <c r="S4" s="2597"/>
      <c r="T4" s="2597"/>
      <c r="U4" s="2597"/>
      <c r="V4" s="2597"/>
      <c r="W4" s="2597"/>
      <c r="X4" s="2598"/>
      <c r="Y4" s="2614" t="s">
        <v>724</v>
      </c>
      <c r="Z4" s="2596" t="s">
        <v>595</v>
      </c>
      <c r="AA4" s="2597"/>
      <c r="AB4" s="2597"/>
      <c r="AC4" s="2597"/>
      <c r="AD4" s="2597"/>
      <c r="AE4" s="2597"/>
      <c r="AF4" s="2598"/>
      <c r="AG4" s="2596" t="s">
        <v>596</v>
      </c>
      <c r="AH4" s="2597"/>
      <c r="AI4" s="2597"/>
      <c r="AJ4" s="2597"/>
      <c r="AK4" s="2598"/>
      <c r="AL4" s="2601" t="s">
        <v>725</v>
      </c>
      <c r="AM4" s="2596" t="s">
        <v>595</v>
      </c>
      <c r="AN4" s="2597"/>
      <c r="AO4" s="2597"/>
      <c r="AP4" s="2597"/>
      <c r="AQ4" s="2597"/>
      <c r="AR4" s="2597"/>
      <c r="AS4" s="2598"/>
      <c r="AT4" s="2596" t="s">
        <v>596</v>
      </c>
      <c r="AU4" s="2597"/>
      <c r="AV4" s="2597"/>
      <c r="AW4" s="2597"/>
      <c r="AX4" s="2598"/>
      <c r="AY4" s="2578" t="s">
        <v>726</v>
      </c>
      <c r="AZ4" s="2901"/>
      <c r="BA4" s="1975"/>
      <c r="BB4" s="1849"/>
      <c r="BC4" s="1849"/>
      <c r="BD4" s="1849"/>
      <c r="BE4" s="1849"/>
      <c r="BF4" s="1849"/>
    </row>
    <row r="5" spans="1:58" ht="18" customHeight="1" x14ac:dyDescent="0.2">
      <c r="A5" s="2608" t="s">
        <v>644</v>
      </c>
      <c r="B5" s="2609"/>
      <c r="C5" s="2590" t="s">
        <v>523</v>
      </c>
      <c r="D5" s="2590" t="s">
        <v>524</v>
      </c>
      <c r="E5" s="2590" t="s">
        <v>525</v>
      </c>
      <c r="F5" s="2590" t="s">
        <v>526</v>
      </c>
      <c r="G5" s="2590" t="s">
        <v>527</v>
      </c>
      <c r="H5" s="2590" t="s">
        <v>528</v>
      </c>
      <c r="I5" s="2591" t="s">
        <v>572</v>
      </c>
      <c r="J5" s="2599" t="s">
        <v>523</v>
      </c>
      <c r="K5" s="2590" t="s">
        <v>524</v>
      </c>
      <c r="L5" s="2590" t="s">
        <v>525</v>
      </c>
      <c r="M5" s="2590" t="s">
        <v>526</v>
      </c>
      <c r="N5" s="2591" t="s">
        <v>572</v>
      </c>
      <c r="O5" s="2602"/>
      <c r="P5" s="2623" t="s">
        <v>523</v>
      </c>
      <c r="Q5" s="2619" t="s">
        <v>524</v>
      </c>
      <c r="R5" s="2619" t="s">
        <v>525</v>
      </c>
      <c r="S5" s="2619" t="s">
        <v>526</v>
      </c>
      <c r="T5" s="2619" t="s">
        <v>527</v>
      </c>
      <c r="U5" s="2619" t="s">
        <v>528</v>
      </c>
      <c r="V5" s="2619" t="s">
        <v>529</v>
      </c>
      <c r="W5" s="2619" t="s">
        <v>530</v>
      </c>
      <c r="X5" s="2617" t="s">
        <v>727</v>
      </c>
      <c r="Y5" s="2615"/>
      <c r="Z5" s="2590" t="s">
        <v>523</v>
      </c>
      <c r="AA5" s="2590" t="s">
        <v>524</v>
      </c>
      <c r="AB5" s="2590" t="s">
        <v>525</v>
      </c>
      <c r="AC5" s="2590" t="s">
        <v>526</v>
      </c>
      <c r="AD5" s="2590" t="s">
        <v>527</v>
      </c>
      <c r="AE5" s="2590" t="s">
        <v>528</v>
      </c>
      <c r="AF5" s="2591" t="s">
        <v>572</v>
      </c>
      <c r="AG5" s="2599" t="s">
        <v>523</v>
      </c>
      <c r="AH5" s="2590" t="s">
        <v>524</v>
      </c>
      <c r="AI5" s="2590" t="s">
        <v>525</v>
      </c>
      <c r="AJ5" s="2590" t="s">
        <v>526</v>
      </c>
      <c r="AK5" s="2591" t="s">
        <v>572</v>
      </c>
      <c r="AL5" s="2602"/>
      <c r="AM5" s="2581" t="s">
        <v>523</v>
      </c>
      <c r="AN5" s="2581" t="s">
        <v>524</v>
      </c>
      <c r="AO5" s="2583" t="s">
        <v>525</v>
      </c>
      <c r="AP5" s="2583" t="s">
        <v>526</v>
      </c>
      <c r="AQ5" s="2583" t="s">
        <v>527</v>
      </c>
      <c r="AR5" s="2583" t="s">
        <v>528</v>
      </c>
      <c r="AS5" s="2604" t="s">
        <v>572</v>
      </c>
      <c r="AT5" s="2605" t="s">
        <v>523</v>
      </c>
      <c r="AU5" s="2583" t="s">
        <v>524</v>
      </c>
      <c r="AV5" s="2583" t="s">
        <v>525</v>
      </c>
      <c r="AW5" s="2583" t="s">
        <v>526</v>
      </c>
      <c r="AX5" s="2604" t="s">
        <v>572</v>
      </c>
      <c r="AY5" s="2579"/>
      <c r="AZ5" s="2901"/>
      <c r="BA5" s="744"/>
      <c r="BB5" s="743"/>
      <c r="BC5" s="743"/>
      <c r="BD5" s="743"/>
      <c r="BE5" s="743"/>
      <c r="BF5" s="743"/>
    </row>
    <row r="6" spans="1:58" ht="69" customHeight="1" thickBot="1" x14ac:dyDescent="0.25">
      <c r="A6" s="2610"/>
      <c r="B6" s="2611"/>
      <c r="C6" s="2584"/>
      <c r="D6" s="2584"/>
      <c r="E6" s="2584"/>
      <c r="F6" s="2584"/>
      <c r="G6" s="2584"/>
      <c r="H6" s="2584"/>
      <c r="I6" s="2592"/>
      <c r="J6" s="2600"/>
      <c r="K6" s="2584"/>
      <c r="L6" s="2584"/>
      <c r="M6" s="2584"/>
      <c r="N6" s="2592"/>
      <c r="O6" s="2603"/>
      <c r="P6" s="2624"/>
      <c r="Q6" s="2620"/>
      <c r="R6" s="2620"/>
      <c r="S6" s="2620"/>
      <c r="T6" s="2620"/>
      <c r="U6" s="2620"/>
      <c r="V6" s="2620"/>
      <c r="W6" s="2620"/>
      <c r="X6" s="2618"/>
      <c r="Y6" s="2616"/>
      <c r="Z6" s="2584"/>
      <c r="AA6" s="2584"/>
      <c r="AB6" s="2584"/>
      <c r="AC6" s="2584"/>
      <c r="AD6" s="2584"/>
      <c r="AE6" s="2584"/>
      <c r="AF6" s="2592"/>
      <c r="AG6" s="2600"/>
      <c r="AH6" s="2584"/>
      <c r="AI6" s="2584"/>
      <c r="AJ6" s="2584"/>
      <c r="AK6" s="2592"/>
      <c r="AL6" s="2603"/>
      <c r="AM6" s="2582"/>
      <c r="AN6" s="2582"/>
      <c r="AO6" s="2584"/>
      <c r="AP6" s="2584"/>
      <c r="AQ6" s="2584"/>
      <c r="AR6" s="2584"/>
      <c r="AS6" s="2592"/>
      <c r="AT6" s="2600"/>
      <c r="AU6" s="2584"/>
      <c r="AV6" s="2584"/>
      <c r="AW6" s="2584"/>
      <c r="AX6" s="2592"/>
      <c r="AY6" s="2580"/>
      <c r="AZ6" s="2902"/>
      <c r="BA6" s="742"/>
      <c r="BB6" s="741"/>
      <c r="BC6" s="741"/>
      <c r="BD6" s="741"/>
      <c r="BE6" s="741"/>
      <c r="BF6" s="741"/>
    </row>
    <row r="7" spans="1:58" ht="15.75" x14ac:dyDescent="0.2">
      <c r="A7" s="2612" t="s">
        <v>728</v>
      </c>
      <c r="B7" s="2613"/>
      <c r="C7" s="729"/>
      <c r="D7" s="729"/>
      <c r="E7" s="729"/>
      <c r="F7" s="729"/>
      <c r="G7" s="729"/>
      <c r="H7" s="740"/>
      <c r="I7" s="727">
        <f>SUM(C7:H7)</f>
        <v>0</v>
      </c>
      <c r="J7" s="730"/>
      <c r="K7" s="729"/>
      <c r="L7" s="729"/>
      <c r="M7" s="740"/>
      <c r="N7" s="727">
        <f>SUM(J7:M7)</f>
        <v>0</v>
      </c>
      <c r="O7" s="733">
        <f t="shared" ref="O7:O21" si="0">I7+N7</f>
        <v>0</v>
      </c>
      <c r="P7" s="1704"/>
      <c r="Q7" s="1704"/>
      <c r="R7" s="1704"/>
      <c r="S7" s="1704"/>
      <c r="T7" s="1704"/>
      <c r="U7" s="1704"/>
      <c r="V7" s="1705"/>
      <c r="W7" s="1704"/>
      <c r="X7" s="1706">
        <f>SUM(P7:W7)</f>
        <v>0</v>
      </c>
      <c r="Y7" s="1653">
        <f t="shared" ref="Y7:Y21" si="1">X7</f>
        <v>0</v>
      </c>
      <c r="Z7" s="729"/>
      <c r="AA7" s="729"/>
      <c r="AB7" s="729"/>
      <c r="AC7" s="729"/>
      <c r="AD7" s="729"/>
      <c r="AE7" s="740"/>
      <c r="AF7" s="727">
        <f>SUM(Z7:AE7)</f>
        <v>0</v>
      </c>
      <c r="AG7" s="730"/>
      <c r="AH7" s="729"/>
      <c r="AI7" s="729"/>
      <c r="AJ7" s="740"/>
      <c r="AK7" s="727">
        <f>SUM(AG7:AJ7)</f>
        <v>0</v>
      </c>
      <c r="AL7" s="728">
        <f t="shared" ref="AL7:AL21" si="2">AF7+AK7</f>
        <v>0</v>
      </c>
      <c r="AM7" s="1544"/>
      <c r="AN7" s="1544"/>
      <c r="AO7" s="729"/>
      <c r="AP7" s="729"/>
      <c r="AQ7" s="729"/>
      <c r="AR7" s="740"/>
      <c r="AS7" s="727">
        <f>SUM(AM7:AR7)</f>
        <v>0</v>
      </c>
      <c r="AT7" s="730"/>
      <c r="AU7" s="729"/>
      <c r="AV7" s="729"/>
      <c r="AW7" s="740"/>
      <c r="AX7" s="726">
        <f>SUM(AT7:AW7)</f>
        <v>0</v>
      </c>
      <c r="AY7" s="1707">
        <f t="shared" ref="AY7:AY21" si="3">AS7+AX7</f>
        <v>0</v>
      </c>
      <c r="AZ7" s="1817"/>
      <c r="BA7" s="1708"/>
      <c r="BB7" s="1708"/>
      <c r="BC7" s="1708"/>
      <c r="BD7" s="1708"/>
      <c r="BE7" s="1708"/>
      <c r="BF7" s="1708"/>
    </row>
    <row r="8" spans="1:58" ht="15.75" x14ac:dyDescent="0.2">
      <c r="A8" s="2612" t="s">
        <v>56</v>
      </c>
      <c r="B8" s="2613"/>
      <c r="C8" s="729"/>
      <c r="D8" s="729"/>
      <c r="E8" s="729"/>
      <c r="F8" s="729"/>
      <c r="G8" s="729"/>
      <c r="H8" s="740"/>
      <c r="I8" s="727">
        <f t="shared" ref="I8:I21" si="4">SUM(C8:H8)</f>
        <v>0</v>
      </c>
      <c r="J8" s="730"/>
      <c r="K8" s="729"/>
      <c r="L8" s="729"/>
      <c r="M8" s="740"/>
      <c r="N8" s="727">
        <f t="shared" ref="N8:N21" si="5">SUM(J8:M8)</f>
        <v>0</v>
      </c>
      <c r="O8" s="733">
        <f t="shared" si="0"/>
        <v>0</v>
      </c>
      <c r="P8" s="729"/>
      <c r="Q8" s="729"/>
      <c r="R8" s="729"/>
      <c r="S8" s="729"/>
      <c r="T8" s="729"/>
      <c r="U8" s="729"/>
      <c r="V8" s="730"/>
      <c r="W8" s="729"/>
      <c r="X8" s="1706">
        <f t="shared" ref="X8:X21" si="6">SUM(P8:W8)</f>
        <v>0</v>
      </c>
      <c r="Y8" s="1653">
        <f t="shared" si="1"/>
        <v>0</v>
      </c>
      <c r="Z8" s="729"/>
      <c r="AA8" s="729"/>
      <c r="AB8" s="729"/>
      <c r="AC8" s="729"/>
      <c r="AD8" s="729"/>
      <c r="AE8" s="740"/>
      <c r="AF8" s="727">
        <f t="shared" ref="AF8:AF21" si="7">SUM(Z8:AE8)</f>
        <v>0</v>
      </c>
      <c r="AG8" s="730"/>
      <c r="AH8" s="729"/>
      <c r="AI8" s="729"/>
      <c r="AJ8" s="740"/>
      <c r="AK8" s="727">
        <f t="shared" ref="AK8:AK21" si="8">SUM(AG8:AJ8)</f>
        <v>0</v>
      </c>
      <c r="AL8" s="728">
        <f t="shared" si="2"/>
        <v>0</v>
      </c>
      <c r="AM8" s="1544"/>
      <c r="AN8" s="1544"/>
      <c r="AO8" s="729"/>
      <c r="AP8" s="729"/>
      <c r="AQ8" s="729"/>
      <c r="AR8" s="740"/>
      <c r="AS8" s="727">
        <f t="shared" ref="AS8:AS21" si="9">SUM(AM8:AR8)</f>
        <v>0</v>
      </c>
      <c r="AT8" s="730"/>
      <c r="AU8" s="729"/>
      <c r="AV8" s="729"/>
      <c r="AW8" s="740"/>
      <c r="AX8" s="726">
        <f t="shared" ref="AX8:AX21" si="10">SUM(AT8:AW8)</f>
        <v>0</v>
      </c>
      <c r="AY8" s="739">
        <f t="shared" si="3"/>
        <v>0</v>
      </c>
      <c r="AZ8" s="1817"/>
      <c r="BA8" s="738"/>
      <c r="BB8" s="738"/>
      <c r="BC8" s="738"/>
      <c r="BD8" s="738"/>
      <c r="BE8" s="738"/>
      <c r="BF8" s="738"/>
    </row>
    <row r="9" spans="1:58" ht="15.75" x14ac:dyDescent="0.2">
      <c r="A9" s="2612" t="s">
        <v>729</v>
      </c>
      <c r="B9" s="2613"/>
      <c r="C9" s="729"/>
      <c r="D9" s="729"/>
      <c r="E9" s="729"/>
      <c r="F9" s="729"/>
      <c r="G9" s="729"/>
      <c r="H9" s="740"/>
      <c r="I9" s="727">
        <f t="shared" si="4"/>
        <v>0</v>
      </c>
      <c r="J9" s="730"/>
      <c r="K9" s="729"/>
      <c r="L9" s="729"/>
      <c r="M9" s="740"/>
      <c r="N9" s="727">
        <f t="shared" si="5"/>
        <v>0</v>
      </c>
      <c r="O9" s="733">
        <f t="shared" si="0"/>
        <v>0</v>
      </c>
      <c r="P9" s="729"/>
      <c r="Q9" s="729"/>
      <c r="R9" s="729"/>
      <c r="S9" s="729"/>
      <c r="T9" s="729"/>
      <c r="U9" s="729"/>
      <c r="V9" s="730"/>
      <c r="W9" s="729"/>
      <c r="X9" s="1706">
        <f t="shared" si="6"/>
        <v>0</v>
      </c>
      <c r="Y9" s="1653">
        <f t="shared" si="1"/>
        <v>0</v>
      </c>
      <c r="Z9" s="729"/>
      <c r="AA9" s="729"/>
      <c r="AB9" s="729"/>
      <c r="AC9" s="729"/>
      <c r="AD9" s="729"/>
      <c r="AE9" s="740"/>
      <c r="AF9" s="727">
        <f t="shared" si="7"/>
        <v>0</v>
      </c>
      <c r="AG9" s="730"/>
      <c r="AH9" s="729"/>
      <c r="AI9" s="729"/>
      <c r="AJ9" s="740"/>
      <c r="AK9" s="727">
        <f t="shared" si="8"/>
        <v>0</v>
      </c>
      <c r="AL9" s="728">
        <f t="shared" si="2"/>
        <v>0</v>
      </c>
      <c r="AM9" s="1544"/>
      <c r="AN9" s="1544"/>
      <c r="AO9" s="729"/>
      <c r="AP9" s="729"/>
      <c r="AQ9" s="729"/>
      <c r="AR9" s="740"/>
      <c r="AS9" s="727">
        <f t="shared" si="9"/>
        <v>0</v>
      </c>
      <c r="AT9" s="730"/>
      <c r="AU9" s="729"/>
      <c r="AV9" s="729"/>
      <c r="AW9" s="740"/>
      <c r="AX9" s="726">
        <f t="shared" si="10"/>
        <v>0</v>
      </c>
      <c r="AY9" s="739">
        <f t="shared" si="3"/>
        <v>0</v>
      </c>
      <c r="AZ9" s="1817"/>
      <c r="BA9" s="738"/>
      <c r="BB9" s="738"/>
      <c r="BC9" s="738"/>
      <c r="BD9" s="738"/>
      <c r="BE9" s="738"/>
      <c r="BF9" s="738"/>
    </row>
    <row r="10" spans="1:58" ht="15.75" x14ac:dyDescent="0.2">
      <c r="A10" s="2612" t="s">
        <v>251</v>
      </c>
      <c r="B10" s="2613"/>
      <c r="C10" s="729"/>
      <c r="D10" s="729"/>
      <c r="E10" s="729"/>
      <c r="F10" s="729"/>
      <c r="G10" s="729"/>
      <c r="H10" s="740"/>
      <c r="I10" s="727">
        <f t="shared" si="4"/>
        <v>0</v>
      </c>
      <c r="J10" s="730"/>
      <c r="K10" s="729"/>
      <c r="L10" s="729"/>
      <c r="M10" s="740"/>
      <c r="N10" s="727">
        <f t="shared" si="5"/>
        <v>0</v>
      </c>
      <c r="O10" s="733">
        <f t="shared" si="0"/>
        <v>0</v>
      </c>
      <c r="P10" s="729"/>
      <c r="Q10" s="729"/>
      <c r="R10" s="729"/>
      <c r="S10" s="729"/>
      <c r="T10" s="729"/>
      <c r="U10" s="729"/>
      <c r="V10" s="730"/>
      <c r="W10" s="729"/>
      <c r="X10" s="1706">
        <f t="shared" si="6"/>
        <v>0</v>
      </c>
      <c r="Y10" s="1653">
        <f t="shared" si="1"/>
        <v>0</v>
      </c>
      <c r="Z10" s="729"/>
      <c r="AA10" s="729"/>
      <c r="AB10" s="729"/>
      <c r="AC10" s="729"/>
      <c r="AD10" s="729"/>
      <c r="AE10" s="740"/>
      <c r="AF10" s="727">
        <f t="shared" si="7"/>
        <v>0</v>
      </c>
      <c r="AG10" s="730"/>
      <c r="AH10" s="729"/>
      <c r="AI10" s="729"/>
      <c r="AJ10" s="740"/>
      <c r="AK10" s="727">
        <f t="shared" si="8"/>
        <v>0</v>
      </c>
      <c r="AL10" s="728">
        <f t="shared" si="2"/>
        <v>0</v>
      </c>
      <c r="AM10" s="1544"/>
      <c r="AN10" s="1544"/>
      <c r="AO10" s="729"/>
      <c r="AP10" s="729"/>
      <c r="AQ10" s="729"/>
      <c r="AR10" s="740"/>
      <c r="AS10" s="727">
        <f t="shared" si="9"/>
        <v>0</v>
      </c>
      <c r="AT10" s="730"/>
      <c r="AU10" s="729"/>
      <c r="AV10" s="729"/>
      <c r="AW10" s="740"/>
      <c r="AX10" s="726">
        <f t="shared" si="10"/>
        <v>0</v>
      </c>
      <c r="AY10" s="739">
        <f t="shared" si="3"/>
        <v>0</v>
      </c>
      <c r="AZ10" s="1817"/>
      <c r="BA10" s="738"/>
      <c r="BB10" s="738"/>
      <c r="BC10" s="738"/>
      <c r="BD10" s="738"/>
      <c r="BE10" s="738"/>
      <c r="BF10" s="738"/>
    </row>
    <row r="11" spans="1:58" ht="15.75" x14ac:dyDescent="0.2">
      <c r="A11" s="2612" t="s">
        <v>319</v>
      </c>
      <c r="B11" s="2613"/>
      <c r="C11" s="1976"/>
      <c r="D11" s="1976"/>
      <c r="E11" s="1976"/>
      <c r="F11" s="1976"/>
      <c r="G11" s="1976"/>
      <c r="H11" s="1977"/>
      <c r="I11" s="727">
        <f t="shared" si="4"/>
        <v>0</v>
      </c>
      <c r="J11" s="1978"/>
      <c r="K11" s="1976"/>
      <c r="L11" s="1976"/>
      <c r="M11" s="1977"/>
      <c r="N11" s="727">
        <f t="shared" si="5"/>
        <v>0</v>
      </c>
      <c r="O11" s="733">
        <f t="shared" si="0"/>
        <v>0</v>
      </c>
      <c r="P11" s="1976"/>
      <c r="Q11" s="1976"/>
      <c r="R11" s="1976"/>
      <c r="S11" s="1976"/>
      <c r="T11" s="1976"/>
      <c r="U11" s="1976"/>
      <c r="V11" s="1978"/>
      <c r="W11" s="1976"/>
      <c r="X11" s="1706">
        <f t="shared" si="6"/>
        <v>0</v>
      </c>
      <c r="Y11" s="1653">
        <f t="shared" si="1"/>
        <v>0</v>
      </c>
      <c r="Z11" s="1976"/>
      <c r="AA11" s="1976"/>
      <c r="AB11" s="1976"/>
      <c r="AC11" s="1976"/>
      <c r="AD11" s="1976"/>
      <c r="AE11" s="1977"/>
      <c r="AF11" s="727">
        <f t="shared" si="7"/>
        <v>0</v>
      </c>
      <c r="AG11" s="1978"/>
      <c r="AH11" s="1976"/>
      <c r="AI11" s="1976"/>
      <c r="AJ11" s="1977"/>
      <c r="AK11" s="727">
        <f t="shared" si="8"/>
        <v>0</v>
      </c>
      <c r="AL11" s="728">
        <f t="shared" si="2"/>
        <v>0</v>
      </c>
      <c r="AM11" s="1979"/>
      <c r="AN11" s="1979"/>
      <c r="AO11" s="1976"/>
      <c r="AP11" s="1976"/>
      <c r="AQ11" s="1976"/>
      <c r="AR11" s="1977"/>
      <c r="AS11" s="727">
        <f t="shared" si="9"/>
        <v>0</v>
      </c>
      <c r="AT11" s="1978"/>
      <c r="AU11" s="1976"/>
      <c r="AV11" s="1976"/>
      <c r="AW11" s="1977"/>
      <c r="AX11" s="726">
        <f t="shared" si="10"/>
        <v>0</v>
      </c>
      <c r="AY11" s="739">
        <f t="shared" si="3"/>
        <v>0</v>
      </c>
      <c r="AZ11" s="1817"/>
      <c r="BA11" s="738"/>
      <c r="BB11" s="738"/>
      <c r="BC11" s="738"/>
      <c r="BD11" s="738"/>
      <c r="BE11" s="738"/>
      <c r="BF11" s="738"/>
    </row>
    <row r="12" spans="1:58" ht="15.75" x14ac:dyDescent="0.2">
      <c r="A12" s="2612" t="s">
        <v>321</v>
      </c>
      <c r="B12" s="2613"/>
      <c r="C12" s="1976"/>
      <c r="D12" s="1976"/>
      <c r="E12" s="1976"/>
      <c r="F12" s="1976"/>
      <c r="G12" s="1976"/>
      <c r="H12" s="1977"/>
      <c r="I12" s="727">
        <f t="shared" si="4"/>
        <v>0</v>
      </c>
      <c r="J12" s="1978"/>
      <c r="K12" s="1976"/>
      <c r="L12" s="1976"/>
      <c r="M12" s="1977"/>
      <c r="N12" s="727">
        <f t="shared" si="5"/>
        <v>0</v>
      </c>
      <c r="O12" s="733">
        <f t="shared" si="0"/>
        <v>0</v>
      </c>
      <c r="P12" s="1976"/>
      <c r="Q12" s="1976"/>
      <c r="R12" s="1976"/>
      <c r="S12" s="1976"/>
      <c r="T12" s="1976"/>
      <c r="U12" s="1976"/>
      <c r="V12" s="1978"/>
      <c r="W12" s="1976"/>
      <c r="X12" s="1706">
        <f t="shared" si="6"/>
        <v>0</v>
      </c>
      <c r="Y12" s="1653">
        <f t="shared" si="1"/>
        <v>0</v>
      </c>
      <c r="Z12" s="1976"/>
      <c r="AA12" s="1976"/>
      <c r="AB12" s="1976"/>
      <c r="AC12" s="1976"/>
      <c r="AD12" s="1976"/>
      <c r="AE12" s="1977"/>
      <c r="AF12" s="727">
        <f t="shared" si="7"/>
        <v>0</v>
      </c>
      <c r="AG12" s="1978"/>
      <c r="AH12" s="1976"/>
      <c r="AI12" s="1976"/>
      <c r="AJ12" s="1977"/>
      <c r="AK12" s="727">
        <f t="shared" si="8"/>
        <v>0</v>
      </c>
      <c r="AL12" s="728">
        <f t="shared" si="2"/>
        <v>0</v>
      </c>
      <c r="AM12" s="1979"/>
      <c r="AN12" s="1979"/>
      <c r="AO12" s="1976"/>
      <c r="AP12" s="1976"/>
      <c r="AQ12" s="1976"/>
      <c r="AR12" s="1977"/>
      <c r="AS12" s="727">
        <f t="shared" si="9"/>
        <v>0</v>
      </c>
      <c r="AT12" s="1978"/>
      <c r="AU12" s="1976"/>
      <c r="AV12" s="1976"/>
      <c r="AW12" s="1977"/>
      <c r="AX12" s="726">
        <f t="shared" si="10"/>
        <v>0</v>
      </c>
      <c r="AY12" s="739">
        <f t="shared" si="3"/>
        <v>0</v>
      </c>
      <c r="AZ12" s="1817"/>
      <c r="BA12" s="738"/>
      <c r="BB12" s="738"/>
      <c r="BC12" s="738"/>
      <c r="BD12" s="738"/>
      <c r="BE12" s="738"/>
      <c r="BF12" s="738"/>
    </row>
    <row r="13" spans="1:58" ht="15.75" x14ac:dyDescent="0.2">
      <c r="A13" s="2612" t="s">
        <v>326</v>
      </c>
      <c r="B13" s="2613"/>
      <c r="C13" s="1976"/>
      <c r="D13" s="1976"/>
      <c r="E13" s="1976"/>
      <c r="F13" s="1976"/>
      <c r="G13" s="1976"/>
      <c r="H13" s="1977"/>
      <c r="I13" s="727">
        <f t="shared" si="4"/>
        <v>0</v>
      </c>
      <c r="J13" s="1978"/>
      <c r="K13" s="1976"/>
      <c r="L13" s="1976"/>
      <c r="M13" s="1977"/>
      <c r="N13" s="727">
        <f t="shared" si="5"/>
        <v>0</v>
      </c>
      <c r="O13" s="733">
        <f t="shared" si="0"/>
        <v>0</v>
      </c>
      <c r="P13" s="1976"/>
      <c r="Q13" s="1976"/>
      <c r="R13" s="1976"/>
      <c r="S13" s="1976"/>
      <c r="T13" s="1976"/>
      <c r="U13" s="1976"/>
      <c r="V13" s="1978"/>
      <c r="W13" s="1976"/>
      <c r="X13" s="1706">
        <f t="shared" si="6"/>
        <v>0</v>
      </c>
      <c r="Y13" s="1653">
        <f t="shared" si="1"/>
        <v>0</v>
      </c>
      <c r="Z13" s="1976"/>
      <c r="AA13" s="1976"/>
      <c r="AB13" s="1976"/>
      <c r="AC13" s="1976"/>
      <c r="AD13" s="1976"/>
      <c r="AE13" s="1977"/>
      <c r="AF13" s="727">
        <f t="shared" si="7"/>
        <v>0</v>
      </c>
      <c r="AG13" s="1978"/>
      <c r="AH13" s="1976"/>
      <c r="AI13" s="1976"/>
      <c r="AJ13" s="1977"/>
      <c r="AK13" s="727">
        <f t="shared" si="8"/>
        <v>0</v>
      </c>
      <c r="AL13" s="728">
        <f t="shared" si="2"/>
        <v>0</v>
      </c>
      <c r="AM13" s="1979"/>
      <c r="AN13" s="1979"/>
      <c r="AO13" s="1976"/>
      <c r="AP13" s="1976"/>
      <c r="AQ13" s="1976"/>
      <c r="AR13" s="1977"/>
      <c r="AS13" s="727">
        <f t="shared" si="9"/>
        <v>0</v>
      </c>
      <c r="AT13" s="1978"/>
      <c r="AU13" s="1976"/>
      <c r="AV13" s="1976"/>
      <c r="AW13" s="1977"/>
      <c r="AX13" s="726">
        <f t="shared" si="10"/>
        <v>0</v>
      </c>
      <c r="AY13" s="739">
        <f t="shared" si="3"/>
        <v>0</v>
      </c>
      <c r="AZ13" s="1817"/>
      <c r="BA13" s="738"/>
      <c r="BB13" s="738"/>
      <c r="BC13" s="738"/>
      <c r="BD13" s="738"/>
      <c r="BE13" s="738"/>
      <c r="BF13" s="738"/>
    </row>
    <row r="14" spans="1:58" ht="15.75" x14ac:dyDescent="0.2">
      <c r="A14" s="2568"/>
      <c r="B14" s="2569"/>
      <c r="C14" s="1976"/>
      <c r="D14" s="1976"/>
      <c r="E14" s="1976"/>
      <c r="F14" s="1976"/>
      <c r="G14" s="1976"/>
      <c r="H14" s="1977"/>
      <c r="I14" s="727">
        <f t="shared" si="4"/>
        <v>0</v>
      </c>
      <c r="J14" s="1978"/>
      <c r="K14" s="1976"/>
      <c r="L14" s="1976"/>
      <c r="M14" s="1977"/>
      <c r="N14" s="727">
        <f t="shared" si="5"/>
        <v>0</v>
      </c>
      <c r="O14" s="733">
        <f t="shared" si="0"/>
        <v>0</v>
      </c>
      <c r="P14" s="1976"/>
      <c r="Q14" s="1976"/>
      <c r="R14" s="1976"/>
      <c r="S14" s="1976"/>
      <c r="T14" s="1976"/>
      <c r="U14" s="1976"/>
      <c r="V14" s="1978"/>
      <c r="W14" s="1976"/>
      <c r="X14" s="1706">
        <f t="shared" si="6"/>
        <v>0</v>
      </c>
      <c r="Y14" s="1653">
        <f t="shared" si="1"/>
        <v>0</v>
      </c>
      <c r="Z14" s="1976"/>
      <c r="AA14" s="1976"/>
      <c r="AB14" s="1976"/>
      <c r="AC14" s="1976"/>
      <c r="AD14" s="1976"/>
      <c r="AE14" s="1977"/>
      <c r="AF14" s="727">
        <f t="shared" si="7"/>
        <v>0</v>
      </c>
      <c r="AG14" s="1978"/>
      <c r="AH14" s="1976"/>
      <c r="AI14" s="1976"/>
      <c r="AJ14" s="1977"/>
      <c r="AK14" s="727">
        <f t="shared" si="8"/>
        <v>0</v>
      </c>
      <c r="AL14" s="728">
        <f t="shared" si="2"/>
        <v>0</v>
      </c>
      <c r="AM14" s="1979"/>
      <c r="AN14" s="1979"/>
      <c r="AO14" s="1976"/>
      <c r="AP14" s="1976"/>
      <c r="AQ14" s="1976"/>
      <c r="AR14" s="1977"/>
      <c r="AS14" s="727">
        <f t="shared" si="9"/>
        <v>0</v>
      </c>
      <c r="AT14" s="1978"/>
      <c r="AU14" s="1976"/>
      <c r="AV14" s="1976"/>
      <c r="AW14" s="1977"/>
      <c r="AX14" s="726">
        <f t="shared" si="10"/>
        <v>0</v>
      </c>
      <c r="AY14" s="739">
        <f t="shared" si="3"/>
        <v>0</v>
      </c>
      <c r="AZ14" s="1817"/>
      <c r="BA14" s="738"/>
      <c r="BB14" s="738"/>
      <c r="BC14" s="738"/>
      <c r="BD14" s="738"/>
      <c r="BE14" s="738"/>
      <c r="BF14" s="738"/>
    </row>
    <row r="15" spans="1:58" ht="15.75" x14ac:dyDescent="0.2">
      <c r="A15" s="2568"/>
      <c r="B15" s="2569"/>
      <c r="C15" s="1976"/>
      <c r="D15" s="1976"/>
      <c r="E15" s="1976"/>
      <c r="F15" s="1976"/>
      <c r="G15" s="1976"/>
      <c r="H15" s="1977"/>
      <c r="I15" s="727">
        <f t="shared" si="4"/>
        <v>0</v>
      </c>
      <c r="J15" s="1978"/>
      <c r="K15" s="1976"/>
      <c r="L15" s="1976"/>
      <c r="M15" s="1977"/>
      <c r="N15" s="727">
        <f t="shared" si="5"/>
        <v>0</v>
      </c>
      <c r="O15" s="733">
        <f t="shared" si="0"/>
        <v>0</v>
      </c>
      <c r="P15" s="1976"/>
      <c r="Q15" s="1976"/>
      <c r="R15" s="1976"/>
      <c r="S15" s="1976"/>
      <c r="T15" s="1976"/>
      <c r="U15" s="1976"/>
      <c r="V15" s="1978"/>
      <c r="W15" s="1976"/>
      <c r="X15" s="1706">
        <f t="shared" si="6"/>
        <v>0</v>
      </c>
      <c r="Y15" s="1653">
        <f t="shared" si="1"/>
        <v>0</v>
      </c>
      <c r="Z15" s="1976"/>
      <c r="AA15" s="1976"/>
      <c r="AB15" s="1976"/>
      <c r="AC15" s="1976"/>
      <c r="AD15" s="1976"/>
      <c r="AE15" s="1977"/>
      <c r="AF15" s="727">
        <f t="shared" si="7"/>
        <v>0</v>
      </c>
      <c r="AG15" s="1978"/>
      <c r="AH15" s="1976"/>
      <c r="AI15" s="1976"/>
      <c r="AJ15" s="1977"/>
      <c r="AK15" s="727">
        <f t="shared" si="8"/>
        <v>0</v>
      </c>
      <c r="AL15" s="728">
        <f t="shared" si="2"/>
        <v>0</v>
      </c>
      <c r="AM15" s="1979"/>
      <c r="AN15" s="1979"/>
      <c r="AO15" s="1976"/>
      <c r="AP15" s="1976"/>
      <c r="AQ15" s="1976"/>
      <c r="AR15" s="1977"/>
      <c r="AS15" s="727">
        <f t="shared" si="9"/>
        <v>0</v>
      </c>
      <c r="AT15" s="1978"/>
      <c r="AU15" s="1976"/>
      <c r="AV15" s="1976"/>
      <c r="AW15" s="1977"/>
      <c r="AX15" s="726">
        <f t="shared" si="10"/>
        <v>0</v>
      </c>
      <c r="AY15" s="739">
        <f t="shared" si="3"/>
        <v>0</v>
      </c>
      <c r="AZ15" s="1817"/>
      <c r="BA15" s="738"/>
      <c r="BB15" s="738"/>
      <c r="BC15" s="738"/>
      <c r="BD15" s="738"/>
      <c r="BE15" s="738"/>
      <c r="BF15" s="738"/>
    </row>
    <row r="16" spans="1:58" ht="15.75" x14ac:dyDescent="0.2">
      <c r="A16" s="2568"/>
      <c r="B16" s="2569"/>
      <c r="C16" s="1976"/>
      <c r="D16" s="1976"/>
      <c r="E16" s="1976"/>
      <c r="F16" s="1976"/>
      <c r="G16" s="1976"/>
      <c r="H16" s="1977"/>
      <c r="I16" s="727">
        <f t="shared" si="4"/>
        <v>0</v>
      </c>
      <c r="J16" s="1978"/>
      <c r="K16" s="1976"/>
      <c r="L16" s="1976"/>
      <c r="M16" s="1977"/>
      <c r="N16" s="727">
        <f t="shared" si="5"/>
        <v>0</v>
      </c>
      <c r="O16" s="733">
        <f t="shared" si="0"/>
        <v>0</v>
      </c>
      <c r="P16" s="1976"/>
      <c r="Q16" s="1976"/>
      <c r="R16" s="1976"/>
      <c r="S16" s="1976"/>
      <c r="T16" s="1976"/>
      <c r="U16" s="1976"/>
      <c r="V16" s="1978"/>
      <c r="W16" s="1976"/>
      <c r="X16" s="1706">
        <f t="shared" si="6"/>
        <v>0</v>
      </c>
      <c r="Y16" s="1653">
        <f t="shared" si="1"/>
        <v>0</v>
      </c>
      <c r="Z16" s="1976"/>
      <c r="AA16" s="1976"/>
      <c r="AB16" s="1976"/>
      <c r="AC16" s="1976"/>
      <c r="AD16" s="1976"/>
      <c r="AE16" s="1977"/>
      <c r="AF16" s="727">
        <f t="shared" si="7"/>
        <v>0</v>
      </c>
      <c r="AG16" s="1978"/>
      <c r="AH16" s="1976"/>
      <c r="AI16" s="1976"/>
      <c r="AJ16" s="1977"/>
      <c r="AK16" s="727">
        <f t="shared" si="8"/>
        <v>0</v>
      </c>
      <c r="AL16" s="728">
        <f t="shared" si="2"/>
        <v>0</v>
      </c>
      <c r="AM16" s="1979"/>
      <c r="AN16" s="1979"/>
      <c r="AO16" s="1976"/>
      <c r="AP16" s="1976"/>
      <c r="AQ16" s="1976"/>
      <c r="AR16" s="1977"/>
      <c r="AS16" s="727">
        <f t="shared" si="9"/>
        <v>0</v>
      </c>
      <c r="AT16" s="1978"/>
      <c r="AU16" s="1976"/>
      <c r="AV16" s="1976"/>
      <c r="AW16" s="1977"/>
      <c r="AX16" s="726">
        <f t="shared" si="10"/>
        <v>0</v>
      </c>
      <c r="AY16" s="739">
        <f t="shared" si="3"/>
        <v>0</v>
      </c>
      <c r="AZ16" s="1817"/>
      <c r="BA16" s="738"/>
      <c r="BB16" s="738"/>
      <c r="BC16" s="738"/>
      <c r="BD16" s="738"/>
      <c r="BE16" s="738"/>
      <c r="BF16" s="738"/>
    </row>
    <row r="17" spans="1:58" ht="15.75" x14ac:dyDescent="0.2">
      <c r="A17" s="2568"/>
      <c r="B17" s="2569"/>
      <c r="C17" s="1976"/>
      <c r="D17" s="1976"/>
      <c r="E17" s="1976"/>
      <c r="F17" s="1976"/>
      <c r="G17" s="1976"/>
      <c r="H17" s="1977"/>
      <c r="I17" s="727">
        <f t="shared" si="4"/>
        <v>0</v>
      </c>
      <c r="J17" s="1978"/>
      <c r="K17" s="1976"/>
      <c r="L17" s="1976"/>
      <c r="M17" s="1977"/>
      <c r="N17" s="727">
        <f t="shared" si="5"/>
        <v>0</v>
      </c>
      <c r="O17" s="733">
        <f t="shared" si="0"/>
        <v>0</v>
      </c>
      <c r="P17" s="1976"/>
      <c r="Q17" s="1976"/>
      <c r="R17" s="1976"/>
      <c r="S17" s="1976"/>
      <c r="T17" s="1976"/>
      <c r="U17" s="1976"/>
      <c r="V17" s="1978"/>
      <c r="W17" s="1976"/>
      <c r="X17" s="1706">
        <f t="shared" si="6"/>
        <v>0</v>
      </c>
      <c r="Y17" s="1653">
        <f t="shared" si="1"/>
        <v>0</v>
      </c>
      <c r="Z17" s="1976"/>
      <c r="AA17" s="1976"/>
      <c r="AB17" s="1976"/>
      <c r="AC17" s="1976"/>
      <c r="AD17" s="1976"/>
      <c r="AE17" s="1977"/>
      <c r="AF17" s="727">
        <f t="shared" si="7"/>
        <v>0</v>
      </c>
      <c r="AG17" s="1978"/>
      <c r="AH17" s="1976"/>
      <c r="AI17" s="1976"/>
      <c r="AJ17" s="1977"/>
      <c r="AK17" s="727">
        <f t="shared" si="8"/>
        <v>0</v>
      </c>
      <c r="AL17" s="728">
        <f t="shared" si="2"/>
        <v>0</v>
      </c>
      <c r="AM17" s="1979"/>
      <c r="AN17" s="1979"/>
      <c r="AO17" s="1976"/>
      <c r="AP17" s="1976"/>
      <c r="AQ17" s="1976"/>
      <c r="AR17" s="1977"/>
      <c r="AS17" s="727">
        <f t="shared" si="9"/>
        <v>0</v>
      </c>
      <c r="AT17" s="1978"/>
      <c r="AU17" s="1976"/>
      <c r="AV17" s="1976"/>
      <c r="AW17" s="1977"/>
      <c r="AX17" s="726">
        <f t="shared" si="10"/>
        <v>0</v>
      </c>
      <c r="AY17" s="739">
        <f t="shared" si="3"/>
        <v>0</v>
      </c>
      <c r="AZ17" s="1817"/>
      <c r="BA17" s="738"/>
      <c r="BB17" s="738"/>
      <c r="BC17" s="738"/>
      <c r="BD17" s="738"/>
      <c r="BE17" s="738"/>
      <c r="BF17" s="738"/>
    </row>
    <row r="18" spans="1:58" ht="15.75" x14ac:dyDescent="0.2">
      <c r="A18" s="2568"/>
      <c r="B18" s="2569"/>
      <c r="C18" s="1976"/>
      <c r="D18" s="1976"/>
      <c r="E18" s="1976"/>
      <c r="F18" s="1976"/>
      <c r="G18" s="1976"/>
      <c r="H18" s="1977"/>
      <c r="I18" s="727">
        <f t="shared" si="4"/>
        <v>0</v>
      </c>
      <c r="J18" s="1978"/>
      <c r="K18" s="1976"/>
      <c r="L18" s="1976"/>
      <c r="M18" s="1977"/>
      <c r="N18" s="727">
        <f t="shared" si="5"/>
        <v>0</v>
      </c>
      <c r="O18" s="733">
        <f t="shared" si="0"/>
        <v>0</v>
      </c>
      <c r="P18" s="1976"/>
      <c r="Q18" s="1976"/>
      <c r="R18" s="1976"/>
      <c r="S18" s="1976"/>
      <c r="T18" s="1976"/>
      <c r="U18" s="1976"/>
      <c r="V18" s="1978"/>
      <c r="W18" s="1976"/>
      <c r="X18" s="1706">
        <f t="shared" si="6"/>
        <v>0</v>
      </c>
      <c r="Y18" s="1653">
        <f t="shared" si="1"/>
        <v>0</v>
      </c>
      <c r="Z18" s="1976"/>
      <c r="AA18" s="1976"/>
      <c r="AB18" s="1976"/>
      <c r="AC18" s="1976"/>
      <c r="AD18" s="1976"/>
      <c r="AE18" s="1977"/>
      <c r="AF18" s="727">
        <f t="shared" si="7"/>
        <v>0</v>
      </c>
      <c r="AG18" s="1978"/>
      <c r="AH18" s="1976"/>
      <c r="AI18" s="1976"/>
      <c r="AJ18" s="1977"/>
      <c r="AK18" s="727">
        <f t="shared" si="8"/>
        <v>0</v>
      </c>
      <c r="AL18" s="728">
        <f t="shared" si="2"/>
        <v>0</v>
      </c>
      <c r="AM18" s="1979"/>
      <c r="AN18" s="1979"/>
      <c r="AO18" s="1976"/>
      <c r="AP18" s="1976"/>
      <c r="AQ18" s="1976"/>
      <c r="AR18" s="1977"/>
      <c r="AS18" s="727">
        <f t="shared" si="9"/>
        <v>0</v>
      </c>
      <c r="AT18" s="1978"/>
      <c r="AU18" s="1976"/>
      <c r="AV18" s="1976"/>
      <c r="AW18" s="1977"/>
      <c r="AX18" s="726">
        <f t="shared" si="10"/>
        <v>0</v>
      </c>
      <c r="AY18" s="739">
        <f t="shared" si="3"/>
        <v>0</v>
      </c>
      <c r="AZ18" s="1817"/>
      <c r="BA18" s="738"/>
      <c r="BB18" s="738"/>
      <c r="BC18" s="738"/>
      <c r="BD18" s="738"/>
      <c r="BE18" s="738"/>
      <c r="BF18" s="738"/>
    </row>
    <row r="19" spans="1:58" ht="15.75" x14ac:dyDescent="0.2">
      <c r="A19" s="2568"/>
      <c r="B19" s="2569"/>
      <c r="C19" s="1976"/>
      <c r="D19" s="1976"/>
      <c r="E19" s="1976"/>
      <c r="F19" s="1976"/>
      <c r="G19" s="1976"/>
      <c r="H19" s="1977"/>
      <c r="I19" s="727">
        <f t="shared" si="4"/>
        <v>0</v>
      </c>
      <c r="J19" s="1978"/>
      <c r="K19" s="1976"/>
      <c r="L19" s="1976"/>
      <c r="M19" s="1977"/>
      <c r="N19" s="727">
        <f t="shared" si="5"/>
        <v>0</v>
      </c>
      <c r="O19" s="733">
        <f t="shared" si="0"/>
        <v>0</v>
      </c>
      <c r="P19" s="1976"/>
      <c r="Q19" s="1976"/>
      <c r="R19" s="1976"/>
      <c r="S19" s="1976"/>
      <c r="T19" s="1976"/>
      <c r="U19" s="1976"/>
      <c r="V19" s="1978"/>
      <c r="W19" s="1976"/>
      <c r="X19" s="1706">
        <f t="shared" si="6"/>
        <v>0</v>
      </c>
      <c r="Y19" s="1653">
        <f t="shared" si="1"/>
        <v>0</v>
      </c>
      <c r="Z19" s="1976"/>
      <c r="AA19" s="1976"/>
      <c r="AB19" s="1976"/>
      <c r="AC19" s="1976"/>
      <c r="AD19" s="1976"/>
      <c r="AE19" s="1977"/>
      <c r="AF19" s="727">
        <f t="shared" si="7"/>
        <v>0</v>
      </c>
      <c r="AG19" s="1978"/>
      <c r="AH19" s="1976"/>
      <c r="AI19" s="1976"/>
      <c r="AJ19" s="1977"/>
      <c r="AK19" s="727">
        <f t="shared" si="8"/>
        <v>0</v>
      </c>
      <c r="AL19" s="728">
        <f t="shared" si="2"/>
        <v>0</v>
      </c>
      <c r="AM19" s="1979"/>
      <c r="AN19" s="1979"/>
      <c r="AO19" s="1976"/>
      <c r="AP19" s="1976"/>
      <c r="AQ19" s="1976"/>
      <c r="AR19" s="1977"/>
      <c r="AS19" s="727">
        <f t="shared" si="9"/>
        <v>0</v>
      </c>
      <c r="AT19" s="1978"/>
      <c r="AU19" s="1976"/>
      <c r="AV19" s="1976"/>
      <c r="AW19" s="1977"/>
      <c r="AX19" s="726">
        <f t="shared" si="10"/>
        <v>0</v>
      </c>
      <c r="AY19" s="739">
        <f t="shared" si="3"/>
        <v>0</v>
      </c>
      <c r="AZ19" s="1817"/>
      <c r="BA19" s="738"/>
      <c r="BB19" s="738"/>
      <c r="BC19" s="738"/>
      <c r="BD19" s="738"/>
      <c r="BE19" s="738"/>
      <c r="BF19" s="738"/>
    </row>
    <row r="20" spans="1:58" ht="15.75" x14ac:dyDescent="0.2">
      <c r="A20" s="2568"/>
      <c r="B20" s="2569"/>
      <c r="C20" s="1976"/>
      <c r="D20" s="1976"/>
      <c r="E20" s="1976"/>
      <c r="F20" s="1976"/>
      <c r="G20" s="1976"/>
      <c r="H20" s="1977"/>
      <c r="I20" s="727">
        <f t="shared" si="4"/>
        <v>0</v>
      </c>
      <c r="J20" s="1978"/>
      <c r="K20" s="1976"/>
      <c r="L20" s="1976"/>
      <c r="M20" s="1977"/>
      <c r="N20" s="727">
        <f t="shared" si="5"/>
        <v>0</v>
      </c>
      <c r="O20" s="733">
        <f t="shared" si="0"/>
        <v>0</v>
      </c>
      <c r="P20" s="1976"/>
      <c r="Q20" s="1976"/>
      <c r="R20" s="1976"/>
      <c r="S20" s="1976"/>
      <c r="T20" s="1976"/>
      <c r="U20" s="1976"/>
      <c r="V20" s="1978"/>
      <c r="W20" s="1976"/>
      <c r="X20" s="1706">
        <f t="shared" si="6"/>
        <v>0</v>
      </c>
      <c r="Y20" s="1653">
        <f t="shared" si="1"/>
        <v>0</v>
      </c>
      <c r="Z20" s="1976"/>
      <c r="AA20" s="1976"/>
      <c r="AB20" s="1976"/>
      <c r="AC20" s="1976"/>
      <c r="AD20" s="1976"/>
      <c r="AE20" s="1977"/>
      <c r="AF20" s="727">
        <f t="shared" si="7"/>
        <v>0</v>
      </c>
      <c r="AG20" s="1978"/>
      <c r="AH20" s="1976"/>
      <c r="AI20" s="1976"/>
      <c r="AJ20" s="1977"/>
      <c r="AK20" s="727">
        <f t="shared" si="8"/>
        <v>0</v>
      </c>
      <c r="AL20" s="728">
        <f t="shared" si="2"/>
        <v>0</v>
      </c>
      <c r="AM20" s="1979"/>
      <c r="AN20" s="1979"/>
      <c r="AO20" s="1976"/>
      <c r="AP20" s="1976"/>
      <c r="AQ20" s="1976"/>
      <c r="AR20" s="1977"/>
      <c r="AS20" s="727">
        <f t="shared" si="9"/>
        <v>0</v>
      </c>
      <c r="AT20" s="1978"/>
      <c r="AU20" s="1976"/>
      <c r="AV20" s="1976"/>
      <c r="AW20" s="1977"/>
      <c r="AX20" s="726">
        <f t="shared" si="10"/>
        <v>0</v>
      </c>
      <c r="AY20" s="739">
        <f t="shared" si="3"/>
        <v>0</v>
      </c>
      <c r="AZ20" s="1817"/>
      <c r="BA20" s="738"/>
      <c r="BB20" s="738"/>
      <c r="BC20" s="738"/>
      <c r="BD20" s="738"/>
      <c r="BE20" s="738"/>
      <c r="BF20" s="738"/>
    </row>
    <row r="21" spans="1:58" ht="15.75" x14ac:dyDescent="0.2">
      <c r="A21" s="2568"/>
      <c r="B21" s="2569"/>
      <c r="C21" s="1976"/>
      <c r="D21" s="1976"/>
      <c r="E21" s="1976"/>
      <c r="F21" s="1976"/>
      <c r="G21" s="1976"/>
      <c r="H21" s="1977"/>
      <c r="I21" s="727">
        <f t="shared" si="4"/>
        <v>0</v>
      </c>
      <c r="J21" s="1978"/>
      <c r="K21" s="1976"/>
      <c r="L21" s="1976"/>
      <c r="M21" s="1977"/>
      <c r="N21" s="727">
        <f t="shared" si="5"/>
        <v>0</v>
      </c>
      <c r="O21" s="733">
        <f t="shared" si="0"/>
        <v>0</v>
      </c>
      <c r="P21" s="729"/>
      <c r="Q21" s="729"/>
      <c r="R21" s="729"/>
      <c r="S21" s="729"/>
      <c r="T21" s="729"/>
      <c r="U21" s="729"/>
      <c r="V21" s="730"/>
      <c r="W21" s="729"/>
      <c r="X21" s="1706">
        <f t="shared" si="6"/>
        <v>0</v>
      </c>
      <c r="Y21" s="1653">
        <f t="shared" si="1"/>
        <v>0</v>
      </c>
      <c r="Z21" s="1976"/>
      <c r="AA21" s="1976"/>
      <c r="AB21" s="1976"/>
      <c r="AC21" s="1976"/>
      <c r="AD21" s="1976"/>
      <c r="AE21" s="1977"/>
      <c r="AF21" s="727">
        <f t="shared" si="7"/>
        <v>0</v>
      </c>
      <c r="AG21" s="1978"/>
      <c r="AH21" s="1976"/>
      <c r="AI21" s="1976"/>
      <c r="AJ21" s="1977"/>
      <c r="AK21" s="727">
        <f t="shared" si="8"/>
        <v>0</v>
      </c>
      <c r="AL21" s="728">
        <f t="shared" si="2"/>
        <v>0</v>
      </c>
      <c r="AM21" s="1979"/>
      <c r="AN21" s="1979"/>
      <c r="AO21" s="1976"/>
      <c r="AP21" s="1976"/>
      <c r="AQ21" s="1976"/>
      <c r="AR21" s="1977"/>
      <c r="AS21" s="727">
        <f t="shared" si="9"/>
        <v>0</v>
      </c>
      <c r="AT21" s="1978"/>
      <c r="AU21" s="1976"/>
      <c r="AV21" s="1976"/>
      <c r="AW21" s="1977"/>
      <c r="AX21" s="726">
        <f t="shared" si="10"/>
        <v>0</v>
      </c>
      <c r="AY21" s="1980">
        <f t="shared" si="3"/>
        <v>0</v>
      </c>
      <c r="AZ21" s="1817"/>
      <c r="BA21" s="738"/>
      <c r="BB21" s="738"/>
      <c r="BC21" s="738"/>
      <c r="BD21" s="738"/>
      <c r="BE21" s="738"/>
      <c r="BF21" s="738"/>
    </row>
    <row r="22" spans="1:58" ht="24" customHeight="1" thickBot="1" x14ac:dyDescent="0.25">
      <c r="A22" s="2606" t="s">
        <v>730</v>
      </c>
      <c r="B22" s="2607"/>
      <c r="C22" s="736">
        <f t="shared" ref="C22:AH22" si="11">SUM(C7:C21)</f>
        <v>0</v>
      </c>
      <c r="D22" s="736">
        <f t="shared" si="11"/>
        <v>0</v>
      </c>
      <c r="E22" s="736">
        <f t="shared" si="11"/>
        <v>0</v>
      </c>
      <c r="F22" s="736">
        <f t="shared" si="11"/>
        <v>0</v>
      </c>
      <c r="G22" s="736">
        <f t="shared" si="11"/>
        <v>0</v>
      </c>
      <c r="H22" s="736">
        <f t="shared" si="11"/>
        <v>0</v>
      </c>
      <c r="I22" s="736">
        <f t="shared" si="11"/>
        <v>0</v>
      </c>
      <c r="J22" s="736">
        <f t="shared" si="11"/>
        <v>0</v>
      </c>
      <c r="K22" s="736">
        <f t="shared" si="11"/>
        <v>0</v>
      </c>
      <c r="L22" s="736">
        <f t="shared" si="11"/>
        <v>0</v>
      </c>
      <c r="M22" s="736">
        <f t="shared" si="11"/>
        <v>0</v>
      </c>
      <c r="N22" s="736">
        <f t="shared" si="11"/>
        <v>0</v>
      </c>
      <c r="O22" s="736">
        <f t="shared" si="11"/>
        <v>0</v>
      </c>
      <c r="P22" s="1709">
        <f t="shared" si="11"/>
        <v>0</v>
      </c>
      <c r="Q22" s="1709">
        <f t="shared" si="11"/>
        <v>0</v>
      </c>
      <c r="R22" s="1709">
        <f t="shared" si="11"/>
        <v>0</v>
      </c>
      <c r="S22" s="1709">
        <f t="shared" si="11"/>
        <v>0</v>
      </c>
      <c r="T22" s="1709">
        <f t="shared" si="11"/>
        <v>0</v>
      </c>
      <c r="U22" s="1709">
        <f t="shared" si="11"/>
        <v>0</v>
      </c>
      <c r="V22" s="1709">
        <f t="shared" si="11"/>
        <v>0</v>
      </c>
      <c r="W22" s="1709">
        <f t="shared" si="11"/>
        <v>0</v>
      </c>
      <c r="X22" s="1709">
        <f t="shared" si="11"/>
        <v>0</v>
      </c>
      <c r="Y22" s="736">
        <f t="shared" si="11"/>
        <v>0</v>
      </c>
      <c r="Z22" s="736">
        <f t="shared" si="11"/>
        <v>0</v>
      </c>
      <c r="AA22" s="736">
        <f t="shared" si="11"/>
        <v>0</v>
      </c>
      <c r="AB22" s="736">
        <f t="shared" si="11"/>
        <v>0</v>
      </c>
      <c r="AC22" s="736">
        <f t="shared" si="11"/>
        <v>0</v>
      </c>
      <c r="AD22" s="736">
        <f t="shared" si="11"/>
        <v>0</v>
      </c>
      <c r="AE22" s="736">
        <f t="shared" si="11"/>
        <v>0</v>
      </c>
      <c r="AF22" s="736">
        <f t="shared" si="11"/>
        <v>0</v>
      </c>
      <c r="AG22" s="736">
        <f t="shared" si="11"/>
        <v>0</v>
      </c>
      <c r="AH22" s="736">
        <f t="shared" si="11"/>
        <v>0</v>
      </c>
      <c r="AI22" s="736">
        <f t="shared" ref="AI22:AY22" si="12">SUM(AI7:AI21)</f>
        <v>0</v>
      </c>
      <c r="AJ22" s="736">
        <f t="shared" si="12"/>
        <v>0</v>
      </c>
      <c r="AK22" s="736">
        <f t="shared" si="12"/>
        <v>0</v>
      </c>
      <c r="AL22" s="736">
        <f t="shared" si="12"/>
        <v>0</v>
      </c>
      <c r="AM22" s="737">
        <f t="shared" si="12"/>
        <v>0</v>
      </c>
      <c r="AN22" s="737">
        <f t="shared" si="12"/>
        <v>0</v>
      </c>
      <c r="AO22" s="736">
        <f t="shared" si="12"/>
        <v>0</v>
      </c>
      <c r="AP22" s="736">
        <f t="shared" si="12"/>
        <v>0</v>
      </c>
      <c r="AQ22" s="736">
        <f t="shared" si="12"/>
        <v>0</v>
      </c>
      <c r="AR22" s="736">
        <f t="shared" si="12"/>
        <v>0</v>
      </c>
      <c r="AS22" s="736">
        <f t="shared" si="12"/>
        <v>0</v>
      </c>
      <c r="AT22" s="736">
        <f t="shared" si="12"/>
        <v>0</v>
      </c>
      <c r="AU22" s="736">
        <f t="shared" si="12"/>
        <v>0</v>
      </c>
      <c r="AV22" s="736">
        <f t="shared" si="12"/>
        <v>0</v>
      </c>
      <c r="AW22" s="736">
        <f t="shared" si="12"/>
        <v>0</v>
      </c>
      <c r="AX22" s="736">
        <f t="shared" si="12"/>
        <v>0</v>
      </c>
      <c r="AY22" s="735">
        <f t="shared" si="12"/>
        <v>0</v>
      </c>
      <c r="AZ22" s="1545">
        <f>SUM(AZ7:AZ21)</f>
        <v>0</v>
      </c>
      <c r="BA22" s="734"/>
      <c r="BB22" s="734"/>
      <c r="BC22" s="734"/>
      <c r="BD22" s="734"/>
      <c r="BE22" s="734"/>
      <c r="BF22" s="734"/>
    </row>
    <row r="23" spans="1:58" ht="15.75" customHeight="1" x14ac:dyDescent="0.2">
      <c r="A23" s="2572" t="s">
        <v>903</v>
      </c>
      <c r="B23" s="2573"/>
      <c r="C23" s="2573"/>
      <c r="D23" s="2573"/>
      <c r="E23" s="2573"/>
      <c r="F23" s="2573"/>
      <c r="G23" s="2573"/>
      <c r="H23" s="2573"/>
      <c r="I23" s="2573"/>
      <c r="J23" s="2573"/>
      <c r="K23" s="2573"/>
      <c r="L23" s="2573"/>
      <c r="M23" s="2573"/>
      <c r="N23" s="2573"/>
      <c r="O23" s="2573"/>
      <c r="P23" s="2573"/>
      <c r="Q23" s="2573"/>
      <c r="R23" s="2573"/>
      <c r="S23" s="2573"/>
      <c r="T23" s="2573"/>
      <c r="U23" s="2573"/>
      <c r="V23" s="2573"/>
      <c r="W23" s="2573"/>
      <c r="X23" s="2573"/>
      <c r="Y23" s="2573"/>
      <c r="Z23" s="2573"/>
      <c r="AA23" s="2573"/>
      <c r="AB23" s="2573"/>
      <c r="AC23" s="2573"/>
      <c r="AD23" s="2573"/>
      <c r="AE23" s="2573"/>
      <c r="AF23" s="2573"/>
      <c r="AG23" s="2573"/>
      <c r="AH23" s="2573"/>
      <c r="AI23" s="2573"/>
      <c r="AJ23" s="2573"/>
      <c r="AK23" s="2573"/>
      <c r="AL23" s="2573"/>
      <c r="AM23" s="2573"/>
      <c r="AN23" s="2573"/>
      <c r="AO23" s="2573"/>
      <c r="AP23" s="2573"/>
      <c r="AQ23" s="2573"/>
      <c r="AR23" s="2573"/>
      <c r="AS23" s="2573"/>
      <c r="AT23" s="2573"/>
      <c r="AU23" s="2573"/>
      <c r="AV23" s="2573"/>
      <c r="AW23" s="2573"/>
      <c r="AX23" s="2573"/>
      <c r="AY23" s="2573"/>
      <c r="AZ23" s="2574"/>
    </row>
    <row r="24" spans="1:58" ht="15.75" x14ac:dyDescent="0.2">
      <c r="A24" s="2568"/>
      <c r="B24" s="2569"/>
      <c r="C24" s="1976"/>
      <c r="D24" s="1976"/>
      <c r="E24" s="1976"/>
      <c r="F24" s="1976"/>
      <c r="G24" s="1976"/>
      <c r="H24" s="1977"/>
      <c r="I24" s="727">
        <f t="shared" ref="I24:I30" si="13">SUM(C24:H24)</f>
        <v>0</v>
      </c>
      <c r="J24" s="1978"/>
      <c r="K24" s="1976"/>
      <c r="L24" s="1976"/>
      <c r="M24" s="1977"/>
      <c r="N24" s="727">
        <f t="shared" ref="N24:N30" si="14">SUM(J24:M24)</f>
        <v>0</v>
      </c>
      <c r="O24" s="728">
        <f t="shared" ref="O24:O30" si="15">I24+N24</f>
        <v>0</v>
      </c>
      <c r="P24" s="1637"/>
      <c r="Q24" s="1976"/>
      <c r="R24" s="1976"/>
      <c r="S24" s="1976"/>
      <c r="T24" s="1976"/>
      <c r="U24" s="1976"/>
      <c r="V24" s="1978"/>
      <c r="W24" s="1976"/>
      <c r="X24" s="1706">
        <f t="shared" ref="X24:X30" si="16">SUM(P24:W24)</f>
        <v>0</v>
      </c>
      <c r="Y24" s="1653">
        <f t="shared" ref="Y24:Y30" si="17">X24</f>
        <v>0</v>
      </c>
      <c r="Z24" s="1976"/>
      <c r="AA24" s="1976"/>
      <c r="AB24" s="1976"/>
      <c r="AC24" s="1976"/>
      <c r="AD24" s="1976"/>
      <c r="AE24" s="1977"/>
      <c r="AF24" s="727">
        <f t="shared" ref="AF24:AF30" si="18">SUM(Z24:AE24)</f>
        <v>0</v>
      </c>
      <c r="AG24" s="1978"/>
      <c r="AH24" s="1976"/>
      <c r="AI24" s="1976"/>
      <c r="AJ24" s="1977"/>
      <c r="AK24" s="727">
        <f t="shared" ref="AK24:AK30" si="19">SUM(AG24:AJ24)</f>
        <v>0</v>
      </c>
      <c r="AL24" s="728">
        <f t="shared" ref="AL24:AL30" si="20">AF24+AK24</f>
        <v>0</v>
      </c>
      <c r="AM24" s="1979"/>
      <c r="AN24" s="1979"/>
      <c r="AO24" s="1976"/>
      <c r="AP24" s="1976"/>
      <c r="AQ24" s="1976"/>
      <c r="AR24" s="1977"/>
      <c r="AS24" s="727">
        <f t="shared" ref="AS24:AS30" si="21">SUM(AM24:AR24)</f>
        <v>0</v>
      </c>
      <c r="AT24" s="1978"/>
      <c r="AU24" s="1976"/>
      <c r="AV24" s="1976"/>
      <c r="AW24" s="1977"/>
      <c r="AX24" s="726">
        <f t="shared" ref="AX24:AX30" si="22">SUM(AT24:AW24)</f>
        <v>0</v>
      </c>
      <c r="AY24" s="733">
        <f t="shared" ref="AY24:AY30" si="23">AS24+AX24</f>
        <v>0</v>
      </c>
      <c r="AZ24" s="1817"/>
    </row>
    <row r="25" spans="1:58" ht="15.75" x14ac:dyDescent="0.2">
      <c r="A25" s="2568"/>
      <c r="B25" s="2569"/>
      <c r="C25" s="1976"/>
      <c r="D25" s="1976"/>
      <c r="E25" s="1976"/>
      <c r="F25" s="1976"/>
      <c r="G25" s="1976"/>
      <c r="H25" s="1977"/>
      <c r="I25" s="727">
        <f t="shared" si="13"/>
        <v>0</v>
      </c>
      <c r="J25" s="1978"/>
      <c r="K25" s="1976"/>
      <c r="L25" s="1976"/>
      <c r="M25" s="1977"/>
      <c r="N25" s="727">
        <f t="shared" si="14"/>
        <v>0</v>
      </c>
      <c r="O25" s="728">
        <f t="shared" si="15"/>
        <v>0</v>
      </c>
      <c r="P25" s="1637"/>
      <c r="Q25" s="1976"/>
      <c r="R25" s="1976"/>
      <c r="S25" s="1976"/>
      <c r="T25" s="1976"/>
      <c r="U25" s="1976"/>
      <c r="V25" s="1978"/>
      <c r="W25" s="1976"/>
      <c r="X25" s="1706">
        <f t="shared" si="16"/>
        <v>0</v>
      </c>
      <c r="Y25" s="1653">
        <f t="shared" si="17"/>
        <v>0</v>
      </c>
      <c r="Z25" s="1976"/>
      <c r="AA25" s="1976"/>
      <c r="AB25" s="1976"/>
      <c r="AC25" s="1976"/>
      <c r="AD25" s="1976"/>
      <c r="AE25" s="1977"/>
      <c r="AF25" s="727">
        <f t="shared" si="18"/>
        <v>0</v>
      </c>
      <c r="AG25" s="1978"/>
      <c r="AH25" s="1976"/>
      <c r="AI25" s="1976"/>
      <c r="AJ25" s="1977"/>
      <c r="AK25" s="727">
        <f t="shared" si="19"/>
        <v>0</v>
      </c>
      <c r="AL25" s="728">
        <f t="shared" si="20"/>
        <v>0</v>
      </c>
      <c r="AM25" s="1979"/>
      <c r="AN25" s="1979"/>
      <c r="AO25" s="1976"/>
      <c r="AP25" s="1976"/>
      <c r="AQ25" s="1976"/>
      <c r="AR25" s="1977"/>
      <c r="AS25" s="727">
        <f t="shared" si="21"/>
        <v>0</v>
      </c>
      <c r="AT25" s="1978"/>
      <c r="AU25" s="1976"/>
      <c r="AV25" s="1976"/>
      <c r="AW25" s="1977"/>
      <c r="AX25" s="726">
        <f t="shared" si="22"/>
        <v>0</v>
      </c>
      <c r="AY25" s="733">
        <f t="shared" si="23"/>
        <v>0</v>
      </c>
      <c r="AZ25" s="1817"/>
    </row>
    <row r="26" spans="1:58" ht="15.75" x14ac:dyDescent="0.2">
      <c r="A26" s="2568"/>
      <c r="B26" s="2569"/>
      <c r="C26" s="1976"/>
      <c r="D26" s="1976"/>
      <c r="E26" s="1976"/>
      <c r="F26" s="1976"/>
      <c r="G26" s="1976"/>
      <c r="H26" s="1977"/>
      <c r="I26" s="727">
        <f t="shared" si="13"/>
        <v>0</v>
      </c>
      <c r="J26" s="1978"/>
      <c r="K26" s="1976"/>
      <c r="L26" s="1976"/>
      <c r="M26" s="1977"/>
      <c r="N26" s="727">
        <f t="shared" si="14"/>
        <v>0</v>
      </c>
      <c r="O26" s="728">
        <f t="shared" si="15"/>
        <v>0</v>
      </c>
      <c r="P26" s="1637"/>
      <c r="Q26" s="1976"/>
      <c r="R26" s="1976"/>
      <c r="S26" s="1976"/>
      <c r="T26" s="1976"/>
      <c r="U26" s="1976"/>
      <c r="V26" s="1978"/>
      <c r="W26" s="1976"/>
      <c r="X26" s="1706">
        <f t="shared" si="16"/>
        <v>0</v>
      </c>
      <c r="Y26" s="1653">
        <f t="shared" si="17"/>
        <v>0</v>
      </c>
      <c r="Z26" s="1976"/>
      <c r="AA26" s="1976"/>
      <c r="AB26" s="1976"/>
      <c r="AC26" s="1976"/>
      <c r="AD26" s="1976"/>
      <c r="AE26" s="1977"/>
      <c r="AF26" s="727">
        <f t="shared" si="18"/>
        <v>0</v>
      </c>
      <c r="AG26" s="1978"/>
      <c r="AH26" s="1976"/>
      <c r="AI26" s="1976"/>
      <c r="AJ26" s="1977"/>
      <c r="AK26" s="727">
        <f t="shared" si="19"/>
        <v>0</v>
      </c>
      <c r="AL26" s="728">
        <f t="shared" si="20"/>
        <v>0</v>
      </c>
      <c r="AM26" s="1979"/>
      <c r="AN26" s="1979"/>
      <c r="AO26" s="1976"/>
      <c r="AP26" s="1976"/>
      <c r="AQ26" s="1976"/>
      <c r="AR26" s="1977"/>
      <c r="AS26" s="727">
        <f t="shared" si="21"/>
        <v>0</v>
      </c>
      <c r="AT26" s="1978"/>
      <c r="AU26" s="1976"/>
      <c r="AV26" s="1976"/>
      <c r="AW26" s="1977"/>
      <c r="AX26" s="726">
        <f t="shared" si="22"/>
        <v>0</v>
      </c>
      <c r="AY26" s="733">
        <f t="shared" si="23"/>
        <v>0</v>
      </c>
      <c r="AZ26" s="1817"/>
    </row>
    <row r="27" spans="1:58" ht="15.75" x14ac:dyDescent="0.2">
      <c r="A27" s="2568"/>
      <c r="B27" s="2569"/>
      <c r="C27" s="1976"/>
      <c r="D27" s="1976"/>
      <c r="E27" s="1976"/>
      <c r="F27" s="1976"/>
      <c r="G27" s="1976"/>
      <c r="H27" s="1977"/>
      <c r="I27" s="727">
        <f t="shared" si="13"/>
        <v>0</v>
      </c>
      <c r="J27" s="1978"/>
      <c r="K27" s="1976"/>
      <c r="L27" s="1976"/>
      <c r="M27" s="1977"/>
      <c r="N27" s="727">
        <f t="shared" si="14"/>
        <v>0</v>
      </c>
      <c r="O27" s="728">
        <f t="shared" si="15"/>
        <v>0</v>
      </c>
      <c r="P27" s="1637"/>
      <c r="Q27" s="1976"/>
      <c r="R27" s="1976"/>
      <c r="S27" s="1976"/>
      <c r="T27" s="1976"/>
      <c r="U27" s="1976"/>
      <c r="V27" s="1978"/>
      <c r="W27" s="1976"/>
      <c r="X27" s="1706">
        <f t="shared" si="16"/>
        <v>0</v>
      </c>
      <c r="Y27" s="1653">
        <f t="shared" si="17"/>
        <v>0</v>
      </c>
      <c r="Z27" s="1976"/>
      <c r="AA27" s="1976"/>
      <c r="AB27" s="1976"/>
      <c r="AC27" s="1976"/>
      <c r="AD27" s="1976"/>
      <c r="AE27" s="1977"/>
      <c r="AF27" s="727">
        <f t="shared" si="18"/>
        <v>0</v>
      </c>
      <c r="AG27" s="1978"/>
      <c r="AH27" s="1976"/>
      <c r="AI27" s="1976"/>
      <c r="AJ27" s="1977"/>
      <c r="AK27" s="727">
        <f t="shared" si="19"/>
        <v>0</v>
      </c>
      <c r="AL27" s="728">
        <f t="shared" si="20"/>
        <v>0</v>
      </c>
      <c r="AM27" s="1979"/>
      <c r="AN27" s="1979"/>
      <c r="AO27" s="1976"/>
      <c r="AP27" s="1976"/>
      <c r="AQ27" s="1976"/>
      <c r="AR27" s="1977"/>
      <c r="AS27" s="727">
        <f t="shared" si="21"/>
        <v>0</v>
      </c>
      <c r="AT27" s="1978"/>
      <c r="AU27" s="1976"/>
      <c r="AV27" s="1976"/>
      <c r="AW27" s="1977"/>
      <c r="AX27" s="726">
        <f t="shared" si="22"/>
        <v>0</v>
      </c>
      <c r="AY27" s="733">
        <f t="shared" si="23"/>
        <v>0</v>
      </c>
      <c r="AZ27" s="1817"/>
    </row>
    <row r="28" spans="1:58" ht="15.75" x14ac:dyDescent="0.2">
      <c r="A28" s="2568"/>
      <c r="B28" s="2569"/>
      <c r="C28" s="1976"/>
      <c r="D28" s="1976"/>
      <c r="E28" s="1976"/>
      <c r="F28" s="1976"/>
      <c r="G28" s="1976"/>
      <c r="H28" s="1977"/>
      <c r="I28" s="727">
        <f t="shared" si="13"/>
        <v>0</v>
      </c>
      <c r="J28" s="1978"/>
      <c r="K28" s="1976"/>
      <c r="L28" s="1976"/>
      <c r="M28" s="1977"/>
      <c r="N28" s="727">
        <f t="shared" si="14"/>
        <v>0</v>
      </c>
      <c r="O28" s="728">
        <f t="shared" si="15"/>
        <v>0</v>
      </c>
      <c r="P28" s="1637"/>
      <c r="Q28" s="1976"/>
      <c r="R28" s="1976"/>
      <c r="S28" s="1976"/>
      <c r="T28" s="1976"/>
      <c r="U28" s="1976"/>
      <c r="V28" s="1978"/>
      <c r="W28" s="1976"/>
      <c r="X28" s="1706">
        <f t="shared" si="16"/>
        <v>0</v>
      </c>
      <c r="Y28" s="1653">
        <f t="shared" si="17"/>
        <v>0</v>
      </c>
      <c r="Z28" s="1976"/>
      <c r="AA28" s="1976"/>
      <c r="AB28" s="1976"/>
      <c r="AC28" s="1976"/>
      <c r="AD28" s="1976"/>
      <c r="AE28" s="1977"/>
      <c r="AF28" s="727">
        <f t="shared" si="18"/>
        <v>0</v>
      </c>
      <c r="AG28" s="1978"/>
      <c r="AH28" s="1976"/>
      <c r="AI28" s="1976"/>
      <c r="AJ28" s="1977"/>
      <c r="AK28" s="727">
        <f t="shared" si="19"/>
        <v>0</v>
      </c>
      <c r="AL28" s="728">
        <f t="shared" si="20"/>
        <v>0</v>
      </c>
      <c r="AM28" s="1979"/>
      <c r="AN28" s="1979"/>
      <c r="AO28" s="1976"/>
      <c r="AP28" s="1976"/>
      <c r="AQ28" s="1976"/>
      <c r="AR28" s="1977"/>
      <c r="AS28" s="727">
        <f t="shared" si="21"/>
        <v>0</v>
      </c>
      <c r="AT28" s="1978"/>
      <c r="AU28" s="1976"/>
      <c r="AV28" s="1976"/>
      <c r="AW28" s="1977"/>
      <c r="AX28" s="726">
        <f t="shared" si="22"/>
        <v>0</v>
      </c>
      <c r="AY28" s="733">
        <f t="shared" si="23"/>
        <v>0</v>
      </c>
      <c r="AZ28" s="1817"/>
    </row>
    <row r="29" spans="1:58" ht="15.75" x14ac:dyDescent="0.2">
      <c r="A29" s="2568"/>
      <c r="B29" s="2569"/>
      <c r="C29" s="1976"/>
      <c r="D29" s="1976"/>
      <c r="E29" s="1976"/>
      <c r="F29" s="1976"/>
      <c r="G29" s="1976"/>
      <c r="H29" s="1977"/>
      <c r="I29" s="727">
        <f t="shared" si="13"/>
        <v>0</v>
      </c>
      <c r="J29" s="1978"/>
      <c r="K29" s="1976"/>
      <c r="L29" s="1976"/>
      <c r="M29" s="1977"/>
      <c r="N29" s="727">
        <f t="shared" si="14"/>
        <v>0</v>
      </c>
      <c r="O29" s="728">
        <f t="shared" si="15"/>
        <v>0</v>
      </c>
      <c r="P29" s="1637"/>
      <c r="Q29" s="1976"/>
      <c r="R29" s="1976"/>
      <c r="S29" s="1976"/>
      <c r="T29" s="1976"/>
      <c r="U29" s="1976"/>
      <c r="V29" s="1978"/>
      <c r="W29" s="1976"/>
      <c r="X29" s="1706">
        <f t="shared" si="16"/>
        <v>0</v>
      </c>
      <c r="Y29" s="1653">
        <f t="shared" si="17"/>
        <v>0</v>
      </c>
      <c r="Z29" s="1976"/>
      <c r="AA29" s="1976"/>
      <c r="AB29" s="1976"/>
      <c r="AC29" s="1976"/>
      <c r="AD29" s="1976"/>
      <c r="AE29" s="1977"/>
      <c r="AF29" s="727">
        <f t="shared" si="18"/>
        <v>0</v>
      </c>
      <c r="AG29" s="1978"/>
      <c r="AH29" s="1976"/>
      <c r="AI29" s="1976"/>
      <c r="AJ29" s="1977"/>
      <c r="AK29" s="727">
        <f t="shared" si="19"/>
        <v>0</v>
      </c>
      <c r="AL29" s="728">
        <f t="shared" si="20"/>
        <v>0</v>
      </c>
      <c r="AM29" s="1979"/>
      <c r="AN29" s="1979"/>
      <c r="AO29" s="1976"/>
      <c r="AP29" s="1976"/>
      <c r="AQ29" s="1976"/>
      <c r="AR29" s="1977"/>
      <c r="AS29" s="727">
        <f t="shared" si="21"/>
        <v>0</v>
      </c>
      <c r="AT29" s="1978"/>
      <c r="AU29" s="1976"/>
      <c r="AV29" s="1976"/>
      <c r="AW29" s="1977"/>
      <c r="AX29" s="726">
        <f t="shared" si="22"/>
        <v>0</v>
      </c>
      <c r="AY29" s="733">
        <f t="shared" si="23"/>
        <v>0</v>
      </c>
      <c r="AZ29" s="1817"/>
    </row>
    <row r="30" spans="1:58" ht="15.75" x14ac:dyDescent="0.2">
      <c r="A30" s="2568"/>
      <c r="B30" s="2569"/>
      <c r="C30" s="1976"/>
      <c r="D30" s="1976"/>
      <c r="E30" s="1976"/>
      <c r="F30" s="1976"/>
      <c r="G30" s="1976"/>
      <c r="H30" s="1977"/>
      <c r="I30" s="727">
        <f t="shared" si="13"/>
        <v>0</v>
      </c>
      <c r="J30" s="1978"/>
      <c r="K30" s="1976"/>
      <c r="L30" s="1976"/>
      <c r="M30" s="1977"/>
      <c r="N30" s="727">
        <f t="shared" si="14"/>
        <v>0</v>
      </c>
      <c r="O30" s="732">
        <f t="shared" si="15"/>
        <v>0</v>
      </c>
      <c r="P30" s="731"/>
      <c r="Q30" s="729"/>
      <c r="R30" s="729"/>
      <c r="S30" s="729"/>
      <c r="T30" s="729"/>
      <c r="U30" s="729"/>
      <c r="V30" s="730"/>
      <c r="W30" s="729"/>
      <c r="X30" s="1706">
        <f t="shared" si="16"/>
        <v>0</v>
      </c>
      <c r="Y30" s="1653">
        <f t="shared" si="17"/>
        <v>0</v>
      </c>
      <c r="Z30" s="1976"/>
      <c r="AA30" s="1976"/>
      <c r="AB30" s="1976"/>
      <c r="AC30" s="1976"/>
      <c r="AD30" s="1976"/>
      <c r="AE30" s="1977"/>
      <c r="AF30" s="727">
        <f t="shared" si="18"/>
        <v>0</v>
      </c>
      <c r="AG30" s="1978"/>
      <c r="AH30" s="1976"/>
      <c r="AI30" s="1976"/>
      <c r="AJ30" s="1977"/>
      <c r="AK30" s="727">
        <f t="shared" si="19"/>
        <v>0</v>
      </c>
      <c r="AL30" s="728">
        <f t="shared" si="20"/>
        <v>0</v>
      </c>
      <c r="AM30" s="1979"/>
      <c r="AN30" s="1979"/>
      <c r="AO30" s="1976"/>
      <c r="AP30" s="1976"/>
      <c r="AQ30" s="1976"/>
      <c r="AR30" s="1977"/>
      <c r="AS30" s="727">
        <f t="shared" si="21"/>
        <v>0</v>
      </c>
      <c r="AT30" s="1978"/>
      <c r="AU30" s="1976"/>
      <c r="AV30" s="1976"/>
      <c r="AW30" s="1977"/>
      <c r="AX30" s="726">
        <f t="shared" si="22"/>
        <v>0</v>
      </c>
      <c r="AY30" s="1981">
        <f t="shared" si="23"/>
        <v>0</v>
      </c>
      <c r="AZ30" s="1817"/>
    </row>
    <row r="31" spans="1:58" ht="23.25" customHeight="1" thickBot="1" x14ac:dyDescent="0.25">
      <c r="A31" s="2570" t="s">
        <v>730</v>
      </c>
      <c r="B31" s="2571"/>
      <c r="C31" s="724">
        <f t="shared" ref="C31:AH31" si="24">SUM(C24:C30)</f>
        <v>0</v>
      </c>
      <c r="D31" s="724">
        <f t="shared" si="24"/>
        <v>0</v>
      </c>
      <c r="E31" s="724">
        <f t="shared" si="24"/>
        <v>0</v>
      </c>
      <c r="F31" s="724">
        <f t="shared" si="24"/>
        <v>0</v>
      </c>
      <c r="G31" s="724">
        <f t="shared" si="24"/>
        <v>0</v>
      </c>
      <c r="H31" s="724">
        <f t="shared" si="24"/>
        <v>0</v>
      </c>
      <c r="I31" s="724">
        <f t="shared" si="24"/>
        <v>0</v>
      </c>
      <c r="J31" s="724">
        <f t="shared" si="24"/>
        <v>0</v>
      </c>
      <c r="K31" s="724">
        <f t="shared" si="24"/>
        <v>0</v>
      </c>
      <c r="L31" s="724">
        <f t="shared" si="24"/>
        <v>0</v>
      </c>
      <c r="M31" s="724">
        <f t="shared" si="24"/>
        <v>0</v>
      </c>
      <c r="N31" s="724">
        <f t="shared" si="24"/>
        <v>0</v>
      </c>
      <c r="O31" s="724">
        <f t="shared" si="24"/>
        <v>0</v>
      </c>
      <c r="P31" s="725">
        <f t="shared" si="24"/>
        <v>0</v>
      </c>
      <c r="Q31" s="725">
        <f t="shared" si="24"/>
        <v>0</v>
      </c>
      <c r="R31" s="725">
        <f t="shared" si="24"/>
        <v>0</v>
      </c>
      <c r="S31" s="725">
        <f t="shared" si="24"/>
        <v>0</v>
      </c>
      <c r="T31" s="725">
        <f t="shared" si="24"/>
        <v>0</v>
      </c>
      <c r="U31" s="725">
        <f t="shared" si="24"/>
        <v>0</v>
      </c>
      <c r="V31" s="725">
        <f t="shared" si="24"/>
        <v>0</v>
      </c>
      <c r="W31" s="725">
        <f t="shared" si="24"/>
        <v>0</v>
      </c>
      <c r="X31" s="724">
        <f t="shared" si="24"/>
        <v>0</v>
      </c>
      <c r="Y31" s="724">
        <f t="shared" si="24"/>
        <v>0</v>
      </c>
      <c r="Z31" s="724">
        <f t="shared" si="24"/>
        <v>0</v>
      </c>
      <c r="AA31" s="724">
        <f t="shared" si="24"/>
        <v>0</v>
      </c>
      <c r="AB31" s="724">
        <f t="shared" si="24"/>
        <v>0</v>
      </c>
      <c r="AC31" s="724">
        <f t="shared" si="24"/>
        <v>0</v>
      </c>
      <c r="AD31" s="724">
        <f t="shared" si="24"/>
        <v>0</v>
      </c>
      <c r="AE31" s="724">
        <f t="shared" si="24"/>
        <v>0</v>
      </c>
      <c r="AF31" s="724">
        <f t="shared" si="24"/>
        <v>0</v>
      </c>
      <c r="AG31" s="724">
        <f t="shared" si="24"/>
        <v>0</v>
      </c>
      <c r="AH31" s="724">
        <f t="shared" si="24"/>
        <v>0</v>
      </c>
      <c r="AI31" s="724">
        <f t="shared" ref="AI31:AY31" si="25">SUM(AI24:AI30)</f>
        <v>0</v>
      </c>
      <c r="AJ31" s="724">
        <f t="shared" si="25"/>
        <v>0</v>
      </c>
      <c r="AK31" s="724">
        <f t="shared" si="25"/>
        <v>0</v>
      </c>
      <c r="AL31" s="724">
        <f t="shared" si="25"/>
        <v>0</v>
      </c>
      <c r="AM31" s="724">
        <f t="shared" si="25"/>
        <v>0</v>
      </c>
      <c r="AN31" s="724">
        <f t="shared" si="25"/>
        <v>0</v>
      </c>
      <c r="AO31" s="724">
        <f t="shared" si="25"/>
        <v>0</v>
      </c>
      <c r="AP31" s="724">
        <f t="shared" si="25"/>
        <v>0</v>
      </c>
      <c r="AQ31" s="724">
        <f t="shared" si="25"/>
        <v>0</v>
      </c>
      <c r="AR31" s="724">
        <f t="shared" si="25"/>
        <v>0</v>
      </c>
      <c r="AS31" s="724">
        <f t="shared" si="25"/>
        <v>0</v>
      </c>
      <c r="AT31" s="724">
        <f t="shared" si="25"/>
        <v>0</v>
      </c>
      <c r="AU31" s="724">
        <f t="shared" si="25"/>
        <v>0</v>
      </c>
      <c r="AV31" s="724">
        <f t="shared" si="25"/>
        <v>0</v>
      </c>
      <c r="AW31" s="724">
        <f t="shared" si="25"/>
        <v>0</v>
      </c>
      <c r="AX31" s="724">
        <f t="shared" si="25"/>
        <v>0</v>
      </c>
      <c r="AY31" s="724">
        <f t="shared" si="25"/>
        <v>0</v>
      </c>
      <c r="AZ31" s="723">
        <f>SUM(AZ24:AZ30)</f>
        <v>0</v>
      </c>
      <c r="BA31" s="1635"/>
      <c r="BB31" s="1635"/>
      <c r="BC31" s="1635"/>
      <c r="BD31" s="1635"/>
      <c r="BE31" s="1635"/>
      <c r="BF31" s="1635"/>
    </row>
    <row r="32" spans="1:58" ht="31.5" customHeight="1" thickBot="1" x14ac:dyDescent="0.25">
      <c r="A32" s="2585" t="s">
        <v>730</v>
      </c>
      <c r="B32" s="2586"/>
      <c r="C32" s="722">
        <f t="shared" ref="C32:AH32" si="26">+C22+C31</f>
        <v>0</v>
      </c>
      <c r="D32" s="722">
        <f t="shared" si="26"/>
        <v>0</v>
      </c>
      <c r="E32" s="722">
        <f t="shared" si="26"/>
        <v>0</v>
      </c>
      <c r="F32" s="722">
        <f t="shared" si="26"/>
        <v>0</v>
      </c>
      <c r="G32" s="722">
        <f t="shared" si="26"/>
        <v>0</v>
      </c>
      <c r="H32" s="722">
        <f t="shared" si="26"/>
        <v>0</v>
      </c>
      <c r="I32" s="722">
        <f t="shared" si="26"/>
        <v>0</v>
      </c>
      <c r="J32" s="722">
        <f t="shared" si="26"/>
        <v>0</v>
      </c>
      <c r="K32" s="722">
        <f t="shared" si="26"/>
        <v>0</v>
      </c>
      <c r="L32" s="722">
        <f t="shared" si="26"/>
        <v>0</v>
      </c>
      <c r="M32" s="722">
        <f t="shared" si="26"/>
        <v>0</v>
      </c>
      <c r="N32" s="722">
        <f t="shared" si="26"/>
        <v>0</v>
      </c>
      <c r="O32" s="722">
        <f t="shared" si="26"/>
        <v>0</v>
      </c>
      <c r="P32" s="722">
        <f t="shared" si="26"/>
        <v>0</v>
      </c>
      <c r="Q32" s="722">
        <f t="shared" si="26"/>
        <v>0</v>
      </c>
      <c r="R32" s="722">
        <f t="shared" si="26"/>
        <v>0</v>
      </c>
      <c r="S32" s="722">
        <f t="shared" si="26"/>
        <v>0</v>
      </c>
      <c r="T32" s="722">
        <f t="shared" si="26"/>
        <v>0</v>
      </c>
      <c r="U32" s="722">
        <f t="shared" si="26"/>
        <v>0</v>
      </c>
      <c r="V32" s="722">
        <f t="shared" si="26"/>
        <v>0</v>
      </c>
      <c r="W32" s="722">
        <f t="shared" si="26"/>
        <v>0</v>
      </c>
      <c r="X32" s="722">
        <f t="shared" si="26"/>
        <v>0</v>
      </c>
      <c r="Y32" s="722">
        <f t="shared" si="26"/>
        <v>0</v>
      </c>
      <c r="Z32" s="722">
        <f t="shared" si="26"/>
        <v>0</v>
      </c>
      <c r="AA32" s="722">
        <f t="shared" si="26"/>
        <v>0</v>
      </c>
      <c r="AB32" s="722">
        <f t="shared" si="26"/>
        <v>0</v>
      </c>
      <c r="AC32" s="722">
        <f t="shared" si="26"/>
        <v>0</v>
      </c>
      <c r="AD32" s="722">
        <f t="shared" si="26"/>
        <v>0</v>
      </c>
      <c r="AE32" s="722">
        <f t="shared" si="26"/>
        <v>0</v>
      </c>
      <c r="AF32" s="722">
        <f t="shared" si="26"/>
        <v>0</v>
      </c>
      <c r="AG32" s="722">
        <f t="shared" si="26"/>
        <v>0</v>
      </c>
      <c r="AH32" s="722">
        <f t="shared" si="26"/>
        <v>0</v>
      </c>
      <c r="AI32" s="722">
        <f t="shared" ref="AI32:AZ32" si="27">+AI22+AI31</f>
        <v>0</v>
      </c>
      <c r="AJ32" s="722">
        <f t="shared" si="27"/>
        <v>0</v>
      </c>
      <c r="AK32" s="722">
        <f t="shared" si="27"/>
        <v>0</v>
      </c>
      <c r="AL32" s="722">
        <f t="shared" si="27"/>
        <v>0</v>
      </c>
      <c r="AM32" s="722">
        <f t="shared" si="27"/>
        <v>0</v>
      </c>
      <c r="AN32" s="722">
        <f t="shared" si="27"/>
        <v>0</v>
      </c>
      <c r="AO32" s="722">
        <f t="shared" si="27"/>
        <v>0</v>
      </c>
      <c r="AP32" s="722">
        <f t="shared" si="27"/>
        <v>0</v>
      </c>
      <c r="AQ32" s="722">
        <f t="shared" si="27"/>
        <v>0</v>
      </c>
      <c r="AR32" s="722">
        <f t="shared" si="27"/>
        <v>0</v>
      </c>
      <c r="AS32" s="722">
        <f t="shared" si="27"/>
        <v>0</v>
      </c>
      <c r="AT32" s="722">
        <f t="shared" si="27"/>
        <v>0</v>
      </c>
      <c r="AU32" s="722">
        <f t="shared" si="27"/>
        <v>0</v>
      </c>
      <c r="AV32" s="722">
        <f t="shared" si="27"/>
        <v>0</v>
      </c>
      <c r="AW32" s="722">
        <f t="shared" si="27"/>
        <v>0</v>
      </c>
      <c r="AX32" s="722">
        <f t="shared" si="27"/>
        <v>0</v>
      </c>
      <c r="AY32" s="722">
        <f t="shared" si="27"/>
        <v>0</v>
      </c>
      <c r="AZ32" s="721">
        <f t="shared" si="27"/>
        <v>0</v>
      </c>
    </row>
    <row r="33" spans="1:28" ht="27.75" customHeight="1" x14ac:dyDescent="0.3">
      <c r="A33" s="2621" t="s">
        <v>731</v>
      </c>
      <c r="B33" s="2622"/>
      <c r="C33" s="2622"/>
      <c r="D33" s="2622"/>
      <c r="E33" s="2622"/>
      <c r="F33" s="2622"/>
      <c r="G33" s="2622"/>
      <c r="H33" s="2622"/>
      <c r="I33" s="2622"/>
      <c r="J33" s="2622"/>
      <c r="K33" s="2622"/>
      <c r="L33" s="2622"/>
      <c r="M33" s="2622"/>
      <c r="N33" s="2622"/>
      <c r="O33" s="2622"/>
      <c r="P33" s="2622"/>
      <c r="Q33" s="2622"/>
      <c r="R33" s="2622"/>
      <c r="S33" s="2622"/>
      <c r="T33" s="2622"/>
      <c r="U33" s="2622"/>
      <c r="V33" s="2622"/>
      <c r="W33" s="2622"/>
      <c r="X33" s="2622"/>
      <c r="Y33" s="2622"/>
      <c r="Z33" s="2622"/>
      <c r="AA33" s="2622"/>
      <c r="AB33" s="2622"/>
    </row>
  </sheetData>
  <sheetProtection algorithmName="SHA-512" hashValue="0GNmG9+2UQku0Tbv4OvqIZzNVXJVE1xo/FNLLtjO/4LjuZkEzoo6w0lRtF8KOebjmviHMf9o/NLke8dDpweRaQ==" saltValue="lNKnlUIcQLaXyc20tpvvpg==" spinCount="100000" sheet="1" objects="1" scenarios="1"/>
  <mergeCells count="92">
    <mergeCell ref="A33:AB33"/>
    <mergeCell ref="A16:B16"/>
    <mergeCell ref="W5:W6"/>
    <mergeCell ref="P5:P6"/>
    <mergeCell ref="Q5:Q6"/>
    <mergeCell ref="R5:R6"/>
    <mergeCell ref="S5:S6"/>
    <mergeCell ref="J5:J6"/>
    <mergeCell ref="A17:B17"/>
    <mergeCell ref="A18:B18"/>
    <mergeCell ref="A11:B11"/>
    <mergeCell ref="A12:B12"/>
    <mergeCell ref="A13:B13"/>
    <mergeCell ref="A14:B14"/>
    <mergeCell ref="A10:B10"/>
    <mergeCell ref="H5:H6"/>
    <mergeCell ref="P3:Y3"/>
    <mergeCell ref="P4:X4"/>
    <mergeCell ref="O4:O6"/>
    <mergeCell ref="Y4:Y6"/>
    <mergeCell ref="X5:X6"/>
    <mergeCell ref="T5:T6"/>
    <mergeCell ref="U5:U6"/>
    <mergeCell ref="V5:V6"/>
    <mergeCell ref="A3:O3"/>
    <mergeCell ref="I5:I6"/>
    <mergeCell ref="K5:K6"/>
    <mergeCell ref="A22:B22"/>
    <mergeCell ref="F5:F6"/>
    <mergeCell ref="E5:E6"/>
    <mergeCell ref="D5:D6"/>
    <mergeCell ref="C5:C6"/>
    <mergeCell ref="A5:B6"/>
    <mergeCell ref="A7:B7"/>
    <mergeCell ref="A8:B8"/>
    <mergeCell ref="A19:B19"/>
    <mergeCell ref="A20:B20"/>
    <mergeCell ref="A9:B9"/>
    <mergeCell ref="A15:B15"/>
    <mergeCell ref="Z5:Z6"/>
    <mergeCell ref="AA5:AA6"/>
    <mergeCell ref="AB5:AB6"/>
    <mergeCell ref="AC5:AC6"/>
    <mergeCell ref="L5:L6"/>
    <mergeCell ref="AT4:AX4"/>
    <mergeCell ref="AG5:AG6"/>
    <mergeCell ref="AH5:AH6"/>
    <mergeCell ref="AI5:AI6"/>
    <mergeCell ref="AJ5:AJ6"/>
    <mergeCell ref="AV5:AV6"/>
    <mergeCell ref="AW5:AW6"/>
    <mergeCell ref="AK5:AK6"/>
    <mergeCell ref="AG4:AK4"/>
    <mergeCell ref="AL4:AL6"/>
    <mergeCell ref="AM4:AS4"/>
    <mergeCell ref="AX5:AX6"/>
    <mergeCell ref="AR5:AR6"/>
    <mergeCell ref="AS5:AS6"/>
    <mergeCell ref="AT5:AT6"/>
    <mergeCell ref="AU5:AU6"/>
    <mergeCell ref="A32:B32"/>
    <mergeCell ref="Y2:AA2"/>
    <mergeCell ref="A21:B21"/>
    <mergeCell ref="A30:B30"/>
    <mergeCell ref="Z3:AL3"/>
    <mergeCell ref="AD5:AD6"/>
    <mergeCell ref="AE5:AE6"/>
    <mergeCell ref="AF5:AF6"/>
    <mergeCell ref="C2:L2"/>
    <mergeCell ref="A4:B4"/>
    <mergeCell ref="C4:I4"/>
    <mergeCell ref="J4:N4"/>
    <mergeCell ref="M5:M6"/>
    <mergeCell ref="N5:N6"/>
    <mergeCell ref="G5:G6"/>
    <mergeCell ref="Z4:AF4"/>
    <mergeCell ref="AZ3:AZ6"/>
    <mergeCell ref="A27:B27"/>
    <mergeCell ref="A28:B28"/>
    <mergeCell ref="A29:B29"/>
    <mergeCell ref="A31:B31"/>
    <mergeCell ref="A23:AZ23"/>
    <mergeCell ref="AM3:AY3"/>
    <mergeCell ref="A24:B24"/>
    <mergeCell ref="A25:B25"/>
    <mergeCell ref="A26:B26"/>
    <mergeCell ref="AY4:AY6"/>
    <mergeCell ref="AM5:AM6"/>
    <mergeCell ref="AN5:AN6"/>
    <mergeCell ref="AO5:AO6"/>
    <mergeCell ref="AP5:AP6"/>
    <mergeCell ref="AQ5:AQ6"/>
  </mergeCells>
  <dataValidations count="2">
    <dataValidation type="list" allowBlank="1" showInputMessage="1" showErrorMessage="1" sqref="A12:A13 A9" xr:uid="{C6516CA7-97C9-4243-B490-F8E529D51B5F}">
      <formula1>$A$2:$A$126</formula1>
    </dataValidation>
    <dataValidation type="list" allowBlank="1" showInputMessage="1" showErrorMessage="1" sqref="A24:B30" xr:uid="{9F750574-6C2F-4335-88FD-E300548BB669}">
      <formula1>$A$2:$A$191</formula1>
    </dataValidation>
  </dataValidations>
  <printOptions horizontalCentered="1"/>
  <pageMargins left="0.59055118110236227" right="0.51181102362204722" top="1.1811023622047245" bottom="0.98425196850393704" header="0.51181102362204722" footer="0.51181102362204722"/>
  <pageSetup paperSize="9" scale="37"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522D608A-34B7-4516-B851-C81B432E8934}">
          <x14:formula1>
            <xm:f>słownik!$A$2:$A$175</xm:f>
          </x14:formula1>
          <xm:sqref>A14:B21</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13C4D4-7BAB-4943-9440-ACD68664AB48}">
  <sheetPr>
    <tabColor rgb="FF92D050"/>
    <pageSetUpPr fitToPage="1"/>
  </sheetPr>
  <dimension ref="B1:V37"/>
  <sheetViews>
    <sheetView showGridLines="0" view="pageBreakPreview" zoomScale="86" zoomScaleNormal="90" zoomScaleSheetLayoutView="86" workbookViewId="0">
      <selection activeCell="B33" sqref="B33:C33"/>
    </sheetView>
  </sheetViews>
  <sheetFormatPr defaultColWidth="9.140625" defaultRowHeight="12.75" x14ac:dyDescent="0.2"/>
  <cols>
    <col min="1" max="1" width="3" style="1" customWidth="1"/>
    <col min="2" max="2" width="22" style="1" customWidth="1"/>
    <col min="3" max="3" width="12" style="1" customWidth="1"/>
    <col min="4" max="15" width="6.7109375" style="1" customWidth="1"/>
    <col min="16" max="16" width="12" style="1" customWidth="1"/>
    <col min="17" max="19" width="9.140625" style="1" customWidth="1"/>
    <col min="20" max="16384" width="9.140625" style="1"/>
  </cols>
  <sheetData>
    <row r="1" spans="2:22" ht="32.25" customHeight="1" x14ac:dyDescent="0.2">
      <c r="B1" s="781"/>
      <c r="C1" s="781"/>
      <c r="D1" s="781"/>
      <c r="E1" s="781"/>
      <c r="F1" s="781"/>
      <c r="G1" s="781"/>
      <c r="H1" s="781"/>
      <c r="I1" s="781"/>
      <c r="J1" s="781"/>
      <c r="K1" s="781"/>
      <c r="L1" s="781"/>
      <c r="M1" s="781"/>
      <c r="N1" s="781"/>
      <c r="O1" s="781"/>
      <c r="P1" s="781"/>
    </row>
    <row r="2" spans="2:22" ht="27.75" customHeight="1" x14ac:dyDescent="0.3">
      <c r="B2" s="780" t="str">
        <f>wizyt!C3</f>
        <v>??</v>
      </c>
      <c r="C2" s="779"/>
      <c r="D2" s="775"/>
      <c r="E2" s="775"/>
      <c r="F2" s="775"/>
      <c r="G2" s="775"/>
      <c r="H2" s="775"/>
      <c r="I2" s="775"/>
      <c r="J2" s="775"/>
      <c r="K2" s="776"/>
      <c r="L2" s="778" t="s">
        <v>732</v>
      </c>
      <c r="M2" s="777" t="str">
        <f>wizyt!H3</f>
        <v>2023/2024</v>
      </c>
      <c r="N2" s="776"/>
      <c r="O2" s="775"/>
      <c r="P2" s="774"/>
    </row>
    <row r="3" spans="2:22" ht="27.75" customHeight="1" thickBot="1" x14ac:dyDescent="0.3">
      <c r="B3" s="773"/>
      <c r="C3" s="773"/>
      <c r="D3" s="2625" t="s">
        <v>421</v>
      </c>
      <c r="E3" s="2639"/>
      <c r="F3" s="2639"/>
      <c r="G3" s="2639"/>
      <c r="H3" s="2639"/>
      <c r="I3" s="2639"/>
      <c r="J3" s="2639"/>
      <c r="K3" s="2639"/>
      <c r="L3" s="1638"/>
      <c r="M3" s="1638"/>
      <c r="N3" s="188" t="str">
        <f>IF(wizyt!$B$1&lt;&gt;0,wizyt!$B$1," ")</f>
        <v xml:space="preserve"> </v>
      </c>
      <c r="O3" s="2468" t="str">
        <f>IF(wizyt!$D$1&lt;&gt;0,wizyt!$D$1," ")</f>
        <v xml:space="preserve"> </v>
      </c>
      <c r="P3" s="2640"/>
    </row>
    <row r="4" spans="2:22" ht="24.95" customHeight="1" thickBot="1" x14ac:dyDescent="0.25">
      <c r="B4" s="2625" t="s">
        <v>9</v>
      </c>
      <c r="C4" s="2626"/>
      <c r="D4" s="2641" t="s">
        <v>595</v>
      </c>
      <c r="E4" s="2642"/>
      <c r="F4" s="2642"/>
      <c r="G4" s="2642"/>
      <c r="H4" s="2642"/>
      <c r="I4" s="2642"/>
      <c r="J4" s="2643"/>
      <c r="K4" s="2641" t="s">
        <v>596</v>
      </c>
      <c r="L4" s="2642"/>
      <c r="M4" s="2642"/>
      <c r="N4" s="2642"/>
      <c r="O4" s="2643"/>
      <c r="P4" s="1982"/>
    </row>
    <row r="5" spans="2:22" ht="24.95" customHeight="1" x14ac:dyDescent="0.2">
      <c r="B5" s="2633" t="s">
        <v>733</v>
      </c>
      <c r="C5" s="2637" t="s">
        <v>644</v>
      </c>
      <c r="D5" s="2644" t="s">
        <v>523</v>
      </c>
      <c r="E5" s="2644" t="s">
        <v>524</v>
      </c>
      <c r="F5" s="2644" t="s">
        <v>525</v>
      </c>
      <c r="G5" s="2644" t="s">
        <v>526</v>
      </c>
      <c r="H5" s="2644" t="s">
        <v>527</v>
      </c>
      <c r="I5" s="2644" t="s">
        <v>528</v>
      </c>
      <c r="J5" s="2646" t="s">
        <v>572</v>
      </c>
      <c r="K5" s="2648" t="s">
        <v>523</v>
      </c>
      <c r="L5" s="2644" t="s">
        <v>524</v>
      </c>
      <c r="M5" s="2644" t="s">
        <v>525</v>
      </c>
      <c r="N5" s="2644" t="s">
        <v>526</v>
      </c>
      <c r="O5" s="2646" t="s">
        <v>572</v>
      </c>
      <c r="P5" s="772"/>
    </row>
    <row r="6" spans="2:22" ht="24" customHeight="1" thickBot="1" x14ac:dyDescent="0.25">
      <c r="B6" s="2634"/>
      <c r="C6" s="2638"/>
      <c r="D6" s="2645"/>
      <c r="E6" s="2645"/>
      <c r="F6" s="2645"/>
      <c r="G6" s="2645"/>
      <c r="H6" s="2645"/>
      <c r="I6" s="2645"/>
      <c r="J6" s="2647"/>
      <c r="K6" s="2649"/>
      <c r="L6" s="2645"/>
      <c r="M6" s="2645"/>
      <c r="N6" s="2645"/>
      <c r="O6" s="2647"/>
      <c r="P6" s="771"/>
      <c r="V6" s="751"/>
    </row>
    <row r="7" spans="2:22" ht="12.95" customHeight="1" x14ac:dyDescent="0.2">
      <c r="B7" s="2631" t="s">
        <v>602</v>
      </c>
      <c r="C7" s="2632"/>
      <c r="D7" s="769"/>
      <c r="E7" s="769"/>
      <c r="F7" s="769"/>
      <c r="G7" s="769"/>
      <c r="H7" s="769"/>
      <c r="I7" s="769"/>
      <c r="J7" s="757">
        <f t="shared" ref="J7:J27" si="0">SUM(D7:I7)</f>
        <v>0</v>
      </c>
      <c r="K7" s="770"/>
      <c r="L7" s="769"/>
      <c r="M7" s="769"/>
      <c r="N7" s="769"/>
      <c r="O7" s="757">
        <f t="shared" ref="O7:O27" si="1">SUM(K7:N7)</f>
        <v>0</v>
      </c>
      <c r="P7" s="763">
        <f t="shared" ref="P7:P27" si="2">J7+O7</f>
        <v>0</v>
      </c>
      <c r="Q7" s="515"/>
      <c r="V7" s="751"/>
    </row>
    <row r="8" spans="2:22" ht="12.95" customHeight="1" x14ac:dyDescent="0.2">
      <c r="B8" s="2631" t="s">
        <v>603</v>
      </c>
      <c r="C8" s="2632"/>
      <c r="D8" s="769"/>
      <c r="E8" s="769"/>
      <c r="F8" s="769"/>
      <c r="G8" s="769"/>
      <c r="H8" s="769"/>
      <c r="I8" s="769"/>
      <c r="J8" s="757">
        <f t="shared" si="0"/>
        <v>0</v>
      </c>
      <c r="K8" s="770"/>
      <c r="L8" s="769"/>
      <c r="M8" s="769"/>
      <c r="N8" s="769"/>
      <c r="O8" s="757">
        <f t="shared" si="1"/>
        <v>0</v>
      </c>
      <c r="P8" s="768">
        <f t="shared" si="2"/>
        <v>0</v>
      </c>
      <c r="Q8" s="515"/>
      <c r="V8" s="751"/>
    </row>
    <row r="9" spans="2:22" ht="12.95" customHeight="1" x14ac:dyDescent="0.2">
      <c r="B9" s="2631" t="s">
        <v>604</v>
      </c>
      <c r="C9" s="2632"/>
      <c r="D9" s="769"/>
      <c r="E9" s="769"/>
      <c r="F9" s="769"/>
      <c r="G9" s="769"/>
      <c r="H9" s="769"/>
      <c r="I9" s="769"/>
      <c r="J9" s="757">
        <f t="shared" si="0"/>
        <v>0</v>
      </c>
      <c r="K9" s="770"/>
      <c r="L9" s="769"/>
      <c r="M9" s="769"/>
      <c r="N9" s="769"/>
      <c r="O9" s="757">
        <f t="shared" si="1"/>
        <v>0</v>
      </c>
      <c r="P9" s="768">
        <f t="shared" si="2"/>
        <v>0</v>
      </c>
      <c r="Q9" s="515"/>
      <c r="V9" s="751"/>
    </row>
    <row r="10" spans="2:22" ht="12.95" customHeight="1" x14ac:dyDescent="0.2">
      <c r="B10" s="2631" t="s">
        <v>605</v>
      </c>
      <c r="C10" s="2632"/>
      <c r="D10" s="769"/>
      <c r="E10" s="769"/>
      <c r="F10" s="769"/>
      <c r="G10" s="769"/>
      <c r="H10" s="769"/>
      <c r="I10" s="769"/>
      <c r="J10" s="757">
        <f t="shared" si="0"/>
        <v>0</v>
      </c>
      <c r="K10" s="770"/>
      <c r="L10" s="769"/>
      <c r="M10" s="769"/>
      <c r="N10" s="769"/>
      <c r="O10" s="757">
        <f t="shared" si="1"/>
        <v>0</v>
      </c>
      <c r="P10" s="768">
        <f t="shared" si="2"/>
        <v>0</v>
      </c>
      <c r="Q10" s="515"/>
      <c r="V10" s="751"/>
    </row>
    <row r="11" spans="2:22" ht="12.95" customHeight="1" x14ac:dyDescent="0.2">
      <c r="B11" s="2631" t="s">
        <v>734</v>
      </c>
      <c r="C11" s="2632"/>
      <c r="D11" s="769"/>
      <c r="E11" s="769"/>
      <c r="F11" s="769"/>
      <c r="G11" s="769"/>
      <c r="H11" s="769"/>
      <c r="I11" s="769"/>
      <c r="J11" s="757">
        <f t="shared" si="0"/>
        <v>0</v>
      </c>
      <c r="K11" s="770"/>
      <c r="L11" s="769"/>
      <c r="M11" s="769"/>
      <c r="N11" s="769"/>
      <c r="O11" s="757">
        <f t="shared" si="1"/>
        <v>0</v>
      </c>
      <c r="P11" s="768">
        <f t="shared" si="2"/>
        <v>0</v>
      </c>
      <c r="Q11" s="515"/>
      <c r="V11" s="751"/>
    </row>
    <row r="12" spans="2:22" ht="12.95" customHeight="1" x14ac:dyDescent="0.2">
      <c r="B12" s="2631" t="s">
        <v>607</v>
      </c>
      <c r="C12" s="2632"/>
      <c r="D12" s="769"/>
      <c r="E12" s="769"/>
      <c r="F12" s="769"/>
      <c r="G12" s="769"/>
      <c r="H12" s="769"/>
      <c r="I12" s="769"/>
      <c r="J12" s="757">
        <f t="shared" si="0"/>
        <v>0</v>
      </c>
      <c r="K12" s="770"/>
      <c r="L12" s="769"/>
      <c r="M12" s="769"/>
      <c r="N12" s="769"/>
      <c r="O12" s="757">
        <f t="shared" si="1"/>
        <v>0</v>
      </c>
      <c r="P12" s="768">
        <f t="shared" si="2"/>
        <v>0</v>
      </c>
      <c r="Q12" s="515"/>
      <c r="V12" s="751"/>
    </row>
    <row r="13" spans="2:22" ht="12.95" customHeight="1" x14ac:dyDescent="0.2">
      <c r="B13" s="2631" t="s">
        <v>735</v>
      </c>
      <c r="C13" s="2632"/>
      <c r="D13" s="769"/>
      <c r="E13" s="769"/>
      <c r="F13" s="769"/>
      <c r="G13" s="769"/>
      <c r="H13" s="769"/>
      <c r="I13" s="769"/>
      <c r="J13" s="757">
        <f t="shared" si="0"/>
        <v>0</v>
      </c>
      <c r="K13" s="770"/>
      <c r="L13" s="769"/>
      <c r="M13" s="769"/>
      <c r="N13" s="769"/>
      <c r="O13" s="757">
        <f t="shared" si="1"/>
        <v>0</v>
      </c>
      <c r="P13" s="768">
        <f t="shared" si="2"/>
        <v>0</v>
      </c>
      <c r="Q13" s="515"/>
      <c r="V13" s="751"/>
    </row>
    <row r="14" spans="2:22" ht="12.95" customHeight="1" x14ac:dyDescent="0.2">
      <c r="B14" s="2631" t="s">
        <v>609</v>
      </c>
      <c r="C14" s="2632"/>
      <c r="D14" s="759"/>
      <c r="E14" s="759"/>
      <c r="F14" s="759"/>
      <c r="G14" s="759"/>
      <c r="H14" s="759"/>
      <c r="I14" s="759"/>
      <c r="J14" s="757">
        <f t="shared" si="0"/>
        <v>0</v>
      </c>
      <c r="K14" s="760"/>
      <c r="L14" s="759"/>
      <c r="M14" s="759"/>
      <c r="N14" s="759"/>
      <c r="O14" s="757">
        <f t="shared" si="1"/>
        <v>0</v>
      </c>
      <c r="P14" s="768">
        <f t="shared" si="2"/>
        <v>0</v>
      </c>
      <c r="Q14" s="515"/>
      <c r="V14" s="751"/>
    </row>
    <row r="15" spans="2:22" ht="12.95" customHeight="1" x14ac:dyDescent="0.2">
      <c r="B15" s="2631" t="s">
        <v>736</v>
      </c>
      <c r="C15" s="2632"/>
      <c r="D15" s="759"/>
      <c r="E15" s="759"/>
      <c r="F15" s="759"/>
      <c r="G15" s="759"/>
      <c r="H15" s="759"/>
      <c r="I15" s="759"/>
      <c r="J15" s="757">
        <f t="shared" si="0"/>
        <v>0</v>
      </c>
      <c r="K15" s="760"/>
      <c r="L15" s="759"/>
      <c r="M15" s="759"/>
      <c r="N15" s="759"/>
      <c r="O15" s="757">
        <f t="shared" si="1"/>
        <v>0</v>
      </c>
      <c r="P15" s="768">
        <f t="shared" si="2"/>
        <v>0</v>
      </c>
      <c r="Q15" s="515"/>
      <c r="V15" s="751"/>
    </row>
    <row r="16" spans="2:22" ht="12.95" customHeight="1" x14ac:dyDescent="0.2">
      <c r="B16" s="2631" t="s">
        <v>610</v>
      </c>
      <c r="C16" s="2632"/>
      <c r="D16" s="759"/>
      <c r="E16" s="759"/>
      <c r="F16" s="759"/>
      <c r="G16" s="759"/>
      <c r="H16" s="759"/>
      <c r="I16" s="759"/>
      <c r="J16" s="757">
        <f t="shared" si="0"/>
        <v>0</v>
      </c>
      <c r="K16" s="760"/>
      <c r="L16" s="759"/>
      <c r="M16" s="759"/>
      <c r="N16" s="759"/>
      <c r="O16" s="757">
        <f t="shared" si="1"/>
        <v>0</v>
      </c>
      <c r="P16" s="768">
        <f t="shared" si="2"/>
        <v>0</v>
      </c>
      <c r="Q16" s="515"/>
      <c r="V16" s="751"/>
    </row>
    <row r="17" spans="2:22" ht="12.95" customHeight="1" x14ac:dyDescent="0.2">
      <c r="B17" s="2631" t="s">
        <v>611</v>
      </c>
      <c r="C17" s="2632"/>
      <c r="D17" s="759"/>
      <c r="E17" s="759"/>
      <c r="F17" s="759"/>
      <c r="G17" s="759"/>
      <c r="H17" s="759"/>
      <c r="I17" s="758"/>
      <c r="J17" s="757">
        <f t="shared" si="0"/>
        <v>0</v>
      </c>
      <c r="K17" s="760"/>
      <c r="L17" s="759"/>
      <c r="M17" s="759"/>
      <c r="N17" s="759"/>
      <c r="O17" s="757">
        <f t="shared" si="1"/>
        <v>0</v>
      </c>
      <c r="P17" s="768">
        <f t="shared" si="2"/>
        <v>0</v>
      </c>
      <c r="Q17" s="515"/>
      <c r="V17" s="751"/>
    </row>
    <row r="18" spans="2:22" ht="12.95" customHeight="1" x14ac:dyDescent="0.2">
      <c r="B18" s="2631" t="s">
        <v>612</v>
      </c>
      <c r="C18" s="2632"/>
      <c r="D18" s="759"/>
      <c r="E18" s="759"/>
      <c r="F18" s="759"/>
      <c r="G18" s="759"/>
      <c r="H18" s="759"/>
      <c r="I18" s="758"/>
      <c r="J18" s="757">
        <f t="shared" si="0"/>
        <v>0</v>
      </c>
      <c r="K18" s="760"/>
      <c r="L18" s="759"/>
      <c r="M18" s="759"/>
      <c r="N18" s="759"/>
      <c r="O18" s="757">
        <f t="shared" si="1"/>
        <v>0</v>
      </c>
      <c r="P18" s="768">
        <f t="shared" si="2"/>
        <v>0</v>
      </c>
      <c r="Q18" s="515"/>
      <c r="V18" s="751"/>
    </row>
    <row r="19" spans="2:22" ht="12.95" customHeight="1" x14ac:dyDescent="0.2">
      <c r="B19" s="2631" t="s">
        <v>613</v>
      </c>
      <c r="C19" s="2632"/>
      <c r="D19" s="759"/>
      <c r="E19" s="759"/>
      <c r="F19" s="759"/>
      <c r="G19" s="759"/>
      <c r="H19" s="759"/>
      <c r="I19" s="758"/>
      <c r="J19" s="757">
        <f t="shared" si="0"/>
        <v>0</v>
      </c>
      <c r="K19" s="760"/>
      <c r="L19" s="759"/>
      <c r="M19" s="759"/>
      <c r="N19" s="758"/>
      <c r="O19" s="757">
        <f t="shared" si="1"/>
        <v>0</v>
      </c>
      <c r="P19" s="768">
        <f t="shared" si="2"/>
        <v>0</v>
      </c>
      <c r="Q19" s="515"/>
      <c r="V19" s="751"/>
    </row>
    <row r="20" spans="2:22" ht="12.95" customHeight="1" x14ac:dyDescent="0.2">
      <c r="B20" s="2631" t="s">
        <v>614</v>
      </c>
      <c r="C20" s="2632"/>
      <c r="D20" s="759"/>
      <c r="E20" s="759"/>
      <c r="F20" s="759"/>
      <c r="G20" s="759"/>
      <c r="H20" s="759"/>
      <c r="I20" s="758"/>
      <c r="J20" s="757">
        <f t="shared" si="0"/>
        <v>0</v>
      </c>
      <c r="K20" s="760"/>
      <c r="L20" s="759"/>
      <c r="M20" s="759"/>
      <c r="N20" s="758"/>
      <c r="O20" s="757">
        <f t="shared" si="1"/>
        <v>0</v>
      </c>
      <c r="P20" s="768">
        <f t="shared" si="2"/>
        <v>0</v>
      </c>
      <c r="Q20" s="515"/>
      <c r="V20" s="751"/>
    </row>
    <row r="21" spans="2:22" ht="12.95" customHeight="1" x14ac:dyDescent="0.2">
      <c r="B21" s="2631" t="s">
        <v>737</v>
      </c>
      <c r="C21" s="2632"/>
      <c r="D21" s="759"/>
      <c r="E21" s="759"/>
      <c r="F21" s="759"/>
      <c r="G21" s="759"/>
      <c r="H21" s="759"/>
      <c r="I21" s="758"/>
      <c r="J21" s="757">
        <f t="shared" si="0"/>
        <v>0</v>
      </c>
      <c r="K21" s="760"/>
      <c r="L21" s="759"/>
      <c r="M21" s="759"/>
      <c r="N21" s="758"/>
      <c r="O21" s="757">
        <f t="shared" si="1"/>
        <v>0</v>
      </c>
      <c r="P21" s="768">
        <f t="shared" si="2"/>
        <v>0</v>
      </c>
      <c r="Q21" s="515"/>
      <c r="V21" s="751"/>
    </row>
    <row r="22" spans="2:22" ht="12.95" customHeight="1" x14ac:dyDescent="0.2">
      <c r="B22" s="2631" t="s">
        <v>615</v>
      </c>
      <c r="C22" s="2632"/>
      <c r="D22" s="759"/>
      <c r="E22" s="759"/>
      <c r="F22" s="759"/>
      <c r="G22" s="759"/>
      <c r="H22" s="759"/>
      <c r="I22" s="758"/>
      <c r="J22" s="757">
        <f t="shared" si="0"/>
        <v>0</v>
      </c>
      <c r="K22" s="760"/>
      <c r="L22" s="759"/>
      <c r="M22" s="759"/>
      <c r="N22" s="758"/>
      <c r="O22" s="757">
        <f t="shared" si="1"/>
        <v>0</v>
      </c>
      <c r="P22" s="768">
        <f t="shared" si="2"/>
        <v>0</v>
      </c>
      <c r="Q22" s="515"/>
      <c r="V22" s="751"/>
    </row>
    <row r="23" spans="2:22" ht="12.95" customHeight="1" x14ac:dyDescent="0.2">
      <c r="B23" s="2631" t="s">
        <v>616</v>
      </c>
      <c r="C23" s="2632"/>
      <c r="D23" s="759"/>
      <c r="E23" s="759"/>
      <c r="F23" s="759"/>
      <c r="G23" s="759"/>
      <c r="H23" s="759"/>
      <c r="I23" s="758"/>
      <c r="J23" s="757">
        <f t="shared" si="0"/>
        <v>0</v>
      </c>
      <c r="K23" s="760"/>
      <c r="L23" s="759"/>
      <c r="M23" s="759"/>
      <c r="N23" s="758"/>
      <c r="O23" s="757">
        <f t="shared" si="1"/>
        <v>0</v>
      </c>
      <c r="P23" s="768">
        <f t="shared" si="2"/>
        <v>0</v>
      </c>
      <c r="Q23" s="515"/>
      <c r="V23" s="751"/>
    </row>
    <row r="24" spans="2:22" ht="12.95" customHeight="1" x14ac:dyDescent="0.2">
      <c r="B24" s="2631" t="s">
        <v>617</v>
      </c>
      <c r="C24" s="2632"/>
      <c r="D24" s="759"/>
      <c r="E24" s="759"/>
      <c r="F24" s="759"/>
      <c r="G24" s="759"/>
      <c r="H24" s="759"/>
      <c r="I24" s="758"/>
      <c r="J24" s="757">
        <f t="shared" si="0"/>
        <v>0</v>
      </c>
      <c r="K24" s="760"/>
      <c r="L24" s="759"/>
      <c r="M24" s="759"/>
      <c r="N24" s="758"/>
      <c r="O24" s="757">
        <f t="shared" si="1"/>
        <v>0</v>
      </c>
      <c r="P24" s="768">
        <f t="shared" si="2"/>
        <v>0</v>
      </c>
      <c r="Q24" s="515"/>
      <c r="V24" s="751"/>
    </row>
    <row r="25" spans="2:22" ht="12.95" customHeight="1" x14ac:dyDescent="0.2">
      <c r="B25" s="2631" t="s">
        <v>618</v>
      </c>
      <c r="C25" s="2632"/>
      <c r="D25" s="759"/>
      <c r="E25" s="759"/>
      <c r="F25" s="759"/>
      <c r="G25" s="759"/>
      <c r="H25" s="759"/>
      <c r="I25" s="758"/>
      <c r="J25" s="757">
        <f t="shared" si="0"/>
        <v>0</v>
      </c>
      <c r="K25" s="760"/>
      <c r="L25" s="759"/>
      <c r="M25" s="759"/>
      <c r="N25" s="758"/>
      <c r="O25" s="757">
        <f t="shared" si="1"/>
        <v>0</v>
      </c>
      <c r="P25" s="768">
        <f t="shared" si="2"/>
        <v>0</v>
      </c>
      <c r="Q25" s="515"/>
      <c r="V25" s="751"/>
    </row>
    <row r="26" spans="2:22" ht="12.95" customHeight="1" x14ac:dyDescent="0.2">
      <c r="B26" s="2631" t="s">
        <v>619</v>
      </c>
      <c r="C26" s="2632"/>
      <c r="D26" s="759"/>
      <c r="E26" s="759"/>
      <c r="F26" s="759"/>
      <c r="G26" s="759"/>
      <c r="H26" s="759"/>
      <c r="I26" s="758"/>
      <c r="J26" s="757">
        <f t="shared" si="0"/>
        <v>0</v>
      </c>
      <c r="K26" s="760"/>
      <c r="L26" s="759"/>
      <c r="M26" s="759"/>
      <c r="N26" s="758"/>
      <c r="O26" s="757">
        <f t="shared" si="1"/>
        <v>0</v>
      </c>
      <c r="P26" s="768">
        <f t="shared" si="2"/>
        <v>0</v>
      </c>
      <c r="Q26" s="515"/>
      <c r="V26" s="751"/>
    </row>
    <row r="27" spans="2:22" ht="12.95" customHeight="1" x14ac:dyDescent="0.2">
      <c r="B27" s="2631" t="s">
        <v>620</v>
      </c>
      <c r="C27" s="2632"/>
      <c r="D27" s="759"/>
      <c r="E27" s="759"/>
      <c r="F27" s="759"/>
      <c r="G27" s="759"/>
      <c r="H27" s="759"/>
      <c r="I27" s="758"/>
      <c r="J27" s="757">
        <f t="shared" si="0"/>
        <v>0</v>
      </c>
      <c r="K27" s="760"/>
      <c r="L27" s="759"/>
      <c r="M27" s="759"/>
      <c r="N27" s="758"/>
      <c r="O27" s="757">
        <f t="shared" si="1"/>
        <v>0</v>
      </c>
      <c r="P27" s="767">
        <f t="shared" si="2"/>
        <v>0</v>
      </c>
      <c r="Q27" s="515"/>
      <c r="V27" s="761"/>
    </row>
    <row r="28" spans="2:22" ht="21.75" customHeight="1" thickBot="1" x14ac:dyDescent="0.25">
      <c r="B28" s="2629" t="s">
        <v>730</v>
      </c>
      <c r="C28" s="2630"/>
      <c r="D28" s="764">
        <f t="shared" ref="D28:P28" si="3">SUM(D7:D27)</f>
        <v>0</v>
      </c>
      <c r="E28" s="764">
        <f t="shared" si="3"/>
        <v>0</v>
      </c>
      <c r="F28" s="764">
        <f t="shared" si="3"/>
        <v>0</v>
      </c>
      <c r="G28" s="764">
        <f t="shared" si="3"/>
        <v>0</v>
      </c>
      <c r="H28" s="764">
        <f t="shared" si="3"/>
        <v>0</v>
      </c>
      <c r="I28" s="764">
        <f t="shared" si="3"/>
        <v>0</v>
      </c>
      <c r="J28" s="766">
        <f t="shared" si="3"/>
        <v>0</v>
      </c>
      <c r="K28" s="765">
        <f t="shared" si="3"/>
        <v>0</v>
      </c>
      <c r="L28" s="764">
        <f t="shared" si="3"/>
        <v>0</v>
      </c>
      <c r="M28" s="764">
        <f t="shared" si="3"/>
        <v>0</v>
      </c>
      <c r="N28" s="764">
        <f t="shared" si="3"/>
        <v>0</v>
      </c>
      <c r="O28" s="764">
        <f t="shared" si="3"/>
        <v>0</v>
      </c>
      <c r="P28" s="764">
        <f t="shared" si="3"/>
        <v>0</v>
      </c>
      <c r="Q28" s="515"/>
      <c r="V28" s="762"/>
    </row>
    <row r="29" spans="2:22" ht="15.75" customHeight="1" thickBot="1" x14ac:dyDescent="0.25">
      <c r="B29" s="2635" t="s">
        <v>738</v>
      </c>
      <c r="C29" s="2636"/>
      <c r="D29" s="2650"/>
      <c r="E29" s="2651"/>
      <c r="F29" s="2651"/>
      <c r="G29" s="2651"/>
      <c r="H29" s="2651"/>
      <c r="I29" s="2651"/>
      <c r="J29" s="2651"/>
      <c r="K29" s="2651"/>
      <c r="L29" s="2651"/>
      <c r="M29" s="2651"/>
      <c r="N29" s="2651"/>
      <c r="O29" s="2651"/>
      <c r="P29" s="2652"/>
      <c r="Q29" s="515"/>
      <c r="V29" s="762"/>
    </row>
    <row r="30" spans="2:22" ht="12.95" customHeight="1" x14ac:dyDescent="0.2">
      <c r="B30" s="2631" t="s">
        <v>165</v>
      </c>
      <c r="C30" s="2632"/>
      <c r="D30" s="759"/>
      <c r="E30" s="759"/>
      <c r="F30" s="759"/>
      <c r="G30" s="759"/>
      <c r="H30" s="759"/>
      <c r="I30" s="758"/>
      <c r="J30" s="757">
        <f t="shared" ref="J30:J37" si="4">SUM(D30:I30)</f>
        <v>0</v>
      </c>
      <c r="K30" s="760"/>
      <c r="L30" s="759"/>
      <c r="M30" s="759"/>
      <c r="N30" s="758"/>
      <c r="O30" s="757">
        <f t="shared" ref="O30:O37" si="5">SUM(K30:N30)</f>
        <v>0</v>
      </c>
      <c r="P30" s="763">
        <f t="shared" ref="P30:P37" si="6">J30+O30</f>
        <v>0</v>
      </c>
      <c r="Q30" s="515"/>
      <c r="V30" s="762"/>
    </row>
    <row r="31" spans="2:22" ht="12.95" customHeight="1" x14ac:dyDescent="0.2">
      <c r="B31" s="2627"/>
      <c r="C31" s="2628"/>
      <c r="D31" s="759"/>
      <c r="E31" s="759"/>
      <c r="F31" s="759"/>
      <c r="G31" s="759"/>
      <c r="H31" s="759"/>
      <c r="I31" s="758"/>
      <c r="J31" s="757">
        <f t="shared" si="4"/>
        <v>0</v>
      </c>
      <c r="K31" s="760"/>
      <c r="L31" s="759"/>
      <c r="M31" s="759"/>
      <c r="N31" s="758"/>
      <c r="O31" s="757">
        <f t="shared" si="5"/>
        <v>0</v>
      </c>
      <c r="P31" s="728">
        <f t="shared" si="6"/>
        <v>0</v>
      </c>
      <c r="Q31" s="515"/>
      <c r="V31" s="762"/>
    </row>
    <row r="32" spans="2:22" ht="12.95" customHeight="1" x14ac:dyDescent="0.2">
      <c r="B32" s="2627"/>
      <c r="C32" s="2628"/>
      <c r="D32" s="759"/>
      <c r="E32" s="759"/>
      <c r="F32" s="759"/>
      <c r="G32" s="759"/>
      <c r="H32" s="759"/>
      <c r="I32" s="758"/>
      <c r="J32" s="757">
        <f t="shared" si="4"/>
        <v>0</v>
      </c>
      <c r="K32" s="760"/>
      <c r="L32" s="759"/>
      <c r="M32" s="759"/>
      <c r="N32" s="758"/>
      <c r="O32" s="757">
        <f t="shared" si="5"/>
        <v>0</v>
      </c>
      <c r="P32" s="728">
        <f t="shared" si="6"/>
        <v>0</v>
      </c>
      <c r="Q32" s="515"/>
      <c r="V32" s="761"/>
    </row>
    <row r="33" spans="2:22" ht="12.95" customHeight="1" x14ac:dyDescent="0.2">
      <c r="B33" s="2627"/>
      <c r="C33" s="2628"/>
      <c r="D33" s="759"/>
      <c r="E33" s="759"/>
      <c r="F33" s="759"/>
      <c r="G33" s="759"/>
      <c r="H33" s="759"/>
      <c r="I33" s="758"/>
      <c r="J33" s="757">
        <f t="shared" si="4"/>
        <v>0</v>
      </c>
      <c r="K33" s="760"/>
      <c r="L33" s="759"/>
      <c r="M33" s="759"/>
      <c r="N33" s="758"/>
      <c r="O33" s="757">
        <f t="shared" si="5"/>
        <v>0</v>
      </c>
      <c r="P33" s="728">
        <f t="shared" si="6"/>
        <v>0</v>
      </c>
      <c r="Q33" s="515"/>
      <c r="V33" s="751"/>
    </row>
    <row r="34" spans="2:22" ht="12.95" customHeight="1" x14ac:dyDescent="0.2">
      <c r="B34" s="2627"/>
      <c r="C34" s="2628"/>
      <c r="D34" s="759"/>
      <c r="E34" s="759"/>
      <c r="F34" s="759"/>
      <c r="G34" s="759"/>
      <c r="H34" s="759"/>
      <c r="I34" s="758"/>
      <c r="J34" s="757">
        <f t="shared" si="4"/>
        <v>0</v>
      </c>
      <c r="K34" s="760"/>
      <c r="L34" s="759"/>
      <c r="M34" s="759"/>
      <c r="N34" s="758"/>
      <c r="O34" s="757">
        <f t="shared" si="5"/>
        <v>0</v>
      </c>
      <c r="P34" s="728">
        <f t="shared" si="6"/>
        <v>0</v>
      </c>
      <c r="Q34" s="515"/>
      <c r="V34" s="751"/>
    </row>
    <row r="35" spans="2:22" ht="12.95" customHeight="1" x14ac:dyDescent="0.2">
      <c r="B35" s="2627"/>
      <c r="C35" s="2628"/>
      <c r="D35" s="759"/>
      <c r="E35" s="759"/>
      <c r="F35" s="759"/>
      <c r="G35" s="759"/>
      <c r="H35" s="759"/>
      <c r="I35" s="758"/>
      <c r="J35" s="757">
        <f t="shared" si="4"/>
        <v>0</v>
      </c>
      <c r="K35" s="760"/>
      <c r="L35" s="759"/>
      <c r="M35" s="759"/>
      <c r="N35" s="758"/>
      <c r="O35" s="757">
        <f t="shared" si="5"/>
        <v>0</v>
      </c>
      <c r="P35" s="728">
        <f t="shared" si="6"/>
        <v>0</v>
      </c>
      <c r="Q35" s="515"/>
      <c r="V35" s="751"/>
    </row>
    <row r="36" spans="2:22" ht="12.95" customHeight="1" x14ac:dyDescent="0.2">
      <c r="B36" s="2627"/>
      <c r="C36" s="2628"/>
      <c r="D36" s="759"/>
      <c r="E36" s="759"/>
      <c r="F36" s="759"/>
      <c r="G36" s="759"/>
      <c r="H36" s="759"/>
      <c r="I36" s="758"/>
      <c r="J36" s="757">
        <f t="shared" si="4"/>
        <v>0</v>
      </c>
      <c r="K36" s="760"/>
      <c r="L36" s="759"/>
      <c r="M36" s="759"/>
      <c r="N36" s="758"/>
      <c r="O36" s="757">
        <f t="shared" si="5"/>
        <v>0</v>
      </c>
      <c r="P36" s="728">
        <f t="shared" si="6"/>
        <v>0</v>
      </c>
      <c r="Q36" s="515"/>
      <c r="V36" s="751"/>
    </row>
    <row r="37" spans="2:22" ht="12.95" customHeight="1" thickBot="1" x14ac:dyDescent="0.25">
      <c r="B37" s="2627"/>
      <c r="C37" s="2628"/>
      <c r="D37" s="755"/>
      <c r="E37" s="755"/>
      <c r="F37" s="755"/>
      <c r="G37" s="755"/>
      <c r="H37" s="755"/>
      <c r="I37" s="754"/>
      <c r="J37" s="753">
        <f t="shared" si="4"/>
        <v>0</v>
      </c>
      <c r="K37" s="756"/>
      <c r="L37" s="755"/>
      <c r="M37" s="755"/>
      <c r="N37" s="754"/>
      <c r="O37" s="753">
        <f t="shared" si="5"/>
        <v>0</v>
      </c>
      <c r="P37" s="752">
        <f t="shared" si="6"/>
        <v>0</v>
      </c>
      <c r="Q37" s="515"/>
      <c r="V37" s="751"/>
    </row>
  </sheetData>
  <sheetProtection algorithmName="SHA-512" hashValue="dV4jEun4f/MimM6wk+Z0L/nNwkoRhkeS3J4bdO6QqX8CYQXFSzjxItG53UKI2KJykojwcr0H+NdM0mH2B4+Ldw==" saltValue="NZVfdEZHM1GzOm++sVSOgw==" spinCount="100000" sheet="1" formatRows="0"/>
  <mergeCells count="51">
    <mergeCell ref="B19:C19"/>
    <mergeCell ref="B7:C7"/>
    <mergeCell ref="I5:I6"/>
    <mergeCell ref="D29:P29"/>
    <mergeCell ref="H5:H6"/>
    <mergeCell ref="G5:G6"/>
    <mergeCell ref="L5:L6"/>
    <mergeCell ref="O5:O6"/>
    <mergeCell ref="B37:C37"/>
    <mergeCell ref="B20:C20"/>
    <mergeCell ref="B11:C11"/>
    <mergeCell ref="B12:C12"/>
    <mergeCell ref="B13:C13"/>
    <mergeCell ref="B14:C14"/>
    <mergeCell ref="B15:C15"/>
    <mergeCell ref="B16:C16"/>
    <mergeCell ref="B17:C17"/>
    <mergeCell ref="B18:C18"/>
    <mergeCell ref="B30:C30"/>
    <mergeCell ref="B22:C22"/>
    <mergeCell ref="B35:C35"/>
    <mergeCell ref="B31:C31"/>
    <mergeCell ref="B36:C36"/>
    <mergeCell ref="B34:C34"/>
    <mergeCell ref="D3:K3"/>
    <mergeCell ref="O3:P3"/>
    <mergeCell ref="D4:J4"/>
    <mergeCell ref="K4:O4"/>
    <mergeCell ref="M5:M6"/>
    <mergeCell ref="N5:N6"/>
    <mergeCell ref="J5:J6"/>
    <mergeCell ref="K5:K6"/>
    <mergeCell ref="D5:D6"/>
    <mergeCell ref="E5:E6"/>
    <mergeCell ref="F5:F6"/>
    <mergeCell ref="B4:C4"/>
    <mergeCell ref="B32:C32"/>
    <mergeCell ref="B33:C33"/>
    <mergeCell ref="B28:C28"/>
    <mergeCell ref="B26:C26"/>
    <mergeCell ref="B27:C27"/>
    <mergeCell ref="B23:C23"/>
    <mergeCell ref="B24:C24"/>
    <mergeCell ref="B25:C25"/>
    <mergeCell ref="B10:C10"/>
    <mergeCell ref="B5:B6"/>
    <mergeCell ref="B29:C29"/>
    <mergeCell ref="B21:C21"/>
    <mergeCell ref="B8:C8"/>
    <mergeCell ref="B9:C9"/>
    <mergeCell ref="C5:C6"/>
  </mergeCells>
  <printOptions horizontalCentered="1"/>
  <pageMargins left="0.59055118110236227" right="0.51181102362204722" top="1.1811023622047245" bottom="0.98425196850393704" header="0.51181102362204722" footer="0.51181102362204722"/>
  <pageSetup paperSize="9" scale="83"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FB385690-1E84-4213-AEA3-B56484B69F86}">
          <x14:formula1>
            <xm:f>słownik!$C$2:$C$67</xm:f>
          </x14:formula1>
          <xm:sqref>B31:C37</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FA2CAF-A515-44B6-A753-EE5DEFB621D9}">
  <sheetPr>
    <tabColor rgb="FF92D050"/>
    <pageSetUpPr fitToPage="1"/>
  </sheetPr>
  <dimension ref="B1:J49"/>
  <sheetViews>
    <sheetView showGridLines="0" view="pageBreakPreview" zoomScaleNormal="100" zoomScaleSheetLayoutView="100" workbookViewId="0">
      <selection activeCell="C36" sqref="C36"/>
    </sheetView>
  </sheetViews>
  <sheetFormatPr defaultColWidth="9.140625" defaultRowHeight="12.75" x14ac:dyDescent="0.2"/>
  <cols>
    <col min="1" max="1" width="8" style="1" customWidth="1"/>
    <col min="2" max="2" width="10.28515625" style="1" customWidth="1"/>
    <col min="3" max="3" width="36.7109375" style="1" customWidth="1"/>
    <col min="4" max="9" width="6.7109375" style="1" customWidth="1"/>
    <col min="10" max="10" width="13.7109375" style="1" customWidth="1"/>
    <col min="11" max="16384" width="9.140625" style="1"/>
  </cols>
  <sheetData>
    <row r="1" spans="2:10" ht="34.5" customHeight="1" x14ac:dyDescent="0.2">
      <c r="B1" s="816"/>
      <c r="C1" s="781"/>
      <c r="D1" s="781"/>
      <c r="E1" s="781"/>
      <c r="F1" s="781"/>
      <c r="G1" s="781"/>
      <c r="H1" s="781"/>
      <c r="I1" s="781"/>
      <c r="J1" s="781"/>
    </row>
    <row r="2" spans="2:10" ht="28.15" customHeight="1" x14ac:dyDescent="0.25">
      <c r="B2" s="780" t="str">
        <f>wizyt!C3</f>
        <v>??</v>
      </c>
      <c r="C2" s="815"/>
      <c r="D2" s="815"/>
      <c r="E2" s="815"/>
      <c r="F2" s="815"/>
      <c r="G2" s="815"/>
      <c r="H2" s="188" t="str">
        <f>wizyt!$B$1</f>
        <v xml:space="preserve"> </v>
      </c>
      <c r="I2" s="2355" t="str">
        <f>IF(wizyt!$D$1&lt;&gt;0,wizyt!$D$1," ")</f>
        <v xml:space="preserve"> </v>
      </c>
      <c r="J2" s="2355"/>
    </row>
    <row r="3" spans="2:10" ht="24.75" customHeight="1" x14ac:dyDescent="0.3">
      <c r="B3" s="589"/>
      <c r="C3" s="588"/>
      <c r="D3" s="775"/>
      <c r="E3" s="775"/>
      <c r="F3" s="814"/>
      <c r="G3" s="814"/>
      <c r="H3" s="814" t="s">
        <v>739</v>
      </c>
      <c r="I3" s="813" t="str">
        <f>wizyt!H3</f>
        <v>2023/2024</v>
      </c>
      <c r="J3" s="774"/>
    </row>
    <row r="4" spans="2:10" ht="18.75" customHeight="1" thickBot="1" x14ac:dyDescent="0.35">
      <c r="B4" s="589" t="s">
        <v>16</v>
      </c>
      <c r="C4" s="587"/>
      <c r="D4" s="775"/>
      <c r="E4" s="775"/>
      <c r="F4" s="775"/>
      <c r="G4" s="775"/>
      <c r="H4" s="775"/>
      <c r="I4" s="775"/>
      <c r="J4" s="587"/>
    </row>
    <row r="5" spans="2:10" ht="24.95" customHeight="1" x14ac:dyDescent="0.2">
      <c r="B5" s="1850"/>
      <c r="C5" s="1983" t="s">
        <v>644</v>
      </c>
      <c r="D5" s="1851" t="s">
        <v>523</v>
      </c>
      <c r="E5" s="1851" t="s">
        <v>524</v>
      </c>
      <c r="F5" s="1851" t="s">
        <v>525</v>
      </c>
      <c r="G5" s="1851" t="s">
        <v>526</v>
      </c>
      <c r="H5" s="1851" t="s">
        <v>527</v>
      </c>
      <c r="I5" s="1852" t="s">
        <v>528</v>
      </c>
      <c r="J5" s="812" t="s">
        <v>740</v>
      </c>
    </row>
    <row r="6" spans="2:10" ht="24.95" customHeight="1" thickBot="1" x14ac:dyDescent="0.25">
      <c r="B6" s="2659" t="s">
        <v>421</v>
      </c>
      <c r="C6" s="2660"/>
      <c r="D6" s="1984">
        <f t="shared" ref="D6:I6" si="0">SUM(D7:D10)+D38+D45</f>
        <v>0</v>
      </c>
      <c r="E6" s="1984">
        <f t="shared" si="0"/>
        <v>0</v>
      </c>
      <c r="F6" s="1984">
        <f t="shared" si="0"/>
        <v>0</v>
      </c>
      <c r="G6" s="1984">
        <f t="shared" si="0"/>
        <v>0</v>
      </c>
      <c r="H6" s="1984">
        <f t="shared" si="0"/>
        <v>0</v>
      </c>
      <c r="I6" s="1984">
        <f t="shared" si="0"/>
        <v>0</v>
      </c>
      <c r="J6" s="811">
        <f t="shared" ref="J6:J49" si="1">SUM(D6:I6)</f>
        <v>0</v>
      </c>
    </row>
    <row r="7" spans="2:10" ht="19.899999999999999" customHeight="1" thickBot="1" x14ac:dyDescent="0.25">
      <c r="B7" s="2655" t="s">
        <v>741</v>
      </c>
      <c r="C7" s="2656"/>
      <c r="D7" s="810"/>
      <c r="E7" s="810"/>
      <c r="F7" s="810"/>
      <c r="G7" s="810"/>
      <c r="H7" s="810"/>
      <c r="I7" s="809"/>
      <c r="J7" s="806">
        <f t="shared" si="1"/>
        <v>0</v>
      </c>
    </row>
    <row r="8" spans="2:10" ht="19.899999999999999" customHeight="1" thickBot="1" x14ac:dyDescent="0.25">
      <c r="B8" s="2655" t="s">
        <v>629</v>
      </c>
      <c r="C8" s="2656"/>
      <c r="D8" s="808"/>
      <c r="E8" s="808"/>
      <c r="F8" s="808"/>
      <c r="G8" s="808"/>
      <c r="H8" s="808"/>
      <c r="I8" s="807"/>
      <c r="J8" s="806">
        <f t="shared" si="1"/>
        <v>0</v>
      </c>
    </row>
    <row r="9" spans="2:10" ht="19.899999999999999" customHeight="1" thickBot="1" x14ac:dyDescent="0.25">
      <c r="B9" s="2655" t="s">
        <v>742</v>
      </c>
      <c r="C9" s="2656"/>
      <c r="D9" s="808"/>
      <c r="E9" s="808"/>
      <c r="F9" s="808"/>
      <c r="G9" s="808"/>
      <c r="H9" s="808"/>
      <c r="I9" s="807"/>
      <c r="J9" s="806">
        <f t="shared" si="1"/>
        <v>0</v>
      </c>
    </row>
    <row r="10" spans="2:10" ht="19.899999999999999" customHeight="1" thickBot="1" x14ac:dyDescent="0.25">
      <c r="B10" s="2657" t="s">
        <v>632</v>
      </c>
      <c r="C10" s="2658"/>
      <c r="D10" s="805">
        <f t="shared" ref="D10:I10" si="2">SUM(D11:D34)</f>
        <v>0</v>
      </c>
      <c r="E10" s="805">
        <f t="shared" si="2"/>
        <v>0</v>
      </c>
      <c r="F10" s="805">
        <f t="shared" si="2"/>
        <v>0</v>
      </c>
      <c r="G10" s="805">
        <f t="shared" si="2"/>
        <v>0</v>
      </c>
      <c r="H10" s="805">
        <f t="shared" si="2"/>
        <v>0</v>
      </c>
      <c r="I10" s="805">
        <f t="shared" si="2"/>
        <v>0</v>
      </c>
      <c r="J10" s="804">
        <f t="shared" si="1"/>
        <v>0</v>
      </c>
    </row>
    <row r="11" spans="2:10" ht="18" customHeight="1" x14ac:dyDescent="0.2">
      <c r="B11" s="2653" t="s">
        <v>743</v>
      </c>
      <c r="C11" s="1710" t="s">
        <v>602</v>
      </c>
      <c r="D11" s="1711"/>
      <c r="E11" s="1711"/>
      <c r="F11" s="1711"/>
      <c r="G11" s="1711"/>
      <c r="H11" s="1711"/>
      <c r="I11" s="1712"/>
      <c r="J11" s="1818">
        <f t="shared" si="1"/>
        <v>0</v>
      </c>
    </row>
    <row r="12" spans="2:10" ht="18" customHeight="1" x14ac:dyDescent="0.2">
      <c r="B12" s="2653"/>
      <c r="C12" s="1710" t="s">
        <v>603</v>
      </c>
      <c r="D12" s="759"/>
      <c r="E12" s="759"/>
      <c r="F12" s="759"/>
      <c r="G12" s="759"/>
      <c r="H12" s="759"/>
      <c r="I12" s="758"/>
      <c r="J12" s="800">
        <f t="shared" si="1"/>
        <v>0</v>
      </c>
    </row>
    <row r="13" spans="2:10" ht="18" customHeight="1" x14ac:dyDescent="0.2">
      <c r="B13" s="2653"/>
      <c r="C13" s="574" t="s">
        <v>604</v>
      </c>
      <c r="D13" s="759"/>
      <c r="E13" s="759"/>
      <c r="F13" s="759"/>
      <c r="G13" s="759"/>
      <c r="H13" s="759"/>
      <c r="I13" s="758"/>
      <c r="J13" s="803">
        <f t="shared" si="1"/>
        <v>0</v>
      </c>
    </row>
    <row r="14" spans="2:10" ht="18" customHeight="1" x14ac:dyDescent="0.2">
      <c r="B14" s="2653"/>
      <c r="C14" s="574" t="s">
        <v>605</v>
      </c>
      <c r="D14" s="759"/>
      <c r="E14" s="759"/>
      <c r="F14" s="759"/>
      <c r="G14" s="759"/>
      <c r="H14" s="759"/>
      <c r="I14" s="758"/>
      <c r="J14" s="800">
        <f t="shared" si="1"/>
        <v>0</v>
      </c>
    </row>
    <row r="15" spans="2:10" ht="18" customHeight="1" x14ac:dyDescent="0.2">
      <c r="B15" s="2653"/>
      <c r="C15" s="574" t="s">
        <v>606</v>
      </c>
      <c r="D15" s="759"/>
      <c r="E15" s="759"/>
      <c r="F15" s="759"/>
      <c r="G15" s="759"/>
      <c r="H15" s="759"/>
      <c r="I15" s="758"/>
      <c r="J15" s="800">
        <f t="shared" si="1"/>
        <v>0</v>
      </c>
    </row>
    <row r="16" spans="2:10" ht="18" customHeight="1" x14ac:dyDescent="0.2">
      <c r="B16" s="2653"/>
      <c r="C16" s="574" t="s">
        <v>607</v>
      </c>
      <c r="D16" s="759"/>
      <c r="E16" s="759"/>
      <c r="F16" s="759"/>
      <c r="G16" s="759"/>
      <c r="H16" s="759"/>
      <c r="I16" s="758"/>
      <c r="J16" s="800">
        <f t="shared" si="1"/>
        <v>0</v>
      </c>
    </row>
    <row r="17" spans="2:10" ht="18" customHeight="1" x14ac:dyDescent="0.2">
      <c r="B17" s="2653"/>
      <c r="C17" s="574" t="s">
        <v>608</v>
      </c>
      <c r="D17" s="759"/>
      <c r="E17" s="759"/>
      <c r="F17" s="759"/>
      <c r="G17" s="759"/>
      <c r="H17" s="759"/>
      <c r="I17" s="758"/>
      <c r="J17" s="800">
        <f t="shared" si="1"/>
        <v>0</v>
      </c>
    </row>
    <row r="18" spans="2:10" ht="18" customHeight="1" x14ac:dyDescent="0.2">
      <c r="B18" s="2653"/>
      <c r="C18" s="574" t="s">
        <v>609</v>
      </c>
      <c r="D18" s="759"/>
      <c r="E18" s="759"/>
      <c r="F18" s="759"/>
      <c r="G18" s="759"/>
      <c r="H18" s="759"/>
      <c r="I18" s="758"/>
      <c r="J18" s="800">
        <f t="shared" si="1"/>
        <v>0</v>
      </c>
    </row>
    <row r="19" spans="2:10" ht="18" customHeight="1" x14ac:dyDescent="0.2">
      <c r="B19" s="2653"/>
      <c r="C19" s="574" t="s">
        <v>736</v>
      </c>
      <c r="D19" s="759"/>
      <c r="E19" s="759"/>
      <c r="F19" s="759"/>
      <c r="G19" s="759"/>
      <c r="H19" s="759"/>
      <c r="I19" s="758"/>
      <c r="J19" s="800">
        <f t="shared" si="1"/>
        <v>0</v>
      </c>
    </row>
    <row r="20" spans="2:10" ht="18" customHeight="1" x14ac:dyDescent="0.2">
      <c r="B20" s="2653"/>
      <c r="C20" s="574" t="s">
        <v>744</v>
      </c>
      <c r="D20" s="759"/>
      <c r="E20" s="759"/>
      <c r="F20" s="759"/>
      <c r="G20" s="759"/>
      <c r="H20" s="759"/>
      <c r="I20" s="758"/>
      <c r="J20" s="800">
        <f t="shared" si="1"/>
        <v>0</v>
      </c>
    </row>
    <row r="21" spans="2:10" ht="18" customHeight="1" x14ac:dyDescent="0.2">
      <c r="B21" s="2653"/>
      <c r="C21" s="574" t="s">
        <v>610</v>
      </c>
      <c r="D21" s="759"/>
      <c r="E21" s="759"/>
      <c r="F21" s="759"/>
      <c r="G21" s="759"/>
      <c r="H21" s="759"/>
      <c r="I21" s="758"/>
      <c r="J21" s="800">
        <f t="shared" si="1"/>
        <v>0</v>
      </c>
    </row>
    <row r="22" spans="2:10" ht="18" customHeight="1" x14ac:dyDescent="0.2">
      <c r="B22" s="2653"/>
      <c r="C22" s="574" t="s">
        <v>745</v>
      </c>
      <c r="D22" s="759"/>
      <c r="E22" s="759"/>
      <c r="F22" s="759"/>
      <c r="G22" s="759"/>
      <c r="H22" s="759"/>
      <c r="I22" s="758"/>
      <c r="J22" s="800">
        <f t="shared" si="1"/>
        <v>0</v>
      </c>
    </row>
    <row r="23" spans="2:10" ht="18" customHeight="1" x14ac:dyDescent="0.2">
      <c r="B23" s="2653"/>
      <c r="C23" s="574" t="s">
        <v>611</v>
      </c>
      <c r="D23" s="759"/>
      <c r="E23" s="759"/>
      <c r="F23" s="759"/>
      <c r="G23" s="759"/>
      <c r="H23" s="759"/>
      <c r="I23" s="758"/>
      <c r="J23" s="800">
        <f t="shared" si="1"/>
        <v>0</v>
      </c>
    </row>
    <row r="24" spans="2:10" ht="18" customHeight="1" x14ac:dyDescent="0.2">
      <c r="B24" s="2653"/>
      <c r="C24" s="574" t="s">
        <v>612</v>
      </c>
      <c r="D24" s="759"/>
      <c r="E24" s="759"/>
      <c r="F24" s="759"/>
      <c r="G24" s="759"/>
      <c r="H24" s="759"/>
      <c r="I24" s="758"/>
      <c r="J24" s="800">
        <f t="shared" si="1"/>
        <v>0</v>
      </c>
    </row>
    <row r="25" spans="2:10" ht="18" customHeight="1" x14ac:dyDescent="0.2">
      <c r="B25" s="2653"/>
      <c r="C25" s="574" t="s">
        <v>613</v>
      </c>
      <c r="D25" s="759"/>
      <c r="E25" s="759"/>
      <c r="F25" s="759"/>
      <c r="G25" s="759"/>
      <c r="H25" s="759"/>
      <c r="I25" s="758"/>
      <c r="J25" s="800">
        <f t="shared" si="1"/>
        <v>0</v>
      </c>
    </row>
    <row r="26" spans="2:10" ht="18" customHeight="1" x14ac:dyDescent="0.2">
      <c r="B26" s="2653"/>
      <c r="C26" s="574" t="s">
        <v>614</v>
      </c>
      <c r="D26" s="759"/>
      <c r="E26" s="759"/>
      <c r="F26" s="759"/>
      <c r="G26" s="759"/>
      <c r="H26" s="759"/>
      <c r="I26" s="758"/>
      <c r="J26" s="800">
        <f t="shared" si="1"/>
        <v>0</v>
      </c>
    </row>
    <row r="27" spans="2:10" ht="18" customHeight="1" x14ac:dyDescent="0.2">
      <c r="B27" s="2653"/>
      <c r="C27" s="574" t="s">
        <v>737</v>
      </c>
      <c r="D27" s="759"/>
      <c r="E27" s="759"/>
      <c r="F27" s="759"/>
      <c r="G27" s="759"/>
      <c r="H27" s="759"/>
      <c r="I27" s="758"/>
      <c r="J27" s="800">
        <f t="shared" si="1"/>
        <v>0</v>
      </c>
    </row>
    <row r="28" spans="2:10" ht="18" customHeight="1" x14ac:dyDescent="0.2">
      <c r="B28" s="2653"/>
      <c r="C28" s="574" t="s">
        <v>615</v>
      </c>
      <c r="D28" s="759"/>
      <c r="E28" s="759"/>
      <c r="F28" s="759"/>
      <c r="G28" s="759"/>
      <c r="H28" s="759"/>
      <c r="I28" s="758"/>
      <c r="J28" s="800">
        <f t="shared" si="1"/>
        <v>0</v>
      </c>
    </row>
    <row r="29" spans="2:10" ht="18" customHeight="1" x14ac:dyDescent="0.2">
      <c r="B29" s="2653"/>
      <c r="C29" s="574" t="s">
        <v>616</v>
      </c>
      <c r="D29" s="759"/>
      <c r="E29" s="759"/>
      <c r="F29" s="759"/>
      <c r="G29" s="759"/>
      <c r="H29" s="759"/>
      <c r="I29" s="758"/>
      <c r="J29" s="800">
        <f t="shared" si="1"/>
        <v>0</v>
      </c>
    </row>
    <row r="30" spans="2:10" ht="18" customHeight="1" x14ac:dyDescent="0.2">
      <c r="B30" s="2653"/>
      <c r="C30" s="574" t="s">
        <v>617</v>
      </c>
      <c r="D30" s="759"/>
      <c r="E30" s="759"/>
      <c r="F30" s="759"/>
      <c r="G30" s="759"/>
      <c r="H30" s="759"/>
      <c r="I30" s="758"/>
      <c r="J30" s="800">
        <f t="shared" si="1"/>
        <v>0</v>
      </c>
    </row>
    <row r="31" spans="2:10" ht="18" customHeight="1" x14ac:dyDescent="0.2">
      <c r="B31" s="2653"/>
      <c r="C31" s="574" t="s">
        <v>618</v>
      </c>
      <c r="D31" s="759"/>
      <c r="E31" s="759"/>
      <c r="F31" s="759"/>
      <c r="G31" s="759"/>
      <c r="H31" s="759"/>
      <c r="I31" s="758"/>
      <c r="J31" s="800">
        <f t="shared" si="1"/>
        <v>0</v>
      </c>
    </row>
    <row r="32" spans="2:10" ht="18" customHeight="1" x14ac:dyDescent="0.2">
      <c r="B32" s="2653"/>
      <c r="C32" s="574" t="s">
        <v>619</v>
      </c>
      <c r="D32" s="759"/>
      <c r="E32" s="759"/>
      <c r="F32" s="759"/>
      <c r="G32" s="759"/>
      <c r="H32" s="759"/>
      <c r="I32" s="758"/>
      <c r="J32" s="800">
        <f t="shared" si="1"/>
        <v>0</v>
      </c>
    </row>
    <row r="33" spans="2:10" ht="18" customHeight="1" x14ac:dyDescent="0.2">
      <c r="B33" s="2653"/>
      <c r="C33" s="574" t="s">
        <v>620</v>
      </c>
      <c r="D33" s="759"/>
      <c r="E33" s="759"/>
      <c r="F33" s="759"/>
      <c r="G33" s="759"/>
      <c r="H33" s="759"/>
      <c r="I33" s="758"/>
      <c r="J33" s="800">
        <f t="shared" si="1"/>
        <v>0</v>
      </c>
    </row>
    <row r="34" spans="2:10" ht="18" customHeight="1" x14ac:dyDescent="0.2">
      <c r="B34" s="2654"/>
      <c r="C34" s="802" t="s">
        <v>29</v>
      </c>
      <c r="D34" s="801">
        <f t="shared" ref="D34:I34" si="3">SUM(D35:D37)</f>
        <v>0</v>
      </c>
      <c r="E34" s="801">
        <f t="shared" si="3"/>
        <v>0</v>
      </c>
      <c r="F34" s="801">
        <f t="shared" si="3"/>
        <v>0</v>
      </c>
      <c r="G34" s="801">
        <f t="shared" si="3"/>
        <v>0</v>
      </c>
      <c r="H34" s="801">
        <f t="shared" si="3"/>
        <v>0</v>
      </c>
      <c r="I34" s="801">
        <f t="shared" si="3"/>
        <v>0</v>
      </c>
      <c r="J34" s="800">
        <f t="shared" si="1"/>
        <v>0</v>
      </c>
    </row>
    <row r="35" spans="2:10" ht="18" customHeight="1" x14ac:dyDescent="0.2">
      <c r="B35" s="798"/>
      <c r="C35" s="1713"/>
      <c r="D35" s="1714"/>
      <c r="E35" s="1714"/>
      <c r="F35" s="1714"/>
      <c r="G35" s="1714"/>
      <c r="H35" s="1714"/>
      <c r="I35" s="786"/>
      <c r="J35" s="799">
        <f t="shared" si="1"/>
        <v>0</v>
      </c>
    </row>
    <row r="36" spans="2:10" ht="18" customHeight="1" x14ac:dyDescent="0.2">
      <c r="B36" s="798"/>
      <c r="C36" s="1713"/>
      <c r="D36" s="784"/>
      <c r="E36" s="784"/>
      <c r="F36" s="784"/>
      <c r="G36" s="784"/>
      <c r="H36" s="784"/>
      <c r="I36" s="783"/>
      <c r="J36" s="795">
        <f t="shared" si="1"/>
        <v>0</v>
      </c>
    </row>
    <row r="37" spans="2:10" ht="18" customHeight="1" thickBot="1" x14ac:dyDescent="0.25">
      <c r="B37" s="797"/>
      <c r="C37" s="1713"/>
      <c r="D37" s="1985"/>
      <c r="E37" s="1985"/>
      <c r="F37" s="1985"/>
      <c r="G37" s="1985"/>
      <c r="H37" s="1985"/>
      <c r="I37" s="1986"/>
      <c r="J37" s="796">
        <f t="shared" si="1"/>
        <v>0</v>
      </c>
    </row>
    <row r="38" spans="2:10" ht="24" customHeight="1" thickBot="1" x14ac:dyDescent="0.25">
      <c r="B38" s="2655" t="s">
        <v>633</v>
      </c>
      <c r="C38" s="2656"/>
      <c r="D38" s="788">
        <f t="shared" ref="D38:I38" si="4">SUM(D39:D44)</f>
        <v>0</v>
      </c>
      <c r="E38" s="788">
        <f t="shared" si="4"/>
        <v>0</v>
      </c>
      <c r="F38" s="788">
        <f t="shared" si="4"/>
        <v>0</v>
      </c>
      <c r="G38" s="788">
        <f t="shared" si="4"/>
        <v>0</v>
      </c>
      <c r="H38" s="788">
        <f t="shared" si="4"/>
        <v>0</v>
      </c>
      <c r="I38" s="788">
        <f t="shared" si="4"/>
        <v>0</v>
      </c>
      <c r="J38" s="787">
        <f t="shared" si="1"/>
        <v>0</v>
      </c>
    </row>
    <row r="39" spans="2:10" ht="18" customHeight="1" x14ac:dyDescent="0.2">
      <c r="B39" s="2662" t="s">
        <v>520</v>
      </c>
      <c r="C39" s="1713"/>
      <c r="D39" s="1714"/>
      <c r="E39" s="1714"/>
      <c r="F39" s="1714"/>
      <c r="G39" s="1714"/>
      <c r="H39" s="1714"/>
      <c r="I39" s="786"/>
      <c r="J39" s="1787">
        <f t="shared" si="1"/>
        <v>0</v>
      </c>
    </row>
    <row r="40" spans="2:10" ht="18" customHeight="1" x14ac:dyDescent="0.2">
      <c r="B40" s="2662"/>
      <c r="C40" s="1713"/>
      <c r="D40" s="784"/>
      <c r="E40" s="784"/>
      <c r="F40" s="784"/>
      <c r="G40" s="784"/>
      <c r="H40" s="784"/>
      <c r="I40" s="783"/>
      <c r="J40" s="795">
        <f t="shared" si="1"/>
        <v>0</v>
      </c>
    </row>
    <row r="41" spans="2:10" ht="18" customHeight="1" x14ac:dyDescent="0.2">
      <c r="B41" s="2662"/>
      <c r="C41" s="1713"/>
      <c r="D41" s="784"/>
      <c r="E41" s="784"/>
      <c r="F41" s="784"/>
      <c r="G41" s="784"/>
      <c r="H41" s="784"/>
      <c r="I41" s="783"/>
      <c r="J41" s="795">
        <f t="shared" si="1"/>
        <v>0</v>
      </c>
    </row>
    <row r="42" spans="2:10" ht="18" customHeight="1" x14ac:dyDescent="0.2">
      <c r="B42" s="2662"/>
      <c r="C42" s="1713"/>
      <c r="D42" s="784"/>
      <c r="E42" s="784"/>
      <c r="F42" s="784"/>
      <c r="G42" s="784"/>
      <c r="H42" s="784"/>
      <c r="I42" s="783"/>
      <c r="J42" s="795">
        <f t="shared" si="1"/>
        <v>0</v>
      </c>
    </row>
    <row r="43" spans="2:10" ht="18" customHeight="1" x14ac:dyDescent="0.2">
      <c r="B43" s="2662"/>
      <c r="C43" s="1713"/>
      <c r="D43" s="784"/>
      <c r="E43" s="784"/>
      <c r="F43" s="784"/>
      <c r="G43" s="784"/>
      <c r="H43" s="784"/>
      <c r="I43" s="783"/>
      <c r="J43" s="795">
        <f t="shared" si="1"/>
        <v>0</v>
      </c>
    </row>
    <row r="44" spans="2:10" ht="18" customHeight="1" thickBot="1" x14ac:dyDescent="0.25">
      <c r="B44" s="2663"/>
      <c r="C44" s="794"/>
      <c r="D44" s="793"/>
      <c r="E44" s="793"/>
      <c r="F44" s="793"/>
      <c r="G44" s="793"/>
      <c r="H44" s="793"/>
      <c r="I44" s="792"/>
      <c r="J44" s="791">
        <f t="shared" si="1"/>
        <v>0</v>
      </c>
    </row>
    <row r="45" spans="2:10" ht="22.9" customHeight="1" thickBot="1" x14ac:dyDescent="0.25">
      <c r="B45" s="2661" t="s">
        <v>746</v>
      </c>
      <c r="C45" s="2658"/>
      <c r="D45" s="790"/>
      <c r="E45" s="790"/>
      <c r="F45" s="790"/>
      <c r="G45" s="790"/>
      <c r="H45" s="790"/>
      <c r="I45" s="790"/>
      <c r="J45" s="789">
        <f t="shared" si="1"/>
        <v>0</v>
      </c>
    </row>
    <row r="46" spans="2:10" ht="15.6" customHeight="1" thickBot="1" x14ac:dyDescent="0.25">
      <c r="B46" s="2655" t="s">
        <v>634</v>
      </c>
      <c r="C46" s="2656"/>
      <c r="D46" s="788">
        <f t="shared" ref="D46:I46" si="5">SUM(D47:D49)</f>
        <v>0</v>
      </c>
      <c r="E46" s="788">
        <f t="shared" si="5"/>
        <v>0</v>
      </c>
      <c r="F46" s="788">
        <f t="shared" si="5"/>
        <v>0</v>
      </c>
      <c r="G46" s="788">
        <f t="shared" si="5"/>
        <v>0</v>
      </c>
      <c r="H46" s="788">
        <f t="shared" si="5"/>
        <v>0</v>
      </c>
      <c r="I46" s="788">
        <f t="shared" si="5"/>
        <v>0</v>
      </c>
      <c r="J46" s="787">
        <f t="shared" si="1"/>
        <v>0</v>
      </c>
    </row>
    <row r="47" spans="2:10" ht="18.95" customHeight="1" x14ac:dyDescent="0.2">
      <c r="B47" s="2664" t="s">
        <v>520</v>
      </c>
      <c r="C47" s="1715" t="s">
        <v>160</v>
      </c>
      <c r="D47" s="1714"/>
      <c r="E47" s="1714"/>
      <c r="F47" s="1714"/>
      <c r="G47" s="1714"/>
      <c r="H47" s="1714"/>
      <c r="I47" s="786"/>
      <c r="J47" s="1819">
        <f t="shared" si="1"/>
        <v>0</v>
      </c>
    </row>
    <row r="48" spans="2:10" ht="20.100000000000001" customHeight="1" x14ac:dyDescent="0.2">
      <c r="B48" s="2664"/>
      <c r="C48" s="785" t="s">
        <v>166</v>
      </c>
      <c r="D48" s="784"/>
      <c r="E48" s="784"/>
      <c r="F48" s="784"/>
      <c r="G48" s="784"/>
      <c r="H48" s="784"/>
      <c r="I48" s="783"/>
      <c r="J48" s="782">
        <f t="shared" si="1"/>
        <v>0</v>
      </c>
    </row>
    <row r="49" spans="2:10" ht="18.600000000000001" customHeight="1" x14ac:dyDescent="0.2">
      <c r="B49" s="2664"/>
      <c r="C49" s="1987" t="s">
        <v>172</v>
      </c>
      <c r="D49" s="1985"/>
      <c r="E49" s="1985"/>
      <c r="F49" s="1985"/>
      <c r="G49" s="1985"/>
      <c r="H49" s="1985"/>
      <c r="I49" s="1986"/>
      <c r="J49" s="1639">
        <f t="shared" si="1"/>
        <v>0</v>
      </c>
    </row>
  </sheetData>
  <sheetProtection algorithmName="SHA-512" hashValue="QiX0p5bBg5iPYBkircvd7PzTg0OTphlpiYyB7ZUYIJ31P07CAbNzbhz6rBljQFGrE/Z55v/H/Yrr/FOmX5Do8A==" saltValue="bs7oEe5qa9Wl9ReYJzvqrA==" spinCount="100000" sheet="1" formatRows="0"/>
  <mergeCells count="12">
    <mergeCell ref="B38:C38"/>
    <mergeCell ref="B45:C45"/>
    <mergeCell ref="B39:B44"/>
    <mergeCell ref="B46:C46"/>
    <mergeCell ref="B47:B49"/>
    <mergeCell ref="I2:J2"/>
    <mergeCell ref="B11:B34"/>
    <mergeCell ref="B8:C8"/>
    <mergeCell ref="B9:C9"/>
    <mergeCell ref="B10:C10"/>
    <mergeCell ref="B6:C6"/>
    <mergeCell ref="B7:C7"/>
  </mergeCells>
  <printOptions horizontalCentered="1"/>
  <pageMargins left="0.59055118110236227" right="0.51181102362204722" top="1.1811023622047245" bottom="0.98425196850393704" header="0.51181102362204722" footer="0.51181102362204722"/>
  <pageSetup paperSize="9" scale="49"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FF6B19C7-D115-4F91-B16D-C08AE7CC43F3}">
          <x14:formula1>
            <xm:f>słownik!$C$2:$C$67</xm:f>
          </x14:formula1>
          <xm:sqref>C35:C37 C39:C44</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4BD9D0-FDB6-49A3-A4D7-ACADBA2F00E9}">
  <sheetPr>
    <tabColor rgb="FF92D050"/>
    <pageSetUpPr fitToPage="1"/>
  </sheetPr>
  <dimension ref="B1:S42"/>
  <sheetViews>
    <sheetView showGridLines="0" view="pageBreakPreview" zoomScale="86" zoomScaleNormal="85" zoomScaleSheetLayoutView="86" zoomScalePageLayoutView="120" workbookViewId="0">
      <selection activeCell="I3" sqref="I3:J3"/>
    </sheetView>
  </sheetViews>
  <sheetFormatPr defaultColWidth="9.140625" defaultRowHeight="12.75" x14ac:dyDescent="0.2"/>
  <cols>
    <col min="1" max="1" width="4.5703125" style="1" customWidth="1"/>
    <col min="2" max="2" width="10.85546875" style="1" customWidth="1"/>
    <col min="3" max="3" width="27.5703125" style="1" customWidth="1"/>
    <col min="4" max="11" width="6.7109375" style="1" customWidth="1"/>
    <col min="12" max="12" width="9.5703125" style="1" customWidth="1"/>
    <col min="13" max="14" width="9.140625" style="1" customWidth="1"/>
    <col min="15" max="15" width="9" style="1" customWidth="1"/>
    <col min="16" max="16384" width="9.140625" style="1"/>
  </cols>
  <sheetData>
    <row r="1" spans="2:19" ht="43.5" customHeight="1" x14ac:dyDescent="0.2">
      <c r="B1" s="830"/>
      <c r="C1" s="830"/>
      <c r="D1" s="830"/>
      <c r="E1" s="830"/>
      <c r="F1" s="830"/>
      <c r="G1" s="830"/>
      <c r="H1" s="830"/>
      <c r="I1" s="830"/>
      <c r="J1" s="830"/>
      <c r="K1" s="830"/>
      <c r="L1" s="830"/>
    </row>
    <row r="2" spans="2:19" ht="27.75" customHeight="1" x14ac:dyDescent="0.3">
      <c r="B2" s="829" t="str">
        <f>wizyt!C3</f>
        <v>??</v>
      </c>
      <c r="C2" s="2672" t="s">
        <v>747</v>
      </c>
      <c r="D2" s="2672"/>
      <c r="E2" s="2672"/>
      <c r="F2" s="2672"/>
      <c r="G2" s="2672"/>
      <c r="H2" s="2672"/>
      <c r="I2" s="2672"/>
      <c r="J2" s="2672"/>
      <c r="K2" s="2672"/>
      <c r="L2" s="2672"/>
    </row>
    <row r="3" spans="2:19" ht="11.25" customHeight="1" thickBot="1" x14ac:dyDescent="0.3">
      <c r="B3" s="587"/>
      <c r="C3" s="587"/>
      <c r="D3" s="1640"/>
      <c r="E3" s="1640"/>
      <c r="F3" s="1640"/>
      <c r="G3" s="1640"/>
      <c r="H3" s="1640"/>
      <c r="I3" s="2038" t="str">
        <f>wizyt!$B$1</f>
        <v xml:space="preserve"> </v>
      </c>
      <c r="J3" s="2039" t="str">
        <f>wizyt!$D$1</f>
        <v xml:space="preserve"> </v>
      </c>
      <c r="K3" s="1640"/>
      <c r="L3" s="1640"/>
    </row>
    <row r="4" spans="2:19" ht="24.95" customHeight="1" thickBot="1" x14ac:dyDescent="0.25">
      <c r="B4" s="2668" t="s">
        <v>748</v>
      </c>
      <c r="C4" s="2669"/>
      <c r="D4" s="2666" t="s">
        <v>638</v>
      </c>
      <c r="E4" s="2667"/>
      <c r="F4" s="2667"/>
      <c r="G4" s="2667"/>
      <c r="H4" s="2667"/>
      <c r="I4" s="2667"/>
      <c r="J4" s="2667"/>
      <c r="K4" s="2667"/>
      <c r="L4" s="2667"/>
    </row>
    <row r="5" spans="2:19" s="36" customFormat="1" ht="24.95" customHeight="1" x14ac:dyDescent="0.25">
      <c r="B5" s="1853"/>
      <c r="C5" s="1983" t="s">
        <v>644</v>
      </c>
      <c r="D5" s="608" t="s">
        <v>523</v>
      </c>
      <c r="E5" s="608" t="s">
        <v>524</v>
      </c>
      <c r="F5" s="608" t="s">
        <v>525</v>
      </c>
      <c r="G5" s="608" t="s">
        <v>526</v>
      </c>
      <c r="H5" s="608" t="s">
        <v>527</v>
      </c>
      <c r="I5" s="609" t="s">
        <v>528</v>
      </c>
      <c r="J5" s="609" t="s">
        <v>529</v>
      </c>
      <c r="K5" s="609" t="s">
        <v>530</v>
      </c>
      <c r="L5" s="1988" t="s">
        <v>572</v>
      </c>
    </row>
    <row r="6" spans="2:19" ht="24.95" customHeight="1" x14ac:dyDescent="0.25">
      <c r="B6" s="2423" t="s">
        <v>749</v>
      </c>
      <c r="C6" s="2665"/>
      <c r="D6" s="828">
        <f t="shared" ref="D6:K6" si="0">SUM(D7:D36)</f>
        <v>0</v>
      </c>
      <c r="E6" s="828">
        <f t="shared" si="0"/>
        <v>0</v>
      </c>
      <c r="F6" s="828">
        <f t="shared" si="0"/>
        <v>0</v>
      </c>
      <c r="G6" s="828">
        <f t="shared" si="0"/>
        <v>0</v>
      </c>
      <c r="H6" s="828">
        <f t="shared" si="0"/>
        <v>0</v>
      </c>
      <c r="I6" s="828">
        <f t="shared" si="0"/>
        <v>0</v>
      </c>
      <c r="J6" s="828">
        <f t="shared" si="0"/>
        <v>0</v>
      </c>
      <c r="K6" s="828">
        <f t="shared" si="0"/>
        <v>0</v>
      </c>
      <c r="L6" s="827">
        <f t="shared" ref="L6:L42" si="1">SUM(D6:K6)</f>
        <v>0</v>
      </c>
      <c r="P6" s="826"/>
      <c r="Q6" s="826"/>
      <c r="R6" s="826"/>
      <c r="S6" s="826"/>
    </row>
    <row r="7" spans="2:19" ht="20.100000000000001" customHeight="1" x14ac:dyDescent="0.2">
      <c r="B7" s="2670" t="s">
        <v>750</v>
      </c>
      <c r="C7" s="574" t="s">
        <v>602</v>
      </c>
      <c r="D7" s="1716"/>
      <c r="E7" s="1716"/>
      <c r="F7" s="1716"/>
      <c r="G7" s="1716"/>
      <c r="H7" s="1716"/>
      <c r="I7" s="1717"/>
      <c r="J7" s="1717"/>
      <c r="K7" s="1717"/>
      <c r="L7" s="825">
        <f t="shared" si="1"/>
        <v>0</v>
      </c>
    </row>
    <row r="8" spans="2:19" ht="20.100000000000001" customHeight="1" x14ac:dyDescent="0.2">
      <c r="B8" s="2671"/>
      <c r="C8" s="1710" t="s">
        <v>603</v>
      </c>
      <c r="D8" s="759"/>
      <c r="E8" s="759"/>
      <c r="F8" s="759"/>
      <c r="G8" s="759"/>
      <c r="H8" s="759"/>
      <c r="I8" s="759"/>
      <c r="J8" s="759"/>
      <c r="K8" s="759"/>
      <c r="L8" s="824">
        <f t="shared" si="1"/>
        <v>0</v>
      </c>
    </row>
    <row r="9" spans="2:19" ht="20.100000000000001" customHeight="1" x14ac:dyDescent="0.2">
      <c r="B9" s="2671"/>
      <c r="C9" s="574" t="s">
        <v>604</v>
      </c>
      <c r="D9" s="759"/>
      <c r="E9" s="759"/>
      <c r="F9" s="759"/>
      <c r="G9" s="759"/>
      <c r="H9" s="759"/>
      <c r="I9" s="758"/>
      <c r="J9" s="758"/>
      <c r="K9" s="758"/>
      <c r="L9" s="824">
        <f t="shared" si="1"/>
        <v>0</v>
      </c>
    </row>
    <row r="10" spans="2:19" ht="20.100000000000001" customHeight="1" x14ac:dyDescent="0.2">
      <c r="B10" s="2671"/>
      <c r="C10" s="574" t="s">
        <v>605</v>
      </c>
      <c r="D10" s="759"/>
      <c r="E10" s="759"/>
      <c r="F10" s="759"/>
      <c r="G10" s="759"/>
      <c r="H10" s="759"/>
      <c r="I10" s="758"/>
      <c r="J10" s="758"/>
      <c r="K10" s="758"/>
      <c r="L10" s="824">
        <f t="shared" si="1"/>
        <v>0</v>
      </c>
    </row>
    <row r="11" spans="2:19" ht="20.100000000000001" customHeight="1" x14ac:dyDescent="0.2">
      <c r="B11" s="2671"/>
      <c r="C11" s="574" t="s">
        <v>606</v>
      </c>
      <c r="D11" s="759"/>
      <c r="E11" s="759"/>
      <c r="F11" s="759"/>
      <c r="G11" s="759"/>
      <c r="H11" s="759"/>
      <c r="I11" s="758"/>
      <c r="J11" s="758"/>
      <c r="K11" s="758"/>
      <c r="L11" s="824">
        <f t="shared" si="1"/>
        <v>0</v>
      </c>
    </row>
    <row r="12" spans="2:19" ht="20.100000000000001" customHeight="1" x14ac:dyDescent="0.2">
      <c r="B12" s="2671"/>
      <c r="C12" s="574" t="s">
        <v>607</v>
      </c>
      <c r="D12" s="759"/>
      <c r="E12" s="759"/>
      <c r="F12" s="759"/>
      <c r="G12" s="759"/>
      <c r="H12" s="759"/>
      <c r="I12" s="758"/>
      <c r="J12" s="758"/>
      <c r="K12" s="758"/>
      <c r="L12" s="824">
        <f t="shared" si="1"/>
        <v>0</v>
      </c>
    </row>
    <row r="13" spans="2:19" ht="20.100000000000001" customHeight="1" x14ac:dyDescent="0.2">
      <c r="B13" s="2671"/>
      <c r="C13" s="574" t="s">
        <v>608</v>
      </c>
      <c r="D13" s="759"/>
      <c r="E13" s="759"/>
      <c r="F13" s="759"/>
      <c r="G13" s="759"/>
      <c r="H13" s="759"/>
      <c r="I13" s="758"/>
      <c r="J13" s="758"/>
      <c r="K13" s="758"/>
      <c r="L13" s="824">
        <f t="shared" si="1"/>
        <v>0</v>
      </c>
    </row>
    <row r="14" spans="2:19" ht="20.100000000000001" customHeight="1" x14ac:dyDescent="0.2">
      <c r="B14" s="2671"/>
      <c r="C14" s="574" t="s">
        <v>609</v>
      </c>
      <c r="D14" s="759"/>
      <c r="E14" s="759"/>
      <c r="F14" s="759"/>
      <c r="G14" s="759"/>
      <c r="H14" s="759"/>
      <c r="I14" s="758"/>
      <c r="J14" s="758"/>
      <c r="K14" s="758"/>
      <c r="L14" s="824">
        <f t="shared" si="1"/>
        <v>0</v>
      </c>
    </row>
    <row r="15" spans="2:19" ht="20.100000000000001" customHeight="1" x14ac:dyDescent="0.2">
      <c r="B15" s="2671"/>
      <c r="C15" s="574" t="s">
        <v>736</v>
      </c>
      <c r="D15" s="759"/>
      <c r="E15" s="759"/>
      <c r="F15" s="759"/>
      <c r="G15" s="759"/>
      <c r="H15" s="759"/>
      <c r="I15" s="758"/>
      <c r="J15" s="758"/>
      <c r="K15" s="758"/>
      <c r="L15" s="824">
        <f t="shared" si="1"/>
        <v>0</v>
      </c>
    </row>
    <row r="16" spans="2:19" ht="20.100000000000001" customHeight="1" x14ac:dyDescent="0.2">
      <c r="B16" s="2671"/>
      <c r="C16" s="574" t="s">
        <v>744</v>
      </c>
      <c r="D16" s="759"/>
      <c r="E16" s="759"/>
      <c r="F16" s="759"/>
      <c r="G16" s="759"/>
      <c r="H16" s="759"/>
      <c r="I16" s="758"/>
      <c r="J16" s="758"/>
      <c r="K16" s="758"/>
      <c r="L16" s="824">
        <f t="shared" si="1"/>
        <v>0</v>
      </c>
    </row>
    <row r="17" spans="2:12" ht="20.100000000000001" customHeight="1" x14ac:dyDescent="0.2">
      <c r="B17" s="2671"/>
      <c r="C17" s="574" t="s">
        <v>610</v>
      </c>
      <c r="D17" s="759"/>
      <c r="E17" s="759"/>
      <c r="F17" s="759"/>
      <c r="G17" s="759"/>
      <c r="H17" s="759"/>
      <c r="I17" s="758"/>
      <c r="J17" s="758"/>
      <c r="K17" s="758"/>
      <c r="L17" s="824">
        <f t="shared" si="1"/>
        <v>0</v>
      </c>
    </row>
    <row r="18" spans="2:12" ht="20.100000000000001" customHeight="1" x14ac:dyDescent="0.2">
      <c r="B18" s="2671"/>
      <c r="C18" s="574" t="s">
        <v>745</v>
      </c>
      <c r="D18" s="759"/>
      <c r="E18" s="759"/>
      <c r="F18" s="759"/>
      <c r="G18" s="759"/>
      <c r="H18" s="759"/>
      <c r="I18" s="758"/>
      <c r="J18" s="758"/>
      <c r="K18" s="758"/>
      <c r="L18" s="824">
        <f t="shared" si="1"/>
        <v>0</v>
      </c>
    </row>
    <row r="19" spans="2:12" ht="20.100000000000001" customHeight="1" x14ac:dyDescent="0.2">
      <c r="B19" s="2671"/>
      <c r="C19" s="574" t="s">
        <v>611</v>
      </c>
      <c r="D19" s="759"/>
      <c r="E19" s="759"/>
      <c r="F19" s="759"/>
      <c r="G19" s="759"/>
      <c r="H19" s="759"/>
      <c r="I19" s="758"/>
      <c r="J19" s="758"/>
      <c r="K19" s="758"/>
      <c r="L19" s="824">
        <f t="shared" si="1"/>
        <v>0</v>
      </c>
    </row>
    <row r="20" spans="2:12" ht="20.100000000000001" customHeight="1" x14ac:dyDescent="0.2">
      <c r="B20" s="2671"/>
      <c r="C20" s="574" t="s">
        <v>612</v>
      </c>
      <c r="D20" s="759"/>
      <c r="E20" s="759"/>
      <c r="F20" s="759"/>
      <c r="G20" s="759"/>
      <c r="H20" s="759"/>
      <c r="I20" s="758"/>
      <c r="J20" s="758"/>
      <c r="K20" s="758"/>
      <c r="L20" s="824">
        <f t="shared" si="1"/>
        <v>0</v>
      </c>
    </row>
    <row r="21" spans="2:12" ht="20.100000000000001" customHeight="1" x14ac:dyDescent="0.2">
      <c r="B21" s="2671"/>
      <c r="C21" s="574" t="s">
        <v>613</v>
      </c>
      <c r="D21" s="759"/>
      <c r="E21" s="759"/>
      <c r="F21" s="759"/>
      <c r="G21" s="759"/>
      <c r="H21" s="759"/>
      <c r="I21" s="758"/>
      <c r="J21" s="758"/>
      <c r="K21" s="758"/>
      <c r="L21" s="824">
        <f t="shared" si="1"/>
        <v>0</v>
      </c>
    </row>
    <row r="22" spans="2:12" ht="20.100000000000001" customHeight="1" x14ac:dyDescent="0.2">
      <c r="B22" s="2671"/>
      <c r="C22" s="574" t="s">
        <v>614</v>
      </c>
      <c r="D22" s="759"/>
      <c r="E22" s="759"/>
      <c r="F22" s="759"/>
      <c r="G22" s="759"/>
      <c r="H22" s="759"/>
      <c r="I22" s="758"/>
      <c r="J22" s="758"/>
      <c r="K22" s="758"/>
      <c r="L22" s="824">
        <f t="shared" si="1"/>
        <v>0</v>
      </c>
    </row>
    <row r="23" spans="2:12" ht="20.100000000000001" customHeight="1" x14ac:dyDescent="0.2">
      <c r="B23" s="2671"/>
      <c r="C23" s="574" t="s">
        <v>167</v>
      </c>
      <c r="D23" s="759"/>
      <c r="E23" s="759"/>
      <c r="F23" s="759"/>
      <c r="G23" s="759"/>
      <c r="H23" s="759"/>
      <c r="I23" s="758"/>
      <c r="J23" s="758"/>
      <c r="K23" s="758"/>
      <c r="L23" s="824">
        <f t="shared" si="1"/>
        <v>0</v>
      </c>
    </row>
    <row r="24" spans="2:12" ht="20.100000000000001" customHeight="1" x14ac:dyDescent="0.2">
      <c r="B24" s="2671"/>
      <c r="C24" s="574" t="s">
        <v>737</v>
      </c>
      <c r="D24" s="759"/>
      <c r="E24" s="759"/>
      <c r="F24" s="759"/>
      <c r="G24" s="759"/>
      <c r="H24" s="759"/>
      <c r="I24" s="758"/>
      <c r="J24" s="758"/>
      <c r="K24" s="758"/>
      <c r="L24" s="824">
        <f t="shared" si="1"/>
        <v>0</v>
      </c>
    </row>
    <row r="25" spans="2:12" ht="20.100000000000001" customHeight="1" x14ac:dyDescent="0.2">
      <c r="B25" s="2671"/>
      <c r="C25" s="574" t="s">
        <v>615</v>
      </c>
      <c r="D25" s="759"/>
      <c r="E25" s="759"/>
      <c r="F25" s="759"/>
      <c r="G25" s="759"/>
      <c r="H25" s="759"/>
      <c r="I25" s="758"/>
      <c r="J25" s="758"/>
      <c r="K25" s="758"/>
      <c r="L25" s="824">
        <f t="shared" si="1"/>
        <v>0</v>
      </c>
    </row>
    <row r="26" spans="2:12" ht="20.100000000000001" customHeight="1" x14ac:dyDescent="0.2">
      <c r="B26" s="2671"/>
      <c r="C26" s="574" t="s">
        <v>616</v>
      </c>
      <c r="D26" s="759"/>
      <c r="E26" s="759"/>
      <c r="F26" s="759"/>
      <c r="G26" s="759"/>
      <c r="H26" s="759"/>
      <c r="I26" s="758"/>
      <c r="J26" s="758"/>
      <c r="K26" s="758"/>
      <c r="L26" s="824">
        <f t="shared" si="1"/>
        <v>0</v>
      </c>
    </row>
    <row r="27" spans="2:12" ht="20.100000000000001" customHeight="1" x14ac:dyDescent="0.2">
      <c r="B27" s="2671"/>
      <c r="C27" s="574" t="s">
        <v>617</v>
      </c>
      <c r="D27" s="759"/>
      <c r="E27" s="759"/>
      <c r="F27" s="759"/>
      <c r="G27" s="759"/>
      <c r="H27" s="759"/>
      <c r="I27" s="758"/>
      <c r="J27" s="758"/>
      <c r="K27" s="758"/>
      <c r="L27" s="824">
        <f t="shared" si="1"/>
        <v>0</v>
      </c>
    </row>
    <row r="28" spans="2:12" ht="20.100000000000001" customHeight="1" x14ac:dyDescent="0.2">
      <c r="B28" s="2671"/>
      <c r="C28" s="574" t="s">
        <v>618</v>
      </c>
      <c r="D28" s="759"/>
      <c r="E28" s="759"/>
      <c r="F28" s="759"/>
      <c r="G28" s="759"/>
      <c r="H28" s="759"/>
      <c r="I28" s="758"/>
      <c r="J28" s="758"/>
      <c r="K28" s="758"/>
      <c r="L28" s="824">
        <f t="shared" si="1"/>
        <v>0</v>
      </c>
    </row>
    <row r="29" spans="2:12" ht="20.100000000000001" customHeight="1" x14ac:dyDescent="0.2">
      <c r="B29" s="2671"/>
      <c r="C29" s="574" t="s">
        <v>619</v>
      </c>
      <c r="D29" s="759"/>
      <c r="E29" s="759"/>
      <c r="F29" s="759"/>
      <c r="G29" s="759"/>
      <c r="H29" s="759"/>
      <c r="I29" s="758"/>
      <c r="J29" s="758"/>
      <c r="K29" s="758"/>
      <c r="L29" s="824">
        <f t="shared" si="1"/>
        <v>0</v>
      </c>
    </row>
    <row r="30" spans="2:12" ht="20.100000000000001" customHeight="1" x14ac:dyDescent="0.2">
      <c r="B30" s="2671"/>
      <c r="C30" s="574" t="s">
        <v>620</v>
      </c>
      <c r="D30" s="759"/>
      <c r="E30" s="759"/>
      <c r="F30" s="759"/>
      <c r="G30" s="759"/>
      <c r="H30" s="759"/>
      <c r="I30" s="758"/>
      <c r="J30" s="758"/>
      <c r="K30" s="758"/>
      <c r="L30" s="824">
        <f t="shared" si="1"/>
        <v>0</v>
      </c>
    </row>
    <row r="31" spans="2:12" ht="20.100000000000001" customHeight="1" x14ac:dyDescent="0.2">
      <c r="B31" s="2671"/>
      <c r="C31" s="1713"/>
      <c r="D31" s="1989"/>
      <c r="E31" s="1989"/>
      <c r="F31" s="1989"/>
      <c r="G31" s="1989"/>
      <c r="H31" s="1989"/>
      <c r="I31" s="1990"/>
      <c r="J31" s="1990"/>
      <c r="K31" s="1990"/>
      <c r="L31" s="824">
        <f t="shared" si="1"/>
        <v>0</v>
      </c>
    </row>
    <row r="32" spans="2:12" ht="20.100000000000001" customHeight="1" x14ac:dyDescent="0.2">
      <c r="B32" s="2671"/>
      <c r="C32" s="1713"/>
      <c r="D32" s="1989"/>
      <c r="E32" s="1989"/>
      <c r="F32" s="1989"/>
      <c r="G32" s="1989"/>
      <c r="H32" s="1989"/>
      <c r="I32" s="1990"/>
      <c r="J32" s="1990"/>
      <c r="K32" s="1990"/>
      <c r="L32" s="824">
        <f t="shared" si="1"/>
        <v>0</v>
      </c>
    </row>
    <row r="33" spans="2:12" ht="20.100000000000001" customHeight="1" x14ac:dyDescent="0.2">
      <c r="B33" s="2671"/>
      <c r="C33" s="1713"/>
      <c r="D33" s="1989"/>
      <c r="E33" s="1989"/>
      <c r="F33" s="1989"/>
      <c r="G33" s="1989"/>
      <c r="H33" s="1989"/>
      <c r="I33" s="1990"/>
      <c r="J33" s="1990"/>
      <c r="K33" s="1990"/>
      <c r="L33" s="824">
        <f t="shared" si="1"/>
        <v>0</v>
      </c>
    </row>
    <row r="34" spans="2:12" ht="20.100000000000001" customHeight="1" x14ac:dyDescent="0.2">
      <c r="B34" s="2671"/>
      <c r="C34" s="1713"/>
      <c r="D34" s="1989"/>
      <c r="E34" s="1989"/>
      <c r="F34" s="1989"/>
      <c r="G34" s="1989"/>
      <c r="H34" s="1989"/>
      <c r="I34" s="1990"/>
      <c r="J34" s="1990"/>
      <c r="K34" s="1990"/>
      <c r="L34" s="824">
        <f t="shared" si="1"/>
        <v>0</v>
      </c>
    </row>
    <row r="35" spans="2:12" ht="20.100000000000001" customHeight="1" x14ac:dyDescent="0.2">
      <c r="B35" s="2671"/>
      <c r="C35" s="1713"/>
      <c r="D35" s="1989"/>
      <c r="E35" s="1989"/>
      <c r="F35" s="1989"/>
      <c r="G35" s="1989"/>
      <c r="H35" s="1989"/>
      <c r="I35" s="1990"/>
      <c r="J35" s="1990"/>
      <c r="K35" s="1990"/>
      <c r="L35" s="824">
        <f t="shared" si="1"/>
        <v>0</v>
      </c>
    </row>
    <row r="36" spans="2:12" ht="20.100000000000001" customHeight="1" thickBot="1" x14ac:dyDescent="0.25">
      <c r="B36" s="2671"/>
      <c r="C36" s="565" t="s">
        <v>751</v>
      </c>
      <c r="D36" s="823">
        <f t="shared" ref="D36:K36" si="2">SUM(D37:D42)</f>
        <v>0</v>
      </c>
      <c r="E36" s="823">
        <f t="shared" si="2"/>
        <v>0</v>
      </c>
      <c r="F36" s="823">
        <f t="shared" si="2"/>
        <v>0</v>
      </c>
      <c r="G36" s="823">
        <f t="shared" si="2"/>
        <v>0</v>
      </c>
      <c r="H36" s="823">
        <f t="shared" si="2"/>
        <v>0</v>
      </c>
      <c r="I36" s="823">
        <f t="shared" si="2"/>
        <v>0</v>
      </c>
      <c r="J36" s="823">
        <f t="shared" si="2"/>
        <v>0</v>
      </c>
      <c r="K36" s="822">
        <f t="shared" si="2"/>
        <v>0</v>
      </c>
      <c r="L36" s="821">
        <f t="shared" si="1"/>
        <v>0</v>
      </c>
    </row>
    <row r="37" spans="2:12" ht="20.100000000000001" customHeight="1" x14ac:dyDescent="0.2">
      <c r="B37" s="2671"/>
      <c r="C37" s="1713"/>
      <c r="D37" s="1854"/>
      <c r="E37" s="1854"/>
      <c r="F37" s="1854"/>
      <c r="G37" s="1854"/>
      <c r="H37" s="1854"/>
      <c r="I37" s="1855"/>
      <c r="J37" s="1855"/>
      <c r="K37" s="1855"/>
      <c r="L37" s="820">
        <f t="shared" si="1"/>
        <v>0</v>
      </c>
    </row>
    <row r="38" spans="2:12" ht="20.100000000000001" customHeight="1" x14ac:dyDescent="0.2">
      <c r="B38" s="2671"/>
      <c r="C38" s="1713"/>
      <c r="D38" s="784"/>
      <c r="E38" s="784"/>
      <c r="F38" s="784"/>
      <c r="G38" s="784"/>
      <c r="H38" s="784"/>
      <c r="I38" s="819"/>
      <c r="J38" s="819"/>
      <c r="K38" s="819"/>
      <c r="L38" s="818">
        <f t="shared" si="1"/>
        <v>0</v>
      </c>
    </row>
    <row r="39" spans="2:12" ht="20.100000000000001" customHeight="1" x14ac:dyDescent="0.2">
      <c r="B39" s="2671"/>
      <c r="C39" s="1713"/>
      <c r="D39" s="784"/>
      <c r="E39" s="784"/>
      <c r="F39" s="784"/>
      <c r="G39" s="784"/>
      <c r="H39" s="784"/>
      <c r="I39" s="819"/>
      <c r="J39" s="819"/>
      <c r="K39" s="819"/>
      <c r="L39" s="818">
        <f t="shared" si="1"/>
        <v>0</v>
      </c>
    </row>
    <row r="40" spans="2:12" ht="20.100000000000001" customHeight="1" x14ac:dyDescent="0.2">
      <c r="B40" s="2671"/>
      <c r="C40" s="1713"/>
      <c r="D40" s="784"/>
      <c r="E40" s="784"/>
      <c r="F40" s="784"/>
      <c r="G40" s="784"/>
      <c r="H40" s="784"/>
      <c r="I40" s="819"/>
      <c r="J40" s="819"/>
      <c r="K40" s="819"/>
      <c r="L40" s="818">
        <f t="shared" si="1"/>
        <v>0</v>
      </c>
    </row>
    <row r="41" spans="2:12" ht="20.100000000000001" customHeight="1" x14ac:dyDescent="0.2">
      <c r="B41" s="2671"/>
      <c r="C41" s="1713"/>
      <c r="D41" s="784"/>
      <c r="E41" s="784"/>
      <c r="F41" s="784"/>
      <c r="G41" s="784"/>
      <c r="H41" s="784"/>
      <c r="I41" s="819"/>
      <c r="J41" s="819"/>
      <c r="K41" s="819"/>
      <c r="L41" s="818">
        <f t="shared" si="1"/>
        <v>0</v>
      </c>
    </row>
    <row r="42" spans="2:12" ht="20.100000000000001" customHeight="1" x14ac:dyDescent="0.2">
      <c r="B42" s="2671"/>
      <c r="C42" s="1713"/>
      <c r="D42" s="1985"/>
      <c r="E42" s="1985"/>
      <c r="F42" s="1985"/>
      <c r="G42" s="1985"/>
      <c r="H42" s="1985"/>
      <c r="I42" s="1991"/>
      <c r="J42" s="1991"/>
      <c r="K42" s="1991"/>
      <c r="L42" s="817">
        <f t="shared" si="1"/>
        <v>0</v>
      </c>
    </row>
  </sheetData>
  <sheetProtection algorithmName="SHA-512" hashValue="q2OeX516kEK4W0X9ZYPtWxO6l2/yZ1BqXTr5T8esCmfIScoHbQhYTuN9QGoeVSfBhNCeUyiloqju+9/3xk7LGg==" saltValue="yP13MvG0C1050znt6dWj1A==" spinCount="100000" sheet="1" formatRows="0"/>
  <mergeCells count="5">
    <mergeCell ref="B6:C6"/>
    <mergeCell ref="D4:L4"/>
    <mergeCell ref="B4:C4"/>
    <mergeCell ref="B7:B42"/>
    <mergeCell ref="C2:L2"/>
  </mergeCells>
  <printOptions horizontalCentered="1"/>
  <pageMargins left="0.59055118110236227" right="0.51181102362204722" top="1.1811023622047245" bottom="0.98425196850393704" header="0.51181102362204722" footer="0.51181102362204722"/>
  <pageSetup paperSize="9" scale="54"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67DF7BAF-D1D9-42CC-B3A6-4FBAB895BF60}">
          <x14:formula1>
            <xm:f>słownik!$C$2:$C$67</xm:f>
          </x14:formula1>
          <xm:sqref>C31:C35 C37:C42</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2FEF1-E160-4D29-84B4-F44BE1B87AE4}">
  <sheetPr>
    <tabColor rgb="FF92D050"/>
    <pageSetUpPr fitToPage="1"/>
  </sheetPr>
  <dimension ref="B1:AA49"/>
  <sheetViews>
    <sheetView showGridLines="0" view="pageBreakPreview" zoomScale="86" zoomScaleNormal="85" zoomScaleSheetLayoutView="86" workbookViewId="0">
      <selection activeCell="M6" sqref="M6"/>
    </sheetView>
  </sheetViews>
  <sheetFormatPr defaultColWidth="9.140625" defaultRowHeight="12.75" x14ac:dyDescent="0.2"/>
  <cols>
    <col min="1" max="1" width="4.5703125" style="1" customWidth="1"/>
    <col min="2" max="2" width="10.85546875" style="1" customWidth="1"/>
    <col min="3" max="3" width="28.7109375" style="1" customWidth="1"/>
    <col min="4" max="7" width="6.7109375" style="1" customWidth="1"/>
    <col min="8" max="8" width="8.85546875" style="1" customWidth="1"/>
    <col min="9" max="14" width="6.7109375" style="1" customWidth="1"/>
    <col min="15" max="15" width="9.5703125" style="1" customWidth="1"/>
    <col min="16" max="16" width="14.5703125" style="1" customWidth="1"/>
    <col min="17" max="18" width="9.140625" style="1" customWidth="1"/>
    <col min="19" max="19" width="9" style="1" customWidth="1"/>
    <col min="20" max="16384" width="9.140625" style="1"/>
  </cols>
  <sheetData>
    <row r="1" spans="2:27" ht="43.5" customHeight="1" x14ac:dyDescent="0.2">
      <c r="B1" s="830"/>
      <c r="C1" s="830"/>
      <c r="D1" s="830"/>
      <c r="E1" s="830"/>
      <c r="F1" s="830"/>
      <c r="G1" s="830"/>
      <c r="H1" s="830"/>
      <c r="I1" s="830"/>
      <c r="J1" s="830"/>
      <c r="K1" s="830"/>
      <c r="L1" s="830"/>
      <c r="M1" s="830"/>
      <c r="N1" s="830"/>
      <c r="O1" s="830"/>
      <c r="P1" s="830"/>
    </row>
    <row r="2" spans="2:27" ht="27.75" customHeight="1" x14ac:dyDescent="0.3">
      <c r="B2" s="829" t="str">
        <f>wizyt!C3</f>
        <v>??</v>
      </c>
      <c r="C2" s="829"/>
      <c r="D2" s="775"/>
      <c r="E2" s="775"/>
      <c r="F2" s="775"/>
      <c r="G2" s="775"/>
      <c r="H2" s="775"/>
      <c r="I2" s="775"/>
      <c r="J2" s="775"/>
      <c r="K2" s="775"/>
      <c r="L2" s="778" t="s">
        <v>752</v>
      </c>
      <c r="M2" s="776" t="str">
        <f>wizyt!H3</f>
        <v>2023/2024</v>
      </c>
      <c r="N2" s="776"/>
      <c r="O2" s="775"/>
      <c r="P2" s="187"/>
    </row>
    <row r="3" spans="2:27" ht="11.25" customHeight="1" thickBot="1" x14ac:dyDescent="0.3">
      <c r="B3" s="587"/>
      <c r="C3" s="587"/>
      <c r="D3" s="775"/>
      <c r="E3" s="775"/>
      <c r="F3" s="775"/>
      <c r="G3" s="775"/>
      <c r="H3" s="775"/>
      <c r="I3" s="775"/>
      <c r="J3" s="775"/>
      <c r="K3" s="775"/>
      <c r="L3" s="775"/>
      <c r="M3" s="775"/>
      <c r="N3" s="2038" t="str">
        <f>wizyt!$B$1</f>
        <v xml:space="preserve"> </v>
      </c>
      <c r="O3" s="2039" t="str">
        <f>wizyt!$D$1</f>
        <v xml:space="preserve"> </v>
      </c>
      <c r="P3" s="587"/>
    </row>
    <row r="4" spans="2:27" ht="24.95" customHeight="1" thickTop="1" x14ac:dyDescent="0.2">
      <c r="B4" s="2685" t="s">
        <v>30</v>
      </c>
      <c r="C4" s="2686"/>
      <c r="D4" s="2680" t="s">
        <v>691</v>
      </c>
      <c r="E4" s="2680"/>
      <c r="F4" s="2680"/>
      <c r="G4" s="2680"/>
      <c r="H4" s="2680"/>
      <c r="I4" s="2680"/>
      <c r="J4" s="2680"/>
      <c r="K4" s="2680"/>
      <c r="L4" s="2680"/>
      <c r="M4" s="2680"/>
      <c r="N4" s="2680"/>
      <c r="O4" s="2680"/>
      <c r="P4" s="2681"/>
    </row>
    <row r="5" spans="2:27" ht="24.95" customHeight="1" thickBot="1" x14ac:dyDescent="0.25">
      <c r="B5" s="2687"/>
      <c r="C5" s="2688"/>
      <c r="D5" s="2683" t="s">
        <v>624</v>
      </c>
      <c r="E5" s="2683"/>
      <c r="F5" s="2683"/>
      <c r="G5" s="2683"/>
      <c r="H5" s="2683"/>
      <c r="I5" s="2689" t="s">
        <v>625</v>
      </c>
      <c r="J5" s="2690"/>
      <c r="K5" s="2690"/>
      <c r="L5" s="2690"/>
      <c r="M5" s="2690"/>
      <c r="N5" s="2690"/>
      <c r="O5" s="2691"/>
      <c r="P5" s="2678" t="s">
        <v>740</v>
      </c>
    </row>
    <row r="6" spans="2:27" s="36" customFormat="1" ht="24.95" customHeight="1" thickTop="1" x14ac:dyDescent="0.25">
      <c r="B6" s="873"/>
      <c r="C6" s="1718" t="s">
        <v>644</v>
      </c>
      <c r="D6" s="608" t="s">
        <v>523</v>
      </c>
      <c r="E6" s="608" t="s">
        <v>524</v>
      </c>
      <c r="F6" s="608" t="s">
        <v>525</v>
      </c>
      <c r="G6" s="608" t="s">
        <v>526</v>
      </c>
      <c r="H6" s="872" t="s">
        <v>572</v>
      </c>
      <c r="I6" s="871" t="s">
        <v>523</v>
      </c>
      <c r="J6" s="870" t="s">
        <v>524</v>
      </c>
      <c r="K6" s="608" t="s">
        <v>525</v>
      </c>
      <c r="L6" s="608" t="s">
        <v>526</v>
      </c>
      <c r="M6" s="608" t="s">
        <v>527</v>
      </c>
      <c r="N6" s="608" t="s">
        <v>528</v>
      </c>
      <c r="O6" s="869" t="s">
        <v>572</v>
      </c>
      <c r="P6" s="2679"/>
    </row>
    <row r="7" spans="2:27" ht="24.95" customHeight="1" thickBot="1" x14ac:dyDescent="0.3">
      <c r="B7" s="2692" t="s">
        <v>421</v>
      </c>
      <c r="C7" s="2693"/>
      <c r="D7" s="865">
        <f>SUM(D8:D11)+D39+D45</f>
        <v>0</v>
      </c>
      <c r="E7" s="865">
        <f>SUM(E8:E11)+E39+E45</f>
        <v>0</v>
      </c>
      <c r="F7" s="865">
        <f>SUM(F8:F11)+F39+F45</f>
        <v>0</v>
      </c>
      <c r="G7" s="865">
        <f>SUM(G8:G11)+G39+G45</f>
        <v>0</v>
      </c>
      <c r="H7" s="868">
        <f t="shared" ref="H7:H49" si="0">SUM(D7:G7)</f>
        <v>0</v>
      </c>
      <c r="I7" s="867">
        <f t="shared" ref="I7:N7" si="1">SUM(I8:I11)+I39+I45</f>
        <v>0</v>
      </c>
      <c r="J7" s="866">
        <f t="shared" si="1"/>
        <v>0</v>
      </c>
      <c r="K7" s="865">
        <f t="shared" si="1"/>
        <v>0</v>
      </c>
      <c r="L7" s="865">
        <f t="shared" si="1"/>
        <v>0</v>
      </c>
      <c r="M7" s="865">
        <f t="shared" si="1"/>
        <v>0</v>
      </c>
      <c r="N7" s="865">
        <f t="shared" si="1"/>
        <v>0</v>
      </c>
      <c r="O7" s="864">
        <f t="shared" ref="O7:O49" si="2">SUM(I7:N7)</f>
        <v>0</v>
      </c>
      <c r="P7" s="863">
        <f t="shared" ref="P7:P49" si="3">O7+H7</f>
        <v>0</v>
      </c>
      <c r="Q7" s="18"/>
      <c r="X7" s="826"/>
      <c r="Y7" s="826"/>
      <c r="Z7" s="826"/>
      <c r="AA7" s="826"/>
    </row>
    <row r="8" spans="2:27" ht="19.899999999999999" customHeight="1" thickBot="1" x14ac:dyDescent="0.3">
      <c r="B8" s="2694" t="s">
        <v>628</v>
      </c>
      <c r="C8" s="2656"/>
      <c r="D8" s="862"/>
      <c r="E8" s="862"/>
      <c r="F8" s="862"/>
      <c r="G8" s="862"/>
      <c r="H8" s="845">
        <f t="shared" si="0"/>
        <v>0</v>
      </c>
      <c r="I8" s="1546"/>
      <c r="J8" s="1547"/>
      <c r="K8" s="861"/>
      <c r="L8" s="862"/>
      <c r="M8" s="862"/>
      <c r="N8" s="861"/>
      <c r="O8" s="856">
        <f t="shared" si="2"/>
        <v>0</v>
      </c>
      <c r="P8" s="855">
        <f t="shared" si="3"/>
        <v>0</v>
      </c>
      <c r="Q8" s="18"/>
      <c r="X8" s="826"/>
      <c r="Y8" s="826"/>
      <c r="Z8" s="826"/>
      <c r="AA8" s="826"/>
    </row>
    <row r="9" spans="2:27" ht="19.899999999999999" customHeight="1" thickBot="1" x14ac:dyDescent="0.25">
      <c r="B9" s="2694" t="s">
        <v>629</v>
      </c>
      <c r="C9" s="2656"/>
      <c r="D9" s="862"/>
      <c r="E9" s="862"/>
      <c r="F9" s="862"/>
      <c r="G9" s="862"/>
      <c r="H9" s="845">
        <f t="shared" si="0"/>
        <v>0</v>
      </c>
      <c r="I9" s="1546"/>
      <c r="J9" s="1547"/>
      <c r="K9" s="861"/>
      <c r="L9" s="862"/>
      <c r="M9" s="862"/>
      <c r="N9" s="861"/>
      <c r="O9" s="856">
        <f t="shared" si="2"/>
        <v>0</v>
      </c>
      <c r="P9" s="855">
        <f t="shared" si="3"/>
        <v>0</v>
      </c>
    </row>
    <row r="10" spans="2:27" ht="19.899999999999999" customHeight="1" thickBot="1" x14ac:dyDescent="0.25">
      <c r="B10" s="2694" t="s">
        <v>753</v>
      </c>
      <c r="C10" s="2656"/>
      <c r="D10" s="862"/>
      <c r="E10" s="862"/>
      <c r="F10" s="862"/>
      <c r="G10" s="862"/>
      <c r="H10" s="845">
        <f t="shared" si="0"/>
        <v>0</v>
      </c>
      <c r="I10" s="1546"/>
      <c r="J10" s="1547"/>
      <c r="K10" s="861"/>
      <c r="L10" s="862"/>
      <c r="M10" s="862"/>
      <c r="N10" s="861"/>
      <c r="O10" s="856">
        <f t="shared" si="2"/>
        <v>0</v>
      </c>
      <c r="P10" s="855">
        <f t="shared" si="3"/>
        <v>0</v>
      </c>
    </row>
    <row r="11" spans="2:27" ht="19.899999999999999" customHeight="1" thickBot="1" x14ac:dyDescent="0.25">
      <c r="B11" s="2673" t="s">
        <v>632</v>
      </c>
      <c r="C11" s="2674"/>
      <c r="D11" s="857">
        <f>SUM(D12:D35)</f>
        <v>0</v>
      </c>
      <c r="E11" s="857">
        <f>SUM(E12:E35)</f>
        <v>0</v>
      </c>
      <c r="F11" s="857">
        <f>SUM(F12:F35)</f>
        <v>0</v>
      </c>
      <c r="G11" s="857">
        <f>SUM(G12:G35)</f>
        <v>0</v>
      </c>
      <c r="H11" s="845">
        <f t="shared" si="0"/>
        <v>0</v>
      </c>
      <c r="I11" s="860">
        <f t="shared" ref="I11:N11" si="4">SUM(I12:I35)</f>
        <v>0</v>
      </c>
      <c r="J11" s="859">
        <f t="shared" si="4"/>
        <v>0</v>
      </c>
      <c r="K11" s="858">
        <f t="shared" si="4"/>
        <v>0</v>
      </c>
      <c r="L11" s="857">
        <f t="shared" si="4"/>
        <v>0</v>
      </c>
      <c r="M11" s="857">
        <f t="shared" si="4"/>
        <v>0</v>
      </c>
      <c r="N11" s="857">
        <f t="shared" si="4"/>
        <v>0</v>
      </c>
      <c r="O11" s="856">
        <f t="shared" si="2"/>
        <v>0</v>
      </c>
      <c r="P11" s="855">
        <f t="shared" si="3"/>
        <v>0</v>
      </c>
    </row>
    <row r="12" spans="2:27" ht="19.899999999999999" customHeight="1" x14ac:dyDescent="0.2">
      <c r="B12" s="2684" t="s">
        <v>520</v>
      </c>
      <c r="C12" s="1715" t="s">
        <v>602</v>
      </c>
      <c r="D12" s="1719"/>
      <c r="E12" s="1719"/>
      <c r="F12" s="1719"/>
      <c r="G12" s="1719"/>
      <c r="H12" s="1720">
        <f t="shared" si="0"/>
        <v>0</v>
      </c>
      <c r="I12" s="1820"/>
      <c r="J12" s="1721"/>
      <c r="K12" s="1722"/>
      <c r="L12" s="1719"/>
      <c r="M12" s="1719"/>
      <c r="N12" s="1722"/>
      <c r="O12" s="848">
        <f t="shared" si="2"/>
        <v>0</v>
      </c>
      <c r="P12" s="1723">
        <f t="shared" si="3"/>
        <v>0</v>
      </c>
    </row>
    <row r="13" spans="2:27" ht="19.899999999999999" customHeight="1" x14ac:dyDescent="0.2">
      <c r="B13" s="2684"/>
      <c r="C13" s="1715" t="s">
        <v>603</v>
      </c>
      <c r="D13" s="850"/>
      <c r="E13" s="850"/>
      <c r="F13" s="850"/>
      <c r="G13" s="850"/>
      <c r="H13" s="851">
        <f t="shared" si="0"/>
        <v>0</v>
      </c>
      <c r="I13" s="1548"/>
      <c r="J13" s="1549"/>
      <c r="K13" s="850"/>
      <c r="L13" s="850"/>
      <c r="M13" s="850"/>
      <c r="N13" s="849"/>
      <c r="O13" s="848">
        <f t="shared" si="2"/>
        <v>0</v>
      </c>
      <c r="P13" s="847">
        <f t="shared" si="3"/>
        <v>0</v>
      </c>
    </row>
    <row r="14" spans="2:27" ht="19.899999999999999" customHeight="1" x14ac:dyDescent="0.2">
      <c r="B14" s="2684"/>
      <c r="C14" s="785" t="s">
        <v>604</v>
      </c>
      <c r="D14" s="850"/>
      <c r="E14" s="850"/>
      <c r="F14" s="850"/>
      <c r="G14" s="850"/>
      <c r="H14" s="851">
        <f t="shared" si="0"/>
        <v>0</v>
      </c>
      <c r="I14" s="1550"/>
      <c r="J14" s="1551"/>
      <c r="K14" s="849"/>
      <c r="L14" s="850"/>
      <c r="M14" s="850"/>
      <c r="N14" s="849"/>
      <c r="O14" s="848">
        <f t="shared" si="2"/>
        <v>0</v>
      </c>
      <c r="P14" s="847">
        <f t="shared" si="3"/>
        <v>0</v>
      </c>
    </row>
    <row r="15" spans="2:27" ht="19.899999999999999" customHeight="1" x14ac:dyDescent="0.2">
      <c r="B15" s="2684"/>
      <c r="C15" s="785" t="s">
        <v>605</v>
      </c>
      <c r="D15" s="850"/>
      <c r="E15" s="850"/>
      <c r="F15" s="850"/>
      <c r="G15" s="850"/>
      <c r="H15" s="851">
        <f t="shared" si="0"/>
        <v>0</v>
      </c>
      <c r="I15" s="1550"/>
      <c r="J15" s="1551"/>
      <c r="K15" s="849"/>
      <c r="L15" s="850"/>
      <c r="M15" s="850"/>
      <c r="N15" s="849"/>
      <c r="O15" s="848">
        <f t="shared" si="2"/>
        <v>0</v>
      </c>
      <c r="P15" s="847">
        <f t="shared" si="3"/>
        <v>0</v>
      </c>
    </row>
    <row r="16" spans="2:27" ht="19.899999999999999" customHeight="1" x14ac:dyDescent="0.2">
      <c r="B16" s="2684"/>
      <c r="C16" s="785" t="s">
        <v>606</v>
      </c>
      <c r="D16" s="850"/>
      <c r="E16" s="850"/>
      <c r="F16" s="850"/>
      <c r="G16" s="850"/>
      <c r="H16" s="851">
        <f t="shared" si="0"/>
        <v>0</v>
      </c>
      <c r="I16" s="1550"/>
      <c r="J16" s="1551"/>
      <c r="K16" s="849"/>
      <c r="L16" s="850"/>
      <c r="M16" s="850"/>
      <c r="N16" s="849"/>
      <c r="O16" s="848">
        <f t="shared" si="2"/>
        <v>0</v>
      </c>
      <c r="P16" s="847">
        <f t="shared" si="3"/>
        <v>0</v>
      </c>
    </row>
    <row r="17" spans="2:16" ht="19.899999999999999" customHeight="1" x14ac:dyDescent="0.2">
      <c r="B17" s="2684"/>
      <c r="C17" s="785" t="s">
        <v>607</v>
      </c>
      <c r="D17" s="850"/>
      <c r="E17" s="850"/>
      <c r="F17" s="850"/>
      <c r="G17" s="850"/>
      <c r="H17" s="851">
        <f t="shared" si="0"/>
        <v>0</v>
      </c>
      <c r="I17" s="1550"/>
      <c r="J17" s="1551"/>
      <c r="K17" s="849"/>
      <c r="L17" s="850"/>
      <c r="M17" s="850"/>
      <c r="N17" s="849"/>
      <c r="O17" s="848">
        <f t="shared" si="2"/>
        <v>0</v>
      </c>
      <c r="P17" s="847">
        <f t="shared" si="3"/>
        <v>0</v>
      </c>
    </row>
    <row r="18" spans="2:16" ht="19.899999999999999" customHeight="1" x14ac:dyDescent="0.2">
      <c r="B18" s="2684"/>
      <c r="C18" s="785" t="s">
        <v>608</v>
      </c>
      <c r="D18" s="850"/>
      <c r="E18" s="850"/>
      <c r="F18" s="850"/>
      <c r="G18" s="850"/>
      <c r="H18" s="851">
        <f t="shared" si="0"/>
        <v>0</v>
      </c>
      <c r="I18" s="1550"/>
      <c r="J18" s="1551"/>
      <c r="K18" s="849"/>
      <c r="L18" s="850"/>
      <c r="M18" s="850"/>
      <c r="N18" s="849"/>
      <c r="O18" s="848">
        <f t="shared" si="2"/>
        <v>0</v>
      </c>
      <c r="P18" s="847">
        <f t="shared" si="3"/>
        <v>0</v>
      </c>
    </row>
    <row r="19" spans="2:16" ht="19.899999999999999" customHeight="1" x14ac:dyDescent="0.2">
      <c r="B19" s="2684"/>
      <c r="C19" s="785" t="s">
        <v>609</v>
      </c>
      <c r="D19" s="850"/>
      <c r="E19" s="850"/>
      <c r="F19" s="850"/>
      <c r="G19" s="850"/>
      <c r="H19" s="851">
        <f t="shared" si="0"/>
        <v>0</v>
      </c>
      <c r="I19" s="1550"/>
      <c r="J19" s="1551"/>
      <c r="K19" s="849"/>
      <c r="L19" s="850"/>
      <c r="M19" s="850"/>
      <c r="N19" s="849"/>
      <c r="O19" s="848">
        <f t="shared" si="2"/>
        <v>0</v>
      </c>
      <c r="P19" s="847">
        <f t="shared" si="3"/>
        <v>0</v>
      </c>
    </row>
    <row r="20" spans="2:16" ht="19.899999999999999" customHeight="1" x14ac:dyDescent="0.2">
      <c r="B20" s="2684"/>
      <c r="C20" s="785" t="s">
        <v>736</v>
      </c>
      <c r="D20" s="850"/>
      <c r="E20" s="850"/>
      <c r="F20" s="850"/>
      <c r="G20" s="850"/>
      <c r="H20" s="851">
        <f t="shared" si="0"/>
        <v>0</v>
      </c>
      <c r="I20" s="1550"/>
      <c r="J20" s="1551"/>
      <c r="K20" s="849"/>
      <c r="L20" s="850"/>
      <c r="M20" s="850"/>
      <c r="N20" s="849"/>
      <c r="O20" s="848">
        <f t="shared" si="2"/>
        <v>0</v>
      </c>
      <c r="P20" s="847">
        <f t="shared" si="3"/>
        <v>0</v>
      </c>
    </row>
    <row r="21" spans="2:16" ht="19.899999999999999" customHeight="1" x14ac:dyDescent="0.2">
      <c r="B21" s="2684"/>
      <c r="C21" s="785" t="s">
        <v>744</v>
      </c>
      <c r="D21" s="850"/>
      <c r="E21" s="850"/>
      <c r="F21" s="850"/>
      <c r="G21" s="850"/>
      <c r="H21" s="851">
        <f t="shared" si="0"/>
        <v>0</v>
      </c>
      <c r="I21" s="1550"/>
      <c r="J21" s="1551"/>
      <c r="K21" s="849"/>
      <c r="L21" s="850"/>
      <c r="M21" s="850"/>
      <c r="N21" s="849"/>
      <c r="O21" s="848">
        <f t="shared" si="2"/>
        <v>0</v>
      </c>
      <c r="P21" s="847">
        <f t="shared" si="3"/>
        <v>0</v>
      </c>
    </row>
    <row r="22" spans="2:16" ht="19.899999999999999" customHeight="1" x14ac:dyDescent="0.2">
      <c r="B22" s="2684"/>
      <c r="C22" s="785" t="s">
        <v>610</v>
      </c>
      <c r="D22" s="850"/>
      <c r="E22" s="850"/>
      <c r="F22" s="850"/>
      <c r="G22" s="850"/>
      <c r="H22" s="851">
        <f t="shared" si="0"/>
        <v>0</v>
      </c>
      <c r="I22" s="1550"/>
      <c r="J22" s="1551"/>
      <c r="K22" s="849"/>
      <c r="L22" s="850"/>
      <c r="M22" s="850"/>
      <c r="N22" s="849"/>
      <c r="O22" s="848">
        <f t="shared" si="2"/>
        <v>0</v>
      </c>
      <c r="P22" s="847">
        <f t="shared" si="3"/>
        <v>0</v>
      </c>
    </row>
    <row r="23" spans="2:16" ht="19.899999999999999" customHeight="1" x14ac:dyDescent="0.2">
      <c r="B23" s="2684"/>
      <c r="C23" s="785" t="s">
        <v>745</v>
      </c>
      <c r="D23" s="850"/>
      <c r="E23" s="850"/>
      <c r="F23" s="850"/>
      <c r="G23" s="850"/>
      <c r="H23" s="851">
        <f t="shared" si="0"/>
        <v>0</v>
      </c>
      <c r="I23" s="1550"/>
      <c r="J23" s="1551"/>
      <c r="K23" s="849"/>
      <c r="L23" s="850"/>
      <c r="M23" s="850"/>
      <c r="N23" s="849"/>
      <c r="O23" s="848">
        <f t="shared" si="2"/>
        <v>0</v>
      </c>
      <c r="P23" s="847">
        <f t="shared" si="3"/>
        <v>0</v>
      </c>
    </row>
    <row r="24" spans="2:16" ht="19.899999999999999" customHeight="1" x14ac:dyDescent="0.2">
      <c r="B24" s="2684"/>
      <c r="C24" s="785" t="s">
        <v>611</v>
      </c>
      <c r="D24" s="850"/>
      <c r="E24" s="850"/>
      <c r="F24" s="850"/>
      <c r="G24" s="850"/>
      <c r="H24" s="851">
        <f t="shared" si="0"/>
        <v>0</v>
      </c>
      <c r="I24" s="1550"/>
      <c r="J24" s="1551"/>
      <c r="K24" s="849"/>
      <c r="L24" s="850"/>
      <c r="M24" s="850"/>
      <c r="N24" s="849"/>
      <c r="O24" s="848">
        <f t="shared" si="2"/>
        <v>0</v>
      </c>
      <c r="P24" s="847">
        <f t="shared" si="3"/>
        <v>0</v>
      </c>
    </row>
    <row r="25" spans="2:16" ht="19.899999999999999" customHeight="1" x14ac:dyDescent="0.2">
      <c r="B25" s="2684"/>
      <c r="C25" s="785" t="s">
        <v>612</v>
      </c>
      <c r="D25" s="850"/>
      <c r="E25" s="850"/>
      <c r="F25" s="850"/>
      <c r="G25" s="850"/>
      <c r="H25" s="851">
        <f t="shared" si="0"/>
        <v>0</v>
      </c>
      <c r="I25" s="1550"/>
      <c r="J25" s="1551"/>
      <c r="K25" s="849"/>
      <c r="L25" s="850"/>
      <c r="M25" s="850"/>
      <c r="N25" s="849"/>
      <c r="O25" s="848">
        <f t="shared" si="2"/>
        <v>0</v>
      </c>
      <c r="P25" s="847">
        <f t="shared" si="3"/>
        <v>0</v>
      </c>
    </row>
    <row r="26" spans="2:16" ht="19.899999999999999" customHeight="1" x14ac:dyDescent="0.2">
      <c r="B26" s="2684"/>
      <c r="C26" s="785" t="s">
        <v>613</v>
      </c>
      <c r="D26" s="850"/>
      <c r="E26" s="850"/>
      <c r="F26" s="850"/>
      <c r="G26" s="850"/>
      <c r="H26" s="851">
        <f t="shared" si="0"/>
        <v>0</v>
      </c>
      <c r="I26" s="1550"/>
      <c r="J26" s="1551"/>
      <c r="K26" s="849"/>
      <c r="L26" s="850"/>
      <c r="M26" s="850"/>
      <c r="N26" s="849"/>
      <c r="O26" s="848">
        <f t="shared" si="2"/>
        <v>0</v>
      </c>
      <c r="P26" s="847">
        <f t="shared" si="3"/>
        <v>0</v>
      </c>
    </row>
    <row r="27" spans="2:16" ht="19.899999999999999" customHeight="1" x14ac:dyDescent="0.2">
      <c r="B27" s="2684"/>
      <c r="C27" s="785" t="s">
        <v>614</v>
      </c>
      <c r="D27" s="850"/>
      <c r="E27" s="850"/>
      <c r="F27" s="850"/>
      <c r="G27" s="850"/>
      <c r="H27" s="851">
        <f t="shared" si="0"/>
        <v>0</v>
      </c>
      <c r="I27" s="1550"/>
      <c r="J27" s="1551"/>
      <c r="K27" s="849"/>
      <c r="L27" s="850"/>
      <c r="M27" s="850"/>
      <c r="N27" s="849"/>
      <c r="O27" s="848">
        <f t="shared" si="2"/>
        <v>0</v>
      </c>
      <c r="P27" s="847">
        <f t="shared" si="3"/>
        <v>0</v>
      </c>
    </row>
    <row r="28" spans="2:16" ht="19.899999999999999" customHeight="1" x14ac:dyDescent="0.2">
      <c r="B28" s="2684"/>
      <c r="C28" s="785" t="s">
        <v>737</v>
      </c>
      <c r="D28" s="850"/>
      <c r="E28" s="850"/>
      <c r="F28" s="850"/>
      <c r="G28" s="850"/>
      <c r="H28" s="851">
        <f t="shared" si="0"/>
        <v>0</v>
      </c>
      <c r="I28" s="1550"/>
      <c r="J28" s="1551"/>
      <c r="K28" s="849"/>
      <c r="L28" s="850"/>
      <c r="M28" s="850"/>
      <c r="N28" s="849"/>
      <c r="O28" s="848">
        <f t="shared" si="2"/>
        <v>0</v>
      </c>
      <c r="P28" s="847">
        <f t="shared" si="3"/>
        <v>0</v>
      </c>
    </row>
    <row r="29" spans="2:16" ht="19.899999999999999" customHeight="1" x14ac:dyDescent="0.2">
      <c r="B29" s="2684"/>
      <c r="C29" s="785" t="s">
        <v>615</v>
      </c>
      <c r="D29" s="850"/>
      <c r="E29" s="850"/>
      <c r="F29" s="850"/>
      <c r="G29" s="850"/>
      <c r="H29" s="851">
        <f t="shared" si="0"/>
        <v>0</v>
      </c>
      <c r="I29" s="1550"/>
      <c r="J29" s="1551"/>
      <c r="K29" s="849"/>
      <c r="L29" s="850"/>
      <c r="M29" s="850"/>
      <c r="N29" s="849"/>
      <c r="O29" s="848">
        <f t="shared" si="2"/>
        <v>0</v>
      </c>
      <c r="P29" s="847">
        <f t="shared" si="3"/>
        <v>0</v>
      </c>
    </row>
    <row r="30" spans="2:16" ht="19.899999999999999" customHeight="1" x14ac:dyDescent="0.2">
      <c r="B30" s="2684"/>
      <c r="C30" s="785" t="s">
        <v>616</v>
      </c>
      <c r="D30" s="850"/>
      <c r="E30" s="850"/>
      <c r="F30" s="850"/>
      <c r="G30" s="850"/>
      <c r="H30" s="851">
        <f t="shared" si="0"/>
        <v>0</v>
      </c>
      <c r="I30" s="1550"/>
      <c r="J30" s="1551"/>
      <c r="K30" s="849"/>
      <c r="L30" s="850"/>
      <c r="M30" s="850"/>
      <c r="N30" s="849"/>
      <c r="O30" s="848">
        <f t="shared" si="2"/>
        <v>0</v>
      </c>
      <c r="P30" s="847">
        <f t="shared" si="3"/>
        <v>0</v>
      </c>
    </row>
    <row r="31" spans="2:16" ht="19.899999999999999" customHeight="1" x14ac:dyDescent="0.2">
      <c r="B31" s="2684"/>
      <c r="C31" s="785" t="s">
        <v>617</v>
      </c>
      <c r="D31" s="850"/>
      <c r="E31" s="850"/>
      <c r="F31" s="850"/>
      <c r="G31" s="850"/>
      <c r="H31" s="851">
        <f t="shared" si="0"/>
        <v>0</v>
      </c>
      <c r="I31" s="1550"/>
      <c r="J31" s="1551"/>
      <c r="K31" s="849"/>
      <c r="L31" s="850"/>
      <c r="M31" s="850"/>
      <c r="N31" s="849"/>
      <c r="O31" s="848">
        <f t="shared" si="2"/>
        <v>0</v>
      </c>
      <c r="P31" s="847">
        <f t="shared" si="3"/>
        <v>0</v>
      </c>
    </row>
    <row r="32" spans="2:16" ht="19.899999999999999" customHeight="1" x14ac:dyDescent="0.2">
      <c r="B32" s="2684"/>
      <c r="C32" s="785" t="s">
        <v>618</v>
      </c>
      <c r="D32" s="850"/>
      <c r="E32" s="850"/>
      <c r="F32" s="850"/>
      <c r="G32" s="850"/>
      <c r="H32" s="851">
        <f t="shared" si="0"/>
        <v>0</v>
      </c>
      <c r="I32" s="1550"/>
      <c r="J32" s="1551"/>
      <c r="K32" s="849"/>
      <c r="L32" s="850"/>
      <c r="M32" s="850"/>
      <c r="N32" s="849"/>
      <c r="O32" s="848">
        <f t="shared" si="2"/>
        <v>0</v>
      </c>
      <c r="P32" s="847">
        <f t="shared" si="3"/>
        <v>0</v>
      </c>
    </row>
    <row r="33" spans="2:16" ht="19.899999999999999" customHeight="1" x14ac:dyDescent="0.2">
      <c r="B33" s="2684"/>
      <c r="C33" s="785" t="s">
        <v>619</v>
      </c>
      <c r="D33" s="850"/>
      <c r="E33" s="850"/>
      <c r="F33" s="850"/>
      <c r="G33" s="850"/>
      <c r="H33" s="851">
        <f t="shared" si="0"/>
        <v>0</v>
      </c>
      <c r="I33" s="1550"/>
      <c r="J33" s="1551"/>
      <c r="K33" s="849"/>
      <c r="L33" s="850"/>
      <c r="M33" s="850"/>
      <c r="N33" s="849"/>
      <c r="O33" s="848">
        <f t="shared" si="2"/>
        <v>0</v>
      </c>
      <c r="P33" s="847">
        <f t="shared" si="3"/>
        <v>0</v>
      </c>
    </row>
    <row r="34" spans="2:16" ht="19.899999999999999" customHeight="1" x14ac:dyDescent="0.2">
      <c r="B34" s="2684"/>
      <c r="C34" s="785" t="s">
        <v>620</v>
      </c>
      <c r="D34" s="850"/>
      <c r="E34" s="850"/>
      <c r="F34" s="850"/>
      <c r="G34" s="850"/>
      <c r="H34" s="851">
        <f t="shared" si="0"/>
        <v>0</v>
      </c>
      <c r="I34" s="1550"/>
      <c r="J34" s="1551"/>
      <c r="K34" s="849"/>
      <c r="L34" s="850"/>
      <c r="M34" s="850"/>
      <c r="N34" s="849"/>
      <c r="O34" s="848">
        <f t="shared" si="2"/>
        <v>0</v>
      </c>
      <c r="P34" s="847">
        <f t="shared" si="3"/>
        <v>0</v>
      </c>
    </row>
    <row r="35" spans="2:16" ht="19.899999999999999" customHeight="1" x14ac:dyDescent="0.2">
      <c r="B35" s="2684"/>
      <c r="C35" s="603" t="s">
        <v>29</v>
      </c>
      <c r="D35" s="852">
        <f>SUM(D36:D38)</f>
        <v>0</v>
      </c>
      <c r="E35" s="852">
        <f>SUM(E36:E38)</f>
        <v>0</v>
      </c>
      <c r="F35" s="852">
        <f>SUM(F36:F38)</f>
        <v>0</v>
      </c>
      <c r="G35" s="852">
        <f>SUM(G36:G38)</f>
        <v>0</v>
      </c>
      <c r="H35" s="851">
        <f t="shared" si="0"/>
        <v>0</v>
      </c>
      <c r="I35" s="854">
        <f t="shared" ref="I35:N35" si="5">SUM(I36:I38)</f>
        <v>0</v>
      </c>
      <c r="J35" s="853">
        <f t="shared" si="5"/>
        <v>0</v>
      </c>
      <c r="K35" s="852">
        <f t="shared" si="5"/>
        <v>0</v>
      </c>
      <c r="L35" s="852">
        <f t="shared" si="5"/>
        <v>0</v>
      </c>
      <c r="M35" s="852">
        <f t="shared" si="5"/>
        <v>0</v>
      </c>
      <c r="N35" s="852">
        <f t="shared" si="5"/>
        <v>0</v>
      </c>
      <c r="O35" s="848">
        <f t="shared" si="2"/>
        <v>0</v>
      </c>
      <c r="P35" s="847">
        <f t="shared" si="3"/>
        <v>0</v>
      </c>
    </row>
    <row r="36" spans="2:16" ht="19.899999999999999" customHeight="1" x14ac:dyDescent="0.2">
      <c r="B36" s="2684"/>
      <c r="C36" s="1713"/>
      <c r="D36" s="1719"/>
      <c r="E36" s="1719"/>
      <c r="F36" s="1719"/>
      <c r="G36" s="1719"/>
      <c r="H36" s="851">
        <f t="shared" si="0"/>
        <v>0</v>
      </c>
      <c r="I36" s="1820"/>
      <c r="J36" s="1721"/>
      <c r="K36" s="1722"/>
      <c r="L36" s="1719"/>
      <c r="M36" s="1719"/>
      <c r="N36" s="1722"/>
      <c r="O36" s="848">
        <f t="shared" si="2"/>
        <v>0</v>
      </c>
      <c r="P36" s="847">
        <f t="shared" si="3"/>
        <v>0</v>
      </c>
    </row>
    <row r="37" spans="2:16" ht="19.899999999999999" customHeight="1" x14ac:dyDescent="0.2">
      <c r="B37" s="2684"/>
      <c r="C37" s="1713"/>
      <c r="D37" s="850"/>
      <c r="E37" s="850"/>
      <c r="F37" s="850"/>
      <c r="G37" s="850"/>
      <c r="H37" s="851">
        <f t="shared" si="0"/>
        <v>0</v>
      </c>
      <c r="I37" s="1550"/>
      <c r="J37" s="1551"/>
      <c r="K37" s="849"/>
      <c r="L37" s="850"/>
      <c r="M37" s="850"/>
      <c r="N37" s="849"/>
      <c r="O37" s="848">
        <f t="shared" si="2"/>
        <v>0</v>
      </c>
      <c r="P37" s="847">
        <f t="shared" si="3"/>
        <v>0</v>
      </c>
    </row>
    <row r="38" spans="2:16" ht="19.899999999999999" customHeight="1" thickBot="1" x14ac:dyDescent="0.25">
      <c r="B38" s="2684"/>
      <c r="C38" s="1713"/>
      <c r="D38" s="1992"/>
      <c r="E38" s="1992"/>
      <c r="F38" s="1992"/>
      <c r="G38" s="1992"/>
      <c r="H38" s="1993">
        <f t="shared" si="0"/>
        <v>0</v>
      </c>
      <c r="I38" s="1994"/>
      <c r="J38" s="1995"/>
      <c r="K38" s="1996"/>
      <c r="L38" s="1992"/>
      <c r="M38" s="1992"/>
      <c r="N38" s="1996"/>
      <c r="O38" s="846">
        <f t="shared" si="2"/>
        <v>0</v>
      </c>
      <c r="P38" s="1997">
        <f t="shared" si="3"/>
        <v>0</v>
      </c>
    </row>
    <row r="39" spans="2:16" ht="19.899999999999999" customHeight="1" thickBot="1" x14ac:dyDescent="0.25">
      <c r="B39" s="2675" t="s">
        <v>754</v>
      </c>
      <c r="C39" s="2676"/>
      <c r="D39" s="839">
        <f>SUM(D40:D44)</f>
        <v>0</v>
      </c>
      <c r="E39" s="839">
        <f>SUM(E40:E44)</f>
        <v>0</v>
      </c>
      <c r="F39" s="839">
        <f>SUM(F40:F44)</f>
        <v>0</v>
      </c>
      <c r="G39" s="839">
        <f>SUM(G40:G44)</f>
        <v>0</v>
      </c>
      <c r="H39" s="845">
        <f t="shared" si="0"/>
        <v>0</v>
      </c>
      <c r="I39" s="841">
        <f t="shared" ref="I39:N39" si="6">SUM(I40:I44)</f>
        <v>0</v>
      </c>
      <c r="J39" s="840">
        <f t="shared" si="6"/>
        <v>0</v>
      </c>
      <c r="K39" s="839">
        <f t="shared" si="6"/>
        <v>0</v>
      </c>
      <c r="L39" s="839">
        <f t="shared" si="6"/>
        <v>0</v>
      </c>
      <c r="M39" s="839">
        <f t="shared" si="6"/>
        <v>0</v>
      </c>
      <c r="N39" s="839">
        <f t="shared" si="6"/>
        <v>0</v>
      </c>
      <c r="O39" s="844">
        <f t="shared" si="2"/>
        <v>0</v>
      </c>
      <c r="P39" s="843">
        <f t="shared" si="3"/>
        <v>0</v>
      </c>
    </row>
    <row r="40" spans="2:16" ht="19.899999999999999" customHeight="1" x14ac:dyDescent="0.2">
      <c r="B40" s="2682" t="s">
        <v>520</v>
      </c>
      <c r="C40" s="1713"/>
      <c r="D40" s="1719"/>
      <c r="E40" s="1719"/>
      <c r="F40" s="1719"/>
      <c r="G40" s="1719"/>
      <c r="H40" s="1720">
        <f t="shared" si="0"/>
        <v>0</v>
      </c>
      <c r="I40" s="1820"/>
      <c r="J40" s="1721"/>
      <c r="K40" s="1722"/>
      <c r="L40" s="1719"/>
      <c r="M40" s="1719"/>
      <c r="N40" s="1722"/>
      <c r="O40" s="848">
        <f t="shared" si="2"/>
        <v>0</v>
      </c>
      <c r="P40" s="1723">
        <f t="shared" si="3"/>
        <v>0</v>
      </c>
    </row>
    <row r="41" spans="2:16" ht="19.899999999999999" customHeight="1" x14ac:dyDescent="0.2">
      <c r="B41" s="2682"/>
      <c r="C41" s="1713"/>
      <c r="D41" s="850"/>
      <c r="E41" s="850"/>
      <c r="F41" s="850"/>
      <c r="G41" s="850"/>
      <c r="H41" s="851">
        <f t="shared" si="0"/>
        <v>0</v>
      </c>
      <c r="I41" s="1550"/>
      <c r="J41" s="1551"/>
      <c r="K41" s="849"/>
      <c r="L41" s="850"/>
      <c r="M41" s="850"/>
      <c r="N41" s="849"/>
      <c r="O41" s="848">
        <f t="shared" si="2"/>
        <v>0</v>
      </c>
      <c r="P41" s="847">
        <f t="shared" si="3"/>
        <v>0</v>
      </c>
    </row>
    <row r="42" spans="2:16" ht="19.899999999999999" customHeight="1" x14ac:dyDescent="0.2">
      <c r="B42" s="2682"/>
      <c r="C42" s="1713"/>
      <c r="D42" s="850"/>
      <c r="E42" s="850"/>
      <c r="F42" s="850"/>
      <c r="G42" s="850"/>
      <c r="H42" s="851">
        <f t="shared" si="0"/>
        <v>0</v>
      </c>
      <c r="I42" s="1550"/>
      <c r="J42" s="1551"/>
      <c r="K42" s="849"/>
      <c r="L42" s="850"/>
      <c r="M42" s="850"/>
      <c r="N42" s="849"/>
      <c r="O42" s="848">
        <f t="shared" si="2"/>
        <v>0</v>
      </c>
      <c r="P42" s="847">
        <f t="shared" si="3"/>
        <v>0</v>
      </c>
    </row>
    <row r="43" spans="2:16" ht="19.899999999999999" customHeight="1" x14ac:dyDescent="0.2">
      <c r="B43" s="2682"/>
      <c r="C43" s="1713"/>
      <c r="D43" s="850"/>
      <c r="E43" s="850"/>
      <c r="F43" s="850"/>
      <c r="G43" s="850"/>
      <c r="H43" s="851">
        <f t="shared" si="0"/>
        <v>0</v>
      </c>
      <c r="I43" s="1550"/>
      <c r="J43" s="1551"/>
      <c r="K43" s="849"/>
      <c r="L43" s="850"/>
      <c r="M43" s="850"/>
      <c r="N43" s="849"/>
      <c r="O43" s="848">
        <f t="shared" si="2"/>
        <v>0</v>
      </c>
      <c r="P43" s="847">
        <f t="shared" si="3"/>
        <v>0</v>
      </c>
    </row>
    <row r="44" spans="2:16" ht="19.899999999999999" customHeight="1" thickBot="1" x14ac:dyDescent="0.25">
      <c r="B44" s="2682"/>
      <c r="C44" s="1713"/>
      <c r="D44" s="1992"/>
      <c r="E44" s="1992"/>
      <c r="F44" s="1992"/>
      <c r="G44" s="1992"/>
      <c r="H44" s="1993">
        <f t="shared" si="0"/>
        <v>0</v>
      </c>
      <c r="I44" s="1994"/>
      <c r="J44" s="1995"/>
      <c r="K44" s="1996"/>
      <c r="L44" s="1992"/>
      <c r="M44" s="1992"/>
      <c r="N44" s="1996"/>
      <c r="O44" s="846">
        <f t="shared" si="2"/>
        <v>0</v>
      </c>
      <c r="P44" s="1997">
        <f t="shared" si="3"/>
        <v>0</v>
      </c>
    </row>
    <row r="45" spans="2:16" ht="19.899999999999999" customHeight="1" thickBot="1" x14ac:dyDescent="0.25">
      <c r="B45" s="2675" t="s">
        <v>631</v>
      </c>
      <c r="C45" s="2676"/>
      <c r="D45" s="839">
        <f>SUM(D46:D49)</f>
        <v>0</v>
      </c>
      <c r="E45" s="839">
        <f>SUM(E46:E49)</f>
        <v>0</v>
      </c>
      <c r="F45" s="839">
        <f>SUM(F46:F49)</f>
        <v>0</v>
      </c>
      <c r="G45" s="839">
        <f>SUM(G46:G49)</f>
        <v>0</v>
      </c>
      <c r="H45" s="845">
        <f t="shared" si="0"/>
        <v>0</v>
      </c>
      <c r="I45" s="841">
        <f t="shared" ref="I45:N45" si="7">SUM(I46:I49)</f>
        <v>0</v>
      </c>
      <c r="J45" s="840">
        <f t="shared" si="7"/>
        <v>0</v>
      </c>
      <c r="K45" s="839">
        <f t="shared" si="7"/>
        <v>0</v>
      </c>
      <c r="L45" s="839">
        <f t="shared" si="7"/>
        <v>0</v>
      </c>
      <c r="M45" s="839">
        <f t="shared" si="7"/>
        <v>0</v>
      </c>
      <c r="N45" s="839">
        <f t="shared" si="7"/>
        <v>0</v>
      </c>
      <c r="O45" s="844">
        <f t="shared" si="2"/>
        <v>0</v>
      </c>
      <c r="P45" s="843">
        <f t="shared" si="3"/>
        <v>0</v>
      </c>
    </row>
    <row r="46" spans="2:16" ht="18.75" thickBot="1" x14ac:dyDescent="0.25">
      <c r="B46" s="2675" t="s">
        <v>634</v>
      </c>
      <c r="C46" s="2676"/>
      <c r="D46" s="839">
        <f>SUM(D47:D49)</f>
        <v>0</v>
      </c>
      <c r="E46" s="839">
        <f>SUM(E47:E49)</f>
        <v>0</v>
      </c>
      <c r="F46" s="839">
        <f>SUM(F47:F49)</f>
        <v>0</v>
      </c>
      <c r="G46" s="839">
        <f>SUM(G47:G49)</f>
        <v>0</v>
      </c>
      <c r="H46" s="842">
        <f t="shared" si="0"/>
        <v>0</v>
      </c>
      <c r="I46" s="841">
        <f t="shared" ref="I46:N46" si="8">SUM(I47:I49)</f>
        <v>0</v>
      </c>
      <c r="J46" s="840">
        <f t="shared" si="8"/>
        <v>0</v>
      </c>
      <c r="K46" s="839">
        <f t="shared" si="8"/>
        <v>0</v>
      </c>
      <c r="L46" s="839">
        <f t="shared" si="8"/>
        <v>0</v>
      </c>
      <c r="M46" s="839">
        <f t="shared" si="8"/>
        <v>0</v>
      </c>
      <c r="N46" s="839">
        <f t="shared" si="8"/>
        <v>0</v>
      </c>
      <c r="O46" s="838">
        <f t="shared" si="2"/>
        <v>0</v>
      </c>
      <c r="P46" s="837">
        <f t="shared" si="3"/>
        <v>0</v>
      </c>
    </row>
    <row r="47" spans="2:16" ht="21" customHeight="1" x14ac:dyDescent="0.2">
      <c r="B47" s="2677" t="s">
        <v>520</v>
      </c>
      <c r="C47" s="785" t="s">
        <v>160</v>
      </c>
      <c r="D47" s="1724"/>
      <c r="E47" s="1724"/>
      <c r="F47" s="1724"/>
      <c r="G47" s="1724"/>
      <c r="H47" s="1725">
        <f t="shared" si="0"/>
        <v>0</v>
      </c>
      <c r="I47" s="1820"/>
      <c r="J47" s="1721"/>
      <c r="K47" s="1726"/>
      <c r="L47" s="1724"/>
      <c r="M47" s="1724"/>
      <c r="N47" s="1726"/>
      <c r="O47" s="833">
        <f t="shared" si="2"/>
        <v>0</v>
      </c>
      <c r="P47" s="1727">
        <f t="shared" si="3"/>
        <v>0</v>
      </c>
    </row>
    <row r="48" spans="2:16" ht="21.95" customHeight="1" x14ac:dyDescent="0.2">
      <c r="B48" s="2677"/>
      <c r="C48" s="785" t="s">
        <v>166</v>
      </c>
      <c r="D48" s="835"/>
      <c r="E48" s="835"/>
      <c r="F48" s="835"/>
      <c r="G48" s="835"/>
      <c r="H48" s="836">
        <f t="shared" si="0"/>
        <v>0</v>
      </c>
      <c r="I48" s="1550"/>
      <c r="J48" s="1551"/>
      <c r="K48" s="834"/>
      <c r="L48" s="835"/>
      <c r="M48" s="835"/>
      <c r="N48" s="834"/>
      <c r="O48" s="833">
        <f t="shared" si="2"/>
        <v>0</v>
      </c>
      <c r="P48" s="832">
        <f t="shared" si="3"/>
        <v>0</v>
      </c>
    </row>
    <row r="49" spans="2:16" ht="24" customHeight="1" x14ac:dyDescent="0.2">
      <c r="B49" s="2677"/>
      <c r="C49" s="1987" t="s">
        <v>172</v>
      </c>
      <c r="D49" s="1998"/>
      <c r="E49" s="1998"/>
      <c r="F49" s="1998"/>
      <c r="G49" s="1998"/>
      <c r="H49" s="1999">
        <f t="shared" si="0"/>
        <v>0</v>
      </c>
      <c r="I49" s="1994"/>
      <c r="J49" s="1995"/>
      <c r="K49" s="2000"/>
      <c r="L49" s="1998"/>
      <c r="M49" s="1998"/>
      <c r="N49" s="2000"/>
      <c r="O49" s="831">
        <f t="shared" si="2"/>
        <v>0</v>
      </c>
      <c r="P49" s="2001">
        <f t="shared" si="3"/>
        <v>0</v>
      </c>
    </row>
  </sheetData>
  <sheetProtection algorithmName="SHA-512" hashValue="lSSswkLNV02ZdOfJgk26KJxX7/n+NboHszxN4ctIL5DDQRKTnApH0shiUcA/eRPvZUhYp42zma8pkrHjQIntLw==" saltValue="5MYKS/R6lzg5L0mwH6bQ7g==" spinCount="100000" sheet="1" formatRows="0"/>
  <mergeCells count="16">
    <mergeCell ref="B11:C11"/>
    <mergeCell ref="B46:C46"/>
    <mergeCell ref="B47:B49"/>
    <mergeCell ref="P5:P6"/>
    <mergeCell ref="D4:P4"/>
    <mergeCell ref="B39:C39"/>
    <mergeCell ref="B45:C45"/>
    <mergeCell ref="B40:B44"/>
    <mergeCell ref="D5:H5"/>
    <mergeCell ref="B12:B38"/>
    <mergeCell ref="B4:C5"/>
    <mergeCell ref="I5:O5"/>
    <mergeCell ref="B7:C7"/>
    <mergeCell ref="B8:C8"/>
    <mergeCell ref="B9:C9"/>
    <mergeCell ref="B10:C10"/>
  </mergeCells>
  <printOptions horizontalCentered="1"/>
  <pageMargins left="0.59055118110236227" right="0.51181102362204722" top="1.1811023622047245" bottom="0.98425196850393704" header="0.51181102362204722" footer="0.51181102362204722"/>
  <pageSetup paperSize="9" scale="46"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29EAEB4E-34E1-4D0B-A216-FFAB413EC41D}">
          <x14:formula1>
            <xm:f>słownik!$C$2:$C$67</xm:f>
          </x14:formula1>
          <xm:sqref>C36:C38 C40:C44</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B99D2A-37F8-4171-8B4A-A57A8B63D593}">
  <sheetPr>
    <tabColor rgb="FFFF7C80"/>
    <pageSetUpPr fitToPage="1"/>
  </sheetPr>
  <dimension ref="B1:T39"/>
  <sheetViews>
    <sheetView view="pageBreakPreview" zoomScale="80" zoomScaleNormal="100" zoomScaleSheetLayoutView="80" workbookViewId="0">
      <selection activeCell="O1" sqref="O1:Q1"/>
    </sheetView>
  </sheetViews>
  <sheetFormatPr defaultColWidth="9.28515625" defaultRowHeight="12.75" x14ac:dyDescent="0.2"/>
  <cols>
    <col min="1" max="1" width="2.5703125" style="874" customWidth="1"/>
    <col min="2" max="2" width="4.42578125" style="874" customWidth="1"/>
    <col min="3" max="3" width="44" style="874" customWidth="1"/>
    <col min="4" max="9" width="6" style="874" customWidth="1"/>
    <col min="10" max="15" width="6.7109375" style="874" customWidth="1"/>
    <col min="16" max="16" width="11" style="874" customWidth="1"/>
    <col min="17" max="17" width="10.5703125" style="874" customWidth="1"/>
    <col min="18" max="19" width="9.28515625" style="874"/>
    <col min="20" max="20" width="26.28515625" style="874" customWidth="1"/>
    <col min="21" max="16384" width="9.28515625" style="874"/>
  </cols>
  <sheetData>
    <row r="1" spans="2:20" ht="18" x14ac:dyDescent="0.2">
      <c r="B1" s="966"/>
      <c r="C1" s="965" t="str">
        <f>wizyt!C3</f>
        <v>??</v>
      </c>
      <c r="D1" s="965"/>
      <c r="E1" s="965"/>
      <c r="F1" s="965"/>
      <c r="G1" s="965"/>
      <c r="H1" s="965"/>
      <c r="I1" s="965"/>
      <c r="J1" s="965"/>
      <c r="K1" s="965"/>
      <c r="L1" s="965"/>
      <c r="M1" s="965"/>
      <c r="N1" s="2038"/>
      <c r="O1" s="2040" t="str">
        <f>wizyt!$B$1</f>
        <v xml:space="preserve"> </v>
      </c>
      <c r="P1" s="2708" t="str">
        <f>wizyt!$D$1</f>
        <v xml:space="preserve"> </v>
      </c>
      <c r="Q1" s="2709"/>
    </row>
    <row r="2" spans="2:20" ht="20.25" x14ac:dyDescent="0.2">
      <c r="B2" s="961"/>
      <c r="C2" s="2710" t="s">
        <v>755</v>
      </c>
      <c r="D2" s="2710"/>
      <c r="E2" s="2710"/>
      <c r="F2" s="2710"/>
      <c r="G2" s="2710"/>
      <c r="H2" s="2710"/>
      <c r="I2" s="2710"/>
      <c r="J2" s="2710"/>
      <c r="K2" s="2710"/>
      <c r="L2" s="2710"/>
      <c r="M2" s="2710"/>
      <c r="N2" s="2710"/>
      <c r="O2" s="2710"/>
      <c r="P2" s="964" t="str">
        <f>wizyt!H3</f>
        <v>2023/2024</v>
      </c>
      <c r="Q2" s="961"/>
    </row>
    <row r="3" spans="2:20" ht="18.75" customHeight="1" x14ac:dyDescent="0.2">
      <c r="B3" s="963"/>
      <c r="C3" s="2711" t="s">
        <v>9</v>
      </c>
      <c r="D3" s="2712"/>
      <c r="E3" s="2712"/>
      <c r="F3" s="2712"/>
      <c r="G3" s="2712"/>
      <c r="H3" s="2712"/>
      <c r="I3" s="2712"/>
      <c r="J3" s="2712"/>
      <c r="K3" s="2712"/>
      <c r="L3" s="2712"/>
      <c r="M3" s="2712"/>
      <c r="N3" s="2712"/>
      <c r="O3" s="2712"/>
      <c r="P3" s="2712"/>
      <c r="Q3" s="961"/>
    </row>
    <row r="4" spans="2:20" ht="21.75" customHeight="1" thickBot="1" x14ac:dyDescent="0.25">
      <c r="B4" s="962"/>
      <c r="C4" s="330"/>
      <c r="D4" s="330"/>
      <c r="E4" s="330"/>
      <c r="F4" s="330"/>
      <c r="G4" s="330"/>
      <c r="H4" s="330"/>
      <c r="I4" s="330"/>
      <c r="J4" s="330"/>
      <c r="K4" s="330"/>
      <c r="L4" s="330"/>
      <c r="M4" s="330"/>
      <c r="N4" s="330"/>
      <c r="O4" s="330"/>
      <c r="P4" s="330"/>
      <c r="Q4" s="961"/>
    </row>
    <row r="5" spans="2:20" ht="12.75" customHeight="1" x14ac:dyDescent="0.2">
      <c r="B5" s="2713" t="s">
        <v>756</v>
      </c>
      <c r="C5" s="2714"/>
      <c r="D5" s="2719"/>
      <c r="E5" s="2719"/>
      <c r="F5" s="2719"/>
      <c r="G5" s="2719"/>
      <c r="H5" s="2719"/>
      <c r="I5" s="2719"/>
      <c r="J5" s="2719"/>
      <c r="K5" s="2719"/>
      <c r="L5" s="2719"/>
      <c r="M5" s="2719"/>
      <c r="N5" s="2719"/>
      <c r="O5" s="2720"/>
      <c r="P5" s="2703" t="s">
        <v>757</v>
      </c>
      <c r="Q5" s="2721" t="s">
        <v>758</v>
      </c>
    </row>
    <row r="6" spans="2:20" ht="12.75" customHeight="1" x14ac:dyDescent="0.2">
      <c r="B6" s="2715"/>
      <c r="C6" s="2716"/>
      <c r="D6" s="2724"/>
      <c r="E6" s="2724"/>
      <c r="F6" s="2724"/>
      <c r="G6" s="2724"/>
      <c r="H6" s="2724"/>
      <c r="I6" s="2724"/>
      <c r="J6" s="2724"/>
      <c r="K6" s="2724"/>
      <c r="L6" s="2724"/>
      <c r="M6" s="2724"/>
      <c r="N6" s="2724"/>
      <c r="O6" s="2725"/>
      <c r="P6" s="2704"/>
      <c r="Q6" s="2722"/>
    </row>
    <row r="7" spans="2:20" ht="12.75" customHeight="1" x14ac:dyDescent="0.2">
      <c r="B7" s="2715"/>
      <c r="C7" s="2716"/>
      <c r="D7" s="2726" t="s">
        <v>759</v>
      </c>
      <c r="E7" s="2726"/>
      <c r="F7" s="2726"/>
      <c r="G7" s="2726"/>
      <c r="H7" s="2726"/>
      <c r="I7" s="2726"/>
      <c r="J7" s="2727" t="s">
        <v>760</v>
      </c>
      <c r="K7" s="2730" t="s">
        <v>761</v>
      </c>
      <c r="L7" s="2730"/>
      <c r="M7" s="2730"/>
      <c r="N7" s="2730"/>
      <c r="O7" s="2731" t="s">
        <v>762</v>
      </c>
      <c r="P7" s="2704"/>
      <c r="Q7" s="2722"/>
    </row>
    <row r="8" spans="2:20" ht="12.75" customHeight="1" x14ac:dyDescent="0.2">
      <c r="B8" s="2715"/>
      <c r="C8" s="2716"/>
      <c r="D8" s="958" t="s">
        <v>523</v>
      </c>
      <c r="E8" s="958" t="s">
        <v>524</v>
      </c>
      <c r="F8" s="958" t="s">
        <v>525</v>
      </c>
      <c r="G8" s="960" t="s">
        <v>526</v>
      </c>
      <c r="H8" s="960" t="s">
        <v>527</v>
      </c>
      <c r="I8" s="957" t="s">
        <v>528</v>
      </c>
      <c r="J8" s="2728"/>
      <c r="K8" s="959" t="s">
        <v>523</v>
      </c>
      <c r="L8" s="958" t="s">
        <v>524</v>
      </c>
      <c r="M8" s="958" t="s">
        <v>525</v>
      </c>
      <c r="N8" s="957" t="s">
        <v>526</v>
      </c>
      <c r="O8" s="2732"/>
      <c r="P8" s="2704"/>
      <c r="Q8" s="2722"/>
    </row>
    <row r="9" spans="2:20" ht="12.75" customHeight="1" x14ac:dyDescent="0.2">
      <c r="B9" s="2715"/>
      <c r="C9" s="2716"/>
      <c r="D9" s="2695" t="s">
        <v>763</v>
      </c>
      <c r="E9" s="2695"/>
      <c r="F9" s="2695"/>
      <c r="G9" s="2695"/>
      <c r="H9" s="2695"/>
      <c r="I9" s="2696"/>
      <c r="J9" s="2728"/>
      <c r="K9" s="2695" t="s">
        <v>763</v>
      </c>
      <c r="L9" s="2695"/>
      <c r="M9" s="2695"/>
      <c r="N9" s="2696"/>
      <c r="O9" s="2732"/>
      <c r="P9" s="2704"/>
      <c r="Q9" s="2722"/>
    </row>
    <row r="10" spans="2:20" ht="12.75" customHeight="1" x14ac:dyDescent="0.2">
      <c r="B10" s="2715"/>
      <c r="C10" s="2716"/>
      <c r="D10" s="1728">
        <f>'kalendarz  A'!$F$30</f>
        <v>27</v>
      </c>
      <c r="E10" s="1728">
        <f>'kalendarz  A'!$F$30</f>
        <v>27</v>
      </c>
      <c r="F10" s="1728">
        <f>'kalendarz  A'!$F$30</f>
        <v>27</v>
      </c>
      <c r="G10" s="1728">
        <f>'kalendarz  A'!$F$30</f>
        <v>27</v>
      </c>
      <c r="H10" s="1728">
        <f>'kalendarz  A'!$F$30</f>
        <v>27</v>
      </c>
      <c r="I10" s="1728">
        <f>'kalendarz  A'!$F$30</f>
        <v>27</v>
      </c>
      <c r="J10" s="2728"/>
      <c r="K10" s="1728">
        <f>'kalendarz  A'!$F$30</f>
        <v>27</v>
      </c>
      <c r="L10" s="1728">
        <f>'kalendarz  A'!$F$30</f>
        <v>27</v>
      </c>
      <c r="M10" s="1728">
        <f>'kalendarz  A'!$F$30</f>
        <v>27</v>
      </c>
      <c r="N10" s="1728">
        <f>'kalendarz  A'!$F$30</f>
        <v>27</v>
      </c>
      <c r="O10" s="2732"/>
      <c r="P10" s="2704"/>
      <c r="Q10" s="2722"/>
      <c r="T10" s="913"/>
    </row>
    <row r="11" spans="2:20" ht="16.5" customHeight="1" thickBot="1" x14ac:dyDescent="0.25">
      <c r="B11" s="2717"/>
      <c r="C11" s="2718"/>
      <c r="D11" s="2697" t="s">
        <v>764</v>
      </c>
      <c r="E11" s="2697"/>
      <c r="F11" s="2697"/>
      <c r="G11" s="2697"/>
      <c r="H11" s="2697"/>
      <c r="I11" s="2698"/>
      <c r="J11" s="2729"/>
      <c r="K11" s="2697" t="s">
        <v>764</v>
      </c>
      <c r="L11" s="2697"/>
      <c r="M11" s="2697"/>
      <c r="N11" s="2698"/>
      <c r="O11" s="2733"/>
      <c r="P11" s="2705"/>
      <c r="Q11" s="2723"/>
    </row>
    <row r="12" spans="2:20" ht="23.25" customHeight="1" x14ac:dyDescent="0.2">
      <c r="B12" s="1821"/>
      <c r="C12" s="956" t="s">
        <v>765</v>
      </c>
      <c r="D12" s="1729">
        <f t="shared" ref="D12:I12" si="0">D13+D21+D29</f>
        <v>4.33</v>
      </c>
      <c r="E12" s="1729">
        <f t="shared" si="0"/>
        <v>4.33</v>
      </c>
      <c r="F12" s="1729">
        <f t="shared" si="0"/>
        <v>4.33</v>
      </c>
      <c r="G12" s="1729">
        <f t="shared" si="0"/>
        <v>5</v>
      </c>
      <c r="H12" s="1729">
        <f t="shared" si="0"/>
        <v>5.66</v>
      </c>
      <c r="I12" s="1729">
        <f t="shared" si="0"/>
        <v>5.66</v>
      </c>
      <c r="J12" s="955">
        <f t="shared" ref="J12:J28" si="1">SUM(D12:I12)</f>
        <v>29.310000000000002</v>
      </c>
      <c r="K12" s="1729">
        <f>K13+K21+K29</f>
        <v>4</v>
      </c>
      <c r="L12" s="1729">
        <f>L13+L21+L29</f>
        <v>5</v>
      </c>
      <c r="M12" s="1729">
        <f>M13+M21+M29</f>
        <v>5.66</v>
      </c>
      <c r="N12" s="1729">
        <f>N13+N21+N29</f>
        <v>5.66</v>
      </c>
      <c r="O12" s="954">
        <f t="shared" ref="O12:O39" si="2">SUM(K12:N12)</f>
        <v>20.32</v>
      </c>
      <c r="P12" s="1856">
        <f>P13+P21+P29</f>
        <v>1340.0100000000002</v>
      </c>
      <c r="Q12" s="953"/>
      <c r="R12" s="905"/>
    </row>
    <row r="13" spans="2:20" ht="19.5" customHeight="1" x14ac:dyDescent="0.2">
      <c r="B13" s="2706" t="s">
        <v>766</v>
      </c>
      <c r="C13" s="2707"/>
      <c r="D13" s="904">
        <f t="shared" ref="D13:I13" si="3">SUM(D14:D20)</f>
        <v>4.33</v>
      </c>
      <c r="E13" s="904">
        <f t="shared" si="3"/>
        <v>4.33</v>
      </c>
      <c r="F13" s="904">
        <f t="shared" si="3"/>
        <v>4.33</v>
      </c>
      <c r="G13" s="904">
        <f t="shared" si="3"/>
        <v>5</v>
      </c>
      <c r="H13" s="904">
        <f t="shared" si="3"/>
        <v>5.66</v>
      </c>
      <c r="I13" s="916">
        <f t="shared" si="3"/>
        <v>5.66</v>
      </c>
      <c r="J13" s="915">
        <f t="shared" si="1"/>
        <v>29.310000000000002</v>
      </c>
      <c r="K13" s="904">
        <f>SUM(K14:K20)</f>
        <v>4</v>
      </c>
      <c r="L13" s="904">
        <f>SUM(L14:L20)</f>
        <v>5</v>
      </c>
      <c r="M13" s="904">
        <f>SUM(M14:M20)</f>
        <v>5.66</v>
      </c>
      <c r="N13" s="904">
        <f>SUM(N14:N20)</f>
        <v>5.66</v>
      </c>
      <c r="O13" s="915">
        <f t="shared" si="2"/>
        <v>20.32</v>
      </c>
      <c r="P13" s="902">
        <f t="shared" ref="P13:P39" si="4">G13*$G$10+H13*$H$10+I13*$I$10+L13*$L$10+M13*$M$10+N13*$N$10+K13*$K$10+D13*$D$10+E13*$E$10+F13*$F$10</f>
        <v>1340.0100000000002</v>
      </c>
      <c r="Q13" s="952"/>
      <c r="R13" s="941"/>
    </row>
    <row r="14" spans="2:20" s="913" customFormat="1" ht="14.1" customHeight="1" x14ac:dyDescent="0.25">
      <c r="B14" s="951">
        <v>1</v>
      </c>
      <c r="C14" s="950" t="s">
        <v>767</v>
      </c>
      <c r="D14" s="949">
        <v>1.33</v>
      </c>
      <c r="E14" s="948">
        <v>1.33</v>
      </c>
      <c r="F14" s="948">
        <v>1.33</v>
      </c>
      <c r="G14" s="947">
        <v>2</v>
      </c>
      <c r="H14" s="947">
        <v>2</v>
      </c>
      <c r="I14" s="945">
        <v>2</v>
      </c>
      <c r="J14" s="946">
        <f t="shared" si="1"/>
        <v>9.99</v>
      </c>
      <c r="K14" s="945">
        <v>2</v>
      </c>
      <c r="L14" s="945">
        <v>2</v>
      </c>
      <c r="M14" s="945">
        <v>2</v>
      </c>
      <c r="N14" s="944">
        <v>2</v>
      </c>
      <c r="O14" s="943">
        <f t="shared" si="2"/>
        <v>8</v>
      </c>
      <c r="P14" s="942">
        <f t="shared" si="4"/>
        <v>485.73000000000008</v>
      </c>
      <c r="Q14" s="897"/>
      <c r="R14" s="941"/>
      <c r="T14" s="937"/>
    </row>
    <row r="15" spans="2:20" s="913" customFormat="1" ht="13.9" customHeight="1" x14ac:dyDescent="0.2">
      <c r="B15" s="929">
        <v>2</v>
      </c>
      <c r="C15" s="928" t="s">
        <v>768</v>
      </c>
      <c r="D15" s="927"/>
      <c r="E15" s="899"/>
      <c r="F15" s="899"/>
      <c r="G15" s="898"/>
      <c r="H15" s="940">
        <v>0.66</v>
      </c>
      <c r="I15" s="939">
        <v>0.66</v>
      </c>
      <c r="J15" s="936">
        <f t="shared" si="1"/>
        <v>1.32</v>
      </c>
      <c r="K15" s="893"/>
      <c r="L15" s="893"/>
      <c r="M15" s="939">
        <v>0.66</v>
      </c>
      <c r="N15" s="938">
        <v>0.66</v>
      </c>
      <c r="O15" s="885">
        <f t="shared" si="2"/>
        <v>1.32</v>
      </c>
      <c r="P15" s="884">
        <f t="shared" si="4"/>
        <v>71.28</v>
      </c>
      <c r="Q15" s="897"/>
      <c r="R15" s="905"/>
      <c r="T15" s="937"/>
    </row>
    <row r="16" spans="2:20" s="913" customFormat="1" ht="14.1" customHeight="1" x14ac:dyDescent="0.2">
      <c r="B16" s="929">
        <v>3</v>
      </c>
      <c r="C16" s="928" t="s">
        <v>653</v>
      </c>
      <c r="D16" s="927">
        <v>2</v>
      </c>
      <c r="E16" s="899">
        <v>2</v>
      </c>
      <c r="F16" s="899">
        <v>2</v>
      </c>
      <c r="G16" s="898"/>
      <c r="H16" s="898"/>
      <c r="I16" s="893"/>
      <c r="J16" s="936">
        <f t="shared" si="1"/>
        <v>6</v>
      </c>
      <c r="K16" s="935">
        <v>0</v>
      </c>
      <c r="L16" s="935">
        <v>0</v>
      </c>
      <c r="M16" s="935">
        <v>0</v>
      </c>
      <c r="N16" s="934">
        <v>0</v>
      </c>
      <c r="O16" s="885">
        <f t="shared" si="2"/>
        <v>0</v>
      </c>
      <c r="P16" s="884">
        <f t="shared" si="4"/>
        <v>162</v>
      </c>
      <c r="Q16" s="897"/>
      <c r="R16" s="905"/>
      <c r="T16" s="933"/>
    </row>
    <row r="17" spans="2:18" s="913" customFormat="1" ht="14.1" customHeight="1" x14ac:dyDescent="0.2">
      <c r="B17" s="929">
        <v>4</v>
      </c>
      <c r="C17" s="928" t="s">
        <v>769</v>
      </c>
      <c r="D17" s="927">
        <v>1</v>
      </c>
      <c r="E17" s="899">
        <v>1</v>
      </c>
      <c r="F17" s="899">
        <v>1</v>
      </c>
      <c r="G17" s="898">
        <v>2</v>
      </c>
      <c r="H17" s="898">
        <v>2</v>
      </c>
      <c r="I17" s="893">
        <v>2</v>
      </c>
      <c r="J17" s="885">
        <f t="shared" si="1"/>
        <v>9</v>
      </c>
      <c r="K17" s="893">
        <v>2</v>
      </c>
      <c r="L17" s="893">
        <v>2</v>
      </c>
      <c r="M17" s="893">
        <v>2</v>
      </c>
      <c r="N17" s="889">
        <v>2</v>
      </c>
      <c r="O17" s="885">
        <f t="shared" si="2"/>
        <v>8</v>
      </c>
      <c r="P17" s="884">
        <f t="shared" si="4"/>
        <v>459</v>
      </c>
      <c r="Q17" s="897"/>
      <c r="R17" s="905"/>
    </row>
    <row r="18" spans="2:18" s="913" customFormat="1" ht="14.1" customHeight="1" x14ac:dyDescent="0.2">
      <c r="B18" s="929">
        <v>5</v>
      </c>
      <c r="C18" s="928" t="s">
        <v>770</v>
      </c>
      <c r="D18" s="932"/>
      <c r="E18" s="931"/>
      <c r="F18" s="931"/>
      <c r="G18" s="930"/>
      <c r="H18" s="930"/>
      <c r="I18" s="887"/>
      <c r="J18" s="885">
        <f t="shared" si="1"/>
        <v>0</v>
      </c>
      <c r="K18" s="887"/>
      <c r="L18" s="887"/>
      <c r="M18" s="887"/>
      <c r="N18" s="886"/>
      <c r="O18" s="885">
        <f t="shared" si="2"/>
        <v>0</v>
      </c>
      <c r="P18" s="884">
        <f t="shared" si="4"/>
        <v>0</v>
      </c>
      <c r="Q18" s="892"/>
      <c r="R18" s="905"/>
    </row>
    <row r="19" spans="2:18" s="913" customFormat="1" ht="14.1" customHeight="1" x14ac:dyDescent="0.2">
      <c r="B19" s="929">
        <v>6</v>
      </c>
      <c r="C19" s="928" t="s">
        <v>654</v>
      </c>
      <c r="D19" s="927"/>
      <c r="E19" s="899"/>
      <c r="F19" s="899"/>
      <c r="G19" s="898">
        <v>1</v>
      </c>
      <c r="H19" s="898">
        <v>1</v>
      </c>
      <c r="I19" s="898">
        <v>1</v>
      </c>
      <c r="J19" s="885">
        <f t="shared" si="1"/>
        <v>3</v>
      </c>
      <c r="K19" s="894"/>
      <c r="L19" s="893">
        <v>1</v>
      </c>
      <c r="M19" s="893">
        <v>1</v>
      </c>
      <c r="N19" s="889">
        <v>1</v>
      </c>
      <c r="O19" s="885">
        <f t="shared" si="2"/>
        <v>3</v>
      </c>
      <c r="P19" s="884">
        <f t="shared" si="4"/>
        <v>162</v>
      </c>
      <c r="Q19" s="892"/>
      <c r="R19" s="905"/>
    </row>
    <row r="20" spans="2:18" s="913" customFormat="1" ht="14.1" customHeight="1" x14ac:dyDescent="0.2">
      <c r="B20" s="926">
        <v>7</v>
      </c>
      <c r="C20" s="925" t="s">
        <v>771</v>
      </c>
      <c r="D20" s="924"/>
      <c r="E20" s="923"/>
      <c r="F20" s="923"/>
      <c r="G20" s="922"/>
      <c r="H20" s="922"/>
      <c r="I20" s="922"/>
      <c r="J20" s="908">
        <f t="shared" si="1"/>
        <v>0</v>
      </c>
      <c r="K20" s="921"/>
      <c r="L20" s="920"/>
      <c r="M20" s="920"/>
      <c r="N20" s="919"/>
      <c r="O20" s="908">
        <f t="shared" si="2"/>
        <v>0</v>
      </c>
      <c r="P20" s="918">
        <f t="shared" si="4"/>
        <v>0</v>
      </c>
      <c r="Q20" s="917"/>
      <c r="R20" s="905"/>
    </row>
    <row r="21" spans="2:18" s="913" customFormat="1" ht="19.5" customHeight="1" x14ac:dyDescent="0.2">
      <c r="B21" s="2699" t="s">
        <v>772</v>
      </c>
      <c r="C21" s="2700"/>
      <c r="D21" s="904">
        <f t="shared" ref="D21:I21" si="5">SUM(D22:D28)</f>
        <v>0</v>
      </c>
      <c r="E21" s="904">
        <f t="shared" si="5"/>
        <v>0</v>
      </c>
      <c r="F21" s="904">
        <f t="shared" si="5"/>
        <v>0</v>
      </c>
      <c r="G21" s="904">
        <f t="shared" si="5"/>
        <v>0</v>
      </c>
      <c r="H21" s="904">
        <f t="shared" si="5"/>
        <v>0</v>
      </c>
      <c r="I21" s="916">
        <f t="shared" si="5"/>
        <v>0</v>
      </c>
      <c r="J21" s="915">
        <f t="shared" si="1"/>
        <v>0</v>
      </c>
      <c r="K21" s="904">
        <f>SUM(K22:K28)</f>
        <v>0</v>
      </c>
      <c r="L21" s="904">
        <f>SUM(L22:L28)</f>
        <v>0</v>
      </c>
      <c r="M21" s="904">
        <f>SUM(M22:M28)</f>
        <v>0</v>
      </c>
      <c r="N21" s="904">
        <f>SUM(N22:N28)</f>
        <v>0</v>
      </c>
      <c r="O21" s="915">
        <f t="shared" si="2"/>
        <v>0</v>
      </c>
      <c r="P21" s="902">
        <f t="shared" si="4"/>
        <v>0</v>
      </c>
      <c r="Q21" s="914"/>
      <c r="R21" s="905"/>
    </row>
    <row r="22" spans="2:18" s="913" customFormat="1" ht="14.1" customHeight="1" x14ac:dyDescent="0.2">
      <c r="B22" s="896"/>
      <c r="C22" s="890"/>
      <c r="D22" s="899"/>
      <c r="E22" s="899"/>
      <c r="F22" s="899"/>
      <c r="G22" s="898"/>
      <c r="H22" s="898"/>
      <c r="I22" s="889"/>
      <c r="J22" s="895">
        <f t="shared" si="1"/>
        <v>0</v>
      </c>
      <c r="K22" s="894"/>
      <c r="L22" s="893"/>
      <c r="M22" s="893"/>
      <c r="N22" s="889"/>
      <c r="O22" s="895">
        <f t="shared" si="2"/>
        <v>0</v>
      </c>
      <c r="P22" s="900">
        <f t="shared" si="4"/>
        <v>0</v>
      </c>
      <c r="Q22" s="897"/>
      <c r="R22" s="905"/>
    </row>
    <row r="23" spans="2:18" ht="14.1" customHeight="1" x14ac:dyDescent="0.2">
      <c r="B23" s="896"/>
      <c r="C23" s="890"/>
      <c r="D23" s="893"/>
      <c r="E23" s="893"/>
      <c r="F23" s="893"/>
      <c r="G23" s="893"/>
      <c r="H23" s="893"/>
      <c r="I23" s="889"/>
      <c r="J23" s="885">
        <f t="shared" si="1"/>
        <v>0</v>
      </c>
      <c r="K23" s="894"/>
      <c r="L23" s="893"/>
      <c r="M23" s="893"/>
      <c r="N23" s="889"/>
      <c r="O23" s="885">
        <f t="shared" si="2"/>
        <v>0</v>
      </c>
      <c r="P23" s="884">
        <f t="shared" si="4"/>
        <v>0</v>
      </c>
      <c r="Q23" s="892"/>
      <c r="R23" s="905"/>
    </row>
    <row r="24" spans="2:18" ht="14.1" customHeight="1" x14ac:dyDescent="0.2">
      <c r="B24" s="896"/>
      <c r="C24" s="890"/>
      <c r="D24" s="893"/>
      <c r="E24" s="893"/>
      <c r="F24" s="893"/>
      <c r="G24" s="893"/>
      <c r="H24" s="893"/>
      <c r="I24" s="889"/>
      <c r="J24" s="895">
        <f t="shared" si="1"/>
        <v>0</v>
      </c>
      <c r="K24" s="894"/>
      <c r="L24" s="893"/>
      <c r="M24" s="893"/>
      <c r="N24" s="889"/>
      <c r="O24" s="885">
        <f t="shared" si="2"/>
        <v>0</v>
      </c>
      <c r="P24" s="884">
        <f t="shared" si="4"/>
        <v>0</v>
      </c>
      <c r="Q24" s="892"/>
      <c r="R24" s="905"/>
    </row>
    <row r="25" spans="2:18" ht="14.1" customHeight="1" x14ac:dyDescent="0.2">
      <c r="B25" s="896"/>
      <c r="C25" s="890"/>
      <c r="D25" s="893"/>
      <c r="E25" s="893"/>
      <c r="F25" s="893"/>
      <c r="G25" s="893"/>
      <c r="H25" s="893"/>
      <c r="I25" s="889"/>
      <c r="J25" s="895">
        <f t="shared" si="1"/>
        <v>0</v>
      </c>
      <c r="K25" s="894"/>
      <c r="L25" s="893"/>
      <c r="M25" s="893"/>
      <c r="N25" s="889"/>
      <c r="O25" s="885">
        <f t="shared" si="2"/>
        <v>0</v>
      </c>
      <c r="P25" s="884">
        <f t="shared" si="4"/>
        <v>0</v>
      </c>
      <c r="Q25" s="892"/>
      <c r="R25" s="905"/>
    </row>
    <row r="26" spans="2:18" ht="14.1" customHeight="1" x14ac:dyDescent="0.2">
      <c r="B26" s="912"/>
      <c r="C26" s="1826"/>
      <c r="D26" s="910"/>
      <c r="E26" s="910"/>
      <c r="F26" s="910"/>
      <c r="G26" s="910"/>
      <c r="H26" s="910"/>
      <c r="I26" s="919"/>
      <c r="J26" s="908">
        <f t="shared" si="1"/>
        <v>0</v>
      </c>
      <c r="K26" s="911"/>
      <c r="L26" s="910"/>
      <c r="M26" s="910"/>
      <c r="N26" s="909"/>
      <c r="O26" s="908">
        <f t="shared" si="2"/>
        <v>0</v>
      </c>
      <c r="P26" s="918">
        <f t="shared" si="4"/>
        <v>0</v>
      </c>
      <c r="Q26" s="1827"/>
      <c r="R26" s="905"/>
    </row>
    <row r="27" spans="2:18" ht="14.1" customHeight="1" x14ac:dyDescent="0.2">
      <c r="B27" s="1842"/>
      <c r="C27" s="1843"/>
      <c r="D27" s="1829"/>
      <c r="E27" s="1830"/>
      <c r="F27" s="1830"/>
      <c r="G27" s="1830"/>
      <c r="H27" s="1830"/>
      <c r="I27" s="1831"/>
      <c r="J27" s="1832">
        <f t="shared" si="1"/>
        <v>0</v>
      </c>
      <c r="K27" s="1829"/>
      <c r="L27" s="1830"/>
      <c r="M27" s="1830"/>
      <c r="N27" s="1831"/>
      <c r="O27" s="1832">
        <f t="shared" si="2"/>
        <v>0</v>
      </c>
      <c r="P27" s="1833">
        <f t="shared" si="4"/>
        <v>0</v>
      </c>
      <c r="Q27" s="1841"/>
      <c r="R27" s="905"/>
    </row>
    <row r="28" spans="2:18" ht="14.1" customHeight="1" thickBot="1" x14ac:dyDescent="0.25">
      <c r="B28" s="1840"/>
      <c r="C28" s="1828"/>
      <c r="D28" s="1834"/>
      <c r="E28" s="1834"/>
      <c r="F28" s="1834"/>
      <c r="G28" s="1834"/>
      <c r="H28" s="1834"/>
      <c r="I28" s="1835"/>
      <c r="J28" s="1836">
        <f t="shared" si="1"/>
        <v>0</v>
      </c>
      <c r="K28" s="1837"/>
      <c r="L28" s="1834"/>
      <c r="M28" s="1834"/>
      <c r="N28" s="1835"/>
      <c r="O28" s="1836">
        <f t="shared" si="2"/>
        <v>0</v>
      </c>
      <c r="P28" s="1838">
        <f t="shared" si="4"/>
        <v>0</v>
      </c>
      <c r="Q28" s="1839"/>
      <c r="R28" s="905"/>
    </row>
    <row r="29" spans="2:18" ht="21.75" hidden="1" customHeight="1" x14ac:dyDescent="0.2">
      <c r="B29" s="2701" t="s">
        <v>773</v>
      </c>
      <c r="C29" s="2702"/>
      <c r="D29" s="1732">
        <f t="shared" ref="D29:N29" si="6">SUM(D30:D39)</f>
        <v>0</v>
      </c>
      <c r="E29" s="1732">
        <f t="shared" si="6"/>
        <v>0</v>
      </c>
      <c r="F29" s="1732">
        <f t="shared" si="6"/>
        <v>0</v>
      </c>
      <c r="G29" s="1732">
        <f t="shared" si="6"/>
        <v>0</v>
      </c>
      <c r="H29" s="1732">
        <f t="shared" si="6"/>
        <v>0</v>
      </c>
      <c r="I29" s="1732">
        <f t="shared" si="6"/>
        <v>0</v>
      </c>
      <c r="J29" s="1732">
        <f t="shared" si="6"/>
        <v>0</v>
      </c>
      <c r="K29" s="1732">
        <f t="shared" si="6"/>
        <v>0</v>
      </c>
      <c r="L29" s="1732">
        <f t="shared" si="6"/>
        <v>0</v>
      </c>
      <c r="M29" s="1732">
        <f t="shared" si="6"/>
        <v>0</v>
      </c>
      <c r="N29" s="1732">
        <f t="shared" si="6"/>
        <v>0</v>
      </c>
      <c r="O29" s="1059">
        <f t="shared" si="2"/>
        <v>0</v>
      </c>
      <c r="P29" s="1734">
        <f t="shared" si="4"/>
        <v>0</v>
      </c>
      <c r="Q29" s="1654"/>
    </row>
    <row r="30" spans="2:18" hidden="1" x14ac:dyDescent="0.2">
      <c r="B30" s="896"/>
      <c r="C30" s="890"/>
      <c r="D30" s="899"/>
      <c r="E30" s="899"/>
      <c r="F30" s="899"/>
      <c r="G30" s="898"/>
      <c r="H30" s="898"/>
      <c r="I30" s="889"/>
      <c r="J30" s="895">
        <f t="shared" ref="J30:J39" si="7">SUM(D30:I30)</f>
        <v>0</v>
      </c>
      <c r="K30" s="894"/>
      <c r="L30" s="893"/>
      <c r="M30" s="893"/>
      <c r="N30" s="889"/>
      <c r="O30" s="895">
        <f t="shared" si="2"/>
        <v>0</v>
      </c>
      <c r="P30" s="900">
        <f t="shared" si="4"/>
        <v>0</v>
      </c>
      <c r="Q30" s="897"/>
    </row>
    <row r="31" spans="2:18" hidden="1" x14ac:dyDescent="0.2">
      <c r="B31" s="896"/>
      <c r="C31" s="890"/>
      <c r="D31" s="899"/>
      <c r="E31" s="899"/>
      <c r="F31" s="899"/>
      <c r="G31" s="898"/>
      <c r="H31" s="898"/>
      <c r="I31" s="889"/>
      <c r="J31" s="885">
        <f t="shared" si="7"/>
        <v>0</v>
      </c>
      <c r="K31" s="894"/>
      <c r="L31" s="893"/>
      <c r="M31" s="893"/>
      <c r="N31" s="889"/>
      <c r="O31" s="885">
        <f t="shared" si="2"/>
        <v>0</v>
      </c>
      <c r="P31" s="884">
        <f t="shared" si="4"/>
        <v>0</v>
      </c>
      <c r="Q31" s="897"/>
    </row>
    <row r="32" spans="2:18" hidden="1" x14ac:dyDescent="0.2">
      <c r="B32" s="896"/>
      <c r="C32" s="890"/>
      <c r="D32" s="899"/>
      <c r="E32" s="899"/>
      <c r="F32" s="899"/>
      <c r="G32" s="898"/>
      <c r="H32" s="898"/>
      <c r="I32" s="889"/>
      <c r="J32" s="885">
        <f t="shared" si="7"/>
        <v>0</v>
      </c>
      <c r="K32" s="894"/>
      <c r="L32" s="893"/>
      <c r="M32" s="893"/>
      <c r="N32" s="889"/>
      <c r="O32" s="885">
        <f t="shared" si="2"/>
        <v>0</v>
      </c>
      <c r="P32" s="884">
        <f t="shared" si="4"/>
        <v>0</v>
      </c>
      <c r="Q32" s="897"/>
    </row>
    <row r="33" spans="2:17" hidden="1" x14ac:dyDescent="0.2">
      <c r="B33" s="896"/>
      <c r="C33" s="890"/>
      <c r="D33" s="899"/>
      <c r="E33" s="899"/>
      <c r="F33" s="899"/>
      <c r="G33" s="898"/>
      <c r="H33" s="898"/>
      <c r="I33" s="889"/>
      <c r="J33" s="885">
        <f t="shared" si="7"/>
        <v>0</v>
      </c>
      <c r="K33" s="894"/>
      <c r="L33" s="893"/>
      <c r="M33" s="893"/>
      <c r="N33" s="889"/>
      <c r="O33" s="885">
        <f t="shared" si="2"/>
        <v>0</v>
      </c>
      <c r="P33" s="884">
        <f t="shared" si="4"/>
        <v>0</v>
      </c>
      <c r="Q33" s="897"/>
    </row>
    <row r="34" spans="2:17" ht="12" hidden="1" customHeight="1" x14ac:dyDescent="0.2">
      <c r="B34" s="896"/>
      <c r="C34" s="890"/>
      <c r="D34" s="893"/>
      <c r="E34" s="893"/>
      <c r="F34" s="893"/>
      <c r="G34" s="893"/>
      <c r="H34" s="893"/>
      <c r="I34" s="889"/>
      <c r="J34" s="885">
        <f t="shared" si="7"/>
        <v>0</v>
      </c>
      <c r="K34" s="894"/>
      <c r="L34" s="893"/>
      <c r="M34" s="893"/>
      <c r="N34" s="889"/>
      <c r="O34" s="885">
        <f t="shared" si="2"/>
        <v>0</v>
      </c>
      <c r="P34" s="884">
        <f t="shared" si="4"/>
        <v>0</v>
      </c>
      <c r="Q34" s="892"/>
    </row>
    <row r="35" spans="2:17" hidden="1" x14ac:dyDescent="0.2">
      <c r="B35" s="896"/>
      <c r="C35" s="890"/>
      <c r="D35" s="893"/>
      <c r="E35" s="893"/>
      <c r="F35" s="893"/>
      <c r="G35" s="893"/>
      <c r="H35" s="893"/>
      <c r="I35" s="889"/>
      <c r="J35" s="895">
        <f t="shared" si="7"/>
        <v>0</v>
      </c>
      <c r="K35" s="894"/>
      <c r="L35" s="893"/>
      <c r="M35" s="893"/>
      <c r="N35" s="889"/>
      <c r="O35" s="885">
        <f t="shared" si="2"/>
        <v>0</v>
      </c>
      <c r="P35" s="884">
        <f t="shared" si="4"/>
        <v>0</v>
      </c>
      <c r="Q35" s="892"/>
    </row>
    <row r="36" spans="2:17" hidden="1" x14ac:dyDescent="0.2">
      <c r="B36" s="896"/>
      <c r="C36" s="890"/>
      <c r="D36" s="893"/>
      <c r="E36" s="893"/>
      <c r="F36" s="893"/>
      <c r="G36" s="893"/>
      <c r="H36" s="893"/>
      <c r="I36" s="889"/>
      <c r="J36" s="895">
        <f t="shared" si="7"/>
        <v>0</v>
      </c>
      <c r="K36" s="894"/>
      <c r="L36" s="893"/>
      <c r="M36" s="893"/>
      <c r="N36" s="889"/>
      <c r="O36" s="885">
        <f t="shared" si="2"/>
        <v>0</v>
      </c>
      <c r="P36" s="884">
        <f t="shared" si="4"/>
        <v>0</v>
      </c>
      <c r="Q36" s="892"/>
    </row>
    <row r="37" spans="2:17" hidden="1" x14ac:dyDescent="0.2">
      <c r="B37" s="891"/>
      <c r="C37" s="890"/>
      <c r="D37" s="887"/>
      <c r="E37" s="887"/>
      <c r="F37" s="887"/>
      <c r="G37" s="887"/>
      <c r="H37" s="887"/>
      <c r="I37" s="889"/>
      <c r="J37" s="885">
        <f t="shared" si="7"/>
        <v>0</v>
      </c>
      <c r="K37" s="888"/>
      <c r="L37" s="887"/>
      <c r="M37" s="887"/>
      <c r="N37" s="886"/>
      <c r="O37" s="885">
        <f t="shared" si="2"/>
        <v>0</v>
      </c>
      <c r="P37" s="884">
        <f t="shared" si="4"/>
        <v>0</v>
      </c>
      <c r="Q37" s="883"/>
    </row>
    <row r="38" spans="2:17" hidden="1" x14ac:dyDescent="0.2">
      <c r="B38" s="891"/>
      <c r="C38" s="890"/>
      <c r="D38" s="887"/>
      <c r="E38" s="887"/>
      <c r="F38" s="887"/>
      <c r="G38" s="887"/>
      <c r="H38" s="887"/>
      <c r="I38" s="889"/>
      <c r="J38" s="885">
        <f t="shared" si="7"/>
        <v>0</v>
      </c>
      <c r="K38" s="888"/>
      <c r="L38" s="887"/>
      <c r="M38" s="887"/>
      <c r="N38" s="886"/>
      <c r="O38" s="885">
        <f t="shared" si="2"/>
        <v>0</v>
      </c>
      <c r="P38" s="884">
        <f t="shared" si="4"/>
        <v>0</v>
      </c>
      <c r="Q38" s="883"/>
    </row>
    <row r="39" spans="2:17" ht="13.5" hidden="1" thickBot="1" x14ac:dyDescent="0.25">
      <c r="B39" s="882"/>
      <c r="C39" s="881"/>
      <c r="D39" s="879"/>
      <c r="E39" s="879"/>
      <c r="F39" s="879"/>
      <c r="G39" s="879"/>
      <c r="H39" s="879"/>
      <c r="I39" s="878"/>
      <c r="J39" s="877">
        <f t="shared" si="7"/>
        <v>0</v>
      </c>
      <c r="K39" s="880"/>
      <c r="L39" s="879"/>
      <c r="M39" s="879"/>
      <c r="N39" s="878"/>
      <c r="O39" s="877">
        <f t="shared" si="2"/>
        <v>0</v>
      </c>
      <c r="P39" s="876">
        <f t="shared" si="4"/>
        <v>0</v>
      </c>
      <c r="Q39" s="875"/>
    </row>
  </sheetData>
  <sheetProtection algorithmName="SHA-512" hashValue="SvskICs1Z7XgwbwjVhVAN/Ywt5rpYIFdds0QKFqY0N/biwgyZfjaYQSSVWO7la9FO23OB6c8Y1yx8OgmFx7dIA==" saltValue="vO7bGvQGP8vhtfvOm6Dw6A==" spinCount="100000" sheet="1" objects="1" scenarios="1"/>
  <mergeCells count="19">
    <mergeCell ref="P5:P11"/>
    <mergeCell ref="B13:C13"/>
    <mergeCell ref="P1:Q1"/>
    <mergeCell ref="C2:O2"/>
    <mergeCell ref="C3:P3"/>
    <mergeCell ref="B5:C11"/>
    <mergeCell ref="D5:O5"/>
    <mergeCell ref="Q5:Q11"/>
    <mergeCell ref="D6:O6"/>
    <mergeCell ref="D7:I7"/>
    <mergeCell ref="J7:J11"/>
    <mergeCell ref="K7:N7"/>
    <mergeCell ref="O7:O11"/>
    <mergeCell ref="D9:I9"/>
    <mergeCell ref="K9:N9"/>
    <mergeCell ref="D11:I11"/>
    <mergeCell ref="K11:N11"/>
    <mergeCell ref="B21:C21"/>
    <mergeCell ref="B29:C29"/>
  </mergeCells>
  <printOptions horizontalCentered="1"/>
  <pageMargins left="0.59055118110236227" right="0.51181102362204722" top="1.1811023622047245" bottom="0.98425196850393704" header="0.51181102362204722" footer="0.51181102362204722"/>
  <pageSetup paperSize="9" scale="92"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3DA084C5-04BB-47EE-847B-3AA3BBECF424}">
          <x14:formula1>
            <xm:f>słownik!$A$2:$A$175</xm:f>
          </x14:formula1>
          <xm:sqref>C22:C28 C30:C39</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FA07E4-41FA-44B7-A050-ED7526A4FBCE}">
  <sheetPr>
    <tabColor rgb="FFFF7C80"/>
    <pageSetUpPr fitToPage="1"/>
  </sheetPr>
  <dimension ref="B1:T40"/>
  <sheetViews>
    <sheetView showGridLines="0" view="pageBreakPreview" zoomScaleNormal="100" zoomScaleSheetLayoutView="100" workbookViewId="0">
      <selection activeCell="N2" sqref="N2:Q2"/>
    </sheetView>
  </sheetViews>
  <sheetFormatPr defaultColWidth="9.28515625" defaultRowHeight="12.75" x14ac:dyDescent="0.2"/>
  <cols>
    <col min="1" max="1" width="2.5703125" style="874" customWidth="1"/>
    <col min="2" max="2" width="4.42578125" style="874" customWidth="1"/>
    <col min="3" max="3" width="44" style="874" customWidth="1"/>
    <col min="4" max="9" width="6" style="874" customWidth="1"/>
    <col min="10" max="15" width="6.7109375" style="874" customWidth="1"/>
    <col min="16" max="16" width="11" style="874" customWidth="1"/>
    <col min="17" max="17" width="10.5703125" style="874" customWidth="1"/>
    <col min="18" max="19" width="9.28515625" style="874" customWidth="1"/>
    <col min="20" max="20" width="26.28515625" style="874" customWidth="1"/>
    <col min="21" max="16384" width="9.28515625" style="874"/>
  </cols>
  <sheetData>
    <row r="1" spans="2:20" ht="32.25" customHeight="1" x14ac:dyDescent="0.2">
      <c r="B1" s="643"/>
      <c r="C1" s="977"/>
      <c r="D1" s="977"/>
      <c r="E1" s="977"/>
      <c r="F1" s="977"/>
      <c r="G1" s="977"/>
      <c r="H1" s="977"/>
      <c r="I1" s="977"/>
      <c r="J1" s="977"/>
      <c r="K1" s="977"/>
      <c r="L1" s="977"/>
      <c r="M1" s="977"/>
      <c r="N1" s="977"/>
      <c r="O1" s="977"/>
      <c r="P1" s="978"/>
      <c r="Q1" s="977"/>
    </row>
    <row r="2" spans="2:20" ht="18" x14ac:dyDescent="0.25">
      <c r="B2" s="966"/>
      <c r="C2" s="965" t="str">
        <f>wizyt!C3</f>
        <v>??</v>
      </c>
      <c r="D2" s="965"/>
      <c r="E2" s="965"/>
      <c r="F2" s="965"/>
      <c r="G2" s="965"/>
      <c r="H2" s="965"/>
      <c r="I2" s="965"/>
      <c r="J2" s="965"/>
      <c r="K2" s="965"/>
      <c r="L2" s="965"/>
      <c r="M2" s="965"/>
      <c r="N2" s="2038" t="str">
        <f>wizyt!$B$1</f>
        <v xml:space="preserve"> </v>
      </c>
      <c r="O2" s="2734" t="str">
        <f>wizyt!$D$1</f>
        <v xml:space="preserve"> </v>
      </c>
      <c r="P2" s="2559"/>
      <c r="Q2" s="2559"/>
    </row>
    <row r="3" spans="2:20" ht="20.25" x14ac:dyDescent="0.2">
      <c r="B3" s="961"/>
      <c r="C3" s="2710" t="s">
        <v>755</v>
      </c>
      <c r="D3" s="2710"/>
      <c r="E3" s="2710"/>
      <c r="F3" s="2710"/>
      <c r="G3" s="2710"/>
      <c r="H3" s="2710"/>
      <c r="I3" s="2710"/>
      <c r="J3" s="2710"/>
      <c r="K3" s="2710"/>
      <c r="L3" s="2710"/>
      <c r="M3" s="2710"/>
      <c r="N3" s="2710"/>
      <c r="O3" s="2710"/>
      <c r="P3" s="964" t="str">
        <f>wizyt!H3</f>
        <v>2023/2024</v>
      </c>
      <c r="Q3" s="961"/>
    </row>
    <row r="4" spans="2:20" ht="18.75" customHeight="1" x14ac:dyDescent="0.2">
      <c r="B4" s="963"/>
      <c r="C4" s="2711" t="s">
        <v>9</v>
      </c>
      <c r="D4" s="2712"/>
      <c r="E4" s="2712"/>
      <c r="F4" s="2712"/>
      <c r="G4" s="2712"/>
      <c r="H4" s="2712"/>
      <c r="I4" s="2712"/>
      <c r="J4" s="2712"/>
      <c r="K4" s="2712"/>
      <c r="L4" s="2712"/>
      <c r="M4" s="2712"/>
      <c r="N4" s="2712"/>
      <c r="O4" s="2712"/>
      <c r="P4" s="2712"/>
      <c r="Q4" s="961"/>
    </row>
    <row r="5" spans="2:20" ht="21.75" customHeight="1" thickBot="1" x14ac:dyDescent="0.25">
      <c r="B5" s="962"/>
      <c r="C5" s="330"/>
      <c r="D5" s="330"/>
      <c r="E5" s="330"/>
      <c r="F5" s="330"/>
      <c r="G5" s="330"/>
      <c r="H5" s="330"/>
      <c r="I5" s="330"/>
      <c r="J5" s="330"/>
      <c r="K5" s="330"/>
      <c r="L5" s="330"/>
      <c r="M5" s="330"/>
      <c r="N5" s="330"/>
      <c r="O5" s="330"/>
      <c r="P5" s="330"/>
      <c r="Q5" s="961"/>
    </row>
    <row r="6" spans="2:20" ht="12.75" customHeight="1" x14ac:dyDescent="0.2">
      <c r="B6" s="2713" t="s">
        <v>756</v>
      </c>
      <c r="C6" s="2714"/>
      <c r="D6" s="2719"/>
      <c r="E6" s="2719"/>
      <c r="F6" s="2719"/>
      <c r="G6" s="2719"/>
      <c r="H6" s="2719"/>
      <c r="I6" s="2719"/>
      <c r="J6" s="2719"/>
      <c r="K6" s="2719"/>
      <c r="L6" s="2719"/>
      <c r="M6" s="2719"/>
      <c r="N6" s="2719"/>
      <c r="O6" s="2720"/>
      <c r="P6" s="2703" t="s">
        <v>757</v>
      </c>
      <c r="Q6" s="2721" t="s">
        <v>758</v>
      </c>
    </row>
    <row r="7" spans="2:20" ht="12.75" customHeight="1" x14ac:dyDescent="0.2">
      <c r="B7" s="2715"/>
      <c r="C7" s="2716"/>
      <c r="D7" s="2724"/>
      <c r="E7" s="2724"/>
      <c r="F7" s="2724"/>
      <c r="G7" s="2724"/>
      <c r="H7" s="2724"/>
      <c r="I7" s="2724"/>
      <c r="J7" s="2724"/>
      <c r="K7" s="2724"/>
      <c r="L7" s="2724"/>
      <c r="M7" s="2724"/>
      <c r="N7" s="2724"/>
      <c r="O7" s="2725"/>
      <c r="P7" s="2704"/>
      <c r="Q7" s="2722"/>
    </row>
    <row r="8" spans="2:20" ht="12.75" customHeight="1" x14ac:dyDescent="0.2">
      <c r="B8" s="2715"/>
      <c r="C8" s="2716"/>
      <c r="D8" s="2726" t="s">
        <v>759</v>
      </c>
      <c r="E8" s="2726"/>
      <c r="F8" s="2726"/>
      <c r="G8" s="2726"/>
      <c r="H8" s="2726"/>
      <c r="I8" s="2726"/>
      <c r="J8" s="2727" t="s">
        <v>760</v>
      </c>
      <c r="K8" s="2730" t="s">
        <v>761</v>
      </c>
      <c r="L8" s="2730"/>
      <c r="M8" s="2730"/>
      <c r="N8" s="2730"/>
      <c r="O8" s="2731" t="s">
        <v>762</v>
      </c>
      <c r="P8" s="2704"/>
      <c r="Q8" s="2722"/>
    </row>
    <row r="9" spans="2:20" ht="12.75" customHeight="1" x14ac:dyDescent="0.2">
      <c r="B9" s="2715"/>
      <c r="C9" s="2716"/>
      <c r="D9" s="958" t="s">
        <v>523</v>
      </c>
      <c r="E9" s="958" t="s">
        <v>524</v>
      </c>
      <c r="F9" s="958" t="s">
        <v>525</v>
      </c>
      <c r="G9" s="960" t="s">
        <v>526</v>
      </c>
      <c r="H9" s="960" t="s">
        <v>527</v>
      </c>
      <c r="I9" s="957" t="s">
        <v>528</v>
      </c>
      <c r="J9" s="2728"/>
      <c r="K9" s="959" t="s">
        <v>523</v>
      </c>
      <c r="L9" s="958" t="s">
        <v>524</v>
      </c>
      <c r="M9" s="958" t="s">
        <v>525</v>
      </c>
      <c r="N9" s="957" t="s">
        <v>526</v>
      </c>
      <c r="O9" s="2732"/>
      <c r="P9" s="2704"/>
      <c r="Q9" s="2722"/>
    </row>
    <row r="10" spans="2:20" ht="12.75" customHeight="1" x14ac:dyDescent="0.2">
      <c r="B10" s="2715"/>
      <c r="C10" s="2716"/>
      <c r="D10" s="2695" t="s">
        <v>763</v>
      </c>
      <c r="E10" s="2695"/>
      <c r="F10" s="2695"/>
      <c r="G10" s="2695"/>
      <c r="H10" s="2695"/>
      <c r="I10" s="2696"/>
      <c r="J10" s="2728"/>
      <c r="K10" s="2695" t="s">
        <v>763</v>
      </c>
      <c r="L10" s="2695"/>
      <c r="M10" s="2695"/>
      <c r="N10" s="2696"/>
      <c r="O10" s="2732"/>
      <c r="P10" s="2704"/>
      <c r="Q10" s="2722"/>
    </row>
    <row r="11" spans="2:20" ht="12.75" customHeight="1" x14ac:dyDescent="0.2">
      <c r="B11" s="2715"/>
      <c r="C11" s="2716"/>
      <c r="D11" s="1728">
        <f>'kalendarz  A'!$F$30</f>
        <v>27</v>
      </c>
      <c r="E11" s="1728">
        <f>'kalendarz  A'!$F$30</f>
        <v>27</v>
      </c>
      <c r="F11" s="1728">
        <f>'kalendarz  A'!$F$30</f>
        <v>27</v>
      </c>
      <c r="G11" s="1728">
        <f>'kalendarz  A'!$F$30</f>
        <v>27</v>
      </c>
      <c r="H11" s="1728">
        <f>'kalendarz  A'!$F$30</f>
        <v>27</v>
      </c>
      <c r="I11" s="1728">
        <f>'kalendarz  A'!$F$30</f>
        <v>27</v>
      </c>
      <c r="J11" s="2728"/>
      <c r="K11" s="1728">
        <f>'kalendarz  A'!$F$30</f>
        <v>27</v>
      </c>
      <c r="L11" s="1728">
        <f>'kalendarz  A'!$F$30</f>
        <v>27</v>
      </c>
      <c r="M11" s="1728">
        <f>'kalendarz  A'!$F$30</f>
        <v>27</v>
      </c>
      <c r="N11" s="1728">
        <f>'kalendarz  A'!$F$30</f>
        <v>27</v>
      </c>
      <c r="O11" s="2732"/>
      <c r="P11" s="2704"/>
      <c r="Q11" s="2722"/>
      <c r="T11" s="913"/>
    </row>
    <row r="12" spans="2:20" ht="16.5" customHeight="1" thickBot="1" x14ac:dyDescent="0.25">
      <c r="B12" s="2717"/>
      <c r="C12" s="2718"/>
      <c r="D12" s="2697" t="s">
        <v>764</v>
      </c>
      <c r="E12" s="2697"/>
      <c r="F12" s="2697"/>
      <c r="G12" s="2697"/>
      <c r="H12" s="2697"/>
      <c r="I12" s="2698"/>
      <c r="J12" s="2729"/>
      <c r="K12" s="2697" t="s">
        <v>764</v>
      </c>
      <c r="L12" s="2697"/>
      <c r="M12" s="2697"/>
      <c r="N12" s="2698"/>
      <c r="O12" s="2733"/>
      <c r="P12" s="2705"/>
      <c r="Q12" s="2723"/>
    </row>
    <row r="13" spans="2:20" ht="23.25" customHeight="1" x14ac:dyDescent="0.2">
      <c r="B13" s="1821"/>
      <c r="C13" s="956" t="s">
        <v>765</v>
      </c>
      <c r="D13" s="1730">
        <f t="shared" ref="D13:I13" si="0">D14+D22+D30</f>
        <v>0</v>
      </c>
      <c r="E13" s="1730">
        <f t="shared" si="0"/>
        <v>0</v>
      </c>
      <c r="F13" s="1730">
        <f t="shared" si="0"/>
        <v>0</v>
      </c>
      <c r="G13" s="1730">
        <f t="shared" si="0"/>
        <v>0</v>
      </c>
      <c r="H13" s="1729">
        <f t="shared" si="0"/>
        <v>0</v>
      </c>
      <c r="I13" s="1729">
        <f t="shared" si="0"/>
        <v>0</v>
      </c>
      <c r="J13" s="955">
        <f t="shared" ref="J13:J29" si="1">SUM(D13:I13)</f>
        <v>0</v>
      </c>
      <c r="K13" s="1730">
        <f>K14+K22+K30</f>
        <v>0</v>
      </c>
      <c r="L13" s="1730">
        <f>L14+L22+L30</f>
        <v>0</v>
      </c>
      <c r="M13" s="1729">
        <f>M14+M22+M30</f>
        <v>0</v>
      </c>
      <c r="N13" s="1729">
        <f>N14+N22+N30</f>
        <v>0</v>
      </c>
      <c r="O13" s="954">
        <f t="shared" ref="O13:O40" si="2">SUM(K13:N13)</f>
        <v>0</v>
      </c>
      <c r="P13" s="1856">
        <f>P14+P22+P30</f>
        <v>0</v>
      </c>
      <c r="Q13" s="953"/>
      <c r="R13" s="905"/>
    </row>
    <row r="14" spans="2:20" ht="19.5" customHeight="1" x14ac:dyDescent="0.2">
      <c r="B14" s="2706" t="s">
        <v>766</v>
      </c>
      <c r="C14" s="2707"/>
      <c r="D14" s="974">
        <f t="shared" ref="D14:I14" si="3">SUM(D15:D21)</f>
        <v>0</v>
      </c>
      <c r="E14" s="974">
        <f t="shared" si="3"/>
        <v>0</v>
      </c>
      <c r="F14" s="974">
        <f t="shared" si="3"/>
        <v>0</v>
      </c>
      <c r="G14" s="974">
        <f t="shared" si="3"/>
        <v>0</v>
      </c>
      <c r="H14" s="904">
        <f t="shared" si="3"/>
        <v>0</v>
      </c>
      <c r="I14" s="916">
        <f t="shared" si="3"/>
        <v>0</v>
      </c>
      <c r="J14" s="915">
        <f t="shared" si="1"/>
        <v>0</v>
      </c>
      <c r="K14" s="974">
        <f>SUM(K15:K21)</f>
        <v>0</v>
      </c>
      <c r="L14" s="974">
        <f>SUM(L15:L21)</f>
        <v>0</v>
      </c>
      <c r="M14" s="904">
        <f>SUM(M15:M21)</f>
        <v>0</v>
      </c>
      <c r="N14" s="904">
        <f>SUM(N15:N21)</f>
        <v>0</v>
      </c>
      <c r="O14" s="915">
        <f t="shared" si="2"/>
        <v>0</v>
      </c>
      <c r="P14" s="902">
        <f t="shared" ref="P14:P40" si="4">G14*$G$11+H14*$H$11+I14*$I$11+L14*$L$11+M14*$M$11+N14*$N$11+K14*$K$11+D14*$D$11+E14*$E$11+F14*$F$11</f>
        <v>0</v>
      </c>
      <c r="Q14" s="952"/>
      <c r="R14" s="941"/>
    </row>
    <row r="15" spans="2:20" s="913" customFormat="1" ht="14.1" customHeight="1" x14ac:dyDescent="0.25">
      <c r="B15" s="951">
        <v>1</v>
      </c>
      <c r="C15" s="950" t="s">
        <v>733</v>
      </c>
      <c r="D15" s="1552"/>
      <c r="E15" s="1553"/>
      <c r="F15" s="1553"/>
      <c r="G15" s="1412"/>
      <c r="H15" s="947"/>
      <c r="I15" s="945"/>
      <c r="J15" s="946">
        <f t="shared" si="1"/>
        <v>0</v>
      </c>
      <c r="K15" s="1560"/>
      <c r="L15" s="1560"/>
      <c r="M15" s="945"/>
      <c r="N15" s="944"/>
      <c r="O15" s="943">
        <f t="shared" si="2"/>
        <v>0</v>
      </c>
      <c r="P15" s="942">
        <f t="shared" si="4"/>
        <v>0</v>
      </c>
      <c r="Q15" s="897"/>
      <c r="R15" s="941"/>
      <c r="T15" s="937"/>
    </row>
    <row r="16" spans="2:20" s="913" customFormat="1" ht="13.9" customHeight="1" x14ac:dyDescent="0.2">
      <c r="B16" s="929">
        <v>2</v>
      </c>
      <c r="C16" s="928" t="s">
        <v>768</v>
      </c>
      <c r="D16" s="1554"/>
      <c r="E16" s="1044"/>
      <c r="F16" s="1044"/>
      <c r="G16" s="1393"/>
      <c r="H16" s="898"/>
      <c r="I16" s="893"/>
      <c r="J16" s="936">
        <f t="shared" si="1"/>
        <v>0</v>
      </c>
      <c r="K16" s="1043"/>
      <c r="L16" s="1043"/>
      <c r="M16" s="893"/>
      <c r="N16" s="889"/>
      <c r="O16" s="885">
        <f t="shared" si="2"/>
        <v>0</v>
      </c>
      <c r="P16" s="884">
        <f t="shared" si="4"/>
        <v>0</v>
      </c>
      <c r="Q16" s="897"/>
      <c r="R16" s="905"/>
      <c r="T16" s="937"/>
    </row>
    <row r="17" spans="2:20" s="913" customFormat="1" ht="14.1" customHeight="1" x14ac:dyDescent="0.2">
      <c r="B17" s="929">
        <v>3</v>
      </c>
      <c r="C17" s="928" t="s">
        <v>662</v>
      </c>
      <c r="D17" s="1554"/>
      <c r="E17" s="1044"/>
      <c r="F17" s="1044"/>
      <c r="G17" s="1393"/>
      <c r="H17" s="898"/>
      <c r="I17" s="893"/>
      <c r="J17" s="936">
        <f t="shared" si="1"/>
        <v>0</v>
      </c>
      <c r="K17" s="1043"/>
      <c r="L17" s="1043"/>
      <c r="M17" s="935"/>
      <c r="N17" s="934"/>
      <c r="O17" s="885">
        <f t="shared" si="2"/>
        <v>0</v>
      </c>
      <c r="P17" s="884">
        <f t="shared" si="4"/>
        <v>0</v>
      </c>
      <c r="Q17" s="897"/>
      <c r="R17" s="905"/>
      <c r="T17" s="933"/>
    </row>
    <row r="18" spans="2:20" s="913" customFormat="1" ht="14.1" customHeight="1" x14ac:dyDescent="0.2">
      <c r="B18" s="929">
        <v>4</v>
      </c>
      <c r="C18" s="928" t="s">
        <v>769</v>
      </c>
      <c r="D18" s="1554"/>
      <c r="E18" s="1044"/>
      <c r="F18" s="1044"/>
      <c r="G18" s="1393"/>
      <c r="H18" s="898"/>
      <c r="I18" s="893"/>
      <c r="J18" s="885">
        <f t="shared" si="1"/>
        <v>0</v>
      </c>
      <c r="K18" s="1043"/>
      <c r="L18" s="1043"/>
      <c r="M18" s="893"/>
      <c r="N18" s="889"/>
      <c r="O18" s="885">
        <f t="shared" si="2"/>
        <v>0</v>
      </c>
      <c r="P18" s="884">
        <f t="shared" si="4"/>
        <v>0</v>
      </c>
      <c r="Q18" s="897"/>
      <c r="R18" s="905"/>
    </row>
    <row r="19" spans="2:20" s="913" customFormat="1" ht="14.1" customHeight="1" x14ac:dyDescent="0.2">
      <c r="B19" s="929">
        <v>5</v>
      </c>
      <c r="C19" s="928" t="s">
        <v>774</v>
      </c>
      <c r="D19" s="1555"/>
      <c r="E19" s="1556"/>
      <c r="F19" s="1556"/>
      <c r="G19" s="1391"/>
      <c r="H19" s="930"/>
      <c r="I19" s="887"/>
      <c r="J19" s="885">
        <f t="shared" si="1"/>
        <v>0</v>
      </c>
      <c r="K19" s="1042"/>
      <c r="L19" s="1042"/>
      <c r="M19" s="887"/>
      <c r="N19" s="886"/>
      <c r="O19" s="885">
        <f t="shared" si="2"/>
        <v>0</v>
      </c>
      <c r="P19" s="884">
        <f t="shared" si="4"/>
        <v>0</v>
      </c>
      <c r="Q19" s="892"/>
      <c r="R19" s="905"/>
    </row>
    <row r="20" spans="2:20" s="913" customFormat="1" ht="14.1" customHeight="1" x14ac:dyDescent="0.2">
      <c r="B20" s="929">
        <v>6</v>
      </c>
      <c r="C20" s="928" t="s">
        <v>651</v>
      </c>
      <c r="D20" s="1554"/>
      <c r="E20" s="1044"/>
      <c r="F20" s="1044"/>
      <c r="G20" s="1393"/>
      <c r="H20" s="898"/>
      <c r="I20" s="898"/>
      <c r="J20" s="885">
        <f t="shared" si="1"/>
        <v>0</v>
      </c>
      <c r="K20" s="1561"/>
      <c r="L20" s="1043"/>
      <c r="M20" s="893"/>
      <c r="N20" s="889"/>
      <c r="O20" s="885">
        <f t="shared" si="2"/>
        <v>0</v>
      </c>
      <c r="P20" s="884">
        <f t="shared" si="4"/>
        <v>0</v>
      </c>
      <c r="Q20" s="892"/>
      <c r="R20" s="905"/>
    </row>
    <row r="21" spans="2:20" s="913" customFormat="1" ht="14.1" customHeight="1" x14ac:dyDescent="0.2">
      <c r="B21" s="926">
        <v>7</v>
      </c>
      <c r="C21" s="925" t="s">
        <v>771</v>
      </c>
      <c r="D21" s="1557"/>
      <c r="E21" s="1558"/>
      <c r="F21" s="1558"/>
      <c r="G21" s="1559"/>
      <c r="H21" s="922"/>
      <c r="I21" s="922"/>
      <c r="J21" s="908">
        <f t="shared" si="1"/>
        <v>0</v>
      </c>
      <c r="K21" s="1562"/>
      <c r="L21" s="1563"/>
      <c r="M21" s="920"/>
      <c r="N21" s="919"/>
      <c r="O21" s="908">
        <f t="shared" si="2"/>
        <v>0</v>
      </c>
      <c r="P21" s="918">
        <f t="shared" si="4"/>
        <v>0</v>
      </c>
      <c r="Q21" s="917"/>
      <c r="R21" s="905"/>
    </row>
    <row r="22" spans="2:20" s="913" customFormat="1" ht="19.5" customHeight="1" x14ac:dyDescent="0.2">
      <c r="B22" s="2699" t="s">
        <v>772</v>
      </c>
      <c r="C22" s="2700"/>
      <c r="D22" s="974">
        <f t="shared" ref="D22:I22" si="5">SUM(D23:D29)</f>
        <v>0</v>
      </c>
      <c r="E22" s="974">
        <f t="shared" si="5"/>
        <v>0</v>
      </c>
      <c r="F22" s="974">
        <f t="shared" si="5"/>
        <v>0</v>
      </c>
      <c r="G22" s="974">
        <f t="shared" si="5"/>
        <v>0</v>
      </c>
      <c r="H22" s="904">
        <f t="shared" si="5"/>
        <v>0</v>
      </c>
      <c r="I22" s="916">
        <f t="shared" si="5"/>
        <v>0</v>
      </c>
      <c r="J22" s="915">
        <f t="shared" si="1"/>
        <v>0</v>
      </c>
      <c r="K22" s="974">
        <f>SUM(K23:K29)</f>
        <v>0</v>
      </c>
      <c r="L22" s="974">
        <f>SUM(L23:L29)</f>
        <v>0</v>
      </c>
      <c r="M22" s="904">
        <f>SUM(M23:M29)</f>
        <v>0</v>
      </c>
      <c r="N22" s="904">
        <f>SUM(N23:N29)</f>
        <v>0</v>
      </c>
      <c r="O22" s="915">
        <f t="shared" si="2"/>
        <v>0</v>
      </c>
      <c r="P22" s="902">
        <f t="shared" si="4"/>
        <v>0</v>
      </c>
      <c r="Q22" s="914"/>
      <c r="R22" s="905"/>
    </row>
    <row r="23" spans="2:20" s="913" customFormat="1" ht="14.1" customHeight="1" x14ac:dyDescent="0.2">
      <c r="B23" s="896"/>
      <c r="C23" s="890"/>
      <c r="D23" s="1044"/>
      <c r="E23" s="1044"/>
      <c r="F23" s="1044"/>
      <c r="G23" s="1393"/>
      <c r="H23" s="898"/>
      <c r="I23" s="889"/>
      <c r="J23" s="895">
        <f t="shared" si="1"/>
        <v>0</v>
      </c>
      <c r="K23" s="1561"/>
      <c r="L23" s="1043"/>
      <c r="M23" s="893"/>
      <c r="N23" s="889"/>
      <c r="O23" s="895">
        <f t="shared" si="2"/>
        <v>0</v>
      </c>
      <c r="P23" s="900">
        <f t="shared" si="4"/>
        <v>0</v>
      </c>
      <c r="Q23" s="897"/>
      <c r="R23" s="905"/>
    </row>
    <row r="24" spans="2:20" ht="14.1" customHeight="1" x14ac:dyDescent="0.2">
      <c r="B24" s="896"/>
      <c r="C24" s="890"/>
      <c r="D24" s="1043"/>
      <c r="E24" s="1043"/>
      <c r="F24" s="1043"/>
      <c r="G24" s="1043"/>
      <c r="H24" s="893"/>
      <c r="I24" s="889"/>
      <c r="J24" s="885">
        <f t="shared" si="1"/>
        <v>0</v>
      </c>
      <c r="K24" s="1561"/>
      <c r="L24" s="1043"/>
      <c r="M24" s="893"/>
      <c r="N24" s="889"/>
      <c r="O24" s="885">
        <f t="shared" si="2"/>
        <v>0</v>
      </c>
      <c r="P24" s="884">
        <f t="shared" si="4"/>
        <v>0</v>
      </c>
      <c r="Q24" s="892"/>
      <c r="R24" s="905"/>
    </row>
    <row r="25" spans="2:20" ht="14.1" customHeight="1" x14ac:dyDescent="0.2">
      <c r="B25" s="896"/>
      <c r="C25" s="890"/>
      <c r="D25" s="1043"/>
      <c r="E25" s="1043"/>
      <c r="F25" s="1043"/>
      <c r="G25" s="1043"/>
      <c r="H25" s="893"/>
      <c r="I25" s="889"/>
      <c r="J25" s="895">
        <f t="shared" si="1"/>
        <v>0</v>
      </c>
      <c r="K25" s="1561"/>
      <c r="L25" s="1043"/>
      <c r="M25" s="893"/>
      <c r="N25" s="889"/>
      <c r="O25" s="885">
        <f t="shared" si="2"/>
        <v>0</v>
      </c>
      <c r="P25" s="884">
        <f t="shared" si="4"/>
        <v>0</v>
      </c>
      <c r="Q25" s="892"/>
      <c r="R25" s="905"/>
    </row>
    <row r="26" spans="2:20" ht="14.1" customHeight="1" x14ac:dyDescent="0.2">
      <c r="B26" s="896"/>
      <c r="C26" s="890"/>
      <c r="D26" s="1043"/>
      <c r="E26" s="1043"/>
      <c r="F26" s="1043"/>
      <c r="G26" s="1043"/>
      <c r="H26" s="893"/>
      <c r="I26" s="889"/>
      <c r="J26" s="895">
        <f t="shared" si="1"/>
        <v>0</v>
      </c>
      <c r="K26" s="1561"/>
      <c r="L26" s="1043"/>
      <c r="M26" s="893"/>
      <c r="N26" s="889"/>
      <c r="O26" s="885">
        <f t="shared" si="2"/>
        <v>0</v>
      </c>
      <c r="P26" s="884">
        <f t="shared" si="4"/>
        <v>0</v>
      </c>
      <c r="Q26" s="892"/>
      <c r="R26" s="905"/>
    </row>
    <row r="27" spans="2:20" ht="14.1" customHeight="1" x14ac:dyDescent="0.2">
      <c r="B27" s="891"/>
      <c r="C27" s="890"/>
      <c r="D27" s="1042"/>
      <c r="E27" s="1042"/>
      <c r="F27" s="1042"/>
      <c r="G27" s="1042"/>
      <c r="H27" s="887"/>
      <c r="I27" s="889"/>
      <c r="J27" s="885">
        <f t="shared" si="1"/>
        <v>0</v>
      </c>
      <c r="K27" s="1564"/>
      <c r="L27" s="1042"/>
      <c r="M27" s="887"/>
      <c r="N27" s="886"/>
      <c r="O27" s="885">
        <f t="shared" si="2"/>
        <v>0</v>
      </c>
      <c r="P27" s="884">
        <f t="shared" si="4"/>
        <v>0</v>
      </c>
      <c r="Q27" s="883"/>
      <c r="R27" s="905"/>
    </row>
    <row r="28" spans="2:20" ht="14.1" customHeight="1" x14ac:dyDescent="0.2">
      <c r="B28" s="891"/>
      <c r="C28" s="890"/>
      <c r="D28" s="1042"/>
      <c r="E28" s="1042"/>
      <c r="F28" s="1042"/>
      <c r="G28" s="1042"/>
      <c r="H28" s="887"/>
      <c r="I28" s="889"/>
      <c r="J28" s="885">
        <f t="shared" si="1"/>
        <v>0</v>
      </c>
      <c r="K28" s="1564"/>
      <c r="L28" s="1042"/>
      <c r="M28" s="887"/>
      <c r="N28" s="886"/>
      <c r="O28" s="885">
        <f t="shared" si="2"/>
        <v>0</v>
      </c>
      <c r="P28" s="884">
        <f t="shared" si="4"/>
        <v>0</v>
      </c>
      <c r="Q28" s="883"/>
      <c r="R28" s="905"/>
    </row>
    <row r="29" spans="2:20" ht="14.1" customHeight="1" x14ac:dyDescent="0.2">
      <c r="B29" s="912"/>
      <c r="C29" s="890"/>
      <c r="D29" s="1045"/>
      <c r="E29" s="1045"/>
      <c r="F29" s="1045"/>
      <c r="G29" s="1045"/>
      <c r="H29" s="910"/>
      <c r="I29" s="909"/>
      <c r="J29" s="908">
        <f t="shared" si="1"/>
        <v>0</v>
      </c>
      <c r="K29" s="1565"/>
      <c r="L29" s="1045"/>
      <c r="M29" s="910"/>
      <c r="N29" s="909"/>
      <c r="O29" s="908">
        <f t="shared" si="2"/>
        <v>0</v>
      </c>
      <c r="P29" s="907">
        <f t="shared" si="4"/>
        <v>0</v>
      </c>
      <c r="Q29" s="906"/>
      <c r="R29" s="905"/>
    </row>
    <row r="30" spans="2:20" ht="21.75" customHeight="1" x14ac:dyDescent="0.2">
      <c r="B30" s="2706" t="s">
        <v>773</v>
      </c>
      <c r="C30" s="2707"/>
      <c r="D30" s="974">
        <f t="shared" ref="D30:N30" si="6">SUM(D31:D40)</f>
        <v>0</v>
      </c>
      <c r="E30" s="974">
        <f t="shared" si="6"/>
        <v>0</v>
      </c>
      <c r="F30" s="974">
        <f t="shared" si="6"/>
        <v>0</v>
      </c>
      <c r="G30" s="974">
        <f t="shared" si="6"/>
        <v>0</v>
      </c>
      <c r="H30" s="904">
        <f t="shared" si="6"/>
        <v>0</v>
      </c>
      <c r="I30" s="904">
        <f t="shared" si="6"/>
        <v>0</v>
      </c>
      <c r="J30" s="904">
        <f t="shared" si="6"/>
        <v>0</v>
      </c>
      <c r="K30" s="974">
        <f t="shared" si="6"/>
        <v>0</v>
      </c>
      <c r="L30" s="974">
        <f t="shared" si="6"/>
        <v>0</v>
      </c>
      <c r="M30" s="904">
        <f t="shared" si="6"/>
        <v>0</v>
      </c>
      <c r="N30" s="904">
        <f t="shared" si="6"/>
        <v>0</v>
      </c>
      <c r="O30" s="903">
        <f t="shared" si="2"/>
        <v>0</v>
      </c>
      <c r="P30" s="902">
        <f t="shared" si="4"/>
        <v>0</v>
      </c>
      <c r="Q30" s="901"/>
    </row>
    <row r="31" spans="2:20" x14ac:dyDescent="0.2">
      <c r="B31" s="896"/>
      <c r="C31" s="890"/>
      <c r="D31" s="1044"/>
      <c r="E31" s="1044"/>
      <c r="F31" s="1044"/>
      <c r="G31" s="1393"/>
      <c r="H31" s="898"/>
      <c r="I31" s="889"/>
      <c r="J31" s="895">
        <f t="shared" ref="J31:J40" si="7">SUM(D31:I31)</f>
        <v>0</v>
      </c>
      <c r="K31" s="1561"/>
      <c r="L31" s="1043"/>
      <c r="M31" s="893"/>
      <c r="N31" s="889"/>
      <c r="O31" s="895">
        <f t="shared" si="2"/>
        <v>0</v>
      </c>
      <c r="P31" s="900">
        <f t="shared" si="4"/>
        <v>0</v>
      </c>
      <c r="Q31" s="897"/>
    </row>
    <row r="32" spans="2:20" x14ac:dyDescent="0.2">
      <c r="B32" s="896"/>
      <c r="C32" s="890"/>
      <c r="D32" s="1044"/>
      <c r="E32" s="1044"/>
      <c r="F32" s="1044"/>
      <c r="G32" s="1393"/>
      <c r="H32" s="898"/>
      <c r="I32" s="889"/>
      <c r="J32" s="885">
        <f t="shared" si="7"/>
        <v>0</v>
      </c>
      <c r="K32" s="1561"/>
      <c r="L32" s="1043"/>
      <c r="M32" s="893"/>
      <c r="N32" s="889"/>
      <c r="O32" s="885">
        <f t="shared" si="2"/>
        <v>0</v>
      </c>
      <c r="P32" s="884">
        <f t="shared" si="4"/>
        <v>0</v>
      </c>
      <c r="Q32" s="897"/>
    </row>
    <row r="33" spans="2:17" x14ac:dyDescent="0.2">
      <c r="B33" s="896"/>
      <c r="C33" s="890"/>
      <c r="D33" s="1044"/>
      <c r="E33" s="1044"/>
      <c r="F33" s="1044"/>
      <c r="G33" s="1393"/>
      <c r="H33" s="898"/>
      <c r="I33" s="889"/>
      <c r="J33" s="885">
        <f t="shared" si="7"/>
        <v>0</v>
      </c>
      <c r="K33" s="1561"/>
      <c r="L33" s="1043"/>
      <c r="M33" s="893"/>
      <c r="N33" s="889"/>
      <c r="O33" s="885">
        <f t="shared" si="2"/>
        <v>0</v>
      </c>
      <c r="P33" s="884">
        <f t="shared" si="4"/>
        <v>0</v>
      </c>
      <c r="Q33" s="897"/>
    </row>
    <row r="34" spans="2:17" x14ac:dyDescent="0.2">
      <c r="B34" s="896"/>
      <c r="C34" s="890"/>
      <c r="D34" s="1044"/>
      <c r="E34" s="1044"/>
      <c r="F34" s="1044"/>
      <c r="G34" s="1393"/>
      <c r="H34" s="898"/>
      <c r="I34" s="889"/>
      <c r="J34" s="885">
        <f t="shared" si="7"/>
        <v>0</v>
      </c>
      <c r="K34" s="1561"/>
      <c r="L34" s="1043"/>
      <c r="M34" s="893"/>
      <c r="N34" s="889"/>
      <c r="O34" s="885">
        <f t="shared" si="2"/>
        <v>0</v>
      </c>
      <c r="P34" s="884">
        <f t="shared" si="4"/>
        <v>0</v>
      </c>
      <c r="Q34" s="897"/>
    </row>
    <row r="35" spans="2:17" ht="12" customHeight="1" x14ac:dyDescent="0.2">
      <c r="B35" s="896"/>
      <c r="C35" s="890"/>
      <c r="D35" s="1043"/>
      <c r="E35" s="1043"/>
      <c r="F35" s="1043"/>
      <c r="G35" s="1043"/>
      <c r="H35" s="893"/>
      <c r="I35" s="889"/>
      <c r="J35" s="885">
        <f t="shared" si="7"/>
        <v>0</v>
      </c>
      <c r="K35" s="1561"/>
      <c r="L35" s="1043"/>
      <c r="M35" s="893"/>
      <c r="N35" s="889"/>
      <c r="O35" s="885">
        <f t="shared" si="2"/>
        <v>0</v>
      </c>
      <c r="P35" s="884">
        <f t="shared" si="4"/>
        <v>0</v>
      </c>
      <c r="Q35" s="892"/>
    </row>
    <row r="36" spans="2:17" x14ac:dyDescent="0.2">
      <c r="B36" s="896"/>
      <c r="C36" s="890"/>
      <c r="D36" s="1043"/>
      <c r="E36" s="1043"/>
      <c r="F36" s="1043"/>
      <c r="G36" s="1043"/>
      <c r="H36" s="893"/>
      <c r="I36" s="889"/>
      <c r="J36" s="895">
        <f t="shared" si="7"/>
        <v>0</v>
      </c>
      <c r="K36" s="1561"/>
      <c r="L36" s="1043"/>
      <c r="M36" s="893"/>
      <c r="N36" s="889"/>
      <c r="O36" s="885">
        <f t="shared" si="2"/>
        <v>0</v>
      </c>
      <c r="P36" s="884">
        <f t="shared" si="4"/>
        <v>0</v>
      </c>
      <c r="Q36" s="892"/>
    </row>
    <row r="37" spans="2:17" x14ac:dyDescent="0.2">
      <c r="B37" s="896"/>
      <c r="C37" s="890"/>
      <c r="D37" s="1043"/>
      <c r="E37" s="1043"/>
      <c r="F37" s="1043"/>
      <c r="G37" s="1043"/>
      <c r="H37" s="893"/>
      <c r="I37" s="889"/>
      <c r="J37" s="895">
        <f t="shared" si="7"/>
        <v>0</v>
      </c>
      <c r="K37" s="1561"/>
      <c r="L37" s="1043"/>
      <c r="M37" s="893"/>
      <c r="N37" s="889"/>
      <c r="O37" s="885">
        <f t="shared" si="2"/>
        <v>0</v>
      </c>
      <c r="P37" s="884">
        <f t="shared" si="4"/>
        <v>0</v>
      </c>
      <c r="Q37" s="892"/>
    </row>
    <row r="38" spans="2:17" x14ac:dyDescent="0.2">
      <c r="B38" s="891"/>
      <c r="C38" s="890"/>
      <c r="D38" s="1042"/>
      <c r="E38" s="1042"/>
      <c r="F38" s="1042"/>
      <c r="G38" s="1042"/>
      <c r="H38" s="887"/>
      <c r="I38" s="889"/>
      <c r="J38" s="885">
        <f t="shared" si="7"/>
        <v>0</v>
      </c>
      <c r="K38" s="1564"/>
      <c r="L38" s="1042"/>
      <c r="M38" s="887"/>
      <c r="N38" s="886"/>
      <c r="O38" s="885">
        <f t="shared" si="2"/>
        <v>0</v>
      </c>
      <c r="P38" s="884">
        <f t="shared" si="4"/>
        <v>0</v>
      </c>
      <c r="Q38" s="883"/>
    </row>
    <row r="39" spans="2:17" x14ac:dyDescent="0.2">
      <c r="B39" s="891"/>
      <c r="C39" s="890"/>
      <c r="D39" s="1042"/>
      <c r="E39" s="1042"/>
      <c r="F39" s="1042"/>
      <c r="G39" s="1042"/>
      <c r="H39" s="887"/>
      <c r="I39" s="889"/>
      <c r="J39" s="885">
        <f t="shared" si="7"/>
        <v>0</v>
      </c>
      <c r="K39" s="1564"/>
      <c r="L39" s="1042"/>
      <c r="M39" s="887"/>
      <c r="N39" s="886"/>
      <c r="O39" s="885">
        <f t="shared" si="2"/>
        <v>0</v>
      </c>
      <c r="P39" s="884">
        <f t="shared" si="4"/>
        <v>0</v>
      </c>
      <c r="Q39" s="883"/>
    </row>
    <row r="40" spans="2:17" ht="13.5" thickBot="1" x14ac:dyDescent="0.25">
      <c r="B40" s="882"/>
      <c r="C40" s="881"/>
      <c r="D40" s="1041"/>
      <c r="E40" s="1041"/>
      <c r="F40" s="1041"/>
      <c r="G40" s="1041"/>
      <c r="H40" s="879"/>
      <c r="I40" s="878"/>
      <c r="J40" s="877">
        <f t="shared" si="7"/>
        <v>0</v>
      </c>
      <c r="K40" s="1566"/>
      <c r="L40" s="1041"/>
      <c r="M40" s="879"/>
      <c r="N40" s="878"/>
      <c r="O40" s="877">
        <f t="shared" si="2"/>
        <v>0</v>
      </c>
      <c r="P40" s="876">
        <f t="shared" si="4"/>
        <v>0</v>
      </c>
      <c r="Q40" s="875"/>
    </row>
  </sheetData>
  <sheetProtection algorithmName="SHA-512" hashValue="BOyRtQJZSLKj3jxxXi/86jpGOeRLJleoQNNw7dmSwK884y/kD8srKBPX9JA9xo9nl60KiFkQTNFuvDSgxDzPPw==" saltValue="GnGqddz5p1WVl7/Mun9XEA==" spinCount="100000" sheet="1" formatRows="0"/>
  <mergeCells count="19">
    <mergeCell ref="Q6:Q12"/>
    <mergeCell ref="D7:O7"/>
    <mergeCell ref="O8:O12"/>
    <mergeCell ref="O2:Q2"/>
    <mergeCell ref="B30:C30"/>
    <mergeCell ref="B22:C22"/>
    <mergeCell ref="B14:C14"/>
    <mergeCell ref="J8:J12"/>
    <mergeCell ref="K8:N8"/>
    <mergeCell ref="D8:I8"/>
    <mergeCell ref="D10:I10"/>
    <mergeCell ref="K10:N10"/>
    <mergeCell ref="D12:I12"/>
    <mergeCell ref="K12:N12"/>
    <mergeCell ref="C3:O3"/>
    <mergeCell ref="C4:P4"/>
    <mergeCell ref="B6:C12"/>
    <mergeCell ref="D6:O6"/>
    <mergeCell ref="P6:P12"/>
  </mergeCells>
  <printOptions horizontalCentered="1"/>
  <pageMargins left="0.59055118110236227" right="0.51181102362204722" top="1.1811023622047245" bottom="0.98425196850393704" header="0.51181102362204722" footer="0.51181102362204722"/>
  <pageSetup paperSize="9" scale="78"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3FF71039-E5F4-4339-B4AB-905E219F6090}">
          <x14:formula1>
            <xm:f>słownik!$A$2:$A$175</xm:f>
          </x14:formula1>
          <xm:sqref>C23:C29 C31:C40</xm:sqref>
        </x14:dataValidation>
      </x14:dataValidation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48E8E1-8FEC-494C-9B47-9C5EBB6C21A9}">
  <sheetPr>
    <tabColor rgb="FFFF7C80"/>
    <pageSetUpPr fitToPage="1"/>
  </sheetPr>
  <dimension ref="B1:O49"/>
  <sheetViews>
    <sheetView showGridLines="0" view="pageBreakPreview" zoomScaleNormal="100" zoomScaleSheetLayoutView="100" workbookViewId="0">
      <selection activeCell="J2" sqref="J2:L2"/>
    </sheetView>
  </sheetViews>
  <sheetFormatPr defaultColWidth="9.28515625" defaultRowHeight="12.75" x14ac:dyDescent="0.2"/>
  <cols>
    <col min="1" max="1" width="2.5703125" style="874" customWidth="1"/>
    <col min="2" max="2" width="4.42578125" style="874" customWidth="1"/>
    <col min="3" max="3" width="46.85546875" style="874" customWidth="1"/>
    <col min="4" max="9" width="6" style="874" customWidth="1"/>
    <col min="10" max="10" width="6.7109375" style="874" customWidth="1"/>
    <col min="11" max="11" width="10.28515625" style="874" customWidth="1"/>
    <col min="12" max="12" width="10.5703125" style="874" customWidth="1"/>
    <col min="13" max="14" width="9.28515625" style="874" customWidth="1"/>
    <col min="15" max="15" width="26.28515625" style="874" customWidth="1"/>
    <col min="16" max="16384" width="9.28515625" style="874"/>
  </cols>
  <sheetData>
    <row r="1" spans="2:15" ht="32.25" customHeight="1" x14ac:dyDescent="0.2">
      <c r="B1" s="643"/>
      <c r="C1" s="977"/>
      <c r="D1" s="977"/>
      <c r="E1" s="977"/>
      <c r="F1" s="977"/>
      <c r="G1" s="977"/>
      <c r="H1" s="977"/>
      <c r="I1" s="977"/>
      <c r="J1" s="999"/>
      <c r="K1" s="977"/>
      <c r="L1" s="977"/>
    </row>
    <row r="2" spans="2:15" ht="18" x14ac:dyDescent="0.2">
      <c r="B2" s="966"/>
      <c r="C2" s="965" t="str">
        <f>wizyt!C3</f>
        <v>??</v>
      </c>
      <c r="D2" s="965"/>
      <c r="E2" s="965"/>
      <c r="F2" s="965"/>
      <c r="G2" s="965"/>
      <c r="H2" s="965"/>
      <c r="I2" s="965"/>
      <c r="J2" s="2040" t="str">
        <f>wizyt!$B$1</f>
        <v xml:space="preserve"> </v>
      </c>
      <c r="K2" s="2708" t="str">
        <f>wizyt!$D$1</f>
        <v xml:space="preserve"> </v>
      </c>
      <c r="L2" s="2709"/>
    </row>
    <row r="3" spans="2:15" ht="20.25" x14ac:dyDescent="0.2">
      <c r="B3" s="961"/>
      <c r="C3" s="2710" t="s">
        <v>755</v>
      </c>
      <c r="D3" s="2710"/>
      <c r="E3" s="2710"/>
      <c r="F3" s="2710"/>
      <c r="G3" s="2710"/>
      <c r="H3" s="2710"/>
      <c r="I3" s="2710"/>
      <c r="J3" s="2710"/>
      <c r="K3" s="998" t="str">
        <f>wizyt!H3</f>
        <v>2023/2024</v>
      </c>
      <c r="L3" s="961"/>
    </row>
    <row r="4" spans="2:15" ht="18.75" customHeight="1" x14ac:dyDescent="0.2">
      <c r="B4" s="997" t="s">
        <v>775</v>
      </c>
      <c r="C4" s="996"/>
      <c r="D4" s="996"/>
      <c r="E4" s="996"/>
      <c r="F4" s="996" t="s">
        <v>16</v>
      </c>
      <c r="G4" s="996"/>
      <c r="H4" s="996"/>
      <c r="I4" s="996"/>
      <c r="J4" s="996"/>
      <c r="K4" s="995"/>
      <c r="L4" s="961"/>
    </row>
    <row r="5" spans="2:15" ht="21.75" customHeight="1" thickBot="1" x14ac:dyDescent="0.25">
      <c r="B5" s="994" t="s">
        <v>776</v>
      </c>
      <c r="C5" s="330"/>
      <c r="D5" s="330"/>
      <c r="E5" s="330"/>
      <c r="F5" s="330"/>
      <c r="G5" s="330"/>
      <c r="H5" s="330"/>
      <c r="I5" s="330"/>
      <c r="J5" s="330"/>
      <c r="K5" s="330"/>
      <c r="L5" s="961"/>
    </row>
    <row r="6" spans="2:15" ht="12.75" customHeight="1" x14ac:dyDescent="0.2">
      <c r="B6" s="2737" t="s">
        <v>756</v>
      </c>
      <c r="C6" s="2738"/>
      <c r="D6" s="2719"/>
      <c r="E6" s="2719"/>
      <c r="F6" s="2719"/>
      <c r="G6" s="2719"/>
      <c r="H6" s="2719"/>
      <c r="I6" s="2719"/>
      <c r="J6" s="2719"/>
      <c r="K6" s="2703" t="s">
        <v>757</v>
      </c>
      <c r="L6" s="2721" t="s">
        <v>758</v>
      </c>
    </row>
    <row r="7" spans="2:15" ht="12.75" customHeight="1" x14ac:dyDescent="0.2">
      <c r="B7" s="2739"/>
      <c r="C7" s="2740"/>
      <c r="D7" s="2724" t="s">
        <v>691</v>
      </c>
      <c r="E7" s="2724"/>
      <c r="F7" s="2724"/>
      <c r="G7" s="2724"/>
      <c r="H7" s="2724"/>
      <c r="I7" s="2724"/>
      <c r="J7" s="2724"/>
      <c r="K7" s="2704"/>
      <c r="L7" s="2722"/>
    </row>
    <row r="8" spans="2:15" ht="12.75" customHeight="1" x14ac:dyDescent="0.2">
      <c r="B8" s="2739"/>
      <c r="C8" s="2740"/>
      <c r="D8" s="2726" t="s">
        <v>759</v>
      </c>
      <c r="E8" s="2726"/>
      <c r="F8" s="2726"/>
      <c r="G8" s="2726"/>
      <c r="H8" s="2726"/>
      <c r="I8" s="2726"/>
      <c r="J8" s="2727" t="s">
        <v>760</v>
      </c>
      <c r="K8" s="2704"/>
      <c r="L8" s="2722"/>
    </row>
    <row r="9" spans="2:15" ht="12.75" customHeight="1" x14ac:dyDescent="0.2">
      <c r="B9" s="2739"/>
      <c r="C9" s="2740"/>
      <c r="D9" s="958" t="s">
        <v>523</v>
      </c>
      <c r="E9" s="958" t="s">
        <v>524</v>
      </c>
      <c r="F9" s="958" t="s">
        <v>525</v>
      </c>
      <c r="G9" s="960" t="s">
        <v>526</v>
      </c>
      <c r="H9" s="960" t="s">
        <v>527</v>
      </c>
      <c r="I9" s="957" t="s">
        <v>528</v>
      </c>
      <c r="J9" s="2728"/>
      <c r="K9" s="2704"/>
      <c r="L9" s="2722"/>
    </row>
    <row r="10" spans="2:15" ht="12.75" customHeight="1" x14ac:dyDescent="0.2">
      <c r="B10" s="2739"/>
      <c r="C10" s="2740"/>
      <c r="D10" s="2695" t="s">
        <v>763</v>
      </c>
      <c r="E10" s="2695"/>
      <c r="F10" s="2695"/>
      <c r="G10" s="2695"/>
      <c r="H10" s="2695"/>
      <c r="I10" s="2696"/>
      <c r="J10" s="2728"/>
      <c r="K10" s="2704"/>
      <c r="L10" s="2722"/>
    </row>
    <row r="11" spans="2:15" ht="12.75" customHeight="1" x14ac:dyDescent="0.2">
      <c r="B11" s="2739"/>
      <c r="C11" s="2740"/>
      <c r="D11" s="1728">
        <f>'kalendarz  A'!$F$30</f>
        <v>27</v>
      </c>
      <c r="E11" s="1728">
        <f>'kalendarz  A'!$F$30</f>
        <v>27</v>
      </c>
      <c r="F11" s="1728">
        <f>'kalendarz  A'!$F$30</f>
        <v>27</v>
      </c>
      <c r="G11" s="1728">
        <f>'kalendarz  A'!$F$30</f>
        <v>27</v>
      </c>
      <c r="H11" s="1728">
        <f>'kalendarz  A'!$F$30</f>
        <v>27</v>
      </c>
      <c r="I11" s="1728">
        <f>'kalendarz  A'!$F$31</f>
        <v>11</v>
      </c>
      <c r="J11" s="2728"/>
      <c r="K11" s="2704"/>
      <c r="L11" s="2722"/>
      <c r="O11" s="913"/>
    </row>
    <row r="12" spans="2:15" ht="16.5" customHeight="1" thickBot="1" x14ac:dyDescent="0.25">
      <c r="B12" s="2741"/>
      <c r="C12" s="2742"/>
      <c r="D12" s="2735" t="s">
        <v>764</v>
      </c>
      <c r="E12" s="2735"/>
      <c r="F12" s="2735"/>
      <c r="G12" s="2735"/>
      <c r="H12" s="2735"/>
      <c r="I12" s="2736"/>
      <c r="J12" s="2729"/>
      <c r="K12" s="2705"/>
      <c r="L12" s="2723"/>
    </row>
    <row r="13" spans="2:15" ht="23.25" customHeight="1" x14ac:dyDescent="0.2">
      <c r="B13" s="1821"/>
      <c r="C13" s="956" t="s">
        <v>532</v>
      </c>
      <c r="D13" s="1729">
        <f t="shared" ref="D13:I13" si="0">D14+D27+D35</f>
        <v>6</v>
      </c>
      <c r="E13" s="1729">
        <f t="shared" si="0"/>
        <v>7</v>
      </c>
      <c r="F13" s="1729">
        <f t="shared" si="0"/>
        <v>8</v>
      </c>
      <c r="G13" s="1729">
        <f t="shared" si="0"/>
        <v>7</v>
      </c>
      <c r="H13" s="1729">
        <f t="shared" si="0"/>
        <v>9</v>
      </c>
      <c r="I13" s="1729">
        <f t="shared" si="0"/>
        <v>10</v>
      </c>
      <c r="J13" s="955">
        <f t="shared" ref="J13:J34" si="1">SUM(D13:I13)</f>
        <v>47</v>
      </c>
      <c r="K13" s="1856">
        <f>K14+K27+K35</f>
        <v>1109</v>
      </c>
      <c r="L13" s="953"/>
      <c r="M13" s="905"/>
    </row>
    <row r="14" spans="2:15" ht="19.5" customHeight="1" x14ac:dyDescent="0.2">
      <c r="B14" s="993"/>
      <c r="C14" s="1641" t="s">
        <v>766</v>
      </c>
      <c r="D14" s="904">
        <f t="shared" ref="D14:I14" si="2">SUM(D15:D26)</f>
        <v>6</v>
      </c>
      <c r="E14" s="904">
        <f t="shared" si="2"/>
        <v>7</v>
      </c>
      <c r="F14" s="904">
        <f t="shared" si="2"/>
        <v>8</v>
      </c>
      <c r="G14" s="904">
        <f t="shared" si="2"/>
        <v>7</v>
      </c>
      <c r="H14" s="904">
        <f t="shared" si="2"/>
        <v>9</v>
      </c>
      <c r="I14" s="916">
        <f t="shared" si="2"/>
        <v>10</v>
      </c>
      <c r="J14" s="915">
        <f t="shared" si="1"/>
        <v>47</v>
      </c>
      <c r="K14" s="902">
        <f>SUM(K15:K26)</f>
        <v>1109</v>
      </c>
      <c r="L14" s="992"/>
      <c r="M14" s="991"/>
    </row>
    <row r="15" spans="2:15" s="913" customFormat="1" ht="14.1" customHeight="1" x14ac:dyDescent="0.2">
      <c r="B15" s="951">
        <v>1</v>
      </c>
      <c r="C15" s="950" t="s">
        <v>777</v>
      </c>
      <c r="D15" s="949">
        <v>2</v>
      </c>
      <c r="E15" s="948">
        <v>2</v>
      </c>
      <c r="F15" s="948">
        <v>2</v>
      </c>
      <c r="G15" s="947">
        <v>2</v>
      </c>
      <c r="H15" s="947">
        <v>2</v>
      </c>
      <c r="I15" s="945">
        <v>3</v>
      </c>
      <c r="J15" s="946">
        <f t="shared" si="1"/>
        <v>13</v>
      </c>
      <c r="K15" s="2002">
        <f t="shared" ref="K15:K49" si="3">G15*$G$11+H15*$H$11+I15*$I$11+D15*$D$11+E15*$E$11+F15*$F$11</f>
        <v>303</v>
      </c>
      <c r="L15" s="990"/>
      <c r="M15" s="905"/>
      <c r="O15" s="937"/>
    </row>
    <row r="16" spans="2:15" s="913" customFormat="1" ht="14.1" customHeight="1" x14ac:dyDescent="0.2">
      <c r="B16" s="988">
        <v>2</v>
      </c>
      <c r="C16" s="928" t="s">
        <v>778</v>
      </c>
      <c r="D16" s="927"/>
      <c r="E16" s="899"/>
      <c r="F16" s="899"/>
      <c r="G16" s="898"/>
      <c r="H16" s="898"/>
      <c r="I16" s="893"/>
      <c r="J16" s="936">
        <f t="shared" si="1"/>
        <v>0</v>
      </c>
      <c r="K16" s="980">
        <f t="shared" si="3"/>
        <v>0</v>
      </c>
      <c r="L16" s="897"/>
      <c r="M16" s="905"/>
      <c r="O16" s="937"/>
    </row>
    <row r="17" spans="2:15" s="913" customFormat="1" ht="14.1" customHeight="1" x14ac:dyDescent="0.2">
      <c r="B17" s="988">
        <v>3</v>
      </c>
      <c r="C17" s="928" t="s">
        <v>770</v>
      </c>
      <c r="D17" s="927"/>
      <c r="E17" s="899"/>
      <c r="F17" s="899"/>
      <c r="G17" s="898"/>
      <c r="H17" s="898"/>
      <c r="I17" s="893"/>
      <c r="J17" s="936">
        <f t="shared" si="1"/>
        <v>0</v>
      </c>
      <c r="K17" s="980">
        <f t="shared" si="3"/>
        <v>0</v>
      </c>
      <c r="L17" s="897"/>
      <c r="M17" s="905"/>
      <c r="O17" s="937"/>
    </row>
    <row r="18" spans="2:15" s="913" customFormat="1" ht="14.1" customHeight="1" x14ac:dyDescent="0.2">
      <c r="B18" s="988">
        <v>4</v>
      </c>
      <c r="C18" s="928" t="s">
        <v>779</v>
      </c>
      <c r="D18" s="927"/>
      <c r="E18" s="899"/>
      <c r="F18" s="899"/>
      <c r="G18" s="898"/>
      <c r="H18" s="940">
        <v>1</v>
      </c>
      <c r="I18" s="939">
        <v>1</v>
      </c>
      <c r="J18" s="936">
        <f t="shared" si="1"/>
        <v>2</v>
      </c>
      <c r="K18" s="980">
        <f t="shared" si="3"/>
        <v>38</v>
      </c>
      <c r="L18" s="897"/>
      <c r="M18" s="905"/>
      <c r="O18" s="937"/>
    </row>
    <row r="19" spans="2:15" s="913" customFormat="1" ht="14.1" customHeight="1" x14ac:dyDescent="0.2">
      <c r="B19" s="988">
        <v>5</v>
      </c>
      <c r="C19" s="928" t="s">
        <v>780</v>
      </c>
      <c r="D19" s="927"/>
      <c r="E19" s="987">
        <v>1</v>
      </c>
      <c r="F19" s="987">
        <v>1</v>
      </c>
      <c r="G19" s="898"/>
      <c r="H19" s="898"/>
      <c r="I19" s="893"/>
      <c r="J19" s="936">
        <f t="shared" si="1"/>
        <v>2</v>
      </c>
      <c r="K19" s="980">
        <f t="shared" si="3"/>
        <v>54</v>
      </c>
      <c r="L19" s="897"/>
      <c r="M19" s="905"/>
      <c r="O19" s="989"/>
    </row>
    <row r="20" spans="2:15" s="913" customFormat="1" ht="14.1" customHeight="1" x14ac:dyDescent="0.2">
      <c r="B20" s="988">
        <v>6</v>
      </c>
      <c r="C20" s="928" t="s">
        <v>781</v>
      </c>
      <c r="D20" s="927"/>
      <c r="E20" s="899"/>
      <c r="F20" s="899"/>
      <c r="G20" s="898"/>
      <c r="H20" s="898"/>
      <c r="I20" s="893"/>
      <c r="J20" s="936">
        <f t="shared" si="1"/>
        <v>0</v>
      </c>
      <c r="K20" s="980">
        <f t="shared" si="3"/>
        <v>0</v>
      </c>
      <c r="L20" s="897"/>
      <c r="M20" s="905"/>
      <c r="O20" s="937"/>
    </row>
    <row r="21" spans="2:15" s="913" customFormat="1" ht="14.1" customHeight="1" x14ac:dyDescent="0.2">
      <c r="B21" s="988">
        <v>7</v>
      </c>
      <c r="C21" s="928" t="s">
        <v>769</v>
      </c>
      <c r="D21" s="927">
        <v>2</v>
      </c>
      <c r="E21" s="899">
        <v>2</v>
      </c>
      <c r="F21" s="899">
        <v>2</v>
      </c>
      <c r="G21" s="898">
        <v>2</v>
      </c>
      <c r="H21" s="898">
        <v>2</v>
      </c>
      <c r="I21" s="893">
        <v>2</v>
      </c>
      <c r="J21" s="936">
        <f t="shared" si="1"/>
        <v>12</v>
      </c>
      <c r="K21" s="980">
        <f t="shared" si="3"/>
        <v>292</v>
      </c>
      <c r="L21" s="897"/>
      <c r="M21" s="905"/>
      <c r="O21" s="937"/>
    </row>
    <row r="22" spans="2:15" s="913" customFormat="1" ht="14.1" customHeight="1" x14ac:dyDescent="0.2">
      <c r="B22" s="988">
        <v>8</v>
      </c>
      <c r="C22" s="928" t="s">
        <v>782</v>
      </c>
      <c r="D22" s="927">
        <v>1</v>
      </c>
      <c r="E22" s="899">
        <v>1</v>
      </c>
      <c r="F22" s="899"/>
      <c r="G22" s="898"/>
      <c r="H22" s="898"/>
      <c r="I22" s="893"/>
      <c r="J22" s="936">
        <f t="shared" si="1"/>
        <v>2</v>
      </c>
      <c r="K22" s="980">
        <f t="shared" si="3"/>
        <v>54</v>
      </c>
      <c r="L22" s="897"/>
      <c r="M22" s="905"/>
      <c r="O22" s="933"/>
    </row>
    <row r="23" spans="2:15" s="913" customFormat="1" ht="14.1" customHeight="1" x14ac:dyDescent="0.2">
      <c r="B23" s="988">
        <v>9</v>
      </c>
      <c r="C23" s="928" t="s">
        <v>694</v>
      </c>
      <c r="D23" s="927"/>
      <c r="E23" s="899"/>
      <c r="F23" s="987">
        <v>1</v>
      </c>
      <c r="G23" s="940">
        <v>1</v>
      </c>
      <c r="H23" s="940">
        <v>1</v>
      </c>
      <c r="I23" s="939">
        <v>1</v>
      </c>
      <c r="J23" s="885">
        <f t="shared" si="1"/>
        <v>4</v>
      </c>
      <c r="K23" s="980">
        <f t="shared" si="3"/>
        <v>92</v>
      </c>
      <c r="L23" s="897"/>
      <c r="M23" s="905"/>
    </row>
    <row r="24" spans="2:15" s="913" customFormat="1" ht="14.1" customHeight="1" x14ac:dyDescent="0.2">
      <c r="B24" s="988">
        <v>10</v>
      </c>
      <c r="C24" s="928" t="s">
        <v>783</v>
      </c>
      <c r="D24" s="932">
        <v>1</v>
      </c>
      <c r="E24" s="931">
        <v>1</v>
      </c>
      <c r="F24" s="931"/>
      <c r="G24" s="930"/>
      <c r="H24" s="930"/>
      <c r="I24" s="887"/>
      <c r="J24" s="885">
        <f t="shared" si="1"/>
        <v>2</v>
      </c>
      <c r="K24" s="980">
        <f t="shared" si="3"/>
        <v>54</v>
      </c>
      <c r="L24" s="892"/>
      <c r="M24" s="905"/>
    </row>
    <row r="25" spans="2:15" s="913" customFormat="1" ht="14.1" customHeight="1" x14ac:dyDescent="0.2">
      <c r="B25" s="988">
        <v>11</v>
      </c>
      <c r="C25" s="928" t="s">
        <v>716</v>
      </c>
      <c r="D25" s="927"/>
      <c r="E25" s="899"/>
      <c r="F25" s="987">
        <v>2</v>
      </c>
      <c r="G25" s="940">
        <v>2</v>
      </c>
      <c r="H25" s="940">
        <v>1</v>
      </c>
      <c r="I25" s="940">
        <v>1</v>
      </c>
      <c r="J25" s="885">
        <f t="shared" si="1"/>
        <v>6</v>
      </c>
      <c r="K25" s="980">
        <f t="shared" si="3"/>
        <v>146</v>
      </c>
      <c r="L25" s="892"/>
      <c r="M25" s="905"/>
    </row>
    <row r="26" spans="2:15" s="913" customFormat="1" ht="14.1" customHeight="1" x14ac:dyDescent="0.2">
      <c r="B26" s="926">
        <v>12</v>
      </c>
      <c r="C26" s="1731" t="s">
        <v>702</v>
      </c>
      <c r="D26" s="924"/>
      <c r="E26" s="923"/>
      <c r="F26" s="986"/>
      <c r="G26" s="985"/>
      <c r="H26" s="985">
        <v>2</v>
      </c>
      <c r="I26" s="985">
        <v>2</v>
      </c>
      <c r="J26" s="908">
        <f t="shared" si="1"/>
        <v>4</v>
      </c>
      <c r="K26" s="900">
        <f t="shared" si="3"/>
        <v>76</v>
      </c>
      <c r="L26" s="917"/>
      <c r="M26" s="905"/>
    </row>
    <row r="27" spans="2:15" s="913" customFormat="1" ht="19.5" customHeight="1" x14ac:dyDescent="0.2">
      <c r="B27" s="984"/>
      <c r="C27" s="983" t="s">
        <v>772</v>
      </c>
      <c r="D27" s="904">
        <f t="shared" ref="D27:I27" si="4">SUM(D28:D34)</f>
        <v>0</v>
      </c>
      <c r="E27" s="904">
        <f t="shared" si="4"/>
        <v>0</v>
      </c>
      <c r="F27" s="904">
        <f t="shared" si="4"/>
        <v>0</v>
      </c>
      <c r="G27" s="904">
        <f t="shared" si="4"/>
        <v>0</v>
      </c>
      <c r="H27" s="904">
        <f t="shared" si="4"/>
        <v>0</v>
      </c>
      <c r="I27" s="916">
        <f t="shared" si="4"/>
        <v>0</v>
      </c>
      <c r="J27" s="915">
        <f t="shared" si="1"/>
        <v>0</v>
      </c>
      <c r="K27" s="942">
        <f t="shared" si="3"/>
        <v>0</v>
      </c>
      <c r="L27" s="914"/>
      <c r="M27" s="905"/>
    </row>
    <row r="28" spans="2:15" s="913" customFormat="1" ht="14.1" customHeight="1" x14ac:dyDescent="0.2">
      <c r="B28" s="896"/>
      <c r="C28" s="890"/>
      <c r="D28" s="899"/>
      <c r="E28" s="899"/>
      <c r="F28" s="899"/>
      <c r="G28" s="898"/>
      <c r="H28" s="898"/>
      <c r="I28" s="889"/>
      <c r="J28" s="895">
        <f t="shared" si="1"/>
        <v>0</v>
      </c>
      <c r="K28" s="2002">
        <f t="shared" si="3"/>
        <v>0</v>
      </c>
      <c r="L28" s="897"/>
      <c r="M28" s="905"/>
    </row>
    <row r="29" spans="2:15" ht="14.1" customHeight="1" x14ac:dyDescent="0.2">
      <c r="B29" s="896"/>
      <c r="C29" s="890"/>
      <c r="D29" s="893"/>
      <c r="E29" s="893"/>
      <c r="F29" s="893"/>
      <c r="G29" s="893"/>
      <c r="H29" s="893"/>
      <c r="I29" s="889"/>
      <c r="J29" s="885">
        <f t="shared" si="1"/>
        <v>0</v>
      </c>
      <c r="K29" s="980">
        <f t="shared" si="3"/>
        <v>0</v>
      </c>
      <c r="L29" s="892"/>
      <c r="M29" s="905"/>
    </row>
    <row r="30" spans="2:15" ht="14.1" customHeight="1" x14ac:dyDescent="0.2">
      <c r="B30" s="896"/>
      <c r="C30" s="890"/>
      <c r="D30" s="893"/>
      <c r="E30" s="893"/>
      <c r="F30" s="893"/>
      <c r="G30" s="893"/>
      <c r="H30" s="893"/>
      <c r="I30" s="889"/>
      <c r="J30" s="895">
        <f t="shared" si="1"/>
        <v>0</v>
      </c>
      <c r="K30" s="980">
        <f t="shared" si="3"/>
        <v>0</v>
      </c>
      <c r="L30" s="892"/>
      <c r="M30" s="905"/>
    </row>
    <row r="31" spans="2:15" ht="14.1" customHeight="1" x14ac:dyDescent="0.2">
      <c r="B31" s="896"/>
      <c r="C31" s="890"/>
      <c r="D31" s="893"/>
      <c r="E31" s="893"/>
      <c r="F31" s="893"/>
      <c r="G31" s="893"/>
      <c r="H31" s="893"/>
      <c r="I31" s="889"/>
      <c r="J31" s="895">
        <f t="shared" si="1"/>
        <v>0</v>
      </c>
      <c r="K31" s="980">
        <f t="shared" si="3"/>
        <v>0</v>
      </c>
      <c r="L31" s="892"/>
      <c r="M31" s="905"/>
    </row>
    <row r="32" spans="2:15" ht="14.1" customHeight="1" x14ac:dyDescent="0.2">
      <c r="B32" s="891"/>
      <c r="C32" s="890"/>
      <c r="D32" s="887"/>
      <c r="E32" s="887"/>
      <c r="F32" s="887"/>
      <c r="G32" s="887"/>
      <c r="H32" s="887"/>
      <c r="I32" s="889"/>
      <c r="J32" s="885">
        <f t="shared" si="1"/>
        <v>0</v>
      </c>
      <c r="K32" s="980">
        <f t="shared" si="3"/>
        <v>0</v>
      </c>
      <c r="L32" s="883"/>
      <c r="M32" s="905"/>
    </row>
    <row r="33" spans="2:13" ht="14.1" customHeight="1" x14ac:dyDescent="0.2">
      <c r="B33" s="891"/>
      <c r="C33" s="890"/>
      <c r="D33" s="887"/>
      <c r="E33" s="887"/>
      <c r="F33" s="887"/>
      <c r="G33" s="887"/>
      <c r="H33" s="887"/>
      <c r="I33" s="889"/>
      <c r="J33" s="885">
        <f t="shared" si="1"/>
        <v>0</v>
      </c>
      <c r="K33" s="980">
        <f t="shared" si="3"/>
        <v>0</v>
      </c>
      <c r="L33" s="883"/>
      <c r="M33" s="905"/>
    </row>
    <row r="34" spans="2:13" ht="14.1" customHeight="1" x14ac:dyDescent="0.2">
      <c r="B34" s="912"/>
      <c r="C34" s="890"/>
      <c r="D34" s="910"/>
      <c r="E34" s="910"/>
      <c r="F34" s="910"/>
      <c r="G34" s="910"/>
      <c r="H34" s="910"/>
      <c r="I34" s="909"/>
      <c r="J34" s="908">
        <f t="shared" si="1"/>
        <v>0</v>
      </c>
      <c r="K34" s="900">
        <f t="shared" si="3"/>
        <v>0</v>
      </c>
      <c r="L34" s="906"/>
      <c r="M34" s="905"/>
    </row>
    <row r="35" spans="2:13" ht="21.75" customHeight="1" x14ac:dyDescent="0.2">
      <c r="B35" s="982"/>
      <c r="C35" s="981" t="s">
        <v>773</v>
      </c>
      <c r="D35" s="904">
        <f t="shared" ref="D35:J35" si="5">SUM(D36:D49)</f>
        <v>0</v>
      </c>
      <c r="E35" s="904">
        <f t="shared" si="5"/>
        <v>0</v>
      </c>
      <c r="F35" s="904">
        <f t="shared" si="5"/>
        <v>0</v>
      </c>
      <c r="G35" s="904">
        <f t="shared" si="5"/>
        <v>0</v>
      </c>
      <c r="H35" s="904">
        <f t="shared" si="5"/>
        <v>0</v>
      </c>
      <c r="I35" s="904">
        <f t="shared" si="5"/>
        <v>0</v>
      </c>
      <c r="J35" s="904">
        <f t="shared" si="5"/>
        <v>0</v>
      </c>
      <c r="K35" s="942">
        <f t="shared" si="3"/>
        <v>0</v>
      </c>
      <c r="L35" s="901"/>
    </row>
    <row r="36" spans="2:13" x14ac:dyDescent="0.2">
      <c r="B36" s="896"/>
      <c r="C36" s="890"/>
      <c r="D36" s="899"/>
      <c r="E36" s="899"/>
      <c r="F36" s="899"/>
      <c r="G36" s="898"/>
      <c r="H36" s="898"/>
      <c r="I36" s="889"/>
      <c r="J36" s="895">
        <f t="shared" ref="J36:J49" si="6">SUM(D36:I36)</f>
        <v>0</v>
      </c>
      <c r="K36" s="2002">
        <f t="shared" si="3"/>
        <v>0</v>
      </c>
      <c r="L36" s="897"/>
    </row>
    <row r="37" spans="2:13" ht="12" customHeight="1" x14ac:dyDescent="0.2">
      <c r="B37" s="896"/>
      <c r="C37" s="890"/>
      <c r="D37" s="893"/>
      <c r="E37" s="893"/>
      <c r="F37" s="893"/>
      <c r="G37" s="893"/>
      <c r="H37" s="893"/>
      <c r="I37" s="889"/>
      <c r="J37" s="885">
        <f t="shared" si="6"/>
        <v>0</v>
      </c>
      <c r="K37" s="980">
        <f t="shared" si="3"/>
        <v>0</v>
      </c>
      <c r="L37" s="892"/>
    </row>
    <row r="38" spans="2:13" ht="12" customHeight="1" x14ac:dyDescent="0.2">
      <c r="B38" s="896"/>
      <c r="C38" s="890"/>
      <c r="D38" s="893"/>
      <c r="E38" s="893"/>
      <c r="F38" s="893"/>
      <c r="G38" s="893"/>
      <c r="H38" s="893"/>
      <c r="I38" s="889"/>
      <c r="J38" s="885">
        <f t="shared" si="6"/>
        <v>0</v>
      </c>
      <c r="K38" s="980">
        <f t="shared" si="3"/>
        <v>0</v>
      </c>
      <c r="L38" s="892"/>
    </row>
    <row r="39" spans="2:13" ht="12" customHeight="1" x14ac:dyDescent="0.2">
      <c r="B39" s="896"/>
      <c r="C39" s="890"/>
      <c r="D39" s="893"/>
      <c r="E39" s="893"/>
      <c r="F39" s="893"/>
      <c r="G39" s="893"/>
      <c r="H39" s="893"/>
      <c r="I39" s="889"/>
      <c r="J39" s="885">
        <f t="shared" si="6"/>
        <v>0</v>
      </c>
      <c r="K39" s="980">
        <f t="shared" si="3"/>
        <v>0</v>
      </c>
      <c r="L39" s="892"/>
    </row>
    <row r="40" spans="2:13" ht="12" customHeight="1" x14ac:dyDescent="0.2">
      <c r="B40" s="896"/>
      <c r="C40" s="890"/>
      <c r="D40" s="893"/>
      <c r="E40" s="893"/>
      <c r="F40" s="893"/>
      <c r="G40" s="893"/>
      <c r="H40" s="893"/>
      <c r="I40" s="889"/>
      <c r="J40" s="885">
        <f t="shared" si="6"/>
        <v>0</v>
      </c>
      <c r="K40" s="980">
        <f t="shared" si="3"/>
        <v>0</v>
      </c>
      <c r="L40" s="892"/>
    </row>
    <row r="41" spans="2:13" ht="12" customHeight="1" x14ac:dyDescent="0.2">
      <c r="B41" s="896"/>
      <c r="C41" s="890"/>
      <c r="D41" s="893"/>
      <c r="E41" s="893"/>
      <c r="F41" s="893"/>
      <c r="G41" s="893"/>
      <c r="H41" s="893"/>
      <c r="I41" s="889"/>
      <c r="J41" s="885">
        <f t="shared" si="6"/>
        <v>0</v>
      </c>
      <c r="K41" s="980">
        <f t="shared" si="3"/>
        <v>0</v>
      </c>
      <c r="L41" s="892"/>
    </row>
    <row r="42" spans="2:13" ht="12" customHeight="1" x14ac:dyDescent="0.2">
      <c r="B42" s="896"/>
      <c r="C42" s="890"/>
      <c r="D42" s="893"/>
      <c r="E42" s="893"/>
      <c r="F42" s="893"/>
      <c r="G42" s="893"/>
      <c r="H42" s="893"/>
      <c r="I42" s="889"/>
      <c r="J42" s="885">
        <f t="shared" si="6"/>
        <v>0</v>
      </c>
      <c r="K42" s="980">
        <f t="shared" si="3"/>
        <v>0</v>
      </c>
      <c r="L42" s="892"/>
    </row>
    <row r="43" spans="2:13" ht="12" customHeight="1" x14ac:dyDescent="0.2">
      <c r="B43" s="896"/>
      <c r="C43" s="890"/>
      <c r="D43" s="893"/>
      <c r="E43" s="893"/>
      <c r="F43" s="893"/>
      <c r="G43" s="893"/>
      <c r="H43" s="893"/>
      <c r="I43" s="889"/>
      <c r="J43" s="885">
        <f t="shared" si="6"/>
        <v>0</v>
      </c>
      <c r="K43" s="980">
        <f t="shared" si="3"/>
        <v>0</v>
      </c>
      <c r="L43" s="892"/>
    </row>
    <row r="44" spans="2:13" ht="12" customHeight="1" x14ac:dyDescent="0.2">
      <c r="B44" s="896"/>
      <c r="C44" s="890"/>
      <c r="D44" s="893"/>
      <c r="E44" s="893"/>
      <c r="F44" s="893"/>
      <c r="G44" s="893"/>
      <c r="H44" s="893"/>
      <c r="I44" s="889"/>
      <c r="J44" s="885">
        <f t="shared" si="6"/>
        <v>0</v>
      </c>
      <c r="K44" s="980">
        <f t="shared" si="3"/>
        <v>0</v>
      </c>
      <c r="L44" s="892"/>
    </row>
    <row r="45" spans="2:13" x14ac:dyDescent="0.2">
      <c r="B45" s="896"/>
      <c r="C45" s="890"/>
      <c r="D45" s="893"/>
      <c r="E45" s="893"/>
      <c r="F45" s="893"/>
      <c r="G45" s="893"/>
      <c r="H45" s="893"/>
      <c r="I45" s="889"/>
      <c r="J45" s="895">
        <f t="shared" si="6"/>
        <v>0</v>
      </c>
      <c r="K45" s="980">
        <f t="shared" si="3"/>
        <v>0</v>
      </c>
      <c r="L45" s="892"/>
    </row>
    <row r="46" spans="2:13" x14ac:dyDescent="0.2">
      <c r="B46" s="896"/>
      <c r="C46" s="890"/>
      <c r="D46" s="893"/>
      <c r="E46" s="893"/>
      <c r="F46" s="893"/>
      <c r="G46" s="893"/>
      <c r="H46" s="893"/>
      <c r="I46" s="889"/>
      <c r="J46" s="895">
        <f t="shared" si="6"/>
        <v>0</v>
      </c>
      <c r="K46" s="980">
        <f t="shared" si="3"/>
        <v>0</v>
      </c>
      <c r="L46" s="892"/>
    </row>
    <row r="47" spans="2:13" x14ac:dyDescent="0.2">
      <c r="B47" s="891"/>
      <c r="C47" s="890"/>
      <c r="D47" s="887"/>
      <c r="E47" s="887"/>
      <c r="F47" s="887"/>
      <c r="G47" s="887"/>
      <c r="H47" s="887"/>
      <c r="I47" s="889"/>
      <c r="J47" s="885">
        <f t="shared" si="6"/>
        <v>0</v>
      </c>
      <c r="K47" s="980">
        <f t="shared" si="3"/>
        <v>0</v>
      </c>
      <c r="L47" s="883"/>
    </row>
    <row r="48" spans="2:13" x14ac:dyDescent="0.2">
      <c r="B48" s="891"/>
      <c r="C48" s="890"/>
      <c r="D48" s="887"/>
      <c r="E48" s="887"/>
      <c r="F48" s="887"/>
      <c r="G48" s="887"/>
      <c r="H48" s="887"/>
      <c r="I48" s="889"/>
      <c r="J48" s="885">
        <f t="shared" si="6"/>
        <v>0</v>
      </c>
      <c r="K48" s="980">
        <f t="shared" si="3"/>
        <v>0</v>
      </c>
      <c r="L48" s="883"/>
    </row>
    <row r="49" spans="2:12" ht="13.5" thickBot="1" x14ac:dyDescent="0.25">
      <c r="B49" s="882"/>
      <c r="C49" s="881"/>
      <c r="D49" s="879"/>
      <c r="E49" s="879"/>
      <c r="F49" s="879"/>
      <c r="G49" s="879"/>
      <c r="H49" s="879"/>
      <c r="I49" s="878"/>
      <c r="J49" s="877">
        <f t="shared" si="6"/>
        <v>0</v>
      </c>
      <c r="K49" s="979">
        <f t="shared" si="3"/>
        <v>0</v>
      </c>
      <c r="L49" s="875"/>
    </row>
  </sheetData>
  <sheetProtection algorithmName="SHA-512" hashValue="6g3C64cb3S6yXwFRrowLDFpXb/ajzyijvA6TJTbPV2AohaNmad5c8YiPGR12m1zA/qb3jZ4uNbiYg7NvFRhMIw==" saltValue="9WyA5wCbLcfgK6Fh8HyJYw==" spinCount="100000" sheet="1" formatRows="0"/>
  <mergeCells count="11">
    <mergeCell ref="D8:I8"/>
    <mergeCell ref="J8:J12"/>
    <mergeCell ref="D10:I10"/>
    <mergeCell ref="D12:I12"/>
    <mergeCell ref="K2:L2"/>
    <mergeCell ref="C3:J3"/>
    <mergeCell ref="B6:C12"/>
    <mergeCell ref="D6:J6"/>
    <mergeCell ref="K6:K12"/>
    <mergeCell ref="L6:L12"/>
    <mergeCell ref="D7:J7"/>
  </mergeCells>
  <printOptions horizontalCentered="1"/>
  <pageMargins left="0.59055118110236227" right="0.51181102362204722" top="1.1811023622047245" bottom="0.98425196850393704" header="0.51181102362204722" footer="0.51181102362204722"/>
  <pageSetup paperSize="9" scale="65"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15661F74-F221-4901-A9AF-28364AEEC290}">
          <x14:formula1>
            <xm:f>słownik!$A$2:$A$175</xm:f>
          </x14:formula1>
          <xm:sqref>C28:C34 C36:C49</xm:sqref>
        </x14:dataValidation>
      </x14:dataValidations>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E0F5E2-4DDF-41FF-B3A7-F6034CCC451D}">
  <sheetPr>
    <tabColor rgb="FFFF7C80"/>
    <pageSetUpPr fitToPage="1"/>
  </sheetPr>
  <dimension ref="B1:O48"/>
  <sheetViews>
    <sheetView view="pageBreakPreview" zoomScale="90" zoomScaleNormal="100" zoomScaleSheetLayoutView="90" workbookViewId="0">
      <selection activeCell="J1" sqref="J1:L1"/>
    </sheetView>
  </sheetViews>
  <sheetFormatPr defaultColWidth="9.28515625" defaultRowHeight="12.75" x14ac:dyDescent="0.2"/>
  <cols>
    <col min="1" max="1" width="2.5703125" style="874" customWidth="1"/>
    <col min="2" max="2" width="4.42578125" style="874" customWidth="1"/>
    <col min="3" max="3" width="46.85546875" style="874" customWidth="1"/>
    <col min="4" max="9" width="6" style="874" customWidth="1"/>
    <col min="10" max="10" width="6.7109375" style="874" customWidth="1"/>
    <col min="11" max="11" width="10.28515625" style="874" customWidth="1"/>
    <col min="12" max="12" width="10.5703125" style="874" customWidth="1"/>
    <col min="13" max="14" width="9.28515625" style="874"/>
    <col min="15" max="15" width="26.28515625" style="874" customWidth="1"/>
    <col min="16" max="16384" width="9.28515625" style="874"/>
  </cols>
  <sheetData>
    <row r="1" spans="2:15" ht="18" x14ac:dyDescent="0.2">
      <c r="B1" s="966"/>
      <c r="C1" s="965" t="str">
        <f>wizyt!C3</f>
        <v>??</v>
      </c>
      <c r="D1" s="965"/>
      <c r="E1" s="965"/>
      <c r="F1" s="965"/>
      <c r="G1" s="965"/>
      <c r="H1" s="965"/>
      <c r="I1" s="965"/>
      <c r="J1" s="2040" t="str">
        <f>wizyt!$B$1</f>
        <v xml:space="preserve"> </v>
      </c>
      <c r="K1" s="2708" t="str">
        <f>wizyt!$D$1</f>
        <v xml:space="preserve"> </v>
      </c>
      <c r="L1" s="2709"/>
    </row>
    <row r="2" spans="2:15" ht="20.25" x14ac:dyDescent="0.2">
      <c r="B2" s="961"/>
      <c r="C2" s="2710" t="s">
        <v>755</v>
      </c>
      <c r="D2" s="2710"/>
      <c r="E2" s="2710"/>
      <c r="F2" s="2710"/>
      <c r="G2" s="2710"/>
      <c r="H2" s="2710"/>
      <c r="I2" s="2710"/>
      <c r="J2" s="2710"/>
      <c r="K2" s="998" t="str">
        <f>wizyt!H3</f>
        <v>2023/2024</v>
      </c>
      <c r="L2" s="961"/>
    </row>
    <row r="3" spans="2:15" ht="18.75" customHeight="1" x14ac:dyDescent="0.2">
      <c r="B3" s="997" t="s">
        <v>775</v>
      </c>
      <c r="C3" s="996"/>
      <c r="D3" s="996"/>
      <c r="E3" s="996"/>
      <c r="F3" s="996" t="s">
        <v>16</v>
      </c>
      <c r="G3" s="996"/>
      <c r="H3" s="996"/>
      <c r="I3" s="996"/>
      <c r="J3" s="996"/>
      <c r="K3" s="995"/>
      <c r="L3" s="961"/>
    </row>
    <row r="4" spans="2:15" ht="21.75" customHeight="1" thickBot="1" x14ac:dyDescent="0.25">
      <c r="B4" s="994" t="s">
        <v>776</v>
      </c>
      <c r="C4" s="330"/>
      <c r="D4" s="330"/>
      <c r="E4" s="330"/>
      <c r="F4" s="330"/>
      <c r="G4" s="330"/>
      <c r="H4" s="330"/>
      <c r="I4" s="330"/>
      <c r="J4" s="330"/>
      <c r="K4" s="330"/>
      <c r="L4" s="961"/>
    </row>
    <row r="5" spans="2:15" ht="12.75" customHeight="1" x14ac:dyDescent="0.2">
      <c r="B5" s="2737" t="s">
        <v>756</v>
      </c>
      <c r="C5" s="2738"/>
      <c r="D5" s="2719"/>
      <c r="E5" s="2719"/>
      <c r="F5" s="2719"/>
      <c r="G5" s="2719"/>
      <c r="H5" s="2719"/>
      <c r="I5" s="2719"/>
      <c r="J5" s="2719"/>
      <c r="K5" s="2703" t="s">
        <v>757</v>
      </c>
      <c r="L5" s="2721" t="s">
        <v>758</v>
      </c>
    </row>
    <row r="6" spans="2:15" ht="12.75" customHeight="1" x14ac:dyDescent="0.2">
      <c r="B6" s="2739"/>
      <c r="C6" s="2740"/>
      <c r="D6" s="2724" t="s">
        <v>691</v>
      </c>
      <c r="E6" s="2724"/>
      <c r="F6" s="2724"/>
      <c r="G6" s="2724"/>
      <c r="H6" s="2724"/>
      <c r="I6" s="2724"/>
      <c r="J6" s="2724"/>
      <c r="K6" s="2704"/>
      <c r="L6" s="2722"/>
    </row>
    <row r="7" spans="2:15" ht="12.75" customHeight="1" x14ac:dyDescent="0.2">
      <c r="B7" s="2739"/>
      <c r="C7" s="2740"/>
      <c r="D7" s="2726" t="s">
        <v>759</v>
      </c>
      <c r="E7" s="2726"/>
      <c r="F7" s="2726"/>
      <c r="G7" s="2726"/>
      <c r="H7" s="2726"/>
      <c r="I7" s="2726"/>
      <c r="J7" s="2727" t="s">
        <v>760</v>
      </c>
      <c r="K7" s="2704"/>
      <c r="L7" s="2722"/>
    </row>
    <row r="8" spans="2:15" ht="12.75" customHeight="1" x14ac:dyDescent="0.2">
      <c r="B8" s="2739"/>
      <c r="C8" s="2740"/>
      <c r="D8" s="958" t="s">
        <v>523</v>
      </c>
      <c r="E8" s="958" t="s">
        <v>524</v>
      </c>
      <c r="F8" s="958" t="s">
        <v>525</v>
      </c>
      <c r="G8" s="960" t="s">
        <v>526</v>
      </c>
      <c r="H8" s="960" t="s">
        <v>527</v>
      </c>
      <c r="I8" s="957" t="s">
        <v>528</v>
      </c>
      <c r="J8" s="2728"/>
      <c r="K8" s="2704"/>
      <c r="L8" s="2722"/>
    </row>
    <row r="9" spans="2:15" ht="12.75" customHeight="1" x14ac:dyDescent="0.2">
      <c r="B9" s="2739"/>
      <c r="C9" s="2740"/>
      <c r="D9" s="2695" t="s">
        <v>763</v>
      </c>
      <c r="E9" s="2695"/>
      <c r="F9" s="2695"/>
      <c r="G9" s="2695"/>
      <c r="H9" s="2695"/>
      <c r="I9" s="2696"/>
      <c r="J9" s="2728"/>
      <c r="K9" s="2704"/>
      <c r="L9" s="2722"/>
    </row>
    <row r="10" spans="2:15" ht="12.75" customHeight="1" x14ac:dyDescent="0.2">
      <c r="B10" s="2739"/>
      <c r="C10" s="2740"/>
      <c r="D10" s="1728">
        <f>'kalendarz  A'!$F$30</f>
        <v>27</v>
      </c>
      <c r="E10" s="1728">
        <f>'kalendarz  A'!$F$30</f>
        <v>27</v>
      </c>
      <c r="F10" s="1728">
        <f>'kalendarz  A'!$F$30</f>
        <v>27</v>
      </c>
      <c r="G10" s="1728">
        <f>'kalendarz  A'!$F$30</f>
        <v>27</v>
      </c>
      <c r="H10" s="1728">
        <f>'kalendarz  A'!$F$30</f>
        <v>27</v>
      </c>
      <c r="I10" s="1728">
        <f>'kalendarz  A'!$F$31</f>
        <v>11</v>
      </c>
      <c r="J10" s="2728"/>
      <c r="K10" s="2704"/>
      <c r="L10" s="2722"/>
      <c r="O10" s="913"/>
    </row>
    <row r="11" spans="2:15" ht="16.5" customHeight="1" thickBot="1" x14ac:dyDescent="0.25">
      <c r="B11" s="2741"/>
      <c r="C11" s="2742"/>
      <c r="D11" s="2735" t="s">
        <v>764</v>
      </c>
      <c r="E11" s="2735"/>
      <c r="F11" s="2735"/>
      <c r="G11" s="2735"/>
      <c r="H11" s="2735"/>
      <c r="I11" s="2736"/>
      <c r="J11" s="2729"/>
      <c r="K11" s="2705"/>
      <c r="L11" s="2723"/>
    </row>
    <row r="12" spans="2:15" ht="23.25" customHeight="1" x14ac:dyDescent="0.2">
      <c r="B12" s="1821"/>
      <c r="C12" s="956" t="s">
        <v>532</v>
      </c>
      <c r="D12" s="1730">
        <f t="shared" ref="D12:I12" si="0">D13+D26+D34</f>
        <v>0</v>
      </c>
      <c r="E12" s="1729">
        <f t="shared" si="0"/>
        <v>0</v>
      </c>
      <c r="F12" s="1730">
        <f t="shared" si="0"/>
        <v>0</v>
      </c>
      <c r="G12" s="1729">
        <f t="shared" si="0"/>
        <v>0</v>
      </c>
      <c r="H12" s="1729">
        <f t="shared" si="0"/>
        <v>0</v>
      </c>
      <c r="I12" s="1729">
        <f t="shared" si="0"/>
        <v>0</v>
      </c>
      <c r="J12" s="955">
        <f t="shared" ref="J12:J33" si="1">SUM(D12:I12)</f>
        <v>0</v>
      </c>
      <c r="K12" s="1856">
        <f>K13+K26+K34</f>
        <v>0</v>
      </c>
      <c r="L12" s="953"/>
      <c r="M12" s="905"/>
    </row>
    <row r="13" spans="2:15" ht="19.5" customHeight="1" x14ac:dyDescent="0.2">
      <c r="B13" s="993"/>
      <c r="C13" s="1641" t="s">
        <v>766</v>
      </c>
      <c r="D13" s="974">
        <f t="shared" ref="D13:I13" si="2">SUM(D14:D25)</f>
        <v>0</v>
      </c>
      <c r="E13" s="904">
        <f t="shared" si="2"/>
        <v>0</v>
      </c>
      <c r="F13" s="974">
        <f t="shared" si="2"/>
        <v>0</v>
      </c>
      <c r="G13" s="904">
        <f t="shared" si="2"/>
        <v>0</v>
      </c>
      <c r="H13" s="904">
        <f t="shared" si="2"/>
        <v>0</v>
      </c>
      <c r="I13" s="916">
        <f t="shared" si="2"/>
        <v>0</v>
      </c>
      <c r="J13" s="915">
        <f t="shared" si="1"/>
        <v>0</v>
      </c>
      <c r="K13" s="902">
        <f>SUM(K14:K25)</f>
        <v>0</v>
      </c>
      <c r="L13" s="992"/>
      <c r="M13" s="991"/>
    </row>
    <row r="14" spans="2:15" s="913" customFormat="1" ht="14.1" customHeight="1" x14ac:dyDescent="0.2">
      <c r="B14" s="951">
        <v>1</v>
      </c>
      <c r="C14" s="950" t="s">
        <v>733</v>
      </c>
      <c r="D14" s="1552"/>
      <c r="E14" s="948"/>
      <c r="F14" s="1553"/>
      <c r="G14" s="947"/>
      <c r="H14" s="947"/>
      <c r="I14" s="945"/>
      <c r="J14" s="946">
        <f t="shared" si="1"/>
        <v>0</v>
      </c>
      <c r="K14" s="2002">
        <f t="shared" ref="K14:K48" si="3">G14*$G$10+H14*$H$10+I14*$I$10+D14*$D$10+E14*$E$10+F14*$F$10</f>
        <v>0</v>
      </c>
      <c r="L14" s="990"/>
      <c r="M14" s="905"/>
      <c r="O14" s="937"/>
    </row>
    <row r="15" spans="2:15" s="913" customFormat="1" ht="14.1" customHeight="1" x14ac:dyDescent="0.2">
      <c r="B15" s="988">
        <v>2</v>
      </c>
      <c r="C15" s="928" t="s">
        <v>778</v>
      </c>
      <c r="D15" s="1554"/>
      <c r="E15" s="899"/>
      <c r="F15" s="1044"/>
      <c r="G15" s="898"/>
      <c r="H15" s="898"/>
      <c r="I15" s="893"/>
      <c r="J15" s="936">
        <f t="shared" si="1"/>
        <v>0</v>
      </c>
      <c r="K15" s="980">
        <f t="shared" si="3"/>
        <v>0</v>
      </c>
      <c r="L15" s="897"/>
      <c r="M15" s="905"/>
      <c r="O15" s="937"/>
    </row>
    <row r="16" spans="2:15" s="913" customFormat="1" ht="14.1" customHeight="1" x14ac:dyDescent="0.2">
      <c r="B16" s="988">
        <v>3</v>
      </c>
      <c r="C16" s="928" t="s">
        <v>774</v>
      </c>
      <c r="D16" s="1554"/>
      <c r="E16" s="899"/>
      <c r="F16" s="1044"/>
      <c r="G16" s="898"/>
      <c r="H16" s="898"/>
      <c r="I16" s="893"/>
      <c r="J16" s="936">
        <f t="shared" si="1"/>
        <v>0</v>
      </c>
      <c r="K16" s="980">
        <f t="shared" si="3"/>
        <v>0</v>
      </c>
      <c r="L16" s="897"/>
      <c r="M16" s="905"/>
      <c r="O16" s="937"/>
    </row>
    <row r="17" spans="2:15" s="913" customFormat="1" ht="14.1" customHeight="1" x14ac:dyDescent="0.2">
      <c r="B17" s="988">
        <v>4</v>
      </c>
      <c r="C17" s="928" t="s">
        <v>779</v>
      </c>
      <c r="D17" s="1554"/>
      <c r="E17" s="899"/>
      <c r="F17" s="1044"/>
      <c r="G17" s="898"/>
      <c r="H17" s="898"/>
      <c r="I17" s="893"/>
      <c r="J17" s="936">
        <f t="shared" si="1"/>
        <v>0</v>
      </c>
      <c r="K17" s="980">
        <f t="shared" si="3"/>
        <v>0</v>
      </c>
      <c r="L17" s="897"/>
      <c r="M17" s="905"/>
      <c r="O17" s="937"/>
    </row>
    <row r="18" spans="2:15" s="913" customFormat="1" ht="14.1" customHeight="1" x14ac:dyDescent="0.2">
      <c r="B18" s="988">
        <v>5</v>
      </c>
      <c r="C18" s="928" t="s">
        <v>780</v>
      </c>
      <c r="D18" s="1554"/>
      <c r="E18" s="899"/>
      <c r="F18" s="1044"/>
      <c r="G18" s="898"/>
      <c r="H18" s="898"/>
      <c r="I18" s="893"/>
      <c r="J18" s="936">
        <f t="shared" si="1"/>
        <v>0</v>
      </c>
      <c r="K18" s="980">
        <f t="shared" si="3"/>
        <v>0</v>
      </c>
      <c r="L18" s="897"/>
      <c r="M18" s="905"/>
      <c r="O18" s="937"/>
    </row>
    <row r="19" spans="2:15" s="913" customFormat="1" ht="14.1" customHeight="1" x14ac:dyDescent="0.2">
      <c r="B19" s="988">
        <v>6</v>
      </c>
      <c r="C19" s="928" t="s">
        <v>781</v>
      </c>
      <c r="D19" s="1554"/>
      <c r="E19" s="899"/>
      <c r="F19" s="1044"/>
      <c r="G19" s="898"/>
      <c r="H19" s="898"/>
      <c r="I19" s="893"/>
      <c r="J19" s="936">
        <f t="shared" si="1"/>
        <v>0</v>
      </c>
      <c r="K19" s="980">
        <f t="shared" si="3"/>
        <v>0</v>
      </c>
      <c r="L19" s="897"/>
      <c r="M19" s="905"/>
      <c r="O19" s="937"/>
    </row>
    <row r="20" spans="2:15" s="913" customFormat="1" ht="14.1" customHeight="1" x14ac:dyDescent="0.2">
      <c r="B20" s="988">
        <v>7</v>
      </c>
      <c r="C20" s="928" t="s">
        <v>769</v>
      </c>
      <c r="D20" s="1554"/>
      <c r="E20" s="899"/>
      <c r="F20" s="1044"/>
      <c r="G20" s="898"/>
      <c r="H20" s="898"/>
      <c r="I20" s="893"/>
      <c r="J20" s="936">
        <f t="shared" si="1"/>
        <v>0</v>
      </c>
      <c r="K20" s="980">
        <f t="shared" si="3"/>
        <v>0</v>
      </c>
      <c r="L20" s="897"/>
      <c r="M20" s="905"/>
      <c r="O20" s="937"/>
    </row>
    <row r="21" spans="2:15" s="913" customFormat="1" ht="14.1" customHeight="1" x14ac:dyDescent="0.2">
      <c r="B21" s="988">
        <v>8</v>
      </c>
      <c r="C21" s="928" t="s">
        <v>782</v>
      </c>
      <c r="D21" s="1554"/>
      <c r="E21" s="899"/>
      <c r="F21" s="1044"/>
      <c r="G21" s="898"/>
      <c r="H21" s="898"/>
      <c r="I21" s="893"/>
      <c r="J21" s="936">
        <f t="shared" si="1"/>
        <v>0</v>
      </c>
      <c r="K21" s="980">
        <f t="shared" si="3"/>
        <v>0</v>
      </c>
      <c r="L21" s="897"/>
      <c r="M21" s="905"/>
      <c r="O21" s="933"/>
    </row>
    <row r="22" spans="2:15" s="913" customFormat="1" ht="14.1" customHeight="1" x14ac:dyDescent="0.2">
      <c r="B22" s="988">
        <v>9</v>
      </c>
      <c r="C22" s="928" t="s">
        <v>694</v>
      </c>
      <c r="D22" s="1554"/>
      <c r="E22" s="899"/>
      <c r="F22" s="1044"/>
      <c r="G22" s="898"/>
      <c r="H22" s="898"/>
      <c r="I22" s="893"/>
      <c r="J22" s="885">
        <f t="shared" si="1"/>
        <v>0</v>
      </c>
      <c r="K22" s="980">
        <f t="shared" si="3"/>
        <v>0</v>
      </c>
      <c r="L22" s="897"/>
      <c r="M22" s="905"/>
    </row>
    <row r="23" spans="2:15" s="913" customFormat="1" ht="14.1" customHeight="1" x14ac:dyDescent="0.2">
      <c r="B23" s="988">
        <v>10</v>
      </c>
      <c r="C23" s="928" t="s">
        <v>699</v>
      </c>
      <c r="D23" s="1555"/>
      <c r="E23" s="931"/>
      <c r="F23" s="1556"/>
      <c r="G23" s="930"/>
      <c r="H23" s="930"/>
      <c r="I23" s="887"/>
      <c r="J23" s="885">
        <f t="shared" si="1"/>
        <v>0</v>
      </c>
      <c r="K23" s="980">
        <f t="shared" si="3"/>
        <v>0</v>
      </c>
      <c r="L23" s="892"/>
      <c r="M23" s="905"/>
    </row>
    <row r="24" spans="2:15" s="913" customFormat="1" ht="14.1" customHeight="1" x14ac:dyDescent="0.2">
      <c r="B24" s="988">
        <v>11</v>
      </c>
      <c r="C24" s="928" t="s">
        <v>716</v>
      </c>
      <c r="D24" s="1554"/>
      <c r="E24" s="899"/>
      <c r="F24" s="1044"/>
      <c r="G24" s="898"/>
      <c r="H24" s="898"/>
      <c r="I24" s="898"/>
      <c r="J24" s="885">
        <f t="shared" si="1"/>
        <v>0</v>
      </c>
      <c r="K24" s="980">
        <f t="shared" si="3"/>
        <v>0</v>
      </c>
      <c r="L24" s="892"/>
      <c r="M24" s="905"/>
    </row>
    <row r="25" spans="2:15" s="913" customFormat="1" ht="14.1" customHeight="1" x14ac:dyDescent="0.2">
      <c r="B25" s="926">
        <v>12</v>
      </c>
      <c r="C25" s="1731" t="s">
        <v>702</v>
      </c>
      <c r="D25" s="1557"/>
      <c r="E25" s="923"/>
      <c r="F25" s="1558"/>
      <c r="G25" s="922"/>
      <c r="H25" s="922"/>
      <c r="I25" s="922"/>
      <c r="J25" s="908">
        <f t="shared" si="1"/>
        <v>0</v>
      </c>
      <c r="K25" s="900">
        <f t="shared" si="3"/>
        <v>0</v>
      </c>
      <c r="L25" s="917"/>
      <c r="M25" s="905"/>
    </row>
    <row r="26" spans="2:15" s="913" customFormat="1" ht="19.5" customHeight="1" x14ac:dyDescent="0.2">
      <c r="B26" s="984"/>
      <c r="C26" s="983" t="s">
        <v>772</v>
      </c>
      <c r="D26" s="974">
        <f t="shared" ref="D26:I26" si="4">SUM(D27:D33)</f>
        <v>0</v>
      </c>
      <c r="E26" s="904">
        <f t="shared" si="4"/>
        <v>0</v>
      </c>
      <c r="F26" s="974">
        <f t="shared" si="4"/>
        <v>0</v>
      </c>
      <c r="G26" s="904">
        <f t="shared" si="4"/>
        <v>0</v>
      </c>
      <c r="H26" s="904">
        <f t="shared" si="4"/>
        <v>0</v>
      </c>
      <c r="I26" s="916">
        <f t="shared" si="4"/>
        <v>0</v>
      </c>
      <c r="J26" s="915">
        <f t="shared" si="1"/>
        <v>0</v>
      </c>
      <c r="K26" s="942">
        <f t="shared" si="3"/>
        <v>0</v>
      </c>
      <c r="L26" s="914"/>
      <c r="M26" s="905"/>
    </row>
    <row r="27" spans="2:15" s="913" customFormat="1" ht="14.1" customHeight="1" x14ac:dyDescent="0.2">
      <c r="B27" s="896"/>
      <c r="C27" s="890"/>
      <c r="D27" s="1044"/>
      <c r="E27" s="899"/>
      <c r="F27" s="1044"/>
      <c r="G27" s="898"/>
      <c r="H27" s="898"/>
      <c r="I27" s="889"/>
      <c r="J27" s="895">
        <f t="shared" si="1"/>
        <v>0</v>
      </c>
      <c r="K27" s="2002">
        <f t="shared" si="3"/>
        <v>0</v>
      </c>
      <c r="L27" s="897"/>
      <c r="M27" s="905"/>
    </row>
    <row r="28" spans="2:15" ht="14.1" customHeight="1" x14ac:dyDescent="0.2">
      <c r="B28" s="896"/>
      <c r="C28" s="890"/>
      <c r="D28" s="1048"/>
      <c r="E28" s="893"/>
      <c r="F28" s="1048"/>
      <c r="G28" s="893"/>
      <c r="H28" s="893"/>
      <c r="I28" s="889"/>
      <c r="J28" s="885">
        <f t="shared" si="1"/>
        <v>0</v>
      </c>
      <c r="K28" s="980">
        <f t="shared" si="3"/>
        <v>0</v>
      </c>
      <c r="L28" s="892"/>
      <c r="M28" s="905"/>
    </row>
    <row r="29" spans="2:15" ht="14.1" customHeight="1" x14ac:dyDescent="0.2">
      <c r="B29" s="896"/>
      <c r="C29" s="890"/>
      <c r="D29" s="1048"/>
      <c r="E29" s="893"/>
      <c r="F29" s="1048"/>
      <c r="G29" s="893"/>
      <c r="H29" s="893"/>
      <c r="I29" s="889"/>
      <c r="J29" s="895">
        <f t="shared" si="1"/>
        <v>0</v>
      </c>
      <c r="K29" s="980">
        <f t="shared" si="3"/>
        <v>0</v>
      </c>
      <c r="L29" s="892"/>
      <c r="M29" s="905"/>
    </row>
    <row r="30" spans="2:15" ht="14.1" customHeight="1" x14ac:dyDescent="0.2">
      <c r="B30" s="896"/>
      <c r="C30" s="890"/>
      <c r="D30" s="1048"/>
      <c r="E30" s="893"/>
      <c r="F30" s="1048"/>
      <c r="G30" s="893"/>
      <c r="H30" s="893"/>
      <c r="I30" s="889"/>
      <c r="J30" s="895">
        <f t="shared" si="1"/>
        <v>0</v>
      </c>
      <c r="K30" s="980">
        <f t="shared" si="3"/>
        <v>0</v>
      </c>
      <c r="L30" s="892"/>
      <c r="M30" s="905"/>
    </row>
    <row r="31" spans="2:15" ht="14.1" customHeight="1" x14ac:dyDescent="0.2">
      <c r="B31" s="891"/>
      <c r="C31" s="890"/>
      <c r="D31" s="1047"/>
      <c r="E31" s="887"/>
      <c r="F31" s="1047"/>
      <c r="G31" s="887"/>
      <c r="H31" s="887"/>
      <c r="I31" s="889"/>
      <c r="J31" s="885">
        <f t="shared" si="1"/>
        <v>0</v>
      </c>
      <c r="K31" s="980">
        <f t="shared" si="3"/>
        <v>0</v>
      </c>
      <c r="L31" s="883"/>
      <c r="M31" s="905"/>
    </row>
    <row r="32" spans="2:15" ht="14.1" customHeight="1" x14ac:dyDescent="0.2">
      <c r="B32" s="891"/>
      <c r="C32" s="890"/>
      <c r="D32" s="1047"/>
      <c r="E32" s="887"/>
      <c r="F32" s="1047"/>
      <c r="G32" s="887"/>
      <c r="H32" s="887"/>
      <c r="I32" s="889"/>
      <c r="J32" s="885">
        <f t="shared" si="1"/>
        <v>0</v>
      </c>
      <c r="K32" s="980">
        <f t="shared" si="3"/>
        <v>0</v>
      </c>
      <c r="L32" s="883"/>
      <c r="M32" s="905"/>
    </row>
    <row r="33" spans="2:13" ht="14.1" customHeight="1" x14ac:dyDescent="0.2">
      <c r="B33" s="912"/>
      <c r="C33" s="890"/>
      <c r="D33" s="1567"/>
      <c r="E33" s="910"/>
      <c r="F33" s="1567"/>
      <c r="G33" s="910"/>
      <c r="H33" s="910"/>
      <c r="I33" s="909"/>
      <c r="J33" s="908">
        <f t="shared" si="1"/>
        <v>0</v>
      </c>
      <c r="K33" s="900">
        <f t="shared" si="3"/>
        <v>0</v>
      </c>
      <c r="L33" s="906"/>
      <c r="M33" s="905"/>
    </row>
    <row r="34" spans="2:13" ht="21.75" customHeight="1" x14ac:dyDescent="0.2">
      <c r="B34" s="982"/>
      <c r="C34" s="981" t="s">
        <v>773</v>
      </c>
      <c r="D34" s="974">
        <f t="shared" ref="D34:J34" si="5">SUM(D35:D48)</f>
        <v>0</v>
      </c>
      <c r="E34" s="904">
        <f t="shared" si="5"/>
        <v>0</v>
      </c>
      <c r="F34" s="974">
        <f t="shared" si="5"/>
        <v>0</v>
      </c>
      <c r="G34" s="904">
        <f t="shared" si="5"/>
        <v>0</v>
      </c>
      <c r="H34" s="904">
        <f t="shared" si="5"/>
        <v>0</v>
      </c>
      <c r="I34" s="904">
        <f t="shared" si="5"/>
        <v>0</v>
      </c>
      <c r="J34" s="904">
        <f t="shared" si="5"/>
        <v>0</v>
      </c>
      <c r="K34" s="942">
        <f t="shared" si="3"/>
        <v>0</v>
      </c>
      <c r="L34" s="901"/>
    </row>
    <row r="35" spans="2:13" x14ac:dyDescent="0.2">
      <c r="B35" s="896"/>
      <c r="C35" s="890"/>
      <c r="D35" s="1044"/>
      <c r="E35" s="899"/>
      <c r="F35" s="973"/>
      <c r="G35" s="898"/>
      <c r="H35" s="898"/>
      <c r="I35" s="889"/>
      <c r="J35" s="895">
        <f t="shared" ref="J35:J48" si="6">SUM(D35:I35)</f>
        <v>0</v>
      </c>
      <c r="K35" s="2002">
        <f t="shared" si="3"/>
        <v>0</v>
      </c>
      <c r="L35" s="897"/>
    </row>
    <row r="36" spans="2:13" ht="12" customHeight="1" x14ac:dyDescent="0.2">
      <c r="B36" s="896"/>
      <c r="C36" s="890"/>
      <c r="D36" s="1048"/>
      <c r="E36" s="893"/>
      <c r="F36" s="971"/>
      <c r="G36" s="893"/>
      <c r="H36" s="893"/>
      <c r="I36" s="889"/>
      <c r="J36" s="885">
        <f t="shared" si="6"/>
        <v>0</v>
      </c>
      <c r="K36" s="980">
        <f t="shared" si="3"/>
        <v>0</v>
      </c>
      <c r="L36" s="892"/>
    </row>
    <row r="37" spans="2:13" ht="12" customHeight="1" x14ac:dyDescent="0.2">
      <c r="B37" s="896"/>
      <c r="C37" s="890"/>
      <c r="D37" s="1048"/>
      <c r="E37" s="893"/>
      <c r="F37" s="971"/>
      <c r="G37" s="893"/>
      <c r="H37" s="893"/>
      <c r="I37" s="889"/>
      <c r="J37" s="885">
        <f t="shared" si="6"/>
        <v>0</v>
      </c>
      <c r="K37" s="980">
        <f t="shared" si="3"/>
        <v>0</v>
      </c>
      <c r="L37" s="892"/>
    </row>
    <row r="38" spans="2:13" ht="12" customHeight="1" x14ac:dyDescent="0.2">
      <c r="B38" s="896"/>
      <c r="C38" s="890"/>
      <c r="D38" s="1048"/>
      <c r="E38" s="893"/>
      <c r="F38" s="971"/>
      <c r="G38" s="893"/>
      <c r="H38" s="893"/>
      <c r="I38" s="889"/>
      <c r="J38" s="885">
        <f t="shared" si="6"/>
        <v>0</v>
      </c>
      <c r="K38" s="980">
        <f t="shared" si="3"/>
        <v>0</v>
      </c>
      <c r="L38" s="892"/>
    </row>
    <row r="39" spans="2:13" ht="12" customHeight="1" x14ac:dyDescent="0.2">
      <c r="B39" s="896"/>
      <c r="C39" s="890"/>
      <c r="D39" s="1048"/>
      <c r="E39" s="893"/>
      <c r="F39" s="971"/>
      <c r="G39" s="893"/>
      <c r="H39" s="893"/>
      <c r="I39" s="889"/>
      <c r="J39" s="885">
        <f t="shared" si="6"/>
        <v>0</v>
      </c>
      <c r="K39" s="980">
        <f t="shared" si="3"/>
        <v>0</v>
      </c>
      <c r="L39" s="892"/>
    </row>
    <row r="40" spans="2:13" ht="12" customHeight="1" x14ac:dyDescent="0.2">
      <c r="B40" s="896"/>
      <c r="C40" s="890"/>
      <c r="D40" s="1048"/>
      <c r="E40" s="893"/>
      <c r="F40" s="971"/>
      <c r="G40" s="893"/>
      <c r="H40" s="893"/>
      <c r="I40" s="889"/>
      <c r="J40" s="885">
        <f t="shared" si="6"/>
        <v>0</v>
      </c>
      <c r="K40" s="980">
        <f t="shared" si="3"/>
        <v>0</v>
      </c>
      <c r="L40" s="892"/>
    </row>
    <row r="41" spans="2:13" ht="12" customHeight="1" x14ac:dyDescent="0.2">
      <c r="B41" s="896"/>
      <c r="C41" s="890"/>
      <c r="D41" s="1048"/>
      <c r="E41" s="893"/>
      <c r="F41" s="971"/>
      <c r="G41" s="893"/>
      <c r="H41" s="893"/>
      <c r="I41" s="889"/>
      <c r="J41" s="885">
        <f t="shared" si="6"/>
        <v>0</v>
      </c>
      <c r="K41" s="980">
        <f t="shared" si="3"/>
        <v>0</v>
      </c>
      <c r="L41" s="892"/>
    </row>
    <row r="42" spans="2:13" ht="12" customHeight="1" x14ac:dyDescent="0.2">
      <c r="B42" s="896"/>
      <c r="C42" s="890"/>
      <c r="D42" s="1048"/>
      <c r="E42" s="893"/>
      <c r="F42" s="971"/>
      <c r="G42" s="893"/>
      <c r="H42" s="893"/>
      <c r="I42" s="889"/>
      <c r="J42" s="885">
        <f t="shared" si="6"/>
        <v>0</v>
      </c>
      <c r="K42" s="980">
        <f t="shared" si="3"/>
        <v>0</v>
      </c>
      <c r="L42" s="892"/>
    </row>
    <row r="43" spans="2:13" ht="12" customHeight="1" x14ac:dyDescent="0.2">
      <c r="B43" s="896"/>
      <c r="C43" s="890"/>
      <c r="D43" s="1048"/>
      <c r="E43" s="893"/>
      <c r="F43" s="971"/>
      <c r="G43" s="893"/>
      <c r="H43" s="893"/>
      <c r="I43" s="889"/>
      <c r="J43" s="885">
        <f t="shared" si="6"/>
        <v>0</v>
      </c>
      <c r="K43" s="980">
        <f t="shared" si="3"/>
        <v>0</v>
      </c>
      <c r="L43" s="892"/>
    </row>
    <row r="44" spans="2:13" x14ac:dyDescent="0.2">
      <c r="B44" s="896"/>
      <c r="C44" s="890"/>
      <c r="D44" s="1048"/>
      <c r="E44" s="893"/>
      <c r="F44" s="971"/>
      <c r="G44" s="893"/>
      <c r="H44" s="893"/>
      <c r="I44" s="889"/>
      <c r="J44" s="895">
        <f t="shared" si="6"/>
        <v>0</v>
      </c>
      <c r="K44" s="980">
        <f t="shared" si="3"/>
        <v>0</v>
      </c>
      <c r="L44" s="892"/>
    </row>
    <row r="45" spans="2:13" x14ac:dyDescent="0.2">
      <c r="B45" s="896"/>
      <c r="C45" s="890"/>
      <c r="D45" s="1048"/>
      <c r="E45" s="893"/>
      <c r="F45" s="971"/>
      <c r="G45" s="893"/>
      <c r="H45" s="893"/>
      <c r="I45" s="889"/>
      <c r="J45" s="895">
        <f t="shared" si="6"/>
        <v>0</v>
      </c>
      <c r="K45" s="980">
        <f t="shared" si="3"/>
        <v>0</v>
      </c>
      <c r="L45" s="892"/>
    </row>
    <row r="46" spans="2:13" x14ac:dyDescent="0.2">
      <c r="B46" s="891"/>
      <c r="C46" s="890"/>
      <c r="D46" s="1047"/>
      <c r="E46" s="887"/>
      <c r="F46" s="969"/>
      <c r="G46" s="887"/>
      <c r="H46" s="887"/>
      <c r="I46" s="889"/>
      <c r="J46" s="885">
        <f t="shared" si="6"/>
        <v>0</v>
      </c>
      <c r="K46" s="980">
        <f t="shared" si="3"/>
        <v>0</v>
      </c>
      <c r="L46" s="883"/>
    </row>
    <row r="47" spans="2:13" x14ac:dyDescent="0.2">
      <c r="B47" s="891"/>
      <c r="C47" s="890"/>
      <c r="D47" s="1047"/>
      <c r="E47" s="887"/>
      <c r="F47" s="969"/>
      <c r="G47" s="887"/>
      <c r="H47" s="887"/>
      <c r="I47" s="889"/>
      <c r="J47" s="885">
        <f t="shared" si="6"/>
        <v>0</v>
      </c>
      <c r="K47" s="980">
        <f t="shared" si="3"/>
        <v>0</v>
      </c>
      <c r="L47" s="883"/>
    </row>
    <row r="48" spans="2:13" ht="13.5" thickBot="1" x14ac:dyDescent="0.25">
      <c r="B48" s="882"/>
      <c r="C48" s="881"/>
      <c r="D48" s="1046"/>
      <c r="E48" s="879"/>
      <c r="F48" s="967"/>
      <c r="G48" s="879"/>
      <c r="H48" s="879"/>
      <c r="I48" s="878"/>
      <c r="J48" s="877">
        <f t="shared" si="6"/>
        <v>0</v>
      </c>
      <c r="K48" s="979">
        <f t="shared" si="3"/>
        <v>0</v>
      </c>
      <c r="L48" s="875"/>
    </row>
  </sheetData>
  <sheetProtection algorithmName="SHA-512" hashValue="09LgzLodULztcB4rUXnJ8B2Za2sq5X3FMcrdCW/2BrnlSEMc0YqKWuUY9IEFSkJlnG6M3tssVtRH6XojHZLQnw==" saltValue="byuAlQwUASJ+cW8V242nZA==" spinCount="100000" sheet="1" objects="1" scenarios="1"/>
  <mergeCells count="11">
    <mergeCell ref="D9:I9"/>
    <mergeCell ref="D11:I11"/>
    <mergeCell ref="K1:L1"/>
    <mergeCell ref="C2:J2"/>
    <mergeCell ref="B5:C11"/>
    <mergeCell ref="D5:J5"/>
    <mergeCell ref="K5:K11"/>
    <mergeCell ref="L5:L11"/>
    <mergeCell ref="D6:J6"/>
    <mergeCell ref="D7:I7"/>
    <mergeCell ref="J7:J11"/>
  </mergeCells>
  <printOptions horizontalCentered="1"/>
  <pageMargins left="0.59055118110236227" right="0.51181102362204722" top="1.1811023622047245" bottom="0.98425196850393704" header="0.51181102362204722" footer="0.51181102362204722"/>
  <pageSetup paperSize="9" scale="65"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FAAA7435-5ED7-43CA-AEDA-B99F2EDDF728}">
          <x14:formula1>
            <xm:f>słownik!$A$2:$A$175</xm:f>
          </x14:formula1>
          <xm:sqref>C27:C33 C35:C48</xm:sqref>
        </x14:dataValidation>
      </x14:dataValidations>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627D7E-604A-4AA5-B4F1-911C1371B702}">
  <sheetPr>
    <tabColor rgb="FFFF7C80"/>
    <pageSetUpPr fitToPage="1"/>
  </sheetPr>
  <dimension ref="B1:M47"/>
  <sheetViews>
    <sheetView showGridLines="0" view="pageBreakPreview" zoomScaleNormal="100" zoomScaleSheetLayoutView="100" workbookViewId="0">
      <selection activeCell="H2" sqref="H2:J2"/>
    </sheetView>
  </sheetViews>
  <sheetFormatPr defaultColWidth="9.28515625" defaultRowHeight="12.75" x14ac:dyDescent="0.2"/>
  <cols>
    <col min="1" max="1" width="2.5703125" style="874" customWidth="1"/>
    <col min="2" max="2" width="4.42578125" style="874" customWidth="1"/>
    <col min="3" max="3" width="44.7109375" style="874" customWidth="1"/>
    <col min="4" max="8" width="6.7109375" style="874" customWidth="1"/>
    <col min="9" max="9" width="10.28515625" style="874" customWidth="1"/>
    <col min="10" max="10" width="10.5703125" style="874" customWidth="1"/>
    <col min="11" max="12" width="9.28515625" style="874" customWidth="1"/>
    <col min="13" max="13" width="5.42578125" style="874" customWidth="1"/>
    <col min="14" max="16384" width="9.28515625" style="874"/>
  </cols>
  <sheetData>
    <row r="1" spans="2:13" ht="32.25" customHeight="1" x14ac:dyDescent="0.2">
      <c r="B1" s="643"/>
      <c r="C1" s="977"/>
      <c r="D1" s="977"/>
      <c r="E1" s="977"/>
      <c r="F1" s="977"/>
      <c r="G1" s="977"/>
      <c r="H1" s="977"/>
      <c r="I1" s="977"/>
      <c r="J1" s="977"/>
    </row>
    <row r="2" spans="2:13" ht="18" x14ac:dyDescent="0.2">
      <c r="B2" s="966"/>
      <c r="C2" s="965" t="str">
        <f>wizyt!C3</f>
        <v>??</v>
      </c>
      <c r="D2" s="965"/>
      <c r="E2" s="965"/>
      <c r="F2" s="965"/>
      <c r="G2" s="965"/>
      <c r="H2" s="2040" t="str">
        <f>wizyt!$B$1</f>
        <v xml:space="preserve"> </v>
      </c>
      <c r="I2" s="2708" t="str">
        <f>wizyt!$D$1</f>
        <v xml:space="preserve"> </v>
      </c>
      <c r="J2" s="2709"/>
    </row>
    <row r="3" spans="2:13" ht="20.25" x14ac:dyDescent="0.2">
      <c r="B3" s="961"/>
      <c r="C3" s="2710" t="s">
        <v>755</v>
      </c>
      <c r="D3" s="2710"/>
      <c r="E3" s="2710"/>
      <c r="F3" s="2710"/>
      <c r="G3" s="2710"/>
      <c r="H3" s="2710"/>
      <c r="I3" s="330"/>
      <c r="J3" s="961"/>
    </row>
    <row r="4" spans="2:13" ht="18.75" customHeight="1" x14ac:dyDescent="0.2">
      <c r="B4" s="997" t="s">
        <v>775</v>
      </c>
      <c r="C4" s="996"/>
      <c r="D4" s="996"/>
      <c r="E4" s="996"/>
      <c r="F4" s="996"/>
      <c r="G4" s="996"/>
      <c r="H4" s="995"/>
      <c r="I4" s="995"/>
      <c r="J4" s="961"/>
    </row>
    <row r="5" spans="2:13" ht="21.75" customHeight="1" thickBot="1" x14ac:dyDescent="0.25">
      <c r="B5" s="994" t="s">
        <v>784</v>
      </c>
      <c r="C5" s="330"/>
      <c r="D5" s="330"/>
      <c r="E5" s="330"/>
      <c r="F5" s="330"/>
      <c r="G5" s="330"/>
      <c r="H5" s="330"/>
      <c r="I5" s="330"/>
      <c r="J5" s="961"/>
    </row>
    <row r="6" spans="2:13" ht="12.75" customHeight="1" x14ac:dyDescent="0.2">
      <c r="B6" s="2737" t="s">
        <v>756</v>
      </c>
      <c r="C6" s="2738"/>
      <c r="D6" s="2719"/>
      <c r="E6" s="2719"/>
      <c r="F6" s="2719"/>
      <c r="G6" s="2719"/>
      <c r="H6" s="2720"/>
      <c r="I6" s="2703" t="s">
        <v>757</v>
      </c>
      <c r="J6" s="2721" t="s">
        <v>758</v>
      </c>
    </row>
    <row r="7" spans="2:13" ht="12.75" customHeight="1" x14ac:dyDescent="0.2">
      <c r="B7" s="2739"/>
      <c r="C7" s="2740"/>
      <c r="D7" s="2724"/>
      <c r="E7" s="2724"/>
      <c r="F7" s="2724"/>
      <c r="G7" s="2724"/>
      <c r="H7" s="2725"/>
      <c r="I7" s="2704"/>
      <c r="J7" s="2722"/>
    </row>
    <row r="8" spans="2:13" ht="12.75" customHeight="1" x14ac:dyDescent="0.2">
      <c r="B8" s="2739"/>
      <c r="C8" s="2740"/>
      <c r="D8" s="2730" t="s">
        <v>761</v>
      </c>
      <c r="E8" s="2730"/>
      <c r="F8" s="2730"/>
      <c r="G8" s="2730"/>
      <c r="H8" s="2731" t="s">
        <v>727</v>
      </c>
      <c r="I8" s="2704"/>
      <c r="J8" s="2722"/>
    </row>
    <row r="9" spans="2:13" ht="12.75" customHeight="1" x14ac:dyDescent="0.2">
      <c r="B9" s="2739"/>
      <c r="C9" s="2740"/>
      <c r="D9" s="959" t="s">
        <v>523</v>
      </c>
      <c r="E9" s="958" t="s">
        <v>524</v>
      </c>
      <c r="F9" s="958" t="s">
        <v>525</v>
      </c>
      <c r="G9" s="957" t="s">
        <v>526</v>
      </c>
      <c r="H9" s="2732"/>
      <c r="I9" s="2704"/>
      <c r="J9" s="2722"/>
    </row>
    <row r="10" spans="2:13" ht="12.75" customHeight="1" x14ac:dyDescent="0.2">
      <c r="B10" s="2739"/>
      <c r="C10" s="2740"/>
      <c r="D10" s="2695" t="s">
        <v>763</v>
      </c>
      <c r="E10" s="2695"/>
      <c r="F10" s="2695"/>
      <c r="G10" s="2696"/>
      <c r="H10" s="2732"/>
      <c r="I10" s="2704"/>
      <c r="J10" s="2722"/>
    </row>
    <row r="11" spans="2:13" ht="12.75" customHeight="1" x14ac:dyDescent="0.2">
      <c r="B11" s="2739"/>
      <c r="C11" s="2740"/>
      <c r="D11" s="1728">
        <f>'kalendarz  A'!$F$30</f>
        <v>27</v>
      </c>
      <c r="E11" s="1728">
        <f>'kalendarz  A'!$F$30</f>
        <v>27</v>
      </c>
      <c r="F11" s="1728">
        <f>'kalendarz  A'!$F$30</f>
        <v>27</v>
      </c>
      <c r="G11" s="1728">
        <f>'kalendarz  A'!$F$31</f>
        <v>11</v>
      </c>
      <c r="H11" s="2732"/>
      <c r="I11" s="2704"/>
      <c r="J11" s="2722"/>
      <c r="M11" s="913"/>
    </row>
    <row r="12" spans="2:13" ht="16.5" customHeight="1" thickBot="1" x14ac:dyDescent="0.25">
      <c r="B12" s="2741"/>
      <c r="C12" s="2742"/>
      <c r="D12" s="2697" t="s">
        <v>764</v>
      </c>
      <c r="E12" s="2697"/>
      <c r="F12" s="2697"/>
      <c r="G12" s="2698"/>
      <c r="H12" s="2733"/>
      <c r="I12" s="2705"/>
      <c r="J12" s="2723"/>
    </row>
    <row r="13" spans="2:13" ht="23.25" customHeight="1" x14ac:dyDescent="0.2">
      <c r="B13" s="1821"/>
      <c r="C13" s="956" t="s">
        <v>532</v>
      </c>
      <c r="D13" s="1729">
        <f>D14+D25+D33</f>
        <v>9</v>
      </c>
      <c r="E13" s="1729">
        <f>E14+E25+E33</f>
        <v>11</v>
      </c>
      <c r="F13" s="1729">
        <f>F14+F25+F33</f>
        <v>11</v>
      </c>
      <c r="G13" s="1729">
        <f>G14+G25+G33</f>
        <v>10</v>
      </c>
      <c r="H13" s="954">
        <f t="shared" ref="H13:H47" si="0">SUM(D13:G13)</f>
        <v>41</v>
      </c>
      <c r="I13" s="942">
        <f t="shared" ref="I13:I47" si="1">G13*$G$11+D13*$D$11+E13*$E$11+F13*$F$11</f>
        <v>947</v>
      </c>
      <c r="J13" s="953"/>
      <c r="K13" s="905"/>
    </row>
    <row r="14" spans="2:13" ht="19.5" customHeight="1" x14ac:dyDescent="0.2">
      <c r="B14" s="993"/>
      <c r="C14" s="1641" t="s">
        <v>766</v>
      </c>
      <c r="D14" s="904">
        <f>SUM(D15:D24)</f>
        <v>9</v>
      </c>
      <c r="E14" s="904">
        <f>SUM(E15:E24)</f>
        <v>11</v>
      </c>
      <c r="F14" s="904">
        <f>SUM(F15:F24)</f>
        <v>11</v>
      </c>
      <c r="G14" s="904">
        <f>SUM(G15:G24)</f>
        <v>10</v>
      </c>
      <c r="H14" s="915">
        <f t="shared" si="0"/>
        <v>41</v>
      </c>
      <c r="I14" s="942">
        <f t="shared" si="1"/>
        <v>947</v>
      </c>
      <c r="J14" s="992"/>
      <c r="K14" s="941"/>
    </row>
    <row r="15" spans="2:13" s="913" customFormat="1" ht="14.1" customHeight="1" x14ac:dyDescent="0.25">
      <c r="B15" s="951">
        <v>1</v>
      </c>
      <c r="C15" s="950" t="s">
        <v>785</v>
      </c>
      <c r="D15" s="945">
        <v>2</v>
      </c>
      <c r="E15" s="945">
        <v>2</v>
      </c>
      <c r="F15" s="945">
        <v>2</v>
      </c>
      <c r="G15" s="944">
        <v>3</v>
      </c>
      <c r="H15" s="943">
        <f t="shared" si="0"/>
        <v>9</v>
      </c>
      <c r="I15" s="942">
        <f t="shared" si="1"/>
        <v>195</v>
      </c>
      <c r="J15" s="992"/>
      <c r="K15" s="941"/>
      <c r="M15" s="937"/>
    </row>
    <row r="16" spans="2:13" s="913" customFormat="1" ht="14.1" customHeight="1" x14ac:dyDescent="0.2">
      <c r="B16" s="988">
        <v>2</v>
      </c>
      <c r="C16" s="928" t="s">
        <v>786</v>
      </c>
      <c r="D16" s="893"/>
      <c r="E16" s="893"/>
      <c r="F16" s="893"/>
      <c r="G16" s="889"/>
      <c r="H16" s="885">
        <f t="shared" si="0"/>
        <v>0</v>
      </c>
      <c r="I16" s="942">
        <f t="shared" si="1"/>
        <v>0</v>
      </c>
      <c r="J16" s="897"/>
      <c r="K16" s="905"/>
      <c r="M16" s="937"/>
    </row>
    <row r="17" spans="2:13" s="913" customFormat="1" ht="14.1" customHeight="1" x14ac:dyDescent="0.2">
      <c r="B17" s="951">
        <v>3</v>
      </c>
      <c r="C17" s="928" t="s">
        <v>769</v>
      </c>
      <c r="D17" s="893">
        <v>2</v>
      </c>
      <c r="E17" s="893">
        <v>2</v>
      </c>
      <c r="F17" s="893">
        <v>2</v>
      </c>
      <c r="G17" s="889">
        <v>2</v>
      </c>
      <c r="H17" s="885">
        <f t="shared" si="0"/>
        <v>8</v>
      </c>
      <c r="I17" s="942">
        <f t="shared" si="1"/>
        <v>184</v>
      </c>
      <c r="J17" s="897"/>
      <c r="K17" s="905"/>
      <c r="M17" s="937"/>
    </row>
    <row r="18" spans="2:13" s="913" customFormat="1" ht="14.1" customHeight="1" x14ac:dyDescent="0.2">
      <c r="B18" s="988">
        <v>4</v>
      </c>
      <c r="C18" s="928" t="s">
        <v>782</v>
      </c>
      <c r="D18" s="893">
        <v>1</v>
      </c>
      <c r="E18" s="893">
        <v>1</v>
      </c>
      <c r="F18" s="893"/>
      <c r="G18" s="889"/>
      <c r="H18" s="885">
        <f t="shared" si="0"/>
        <v>2</v>
      </c>
      <c r="I18" s="942">
        <f t="shared" si="1"/>
        <v>54</v>
      </c>
      <c r="J18" s="897"/>
      <c r="K18" s="905"/>
      <c r="M18" s="937"/>
    </row>
    <row r="19" spans="2:13" s="913" customFormat="1" ht="14.1" customHeight="1" x14ac:dyDescent="0.2">
      <c r="B19" s="951">
        <v>5</v>
      </c>
      <c r="C19" s="928" t="s">
        <v>787</v>
      </c>
      <c r="D19" s="1007">
        <v>2</v>
      </c>
      <c r="E19" s="1007">
        <v>2</v>
      </c>
      <c r="F19" s="1007">
        <v>2</v>
      </c>
      <c r="G19" s="1006"/>
      <c r="H19" s="885">
        <f t="shared" si="0"/>
        <v>6</v>
      </c>
      <c r="I19" s="942">
        <f t="shared" si="1"/>
        <v>162</v>
      </c>
      <c r="J19" s="897"/>
      <c r="K19" s="905"/>
      <c r="M19" s="937"/>
    </row>
    <row r="20" spans="2:13" s="913" customFormat="1" ht="14.1" customHeight="1" x14ac:dyDescent="0.2">
      <c r="B20" s="988">
        <v>6</v>
      </c>
      <c r="C20" s="928" t="s">
        <v>788</v>
      </c>
      <c r="D20" s="1007"/>
      <c r="E20" s="1007">
        <v>2</v>
      </c>
      <c r="F20" s="1007">
        <v>2</v>
      </c>
      <c r="G20" s="1006">
        <v>2</v>
      </c>
      <c r="H20" s="885">
        <f t="shared" si="0"/>
        <v>6</v>
      </c>
      <c r="I20" s="942">
        <f t="shared" si="1"/>
        <v>130</v>
      </c>
      <c r="J20" s="897"/>
      <c r="K20" s="905"/>
      <c r="M20" s="937"/>
    </row>
    <row r="21" spans="2:13" s="913" customFormat="1" ht="14.1" customHeight="1" x14ac:dyDescent="0.2">
      <c r="B21" s="951">
        <v>7</v>
      </c>
      <c r="C21" s="928" t="s">
        <v>789</v>
      </c>
      <c r="D21" s="893"/>
      <c r="E21" s="893"/>
      <c r="F21" s="893"/>
      <c r="G21" s="889"/>
      <c r="H21" s="885">
        <f t="shared" si="0"/>
        <v>0</v>
      </c>
      <c r="I21" s="942">
        <f t="shared" si="1"/>
        <v>0</v>
      </c>
      <c r="J21" s="897"/>
      <c r="K21" s="905"/>
      <c r="M21" s="937"/>
    </row>
    <row r="22" spans="2:13" s="913" customFormat="1" ht="14.1" customHeight="1" x14ac:dyDescent="0.2">
      <c r="B22" s="988">
        <v>8</v>
      </c>
      <c r="C22" s="928" t="s">
        <v>716</v>
      </c>
      <c r="D22" s="1003">
        <v>1</v>
      </c>
      <c r="E22" s="1003">
        <v>1</v>
      </c>
      <c r="F22" s="1003">
        <v>1</v>
      </c>
      <c r="G22" s="1005">
        <v>1</v>
      </c>
      <c r="H22" s="885">
        <f t="shared" si="0"/>
        <v>4</v>
      </c>
      <c r="I22" s="942">
        <f t="shared" si="1"/>
        <v>92</v>
      </c>
      <c r="J22" s="897"/>
      <c r="K22" s="905"/>
      <c r="M22" s="937"/>
    </row>
    <row r="23" spans="2:13" s="913" customFormat="1" ht="14.1" customHeight="1" x14ac:dyDescent="0.2">
      <c r="B23" s="951">
        <v>9</v>
      </c>
      <c r="C23" s="928" t="s">
        <v>702</v>
      </c>
      <c r="D23" s="893"/>
      <c r="E23" s="893"/>
      <c r="F23" s="1003">
        <v>2</v>
      </c>
      <c r="G23" s="1005">
        <v>2</v>
      </c>
      <c r="H23" s="885">
        <f t="shared" si="0"/>
        <v>4</v>
      </c>
      <c r="I23" s="942">
        <f t="shared" si="1"/>
        <v>76</v>
      </c>
      <c r="J23" s="897"/>
      <c r="K23" s="905"/>
      <c r="M23" s="933"/>
    </row>
    <row r="24" spans="2:13" s="913" customFormat="1" ht="14.1" customHeight="1" x14ac:dyDescent="0.2">
      <c r="B24" s="988">
        <v>10</v>
      </c>
      <c r="C24" s="928" t="s">
        <v>698</v>
      </c>
      <c r="D24" s="1004">
        <v>1</v>
      </c>
      <c r="E24" s="1003">
        <v>1</v>
      </c>
      <c r="F24" s="893"/>
      <c r="G24" s="889"/>
      <c r="H24" s="885">
        <f t="shared" si="0"/>
        <v>2</v>
      </c>
      <c r="I24" s="942">
        <f t="shared" si="1"/>
        <v>54</v>
      </c>
      <c r="J24" s="892"/>
      <c r="K24" s="905"/>
    </row>
    <row r="25" spans="2:13" s="913" customFormat="1" ht="14.1" customHeight="1" x14ac:dyDescent="0.2">
      <c r="B25" s="988"/>
      <c r="C25" s="983" t="s">
        <v>772</v>
      </c>
      <c r="D25" s="904">
        <f>SUM(D26:D32)</f>
        <v>0</v>
      </c>
      <c r="E25" s="904">
        <f>SUM(E26:E32)</f>
        <v>0</v>
      </c>
      <c r="F25" s="904">
        <f>SUM(F26:F32)</f>
        <v>0</v>
      </c>
      <c r="G25" s="904">
        <f>SUM(G26:G32)</f>
        <v>0</v>
      </c>
      <c r="H25" s="915">
        <f t="shared" si="0"/>
        <v>0</v>
      </c>
      <c r="I25" s="942">
        <f t="shared" si="1"/>
        <v>0</v>
      </c>
      <c r="J25" s="914"/>
      <c r="K25" s="905"/>
    </row>
    <row r="26" spans="2:13" s="913" customFormat="1" ht="19.5" customHeight="1" x14ac:dyDescent="0.2">
      <c r="B26" s="1002"/>
      <c r="C26" s="890"/>
      <c r="D26" s="894"/>
      <c r="E26" s="893"/>
      <c r="F26" s="893"/>
      <c r="G26" s="889"/>
      <c r="H26" s="895">
        <f t="shared" si="0"/>
        <v>0</v>
      </c>
      <c r="I26" s="942">
        <f t="shared" si="1"/>
        <v>0</v>
      </c>
      <c r="J26" s="897"/>
      <c r="K26" s="905"/>
    </row>
    <row r="27" spans="2:13" s="913" customFormat="1" ht="14.1" customHeight="1" x14ac:dyDescent="0.2">
      <c r="B27" s="896"/>
      <c r="C27" s="890"/>
      <c r="D27" s="894"/>
      <c r="E27" s="893"/>
      <c r="F27" s="893"/>
      <c r="G27" s="889"/>
      <c r="H27" s="885">
        <f t="shared" si="0"/>
        <v>0</v>
      </c>
      <c r="I27" s="942">
        <f t="shared" si="1"/>
        <v>0</v>
      </c>
      <c r="J27" s="897"/>
      <c r="K27" s="905"/>
    </row>
    <row r="28" spans="2:13" s="913" customFormat="1" ht="14.1" customHeight="1" x14ac:dyDescent="0.2">
      <c r="B28" s="896"/>
      <c r="C28" s="890"/>
      <c r="D28" s="894"/>
      <c r="E28" s="893"/>
      <c r="F28" s="893"/>
      <c r="G28" s="889"/>
      <c r="H28" s="885">
        <f t="shared" si="0"/>
        <v>0</v>
      </c>
      <c r="I28" s="942">
        <f t="shared" si="1"/>
        <v>0</v>
      </c>
      <c r="J28" s="897"/>
      <c r="K28" s="905"/>
    </row>
    <row r="29" spans="2:13" s="913" customFormat="1" ht="14.1" customHeight="1" x14ac:dyDescent="0.2">
      <c r="B29" s="896"/>
      <c r="C29" s="890"/>
      <c r="D29" s="894"/>
      <c r="E29" s="893"/>
      <c r="F29" s="893"/>
      <c r="G29" s="889"/>
      <c r="H29" s="885">
        <f t="shared" si="0"/>
        <v>0</v>
      </c>
      <c r="I29" s="942">
        <f t="shared" si="1"/>
        <v>0</v>
      </c>
      <c r="J29" s="892"/>
      <c r="K29" s="905"/>
    </row>
    <row r="30" spans="2:13" ht="14.1" customHeight="1" x14ac:dyDescent="0.2">
      <c r="B30" s="896"/>
      <c r="C30" s="890"/>
      <c r="D30" s="888"/>
      <c r="E30" s="887"/>
      <c r="F30" s="887"/>
      <c r="G30" s="886"/>
      <c r="H30" s="885">
        <f t="shared" si="0"/>
        <v>0</v>
      </c>
      <c r="I30" s="942">
        <f t="shared" si="1"/>
        <v>0</v>
      </c>
      <c r="J30" s="883"/>
      <c r="K30" s="905"/>
    </row>
    <row r="31" spans="2:13" ht="14.1" customHeight="1" x14ac:dyDescent="0.2">
      <c r="B31" s="891"/>
      <c r="C31" s="890"/>
      <c r="D31" s="888"/>
      <c r="E31" s="887"/>
      <c r="F31" s="887"/>
      <c r="G31" s="886"/>
      <c r="H31" s="885">
        <f t="shared" si="0"/>
        <v>0</v>
      </c>
      <c r="I31" s="942">
        <f t="shared" si="1"/>
        <v>0</v>
      </c>
      <c r="J31" s="883"/>
      <c r="K31" s="905"/>
    </row>
    <row r="32" spans="2:13" ht="14.1" customHeight="1" x14ac:dyDescent="0.2">
      <c r="B32" s="1001"/>
      <c r="C32" s="890"/>
      <c r="D32" s="911"/>
      <c r="E32" s="910"/>
      <c r="F32" s="910"/>
      <c r="G32" s="909"/>
      <c r="H32" s="908">
        <f t="shared" si="0"/>
        <v>0</v>
      </c>
      <c r="I32" s="942">
        <f t="shared" si="1"/>
        <v>0</v>
      </c>
      <c r="J32" s="906"/>
      <c r="K32" s="905"/>
    </row>
    <row r="33" spans="2:11" ht="14.1" customHeight="1" x14ac:dyDescent="0.2">
      <c r="B33" s="904"/>
      <c r="C33" s="981" t="s">
        <v>773</v>
      </c>
      <c r="D33" s="904">
        <f>SUM(D34:D47)</f>
        <v>0</v>
      </c>
      <c r="E33" s="904">
        <f>SUM(E34:E47)</f>
        <v>0</v>
      </c>
      <c r="F33" s="904">
        <f>SUM(F34:F47)</f>
        <v>0</v>
      </c>
      <c r="G33" s="904">
        <f>SUM(G34:G47)</f>
        <v>0</v>
      </c>
      <c r="H33" s="903">
        <f t="shared" si="0"/>
        <v>0</v>
      </c>
      <c r="I33" s="942">
        <f t="shared" si="1"/>
        <v>0</v>
      </c>
      <c r="J33" s="901"/>
      <c r="K33" s="905"/>
    </row>
    <row r="34" spans="2:11" ht="16.5" customHeight="1" x14ac:dyDescent="0.2">
      <c r="B34" s="896"/>
      <c r="C34" s="890"/>
      <c r="D34" s="894"/>
      <c r="E34" s="893"/>
      <c r="F34" s="893"/>
      <c r="G34" s="889"/>
      <c r="H34" s="895">
        <f t="shared" si="0"/>
        <v>0</v>
      </c>
      <c r="I34" s="942">
        <f t="shared" si="1"/>
        <v>0</v>
      </c>
      <c r="J34" s="897"/>
    </row>
    <row r="35" spans="2:11" x14ac:dyDescent="0.2">
      <c r="B35" s="896"/>
      <c r="C35" s="890"/>
      <c r="D35" s="894"/>
      <c r="E35" s="893"/>
      <c r="F35" s="893"/>
      <c r="G35" s="889"/>
      <c r="H35" s="885">
        <f t="shared" si="0"/>
        <v>0</v>
      </c>
      <c r="I35" s="942">
        <f t="shared" si="1"/>
        <v>0</v>
      </c>
      <c r="J35" s="892"/>
    </row>
    <row r="36" spans="2:11" ht="12" customHeight="1" x14ac:dyDescent="0.2">
      <c r="B36" s="896"/>
      <c r="C36" s="890"/>
      <c r="D36" s="894"/>
      <c r="E36" s="893"/>
      <c r="F36" s="893"/>
      <c r="G36" s="889"/>
      <c r="H36" s="885">
        <f t="shared" si="0"/>
        <v>0</v>
      </c>
      <c r="I36" s="942">
        <f t="shared" si="1"/>
        <v>0</v>
      </c>
      <c r="J36" s="892"/>
    </row>
    <row r="37" spans="2:11" ht="12" customHeight="1" x14ac:dyDescent="0.2">
      <c r="B37" s="896"/>
      <c r="C37" s="890"/>
      <c r="D37" s="894"/>
      <c r="E37" s="893"/>
      <c r="F37" s="893"/>
      <c r="G37" s="889"/>
      <c r="H37" s="885">
        <f t="shared" si="0"/>
        <v>0</v>
      </c>
      <c r="I37" s="942">
        <f t="shared" si="1"/>
        <v>0</v>
      </c>
      <c r="J37" s="892"/>
    </row>
    <row r="38" spans="2:11" ht="12" customHeight="1" x14ac:dyDescent="0.2">
      <c r="B38" s="896"/>
      <c r="C38" s="890"/>
      <c r="D38" s="894"/>
      <c r="E38" s="893"/>
      <c r="F38" s="893"/>
      <c r="G38" s="889"/>
      <c r="H38" s="885">
        <f t="shared" si="0"/>
        <v>0</v>
      </c>
      <c r="I38" s="942">
        <f t="shared" si="1"/>
        <v>0</v>
      </c>
      <c r="J38" s="892"/>
    </row>
    <row r="39" spans="2:11" ht="12" customHeight="1" x14ac:dyDescent="0.2">
      <c r="B39" s="896"/>
      <c r="C39" s="890"/>
      <c r="D39" s="894"/>
      <c r="E39" s="893"/>
      <c r="F39" s="893"/>
      <c r="G39" s="889"/>
      <c r="H39" s="885">
        <f t="shared" si="0"/>
        <v>0</v>
      </c>
      <c r="I39" s="942">
        <f t="shared" si="1"/>
        <v>0</v>
      </c>
      <c r="J39" s="892"/>
    </row>
    <row r="40" spans="2:11" ht="12" customHeight="1" x14ac:dyDescent="0.2">
      <c r="B40" s="896"/>
      <c r="C40" s="890"/>
      <c r="D40" s="894"/>
      <c r="E40" s="893"/>
      <c r="F40" s="893"/>
      <c r="G40" s="889"/>
      <c r="H40" s="885">
        <f t="shared" si="0"/>
        <v>0</v>
      </c>
      <c r="I40" s="942">
        <f t="shared" si="1"/>
        <v>0</v>
      </c>
      <c r="J40" s="892"/>
    </row>
    <row r="41" spans="2:11" ht="12" customHeight="1" x14ac:dyDescent="0.2">
      <c r="B41" s="896"/>
      <c r="C41" s="890"/>
      <c r="D41" s="894"/>
      <c r="E41" s="893"/>
      <c r="F41" s="893"/>
      <c r="G41" s="889"/>
      <c r="H41" s="885">
        <f t="shared" si="0"/>
        <v>0</v>
      </c>
      <c r="I41" s="942">
        <f t="shared" si="1"/>
        <v>0</v>
      </c>
      <c r="J41" s="892"/>
    </row>
    <row r="42" spans="2:11" ht="12" customHeight="1" x14ac:dyDescent="0.2">
      <c r="B42" s="896"/>
      <c r="C42" s="890"/>
      <c r="D42" s="894"/>
      <c r="E42" s="893"/>
      <c r="F42" s="893"/>
      <c r="G42" s="889"/>
      <c r="H42" s="885">
        <f t="shared" si="0"/>
        <v>0</v>
      </c>
      <c r="I42" s="942">
        <f t="shared" si="1"/>
        <v>0</v>
      </c>
      <c r="J42" s="892"/>
    </row>
    <row r="43" spans="2:11" ht="12" customHeight="1" x14ac:dyDescent="0.2">
      <c r="B43" s="896"/>
      <c r="C43" s="890"/>
      <c r="D43" s="894"/>
      <c r="E43" s="893"/>
      <c r="F43" s="893"/>
      <c r="G43" s="889"/>
      <c r="H43" s="885">
        <f t="shared" si="0"/>
        <v>0</v>
      </c>
      <c r="I43" s="942">
        <f t="shared" si="1"/>
        <v>0</v>
      </c>
      <c r="J43" s="892"/>
    </row>
    <row r="44" spans="2:11" ht="12" customHeight="1" x14ac:dyDescent="0.2">
      <c r="B44" s="896"/>
      <c r="C44" s="890"/>
      <c r="D44" s="894"/>
      <c r="E44" s="893"/>
      <c r="F44" s="893"/>
      <c r="G44" s="889"/>
      <c r="H44" s="885">
        <f t="shared" si="0"/>
        <v>0</v>
      </c>
      <c r="I44" s="942">
        <f t="shared" si="1"/>
        <v>0</v>
      </c>
      <c r="J44" s="892"/>
    </row>
    <row r="45" spans="2:11" ht="12" customHeight="1" x14ac:dyDescent="0.2">
      <c r="B45" s="896"/>
      <c r="C45" s="890"/>
      <c r="D45" s="888"/>
      <c r="E45" s="887"/>
      <c r="F45" s="887"/>
      <c r="G45" s="886"/>
      <c r="H45" s="885">
        <f t="shared" si="0"/>
        <v>0</v>
      </c>
      <c r="I45" s="942">
        <f t="shared" si="1"/>
        <v>0</v>
      </c>
      <c r="J45" s="883"/>
    </row>
    <row r="46" spans="2:11" x14ac:dyDescent="0.2">
      <c r="B46" s="891"/>
      <c r="C46" s="890"/>
      <c r="D46" s="888"/>
      <c r="E46" s="887"/>
      <c r="F46" s="887"/>
      <c r="G46" s="886"/>
      <c r="H46" s="885">
        <f t="shared" si="0"/>
        <v>0</v>
      </c>
      <c r="I46" s="942">
        <f t="shared" si="1"/>
        <v>0</v>
      </c>
      <c r="J46" s="883"/>
    </row>
    <row r="47" spans="2:11" ht="13.5" thickBot="1" x14ac:dyDescent="0.25">
      <c r="B47" s="882"/>
      <c r="C47" s="881"/>
      <c r="D47" s="880"/>
      <c r="E47" s="879"/>
      <c r="F47" s="879"/>
      <c r="G47" s="878"/>
      <c r="H47" s="877">
        <f t="shared" si="0"/>
        <v>0</v>
      </c>
      <c r="I47" s="1000">
        <f t="shared" si="1"/>
        <v>0</v>
      </c>
      <c r="J47" s="875"/>
    </row>
  </sheetData>
  <sheetProtection algorithmName="SHA-512" hashValue="LevVkb5hENjDNmH+MVVuYaHc2WDBci0CT29l4NAmeulLzX+gsiCW/XZyryXqJCYhUK3l7ZVAVgB7ZAQfNE75hQ==" saltValue="6uVCdm1BCVeoYIClVSyxGQ==" spinCount="100000" sheet="1" formatRows="0"/>
  <mergeCells count="11">
    <mergeCell ref="D12:G12"/>
    <mergeCell ref="I2:J2"/>
    <mergeCell ref="C3:H3"/>
    <mergeCell ref="B6:C12"/>
    <mergeCell ref="D6:H6"/>
    <mergeCell ref="I6:I12"/>
    <mergeCell ref="J6:J12"/>
    <mergeCell ref="D7:H7"/>
    <mergeCell ref="D8:G8"/>
    <mergeCell ref="H8:H12"/>
    <mergeCell ref="D10:G10"/>
  </mergeCells>
  <printOptions horizontalCentered="1"/>
  <pageMargins left="0.59055118110236227" right="0.51181102362204722" top="1.1811023622047245" bottom="0.98425196850393704" header="0.51181102362204722" footer="0.51181102362204722"/>
  <pageSetup paperSize="9" scale="68"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E17DA58C-0871-41B2-B78F-546437279053}">
          <x14:formula1>
            <xm:f>słownik!$A$2:$A$175</xm:f>
          </x14:formula1>
          <xm:sqref>C26:C32 C34:C47</xm:sqref>
        </x14:dataValidation>
      </x14:dataValidations>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F2855A-6365-4C89-B0E5-553C515EDF96}">
  <sheetPr>
    <tabColor rgb="FFFF7C80"/>
    <pageSetUpPr fitToPage="1"/>
  </sheetPr>
  <dimension ref="B1:U47"/>
  <sheetViews>
    <sheetView view="pageBreakPreview" zoomScale="110" zoomScaleNormal="100" zoomScaleSheetLayoutView="110" workbookViewId="0">
      <selection activeCell="P1" sqref="P1:R1"/>
    </sheetView>
  </sheetViews>
  <sheetFormatPr defaultColWidth="9.28515625" defaultRowHeight="12.75" x14ac:dyDescent="0.2"/>
  <cols>
    <col min="1" max="1" width="2.5703125" style="874" customWidth="1"/>
    <col min="2" max="2" width="4.42578125" style="874" customWidth="1"/>
    <col min="3" max="3" width="44.7109375" style="874" customWidth="1"/>
    <col min="4" max="9" width="6" style="874" customWidth="1"/>
    <col min="10" max="15" width="6.7109375" style="874" customWidth="1"/>
    <col min="16" max="16" width="10.140625" style="874" customWidth="1"/>
    <col min="17" max="17" width="10.28515625" style="874" customWidth="1"/>
    <col min="18" max="18" width="10.5703125" style="874" customWidth="1"/>
    <col min="19" max="20" width="9.28515625" style="874"/>
    <col min="21" max="21" width="5.42578125" style="874" customWidth="1"/>
    <col min="22" max="16384" width="9.28515625" style="874"/>
  </cols>
  <sheetData>
    <row r="1" spans="2:21" ht="18" x14ac:dyDescent="0.2">
      <c r="B1" s="966"/>
      <c r="C1" s="965" t="str">
        <f>wizyt!C3</f>
        <v>??</v>
      </c>
      <c r="D1" s="965"/>
      <c r="E1" s="965"/>
      <c r="F1" s="965"/>
      <c r="G1" s="965"/>
      <c r="H1" s="965"/>
      <c r="I1" s="965"/>
      <c r="J1" s="965"/>
      <c r="K1" s="965"/>
      <c r="L1" s="965"/>
      <c r="M1" s="965"/>
      <c r="N1" s="965"/>
      <c r="O1" s="965"/>
      <c r="P1" s="2040" t="str">
        <f>wizyt!$B$1</f>
        <v xml:space="preserve"> </v>
      </c>
      <c r="Q1" s="2708" t="str">
        <f>wizyt!$D$1</f>
        <v xml:space="preserve"> </v>
      </c>
      <c r="R1" s="2709"/>
    </row>
    <row r="2" spans="2:21" ht="20.25" x14ac:dyDescent="0.2">
      <c r="B2" s="961"/>
      <c r="C2" s="2710" t="s">
        <v>755</v>
      </c>
      <c r="D2" s="2710"/>
      <c r="E2" s="2710"/>
      <c r="F2" s="2710"/>
      <c r="G2" s="2710"/>
      <c r="H2" s="2710"/>
      <c r="I2" s="2710"/>
      <c r="J2" s="2710"/>
      <c r="K2" s="2710"/>
      <c r="L2" s="2710"/>
      <c r="M2" s="2710"/>
      <c r="N2" s="2710"/>
      <c r="O2" s="2710"/>
      <c r="P2" s="964" t="str">
        <f>wizyt!H3</f>
        <v>2023/2024</v>
      </c>
      <c r="Q2" s="330"/>
      <c r="R2" s="961"/>
    </row>
    <row r="3" spans="2:21" ht="18.75" customHeight="1" x14ac:dyDescent="0.2">
      <c r="B3" s="997" t="s">
        <v>775</v>
      </c>
      <c r="C3" s="996"/>
      <c r="D3" s="996"/>
      <c r="E3" s="996"/>
      <c r="F3" s="996"/>
      <c r="G3" s="996"/>
      <c r="H3" s="996"/>
      <c r="I3" s="996"/>
      <c r="J3" s="996" t="s">
        <v>16</v>
      </c>
      <c r="K3" s="996"/>
      <c r="L3" s="996"/>
      <c r="M3" s="996"/>
      <c r="N3" s="996"/>
      <c r="O3" s="995"/>
      <c r="P3" s="995"/>
      <c r="Q3" s="995"/>
      <c r="R3" s="961"/>
    </row>
    <row r="4" spans="2:21" ht="21.75" customHeight="1" thickBot="1" x14ac:dyDescent="0.25">
      <c r="B4" s="994" t="s">
        <v>784</v>
      </c>
      <c r="C4" s="330"/>
      <c r="D4" s="330"/>
      <c r="E4" s="330"/>
      <c r="F4" s="330"/>
      <c r="G4" s="330"/>
      <c r="H4" s="330"/>
      <c r="I4" s="330"/>
      <c r="J4" s="330"/>
      <c r="K4" s="330"/>
      <c r="L4" s="330"/>
      <c r="M4" s="330"/>
      <c r="N4" s="330"/>
      <c r="O4" s="330"/>
      <c r="P4" s="1016"/>
      <c r="Q4" s="330"/>
      <c r="R4" s="961"/>
    </row>
    <row r="5" spans="2:21" ht="12.75" customHeight="1" x14ac:dyDescent="0.2">
      <c r="B5" s="2737" t="s">
        <v>756</v>
      </c>
      <c r="C5" s="2738"/>
      <c r="D5" s="2719"/>
      <c r="E5" s="2719"/>
      <c r="F5" s="2719"/>
      <c r="G5" s="2719"/>
      <c r="H5" s="2719"/>
      <c r="I5" s="2719"/>
      <c r="J5" s="2719"/>
      <c r="K5" s="2719"/>
      <c r="L5" s="2719"/>
      <c r="M5" s="2719"/>
      <c r="N5" s="2719"/>
      <c r="O5" s="2720"/>
      <c r="P5" s="2743" t="s">
        <v>790</v>
      </c>
      <c r="Q5" s="2703" t="s">
        <v>757</v>
      </c>
      <c r="R5" s="2721" t="s">
        <v>758</v>
      </c>
    </row>
    <row r="6" spans="2:21" ht="12.75" customHeight="1" x14ac:dyDescent="0.2">
      <c r="B6" s="2739"/>
      <c r="C6" s="2740"/>
      <c r="D6" s="2724" t="s">
        <v>691</v>
      </c>
      <c r="E6" s="2724"/>
      <c r="F6" s="2724"/>
      <c r="G6" s="2724"/>
      <c r="H6" s="2724"/>
      <c r="I6" s="2724"/>
      <c r="J6" s="2724"/>
      <c r="K6" s="2724"/>
      <c r="L6" s="2724"/>
      <c r="M6" s="2724"/>
      <c r="N6" s="2724"/>
      <c r="O6" s="2725"/>
      <c r="P6" s="2744"/>
      <c r="Q6" s="2704"/>
      <c r="R6" s="2722"/>
    </row>
    <row r="7" spans="2:21" ht="12.75" customHeight="1" x14ac:dyDescent="0.2">
      <c r="B7" s="2739"/>
      <c r="C7" s="2740"/>
      <c r="D7" s="2726" t="s">
        <v>759</v>
      </c>
      <c r="E7" s="2726"/>
      <c r="F7" s="2726"/>
      <c r="G7" s="2726"/>
      <c r="H7" s="2726"/>
      <c r="I7" s="2726"/>
      <c r="J7" s="2727" t="s">
        <v>760</v>
      </c>
      <c r="K7" s="2730" t="s">
        <v>761</v>
      </c>
      <c r="L7" s="2730"/>
      <c r="M7" s="2730"/>
      <c r="N7" s="2730"/>
      <c r="O7" s="2731" t="s">
        <v>762</v>
      </c>
      <c r="P7" s="2744"/>
      <c r="Q7" s="2704"/>
      <c r="R7" s="2722"/>
    </row>
    <row r="8" spans="2:21" ht="12.75" customHeight="1" x14ac:dyDescent="0.2">
      <c r="B8" s="2739"/>
      <c r="C8" s="2740"/>
      <c r="D8" s="958" t="s">
        <v>523</v>
      </c>
      <c r="E8" s="958" t="s">
        <v>524</v>
      </c>
      <c r="F8" s="958" t="s">
        <v>525</v>
      </c>
      <c r="G8" s="960" t="s">
        <v>526</v>
      </c>
      <c r="H8" s="960" t="s">
        <v>527</v>
      </c>
      <c r="I8" s="957" t="s">
        <v>528</v>
      </c>
      <c r="J8" s="2728"/>
      <c r="K8" s="959" t="s">
        <v>523</v>
      </c>
      <c r="L8" s="958" t="s">
        <v>524</v>
      </c>
      <c r="M8" s="958" t="s">
        <v>525</v>
      </c>
      <c r="N8" s="957" t="s">
        <v>526</v>
      </c>
      <c r="O8" s="2732"/>
      <c r="P8" s="2744"/>
      <c r="Q8" s="2704"/>
      <c r="R8" s="2722"/>
    </row>
    <row r="9" spans="2:21" ht="12.75" customHeight="1" x14ac:dyDescent="0.2">
      <c r="B9" s="2739"/>
      <c r="C9" s="2740"/>
      <c r="D9" s="2695" t="s">
        <v>763</v>
      </c>
      <c r="E9" s="2695"/>
      <c r="F9" s="2695"/>
      <c r="G9" s="2695"/>
      <c r="H9" s="2695"/>
      <c r="I9" s="2696"/>
      <c r="J9" s="2728"/>
      <c r="K9" s="2695" t="s">
        <v>763</v>
      </c>
      <c r="L9" s="2695"/>
      <c r="M9" s="2695"/>
      <c r="N9" s="2696"/>
      <c r="O9" s="2732"/>
      <c r="P9" s="2744"/>
      <c r="Q9" s="2704"/>
      <c r="R9" s="2722"/>
    </row>
    <row r="10" spans="2:21" ht="12.75" customHeight="1" x14ac:dyDescent="0.2">
      <c r="B10" s="2739"/>
      <c r="C10" s="2740"/>
      <c r="D10" s="1728">
        <f>'kalendarz  A'!$F$30</f>
        <v>27</v>
      </c>
      <c r="E10" s="1728">
        <f>'kalendarz  A'!$F$30</f>
        <v>27</v>
      </c>
      <c r="F10" s="1728">
        <f>'kalendarz  A'!$F$30</f>
        <v>27</v>
      </c>
      <c r="G10" s="1728">
        <f>'kalendarz  A'!$F$30</f>
        <v>27</v>
      </c>
      <c r="H10" s="1728">
        <f>'kalendarz  A'!$F$30</f>
        <v>27</v>
      </c>
      <c r="I10" s="1728">
        <f>'kalendarz  A'!$F$31</f>
        <v>11</v>
      </c>
      <c r="J10" s="2728"/>
      <c r="K10" s="1728">
        <f>'kalendarz  A'!$F$30</f>
        <v>27</v>
      </c>
      <c r="L10" s="1728">
        <f>'kalendarz  A'!$F$30</f>
        <v>27</v>
      </c>
      <c r="M10" s="1728">
        <f>'kalendarz  A'!$F$30</f>
        <v>27</v>
      </c>
      <c r="N10" s="1728">
        <f>'kalendarz  A'!$F$31</f>
        <v>11</v>
      </c>
      <c r="O10" s="2732"/>
      <c r="P10" s="2744"/>
      <c r="Q10" s="2704"/>
      <c r="R10" s="2722"/>
      <c r="U10" s="913"/>
    </row>
    <row r="11" spans="2:21" ht="16.5" customHeight="1" thickBot="1" x14ac:dyDescent="0.25">
      <c r="B11" s="2741"/>
      <c r="C11" s="2742"/>
      <c r="D11" s="2697" t="s">
        <v>764</v>
      </c>
      <c r="E11" s="2697"/>
      <c r="F11" s="2697"/>
      <c r="G11" s="2697"/>
      <c r="H11" s="2697"/>
      <c r="I11" s="2698"/>
      <c r="J11" s="2729"/>
      <c r="K11" s="2697" t="s">
        <v>764</v>
      </c>
      <c r="L11" s="2697"/>
      <c r="M11" s="2697"/>
      <c r="N11" s="2698"/>
      <c r="O11" s="2733"/>
      <c r="P11" s="2745"/>
      <c r="Q11" s="2705"/>
      <c r="R11" s="2723"/>
    </row>
    <row r="12" spans="2:21" ht="23.25" customHeight="1" x14ac:dyDescent="0.2">
      <c r="B12" s="1821"/>
      <c r="C12" s="956" t="s">
        <v>532</v>
      </c>
      <c r="D12" s="1730">
        <f t="shared" ref="D12:I12" si="0">D13+D25+D33</f>
        <v>0</v>
      </c>
      <c r="E12" s="1729">
        <f t="shared" si="0"/>
        <v>0</v>
      </c>
      <c r="F12" s="1729">
        <f t="shared" si="0"/>
        <v>0</v>
      </c>
      <c r="G12" s="1729">
        <f t="shared" si="0"/>
        <v>0</v>
      </c>
      <c r="H12" s="1729">
        <f t="shared" si="0"/>
        <v>0</v>
      </c>
      <c r="I12" s="1729">
        <f t="shared" si="0"/>
        <v>0</v>
      </c>
      <c r="J12" s="955">
        <f t="shared" ref="J12:J32" si="1">SUM(D12:I12)</f>
        <v>0</v>
      </c>
      <c r="K12" s="1730">
        <f>K13+K25+K33</f>
        <v>0</v>
      </c>
      <c r="L12" s="1729">
        <f>L13+L25+L33</f>
        <v>0</v>
      </c>
      <c r="M12" s="1729">
        <f>M13+M25+M33</f>
        <v>0</v>
      </c>
      <c r="N12" s="1729">
        <f>N13+N25+N33</f>
        <v>0</v>
      </c>
      <c r="O12" s="954">
        <f t="shared" ref="O12:O47" si="2">SUM(K12:N12)</f>
        <v>0</v>
      </c>
      <c r="P12" s="1015">
        <f>O12+J12</f>
        <v>0</v>
      </c>
      <c r="Q12" s="1856">
        <f>Q13+Q25+Q33</f>
        <v>0</v>
      </c>
      <c r="R12" s="953"/>
      <c r="S12" s="905"/>
    </row>
    <row r="13" spans="2:21" ht="19.5" customHeight="1" x14ac:dyDescent="0.2">
      <c r="B13" s="993"/>
      <c r="C13" s="1641" t="s">
        <v>766</v>
      </c>
      <c r="D13" s="974">
        <f t="shared" ref="D13:I13" si="3">SUM(D14:D24)</f>
        <v>0</v>
      </c>
      <c r="E13" s="904">
        <f t="shared" si="3"/>
        <v>0</v>
      </c>
      <c r="F13" s="904">
        <f t="shared" si="3"/>
        <v>0</v>
      </c>
      <c r="G13" s="904">
        <f t="shared" si="3"/>
        <v>0</v>
      </c>
      <c r="H13" s="904">
        <f t="shared" si="3"/>
        <v>0</v>
      </c>
      <c r="I13" s="916">
        <f t="shared" si="3"/>
        <v>0</v>
      </c>
      <c r="J13" s="915">
        <f t="shared" si="1"/>
        <v>0</v>
      </c>
      <c r="K13" s="974">
        <f>SUM(K14:K24)</f>
        <v>0</v>
      </c>
      <c r="L13" s="904">
        <f>SUM(L14:L24)</f>
        <v>0</v>
      </c>
      <c r="M13" s="904">
        <f>SUM(M14:M24)</f>
        <v>0</v>
      </c>
      <c r="N13" s="904">
        <f>SUM(N14:N24)</f>
        <v>0</v>
      </c>
      <c r="O13" s="915">
        <f t="shared" si="2"/>
        <v>0</v>
      </c>
      <c r="P13" s="1011">
        <f t="shared" ref="P13:P47" si="4">J13+O13</f>
        <v>0</v>
      </c>
      <c r="Q13" s="902">
        <f t="shared" ref="Q13:Q47" si="5">G13*$G$10+H13*$H$10+I13*$I$10+L13*$L$10+M13*$M$10+N13*$N$10+K13*$K$10+D13*$D$10+E13*$E$10+F13*$F$10</f>
        <v>0</v>
      </c>
      <c r="R13" s="992"/>
      <c r="S13" s="941"/>
    </row>
    <row r="14" spans="2:21" s="913" customFormat="1" ht="14.1" customHeight="1" x14ac:dyDescent="0.25">
      <c r="B14" s="951">
        <v>1</v>
      </c>
      <c r="C14" s="950" t="s">
        <v>791</v>
      </c>
      <c r="D14" s="1552"/>
      <c r="E14" s="948"/>
      <c r="F14" s="948"/>
      <c r="G14" s="947"/>
      <c r="H14" s="947"/>
      <c r="I14" s="945"/>
      <c r="J14" s="946">
        <f t="shared" si="1"/>
        <v>0</v>
      </c>
      <c r="K14" s="1050"/>
      <c r="L14" s="945"/>
      <c r="M14" s="945"/>
      <c r="N14" s="944"/>
      <c r="O14" s="943">
        <f t="shared" si="2"/>
        <v>0</v>
      </c>
      <c r="P14" s="1014">
        <f t="shared" si="4"/>
        <v>0</v>
      </c>
      <c r="Q14" s="942">
        <f t="shared" si="5"/>
        <v>0</v>
      </c>
      <c r="R14" s="992"/>
      <c r="S14" s="941"/>
      <c r="U14" s="937"/>
    </row>
    <row r="15" spans="2:21" s="913" customFormat="1" ht="14.1" customHeight="1" x14ac:dyDescent="0.2">
      <c r="B15" s="988">
        <v>2</v>
      </c>
      <c r="C15" s="928" t="s">
        <v>786</v>
      </c>
      <c r="D15" s="1554"/>
      <c r="E15" s="899"/>
      <c r="F15" s="899"/>
      <c r="G15" s="898"/>
      <c r="H15" s="898"/>
      <c r="I15" s="893"/>
      <c r="J15" s="936">
        <f t="shared" si="1"/>
        <v>0</v>
      </c>
      <c r="K15" s="1048"/>
      <c r="L15" s="893"/>
      <c r="M15" s="893"/>
      <c r="N15" s="889"/>
      <c r="O15" s="885">
        <f t="shared" si="2"/>
        <v>0</v>
      </c>
      <c r="P15" s="1009">
        <f t="shared" si="4"/>
        <v>0</v>
      </c>
      <c r="Q15" s="884">
        <f t="shared" si="5"/>
        <v>0</v>
      </c>
      <c r="R15" s="897"/>
      <c r="S15" s="905"/>
      <c r="U15" s="937"/>
    </row>
    <row r="16" spans="2:21" s="913" customFormat="1" ht="14.1" customHeight="1" x14ac:dyDescent="0.2">
      <c r="B16" s="988">
        <v>3</v>
      </c>
      <c r="C16" s="928" t="s">
        <v>769</v>
      </c>
      <c r="D16" s="1554"/>
      <c r="E16" s="899"/>
      <c r="F16" s="899"/>
      <c r="G16" s="898"/>
      <c r="H16" s="898"/>
      <c r="I16" s="893"/>
      <c r="J16" s="936">
        <f t="shared" si="1"/>
        <v>0</v>
      </c>
      <c r="K16" s="1048"/>
      <c r="L16" s="893"/>
      <c r="M16" s="893"/>
      <c r="N16" s="889"/>
      <c r="O16" s="885">
        <f t="shared" si="2"/>
        <v>0</v>
      </c>
      <c r="P16" s="1009">
        <f t="shared" si="4"/>
        <v>0</v>
      </c>
      <c r="Q16" s="884">
        <f t="shared" si="5"/>
        <v>0</v>
      </c>
      <c r="R16" s="897"/>
      <c r="S16" s="905"/>
      <c r="U16" s="937"/>
    </row>
    <row r="17" spans="2:21" s="913" customFormat="1" ht="14.1" customHeight="1" x14ac:dyDescent="0.2">
      <c r="B17" s="988">
        <v>4</v>
      </c>
      <c r="C17" s="928" t="s">
        <v>787</v>
      </c>
      <c r="D17" s="1554"/>
      <c r="E17" s="899"/>
      <c r="F17" s="899"/>
      <c r="G17" s="898"/>
      <c r="H17" s="898"/>
      <c r="I17" s="893"/>
      <c r="J17" s="936">
        <f t="shared" si="1"/>
        <v>0</v>
      </c>
      <c r="K17" s="1048"/>
      <c r="L17" s="893"/>
      <c r="M17" s="893"/>
      <c r="N17" s="889"/>
      <c r="O17" s="885">
        <f t="shared" si="2"/>
        <v>0</v>
      </c>
      <c r="P17" s="1009">
        <f t="shared" si="4"/>
        <v>0</v>
      </c>
      <c r="Q17" s="884">
        <f t="shared" si="5"/>
        <v>0</v>
      </c>
      <c r="R17" s="897"/>
      <c r="S17" s="905"/>
      <c r="U17" s="937"/>
    </row>
    <row r="18" spans="2:21" s="913" customFormat="1" ht="14.1" customHeight="1" x14ac:dyDescent="0.2">
      <c r="B18" s="988">
        <v>5</v>
      </c>
      <c r="C18" s="928" t="s">
        <v>788</v>
      </c>
      <c r="D18" s="1554"/>
      <c r="E18" s="899"/>
      <c r="F18" s="899"/>
      <c r="G18" s="898"/>
      <c r="H18" s="898"/>
      <c r="I18" s="893"/>
      <c r="J18" s="936">
        <f t="shared" si="1"/>
        <v>0</v>
      </c>
      <c r="K18" s="1048"/>
      <c r="L18" s="893"/>
      <c r="M18" s="893"/>
      <c r="N18" s="889"/>
      <c r="O18" s="885">
        <f t="shared" si="2"/>
        <v>0</v>
      </c>
      <c r="P18" s="1009">
        <f t="shared" si="4"/>
        <v>0</v>
      </c>
      <c r="Q18" s="884">
        <f t="shared" si="5"/>
        <v>0</v>
      </c>
      <c r="R18" s="897"/>
      <c r="S18" s="905"/>
      <c r="U18" s="937"/>
    </row>
    <row r="19" spans="2:21" s="913" customFormat="1" ht="14.1" customHeight="1" x14ac:dyDescent="0.2">
      <c r="B19" s="988">
        <v>6</v>
      </c>
      <c r="C19" s="928" t="s">
        <v>792</v>
      </c>
      <c r="D19" s="1554"/>
      <c r="E19" s="899"/>
      <c r="F19" s="899"/>
      <c r="G19" s="898"/>
      <c r="H19" s="898"/>
      <c r="I19" s="893"/>
      <c r="J19" s="936">
        <f t="shared" si="1"/>
        <v>0</v>
      </c>
      <c r="K19" s="1048"/>
      <c r="L19" s="893"/>
      <c r="M19" s="893"/>
      <c r="N19" s="889"/>
      <c r="O19" s="885">
        <f t="shared" si="2"/>
        <v>0</v>
      </c>
      <c r="P19" s="1009">
        <f t="shared" si="4"/>
        <v>0</v>
      </c>
      <c r="Q19" s="884">
        <f t="shared" si="5"/>
        <v>0</v>
      </c>
      <c r="R19" s="897"/>
      <c r="S19" s="905"/>
      <c r="U19" s="937"/>
    </row>
    <row r="20" spans="2:21" s="913" customFormat="1" ht="14.1" customHeight="1" x14ac:dyDescent="0.2">
      <c r="B20" s="988">
        <v>7</v>
      </c>
      <c r="C20" s="928" t="s">
        <v>793</v>
      </c>
      <c r="D20" s="1554"/>
      <c r="E20" s="899"/>
      <c r="F20" s="899"/>
      <c r="G20" s="898"/>
      <c r="H20" s="898"/>
      <c r="I20" s="893"/>
      <c r="J20" s="936">
        <f t="shared" si="1"/>
        <v>0</v>
      </c>
      <c r="K20" s="1048"/>
      <c r="L20" s="893"/>
      <c r="M20" s="893"/>
      <c r="N20" s="889"/>
      <c r="O20" s="885">
        <f t="shared" si="2"/>
        <v>0</v>
      </c>
      <c r="P20" s="1009">
        <f t="shared" si="4"/>
        <v>0</v>
      </c>
      <c r="Q20" s="884">
        <f t="shared" si="5"/>
        <v>0</v>
      </c>
      <c r="R20" s="897"/>
      <c r="S20" s="905"/>
      <c r="U20" s="937" t="str">
        <f>IF(O14+O20=0,"",IF(O14+O20=9,"","BŁĄD!  O16+O15 nie równa się 9"))</f>
        <v/>
      </c>
    </row>
    <row r="21" spans="2:21" s="913" customFormat="1" ht="14.1" customHeight="1" x14ac:dyDescent="0.2">
      <c r="B21" s="988">
        <v>8</v>
      </c>
      <c r="C21" s="928" t="s">
        <v>716</v>
      </c>
      <c r="D21" s="1554"/>
      <c r="E21" s="899"/>
      <c r="F21" s="899"/>
      <c r="G21" s="898"/>
      <c r="H21" s="898"/>
      <c r="I21" s="893"/>
      <c r="J21" s="936">
        <f t="shared" si="1"/>
        <v>0</v>
      </c>
      <c r="K21" s="1048"/>
      <c r="L21" s="893"/>
      <c r="M21" s="893"/>
      <c r="N21" s="889"/>
      <c r="O21" s="885">
        <f t="shared" si="2"/>
        <v>0</v>
      </c>
      <c r="P21" s="1009">
        <f t="shared" si="4"/>
        <v>0</v>
      </c>
      <c r="Q21" s="884">
        <f t="shared" si="5"/>
        <v>0</v>
      </c>
      <c r="R21" s="897"/>
      <c r="S21" s="905"/>
      <c r="U21" s="933"/>
    </row>
    <row r="22" spans="2:21" s="913" customFormat="1" ht="14.1" customHeight="1" x14ac:dyDescent="0.2">
      <c r="B22" s="988">
        <v>9</v>
      </c>
      <c r="C22" s="928" t="s">
        <v>702</v>
      </c>
      <c r="D22" s="1554"/>
      <c r="E22" s="899"/>
      <c r="F22" s="899"/>
      <c r="G22" s="898"/>
      <c r="H22" s="898"/>
      <c r="I22" s="893"/>
      <c r="J22" s="885">
        <f t="shared" si="1"/>
        <v>0</v>
      </c>
      <c r="K22" s="1048"/>
      <c r="L22" s="893"/>
      <c r="M22" s="893"/>
      <c r="N22" s="889"/>
      <c r="O22" s="885">
        <f t="shared" si="2"/>
        <v>0</v>
      </c>
      <c r="P22" s="1009">
        <f t="shared" si="4"/>
        <v>0</v>
      </c>
      <c r="Q22" s="884">
        <f t="shared" si="5"/>
        <v>0</v>
      </c>
      <c r="R22" s="897"/>
      <c r="S22" s="905"/>
    </row>
    <row r="23" spans="2:21" s="913" customFormat="1" ht="14.1" customHeight="1" x14ac:dyDescent="0.2">
      <c r="B23" s="988">
        <v>10</v>
      </c>
      <c r="C23" s="928" t="s">
        <v>698</v>
      </c>
      <c r="D23" s="1554"/>
      <c r="E23" s="899"/>
      <c r="F23" s="899"/>
      <c r="G23" s="898"/>
      <c r="H23" s="898"/>
      <c r="I23" s="898"/>
      <c r="J23" s="885">
        <f t="shared" si="1"/>
        <v>0</v>
      </c>
      <c r="K23" s="1568"/>
      <c r="L23" s="893"/>
      <c r="M23" s="893"/>
      <c r="N23" s="889"/>
      <c r="O23" s="885">
        <f t="shared" si="2"/>
        <v>0</v>
      </c>
      <c r="P23" s="1009">
        <f t="shared" si="4"/>
        <v>0</v>
      </c>
      <c r="Q23" s="884">
        <f t="shared" si="5"/>
        <v>0</v>
      </c>
      <c r="R23" s="892"/>
      <c r="S23" s="905"/>
    </row>
    <row r="24" spans="2:21" s="913" customFormat="1" ht="14.1" customHeight="1" x14ac:dyDescent="0.2">
      <c r="B24" s="988">
        <v>11</v>
      </c>
      <c r="C24" s="1013" t="s">
        <v>782</v>
      </c>
      <c r="D24" s="1557"/>
      <c r="E24" s="923"/>
      <c r="F24" s="923"/>
      <c r="G24" s="922"/>
      <c r="H24" s="922"/>
      <c r="I24" s="922"/>
      <c r="J24" s="908">
        <f t="shared" si="1"/>
        <v>0</v>
      </c>
      <c r="K24" s="1569"/>
      <c r="L24" s="920"/>
      <c r="M24" s="920"/>
      <c r="N24" s="919"/>
      <c r="O24" s="908">
        <f t="shared" si="2"/>
        <v>0</v>
      </c>
      <c r="P24" s="1012">
        <f t="shared" si="4"/>
        <v>0</v>
      </c>
      <c r="Q24" s="918">
        <f t="shared" si="5"/>
        <v>0</v>
      </c>
      <c r="R24" s="917"/>
      <c r="S24" s="905"/>
    </row>
    <row r="25" spans="2:21" s="913" customFormat="1" ht="19.5" customHeight="1" x14ac:dyDescent="0.2">
      <c r="B25" s="984"/>
      <c r="C25" s="983" t="s">
        <v>772</v>
      </c>
      <c r="D25" s="974">
        <f t="shared" ref="D25:I25" si="6">SUM(D26:D32)</f>
        <v>0</v>
      </c>
      <c r="E25" s="904">
        <f t="shared" si="6"/>
        <v>0</v>
      </c>
      <c r="F25" s="904">
        <f t="shared" si="6"/>
        <v>0</v>
      </c>
      <c r="G25" s="904">
        <f t="shared" si="6"/>
        <v>0</v>
      </c>
      <c r="H25" s="904">
        <f t="shared" si="6"/>
        <v>0</v>
      </c>
      <c r="I25" s="916">
        <f t="shared" si="6"/>
        <v>0</v>
      </c>
      <c r="J25" s="915">
        <f t="shared" si="1"/>
        <v>0</v>
      </c>
      <c r="K25" s="974">
        <f>SUM(K26:K32)</f>
        <v>0</v>
      </c>
      <c r="L25" s="904">
        <f>SUM(L26:L32)</f>
        <v>0</v>
      </c>
      <c r="M25" s="904">
        <f>SUM(M26:M32)</f>
        <v>0</v>
      </c>
      <c r="N25" s="904">
        <f>SUM(N26:N32)</f>
        <v>0</v>
      </c>
      <c r="O25" s="915">
        <f t="shared" si="2"/>
        <v>0</v>
      </c>
      <c r="P25" s="1011">
        <f t="shared" si="4"/>
        <v>0</v>
      </c>
      <c r="Q25" s="902">
        <f t="shared" si="5"/>
        <v>0</v>
      </c>
      <c r="R25" s="914"/>
      <c r="S25" s="905"/>
    </row>
    <row r="26" spans="2:21" s="913" customFormat="1" ht="14.1" customHeight="1" x14ac:dyDescent="0.2">
      <c r="B26" s="896"/>
      <c r="C26" s="890"/>
      <c r="D26" s="1044"/>
      <c r="E26" s="899"/>
      <c r="F26" s="899"/>
      <c r="G26" s="898"/>
      <c r="H26" s="898"/>
      <c r="I26" s="889"/>
      <c r="J26" s="895">
        <f t="shared" si="1"/>
        <v>0</v>
      </c>
      <c r="K26" s="1568"/>
      <c r="L26" s="893"/>
      <c r="M26" s="893"/>
      <c r="N26" s="889"/>
      <c r="O26" s="895">
        <f t="shared" si="2"/>
        <v>0</v>
      </c>
      <c r="P26" s="1010">
        <f t="shared" si="4"/>
        <v>0</v>
      </c>
      <c r="Q26" s="900">
        <f t="shared" si="5"/>
        <v>0</v>
      </c>
      <c r="R26" s="897"/>
      <c r="S26" s="905"/>
    </row>
    <row r="27" spans="2:21" s="913" customFormat="1" ht="14.1" customHeight="1" x14ac:dyDescent="0.2">
      <c r="B27" s="896"/>
      <c r="C27" s="890"/>
      <c r="D27" s="1044"/>
      <c r="E27" s="899"/>
      <c r="F27" s="899"/>
      <c r="G27" s="898"/>
      <c r="H27" s="898"/>
      <c r="I27" s="889"/>
      <c r="J27" s="885">
        <f t="shared" si="1"/>
        <v>0</v>
      </c>
      <c r="K27" s="1568"/>
      <c r="L27" s="893"/>
      <c r="M27" s="893"/>
      <c r="N27" s="889"/>
      <c r="O27" s="885">
        <f t="shared" si="2"/>
        <v>0</v>
      </c>
      <c r="P27" s="1009">
        <f t="shared" si="4"/>
        <v>0</v>
      </c>
      <c r="Q27" s="884">
        <f t="shared" si="5"/>
        <v>0</v>
      </c>
      <c r="R27" s="897"/>
      <c r="S27" s="905"/>
    </row>
    <row r="28" spans="2:21" s="913" customFormat="1" ht="14.1" customHeight="1" x14ac:dyDescent="0.2">
      <c r="B28" s="896"/>
      <c r="C28" s="890"/>
      <c r="D28" s="1044"/>
      <c r="E28" s="899"/>
      <c r="F28" s="899"/>
      <c r="G28" s="898"/>
      <c r="H28" s="898"/>
      <c r="I28" s="889"/>
      <c r="J28" s="885">
        <f t="shared" si="1"/>
        <v>0</v>
      </c>
      <c r="K28" s="1568"/>
      <c r="L28" s="893"/>
      <c r="M28" s="893"/>
      <c r="N28" s="889"/>
      <c r="O28" s="885">
        <f t="shared" si="2"/>
        <v>0</v>
      </c>
      <c r="P28" s="1009">
        <f t="shared" si="4"/>
        <v>0</v>
      </c>
      <c r="Q28" s="884">
        <f t="shared" si="5"/>
        <v>0</v>
      </c>
      <c r="R28" s="897"/>
      <c r="S28" s="905"/>
    </row>
    <row r="29" spans="2:21" ht="14.1" customHeight="1" x14ac:dyDescent="0.2">
      <c r="B29" s="896"/>
      <c r="C29" s="890"/>
      <c r="D29" s="1048"/>
      <c r="E29" s="893"/>
      <c r="F29" s="893"/>
      <c r="G29" s="893"/>
      <c r="H29" s="893"/>
      <c r="I29" s="889"/>
      <c r="J29" s="885">
        <f t="shared" si="1"/>
        <v>0</v>
      </c>
      <c r="K29" s="1568"/>
      <c r="L29" s="893"/>
      <c r="M29" s="893"/>
      <c r="N29" s="889"/>
      <c r="O29" s="885">
        <f t="shared" si="2"/>
        <v>0</v>
      </c>
      <c r="P29" s="1009">
        <f t="shared" si="4"/>
        <v>0</v>
      </c>
      <c r="Q29" s="884">
        <f t="shared" si="5"/>
        <v>0</v>
      </c>
      <c r="R29" s="892"/>
      <c r="S29" s="905"/>
    </row>
    <row r="30" spans="2:21" ht="14.1" customHeight="1" x14ac:dyDescent="0.2">
      <c r="B30" s="891"/>
      <c r="C30" s="890"/>
      <c r="D30" s="1047"/>
      <c r="E30" s="887"/>
      <c r="F30" s="887"/>
      <c r="G30" s="887"/>
      <c r="H30" s="887"/>
      <c r="I30" s="889"/>
      <c r="J30" s="885">
        <f t="shared" si="1"/>
        <v>0</v>
      </c>
      <c r="K30" s="1570"/>
      <c r="L30" s="887"/>
      <c r="M30" s="887"/>
      <c r="N30" s="886"/>
      <c r="O30" s="885">
        <f t="shared" si="2"/>
        <v>0</v>
      </c>
      <c r="P30" s="1009">
        <f t="shared" si="4"/>
        <v>0</v>
      </c>
      <c r="Q30" s="884">
        <f t="shared" si="5"/>
        <v>0</v>
      </c>
      <c r="R30" s="883"/>
      <c r="S30" s="905"/>
    </row>
    <row r="31" spans="2:21" ht="14.1" customHeight="1" x14ac:dyDescent="0.2">
      <c r="B31" s="891"/>
      <c r="C31" s="890"/>
      <c r="D31" s="1047"/>
      <c r="E31" s="887"/>
      <c r="F31" s="887"/>
      <c r="G31" s="887"/>
      <c r="H31" s="887"/>
      <c r="I31" s="889"/>
      <c r="J31" s="885">
        <f t="shared" si="1"/>
        <v>0</v>
      </c>
      <c r="K31" s="1570"/>
      <c r="L31" s="887"/>
      <c r="M31" s="887"/>
      <c r="N31" s="886"/>
      <c r="O31" s="885">
        <f t="shared" si="2"/>
        <v>0</v>
      </c>
      <c r="P31" s="1009">
        <f t="shared" si="4"/>
        <v>0</v>
      </c>
      <c r="Q31" s="884">
        <f t="shared" si="5"/>
        <v>0</v>
      </c>
      <c r="R31" s="883"/>
      <c r="S31" s="905"/>
    </row>
    <row r="32" spans="2:21" ht="14.1" customHeight="1" x14ac:dyDescent="0.2">
      <c r="B32" s="912"/>
      <c r="C32" s="890"/>
      <c r="D32" s="1567"/>
      <c r="E32" s="910"/>
      <c r="F32" s="910"/>
      <c r="G32" s="910"/>
      <c r="H32" s="910"/>
      <c r="I32" s="909"/>
      <c r="J32" s="908">
        <f t="shared" si="1"/>
        <v>0</v>
      </c>
      <c r="K32" s="1571"/>
      <c r="L32" s="910"/>
      <c r="M32" s="910"/>
      <c r="N32" s="909"/>
      <c r="O32" s="908">
        <f t="shared" si="2"/>
        <v>0</v>
      </c>
      <c r="P32" s="1012">
        <f t="shared" si="4"/>
        <v>0</v>
      </c>
      <c r="Q32" s="907">
        <f t="shared" si="5"/>
        <v>0</v>
      </c>
      <c r="R32" s="906"/>
      <c r="S32" s="905"/>
    </row>
    <row r="33" spans="2:18" ht="21.75" customHeight="1" x14ac:dyDescent="0.2">
      <c r="B33" s="982"/>
      <c r="C33" s="981" t="s">
        <v>773</v>
      </c>
      <c r="D33" s="974">
        <f t="shared" ref="D33:N33" si="7">SUM(D34:D47)</f>
        <v>0</v>
      </c>
      <c r="E33" s="904">
        <f t="shared" si="7"/>
        <v>0</v>
      </c>
      <c r="F33" s="904">
        <f t="shared" si="7"/>
        <v>0</v>
      </c>
      <c r="G33" s="904">
        <f t="shared" si="7"/>
        <v>0</v>
      </c>
      <c r="H33" s="904">
        <f t="shared" si="7"/>
        <v>0</v>
      </c>
      <c r="I33" s="904">
        <f t="shared" si="7"/>
        <v>0</v>
      </c>
      <c r="J33" s="904">
        <f t="shared" si="7"/>
        <v>0</v>
      </c>
      <c r="K33" s="974">
        <f t="shared" si="7"/>
        <v>0</v>
      </c>
      <c r="L33" s="904">
        <f t="shared" si="7"/>
        <v>0</v>
      </c>
      <c r="M33" s="904">
        <f t="shared" si="7"/>
        <v>0</v>
      </c>
      <c r="N33" s="904">
        <f t="shared" si="7"/>
        <v>0</v>
      </c>
      <c r="O33" s="903">
        <f t="shared" si="2"/>
        <v>0</v>
      </c>
      <c r="P33" s="1011">
        <f t="shared" si="4"/>
        <v>0</v>
      </c>
      <c r="Q33" s="902">
        <f t="shared" si="5"/>
        <v>0</v>
      </c>
      <c r="R33" s="901"/>
    </row>
    <row r="34" spans="2:18" x14ac:dyDescent="0.2">
      <c r="B34" s="896"/>
      <c r="C34" s="890"/>
      <c r="D34" s="1044"/>
      <c r="E34" s="899"/>
      <c r="F34" s="899"/>
      <c r="G34" s="898"/>
      <c r="H34" s="898"/>
      <c r="I34" s="889"/>
      <c r="J34" s="895">
        <f t="shared" ref="J34:J47" si="8">SUM(D34:I34)</f>
        <v>0</v>
      </c>
      <c r="K34" s="1568"/>
      <c r="L34" s="893"/>
      <c r="M34" s="893"/>
      <c r="N34" s="889"/>
      <c r="O34" s="895">
        <f t="shared" si="2"/>
        <v>0</v>
      </c>
      <c r="P34" s="1010">
        <f t="shared" si="4"/>
        <v>0</v>
      </c>
      <c r="Q34" s="900">
        <f t="shared" si="5"/>
        <v>0</v>
      </c>
      <c r="R34" s="897"/>
    </row>
    <row r="35" spans="2:18" ht="12" customHeight="1" x14ac:dyDescent="0.2">
      <c r="B35" s="896"/>
      <c r="C35" s="890"/>
      <c r="D35" s="1048"/>
      <c r="E35" s="893"/>
      <c r="F35" s="893"/>
      <c r="G35" s="893"/>
      <c r="H35" s="893"/>
      <c r="I35" s="889"/>
      <c r="J35" s="885">
        <f t="shared" si="8"/>
        <v>0</v>
      </c>
      <c r="K35" s="1568"/>
      <c r="L35" s="893"/>
      <c r="M35" s="893"/>
      <c r="N35" s="889"/>
      <c r="O35" s="885">
        <f t="shared" si="2"/>
        <v>0</v>
      </c>
      <c r="P35" s="1009">
        <f t="shared" si="4"/>
        <v>0</v>
      </c>
      <c r="Q35" s="884">
        <f t="shared" si="5"/>
        <v>0</v>
      </c>
      <c r="R35" s="892"/>
    </row>
    <row r="36" spans="2:18" ht="12" customHeight="1" x14ac:dyDescent="0.2">
      <c r="B36" s="896"/>
      <c r="C36" s="890"/>
      <c r="D36" s="1048"/>
      <c r="E36" s="893"/>
      <c r="F36" s="893"/>
      <c r="G36" s="893"/>
      <c r="H36" s="893"/>
      <c r="I36" s="889"/>
      <c r="J36" s="885">
        <f t="shared" si="8"/>
        <v>0</v>
      </c>
      <c r="K36" s="1568"/>
      <c r="L36" s="893"/>
      <c r="M36" s="893"/>
      <c r="N36" s="889"/>
      <c r="O36" s="885">
        <f t="shared" si="2"/>
        <v>0</v>
      </c>
      <c r="P36" s="1009">
        <f t="shared" si="4"/>
        <v>0</v>
      </c>
      <c r="Q36" s="884">
        <f t="shared" si="5"/>
        <v>0</v>
      </c>
      <c r="R36" s="892"/>
    </row>
    <row r="37" spans="2:18" ht="12" customHeight="1" x14ac:dyDescent="0.2">
      <c r="B37" s="896"/>
      <c r="C37" s="890"/>
      <c r="D37" s="1048"/>
      <c r="E37" s="893"/>
      <c r="F37" s="893"/>
      <c r="G37" s="893"/>
      <c r="H37" s="893"/>
      <c r="I37" s="889"/>
      <c r="J37" s="885">
        <f t="shared" si="8"/>
        <v>0</v>
      </c>
      <c r="K37" s="1568"/>
      <c r="L37" s="893"/>
      <c r="M37" s="893"/>
      <c r="N37" s="889"/>
      <c r="O37" s="885">
        <f t="shared" si="2"/>
        <v>0</v>
      </c>
      <c r="P37" s="1009">
        <f t="shared" si="4"/>
        <v>0</v>
      </c>
      <c r="Q37" s="884">
        <f t="shared" si="5"/>
        <v>0</v>
      </c>
      <c r="R37" s="892"/>
    </row>
    <row r="38" spans="2:18" ht="12" customHeight="1" x14ac:dyDescent="0.2">
      <c r="B38" s="896"/>
      <c r="C38" s="890"/>
      <c r="D38" s="1048"/>
      <c r="E38" s="893"/>
      <c r="F38" s="893"/>
      <c r="G38" s="893"/>
      <c r="H38" s="893"/>
      <c r="I38" s="889"/>
      <c r="J38" s="885">
        <f t="shared" si="8"/>
        <v>0</v>
      </c>
      <c r="K38" s="1568"/>
      <c r="L38" s="893"/>
      <c r="M38" s="893"/>
      <c r="N38" s="889"/>
      <c r="O38" s="885">
        <f t="shared" si="2"/>
        <v>0</v>
      </c>
      <c r="P38" s="1009">
        <f t="shared" si="4"/>
        <v>0</v>
      </c>
      <c r="Q38" s="884">
        <f t="shared" si="5"/>
        <v>0</v>
      </c>
      <c r="R38" s="892"/>
    </row>
    <row r="39" spans="2:18" ht="12" customHeight="1" x14ac:dyDescent="0.2">
      <c r="B39" s="896"/>
      <c r="C39" s="890"/>
      <c r="D39" s="1048"/>
      <c r="E39" s="893"/>
      <c r="F39" s="893"/>
      <c r="G39" s="893"/>
      <c r="H39" s="893"/>
      <c r="I39" s="889"/>
      <c r="J39" s="885">
        <f t="shared" si="8"/>
        <v>0</v>
      </c>
      <c r="K39" s="1568"/>
      <c r="L39" s="893"/>
      <c r="M39" s="893"/>
      <c r="N39" s="889"/>
      <c r="O39" s="885">
        <f t="shared" si="2"/>
        <v>0</v>
      </c>
      <c r="P39" s="1009">
        <f t="shared" si="4"/>
        <v>0</v>
      </c>
      <c r="Q39" s="884">
        <f t="shared" si="5"/>
        <v>0</v>
      </c>
      <c r="R39" s="892"/>
    </row>
    <row r="40" spans="2:18" ht="12" customHeight="1" x14ac:dyDescent="0.2">
      <c r="B40" s="896"/>
      <c r="C40" s="890"/>
      <c r="D40" s="1048"/>
      <c r="E40" s="893"/>
      <c r="F40" s="893"/>
      <c r="G40" s="893"/>
      <c r="H40" s="893"/>
      <c r="I40" s="889"/>
      <c r="J40" s="885">
        <f t="shared" si="8"/>
        <v>0</v>
      </c>
      <c r="K40" s="1568"/>
      <c r="L40" s="893"/>
      <c r="M40" s="893"/>
      <c r="N40" s="889"/>
      <c r="O40" s="885">
        <f t="shared" si="2"/>
        <v>0</v>
      </c>
      <c r="P40" s="1009">
        <f t="shared" si="4"/>
        <v>0</v>
      </c>
      <c r="Q40" s="884">
        <f t="shared" si="5"/>
        <v>0</v>
      </c>
      <c r="R40" s="892"/>
    </row>
    <row r="41" spans="2:18" ht="12" customHeight="1" x14ac:dyDescent="0.2">
      <c r="B41" s="896"/>
      <c r="C41" s="890"/>
      <c r="D41" s="1048"/>
      <c r="E41" s="893"/>
      <c r="F41" s="893"/>
      <c r="G41" s="893"/>
      <c r="H41" s="893"/>
      <c r="I41" s="889"/>
      <c r="J41" s="885">
        <f t="shared" si="8"/>
        <v>0</v>
      </c>
      <c r="K41" s="1568"/>
      <c r="L41" s="893"/>
      <c r="M41" s="893"/>
      <c r="N41" s="889"/>
      <c r="O41" s="885">
        <f t="shared" si="2"/>
        <v>0</v>
      </c>
      <c r="P41" s="1009">
        <f t="shared" si="4"/>
        <v>0</v>
      </c>
      <c r="Q41" s="884">
        <f t="shared" si="5"/>
        <v>0</v>
      </c>
      <c r="R41" s="892"/>
    </row>
    <row r="42" spans="2:18" ht="12" customHeight="1" x14ac:dyDescent="0.2">
      <c r="B42" s="896"/>
      <c r="C42" s="890"/>
      <c r="D42" s="1048"/>
      <c r="E42" s="893"/>
      <c r="F42" s="893"/>
      <c r="G42" s="893"/>
      <c r="H42" s="893"/>
      <c r="I42" s="889"/>
      <c r="J42" s="885">
        <f t="shared" si="8"/>
        <v>0</v>
      </c>
      <c r="K42" s="1568"/>
      <c r="L42" s="893"/>
      <c r="M42" s="893"/>
      <c r="N42" s="889"/>
      <c r="O42" s="885">
        <f t="shared" si="2"/>
        <v>0</v>
      </c>
      <c r="P42" s="1009">
        <f t="shared" si="4"/>
        <v>0</v>
      </c>
      <c r="Q42" s="884">
        <f t="shared" si="5"/>
        <v>0</v>
      </c>
      <c r="R42" s="892"/>
    </row>
    <row r="43" spans="2:18" ht="12" customHeight="1" x14ac:dyDescent="0.2">
      <c r="B43" s="896"/>
      <c r="C43" s="890"/>
      <c r="D43" s="1048"/>
      <c r="E43" s="893"/>
      <c r="F43" s="893"/>
      <c r="G43" s="893"/>
      <c r="H43" s="893"/>
      <c r="I43" s="889"/>
      <c r="J43" s="885">
        <f t="shared" si="8"/>
        <v>0</v>
      </c>
      <c r="K43" s="1568"/>
      <c r="L43" s="893"/>
      <c r="M43" s="893"/>
      <c r="N43" s="889"/>
      <c r="O43" s="885">
        <f t="shared" si="2"/>
        <v>0</v>
      </c>
      <c r="P43" s="1009">
        <f t="shared" si="4"/>
        <v>0</v>
      </c>
      <c r="Q43" s="884">
        <f t="shared" si="5"/>
        <v>0</v>
      </c>
      <c r="R43" s="892"/>
    </row>
    <row r="44" spans="2:18" ht="12" customHeight="1" x14ac:dyDescent="0.2">
      <c r="B44" s="896"/>
      <c r="C44" s="890"/>
      <c r="D44" s="1048"/>
      <c r="E44" s="893"/>
      <c r="F44" s="893"/>
      <c r="G44" s="893"/>
      <c r="H44" s="893"/>
      <c r="I44" s="889"/>
      <c r="J44" s="885">
        <f t="shared" si="8"/>
        <v>0</v>
      </c>
      <c r="K44" s="1568"/>
      <c r="L44" s="893"/>
      <c r="M44" s="893"/>
      <c r="N44" s="889"/>
      <c r="O44" s="885">
        <f t="shared" si="2"/>
        <v>0</v>
      </c>
      <c r="P44" s="1009">
        <f t="shared" si="4"/>
        <v>0</v>
      </c>
      <c r="Q44" s="884">
        <f t="shared" si="5"/>
        <v>0</v>
      </c>
      <c r="R44" s="892"/>
    </row>
    <row r="45" spans="2:18" x14ac:dyDescent="0.2">
      <c r="B45" s="891"/>
      <c r="C45" s="890"/>
      <c r="D45" s="1047"/>
      <c r="E45" s="887"/>
      <c r="F45" s="887"/>
      <c r="G45" s="887"/>
      <c r="H45" s="887"/>
      <c r="I45" s="889"/>
      <c r="J45" s="885">
        <f t="shared" si="8"/>
        <v>0</v>
      </c>
      <c r="K45" s="1570"/>
      <c r="L45" s="887"/>
      <c r="M45" s="887"/>
      <c r="N45" s="886"/>
      <c r="O45" s="885">
        <f t="shared" si="2"/>
        <v>0</v>
      </c>
      <c r="P45" s="1009">
        <f t="shared" si="4"/>
        <v>0</v>
      </c>
      <c r="Q45" s="884">
        <f t="shared" si="5"/>
        <v>0</v>
      </c>
      <c r="R45" s="883"/>
    </row>
    <row r="46" spans="2:18" x14ac:dyDescent="0.2">
      <c r="B46" s="891"/>
      <c r="C46" s="890"/>
      <c r="D46" s="1047"/>
      <c r="E46" s="887"/>
      <c r="F46" s="887"/>
      <c r="G46" s="887"/>
      <c r="H46" s="887"/>
      <c r="I46" s="889"/>
      <c r="J46" s="885">
        <f t="shared" si="8"/>
        <v>0</v>
      </c>
      <c r="K46" s="1570"/>
      <c r="L46" s="887"/>
      <c r="M46" s="887"/>
      <c r="N46" s="886"/>
      <c r="O46" s="885">
        <f t="shared" si="2"/>
        <v>0</v>
      </c>
      <c r="P46" s="1009">
        <f t="shared" si="4"/>
        <v>0</v>
      </c>
      <c r="Q46" s="884">
        <f t="shared" si="5"/>
        <v>0</v>
      </c>
      <c r="R46" s="883"/>
    </row>
    <row r="47" spans="2:18" ht="13.5" thickBot="1" x14ac:dyDescent="0.25">
      <c r="B47" s="882"/>
      <c r="C47" s="881"/>
      <c r="D47" s="1046"/>
      <c r="E47" s="879"/>
      <c r="F47" s="879"/>
      <c r="G47" s="879"/>
      <c r="H47" s="879"/>
      <c r="I47" s="878"/>
      <c r="J47" s="877">
        <f t="shared" si="8"/>
        <v>0</v>
      </c>
      <c r="K47" s="1572"/>
      <c r="L47" s="879"/>
      <c r="M47" s="879"/>
      <c r="N47" s="878"/>
      <c r="O47" s="877">
        <f t="shared" si="2"/>
        <v>0</v>
      </c>
      <c r="P47" s="1008">
        <f t="shared" si="4"/>
        <v>0</v>
      </c>
      <c r="Q47" s="876">
        <f t="shared" si="5"/>
        <v>0</v>
      </c>
      <c r="R47" s="875"/>
    </row>
  </sheetData>
  <sheetProtection algorithmName="SHA-512" hashValue="hNIqXSLqMTxoBUZng1CTgv3Z+84W4aspd+ZJ4szGu4gOie2PbalYtbZ26itgdFU2ven1fF5tqrHTs0cgJxPo1Q==" saltValue="Gq3wPJBUsNKcHHfHrBiVNw==" spinCount="100000" sheet="1" objects="1" scenarios="1"/>
  <mergeCells count="16">
    <mergeCell ref="Q1:R1"/>
    <mergeCell ref="C2:O2"/>
    <mergeCell ref="B5:C11"/>
    <mergeCell ref="D5:O5"/>
    <mergeCell ref="P5:P11"/>
    <mergeCell ref="Q5:Q11"/>
    <mergeCell ref="R5:R11"/>
    <mergeCell ref="D6:O6"/>
    <mergeCell ref="D7:I7"/>
    <mergeCell ref="J7:J11"/>
    <mergeCell ref="K7:N7"/>
    <mergeCell ref="O7:O11"/>
    <mergeCell ref="D9:I9"/>
    <mergeCell ref="K9:N9"/>
    <mergeCell ref="D11:I11"/>
    <mergeCell ref="K11:N11"/>
  </mergeCells>
  <printOptions horizontalCentered="1"/>
  <pageMargins left="0.59055118110236227" right="0.51181102362204722" top="1.1811023622047245" bottom="0.98425196850393704" header="0.51181102362204722" footer="0.51181102362204722"/>
  <pageSetup paperSize="9" scale="66" orientation="landscape" r:id="rId1"/>
  <headerFooter alignWithMargins="0"/>
  <colBreaks count="1" manualBreakCount="1">
    <brk id="18" max="1048575" man="1"/>
  </colBreaks>
  <extLst>
    <ext xmlns:x14="http://schemas.microsoft.com/office/spreadsheetml/2009/9/main" uri="{CCE6A557-97BC-4b89-ADB6-D9C93CAAB3DF}">
      <x14:dataValidations xmlns:xm="http://schemas.microsoft.com/office/excel/2006/main" count="1">
        <x14:dataValidation type="list" allowBlank="1" showInputMessage="1" showErrorMessage="1" xr:uid="{542077C4-6E5D-4EF5-B399-C1F448F20B98}">
          <x14:formula1>
            <xm:f>słownik!$A$2:$A$175</xm:f>
          </x14:formula1>
          <xm:sqref>C26:C32 C34:C47</xm:sqref>
        </x14:dataValidation>
      </x14:dataValidations>
    </ext>
  </extLst>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CB2192-F351-413F-A95C-3425ACA1D2F0}">
  <sheetPr>
    <tabColor rgb="FFFF7C80"/>
    <pageSetUpPr fitToPage="1"/>
  </sheetPr>
  <dimension ref="B1:N43"/>
  <sheetViews>
    <sheetView showGridLines="0" view="pageBreakPreview" topLeftCell="B1" zoomScaleNormal="100" zoomScaleSheetLayoutView="100" workbookViewId="0">
      <selection activeCell="Q50" sqref="Q50"/>
    </sheetView>
  </sheetViews>
  <sheetFormatPr defaultColWidth="9.28515625" defaultRowHeight="12.75" x14ac:dyDescent="0.2"/>
  <cols>
    <col min="1" max="1" width="2.5703125" style="874" customWidth="1"/>
    <col min="2" max="2" width="4.42578125" style="874" customWidth="1"/>
    <col min="3" max="3" width="45.28515625" style="874" customWidth="1"/>
    <col min="4" max="9" width="6" style="874" customWidth="1"/>
    <col min="10" max="10" width="6.7109375" style="874" customWidth="1"/>
    <col min="11" max="11" width="10.28515625" style="874" customWidth="1"/>
    <col min="12" max="12" width="10.5703125" style="874" customWidth="1"/>
    <col min="13" max="14" width="9.28515625" style="874" customWidth="1"/>
    <col min="15" max="16384" width="9.28515625" style="874"/>
  </cols>
  <sheetData>
    <row r="1" spans="2:13" ht="32.25" customHeight="1" x14ac:dyDescent="0.2">
      <c r="B1" s="643"/>
      <c r="C1" s="977"/>
      <c r="D1" s="977"/>
      <c r="E1" s="977"/>
      <c r="F1" s="977"/>
      <c r="G1" s="977"/>
      <c r="H1" s="977"/>
      <c r="I1" s="977"/>
      <c r="J1" s="977"/>
      <c r="K1" s="999"/>
      <c r="L1" s="977"/>
    </row>
    <row r="2" spans="2:13" ht="18" x14ac:dyDescent="0.2">
      <c r="B2" s="966"/>
      <c r="C2" s="965" t="str">
        <f>wizyt!C3</f>
        <v>??</v>
      </c>
      <c r="D2" s="965"/>
      <c r="E2" s="965"/>
      <c r="F2" s="965"/>
      <c r="G2" s="965"/>
      <c r="H2" s="965"/>
      <c r="I2" s="965"/>
      <c r="J2" s="2040" t="str">
        <f>wizyt!$B$1</f>
        <v xml:space="preserve"> </v>
      </c>
      <c r="K2" s="2708" t="str">
        <f>wizyt!$D$1</f>
        <v xml:space="preserve"> </v>
      </c>
      <c r="L2" s="2709"/>
    </row>
    <row r="3" spans="2:13" ht="20.25" x14ac:dyDescent="0.2">
      <c r="B3" s="961"/>
      <c r="C3" s="2710" t="s">
        <v>755</v>
      </c>
      <c r="D3" s="2710"/>
      <c r="E3" s="2710"/>
      <c r="F3" s="2710"/>
      <c r="G3" s="2710"/>
      <c r="H3" s="2710"/>
      <c r="I3" s="2710"/>
      <c r="J3" s="2710"/>
      <c r="K3" s="998" t="str">
        <f>wizyt!H3</f>
        <v>2023/2024</v>
      </c>
      <c r="L3" s="961"/>
    </row>
    <row r="4" spans="2:13" ht="18.75" customHeight="1" x14ac:dyDescent="0.2">
      <c r="B4" s="997" t="s">
        <v>775</v>
      </c>
      <c r="C4" s="996"/>
      <c r="D4" s="996"/>
      <c r="E4" s="996"/>
      <c r="F4" s="996" t="s">
        <v>16</v>
      </c>
      <c r="G4" s="996"/>
      <c r="H4" s="996"/>
      <c r="I4" s="996"/>
      <c r="J4" s="996"/>
      <c r="K4" s="995"/>
      <c r="L4" s="961"/>
    </row>
    <row r="5" spans="2:13" ht="21.75" customHeight="1" thickBot="1" x14ac:dyDescent="0.25">
      <c r="B5" s="994" t="s">
        <v>794</v>
      </c>
      <c r="C5" s="330"/>
      <c r="D5" s="330"/>
      <c r="E5" s="330"/>
      <c r="F5" s="330"/>
      <c r="G5" s="330"/>
      <c r="H5" s="330"/>
      <c r="I5" s="330"/>
      <c r="J5" s="330"/>
      <c r="K5" s="330"/>
      <c r="L5" s="961"/>
    </row>
    <row r="6" spans="2:13" ht="12.75" customHeight="1" x14ac:dyDescent="0.2">
      <c r="B6" s="2737" t="s">
        <v>756</v>
      </c>
      <c r="C6" s="2738"/>
      <c r="D6" s="2719"/>
      <c r="E6" s="2719"/>
      <c r="F6" s="2719"/>
      <c r="G6" s="2719"/>
      <c r="H6" s="2719"/>
      <c r="I6" s="2719"/>
      <c r="J6" s="2719"/>
      <c r="K6" s="2703" t="s">
        <v>757</v>
      </c>
      <c r="L6" s="2721" t="s">
        <v>758</v>
      </c>
    </row>
    <row r="7" spans="2:13" ht="12.75" customHeight="1" x14ac:dyDescent="0.2">
      <c r="B7" s="2739"/>
      <c r="C7" s="2740"/>
      <c r="D7" s="2724" t="s">
        <v>691</v>
      </c>
      <c r="E7" s="2724"/>
      <c r="F7" s="2724"/>
      <c r="G7" s="2724"/>
      <c r="H7" s="2724"/>
      <c r="I7" s="2724"/>
      <c r="J7" s="2724"/>
      <c r="K7" s="2704"/>
      <c r="L7" s="2722"/>
    </row>
    <row r="8" spans="2:13" ht="12.75" customHeight="1" x14ac:dyDescent="0.2">
      <c r="B8" s="2739"/>
      <c r="C8" s="2740"/>
      <c r="D8" s="2726" t="s">
        <v>759</v>
      </c>
      <c r="E8" s="2726"/>
      <c r="F8" s="2726"/>
      <c r="G8" s="2726"/>
      <c r="H8" s="2726"/>
      <c r="I8" s="2726"/>
      <c r="J8" s="2727" t="s">
        <v>572</v>
      </c>
      <c r="K8" s="2704"/>
      <c r="L8" s="2722"/>
    </row>
    <row r="9" spans="2:13" ht="12.75" customHeight="1" x14ac:dyDescent="0.2">
      <c r="B9" s="2739"/>
      <c r="C9" s="2740"/>
      <c r="D9" s="958" t="s">
        <v>523</v>
      </c>
      <c r="E9" s="958" t="s">
        <v>524</v>
      </c>
      <c r="F9" s="958" t="s">
        <v>525</v>
      </c>
      <c r="G9" s="960" t="s">
        <v>526</v>
      </c>
      <c r="H9" s="960" t="s">
        <v>527</v>
      </c>
      <c r="I9" s="957" t="s">
        <v>528</v>
      </c>
      <c r="J9" s="2728"/>
      <c r="K9" s="2704"/>
      <c r="L9" s="2722"/>
    </row>
    <row r="10" spans="2:13" ht="12.75" customHeight="1" x14ac:dyDescent="0.2">
      <c r="B10" s="2739"/>
      <c r="C10" s="2740"/>
      <c r="D10" s="2695" t="s">
        <v>763</v>
      </c>
      <c r="E10" s="2695"/>
      <c r="F10" s="2695"/>
      <c r="G10" s="2695"/>
      <c r="H10" s="2695"/>
      <c r="I10" s="2696"/>
      <c r="J10" s="2728"/>
      <c r="K10" s="2704"/>
      <c r="L10" s="2722"/>
    </row>
    <row r="11" spans="2:13" ht="12.75" customHeight="1" x14ac:dyDescent="0.2">
      <c r="B11" s="2739"/>
      <c r="C11" s="2740"/>
      <c r="D11" s="1728">
        <f>'kalendarz  A'!$F$30</f>
        <v>27</v>
      </c>
      <c r="E11" s="1728">
        <f>'kalendarz  A'!$F$30</f>
        <v>27</v>
      </c>
      <c r="F11" s="1728">
        <f>'kalendarz  A'!$F$30</f>
        <v>27</v>
      </c>
      <c r="G11" s="1728">
        <f>'kalendarz  A'!$F$30</f>
        <v>27</v>
      </c>
      <c r="H11" s="1728">
        <f>'kalendarz  A'!$F$30</f>
        <v>27</v>
      </c>
      <c r="I11" s="1728">
        <f>'kalendarz  A'!$F$31</f>
        <v>11</v>
      </c>
      <c r="J11" s="2728"/>
      <c r="K11" s="2704"/>
      <c r="L11" s="2722"/>
    </row>
    <row r="12" spans="2:13" ht="16.5" customHeight="1" thickBot="1" x14ac:dyDescent="0.25">
      <c r="B12" s="2741"/>
      <c r="C12" s="2742"/>
      <c r="D12" s="2735" t="s">
        <v>764</v>
      </c>
      <c r="E12" s="2735"/>
      <c r="F12" s="2735"/>
      <c r="G12" s="2735"/>
      <c r="H12" s="2735"/>
      <c r="I12" s="2736"/>
      <c r="J12" s="2729"/>
      <c r="K12" s="2705"/>
      <c r="L12" s="2723"/>
    </row>
    <row r="13" spans="2:13" ht="23.25" customHeight="1" thickBot="1" x14ac:dyDescent="0.25">
      <c r="B13" s="1040"/>
      <c r="C13" s="1039" t="s">
        <v>532</v>
      </c>
      <c r="D13" s="1038">
        <f t="shared" ref="D13:I13" si="0">D14+D25+D31</f>
        <v>8.33</v>
      </c>
      <c r="E13" s="1038">
        <f t="shared" si="0"/>
        <v>8.33</v>
      </c>
      <c r="F13" s="1038">
        <f t="shared" si="0"/>
        <v>11.33</v>
      </c>
      <c r="G13" s="1038">
        <f t="shared" si="0"/>
        <v>12</v>
      </c>
      <c r="H13" s="1038">
        <f t="shared" si="0"/>
        <v>10</v>
      </c>
      <c r="I13" s="1038">
        <f t="shared" si="0"/>
        <v>12</v>
      </c>
      <c r="J13" s="2003">
        <f t="shared" ref="J13:J30" si="1">SUM(D13:I13)</f>
        <v>61.99</v>
      </c>
      <c r="K13" s="2004">
        <f>K14+K25+K31</f>
        <v>1481.73</v>
      </c>
      <c r="L13" s="1037"/>
      <c r="M13" s="905"/>
    </row>
    <row r="14" spans="2:13" ht="19.5" customHeight="1" x14ac:dyDescent="0.2">
      <c r="B14" s="1857"/>
      <c r="C14" s="2005" t="s">
        <v>766</v>
      </c>
      <c r="D14" s="1858">
        <f t="shared" ref="D14:I14" si="2">SUM(D15:D24)</f>
        <v>8.33</v>
      </c>
      <c r="E14" s="1858">
        <f t="shared" si="2"/>
        <v>8.33</v>
      </c>
      <c r="F14" s="1858">
        <f t="shared" si="2"/>
        <v>11.33</v>
      </c>
      <c r="G14" s="1858">
        <f t="shared" si="2"/>
        <v>12</v>
      </c>
      <c r="H14" s="1858">
        <f t="shared" si="2"/>
        <v>10</v>
      </c>
      <c r="I14" s="1859">
        <f t="shared" si="2"/>
        <v>12</v>
      </c>
      <c r="J14" s="1036">
        <f t="shared" si="1"/>
        <v>61.99</v>
      </c>
      <c r="K14" s="1856">
        <f>SUM(K15:K24)</f>
        <v>1481.73</v>
      </c>
      <c r="L14" s="1860"/>
      <c r="M14" s="991"/>
    </row>
    <row r="15" spans="2:13" s="913" customFormat="1" ht="14.1" customHeight="1" x14ac:dyDescent="0.2">
      <c r="B15" s="951">
        <v>1</v>
      </c>
      <c r="C15" s="950" t="s">
        <v>795</v>
      </c>
      <c r="D15" s="1035">
        <v>2</v>
      </c>
      <c r="E15" s="1035">
        <v>2</v>
      </c>
      <c r="F15" s="1035">
        <v>2</v>
      </c>
      <c r="G15" s="945">
        <v>2</v>
      </c>
      <c r="H15" s="945">
        <v>2</v>
      </c>
      <c r="I15" s="945">
        <v>2</v>
      </c>
      <c r="J15" s="2006">
        <f t="shared" si="1"/>
        <v>12</v>
      </c>
      <c r="K15" s="2002">
        <f t="shared" ref="K15:K43" si="3">G15*$G$11+H15*$H$11+I15*$I$11+D15*$D$11+E15*$E$11+F15*$F$11</f>
        <v>292</v>
      </c>
      <c r="L15" s="990"/>
      <c r="M15" s="905"/>
    </row>
    <row r="16" spans="2:13" s="913" customFormat="1" ht="14.1" customHeight="1" x14ac:dyDescent="0.2">
      <c r="B16" s="988">
        <v>2</v>
      </c>
      <c r="C16" s="928" t="s">
        <v>796</v>
      </c>
      <c r="D16" s="1032">
        <v>1.33</v>
      </c>
      <c r="E16" s="1032">
        <v>1.33</v>
      </c>
      <c r="F16" s="1032">
        <v>1.33</v>
      </c>
      <c r="G16" s="893">
        <v>2</v>
      </c>
      <c r="H16" s="893">
        <v>2</v>
      </c>
      <c r="I16" s="893">
        <v>2</v>
      </c>
      <c r="J16" s="2006">
        <f t="shared" si="1"/>
        <v>9.99</v>
      </c>
      <c r="K16" s="2002">
        <f t="shared" si="3"/>
        <v>237.73</v>
      </c>
      <c r="L16" s="897"/>
      <c r="M16" s="905"/>
    </row>
    <row r="17" spans="2:13" s="913" customFormat="1" ht="14.1" customHeight="1" x14ac:dyDescent="0.2">
      <c r="B17" s="951">
        <v>3</v>
      </c>
      <c r="C17" s="928" t="s">
        <v>797</v>
      </c>
      <c r="D17" s="1032">
        <v>1</v>
      </c>
      <c r="E17" s="1032">
        <v>1</v>
      </c>
      <c r="F17" s="1032">
        <v>2</v>
      </c>
      <c r="G17" s="893">
        <v>2</v>
      </c>
      <c r="H17" s="893">
        <v>2</v>
      </c>
      <c r="I17" s="893">
        <v>2</v>
      </c>
      <c r="J17" s="1033">
        <f t="shared" si="1"/>
        <v>10</v>
      </c>
      <c r="K17" s="2002">
        <f t="shared" si="3"/>
        <v>238</v>
      </c>
      <c r="L17" s="897"/>
      <c r="M17" s="905"/>
    </row>
    <row r="18" spans="2:13" s="913" customFormat="1" ht="14.1" customHeight="1" x14ac:dyDescent="0.2">
      <c r="B18" s="988">
        <v>4</v>
      </c>
      <c r="C18" s="928" t="s">
        <v>798</v>
      </c>
      <c r="D18" s="1032"/>
      <c r="E18" s="1032"/>
      <c r="F18" s="1032">
        <v>1</v>
      </c>
      <c r="G18" s="893">
        <v>1</v>
      </c>
      <c r="H18" s="893"/>
      <c r="I18" s="893"/>
      <c r="J18" s="1033">
        <f t="shared" si="1"/>
        <v>2</v>
      </c>
      <c r="K18" s="980">
        <f t="shared" si="3"/>
        <v>54</v>
      </c>
      <c r="L18" s="897"/>
      <c r="M18" s="905"/>
    </row>
    <row r="19" spans="2:13" s="913" customFormat="1" ht="14.1" customHeight="1" x14ac:dyDescent="0.2">
      <c r="B19" s="951">
        <v>5</v>
      </c>
      <c r="C19" s="928" t="s">
        <v>769</v>
      </c>
      <c r="D19" s="1032">
        <v>2</v>
      </c>
      <c r="E19" s="1032">
        <v>2</v>
      </c>
      <c r="F19" s="1032">
        <v>2</v>
      </c>
      <c r="G19" s="893">
        <v>2</v>
      </c>
      <c r="H19" s="893"/>
      <c r="I19" s="893">
        <v>2</v>
      </c>
      <c r="J19" s="1033">
        <f t="shared" si="1"/>
        <v>10</v>
      </c>
      <c r="K19" s="980">
        <f t="shared" si="3"/>
        <v>238</v>
      </c>
      <c r="L19" s="897"/>
      <c r="M19" s="905"/>
    </row>
    <row r="20" spans="2:13" s="913" customFormat="1" ht="14.1" customHeight="1" x14ac:dyDescent="0.2">
      <c r="B20" s="988">
        <v>6</v>
      </c>
      <c r="C20" s="928" t="s">
        <v>782</v>
      </c>
      <c r="D20" s="1032">
        <v>1</v>
      </c>
      <c r="E20" s="1032">
        <v>1</v>
      </c>
      <c r="F20" s="1032"/>
      <c r="G20" s="893"/>
      <c r="H20" s="893"/>
      <c r="I20" s="893"/>
      <c r="J20" s="1033">
        <f t="shared" si="1"/>
        <v>2</v>
      </c>
      <c r="K20" s="980">
        <f t="shared" si="3"/>
        <v>54</v>
      </c>
      <c r="L20" s="897"/>
      <c r="M20" s="905"/>
    </row>
    <row r="21" spans="2:13" s="913" customFormat="1" ht="14.1" customHeight="1" x14ac:dyDescent="0.2">
      <c r="B21" s="951">
        <v>7</v>
      </c>
      <c r="C21" s="928" t="s">
        <v>694</v>
      </c>
      <c r="D21" s="1032"/>
      <c r="E21" s="1032"/>
      <c r="F21" s="1034">
        <v>1</v>
      </c>
      <c r="G21" s="939">
        <v>1</v>
      </c>
      <c r="H21" s="939">
        <v>1</v>
      </c>
      <c r="I21" s="939">
        <v>1</v>
      </c>
      <c r="J21" s="1033">
        <f t="shared" si="1"/>
        <v>4</v>
      </c>
      <c r="K21" s="980">
        <f t="shared" si="3"/>
        <v>92</v>
      </c>
      <c r="L21" s="897"/>
      <c r="M21" s="905"/>
    </row>
    <row r="22" spans="2:13" s="913" customFormat="1" ht="14.1" customHeight="1" x14ac:dyDescent="0.2">
      <c r="B22" s="988">
        <v>8</v>
      </c>
      <c r="C22" s="928" t="s">
        <v>783</v>
      </c>
      <c r="D22" s="1032">
        <v>1</v>
      </c>
      <c r="E22" s="1032">
        <v>1</v>
      </c>
      <c r="F22" s="1032"/>
      <c r="G22" s="893"/>
      <c r="H22" s="893"/>
      <c r="I22" s="893"/>
      <c r="J22" s="1028">
        <f t="shared" si="1"/>
        <v>2</v>
      </c>
      <c r="K22" s="980">
        <f t="shared" si="3"/>
        <v>54</v>
      </c>
      <c r="L22" s="897"/>
      <c r="M22" s="905"/>
    </row>
    <row r="23" spans="2:13" s="913" customFormat="1" ht="14.1" customHeight="1" x14ac:dyDescent="0.2">
      <c r="B23" s="951">
        <v>9</v>
      </c>
      <c r="C23" s="928" t="s">
        <v>716</v>
      </c>
      <c r="D23" s="1031"/>
      <c r="E23" s="1031"/>
      <c r="F23" s="1030">
        <v>2</v>
      </c>
      <c r="G23" s="1029">
        <v>2</v>
      </c>
      <c r="H23" s="1029">
        <v>1</v>
      </c>
      <c r="I23" s="1029">
        <v>1</v>
      </c>
      <c r="J23" s="1028">
        <f t="shared" si="1"/>
        <v>6</v>
      </c>
      <c r="K23" s="980">
        <f t="shared" si="3"/>
        <v>146</v>
      </c>
      <c r="L23" s="892"/>
      <c r="M23" s="905"/>
    </row>
    <row r="24" spans="2:13" s="913" customFormat="1" ht="14.1" customHeight="1" thickBot="1" x14ac:dyDescent="0.25">
      <c r="B24" s="988">
        <v>10</v>
      </c>
      <c r="C24" s="1027" t="s">
        <v>702</v>
      </c>
      <c r="D24" s="1026"/>
      <c r="E24" s="1026"/>
      <c r="F24" s="1025"/>
      <c r="G24" s="1024"/>
      <c r="H24" s="1024">
        <v>2</v>
      </c>
      <c r="I24" s="1024">
        <v>2</v>
      </c>
      <c r="J24" s="1023">
        <f t="shared" si="1"/>
        <v>4</v>
      </c>
      <c r="K24" s="876">
        <f t="shared" si="3"/>
        <v>76</v>
      </c>
      <c r="L24" s="1022"/>
      <c r="M24" s="905"/>
    </row>
    <row r="25" spans="2:13" s="913" customFormat="1" ht="19.5" customHeight="1" x14ac:dyDescent="0.2">
      <c r="B25" s="1822"/>
      <c r="C25" s="983" t="s">
        <v>772</v>
      </c>
      <c r="D25" s="1732">
        <f t="shared" ref="D25:I25" si="4">SUM(D26:D30)</f>
        <v>0</v>
      </c>
      <c r="E25" s="1732">
        <f t="shared" si="4"/>
        <v>0</v>
      </c>
      <c r="F25" s="1732">
        <f t="shared" si="4"/>
        <v>0</v>
      </c>
      <c r="G25" s="1732">
        <f t="shared" si="4"/>
        <v>0</v>
      </c>
      <c r="H25" s="1732">
        <f t="shared" si="4"/>
        <v>0</v>
      </c>
      <c r="I25" s="1021">
        <f t="shared" si="4"/>
        <v>0</v>
      </c>
      <c r="J25" s="1020">
        <f t="shared" si="1"/>
        <v>0</v>
      </c>
      <c r="K25" s="900">
        <f t="shared" si="3"/>
        <v>0</v>
      </c>
      <c r="L25" s="1019"/>
      <c r="M25" s="905"/>
    </row>
    <row r="26" spans="2:13" s="913" customFormat="1" ht="14.1" customHeight="1" x14ac:dyDescent="0.2">
      <c r="B26" s="896"/>
      <c r="C26" s="890"/>
      <c r="D26" s="899"/>
      <c r="E26" s="899"/>
      <c r="F26" s="899"/>
      <c r="G26" s="898"/>
      <c r="H26" s="898"/>
      <c r="I26" s="889"/>
      <c r="J26" s="895">
        <f t="shared" si="1"/>
        <v>0</v>
      </c>
      <c r="K26" s="2002">
        <f t="shared" si="3"/>
        <v>0</v>
      </c>
      <c r="L26" s="897"/>
      <c r="M26" s="905"/>
    </row>
    <row r="27" spans="2:13" ht="14.1" customHeight="1" x14ac:dyDescent="0.2">
      <c r="B27" s="896"/>
      <c r="C27" s="890"/>
      <c r="D27" s="893"/>
      <c r="E27" s="893"/>
      <c r="F27" s="893"/>
      <c r="G27" s="893"/>
      <c r="H27" s="893"/>
      <c r="I27" s="889"/>
      <c r="J27" s="885">
        <f t="shared" si="1"/>
        <v>0</v>
      </c>
      <c r="K27" s="980">
        <f t="shared" si="3"/>
        <v>0</v>
      </c>
      <c r="L27" s="892"/>
      <c r="M27" s="905"/>
    </row>
    <row r="28" spans="2:13" ht="14.1" customHeight="1" x14ac:dyDescent="0.2">
      <c r="B28" s="896"/>
      <c r="C28" s="890"/>
      <c r="D28" s="893"/>
      <c r="E28" s="893"/>
      <c r="F28" s="893"/>
      <c r="G28" s="893"/>
      <c r="H28" s="893"/>
      <c r="I28" s="889"/>
      <c r="J28" s="895">
        <f t="shared" si="1"/>
        <v>0</v>
      </c>
      <c r="K28" s="980">
        <f t="shared" si="3"/>
        <v>0</v>
      </c>
      <c r="L28" s="892"/>
      <c r="M28" s="905"/>
    </row>
    <row r="29" spans="2:13" ht="14.1" customHeight="1" x14ac:dyDescent="0.2">
      <c r="B29" s="891"/>
      <c r="C29" s="890"/>
      <c r="D29" s="887"/>
      <c r="E29" s="887"/>
      <c r="F29" s="887"/>
      <c r="G29" s="887"/>
      <c r="H29" s="887"/>
      <c r="I29" s="889"/>
      <c r="J29" s="885">
        <f t="shared" si="1"/>
        <v>0</v>
      </c>
      <c r="K29" s="980">
        <f t="shared" si="3"/>
        <v>0</v>
      </c>
      <c r="L29" s="883"/>
      <c r="M29" s="905"/>
    </row>
    <row r="30" spans="2:13" ht="14.1" customHeight="1" x14ac:dyDescent="0.2">
      <c r="B30" s="912"/>
      <c r="C30" s="890"/>
      <c r="D30" s="910"/>
      <c r="E30" s="910"/>
      <c r="F30" s="910"/>
      <c r="G30" s="910"/>
      <c r="H30" s="910"/>
      <c r="I30" s="909"/>
      <c r="J30" s="908">
        <f t="shared" si="1"/>
        <v>0</v>
      </c>
      <c r="K30" s="900">
        <f t="shared" si="3"/>
        <v>0</v>
      </c>
      <c r="L30" s="906"/>
      <c r="M30" s="905"/>
    </row>
    <row r="31" spans="2:13" ht="21.75" customHeight="1" x14ac:dyDescent="0.2">
      <c r="B31" s="982"/>
      <c r="C31" s="981" t="s">
        <v>773</v>
      </c>
      <c r="D31" s="904">
        <f t="shared" ref="D31:J31" si="5">SUM(D32:D43)</f>
        <v>0</v>
      </c>
      <c r="E31" s="904">
        <f t="shared" si="5"/>
        <v>0</v>
      </c>
      <c r="F31" s="904">
        <f t="shared" si="5"/>
        <v>0</v>
      </c>
      <c r="G31" s="904">
        <f t="shared" si="5"/>
        <v>0</v>
      </c>
      <c r="H31" s="904">
        <f t="shared" si="5"/>
        <v>0</v>
      </c>
      <c r="I31" s="904">
        <f t="shared" si="5"/>
        <v>0</v>
      </c>
      <c r="J31" s="904">
        <f t="shared" si="5"/>
        <v>0</v>
      </c>
      <c r="K31" s="942">
        <f t="shared" si="3"/>
        <v>0</v>
      </c>
      <c r="L31" s="901"/>
    </row>
    <row r="32" spans="2:13" x14ac:dyDescent="0.2">
      <c r="B32" s="896"/>
      <c r="C32" s="890"/>
      <c r="D32" s="899"/>
      <c r="E32" s="899"/>
      <c r="F32" s="899"/>
      <c r="G32" s="898"/>
      <c r="H32" s="898"/>
      <c r="I32" s="889"/>
      <c r="J32" s="895">
        <f t="shared" ref="J32:J43" si="6">SUM(D32:I32)</f>
        <v>0</v>
      </c>
      <c r="K32" s="2002">
        <f t="shared" si="3"/>
        <v>0</v>
      </c>
      <c r="L32" s="897"/>
    </row>
    <row r="33" spans="2:14" ht="12" customHeight="1" x14ac:dyDescent="0.2">
      <c r="B33" s="896"/>
      <c r="C33" s="890"/>
      <c r="D33" s="893"/>
      <c r="E33" s="893"/>
      <c r="F33" s="893"/>
      <c r="G33" s="893"/>
      <c r="H33" s="893"/>
      <c r="I33" s="889"/>
      <c r="J33" s="885">
        <f t="shared" si="6"/>
        <v>0</v>
      </c>
      <c r="K33" s="980">
        <f t="shared" si="3"/>
        <v>0</v>
      </c>
      <c r="L33" s="892"/>
      <c r="N33" s="1018"/>
    </row>
    <row r="34" spans="2:14" ht="12" customHeight="1" x14ac:dyDescent="0.2">
      <c r="B34" s="896"/>
      <c r="C34" s="890"/>
      <c r="D34" s="893"/>
      <c r="E34" s="893"/>
      <c r="F34" s="893"/>
      <c r="G34" s="893"/>
      <c r="H34" s="893"/>
      <c r="I34" s="889"/>
      <c r="J34" s="885">
        <f t="shared" si="6"/>
        <v>0</v>
      </c>
      <c r="K34" s="980">
        <f t="shared" si="3"/>
        <v>0</v>
      </c>
      <c r="L34" s="892"/>
    </row>
    <row r="35" spans="2:14" ht="12" customHeight="1" x14ac:dyDescent="0.2">
      <c r="B35" s="896"/>
      <c r="C35" s="890"/>
      <c r="D35" s="893"/>
      <c r="E35" s="893"/>
      <c r="F35" s="893"/>
      <c r="G35" s="893"/>
      <c r="H35" s="893"/>
      <c r="I35" s="889"/>
      <c r="J35" s="885">
        <f t="shared" si="6"/>
        <v>0</v>
      </c>
      <c r="K35" s="980">
        <f t="shared" si="3"/>
        <v>0</v>
      </c>
      <c r="L35" s="892"/>
    </row>
    <row r="36" spans="2:14" ht="12" customHeight="1" x14ac:dyDescent="0.2">
      <c r="B36" s="896"/>
      <c r="C36" s="890"/>
      <c r="D36" s="893"/>
      <c r="E36" s="893"/>
      <c r="F36" s="893"/>
      <c r="G36" s="893"/>
      <c r="H36" s="893"/>
      <c r="I36" s="889"/>
      <c r="J36" s="885">
        <f t="shared" si="6"/>
        <v>0</v>
      </c>
      <c r="K36" s="980">
        <f t="shared" si="3"/>
        <v>0</v>
      </c>
      <c r="L36" s="892"/>
    </row>
    <row r="37" spans="2:14" ht="12" customHeight="1" x14ac:dyDescent="0.2">
      <c r="B37" s="896"/>
      <c r="C37" s="890"/>
      <c r="D37" s="893"/>
      <c r="E37" s="893"/>
      <c r="F37" s="893"/>
      <c r="G37" s="893"/>
      <c r="H37" s="893"/>
      <c r="I37" s="889"/>
      <c r="J37" s="885">
        <f t="shared" si="6"/>
        <v>0</v>
      </c>
      <c r="K37" s="980">
        <f t="shared" si="3"/>
        <v>0</v>
      </c>
      <c r="L37" s="892"/>
    </row>
    <row r="38" spans="2:14" ht="12" customHeight="1" x14ac:dyDescent="0.2">
      <c r="B38" s="896"/>
      <c r="C38" s="890"/>
      <c r="D38" s="893"/>
      <c r="E38" s="893"/>
      <c r="F38" s="893"/>
      <c r="G38" s="893"/>
      <c r="H38" s="893"/>
      <c r="I38" s="889"/>
      <c r="J38" s="885">
        <f t="shared" si="6"/>
        <v>0</v>
      </c>
      <c r="K38" s="980">
        <f t="shared" si="3"/>
        <v>0</v>
      </c>
      <c r="L38" s="892"/>
    </row>
    <row r="39" spans="2:14" x14ac:dyDescent="0.2">
      <c r="B39" s="896"/>
      <c r="C39" s="890"/>
      <c r="D39" s="893"/>
      <c r="E39" s="893"/>
      <c r="F39" s="893"/>
      <c r="G39" s="893"/>
      <c r="H39" s="893"/>
      <c r="I39" s="889"/>
      <c r="J39" s="895">
        <f t="shared" si="6"/>
        <v>0</v>
      </c>
      <c r="K39" s="980">
        <f t="shared" si="3"/>
        <v>0</v>
      </c>
      <c r="L39" s="892"/>
    </row>
    <row r="40" spans="2:14" x14ac:dyDescent="0.2">
      <c r="B40" s="896"/>
      <c r="C40" s="890"/>
      <c r="D40" s="893"/>
      <c r="E40" s="893"/>
      <c r="F40" s="893"/>
      <c r="G40" s="893"/>
      <c r="H40" s="893"/>
      <c r="I40" s="889"/>
      <c r="J40" s="895">
        <f t="shared" si="6"/>
        <v>0</v>
      </c>
      <c r="K40" s="980">
        <f t="shared" si="3"/>
        <v>0</v>
      </c>
      <c r="L40" s="892"/>
    </row>
    <row r="41" spans="2:14" x14ac:dyDescent="0.2">
      <c r="B41" s="891"/>
      <c r="C41" s="890"/>
      <c r="D41" s="887"/>
      <c r="E41" s="887"/>
      <c r="F41" s="887"/>
      <c r="G41" s="887"/>
      <c r="H41" s="887"/>
      <c r="I41" s="889"/>
      <c r="J41" s="885">
        <f t="shared" si="6"/>
        <v>0</v>
      </c>
      <c r="K41" s="980">
        <f t="shared" si="3"/>
        <v>0</v>
      </c>
      <c r="L41" s="883"/>
    </row>
    <row r="42" spans="2:14" x14ac:dyDescent="0.2">
      <c r="B42" s="891"/>
      <c r="C42" s="890"/>
      <c r="D42" s="887"/>
      <c r="E42" s="887"/>
      <c r="F42" s="887"/>
      <c r="G42" s="887"/>
      <c r="H42" s="887"/>
      <c r="I42" s="889"/>
      <c r="J42" s="885">
        <f t="shared" si="6"/>
        <v>0</v>
      </c>
      <c r="K42" s="980">
        <f t="shared" si="3"/>
        <v>0</v>
      </c>
      <c r="L42" s="883"/>
    </row>
    <row r="43" spans="2:14" ht="13.5" thickBot="1" x14ac:dyDescent="0.25">
      <c r="B43" s="882"/>
      <c r="C43" s="1769"/>
      <c r="D43" s="879"/>
      <c r="E43" s="879"/>
      <c r="F43" s="879"/>
      <c r="G43" s="879"/>
      <c r="H43" s="879"/>
      <c r="I43" s="878"/>
      <c r="J43" s="877">
        <f t="shared" si="6"/>
        <v>0</v>
      </c>
      <c r="K43" s="979">
        <f t="shared" si="3"/>
        <v>0</v>
      </c>
      <c r="L43" s="875"/>
    </row>
  </sheetData>
  <sheetProtection algorithmName="SHA-512" hashValue="KPsdNEOdr/TsCLfGpElo8BQQtjtTOyiCkxCxwWHy/q7a6BjWqL7J2fR+v7gxxuxmdKYiwGiQOn2m01hOKcBBEg==" saltValue="kMVBYjWsGtXIvhPcC4eeYA==" spinCount="100000" sheet="1" formatRows="0"/>
  <mergeCells count="11">
    <mergeCell ref="D10:I10"/>
    <mergeCell ref="D12:I12"/>
    <mergeCell ref="K2:L2"/>
    <mergeCell ref="C3:J3"/>
    <mergeCell ref="B6:C12"/>
    <mergeCell ref="D6:J6"/>
    <mergeCell ref="K6:K12"/>
    <mergeCell ref="L6:L12"/>
    <mergeCell ref="D7:J7"/>
    <mergeCell ref="D8:I8"/>
    <mergeCell ref="J8:J12"/>
  </mergeCells>
  <printOptions horizontalCentered="1"/>
  <pageMargins left="0.59055118110236227" right="0.51181102362204722" top="1.1811023622047245" bottom="0.98425196850393704" header="0.51181102362204722" footer="0.51181102362204722"/>
  <pageSetup paperSize="9" scale="73"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EB26ED09-13EB-4BA4-B6B2-A1F63C408EEC}">
          <x14:formula1>
            <xm:f>słownik!$A$2:$A$175</xm:f>
          </x14:formula1>
          <xm:sqref>C26:C30 C32:C43</xm:sqref>
        </x14:dataValidation>
      </x14:dataValidations>
    </ext>
  </extLs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BDD307-3B50-4554-8658-13FE58964E32}">
  <sheetPr>
    <tabColor rgb="FFFF7C80"/>
    <pageSetUpPr fitToPage="1"/>
  </sheetPr>
  <dimension ref="B1:M42"/>
  <sheetViews>
    <sheetView view="pageBreakPreview" zoomScaleNormal="100" zoomScaleSheetLayoutView="100" workbookViewId="0">
      <selection activeCell="J1" sqref="J1:L1"/>
    </sheetView>
  </sheetViews>
  <sheetFormatPr defaultColWidth="9.28515625" defaultRowHeight="12.75" x14ac:dyDescent="0.2"/>
  <cols>
    <col min="1" max="1" width="2.5703125" style="874" customWidth="1"/>
    <col min="2" max="2" width="4.42578125" style="874" customWidth="1"/>
    <col min="3" max="3" width="45.28515625" style="874" customWidth="1"/>
    <col min="4" max="9" width="6" style="874" customWidth="1"/>
    <col min="10" max="10" width="6.7109375" style="874" customWidth="1"/>
    <col min="11" max="11" width="10.28515625" style="874" customWidth="1"/>
    <col min="12" max="12" width="10.5703125" style="874" customWidth="1"/>
    <col min="13" max="16384" width="9.28515625" style="874"/>
  </cols>
  <sheetData>
    <row r="1" spans="2:13" ht="18" x14ac:dyDescent="0.2">
      <c r="B1" s="966"/>
      <c r="C1" s="965" t="str">
        <f>wizyt!C3</f>
        <v>??</v>
      </c>
      <c r="D1" s="965"/>
      <c r="E1" s="965"/>
      <c r="F1" s="965"/>
      <c r="G1" s="965"/>
      <c r="H1" s="965"/>
      <c r="I1" s="965"/>
      <c r="J1" s="2040" t="str">
        <f>wizyt!$B$1</f>
        <v xml:space="preserve"> </v>
      </c>
      <c r="K1" s="2708" t="str">
        <f>wizyt!$D$1</f>
        <v xml:space="preserve"> </v>
      </c>
      <c r="L1" s="2709"/>
    </row>
    <row r="2" spans="2:13" ht="20.25" x14ac:dyDescent="0.2">
      <c r="B2" s="961"/>
      <c r="C2" s="2710" t="s">
        <v>755</v>
      </c>
      <c r="D2" s="2710"/>
      <c r="E2" s="2710"/>
      <c r="F2" s="2710"/>
      <c r="G2" s="2710"/>
      <c r="H2" s="2710"/>
      <c r="I2" s="2710"/>
      <c r="J2" s="2710"/>
      <c r="K2" s="998" t="str">
        <f>wizyt!H3</f>
        <v>2023/2024</v>
      </c>
      <c r="L2" s="961"/>
    </row>
    <row r="3" spans="2:13" ht="18.75" customHeight="1" x14ac:dyDescent="0.2">
      <c r="B3" s="997" t="s">
        <v>775</v>
      </c>
      <c r="C3" s="996"/>
      <c r="D3" s="996"/>
      <c r="E3" s="996"/>
      <c r="F3" s="996" t="s">
        <v>16</v>
      </c>
      <c r="G3" s="996"/>
      <c r="H3" s="996"/>
      <c r="I3" s="996"/>
      <c r="J3" s="996"/>
      <c r="K3" s="995"/>
      <c r="L3" s="961"/>
    </row>
    <row r="4" spans="2:13" ht="21.75" customHeight="1" thickBot="1" x14ac:dyDescent="0.25">
      <c r="B4" s="1052" t="s">
        <v>794</v>
      </c>
      <c r="C4" s="330"/>
      <c r="D4" s="330"/>
      <c r="E4" s="330"/>
      <c r="F4" s="330"/>
      <c r="G4" s="330"/>
      <c r="H4" s="330"/>
      <c r="I4" s="330"/>
      <c r="J4" s="330"/>
      <c r="K4" s="330"/>
      <c r="L4" s="961"/>
    </row>
    <row r="5" spans="2:13" ht="12.75" customHeight="1" x14ac:dyDescent="0.2">
      <c r="B5" s="2737" t="s">
        <v>756</v>
      </c>
      <c r="C5" s="2738"/>
      <c r="D5" s="2719"/>
      <c r="E5" s="2719"/>
      <c r="F5" s="2719"/>
      <c r="G5" s="2719"/>
      <c r="H5" s="2719"/>
      <c r="I5" s="2719"/>
      <c r="J5" s="2719"/>
      <c r="K5" s="2703" t="s">
        <v>757</v>
      </c>
      <c r="L5" s="2721" t="s">
        <v>758</v>
      </c>
    </row>
    <row r="6" spans="2:13" ht="12.75" customHeight="1" x14ac:dyDescent="0.2">
      <c r="B6" s="2739"/>
      <c r="C6" s="2740"/>
      <c r="D6" s="2724" t="s">
        <v>691</v>
      </c>
      <c r="E6" s="2724"/>
      <c r="F6" s="2724"/>
      <c r="G6" s="2724"/>
      <c r="H6" s="2724"/>
      <c r="I6" s="2724"/>
      <c r="J6" s="2724"/>
      <c r="K6" s="2704"/>
      <c r="L6" s="2722"/>
    </row>
    <row r="7" spans="2:13" ht="12.75" customHeight="1" x14ac:dyDescent="0.2">
      <c r="B7" s="2739"/>
      <c r="C7" s="2740"/>
      <c r="D7" s="2726" t="s">
        <v>759</v>
      </c>
      <c r="E7" s="2726"/>
      <c r="F7" s="2726"/>
      <c r="G7" s="2726"/>
      <c r="H7" s="2726"/>
      <c r="I7" s="2726"/>
      <c r="J7" s="2727" t="s">
        <v>572</v>
      </c>
      <c r="K7" s="2704"/>
      <c r="L7" s="2722"/>
    </row>
    <row r="8" spans="2:13" ht="12.75" customHeight="1" x14ac:dyDescent="0.2">
      <c r="B8" s="2739"/>
      <c r="C8" s="2740"/>
      <c r="D8" s="958" t="s">
        <v>523</v>
      </c>
      <c r="E8" s="958" t="s">
        <v>524</v>
      </c>
      <c r="F8" s="958" t="s">
        <v>525</v>
      </c>
      <c r="G8" s="960" t="s">
        <v>526</v>
      </c>
      <c r="H8" s="960" t="s">
        <v>527</v>
      </c>
      <c r="I8" s="957" t="s">
        <v>528</v>
      </c>
      <c r="J8" s="2728"/>
      <c r="K8" s="2704"/>
      <c r="L8" s="2722"/>
    </row>
    <row r="9" spans="2:13" ht="12.75" customHeight="1" x14ac:dyDescent="0.2">
      <c r="B9" s="2739"/>
      <c r="C9" s="2740"/>
      <c r="D9" s="2695" t="s">
        <v>763</v>
      </c>
      <c r="E9" s="2695"/>
      <c r="F9" s="2695"/>
      <c r="G9" s="2695"/>
      <c r="H9" s="2695"/>
      <c r="I9" s="2696"/>
      <c r="J9" s="2728"/>
      <c r="K9" s="2704"/>
      <c r="L9" s="2722"/>
    </row>
    <row r="10" spans="2:13" ht="12.75" customHeight="1" x14ac:dyDescent="0.2">
      <c r="B10" s="2739"/>
      <c r="C10" s="2740"/>
      <c r="D10" s="1728">
        <f>'kalendarz  A'!$F$30</f>
        <v>27</v>
      </c>
      <c r="E10" s="1728">
        <f>'kalendarz  A'!$F$30</f>
        <v>27</v>
      </c>
      <c r="F10" s="1728">
        <f>'kalendarz  A'!$F$30</f>
        <v>27</v>
      </c>
      <c r="G10" s="1728">
        <f>'kalendarz  A'!$F$30</f>
        <v>27</v>
      </c>
      <c r="H10" s="1728">
        <f>'kalendarz  A'!$F$30</f>
        <v>27</v>
      </c>
      <c r="I10" s="1728">
        <f>'kalendarz  A'!$F$31</f>
        <v>11</v>
      </c>
      <c r="J10" s="2728"/>
      <c r="K10" s="2704"/>
      <c r="L10" s="2722"/>
    </row>
    <row r="11" spans="2:13" ht="16.5" customHeight="1" thickBot="1" x14ac:dyDescent="0.25">
      <c r="B11" s="2741"/>
      <c r="C11" s="2742"/>
      <c r="D11" s="2735" t="s">
        <v>764</v>
      </c>
      <c r="E11" s="2735"/>
      <c r="F11" s="2735"/>
      <c r="G11" s="2735"/>
      <c r="H11" s="2735"/>
      <c r="I11" s="2736"/>
      <c r="J11" s="2729"/>
      <c r="K11" s="2705"/>
      <c r="L11" s="2723"/>
    </row>
    <row r="12" spans="2:13" ht="23.25" customHeight="1" thickBot="1" x14ac:dyDescent="0.25">
      <c r="B12" s="1040"/>
      <c r="C12" s="1039" t="s">
        <v>532</v>
      </c>
      <c r="D12" s="1051">
        <f t="shared" ref="D12:I12" si="0">D13+D24+D30</f>
        <v>0</v>
      </c>
      <c r="E12" s="1038">
        <f t="shared" si="0"/>
        <v>0</v>
      </c>
      <c r="F12" s="1051">
        <f t="shared" si="0"/>
        <v>0</v>
      </c>
      <c r="G12" s="1038">
        <f t="shared" si="0"/>
        <v>0</v>
      </c>
      <c r="H12" s="1038">
        <f t="shared" si="0"/>
        <v>0</v>
      </c>
      <c r="I12" s="1038">
        <f t="shared" si="0"/>
        <v>0</v>
      </c>
      <c r="J12" s="2003">
        <f t="shared" ref="J12:J29" si="1">SUM(D12:I12)</f>
        <v>0</v>
      </c>
      <c r="K12" s="2004">
        <f>K13+K24+K30</f>
        <v>0</v>
      </c>
      <c r="L12" s="1037"/>
      <c r="M12" s="905"/>
    </row>
    <row r="13" spans="2:13" ht="19.5" customHeight="1" x14ac:dyDescent="0.2">
      <c r="B13" s="1857"/>
      <c r="C13" s="2005" t="s">
        <v>766</v>
      </c>
      <c r="D13" s="1861">
        <f t="shared" ref="D13:I13" si="2">SUM(D14:D23)</f>
        <v>0</v>
      </c>
      <c r="E13" s="1858">
        <f t="shared" si="2"/>
        <v>0</v>
      </c>
      <c r="F13" s="1861">
        <f t="shared" si="2"/>
        <v>0</v>
      </c>
      <c r="G13" s="1858">
        <f t="shared" si="2"/>
        <v>0</v>
      </c>
      <c r="H13" s="1858">
        <f t="shared" si="2"/>
        <v>0</v>
      </c>
      <c r="I13" s="1859">
        <f t="shared" si="2"/>
        <v>0</v>
      </c>
      <c r="J13" s="1036">
        <f t="shared" si="1"/>
        <v>0</v>
      </c>
      <c r="K13" s="1856">
        <f>SUM(K14:K23)</f>
        <v>0</v>
      </c>
      <c r="L13" s="1860"/>
      <c r="M13" s="991"/>
    </row>
    <row r="14" spans="2:13" s="913" customFormat="1" ht="14.1" customHeight="1" x14ac:dyDescent="0.2">
      <c r="B14" s="951">
        <v>1</v>
      </c>
      <c r="C14" s="950" t="s">
        <v>795</v>
      </c>
      <c r="D14" s="1050"/>
      <c r="E14" s="1035"/>
      <c r="F14" s="1050"/>
      <c r="G14" s="945"/>
      <c r="H14" s="945"/>
      <c r="I14" s="945"/>
      <c r="J14" s="2006">
        <f t="shared" si="1"/>
        <v>0</v>
      </c>
      <c r="K14" s="2002">
        <f t="shared" ref="K14:K42" si="3">G14*$G$10+H14*$H$10+I14*$I$10+D14*$D$10+E14*$E$10+F14*$F$10</f>
        <v>0</v>
      </c>
      <c r="L14" s="990"/>
      <c r="M14" s="905"/>
    </row>
    <row r="15" spans="2:13" s="913" customFormat="1" ht="14.1" customHeight="1" x14ac:dyDescent="0.2">
      <c r="B15" s="988">
        <v>2</v>
      </c>
      <c r="C15" s="928" t="s">
        <v>796</v>
      </c>
      <c r="D15" s="1048"/>
      <c r="E15" s="1049"/>
      <c r="F15" s="1048"/>
      <c r="G15" s="893"/>
      <c r="H15" s="893"/>
      <c r="I15" s="893"/>
      <c r="J15" s="1033">
        <f t="shared" si="1"/>
        <v>0</v>
      </c>
      <c r="K15" s="980">
        <f t="shared" si="3"/>
        <v>0</v>
      </c>
      <c r="L15" s="897"/>
      <c r="M15" s="905"/>
    </row>
    <row r="16" spans="2:13" s="913" customFormat="1" ht="14.1" customHeight="1" x14ac:dyDescent="0.2">
      <c r="B16" s="951">
        <v>3</v>
      </c>
      <c r="C16" s="928" t="s">
        <v>797</v>
      </c>
      <c r="D16" s="1048"/>
      <c r="E16" s="1032"/>
      <c r="F16" s="1048"/>
      <c r="G16" s="893"/>
      <c r="H16" s="893"/>
      <c r="I16" s="893"/>
      <c r="J16" s="1033">
        <f t="shared" si="1"/>
        <v>0</v>
      </c>
      <c r="K16" s="980">
        <f t="shared" si="3"/>
        <v>0</v>
      </c>
      <c r="L16" s="897"/>
      <c r="M16" s="905"/>
    </row>
    <row r="17" spans="2:13" s="913" customFormat="1" ht="14.1" customHeight="1" x14ac:dyDescent="0.2">
      <c r="B17" s="988">
        <v>4</v>
      </c>
      <c r="C17" s="928" t="s">
        <v>798</v>
      </c>
      <c r="D17" s="1048"/>
      <c r="E17" s="1032"/>
      <c r="F17" s="1048"/>
      <c r="G17" s="893"/>
      <c r="H17" s="893"/>
      <c r="I17" s="893"/>
      <c r="J17" s="1033">
        <f t="shared" si="1"/>
        <v>0</v>
      </c>
      <c r="K17" s="980">
        <f t="shared" si="3"/>
        <v>0</v>
      </c>
      <c r="L17" s="897"/>
      <c r="M17" s="905"/>
    </row>
    <row r="18" spans="2:13" s="913" customFormat="1" ht="14.1" customHeight="1" x14ac:dyDescent="0.2">
      <c r="B18" s="951">
        <v>5</v>
      </c>
      <c r="C18" s="928" t="s">
        <v>769</v>
      </c>
      <c r="D18" s="1048"/>
      <c r="E18" s="1032"/>
      <c r="F18" s="1048"/>
      <c r="G18" s="893"/>
      <c r="H18" s="893"/>
      <c r="I18" s="893"/>
      <c r="J18" s="1033">
        <f t="shared" si="1"/>
        <v>0</v>
      </c>
      <c r="K18" s="980">
        <f t="shared" si="3"/>
        <v>0</v>
      </c>
      <c r="L18" s="897"/>
      <c r="M18" s="905"/>
    </row>
    <row r="19" spans="2:13" s="913" customFormat="1" ht="14.1" customHeight="1" x14ac:dyDescent="0.2">
      <c r="B19" s="988">
        <v>6</v>
      </c>
      <c r="C19" s="928" t="s">
        <v>782</v>
      </c>
      <c r="D19" s="1048"/>
      <c r="E19" s="1032"/>
      <c r="F19" s="1048"/>
      <c r="G19" s="893"/>
      <c r="H19" s="893"/>
      <c r="I19" s="893"/>
      <c r="J19" s="1033">
        <f t="shared" si="1"/>
        <v>0</v>
      </c>
      <c r="K19" s="980">
        <f t="shared" si="3"/>
        <v>0</v>
      </c>
      <c r="L19" s="897"/>
      <c r="M19" s="905"/>
    </row>
    <row r="20" spans="2:13" s="913" customFormat="1" ht="14.1" customHeight="1" x14ac:dyDescent="0.2">
      <c r="B20" s="951">
        <v>7</v>
      </c>
      <c r="C20" s="928" t="s">
        <v>694</v>
      </c>
      <c r="D20" s="1048"/>
      <c r="E20" s="1032"/>
      <c r="F20" s="1048"/>
      <c r="G20" s="893"/>
      <c r="H20" s="893"/>
      <c r="I20" s="893"/>
      <c r="J20" s="1033">
        <f t="shared" si="1"/>
        <v>0</v>
      </c>
      <c r="K20" s="980">
        <f t="shared" si="3"/>
        <v>0</v>
      </c>
      <c r="L20" s="897"/>
      <c r="M20" s="905"/>
    </row>
    <row r="21" spans="2:13" s="913" customFormat="1" ht="14.1" customHeight="1" x14ac:dyDescent="0.2">
      <c r="B21" s="988">
        <v>8</v>
      </c>
      <c r="C21" s="928" t="s">
        <v>699</v>
      </c>
      <c r="D21" s="1048"/>
      <c r="E21" s="1032"/>
      <c r="F21" s="1048"/>
      <c r="G21" s="893"/>
      <c r="H21" s="893"/>
      <c r="I21" s="893"/>
      <c r="J21" s="1028">
        <f t="shared" si="1"/>
        <v>0</v>
      </c>
      <c r="K21" s="980">
        <f t="shared" si="3"/>
        <v>0</v>
      </c>
      <c r="L21" s="897"/>
      <c r="M21" s="905"/>
    </row>
    <row r="22" spans="2:13" s="913" customFormat="1" ht="14.1" customHeight="1" x14ac:dyDescent="0.2">
      <c r="B22" s="951">
        <v>9</v>
      </c>
      <c r="C22" s="928" t="s">
        <v>716</v>
      </c>
      <c r="D22" s="1047"/>
      <c r="E22" s="1031"/>
      <c r="F22" s="1047"/>
      <c r="G22" s="887"/>
      <c r="H22" s="887"/>
      <c r="I22" s="887"/>
      <c r="J22" s="1028">
        <f t="shared" si="1"/>
        <v>0</v>
      </c>
      <c r="K22" s="980">
        <f t="shared" si="3"/>
        <v>0</v>
      </c>
      <c r="L22" s="892"/>
      <c r="M22" s="905"/>
    </row>
    <row r="23" spans="2:13" s="913" customFormat="1" ht="14.1" customHeight="1" thickBot="1" x14ac:dyDescent="0.25">
      <c r="B23" s="988">
        <v>10</v>
      </c>
      <c r="C23" s="1027" t="s">
        <v>702</v>
      </c>
      <c r="D23" s="1046"/>
      <c r="E23" s="1026"/>
      <c r="F23" s="1046"/>
      <c r="G23" s="879"/>
      <c r="H23" s="879"/>
      <c r="I23" s="879"/>
      <c r="J23" s="1023">
        <f t="shared" si="1"/>
        <v>0</v>
      </c>
      <c r="K23" s="876">
        <f t="shared" si="3"/>
        <v>0</v>
      </c>
      <c r="L23" s="1022"/>
      <c r="M23" s="905"/>
    </row>
    <row r="24" spans="2:13" s="913" customFormat="1" ht="19.5" customHeight="1" x14ac:dyDescent="0.2">
      <c r="B24" s="1822"/>
      <c r="C24" s="983" t="s">
        <v>772</v>
      </c>
      <c r="D24" s="1733">
        <f t="shared" ref="D24:I24" si="4">SUM(D25:D29)</f>
        <v>0</v>
      </c>
      <c r="E24" s="1732">
        <f t="shared" si="4"/>
        <v>0</v>
      </c>
      <c r="F24" s="1733">
        <f t="shared" si="4"/>
        <v>0</v>
      </c>
      <c r="G24" s="1732">
        <f t="shared" si="4"/>
        <v>0</v>
      </c>
      <c r="H24" s="1732">
        <f t="shared" si="4"/>
        <v>0</v>
      </c>
      <c r="I24" s="1021">
        <f t="shared" si="4"/>
        <v>0</v>
      </c>
      <c r="J24" s="1020">
        <f t="shared" si="1"/>
        <v>0</v>
      </c>
      <c r="K24" s="900">
        <f t="shared" si="3"/>
        <v>0</v>
      </c>
      <c r="L24" s="1019"/>
      <c r="M24" s="905"/>
    </row>
    <row r="25" spans="2:13" s="913" customFormat="1" ht="14.1" customHeight="1" x14ac:dyDescent="0.2">
      <c r="B25" s="896"/>
      <c r="C25" s="890"/>
      <c r="D25" s="1044"/>
      <c r="E25" s="899"/>
      <c r="F25" s="1044"/>
      <c r="G25" s="898"/>
      <c r="H25" s="898"/>
      <c r="I25" s="889"/>
      <c r="J25" s="895">
        <f t="shared" si="1"/>
        <v>0</v>
      </c>
      <c r="K25" s="2002">
        <f t="shared" si="3"/>
        <v>0</v>
      </c>
      <c r="L25" s="897"/>
      <c r="M25" s="905"/>
    </row>
    <row r="26" spans="2:13" ht="14.1" customHeight="1" x14ac:dyDescent="0.2">
      <c r="B26" s="896"/>
      <c r="C26" s="890"/>
      <c r="D26" s="1043"/>
      <c r="E26" s="893"/>
      <c r="F26" s="1043"/>
      <c r="G26" s="893"/>
      <c r="H26" s="893"/>
      <c r="I26" s="889"/>
      <c r="J26" s="885">
        <f t="shared" si="1"/>
        <v>0</v>
      </c>
      <c r="K26" s="980">
        <f t="shared" si="3"/>
        <v>0</v>
      </c>
      <c r="L26" s="892"/>
      <c r="M26" s="905"/>
    </row>
    <row r="27" spans="2:13" ht="14.1" customHeight="1" x14ac:dyDescent="0.2">
      <c r="B27" s="896"/>
      <c r="C27" s="890"/>
      <c r="D27" s="1043"/>
      <c r="E27" s="893"/>
      <c r="F27" s="1043"/>
      <c r="G27" s="893"/>
      <c r="H27" s="893"/>
      <c r="I27" s="889"/>
      <c r="J27" s="895">
        <f t="shared" si="1"/>
        <v>0</v>
      </c>
      <c r="K27" s="980">
        <f t="shared" si="3"/>
        <v>0</v>
      </c>
      <c r="L27" s="892"/>
      <c r="M27" s="905"/>
    </row>
    <row r="28" spans="2:13" ht="14.1" customHeight="1" x14ac:dyDescent="0.2">
      <c r="B28" s="891"/>
      <c r="C28" s="890"/>
      <c r="D28" s="1042"/>
      <c r="E28" s="887"/>
      <c r="F28" s="1042"/>
      <c r="G28" s="887"/>
      <c r="H28" s="887"/>
      <c r="I28" s="889"/>
      <c r="J28" s="885">
        <f t="shared" si="1"/>
        <v>0</v>
      </c>
      <c r="K28" s="980">
        <f t="shared" si="3"/>
        <v>0</v>
      </c>
      <c r="L28" s="883"/>
      <c r="M28" s="905"/>
    </row>
    <row r="29" spans="2:13" ht="14.1" customHeight="1" x14ac:dyDescent="0.2">
      <c r="B29" s="912"/>
      <c r="C29" s="890"/>
      <c r="D29" s="1045"/>
      <c r="E29" s="910"/>
      <c r="F29" s="1045"/>
      <c r="G29" s="910"/>
      <c r="H29" s="910"/>
      <c r="I29" s="909"/>
      <c r="J29" s="908">
        <f t="shared" si="1"/>
        <v>0</v>
      </c>
      <c r="K29" s="900">
        <f t="shared" si="3"/>
        <v>0</v>
      </c>
      <c r="L29" s="906"/>
      <c r="M29" s="905"/>
    </row>
    <row r="30" spans="2:13" ht="21.75" customHeight="1" x14ac:dyDescent="0.2">
      <c r="B30" s="982"/>
      <c r="C30" s="981" t="s">
        <v>773</v>
      </c>
      <c r="D30" s="974">
        <f t="shared" ref="D30:J30" si="5">SUM(D31:D42)</f>
        <v>0</v>
      </c>
      <c r="E30" s="904">
        <f t="shared" si="5"/>
        <v>0</v>
      </c>
      <c r="F30" s="974">
        <f t="shared" si="5"/>
        <v>0</v>
      </c>
      <c r="G30" s="904">
        <f t="shared" si="5"/>
        <v>0</v>
      </c>
      <c r="H30" s="904">
        <f t="shared" si="5"/>
        <v>0</v>
      </c>
      <c r="I30" s="904">
        <f t="shared" si="5"/>
        <v>0</v>
      </c>
      <c r="J30" s="904">
        <f t="shared" si="5"/>
        <v>0</v>
      </c>
      <c r="K30" s="942">
        <f t="shared" si="3"/>
        <v>0</v>
      </c>
      <c r="L30" s="901"/>
    </row>
    <row r="31" spans="2:13" x14ac:dyDescent="0.2">
      <c r="B31" s="896"/>
      <c r="C31" s="890"/>
      <c r="D31" s="1044"/>
      <c r="E31" s="899"/>
      <c r="F31" s="1044"/>
      <c r="G31" s="898"/>
      <c r="H31" s="898"/>
      <c r="I31" s="889"/>
      <c r="J31" s="895">
        <f t="shared" ref="J31:J42" si="6">SUM(D31:I31)</f>
        <v>0</v>
      </c>
      <c r="K31" s="2002">
        <f t="shared" si="3"/>
        <v>0</v>
      </c>
      <c r="L31" s="897"/>
    </row>
    <row r="32" spans="2:13" ht="12" customHeight="1" x14ac:dyDescent="0.2">
      <c r="B32" s="896"/>
      <c r="C32" s="890"/>
      <c r="D32" s="1043"/>
      <c r="E32" s="893"/>
      <c r="F32" s="1043"/>
      <c r="G32" s="893"/>
      <c r="H32" s="893"/>
      <c r="I32" s="889"/>
      <c r="J32" s="885">
        <f t="shared" si="6"/>
        <v>0</v>
      </c>
      <c r="K32" s="980">
        <f t="shared" si="3"/>
        <v>0</v>
      </c>
      <c r="L32" s="892"/>
    </row>
    <row r="33" spans="2:12" ht="12" customHeight="1" x14ac:dyDescent="0.2">
      <c r="B33" s="896"/>
      <c r="C33" s="890"/>
      <c r="D33" s="1043"/>
      <c r="E33" s="893"/>
      <c r="F33" s="1043"/>
      <c r="G33" s="893"/>
      <c r="H33" s="893"/>
      <c r="I33" s="889"/>
      <c r="J33" s="885">
        <f t="shared" si="6"/>
        <v>0</v>
      </c>
      <c r="K33" s="980">
        <f t="shared" si="3"/>
        <v>0</v>
      </c>
      <c r="L33" s="892"/>
    </row>
    <row r="34" spans="2:12" ht="12" customHeight="1" x14ac:dyDescent="0.2">
      <c r="B34" s="896"/>
      <c r="C34" s="890"/>
      <c r="D34" s="1043"/>
      <c r="E34" s="893"/>
      <c r="F34" s="1043"/>
      <c r="G34" s="893"/>
      <c r="H34" s="893"/>
      <c r="I34" s="889"/>
      <c r="J34" s="885">
        <f t="shared" si="6"/>
        <v>0</v>
      </c>
      <c r="K34" s="980">
        <f t="shared" si="3"/>
        <v>0</v>
      </c>
      <c r="L34" s="892"/>
    </row>
    <row r="35" spans="2:12" ht="12" customHeight="1" x14ac:dyDescent="0.2">
      <c r="B35" s="896"/>
      <c r="C35" s="890"/>
      <c r="D35" s="1043"/>
      <c r="E35" s="893"/>
      <c r="F35" s="1043"/>
      <c r="G35" s="893"/>
      <c r="H35" s="893"/>
      <c r="I35" s="889"/>
      <c r="J35" s="885">
        <f t="shared" si="6"/>
        <v>0</v>
      </c>
      <c r="K35" s="980">
        <f t="shared" si="3"/>
        <v>0</v>
      </c>
      <c r="L35" s="892"/>
    </row>
    <row r="36" spans="2:12" ht="12" customHeight="1" x14ac:dyDescent="0.2">
      <c r="B36" s="896"/>
      <c r="C36" s="890"/>
      <c r="D36" s="1043"/>
      <c r="E36" s="893"/>
      <c r="F36" s="1043"/>
      <c r="G36" s="893"/>
      <c r="H36" s="893"/>
      <c r="I36" s="889"/>
      <c r="J36" s="885">
        <f t="shared" si="6"/>
        <v>0</v>
      </c>
      <c r="K36" s="980">
        <f t="shared" si="3"/>
        <v>0</v>
      </c>
      <c r="L36" s="892"/>
    </row>
    <row r="37" spans="2:12" ht="12" customHeight="1" x14ac:dyDescent="0.2">
      <c r="B37" s="896"/>
      <c r="C37" s="890"/>
      <c r="D37" s="1043"/>
      <c r="E37" s="893"/>
      <c r="F37" s="1043"/>
      <c r="G37" s="893"/>
      <c r="H37" s="893"/>
      <c r="I37" s="889"/>
      <c r="J37" s="885">
        <f t="shared" si="6"/>
        <v>0</v>
      </c>
      <c r="K37" s="980">
        <f t="shared" si="3"/>
        <v>0</v>
      </c>
      <c r="L37" s="892"/>
    </row>
    <row r="38" spans="2:12" x14ac:dyDescent="0.2">
      <c r="B38" s="896"/>
      <c r="C38" s="890"/>
      <c r="D38" s="1043"/>
      <c r="E38" s="893"/>
      <c r="F38" s="1043"/>
      <c r="G38" s="893"/>
      <c r="H38" s="893"/>
      <c r="I38" s="889"/>
      <c r="J38" s="895">
        <f t="shared" si="6"/>
        <v>0</v>
      </c>
      <c r="K38" s="980">
        <f t="shared" si="3"/>
        <v>0</v>
      </c>
      <c r="L38" s="892"/>
    </row>
    <row r="39" spans="2:12" x14ac:dyDescent="0.2">
      <c r="B39" s="896"/>
      <c r="C39" s="890"/>
      <c r="D39" s="1043"/>
      <c r="E39" s="893"/>
      <c r="F39" s="1043"/>
      <c r="G39" s="893"/>
      <c r="H39" s="893"/>
      <c r="I39" s="889"/>
      <c r="J39" s="895">
        <f t="shared" si="6"/>
        <v>0</v>
      </c>
      <c r="K39" s="980">
        <f t="shared" si="3"/>
        <v>0</v>
      </c>
      <c r="L39" s="892"/>
    </row>
    <row r="40" spans="2:12" x14ac:dyDescent="0.2">
      <c r="B40" s="891"/>
      <c r="C40" s="890"/>
      <c r="D40" s="1042"/>
      <c r="E40" s="887"/>
      <c r="F40" s="1042"/>
      <c r="G40" s="887"/>
      <c r="H40" s="887"/>
      <c r="I40" s="889"/>
      <c r="J40" s="885">
        <f t="shared" si="6"/>
        <v>0</v>
      </c>
      <c r="K40" s="980">
        <f t="shared" si="3"/>
        <v>0</v>
      </c>
      <c r="L40" s="883"/>
    </row>
    <row r="41" spans="2:12" x14ac:dyDescent="0.2">
      <c r="B41" s="891"/>
      <c r="C41" s="890"/>
      <c r="D41" s="1042"/>
      <c r="E41" s="887"/>
      <c r="F41" s="1042"/>
      <c r="G41" s="887"/>
      <c r="H41" s="887"/>
      <c r="I41" s="889"/>
      <c r="J41" s="885">
        <f t="shared" si="6"/>
        <v>0</v>
      </c>
      <c r="K41" s="980">
        <f t="shared" si="3"/>
        <v>0</v>
      </c>
      <c r="L41" s="883"/>
    </row>
    <row r="42" spans="2:12" ht="13.5" thickBot="1" x14ac:dyDescent="0.25">
      <c r="B42" s="882"/>
      <c r="C42" s="1769"/>
      <c r="D42" s="1041"/>
      <c r="E42" s="879"/>
      <c r="F42" s="1041"/>
      <c r="G42" s="879"/>
      <c r="H42" s="879"/>
      <c r="I42" s="878"/>
      <c r="J42" s="877">
        <f t="shared" si="6"/>
        <v>0</v>
      </c>
      <c r="K42" s="979">
        <f t="shared" si="3"/>
        <v>0</v>
      </c>
      <c r="L42" s="875"/>
    </row>
  </sheetData>
  <sheetProtection algorithmName="SHA-512" hashValue="rFPqBd2h9C5jsohb+0bokatueuIMXhEWKHrdR5gvD/9c3lLYDqVZQG8HaqxpZs0ZfAmkVEqFx8YRKUQZ+pS6SA==" saltValue="vFDfGqQwjxMfzOJ/6LY3mw==" spinCount="100000" sheet="1" objects="1" scenarios="1"/>
  <mergeCells count="11">
    <mergeCell ref="D9:I9"/>
    <mergeCell ref="D11:I11"/>
    <mergeCell ref="K1:L1"/>
    <mergeCell ref="C2:J2"/>
    <mergeCell ref="B5:C11"/>
    <mergeCell ref="D5:J5"/>
    <mergeCell ref="K5:K11"/>
    <mergeCell ref="L5:L11"/>
    <mergeCell ref="D6:J6"/>
    <mergeCell ref="D7:I7"/>
    <mergeCell ref="J7:J11"/>
  </mergeCells>
  <printOptions horizontalCentered="1"/>
  <pageMargins left="0.59055118110236227" right="0.51181102362204722" top="1.1811023622047245" bottom="0.98425196850393704" header="0.51181102362204722" footer="0.51181102362204722"/>
  <pageSetup paperSize="9" scale="73"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6CDAFAC0-8B8A-425D-AF04-7C45CF460C2E}">
          <x14:formula1>
            <xm:f>słownik!$A$2:$A$175</xm:f>
          </x14:formula1>
          <xm:sqref>C25:C29 C31:C42</xm:sqref>
        </x14:dataValidation>
      </x14:dataValidations>
    </ext>
  </extLst>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5E9333-7250-45D2-AFD4-0749218CCCBD}">
  <sheetPr>
    <tabColor rgb="FFFF7C80"/>
    <pageSetUpPr fitToPage="1"/>
  </sheetPr>
  <dimension ref="B1:K44"/>
  <sheetViews>
    <sheetView showGridLines="0" view="pageBreakPreview" zoomScaleNormal="100" zoomScaleSheetLayoutView="100" workbookViewId="0">
      <selection activeCell="H2" sqref="H2:J2"/>
    </sheetView>
  </sheetViews>
  <sheetFormatPr defaultColWidth="9.28515625" defaultRowHeight="12.75" x14ac:dyDescent="0.2"/>
  <cols>
    <col min="1" max="1" width="2.5703125" style="874" customWidth="1"/>
    <col min="2" max="2" width="4.42578125" style="874" customWidth="1"/>
    <col min="3" max="3" width="45.7109375" style="874" customWidth="1"/>
    <col min="4" max="7" width="6" style="874" customWidth="1"/>
    <col min="8" max="8" width="6.7109375" style="874" customWidth="1"/>
    <col min="9" max="9" width="10.28515625" style="874" customWidth="1"/>
    <col min="10" max="10" width="10.5703125" style="874" customWidth="1"/>
    <col min="11" max="11" width="9.28515625" style="874" customWidth="1"/>
    <col min="12" max="16384" width="9.28515625" style="874"/>
  </cols>
  <sheetData>
    <row r="1" spans="2:11" ht="32.25" customHeight="1" thickBot="1" x14ac:dyDescent="0.25">
      <c r="B1" s="643"/>
      <c r="C1" s="977"/>
      <c r="D1" s="977"/>
      <c r="E1" s="977"/>
      <c r="F1" s="977"/>
      <c r="G1" s="977"/>
      <c r="H1" s="977"/>
      <c r="I1" s="999"/>
      <c r="J1" s="977"/>
    </row>
    <row r="2" spans="2:11" ht="18" x14ac:dyDescent="0.2">
      <c r="B2" s="2007"/>
      <c r="C2" s="2008" t="str">
        <f>wizyt!C3</f>
        <v>??</v>
      </c>
      <c r="D2" s="2008"/>
      <c r="E2" s="2008"/>
      <c r="F2" s="2008"/>
      <c r="G2" s="2008"/>
      <c r="H2" s="2040" t="str">
        <f>wizyt!$B$1</f>
        <v xml:space="preserve"> </v>
      </c>
      <c r="I2" s="2708" t="str">
        <f>wizyt!$D$1</f>
        <v xml:space="preserve"> </v>
      </c>
      <c r="J2" s="2709"/>
    </row>
    <row r="3" spans="2:11" ht="20.25" x14ac:dyDescent="0.2">
      <c r="B3" s="1056"/>
      <c r="C3" s="2710" t="s">
        <v>755</v>
      </c>
      <c r="D3" s="2710"/>
      <c r="E3" s="2710"/>
      <c r="F3" s="2710"/>
      <c r="G3" s="2710"/>
      <c r="H3" s="2710"/>
      <c r="I3" s="998" t="str">
        <f>wizyt!H3</f>
        <v>2023/2024</v>
      </c>
      <c r="J3" s="1054"/>
    </row>
    <row r="4" spans="2:11" ht="18.75" customHeight="1" x14ac:dyDescent="0.2">
      <c r="B4" s="1055" t="s">
        <v>775</v>
      </c>
      <c r="C4" s="996"/>
      <c r="D4" s="996"/>
      <c r="E4" s="996"/>
      <c r="F4" s="996" t="s">
        <v>16</v>
      </c>
      <c r="G4" s="996"/>
      <c r="H4" s="996"/>
      <c r="I4" s="995"/>
      <c r="J4" s="1054"/>
    </row>
    <row r="5" spans="2:11" ht="21.75" customHeight="1" thickBot="1" x14ac:dyDescent="0.25">
      <c r="B5" s="1052" t="s">
        <v>799</v>
      </c>
      <c r="C5" s="330"/>
      <c r="D5" s="330"/>
      <c r="E5" s="330"/>
      <c r="F5" s="330"/>
      <c r="G5" s="330"/>
      <c r="H5" s="330"/>
      <c r="I5" s="330"/>
      <c r="J5" s="1054"/>
    </row>
    <row r="6" spans="2:11" ht="12.75" customHeight="1" x14ac:dyDescent="0.2">
      <c r="B6" s="2737" t="s">
        <v>756</v>
      </c>
      <c r="C6" s="2738"/>
      <c r="D6" s="2719"/>
      <c r="E6" s="2719"/>
      <c r="F6" s="2719"/>
      <c r="G6" s="2719"/>
      <c r="H6" s="2719"/>
      <c r="I6" s="2703" t="s">
        <v>757</v>
      </c>
      <c r="J6" s="2721" t="s">
        <v>758</v>
      </c>
    </row>
    <row r="7" spans="2:11" ht="12.75" customHeight="1" x14ac:dyDescent="0.2">
      <c r="B7" s="2739"/>
      <c r="C7" s="2740"/>
      <c r="D7" s="2724" t="s">
        <v>691</v>
      </c>
      <c r="E7" s="2724"/>
      <c r="F7" s="2724"/>
      <c r="G7" s="2724"/>
      <c r="H7" s="2724"/>
      <c r="I7" s="2704"/>
      <c r="J7" s="2722"/>
    </row>
    <row r="8" spans="2:11" ht="12.75" customHeight="1" x14ac:dyDescent="0.2">
      <c r="B8" s="2739"/>
      <c r="C8" s="2740"/>
      <c r="D8" s="2726" t="s">
        <v>759</v>
      </c>
      <c r="E8" s="2726"/>
      <c r="F8" s="2726"/>
      <c r="G8" s="2726"/>
      <c r="H8" s="2727" t="s">
        <v>572</v>
      </c>
      <c r="I8" s="2704"/>
      <c r="J8" s="2722"/>
    </row>
    <row r="9" spans="2:11" ht="12.75" customHeight="1" x14ac:dyDescent="0.2">
      <c r="B9" s="2739"/>
      <c r="C9" s="2740"/>
      <c r="D9" s="958" t="s">
        <v>523</v>
      </c>
      <c r="E9" s="958" t="s">
        <v>524</v>
      </c>
      <c r="F9" s="958" t="s">
        <v>525</v>
      </c>
      <c r="G9" s="957" t="s">
        <v>526</v>
      </c>
      <c r="H9" s="2728"/>
      <c r="I9" s="2704"/>
      <c r="J9" s="2722"/>
    </row>
    <row r="10" spans="2:11" ht="12.75" customHeight="1" x14ac:dyDescent="0.2">
      <c r="B10" s="2739"/>
      <c r="C10" s="2740"/>
      <c r="D10" s="2695" t="s">
        <v>763</v>
      </c>
      <c r="E10" s="2695"/>
      <c r="F10" s="2695"/>
      <c r="G10" s="2696"/>
      <c r="H10" s="2728"/>
      <c r="I10" s="2704"/>
      <c r="J10" s="2722"/>
    </row>
    <row r="11" spans="2:11" ht="12.75" customHeight="1" x14ac:dyDescent="0.2">
      <c r="B11" s="2739"/>
      <c r="C11" s="2740"/>
      <c r="D11" s="1728">
        <f>'kalendarz  A'!$F$30</f>
        <v>27</v>
      </c>
      <c r="E11" s="1728">
        <f>'kalendarz  A'!$F$30</f>
        <v>27</v>
      </c>
      <c r="F11" s="1728">
        <f>'kalendarz  A'!$F$30</f>
        <v>27</v>
      </c>
      <c r="G11" s="1728">
        <f>'kalendarz  A'!$F$31</f>
        <v>11</v>
      </c>
      <c r="H11" s="2728"/>
      <c r="I11" s="2704"/>
      <c r="J11" s="2722"/>
    </row>
    <row r="12" spans="2:11" ht="16.5" customHeight="1" thickBot="1" x14ac:dyDescent="0.25">
      <c r="B12" s="2741"/>
      <c r="C12" s="2742"/>
      <c r="D12" s="2697" t="s">
        <v>764</v>
      </c>
      <c r="E12" s="2697"/>
      <c r="F12" s="2697"/>
      <c r="G12" s="2698"/>
      <c r="H12" s="2729"/>
      <c r="I12" s="2705"/>
      <c r="J12" s="2722"/>
    </row>
    <row r="13" spans="2:11" ht="23.25" customHeight="1" x14ac:dyDescent="0.2">
      <c r="B13" s="1821"/>
      <c r="C13" s="956" t="s">
        <v>532</v>
      </c>
      <c r="D13" s="1729">
        <f>D14+D26+D32</f>
        <v>0</v>
      </c>
      <c r="E13" s="1729">
        <f>E14+E26+E32</f>
        <v>0</v>
      </c>
      <c r="F13" s="1729">
        <f>F14+F26+F32</f>
        <v>0</v>
      </c>
      <c r="G13" s="1729">
        <f>G14+G26+G32</f>
        <v>0</v>
      </c>
      <c r="H13" s="955">
        <f t="shared" ref="H13:H31" si="0">SUM(D13:G13)</f>
        <v>0</v>
      </c>
      <c r="I13" s="1856">
        <f>I14+I26+I32</f>
        <v>0</v>
      </c>
      <c r="J13" s="1862"/>
      <c r="K13" s="905"/>
    </row>
    <row r="14" spans="2:11" ht="19.5" customHeight="1" x14ac:dyDescent="0.2">
      <c r="B14" s="993"/>
      <c r="C14" s="1641" t="s">
        <v>766</v>
      </c>
      <c r="D14" s="904">
        <f>SUM(D15:D25)</f>
        <v>0</v>
      </c>
      <c r="E14" s="904">
        <f>SUM(E15:E25)</f>
        <v>0</v>
      </c>
      <c r="F14" s="904">
        <f>SUM(F15:F25)</f>
        <v>0</v>
      </c>
      <c r="G14" s="916">
        <f>SUM(G15:G25)</f>
        <v>0</v>
      </c>
      <c r="H14" s="915">
        <f t="shared" si="0"/>
        <v>0</v>
      </c>
      <c r="I14" s="902">
        <f>SUM(I15:I25)</f>
        <v>0</v>
      </c>
      <c r="J14" s="992"/>
      <c r="K14" s="991"/>
    </row>
    <row r="15" spans="2:11" s="913" customFormat="1" ht="14.1" customHeight="1" x14ac:dyDescent="0.2">
      <c r="B15" s="951">
        <v>1</v>
      </c>
      <c r="C15" s="950" t="s">
        <v>800</v>
      </c>
      <c r="D15" s="949"/>
      <c r="E15" s="948"/>
      <c r="F15" s="948"/>
      <c r="G15" s="945"/>
      <c r="H15" s="946">
        <f t="shared" si="0"/>
        <v>0</v>
      </c>
      <c r="I15" s="2002">
        <f t="shared" ref="I15:I44" si="1">G15*$G$11+D15*$D$11+E15*$E$11+F15*$F$11</f>
        <v>0</v>
      </c>
      <c r="J15" s="990"/>
      <c r="K15" s="905"/>
    </row>
    <row r="16" spans="2:11" s="913" customFormat="1" ht="14.1" customHeight="1" x14ac:dyDescent="0.2">
      <c r="B16" s="988">
        <v>2</v>
      </c>
      <c r="C16" s="928" t="s">
        <v>770</v>
      </c>
      <c r="D16" s="927"/>
      <c r="E16" s="899"/>
      <c r="F16" s="899"/>
      <c r="G16" s="893"/>
      <c r="H16" s="936">
        <f t="shared" si="0"/>
        <v>0</v>
      </c>
      <c r="I16" s="980">
        <f t="shared" si="1"/>
        <v>0</v>
      </c>
      <c r="J16" s="897"/>
      <c r="K16" s="905"/>
    </row>
    <row r="17" spans="2:11" s="913" customFormat="1" ht="14.1" customHeight="1" x14ac:dyDescent="0.2">
      <c r="B17" s="988">
        <v>3</v>
      </c>
      <c r="C17" s="928" t="s">
        <v>801</v>
      </c>
      <c r="D17" s="927"/>
      <c r="E17" s="899"/>
      <c r="F17" s="899"/>
      <c r="G17" s="893"/>
      <c r="H17" s="936">
        <f t="shared" si="0"/>
        <v>0</v>
      </c>
      <c r="I17" s="980">
        <f t="shared" si="1"/>
        <v>0</v>
      </c>
      <c r="J17" s="897"/>
      <c r="K17" s="905"/>
    </row>
    <row r="18" spans="2:11" s="913" customFormat="1" ht="14.1" customHeight="1" x14ac:dyDescent="0.2">
      <c r="B18" s="988">
        <v>4</v>
      </c>
      <c r="C18" s="928" t="s">
        <v>713</v>
      </c>
      <c r="D18" s="927"/>
      <c r="E18" s="899"/>
      <c r="F18" s="899"/>
      <c r="G18" s="893"/>
      <c r="H18" s="936">
        <f t="shared" si="0"/>
        <v>0</v>
      </c>
      <c r="I18" s="980">
        <f t="shared" si="1"/>
        <v>0</v>
      </c>
      <c r="J18" s="897"/>
      <c r="K18" s="905"/>
    </row>
    <row r="19" spans="2:11" s="913" customFormat="1" ht="14.1" customHeight="1" x14ac:dyDescent="0.2">
      <c r="B19" s="988">
        <v>5</v>
      </c>
      <c r="C19" s="928" t="s">
        <v>802</v>
      </c>
      <c r="D19" s="927"/>
      <c r="E19" s="899"/>
      <c r="F19" s="899"/>
      <c r="G19" s="893"/>
      <c r="H19" s="936">
        <f t="shared" si="0"/>
        <v>0</v>
      </c>
      <c r="I19" s="980">
        <f t="shared" si="1"/>
        <v>0</v>
      </c>
      <c r="J19" s="897"/>
      <c r="K19" s="905"/>
    </row>
    <row r="20" spans="2:11" s="913" customFormat="1" ht="14.1" customHeight="1" x14ac:dyDescent="0.2">
      <c r="B20" s="988">
        <v>6</v>
      </c>
      <c r="C20" s="928" t="s">
        <v>803</v>
      </c>
      <c r="D20" s="927"/>
      <c r="E20" s="899"/>
      <c r="F20" s="899"/>
      <c r="G20" s="893"/>
      <c r="H20" s="936">
        <f t="shared" si="0"/>
        <v>0</v>
      </c>
      <c r="I20" s="980">
        <f t="shared" si="1"/>
        <v>0</v>
      </c>
      <c r="J20" s="897"/>
      <c r="K20" s="905"/>
    </row>
    <row r="21" spans="2:11" s="913" customFormat="1" ht="14.1" customHeight="1" x14ac:dyDescent="0.2">
      <c r="B21" s="988">
        <v>7</v>
      </c>
      <c r="C21" s="928" t="s">
        <v>769</v>
      </c>
      <c r="D21" s="927"/>
      <c r="E21" s="899"/>
      <c r="F21" s="899"/>
      <c r="G21" s="893"/>
      <c r="H21" s="936">
        <f t="shared" si="0"/>
        <v>0</v>
      </c>
      <c r="I21" s="980">
        <f t="shared" si="1"/>
        <v>0</v>
      </c>
      <c r="J21" s="897"/>
      <c r="K21" s="905"/>
    </row>
    <row r="22" spans="2:11" s="913" customFormat="1" ht="14.1" customHeight="1" x14ac:dyDescent="0.2">
      <c r="B22" s="988">
        <v>8</v>
      </c>
      <c r="C22" s="928" t="s">
        <v>782</v>
      </c>
      <c r="D22" s="927"/>
      <c r="E22" s="899"/>
      <c r="F22" s="899"/>
      <c r="G22" s="893"/>
      <c r="H22" s="936">
        <f t="shared" si="0"/>
        <v>0</v>
      </c>
      <c r="I22" s="980">
        <f t="shared" si="1"/>
        <v>0</v>
      </c>
      <c r="J22" s="897"/>
      <c r="K22" s="905"/>
    </row>
    <row r="23" spans="2:11" s="913" customFormat="1" ht="14.1" customHeight="1" x14ac:dyDescent="0.2">
      <c r="B23" s="988">
        <v>9</v>
      </c>
      <c r="C23" s="928" t="s">
        <v>694</v>
      </c>
      <c r="D23" s="927"/>
      <c r="E23" s="899"/>
      <c r="F23" s="899"/>
      <c r="G23" s="893"/>
      <c r="H23" s="885">
        <f t="shared" si="0"/>
        <v>0</v>
      </c>
      <c r="I23" s="980">
        <f t="shared" si="1"/>
        <v>0</v>
      </c>
      <c r="J23" s="897"/>
      <c r="K23" s="905"/>
    </row>
    <row r="24" spans="2:11" s="913" customFormat="1" ht="14.1" customHeight="1" x14ac:dyDescent="0.2">
      <c r="B24" s="988">
        <v>10</v>
      </c>
      <c r="C24" s="928" t="s">
        <v>716</v>
      </c>
      <c r="D24" s="932"/>
      <c r="E24" s="931"/>
      <c r="F24" s="931"/>
      <c r="G24" s="887"/>
      <c r="H24" s="885">
        <f t="shared" si="0"/>
        <v>0</v>
      </c>
      <c r="I24" s="980">
        <f t="shared" si="1"/>
        <v>0</v>
      </c>
      <c r="J24" s="892"/>
      <c r="K24" s="905"/>
    </row>
    <row r="25" spans="2:11" s="913" customFormat="1" ht="14.1" customHeight="1" x14ac:dyDescent="0.2">
      <c r="B25" s="926">
        <v>11</v>
      </c>
      <c r="C25" s="1013" t="s">
        <v>702</v>
      </c>
      <c r="D25" s="924"/>
      <c r="E25" s="923"/>
      <c r="F25" s="923"/>
      <c r="G25" s="922"/>
      <c r="H25" s="908">
        <f t="shared" si="0"/>
        <v>0</v>
      </c>
      <c r="I25" s="900">
        <f t="shared" si="1"/>
        <v>0</v>
      </c>
      <c r="J25" s="917"/>
      <c r="K25" s="905"/>
    </row>
    <row r="26" spans="2:11" s="913" customFormat="1" ht="19.5" customHeight="1" x14ac:dyDescent="0.2">
      <c r="B26" s="984"/>
      <c r="C26" s="983" t="s">
        <v>772</v>
      </c>
      <c r="D26" s="904">
        <f>SUM(D27:D31)</f>
        <v>0</v>
      </c>
      <c r="E26" s="904">
        <f>SUM(E27:E31)</f>
        <v>0</v>
      </c>
      <c r="F26" s="904">
        <f>SUM(F27:F31)</f>
        <v>0</v>
      </c>
      <c r="G26" s="916">
        <f>SUM(G27:G31)</f>
        <v>0</v>
      </c>
      <c r="H26" s="915">
        <f t="shared" si="0"/>
        <v>0</v>
      </c>
      <c r="I26" s="942">
        <f t="shared" si="1"/>
        <v>0</v>
      </c>
      <c r="J26" s="914"/>
      <c r="K26" s="905"/>
    </row>
    <row r="27" spans="2:11" s="913" customFormat="1" ht="14.1" customHeight="1" x14ac:dyDescent="0.2">
      <c r="B27" s="896"/>
      <c r="C27" s="890"/>
      <c r="D27" s="899"/>
      <c r="E27" s="899"/>
      <c r="F27" s="899"/>
      <c r="G27" s="889"/>
      <c r="H27" s="895">
        <f t="shared" si="0"/>
        <v>0</v>
      </c>
      <c r="I27" s="2002">
        <f t="shared" si="1"/>
        <v>0</v>
      </c>
      <c r="J27" s="897"/>
      <c r="K27" s="905"/>
    </row>
    <row r="28" spans="2:11" ht="14.1" customHeight="1" x14ac:dyDescent="0.2">
      <c r="B28" s="896"/>
      <c r="C28" s="890"/>
      <c r="D28" s="893"/>
      <c r="E28" s="893"/>
      <c r="F28" s="893"/>
      <c r="G28" s="889"/>
      <c r="H28" s="885">
        <f t="shared" si="0"/>
        <v>0</v>
      </c>
      <c r="I28" s="980">
        <f t="shared" si="1"/>
        <v>0</v>
      </c>
      <c r="J28" s="892"/>
      <c r="K28" s="905"/>
    </row>
    <row r="29" spans="2:11" ht="14.1" customHeight="1" x14ac:dyDescent="0.2">
      <c r="B29" s="896"/>
      <c r="C29" s="890"/>
      <c r="D29" s="893"/>
      <c r="E29" s="893"/>
      <c r="F29" s="893"/>
      <c r="G29" s="889"/>
      <c r="H29" s="895">
        <f t="shared" si="0"/>
        <v>0</v>
      </c>
      <c r="I29" s="980">
        <f t="shared" si="1"/>
        <v>0</v>
      </c>
      <c r="J29" s="892"/>
      <c r="K29" s="905"/>
    </row>
    <row r="30" spans="2:11" ht="14.1" customHeight="1" x14ac:dyDescent="0.2">
      <c r="B30" s="891"/>
      <c r="C30" s="890"/>
      <c r="D30" s="887"/>
      <c r="E30" s="887"/>
      <c r="F30" s="887"/>
      <c r="G30" s="889"/>
      <c r="H30" s="885">
        <f t="shared" si="0"/>
        <v>0</v>
      </c>
      <c r="I30" s="980">
        <f t="shared" si="1"/>
        <v>0</v>
      </c>
      <c r="J30" s="883"/>
      <c r="K30" s="905"/>
    </row>
    <row r="31" spans="2:11" ht="14.1" customHeight="1" x14ac:dyDescent="0.2">
      <c r="B31" s="912"/>
      <c r="C31" s="890"/>
      <c r="D31" s="910"/>
      <c r="E31" s="910"/>
      <c r="F31" s="910"/>
      <c r="G31" s="909"/>
      <c r="H31" s="908">
        <f t="shared" si="0"/>
        <v>0</v>
      </c>
      <c r="I31" s="907">
        <f t="shared" si="1"/>
        <v>0</v>
      </c>
      <c r="J31" s="906"/>
      <c r="K31" s="905"/>
    </row>
    <row r="32" spans="2:11" ht="21.75" customHeight="1" x14ac:dyDescent="0.2">
      <c r="B32" s="982"/>
      <c r="C32" s="981" t="s">
        <v>773</v>
      </c>
      <c r="D32" s="904">
        <f>SUM(D33:D44)</f>
        <v>0</v>
      </c>
      <c r="E32" s="904">
        <f>SUM(E33:E44)</f>
        <v>0</v>
      </c>
      <c r="F32" s="904">
        <f>SUM(F33:F44)</f>
        <v>0</v>
      </c>
      <c r="G32" s="904">
        <f>SUM(G33:G44)</f>
        <v>0</v>
      </c>
      <c r="H32" s="1053">
        <f>SUM(H33:H44)</f>
        <v>0</v>
      </c>
      <c r="I32" s="2002">
        <f t="shared" si="1"/>
        <v>0</v>
      </c>
      <c r="J32" s="901"/>
    </row>
    <row r="33" spans="2:10" x14ac:dyDescent="0.2">
      <c r="B33" s="896"/>
      <c r="C33" s="890"/>
      <c r="D33" s="899"/>
      <c r="E33" s="899"/>
      <c r="F33" s="899"/>
      <c r="G33" s="889"/>
      <c r="H33" s="895">
        <f t="shared" ref="H33:H44" si="2">SUM(D33:G33)</f>
        <v>0</v>
      </c>
      <c r="I33" s="2002">
        <f t="shared" si="1"/>
        <v>0</v>
      </c>
      <c r="J33" s="897"/>
    </row>
    <row r="34" spans="2:10" ht="12" customHeight="1" x14ac:dyDescent="0.2">
      <c r="B34" s="896"/>
      <c r="C34" s="890"/>
      <c r="D34" s="893"/>
      <c r="E34" s="893"/>
      <c r="F34" s="893"/>
      <c r="G34" s="889"/>
      <c r="H34" s="885">
        <f t="shared" si="2"/>
        <v>0</v>
      </c>
      <c r="I34" s="980">
        <f t="shared" si="1"/>
        <v>0</v>
      </c>
      <c r="J34" s="892"/>
    </row>
    <row r="35" spans="2:10" ht="12" customHeight="1" x14ac:dyDescent="0.2">
      <c r="B35" s="896"/>
      <c r="C35" s="890"/>
      <c r="D35" s="893"/>
      <c r="E35" s="893"/>
      <c r="F35" s="893"/>
      <c r="G35" s="889"/>
      <c r="H35" s="885">
        <f t="shared" si="2"/>
        <v>0</v>
      </c>
      <c r="I35" s="980">
        <f t="shared" si="1"/>
        <v>0</v>
      </c>
      <c r="J35" s="892"/>
    </row>
    <row r="36" spans="2:10" ht="12" customHeight="1" x14ac:dyDescent="0.2">
      <c r="B36" s="896"/>
      <c r="C36" s="890"/>
      <c r="D36" s="893"/>
      <c r="E36" s="893"/>
      <c r="F36" s="893"/>
      <c r="G36" s="889"/>
      <c r="H36" s="885">
        <f t="shared" si="2"/>
        <v>0</v>
      </c>
      <c r="I36" s="980">
        <f t="shared" si="1"/>
        <v>0</v>
      </c>
      <c r="J36" s="892"/>
    </row>
    <row r="37" spans="2:10" ht="12" customHeight="1" x14ac:dyDescent="0.2">
      <c r="B37" s="896"/>
      <c r="C37" s="890"/>
      <c r="D37" s="893"/>
      <c r="E37" s="893"/>
      <c r="F37" s="893"/>
      <c r="G37" s="889"/>
      <c r="H37" s="885">
        <f t="shared" si="2"/>
        <v>0</v>
      </c>
      <c r="I37" s="980">
        <f t="shared" si="1"/>
        <v>0</v>
      </c>
      <c r="J37" s="892"/>
    </row>
    <row r="38" spans="2:10" ht="12" customHeight="1" x14ac:dyDescent="0.2">
      <c r="B38" s="896"/>
      <c r="C38" s="890"/>
      <c r="D38" s="893"/>
      <c r="E38" s="893"/>
      <c r="F38" s="893"/>
      <c r="G38" s="889"/>
      <c r="H38" s="885">
        <f t="shared" si="2"/>
        <v>0</v>
      </c>
      <c r="I38" s="980">
        <f t="shared" si="1"/>
        <v>0</v>
      </c>
      <c r="J38" s="892"/>
    </row>
    <row r="39" spans="2:10" ht="12" customHeight="1" x14ac:dyDescent="0.2">
      <c r="B39" s="896"/>
      <c r="C39" s="890"/>
      <c r="D39" s="893"/>
      <c r="E39" s="893"/>
      <c r="F39" s="893"/>
      <c r="G39" s="889"/>
      <c r="H39" s="885">
        <f t="shared" si="2"/>
        <v>0</v>
      </c>
      <c r="I39" s="980">
        <f t="shared" si="1"/>
        <v>0</v>
      </c>
      <c r="J39" s="892"/>
    </row>
    <row r="40" spans="2:10" x14ac:dyDescent="0.2">
      <c r="B40" s="896"/>
      <c r="C40" s="890"/>
      <c r="D40" s="893"/>
      <c r="E40" s="893"/>
      <c r="F40" s="893"/>
      <c r="G40" s="889"/>
      <c r="H40" s="895">
        <f t="shared" si="2"/>
        <v>0</v>
      </c>
      <c r="I40" s="980">
        <f t="shared" si="1"/>
        <v>0</v>
      </c>
      <c r="J40" s="892"/>
    </row>
    <row r="41" spans="2:10" x14ac:dyDescent="0.2">
      <c r="B41" s="896"/>
      <c r="C41" s="890"/>
      <c r="D41" s="893"/>
      <c r="E41" s="893"/>
      <c r="F41" s="893"/>
      <c r="G41" s="889"/>
      <c r="H41" s="895">
        <f t="shared" si="2"/>
        <v>0</v>
      </c>
      <c r="I41" s="980">
        <f t="shared" si="1"/>
        <v>0</v>
      </c>
      <c r="J41" s="892"/>
    </row>
    <row r="42" spans="2:10" x14ac:dyDescent="0.2">
      <c r="B42" s="891"/>
      <c r="C42" s="890"/>
      <c r="D42" s="887"/>
      <c r="E42" s="887"/>
      <c r="F42" s="887"/>
      <c r="G42" s="889"/>
      <c r="H42" s="885">
        <f t="shared" si="2"/>
        <v>0</v>
      </c>
      <c r="I42" s="980">
        <f t="shared" si="1"/>
        <v>0</v>
      </c>
      <c r="J42" s="883"/>
    </row>
    <row r="43" spans="2:10" x14ac:dyDescent="0.2">
      <c r="B43" s="891"/>
      <c r="C43" s="890"/>
      <c r="D43" s="887"/>
      <c r="E43" s="887"/>
      <c r="F43" s="887"/>
      <c r="G43" s="889"/>
      <c r="H43" s="885">
        <f t="shared" si="2"/>
        <v>0</v>
      </c>
      <c r="I43" s="980">
        <f t="shared" si="1"/>
        <v>0</v>
      </c>
      <c r="J43" s="883"/>
    </row>
    <row r="44" spans="2:10" ht="13.5" thickBot="1" x14ac:dyDescent="0.25">
      <c r="B44" s="882"/>
      <c r="C44" s="1769"/>
      <c r="D44" s="879"/>
      <c r="E44" s="879"/>
      <c r="F44" s="879"/>
      <c r="G44" s="878"/>
      <c r="H44" s="877">
        <f t="shared" si="2"/>
        <v>0</v>
      </c>
      <c r="I44" s="979">
        <f t="shared" si="1"/>
        <v>0</v>
      </c>
      <c r="J44" s="875"/>
    </row>
  </sheetData>
  <sheetProtection algorithmName="SHA-512" hashValue="xt5wzSBq2sZB2TJQUI7BHMz+745yCfGGfp0E5T9cUFhg2tigNIr3WgyXBulYVuu1vOB+JGkk6KOqM9D8Nn+BKQ==" saltValue="Gn57t1hVcZI6YE3iM0eNhw==" spinCount="100000" sheet="1" formatRows="0"/>
  <mergeCells count="11">
    <mergeCell ref="D10:G10"/>
    <mergeCell ref="D12:G12"/>
    <mergeCell ref="I2:J2"/>
    <mergeCell ref="C3:H3"/>
    <mergeCell ref="B6:C12"/>
    <mergeCell ref="D6:H6"/>
    <mergeCell ref="I6:I12"/>
    <mergeCell ref="J6:J12"/>
    <mergeCell ref="D7:H7"/>
    <mergeCell ref="D8:G8"/>
    <mergeCell ref="H8:H12"/>
  </mergeCells>
  <printOptions horizontalCentered="1"/>
  <pageMargins left="0.59055118110236227" right="0.51181102362204722" top="1.1811023622047245" bottom="0.98425196850393704" header="0.51181102362204722" footer="0.51181102362204722"/>
  <pageSetup paperSize="9" scale="72"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EAAC685E-999B-43A8-89CA-FF8B79AF6E00}">
          <x14:formula1>
            <xm:f>słownik!$A$2:$A$175</xm:f>
          </x14:formula1>
          <xm:sqref>C27:C31 C33:C44</xm:sqref>
        </x14:dataValidation>
      </x14:dataValidations>
    </ext>
  </extLs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5CA8FF-39C9-468F-906D-7E863AD6DF3C}">
  <sheetPr>
    <tabColor rgb="FFFF7C80"/>
    <pageSetUpPr fitToPage="1"/>
  </sheetPr>
  <dimension ref="B1:L47"/>
  <sheetViews>
    <sheetView showGridLines="0" view="pageBreakPreview" zoomScale="90" zoomScaleNormal="100" zoomScaleSheetLayoutView="90" workbookViewId="0">
      <selection activeCell="H2" sqref="H2:J2"/>
    </sheetView>
  </sheetViews>
  <sheetFormatPr defaultColWidth="9.28515625" defaultRowHeight="12.75" x14ac:dyDescent="0.2"/>
  <cols>
    <col min="1" max="1" width="2.5703125" style="874" customWidth="1"/>
    <col min="2" max="2" width="4.42578125" style="874" customWidth="1"/>
    <col min="3" max="3" width="44.42578125" style="874" customWidth="1"/>
    <col min="4" max="8" width="6.7109375" style="874" customWidth="1"/>
    <col min="9" max="9" width="10.28515625" style="874" customWidth="1"/>
    <col min="10" max="10" width="10.5703125" style="874" customWidth="1"/>
    <col min="11" max="11" width="9.28515625" style="874" customWidth="1"/>
    <col min="12" max="16384" width="9.28515625" style="874"/>
  </cols>
  <sheetData>
    <row r="1" spans="2:11" ht="32.25" customHeight="1" x14ac:dyDescent="0.2">
      <c r="B1" s="643"/>
      <c r="C1" s="977"/>
      <c r="D1" s="977"/>
      <c r="E1" s="977"/>
      <c r="F1" s="977"/>
      <c r="G1" s="977"/>
      <c r="H1" s="977"/>
      <c r="I1" s="977"/>
      <c r="J1" s="977"/>
    </row>
    <row r="2" spans="2:11" ht="18" x14ac:dyDescent="0.2">
      <c r="B2" s="966"/>
      <c r="C2" s="965" t="str">
        <f>wizyt!C3</f>
        <v>??</v>
      </c>
      <c r="D2" s="965"/>
      <c r="E2" s="965"/>
      <c r="F2" s="965"/>
      <c r="G2" s="965"/>
      <c r="H2" s="2040" t="str">
        <f>wizyt!$B$1</f>
        <v xml:space="preserve"> </v>
      </c>
      <c r="I2" s="2708" t="str">
        <f>wizyt!$D$1</f>
        <v xml:space="preserve"> </v>
      </c>
      <c r="J2" s="2709"/>
    </row>
    <row r="3" spans="2:11" ht="20.25" x14ac:dyDescent="0.2">
      <c r="B3" s="961"/>
      <c r="C3" s="2710" t="s">
        <v>755</v>
      </c>
      <c r="D3" s="2710"/>
      <c r="E3" s="2710"/>
      <c r="F3" s="2710"/>
      <c r="G3" s="2710"/>
      <c r="H3" s="2710"/>
      <c r="I3" s="330"/>
      <c r="J3" s="961"/>
    </row>
    <row r="4" spans="2:11" ht="18.75" customHeight="1" x14ac:dyDescent="0.2">
      <c r="B4" s="997" t="s">
        <v>775</v>
      </c>
      <c r="C4" s="996"/>
      <c r="D4" s="996"/>
      <c r="E4" s="996"/>
      <c r="F4" s="996"/>
      <c r="G4" s="996"/>
      <c r="H4" s="995"/>
      <c r="I4" s="995"/>
      <c r="J4" s="961"/>
    </row>
    <row r="5" spans="2:11" ht="21.75" customHeight="1" thickBot="1" x14ac:dyDescent="0.25">
      <c r="B5" s="994" t="s">
        <v>804</v>
      </c>
      <c r="C5" s="330"/>
      <c r="D5" s="330"/>
      <c r="E5" s="330"/>
      <c r="F5" s="330"/>
      <c r="G5" s="330"/>
      <c r="H5" s="330"/>
      <c r="I5" s="330"/>
      <c r="J5" s="961"/>
    </row>
    <row r="6" spans="2:11" ht="12.75" customHeight="1" x14ac:dyDescent="0.2">
      <c r="B6" s="2737" t="s">
        <v>756</v>
      </c>
      <c r="C6" s="2738"/>
      <c r="D6" s="2719"/>
      <c r="E6" s="2719"/>
      <c r="F6" s="2719"/>
      <c r="G6" s="2719"/>
      <c r="H6" s="2720"/>
      <c r="I6" s="2703" t="s">
        <v>757</v>
      </c>
      <c r="J6" s="2721" t="s">
        <v>758</v>
      </c>
    </row>
    <row r="7" spans="2:11" ht="12.75" customHeight="1" x14ac:dyDescent="0.2">
      <c r="B7" s="2739"/>
      <c r="C7" s="2740"/>
      <c r="D7" s="2724"/>
      <c r="E7" s="2724"/>
      <c r="F7" s="2724"/>
      <c r="G7" s="2724"/>
      <c r="H7" s="2725"/>
      <c r="I7" s="2704"/>
      <c r="J7" s="2722"/>
    </row>
    <row r="8" spans="2:11" ht="12.75" customHeight="1" x14ac:dyDescent="0.2">
      <c r="B8" s="2739"/>
      <c r="C8" s="2740"/>
      <c r="D8" s="2730" t="s">
        <v>761</v>
      </c>
      <c r="E8" s="2730"/>
      <c r="F8" s="2730"/>
      <c r="G8" s="2730"/>
      <c r="H8" s="2731" t="s">
        <v>727</v>
      </c>
      <c r="I8" s="2704"/>
      <c r="J8" s="2722"/>
    </row>
    <row r="9" spans="2:11" ht="12.75" customHeight="1" x14ac:dyDescent="0.2">
      <c r="B9" s="2739"/>
      <c r="C9" s="2740"/>
      <c r="D9" s="959" t="s">
        <v>523</v>
      </c>
      <c r="E9" s="958" t="s">
        <v>524</v>
      </c>
      <c r="F9" s="958" t="s">
        <v>525</v>
      </c>
      <c r="G9" s="957" t="s">
        <v>526</v>
      </c>
      <c r="H9" s="2732"/>
      <c r="I9" s="2704"/>
      <c r="J9" s="2722"/>
    </row>
    <row r="10" spans="2:11" ht="12.75" customHeight="1" x14ac:dyDescent="0.2">
      <c r="B10" s="2739"/>
      <c r="C10" s="2740"/>
      <c r="D10" s="2695" t="s">
        <v>763</v>
      </c>
      <c r="E10" s="2695"/>
      <c r="F10" s="2695"/>
      <c r="G10" s="2696"/>
      <c r="H10" s="2732"/>
      <c r="I10" s="2704"/>
      <c r="J10" s="2722"/>
    </row>
    <row r="11" spans="2:11" ht="12.75" customHeight="1" x14ac:dyDescent="0.2">
      <c r="B11" s="2739"/>
      <c r="C11" s="2740"/>
      <c r="D11" s="1728">
        <f>'kalendarz  A'!$F$30</f>
        <v>27</v>
      </c>
      <c r="E11" s="1728">
        <f>'kalendarz  A'!$F$30</f>
        <v>27</v>
      </c>
      <c r="F11" s="1728">
        <f>'kalendarz  A'!$F$30</f>
        <v>27</v>
      </c>
      <c r="G11" s="1728">
        <f>'kalendarz  A'!$F$31</f>
        <v>11</v>
      </c>
      <c r="H11" s="2732"/>
      <c r="I11" s="2704"/>
      <c r="J11" s="2722"/>
    </row>
    <row r="12" spans="2:11" ht="16.5" customHeight="1" thickBot="1" x14ac:dyDescent="0.25">
      <c r="B12" s="2741"/>
      <c r="C12" s="2742"/>
      <c r="D12" s="2697" t="s">
        <v>764</v>
      </c>
      <c r="E12" s="2697"/>
      <c r="F12" s="2697"/>
      <c r="G12" s="2698"/>
      <c r="H12" s="2747"/>
      <c r="I12" s="2705"/>
      <c r="J12" s="2746"/>
    </row>
    <row r="13" spans="2:11" ht="23.25" customHeight="1" thickBot="1" x14ac:dyDescent="0.25">
      <c r="B13" s="1040"/>
      <c r="C13" s="1039" t="s">
        <v>532</v>
      </c>
      <c r="D13" s="1038">
        <f>D14+D28+D36</f>
        <v>10.66</v>
      </c>
      <c r="E13" s="1038">
        <f>E14+E28+E36</f>
        <v>12.66</v>
      </c>
      <c r="F13" s="1038">
        <f>F14+F28+F36</f>
        <v>12.66</v>
      </c>
      <c r="G13" s="1038">
        <f>G14+G28+G36</f>
        <v>10.66</v>
      </c>
      <c r="H13" s="1079">
        <f t="shared" ref="H13:H47" si="0">SUM(D13:G13)</f>
        <v>46.64</v>
      </c>
      <c r="I13" s="1078">
        <f t="shared" ref="I13:I47" si="1">G13*$G$11+D13*$D$11+E13*$E$11+F13*$F$11</f>
        <v>1088.72</v>
      </c>
      <c r="J13" s="1037"/>
      <c r="K13" s="905"/>
    </row>
    <row r="14" spans="2:11" ht="19.5" customHeight="1" x14ac:dyDescent="0.2">
      <c r="B14" s="1857"/>
      <c r="C14" s="1863" t="s">
        <v>766</v>
      </c>
      <c r="D14" s="1858">
        <f>SUM(D15:D27)</f>
        <v>10.66</v>
      </c>
      <c r="E14" s="1858">
        <f>SUM(E15:E27)</f>
        <v>12.66</v>
      </c>
      <c r="F14" s="1858">
        <f>SUM(F15:F27)</f>
        <v>12.66</v>
      </c>
      <c r="G14" s="1858">
        <f>SUM(G15:G27)</f>
        <v>10.66</v>
      </c>
      <c r="H14" s="1036">
        <f t="shared" si="0"/>
        <v>46.64</v>
      </c>
      <c r="I14" s="900">
        <f t="shared" si="1"/>
        <v>1088.72</v>
      </c>
      <c r="J14" s="1864"/>
      <c r="K14" s="941"/>
    </row>
    <row r="15" spans="2:11" s="913" customFormat="1" ht="14.1" customHeight="1" x14ac:dyDescent="0.25">
      <c r="B15" s="1077">
        <v>1</v>
      </c>
      <c r="C15" s="1076" t="s">
        <v>800</v>
      </c>
      <c r="D15" s="945">
        <v>2</v>
      </c>
      <c r="E15" s="945">
        <v>2</v>
      </c>
      <c r="F15" s="945">
        <v>2</v>
      </c>
      <c r="G15" s="944">
        <v>3</v>
      </c>
      <c r="H15" s="943">
        <f t="shared" si="0"/>
        <v>9</v>
      </c>
      <c r="I15" s="1057">
        <f t="shared" si="1"/>
        <v>195</v>
      </c>
      <c r="J15" s="1075"/>
      <c r="K15" s="941"/>
    </row>
    <row r="16" spans="2:11" s="913" customFormat="1" ht="14.1" customHeight="1" x14ac:dyDescent="0.2">
      <c r="B16" s="1072">
        <v>2</v>
      </c>
      <c r="C16" s="1073" t="s">
        <v>805</v>
      </c>
      <c r="D16" s="893"/>
      <c r="E16" s="893"/>
      <c r="F16" s="893"/>
      <c r="G16" s="889"/>
      <c r="H16" s="885">
        <f t="shared" si="0"/>
        <v>0</v>
      </c>
      <c r="I16" s="980">
        <f t="shared" si="1"/>
        <v>0</v>
      </c>
      <c r="J16" s="897"/>
      <c r="K16" s="905"/>
    </row>
    <row r="17" spans="2:12" s="913" customFormat="1" ht="14.1" customHeight="1" x14ac:dyDescent="0.2">
      <c r="B17" s="1072">
        <v>3</v>
      </c>
      <c r="C17" s="1073" t="s">
        <v>770</v>
      </c>
      <c r="D17" s="893"/>
      <c r="E17" s="893"/>
      <c r="F17" s="893"/>
      <c r="G17" s="889"/>
      <c r="H17" s="885">
        <f t="shared" si="0"/>
        <v>0</v>
      </c>
      <c r="I17" s="980">
        <f t="shared" si="1"/>
        <v>0</v>
      </c>
      <c r="J17" s="897"/>
      <c r="K17" s="905"/>
    </row>
    <row r="18" spans="2:12" s="913" customFormat="1" ht="14.1" customHeight="1" x14ac:dyDescent="0.2">
      <c r="B18" s="1072">
        <v>4</v>
      </c>
      <c r="C18" s="1073" t="s">
        <v>806</v>
      </c>
      <c r="D18" s="893">
        <v>1</v>
      </c>
      <c r="E18" s="893">
        <v>1</v>
      </c>
      <c r="F18" s="893">
        <v>1</v>
      </c>
      <c r="G18" s="889"/>
      <c r="H18" s="885">
        <f t="shared" si="0"/>
        <v>3</v>
      </c>
      <c r="I18" s="980">
        <f t="shared" si="1"/>
        <v>81</v>
      </c>
      <c r="J18" s="897"/>
      <c r="K18" s="905"/>
    </row>
    <row r="19" spans="2:12" s="913" customFormat="1" ht="14.1" customHeight="1" x14ac:dyDescent="0.2">
      <c r="B19" s="1072">
        <v>5</v>
      </c>
      <c r="C19" s="1073" t="s">
        <v>807</v>
      </c>
      <c r="D19" s="893">
        <v>0.66</v>
      </c>
      <c r="E19" s="893">
        <v>0.66</v>
      </c>
      <c r="F19" s="893">
        <v>0.66</v>
      </c>
      <c r="G19" s="889">
        <v>0.66</v>
      </c>
      <c r="H19" s="885">
        <f t="shared" si="0"/>
        <v>2.64</v>
      </c>
      <c r="I19" s="980">
        <f t="shared" si="1"/>
        <v>60.720000000000006</v>
      </c>
      <c r="J19" s="897"/>
      <c r="K19" s="905"/>
    </row>
    <row r="20" spans="2:12" s="913" customFormat="1" ht="14.1" customHeight="1" x14ac:dyDescent="0.2">
      <c r="B20" s="1072">
        <v>6</v>
      </c>
      <c r="C20" s="1073" t="s">
        <v>769</v>
      </c>
      <c r="D20" s="893">
        <v>2</v>
      </c>
      <c r="E20" s="893">
        <v>2</v>
      </c>
      <c r="F20" s="893">
        <v>2</v>
      </c>
      <c r="G20" s="889">
        <v>2</v>
      </c>
      <c r="H20" s="885">
        <f t="shared" si="0"/>
        <v>8</v>
      </c>
      <c r="I20" s="980">
        <f t="shared" si="1"/>
        <v>184</v>
      </c>
      <c r="J20" s="897"/>
      <c r="K20" s="905"/>
    </row>
    <row r="21" spans="2:12" s="913" customFormat="1" ht="14.1" customHeight="1" x14ac:dyDescent="0.2">
      <c r="B21" s="1072">
        <v>7</v>
      </c>
      <c r="C21" s="1073" t="s">
        <v>782</v>
      </c>
      <c r="D21" s="893">
        <v>1</v>
      </c>
      <c r="E21" s="893">
        <v>1</v>
      </c>
      <c r="F21" s="893"/>
      <c r="G21" s="889"/>
      <c r="H21" s="885">
        <f t="shared" si="0"/>
        <v>2</v>
      </c>
      <c r="I21" s="980">
        <f t="shared" si="1"/>
        <v>54</v>
      </c>
      <c r="J21" s="897"/>
      <c r="K21" s="905"/>
    </row>
    <row r="22" spans="2:12" s="913" customFormat="1" ht="14.1" customHeight="1" x14ac:dyDescent="0.2">
      <c r="B22" s="1072">
        <v>8</v>
      </c>
      <c r="C22" s="1073" t="s">
        <v>787</v>
      </c>
      <c r="D22" s="1003">
        <v>2</v>
      </c>
      <c r="E22" s="1003">
        <v>2</v>
      </c>
      <c r="F22" s="1003">
        <v>2</v>
      </c>
      <c r="G22" s="889"/>
      <c r="H22" s="885">
        <f t="shared" si="0"/>
        <v>6</v>
      </c>
      <c r="I22" s="980">
        <f t="shared" si="1"/>
        <v>162</v>
      </c>
      <c r="J22" s="897"/>
      <c r="K22" s="905"/>
    </row>
    <row r="23" spans="2:12" s="913" customFormat="1" ht="14.1" customHeight="1" x14ac:dyDescent="0.2">
      <c r="B23" s="1072">
        <v>9</v>
      </c>
      <c r="C23" s="1073" t="s">
        <v>697</v>
      </c>
      <c r="D23" s="1003"/>
      <c r="E23" s="1003">
        <v>2</v>
      </c>
      <c r="F23" s="1003">
        <v>2</v>
      </c>
      <c r="G23" s="1005">
        <v>2</v>
      </c>
      <c r="H23" s="885">
        <f t="shared" si="0"/>
        <v>6</v>
      </c>
      <c r="I23" s="980">
        <f t="shared" si="1"/>
        <v>130</v>
      </c>
      <c r="J23" s="897"/>
      <c r="K23" s="905"/>
    </row>
    <row r="24" spans="2:12" s="913" customFormat="1" ht="14.1" customHeight="1" x14ac:dyDescent="0.2">
      <c r="B24" s="1072">
        <v>10</v>
      </c>
      <c r="C24" s="1073" t="s">
        <v>793</v>
      </c>
      <c r="D24" s="1003"/>
      <c r="E24" s="1003"/>
      <c r="F24" s="1003"/>
      <c r="G24" s="1005"/>
      <c r="H24" s="885">
        <f t="shared" si="0"/>
        <v>0</v>
      </c>
      <c r="I24" s="980">
        <f t="shared" si="1"/>
        <v>0</v>
      </c>
      <c r="J24" s="897"/>
      <c r="K24" s="905"/>
      <c r="L24" s="1074"/>
    </row>
    <row r="25" spans="2:12" s="913" customFormat="1" ht="14.1" customHeight="1" x14ac:dyDescent="0.2">
      <c r="B25" s="1072">
        <v>11</v>
      </c>
      <c r="C25" s="1073" t="s">
        <v>716</v>
      </c>
      <c r="D25" s="1003">
        <v>1</v>
      </c>
      <c r="E25" s="1003">
        <v>1</v>
      </c>
      <c r="F25" s="1003">
        <v>1</v>
      </c>
      <c r="G25" s="1005">
        <v>1</v>
      </c>
      <c r="H25" s="885">
        <f t="shared" si="0"/>
        <v>4</v>
      </c>
      <c r="I25" s="980">
        <f t="shared" si="1"/>
        <v>92</v>
      </c>
      <c r="J25" s="897"/>
      <c r="K25" s="905"/>
    </row>
    <row r="26" spans="2:12" s="913" customFormat="1" ht="14.1" customHeight="1" x14ac:dyDescent="0.2">
      <c r="B26" s="1072">
        <v>12</v>
      </c>
      <c r="C26" s="1071" t="s">
        <v>702</v>
      </c>
      <c r="D26" s="1003"/>
      <c r="E26" s="1003"/>
      <c r="F26" s="1003">
        <v>2</v>
      </c>
      <c r="G26" s="1005">
        <v>2</v>
      </c>
      <c r="H26" s="885">
        <f t="shared" si="0"/>
        <v>4</v>
      </c>
      <c r="I26" s="980">
        <f t="shared" si="1"/>
        <v>76</v>
      </c>
      <c r="J26" s="897"/>
      <c r="K26" s="905"/>
    </row>
    <row r="27" spans="2:12" s="913" customFormat="1" ht="14.1" customHeight="1" x14ac:dyDescent="0.2">
      <c r="B27" s="1070">
        <v>13</v>
      </c>
      <c r="C27" s="1069" t="s">
        <v>698</v>
      </c>
      <c r="D27" s="1068">
        <v>1</v>
      </c>
      <c r="E27" s="1068">
        <v>1</v>
      </c>
      <c r="F27" s="1068"/>
      <c r="G27" s="1067"/>
      <c r="H27" s="908">
        <f t="shared" si="0"/>
        <v>2</v>
      </c>
      <c r="I27" s="1061">
        <f t="shared" si="1"/>
        <v>54</v>
      </c>
      <c r="J27" s="1066"/>
      <c r="K27" s="905"/>
    </row>
    <row r="28" spans="2:12" s="913" customFormat="1" ht="19.5" customHeight="1" x14ac:dyDescent="0.2">
      <c r="B28" s="984"/>
      <c r="C28" s="1065" t="s">
        <v>772</v>
      </c>
      <c r="D28" s="904">
        <f>SUM(D29:D35)</f>
        <v>0</v>
      </c>
      <c r="E28" s="904">
        <f>SUM(E29:E35)</f>
        <v>0</v>
      </c>
      <c r="F28" s="904">
        <f>SUM(F29:F35)</f>
        <v>0</v>
      </c>
      <c r="G28" s="904">
        <f>SUM(G29:G35)</f>
        <v>0</v>
      </c>
      <c r="H28" s="915">
        <f t="shared" si="0"/>
        <v>0</v>
      </c>
      <c r="I28" s="1064">
        <f t="shared" si="1"/>
        <v>0</v>
      </c>
      <c r="J28" s="914"/>
      <c r="K28" s="905"/>
    </row>
    <row r="29" spans="2:12" s="913" customFormat="1" ht="14.1" customHeight="1" x14ac:dyDescent="0.2">
      <c r="B29" s="896"/>
      <c r="C29" s="890"/>
      <c r="D29" s="894"/>
      <c r="E29" s="893"/>
      <c r="F29" s="893"/>
      <c r="G29" s="889"/>
      <c r="H29" s="895">
        <f t="shared" si="0"/>
        <v>0</v>
      </c>
      <c r="I29" s="1063">
        <f t="shared" si="1"/>
        <v>0</v>
      </c>
      <c r="J29" s="897"/>
      <c r="K29" s="905"/>
    </row>
    <row r="30" spans="2:12" s="913" customFormat="1" ht="14.1" customHeight="1" x14ac:dyDescent="0.2">
      <c r="B30" s="896"/>
      <c r="C30" s="890"/>
      <c r="D30" s="894"/>
      <c r="E30" s="893"/>
      <c r="F30" s="893"/>
      <c r="G30" s="889"/>
      <c r="H30" s="885">
        <f t="shared" si="0"/>
        <v>0</v>
      </c>
      <c r="I30" s="980">
        <f t="shared" si="1"/>
        <v>0</v>
      </c>
      <c r="J30" s="897"/>
      <c r="K30" s="905"/>
    </row>
    <row r="31" spans="2:12" s="913" customFormat="1" ht="14.1" customHeight="1" x14ac:dyDescent="0.2">
      <c r="B31" s="896"/>
      <c r="C31" s="890"/>
      <c r="D31" s="894"/>
      <c r="E31" s="893"/>
      <c r="F31" s="893"/>
      <c r="G31" s="889"/>
      <c r="H31" s="885">
        <f t="shared" si="0"/>
        <v>0</v>
      </c>
      <c r="I31" s="980">
        <f t="shared" si="1"/>
        <v>0</v>
      </c>
      <c r="J31" s="897"/>
      <c r="K31" s="905"/>
    </row>
    <row r="32" spans="2:12" ht="14.1" customHeight="1" x14ac:dyDescent="0.2">
      <c r="B32" s="896"/>
      <c r="C32" s="890"/>
      <c r="D32" s="894"/>
      <c r="E32" s="893"/>
      <c r="F32" s="893"/>
      <c r="G32" s="889"/>
      <c r="H32" s="885">
        <f t="shared" si="0"/>
        <v>0</v>
      </c>
      <c r="I32" s="980">
        <f t="shared" si="1"/>
        <v>0</v>
      </c>
      <c r="J32" s="892"/>
      <c r="K32" s="905"/>
    </row>
    <row r="33" spans="2:11" ht="14.1" customHeight="1" x14ac:dyDescent="0.2">
      <c r="B33" s="891"/>
      <c r="C33" s="890"/>
      <c r="D33" s="888"/>
      <c r="E33" s="887"/>
      <c r="F33" s="887"/>
      <c r="G33" s="886"/>
      <c r="H33" s="885">
        <f t="shared" si="0"/>
        <v>0</v>
      </c>
      <c r="I33" s="980">
        <f t="shared" si="1"/>
        <v>0</v>
      </c>
      <c r="J33" s="883"/>
      <c r="K33" s="905"/>
    </row>
    <row r="34" spans="2:11" ht="14.1" customHeight="1" x14ac:dyDescent="0.2">
      <c r="B34" s="891"/>
      <c r="C34" s="890"/>
      <c r="D34" s="888"/>
      <c r="E34" s="887"/>
      <c r="F34" s="887"/>
      <c r="G34" s="886"/>
      <c r="H34" s="885">
        <f t="shared" si="0"/>
        <v>0</v>
      </c>
      <c r="I34" s="980">
        <f t="shared" si="1"/>
        <v>0</v>
      </c>
      <c r="J34" s="883"/>
      <c r="K34" s="905"/>
    </row>
    <row r="35" spans="2:11" ht="14.1" customHeight="1" thickBot="1" x14ac:dyDescent="0.25">
      <c r="B35" s="882"/>
      <c r="C35" s="1062"/>
      <c r="D35" s="880"/>
      <c r="E35" s="879"/>
      <c r="F35" s="879"/>
      <c r="G35" s="878"/>
      <c r="H35" s="877">
        <f t="shared" si="0"/>
        <v>0</v>
      </c>
      <c r="I35" s="1061">
        <f t="shared" si="1"/>
        <v>0</v>
      </c>
      <c r="J35" s="875"/>
      <c r="K35" s="905"/>
    </row>
    <row r="36" spans="2:11" ht="21.75" customHeight="1" x14ac:dyDescent="0.2">
      <c r="B36" s="1823"/>
      <c r="C36" s="1060" t="s">
        <v>773</v>
      </c>
      <c r="D36" s="1732">
        <f>SUM(D37:D47)</f>
        <v>0</v>
      </c>
      <c r="E36" s="1732">
        <f>SUM(E37:E47)</f>
        <v>0</v>
      </c>
      <c r="F36" s="1732">
        <f>SUM(F37:F47)</f>
        <v>0</v>
      </c>
      <c r="G36" s="1732">
        <f>SUM(G37:G47)</f>
        <v>0</v>
      </c>
      <c r="H36" s="1059">
        <f t="shared" si="0"/>
        <v>0</v>
      </c>
      <c r="I36" s="1058">
        <f t="shared" si="1"/>
        <v>0</v>
      </c>
      <c r="J36" s="1654"/>
    </row>
    <row r="37" spans="2:11" x14ac:dyDescent="0.2">
      <c r="B37" s="896"/>
      <c r="C37" s="890"/>
      <c r="D37" s="894"/>
      <c r="E37" s="893"/>
      <c r="F37" s="893"/>
      <c r="G37" s="889"/>
      <c r="H37" s="895">
        <f t="shared" si="0"/>
        <v>0</v>
      </c>
      <c r="I37" s="1057">
        <f t="shared" si="1"/>
        <v>0</v>
      </c>
      <c r="J37" s="897"/>
    </row>
    <row r="38" spans="2:11" ht="12" customHeight="1" x14ac:dyDescent="0.2">
      <c r="B38" s="896"/>
      <c r="C38" s="890"/>
      <c r="D38" s="894"/>
      <c r="E38" s="893"/>
      <c r="F38" s="893"/>
      <c r="G38" s="889"/>
      <c r="H38" s="885">
        <f t="shared" si="0"/>
        <v>0</v>
      </c>
      <c r="I38" s="980">
        <f t="shared" si="1"/>
        <v>0</v>
      </c>
      <c r="J38" s="892"/>
    </row>
    <row r="39" spans="2:11" ht="12" customHeight="1" x14ac:dyDescent="0.2">
      <c r="B39" s="896"/>
      <c r="C39" s="890"/>
      <c r="D39" s="894"/>
      <c r="E39" s="893"/>
      <c r="F39" s="893"/>
      <c r="G39" s="889"/>
      <c r="H39" s="885">
        <f t="shared" si="0"/>
        <v>0</v>
      </c>
      <c r="I39" s="980">
        <f t="shared" si="1"/>
        <v>0</v>
      </c>
      <c r="J39" s="892"/>
    </row>
    <row r="40" spans="2:11" ht="12" customHeight="1" x14ac:dyDescent="0.2">
      <c r="B40" s="896"/>
      <c r="C40" s="890"/>
      <c r="D40" s="894"/>
      <c r="E40" s="893"/>
      <c r="F40" s="893"/>
      <c r="G40" s="889"/>
      <c r="H40" s="885">
        <f t="shared" si="0"/>
        <v>0</v>
      </c>
      <c r="I40" s="980">
        <f t="shared" si="1"/>
        <v>0</v>
      </c>
      <c r="J40" s="892"/>
    </row>
    <row r="41" spans="2:11" ht="12" customHeight="1" x14ac:dyDescent="0.2">
      <c r="B41" s="896"/>
      <c r="C41" s="890"/>
      <c r="D41" s="894"/>
      <c r="E41" s="893"/>
      <c r="F41" s="893"/>
      <c r="G41" s="889"/>
      <c r="H41" s="885">
        <f t="shared" si="0"/>
        <v>0</v>
      </c>
      <c r="I41" s="980">
        <f t="shared" si="1"/>
        <v>0</v>
      </c>
      <c r="J41" s="892"/>
    </row>
    <row r="42" spans="2:11" ht="12" customHeight="1" x14ac:dyDescent="0.2">
      <c r="B42" s="896"/>
      <c r="C42" s="890"/>
      <c r="D42" s="894"/>
      <c r="E42" s="893"/>
      <c r="F42" s="893"/>
      <c r="G42" s="889"/>
      <c r="H42" s="885">
        <f t="shared" si="0"/>
        <v>0</v>
      </c>
      <c r="I42" s="980">
        <f t="shared" si="1"/>
        <v>0</v>
      </c>
      <c r="J42" s="892"/>
    </row>
    <row r="43" spans="2:11" ht="12" customHeight="1" x14ac:dyDescent="0.2">
      <c r="B43" s="896"/>
      <c r="C43" s="890"/>
      <c r="D43" s="894"/>
      <c r="E43" s="893"/>
      <c r="F43" s="893"/>
      <c r="G43" s="889"/>
      <c r="H43" s="885">
        <f t="shared" si="0"/>
        <v>0</v>
      </c>
      <c r="I43" s="980">
        <f t="shared" si="1"/>
        <v>0</v>
      </c>
      <c r="J43" s="892"/>
    </row>
    <row r="44" spans="2:11" ht="12" customHeight="1" x14ac:dyDescent="0.2">
      <c r="B44" s="896"/>
      <c r="C44" s="890"/>
      <c r="D44" s="894"/>
      <c r="E44" s="893"/>
      <c r="F44" s="893"/>
      <c r="G44" s="889"/>
      <c r="H44" s="885">
        <f t="shared" si="0"/>
        <v>0</v>
      </c>
      <c r="I44" s="980">
        <f t="shared" si="1"/>
        <v>0</v>
      </c>
      <c r="J44" s="892"/>
    </row>
    <row r="45" spans="2:11" x14ac:dyDescent="0.2">
      <c r="B45" s="891"/>
      <c r="C45" s="890"/>
      <c r="D45" s="888"/>
      <c r="E45" s="887"/>
      <c r="F45" s="887"/>
      <c r="G45" s="886"/>
      <c r="H45" s="885">
        <f t="shared" si="0"/>
        <v>0</v>
      </c>
      <c r="I45" s="980">
        <f t="shared" si="1"/>
        <v>0</v>
      </c>
      <c r="J45" s="883"/>
    </row>
    <row r="46" spans="2:11" x14ac:dyDescent="0.2">
      <c r="B46" s="891"/>
      <c r="C46" s="890"/>
      <c r="D46" s="888"/>
      <c r="E46" s="887"/>
      <c r="F46" s="887"/>
      <c r="G46" s="886"/>
      <c r="H46" s="885">
        <f t="shared" si="0"/>
        <v>0</v>
      </c>
      <c r="I46" s="980">
        <f t="shared" si="1"/>
        <v>0</v>
      </c>
      <c r="J46" s="883"/>
    </row>
    <row r="47" spans="2:11" ht="13.5" thickBot="1" x14ac:dyDescent="0.25">
      <c r="B47" s="882"/>
      <c r="C47" s="1769"/>
      <c r="D47" s="880"/>
      <c r="E47" s="879"/>
      <c r="F47" s="879"/>
      <c r="G47" s="878"/>
      <c r="H47" s="877">
        <f t="shared" si="0"/>
        <v>0</v>
      </c>
      <c r="I47" s="980">
        <f t="shared" si="1"/>
        <v>0</v>
      </c>
      <c r="J47" s="875"/>
    </row>
  </sheetData>
  <sheetProtection algorithmName="SHA-512" hashValue="05sVo/BDtWpQVzQHO09YuKajn0TcAH6O/D95MoXqWFKdmXHUg5uWRkiMMFH5uiESyNJe7H1EcL4h200xTBTg+A==" saltValue="nTr2+mt2yH8UUCmmczw24g==" spinCount="100000" sheet="1" formatRows="0"/>
  <mergeCells count="11">
    <mergeCell ref="D12:G12"/>
    <mergeCell ref="I2:J2"/>
    <mergeCell ref="C3:H3"/>
    <mergeCell ref="B6:C12"/>
    <mergeCell ref="D6:H6"/>
    <mergeCell ref="I6:I12"/>
    <mergeCell ref="J6:J12"/>
    <mergeCell ref="D7:H7"/>
    <mergeCell ref="D8:G8"/>
    <mergeCell ref="H8:H12"/>
    <mergeCell ref="D10:G10"/>
  </mergeCells>
  <printOptions horizontalCentered="1"/>
  <pageMargins left="0.59055118110236227" right="0.51181102362204722" top="1.1811023622047245" bottom="0.98425196850393704" header="0.51181102362204722" footer="0.51181102362204722"/>
  <pageSetup paperSize="9" scale="67"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31CF9D4D-7B26-4B3C-9FA8-76021C23F8F3}">
          <x14:formula1>
            <xm:f>słownik!$A$2:$A$175</xm:f>
          </x14:formula1>
          <xm:sqref>C29:C35 C37:C47</xm:sqref>
        </x14:dataValidation>
      </x14:dataValidations>
    </ext>
  </extLst>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0CA72C-274A-490C-8138-A2B0FF20EFF8}">
  <sheetPr>
    <tabColor rgb="FFFF7C80"/>
    <pageSetUpPr fitToPage="1"/>
  </sheetPr>
  <dimension ref="B1:K44"/>
  <sheetViews>
    <sheetView view="pageBreakPreview" zoomScale="90" zoomScaleNormal="100" zoomScaleSheetLayoutView="90" workbookViewId="0">
      <selection activeCell="D11" sqref="D11:E11"/>
    </sheetView>
  </sheetViews>
  <sheetFormatPr defaultColWidth="9.28515625" defaultRowHeight="12.75" x14ac:dyDescent="0.2"/>
  <cols>
    <col min="1" max="1" width="2.5703125" style="874" customWidth="1"/>
    <col min="2" max="2" width="4.42578125" style="874" customWidth="1"/>
    <col min="3" max="3" width="46.85546875" style="874" customWidth="1"/>
    <col min="4" max="4" width="7.42578125" style="874" customWidth="1"/>
    <col min="5" max="5" width="9" style="874" customWidth="1"/>
    <col min="6" max="6" width="6.7109375" style="874" customWidth="1"/>
    <col min="7" max="7" width="10.28515625" style="874" customWidth="1"/>
    <col min="8" max="8" width="10.5703125" style="874" customWidth="1"/>
    <col min="9" max="10" width="9.28515625" style="874"/>
    <col min="11" max="11" width="26.28515625" style="874" customWidth="1"/>
    <col min="12" max="16384" width="9.28515625" style="874"/>
  </cols>
  <sheetData>
    <row r="1" spans="2:11" ht="18" x14ac:dyDescent="0.2">
      <c r="B1" s="2007"/>
      <c r="C1" s="2008" t="str">
        <f>wizyt!C3</f>
        <v>??</v>
      </c>
      <c r="D1" s="2008"/>
      <c r="E1" s="2008"/>
      <c r="F1" s="2040" t="str">
        <f>wizyt!$B$1</f>
        <v xml:space="preserve"> </v>
      </c>
      <c r="G1" s="2708" t="str">
        <f>wizyt!$D$1</f>
        <v xml:space="preserve"> </v>
      </c>
      <c r="H1" s="2709"/>
    </row>
    <row r="2" spans="2:11" ht="20.25" x14ac:dyDescent="0.2">
      <c r="B2" s="1056"/>
      <c r="C2" s="2710" t="s">
        <v>755</v>
      </c>
      <c r="D2" s="2710"/>
      <c r="E2" s="2710"/>
      <c r="F2" s="2710"/>
      <c r="G2" s="998" t="str">
        <f>wizyt!H3</f>
        <v>2023/2024</v>
      </c>
      <c r="H2" s="1054"/>
    </row>
    <row r="3" spans="2:11" ht="18.75" customHeight="1" x14ac:dyDescent="0.2">
      <c r="B3" s="1055" t="s">
        <v>775</v>
      </c>
      <c r="C3" s="996"/>
      <c r="D3" s="996" t="s">
        <v>16</v>
      </c>
      <c r="E3" s="996"/>
      <c r="F3" s="996"/>
      <c r="G3" s="995"/>
      <c r="H3" s="1054"/>
    </row>
    <row r="4" spans="2:11" ht="21.75" customHeight="1" thickBot="1" x14ac:dyDescent="0.25">
      <c r="B4" s="1052" t="s">
        <v>808</v>
      </c>
      <c r="C4" s="330"/>
      <c r="D4" s="330"/>
      <c r="E4" s="330"/>
      <c r="F4" s="330"/>
      <c r="G4" s="330"/>
      <c r="H4" s="1054"/>
    </row>
    <row r="5" spans="2:11" ht="12.75" customHeight="1" x14ac:dyDescent="0.2">
      <c r="B5" s="2737" t="s">
        <v>756</v>
      </c>
      <c r="C5" s="2738"/>
      <c r="D5" s="2719"/>
      <c r="E5" s="2719"/>
      <c r="F5" s="2719"/>
      <c r="G5" s="2703" t="s">
        <v>757</v>
      </c>
      <c r="H5" s="2721" t="s">
        <v>758</v>
      </c>
    </row>
    <row r="6" spans="2:11" ht="12.75" customHeight="1" x14ac:dyDescent="0.2">
      <c r="B6" s="2739"/>
      <c r="C6" s="2740"/>
      <c r="D6" s="2724" t="s">
        <v>691</v>
      </c>
      <c r="E6" s="2724"/>
      <c r="F6" s="2724"/>
      <c r="G6" s="2704"/>
      <c r="H6" s="2722"/>
    </row>
    <row r="7" spans="2:11" ht="12.75" customHeight="1" x14ac:dyDescent="0.2">
      <c r="B7" s="2739"/>
      <c r="C7" s="2740"/>
      <c r="D7" s="2726" t="s">
        <v>809</v>
      </c>
      <c r="E7" s="2726"/>
      <c r="F7" s="2727" t="s">
        <v>727</v>
      </c>
      <c r="G7" s="2704"/>
      <c r="H7" s="2722"/>
    </row>
    <row r="8" spans="2:11" ht="12.75" customHeight="1" x14ac:dyDescent="0.2">
      <c r="B8" s="2739"/>
      <c r="C8" s="2740"/>
      <c r="D8" s="958" t="s">
        <v>810</v>
      </c>
      <c r="E8" s="958" t="s">
        <v>811</v>
      </c>
      <c r="F8" s="2728"/>
      <c r="G8" s="2704"/>
      <c r="H8" s="2722"/>
    </row>
    <row r="9" spans="2:11" ht="12.75" customHeight="1" x14ac:dyDescent="0.2">
      <c r="B9" s="2739"/>
      <c r="C9" s="2740"/>
      <c r="D9" s="2748" t="s">
        <v>763</v>
      </c>
      <c r="E9" s="2748"/>
      <c r="F9" s="2728"/>
      <c r="G9" s="2704"/>
      <c r="H9" s="2722"/>
    </row>
    <row r="10" spans="2:11" ht="12.75" customHeight="1" x14ac:dyDescent="0.2">
      <c r="B10" s="2739"/>
      <c r="C10" s="2740"/>
      <c r="D10" s="1728">
        <f>'kalendarz  A'!$F$30</f>
        <v>27</v>
      </c>
      <c r="E10" s="1728">
        <f>'kalendarz  A'!F31</f>
        <v>11</v>
      </c>
      <c r="F10" s="2728"/>
      <c r="G10" s="2704"/>
      <c r="H10" s="2722"/>
      <c r="K10" s="913"/>
    </row>
    <row r="11" spans="2:11" ht="24.75" customHeight="1" thickBot="1" x14ac:dyDescent="0.25">
      <c r="B11" s="2741"/>
      <c r="C11" s="2742"/>
      <c r="D11" s="2749" t="s">
        <v>764</v>
      </c>
      <c r="E11" s="2749"/>
      <c r="F11" s="2729"/>
      <c r="G11" s="2705"/>
      <c r="H11" s="2723"/>
    </row>
    <row r="12" spans="2:11" ht="23.25" customHeight="1" x14ac:dyDescent="0.2">
      <c r="B12" s="1821"/>
      <c r="C12" s="956" t="s">
        <v>532</v>
      </c>
      <c r="D12" s="1729">
        <f>D13+D22+D30</f>
        <v>12</v>
      </c>
      <c r="E12" s="1729">
        <f>E13+E22+E30</f>
        <v>10</v>
      </c>
      <c r="F12" s="955">
        <f t="shared" ref="F12:F29" si="0">SUM(D12:E12)</f>
        <v>22</v>
      </c>
      <c r="G12" s="2002">
        <f t="shared" ref="G12:G44" si="1">+D12*$D$10+E12*$E$10</f>
        <v>434</v>
      </c>
      <c r="H12" s="953"/>
      <c r="I12" s="905"/>
    </row>
    <row r="13" spans="2:11" ht="19.5" customHeight="1" x14ac:dyDescent="0.2">
      <c r="B13" s="993"/>
      <c r="C13" s="1641" t="s">
        <v>766</v>
      </c>
      <c r="D13" s="904">
        <f>SUM(D14:D21)</f>
        <v>12</v>
      </c>
      <c r="E13" s="904">
        <f>SUM(E14:E21)</f>
        <v>10</v>
      </c>
      <c r="F13" s="915">
        <f t="shared" si="0"/>
        <v>22</v>
      </c>
      <c r="G13" s="2002">
        <f t="shared" si="1"/>
        <v>434</v>
      </c>
      <c r="H13" s="992"/>
      <c r="I13" s="991"/>
    </row>
    <row r="14" spans="2:11" s="913" customFormat="1" ht="14.1" customHeight="1" x14ac:dyDescent="0.2">
      <c r="B14" s="951">
        <v>1</v>
      </c>
      <c r="C14" s="950" t="s">
        <v>777</v>
      </c>
      <c r="D14" s="949">
        <v>2</v>
      </c>
      <c r="E14" s="948">
        <v>2</v>
      </c>
      <c r="F14" s="946">
        <f t="shared" si="0"/>
        <v>4</v>
      </c>
      <c r="G14" s="1057">
        <f t="shared" si="1"/>
        <v>76</v>
      </c>
      <c r="H14" s="990"/>
      <c r="I14" s="905"/>
      <c r="K14" s="937"/>
    </row>
    <row r="15" spans="2:11" s="913" customFormat="1" ht="14.1" customHeight="1" x14ac:dyDescent="0.2">
      <c r="B15" s="929">
        <v>2</v>
      </c>
      <c r="C15" s="928" t="s">
        <v>769</v>
      </c>
      <c r="D15" s="927">
        <v>2</v>
      </c>
      <c r="E15" s="899">
        <v>2</v>
      </c>
      <c r="F15" s="936">
        <f t="shared" si="0"/>
        <v>4</v>
      </c>
      <c r="G15" s="980">
        <f t="shared" si="1"/>
        <v>76</v>
      </c>
      <c r="H15" s="897"/>
      <c r="I15" s="905"/>
      <c r="K15" s="937"/>
    </row>
    <row r="16" spans="2:11" s="913" customFormat="1" ht="14.1" customHeight="1" x14ac:dyDescent="0.2">
      <c r="B16" s="929">
        <v>3</v>
      </c>
      <c r="C16" s="928" t="s">
        <v>694</v>
      </c>
      <c r="D16" s="927">
        <v>2</v>
      </c>
      <c r="E16" s="899"/>
      <c r="F16" s="936">
        <f t="shared" si="0"/>
        <v>2</v>
      </c>
      <c r="G16" s="980">
        <f t="shared" si="1"/>
        <v>54</v>
      </c>
      <c r="H16" s="897"/>
      <c r="I16" s="905"/>
      <c r="K16" s="937"/>
    </row>
    <row r="17" spans="2:11" s="913" customFormat="1" ht="14.1" customHeight="1" x14ac:dyDescent="0.2">
      <c r="B17" s="929">
        <v>4</v>
      </c>
      <c r="C17" s="928" t="s">
        <v>695</v>
      </c>
      <c r="D17" s="927"/>
      <c r="E17" s="899">
        <v>2</v>
      </c>
      <c r="F17" s="936">
        <f t="shared" si="0"/>
        <v>2</v>
      </c>
      <c r="G17" s="980">
        <f t="shared" si="1"/>
        <v>22</v>
      </c>
      <c r="H17" s="897"/>
      <c r="I17" s="905"/>
      <c r="K17" s="937"/>
    </row>
    <row r="18" spans="2:11" s="913" customFormat="1" ht="14.1" customHeight="1" x14ac:dyDescent="0.2">
      <c r="B18" s="929">
        <v>5</v>
      </c>
      <c r="C18" s="928" t="s">
        <v>716</v>
      </c>
      <c r="D18" s="927">
        <v>1</v>
      </c>
      <c r="E18" s="899">
        <v>1</v>
      </c>
      <c r="F18" s="936">
        <f t="shared" si="0"/>
        <v>2</v>
      </c>
      <c r="G18" s="980">
        <f t="shared" si="1"/>
        <v>38</v>
      </c>
      <c r="H18" s="897"/>
      <c r="I18" s="905"/>
      <c r="K18" s="937"/>
    </row>
    <row r="19" spans="2:11" s="913" customFormat="1" ht="14.1" customHeight="1" x14ac:dyDescent="0.2">
      <c r="B19" s="929">
        <v>6</v>
      </c>
      <c r="C19" s="928" t="s">
        <v>702</v>
      </c>
      <c r="D19" s="927">
        <v>2</v>
      </c>
      <c r="E19" s="899">
        <v>2</v>
      </c>
      <c r="F19" s="936">
        <f t="shared" si="0"/>
        <v>4</v>
      </c>
      <c r="G19" s="980">
        <f t="shared" si="1"/>
        <v>76</v>
      </c>
      <c r="H19" s="897"/>
      <c r="I19" s="905"/>
      <c r="K19" s="937"/>
    </row>
    <row r="20" spans="2:11" s="913" customFormat="1" ht="14.1" customHeight="1" x14ac:dyDescent="0.2">
      <c r="B20" s="929">
        <v>7</v>
      </c>
      <c r="C20" s="928" t="s">
        <v>812</v>
      </c>
      <c r="D20" s="1083">
        <v>2</v>
      </c>
      <c r="E20" s="899"/>
      <c r="F20" s="936">
        <f t="shared" si="0"/>
        <v>2</v>
      </c>
      <c r="G20" s="980">
        <f t="shared" si="1"/>
        <v>54</v>
      </c>
      <c r="H20" s="897"/>
      <c r="I20" s="905"/>
      <c r="K20" s="937"/>
    </row>
    <row r="21" spans="2:11" s="913" customFormat="1" ht="14.1" customHeight="1" x14ac:dyDescent="0.2">
      <c r="B21" s="1082">
        <v>8</v>
      </c>
      <c r="C21" s="1013" t="s">
        <v>813</v>
      </c>
      <c r="D21" s="927">
        <v>1</v>
      </c>
      <c r="E21" s="899">
        <v>1</v>
      </c>
      <c r="F21" s="936">
        <f t="shared" si="0"/>
        <v>2</v>
      </c>
      <c r="G21" s="1081">
        <f t="shared" si="1"/>
        <v>38</v>
      </c>
      <c r="H21" s="897"/>
      <c r="I21" s="905"/>
      <c r="K21" s="937"/>
    </row>
    <row r="22" spans="2:11" s="913" customFormat="1" ht="19.5" customHeight="1" x14ac:dyDescent="0.2">
      <c r="B22" s="1822"/>
      <c r="C22" s="983" t="s">
        <v>772</v>
      </c>
      <c r="D22" s="904">
        <f>SUM(D23:D29)</f>
        <v>0</v>
      </c>
      <c r="E22" s="904">
        <f>SUM(E23:E29)</f>
        <v>0</v>
      </c>
      <c r="F22" s="915">
        <f t="shared" si="0"/>
        <v>0</v>
      </c>
      <c r="G22" s="2002">
        <f t="shared" si="1"/>
        <v>0</v>
      </c>
      <c r="H22" s="914"/>
      <c r="I22" s="905"/>
    </row>
    <row r="23" spans="2:11" s="913" customFormat="1" ht="14.1" customHeight="1" x14ac:dyDescent="0.2">
      <c r="B23" s="896"/>
      <c r="C23" s="890"/>
      <c r="D23" s="899"/>
      <c r="E23" s="899"/>
      <c r="F23" s="895">
        <f t="shared" si="0"/>
        <v>0</v>
      </c>
      <c r="G23" s="1057">
        <f t="shared" si="1"/>
        <v>0</v>
      </c>
      <c r="H23" s="897"/>
      <c r="I23" s="905"/>
    </row>
    <row r="24" spans="2:11" ht="14.1" customHeight="1" x14ac:dyDescent="0.2">
      <c r="B24" s="896"/>
      <c r="C24" s="890"/>
      <c r="D24" s="893"/>
      <c r="E24" s="893"/>
      <c r="F24" s="885">
        <f t="shared" si="0"/>
        <v>0</v>
      </c>
      <c r="G24" s="980">
        <f t="shared" si="1"/>
        <v>0</v>
      </c>
      <c r="H24" s="892"/>
      <c r="I24" s="905"/>
    </row>
    <row r="25" spans="2:11" ht="14.1" customHeight="1" x14ac:dyDescent="0.2">
      <c r="B25" s="896"/>
      <c r="C25" s="890"/>
      <c r="D25" s="893"/>
      <c r="E25" s="893"/>
      <c r="F25" s="895">
        <f t="shared" si="0"/>
        <v>0</v>
      </c>
      <c r="G25" s="980">
        <f t="shared" si="1"/>
        <v>0</v>
      </c>
      <c r="H25" s="892"/>
      <c r="I25" s="905"/>
    </row>
    <row r="26" spans="2:11" ht="14.1" customHeight="1" x14ac:dyDescent="0.2">
      <c r="B26" s="896"/>
      <c r="C26" s="890"/>
      <c r="D26" s="893"/>
      <c r="E26" s="893"/>
      <c r="F26" s="895">
        <f t="shared" si="0"/>
        <v>0</v>
      </c>
      <c r="G26" s="980">
        <f t="shared" si="1"/>
        <v>0</v>
      </c>
      <c r="H26" s="892"/>
      <c r="I26" s="905"/>
    </row>
    <row r="27" spans="2:11" ht="14.1" customHeight="1" x14ac:dyDescent="0.2">
      <c r="B27" s="891"/>
      <c r="C27" s="890"/>
      <c r="D27" s="887"/>
      <c r="E27" s="887"/>
      <c r="F27" s="885">
        <f t="shared" si="0"/>
        <v>0</v>
      </c>
      <c r="G27" s="980">
        <f t="shared" si="1"/>
        <v>0</v>
      </c>
      <c r="H27" s="883"/>
      <c r="I27" s="905"/>
    </row>
    <row r="28" spans="2:11" ht="14.1" customHeight="1" x14ac:dyDescent="0.2">
      <c r="B28" s="891"/>
      <c r="C28" s="890"/>
      <c r="D28" s="887"/>
      <c r="E28" s="887"/>
      <c r="F28" s="885">
        <f t="shared" si="0"/>
        <v>0</v>
      </c>
      <c r="G28" s="980">
        <f t="shared" si="1"/>
        <v>0</v>
      </c>
      <c r="H28" s="883"/>
      <c r="I28" s="905"/>
    </row>
    <row r="29" spans="2:11" ht="14.1" customHeight="1" x14ac:dyDescent="0.2">
      <c r="B29" s="912"/>
      <c r="C29" s="890"/>
      <c r="D29" s="910"/>
      <c r="E29" s="910"/>
      <c r="F29" s="908">
        <f t="shared" si="0"/>
        <v>0</v>
      </c>
      <c r="G29" s="1081">
        <f t="shared" si="1"/>
        <v>0</v>
      </c>
      <c r="H29" s="906"/>
      <c r="I29" s="905"/>
    </row>
    <row r="30" spans="2:11" ht="21.75" customHeight="1" x14ac:dyDescent="0.2">
      <c r="B30" s="982"/>
      <c r="C30" s="981" t="s">
        <v>773</v>
      </c>
      <c r="D30" s="904">
        <f>SUM(D31:D44)</f>
        <v>0</v>
      </c>
      <c r="E30" s="904">
        <f>SUM(E31:E44)</f>
        <v>0</v>
      </c>
      <c r="F30" s="904">
        <f>SUM(F31:F44)</f>
        <v>0</v>
      </c>
      <c r="G30" s="2002">
        <f t="shared" si="1"/>
        <v>0</v>
      </c>
      <c r="H30" s="901"/>
    </row>
    <row r="31" spans="2:11" x14ac:dyDescent="0.2">
      <c r="B31" s="896"/>
      <c r="C31" s="890"/>
      <c r="D31" s="899"/>
      <c r="E31" s="899"/>
      <c r="F31" s="895">
        <f t="shared" ref="F31:F44" si="2">SUM(D31:E31)</f>
        <v>0</v>
      </c>
      <c r="G31" s="1057">
        <f t="shared" si="1"/>
        <v>0</v>
      </c>
      <c r="H31" s="897"/>
    </row>
    <row r="32" spans="2:11" ht="12" customHeight="1" x14ac:dyDescent="0.2">
      <c r="B32" s="896"/>
      <c r="C32" s="890"/>
      <c r="D32" s="893"/>
      <c r="E32" s="893"/>
      <c r="F32" s="885">
        <f t="shared" si="2"/>
        <v>0</v>
      </c>
      <c r="G32" s="980">
        <f t="shared" si="1"/>
        <v>0</v>
      </c>
      <c r="H32" s="892"/>
    </row>
    <row r="33" spans="2:8" ht="12" customHeight="1" x14ac:dyDescent="0.2">
      <c r="B33" s="896"/>
      <c r="C33" s="890"/>
      <c r="D33" s="893"/>
      <c r="E33" s="893"/>
      <c r="F33" s="885">
        <f t="shared" si="2"/>
        <v>0</v>
      </c>
      <c r="G33" s="980">
        <f t="shared" si="1"/>
        <v>0</v>
      </c>
      <c r="H33" s="892"/>
    </row>
    <row r="34" spans="2:8" ht="12" customHeight="1" x14ac:dyDescent="0.2">
      <c r="B34" s="896"/>
      <c r="C34" s="890"/>
      <c r="D34" s="893"/>
      <c r="E34" s="893"/>
      <c r="F34" s="885">
        <f t="shared" si="2"/>
        <v>0</v>
      </c>
      <c r="G34" s="980">
        <f t="shared" si="1"/>
        <v>0</v>
      </c>
      <c r="H34" s="892"/>
    </row>
    <row r="35" spans="2:8" ht="12" customHeight="1" x14ac:dyDescent="0.2">
      <c r="B35" s="896"/>
      <c r="C35" s="890"/>
      <c r="D35" s="893"/>
      <c r="E35" s="893"/>
      <c r="F35" s="885">
        <f t="shared" si="2"/>
        <v>0</v>
      </c>
      <c r="G35" s="980">
        <f t="shared" si="1"/>
        <v>0</v>
      </c>
      <c r="H35" s="892"/>
    </row>
    <row r="36" spans="2:8" ht="12" customHeight="1" x14ac:dyDescent="0.2">
      <c r="B36" s="896"/>
      <c r="C36" s="890"/>
      <c r="D36" s="893"/>
      <c r="E36" s="893"/>
      <c r="F36" s="885">
        <f t="shared" si="2"/>
        <v>0</v>
      </c>
      <c r="G36" s="980">
        <f t="shared" si="1"/>
        <v>0</v>
      </c>
      <c r="H36" s="892"/>
    </row>
    <row r="37" spans="2:8" ht="12" customHeight="1" x14ac:dyDescent="0.2">
      <c r="B37" s="896"/>
      <c r="C37" s="890"/>
      <c r="D37" s="893"/>
      <c r="E37" s="893"/>
      <c r="F37" s="885">
        <f t="shared" si="2"/>
        <v>0</v>
      </c>
      <c r="G37" s="980">
        <f t="shared" si="1"/>
        <v>0</v>
      </c>
      <c r="H37" s="892"/>
    </row>
    <row r="38" spans="2:8" ht="12" customHeight="1" x14ac:dyDescent="0.2">
      <c r="B38" s="896"/>
      <c r="C38" s="890"/>
      <c r="D38" s="893"/>
      <c r="E38" s="893"/>
      <c r="F38" s="885">
        <f t="shared" si="2"/>
        <v>0</v>
      </c>
      <c r="G38" s="980">
        <f t="shared" si="1"/>
        <v>0</v>
      </c>
      <c r="H38" s="892"/>
    </row>
    <row r="39" spans="2:8" ht="12" customHeight="1" x14ac:dyDescent="0.2">
      <c r="B39" s="896"/>
      <c r="C39" s="890"/>
      <c r="D39" s="893"/>
      <c r="E39" s="893"/>
      <c r="F39" s="885">
        <f t="shared" si="2"/>
        <v>0</v>
      </c>
      <c r="G39" s="980">
        <f t="shared" si="1"/>
        <v>0</v>
      </c>
      <c r="H39" s="892"/>
    </row>
    <row r="40" spans="2:8" x14ac:dyDescent="0.2">
      <c r="B40" s="896"/>
      <c r="C40" s="1770"/>
      <c r="D40" s="893"/>
      <c r="E40" s="893"/>
      <c r="F40" s="895">
        <f t="shared" si="2"/>
        <v>0</v>
      </c>
      <c r="G40" s="980">
        <f t="shared" si="1"/>
        <v>0</v>
      </c>
      <c r="H40" s="892"/>
    </row>
    <row r="41" spans="2:8" x14ac:dyDescent="0.2">
      <c r="B41" s="896"/>
      <c r="C41" s="1770"/>
      <c r="D41" s="893"/>
      <c r="E41" s="893"/>
      <c r="F41" s="895">
        <f t="shared" si="2"/>
        <v>0</v>
      </c>
      <c r="G41" s="980">
        <f t="shared" si="1"/>
        <v>0</v>
      </c>
      <c r="H41" s="892"/>
    </row>
    <row r="42" spans="2:8" x14ac:dyDescent="0.2">
      <c r="B42" s="891"/>
      <c r="C42" s="1770"/>
      <c r="D42" s="887"/>
      <c r="E42" s="887"/>
      <c r="F42" s="885">
        <f t="shared" si="2"/>
        <v>0</v>
      </c>
      <c r="G42" s="980">
        <f t="shared" si="1"/>
        <v>0</v>
      </c>
      <c r="H42" s="883"/>
    </row>
    <row r="43" spans="2:8" x14ac:dyDescent="0.2">
      <c r="B43" s="891"/>
      <c r="C43" s="1770"/>
      <c r="D43" s="887"/>
      <c r="E43" s="887"/>
      <c r="F43" s="885">
        <f t="shared" si="2"/>
        <v>0</v>
      </c>
      <c r="G43" s="980">
        <f t="shared" si="1"/>
        <v>0</v>
      </c>
      <c r="H43" s="883"/>
    </row>
    <row r="44" spans="2:8" ht="13.5" thickBot="1" x14ac:dyDescent="0.25">
      <c r="B44" s="882"/>
      <c r="C44" s="1769"/>
      <c r="D44" s="879"/>
      <c r="E44" s="879"/>
      <c r="F44" s="877">
        <f t="shared" si="2"/>
        <v>0</v>
      </c>
      <c r="G44" s="979">
        <f t="shared" si="1"/>
        <v>0</v>
      </c>
      <c r="H44" s="875"/>
    </row>
  </sheetData>
  <sheetProtection algorithmName="SHA-512" hashValue="Vgrq0fpB7TUWFgmkYNbXG16JEdx6b1lf0R4r1CdUFsYCSljQHHP4KtKuRUWggQwOec2nOl6j8tx8tljyRItmag==" saltValue="ZUmfddiEY2A2Yost3i6uJA==" spinCount="100000" sheet="1" objects="1" scenarios="1"/>
  <mergeCells count="11">
    <mergeCell ref="D7:E7"/>
    <mergeCell ref="G1:H1"/>
    <mergeCell ref="C2:F2"/>
    <mergeCell ref="D5:F5"/>
    <mergeCell ref="G5:G11"/>
    <mergeCell ref="H5:H11"/>
    <mergeCell ref="D6:F6"/>
    <mergeCell ref="F7:F11"/>
    <mergeCell ref="D9:E9"/>
    <mergeCell ref="D11:E11"/>
    <mergeCell ref="B5:C11"/>
  </mergeCells>
  <printOptions horizontalCentered="1"/>
  <pageMargins left="0.59055118110236227" right="0.51181102362204722" top="1.1811023622047245" bottom="0.98425196850393704" header="0.51181102362204722" footer="0.51181102362204722"/>
  <pageSetup paperSize="9" scale="70"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A6D764B5-5BE8-45DF-9696-89AB54C7FB45}">
          <x14:formula1>
            <xm:f>słownik!$A$2:$A$175</xm:f>
          </x14:formula1>
          <xm:sqref>C23:C29 C31:C44</xm:sqref>
        </x14:dataValidation>
      </x14:dataValidations>
    </ext>
  </extLst>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8169BB-B48A-4A09-B4D1-34E2239C8818}">
  <sheetPr>
    <tabColor rgb="FFFF7C80"/>
    <pageSetUpPr fitToPage="1"/>
  </sheetPr>
  <dimension ref="B1:S46"/>
  <sheetViews>
    <sheetView view="pageBreakPreview" zoomScale="90" zoomScaleNormal="100" zoomScaleSheetLayoutView="90" workbookViewId="0">
      <selection activeCell="P1" sqref="P1:R1"/>
    </sheetView>
  </sheetViews>
  <sheetFormatPr defaultColWidth="9.28515625" defaultRowHeight="12.75" x14ac:dyDescent="0.2"/>
  <cols>
    <col min="1" max="1" width="2.5703125" style="874" customWidth="1"/>
    <col min="2" max="2" width="4.42578125" style="874" customWidth="1"/>
    <col min="3" max="3" width="44.42578125" style="874" customWidth="1"/>
    <col min="4" max="9" width="6" style="874" customWidth="1"/>
    <col min="10" max="15" width="6.7109375" style="874" customWidth="1"/>
    <col min="16" max="16" width="10.140625" style="874" customWidth="1"/>
    <col min="17" max="17" width="10.28515625" style="874" customWidth="1"/>
    <col min="18" max="18" width="10.5703125" style="874" customWidth="1"/>
    <col min="19" max="16384" width="9.28515625" style="874"/>
  </cols>
  <sheetData>
    <row r="1" spans="2:19" ht="18" x14ac:dyDescent="0.2">
      <c r="B1" s="966"/>
      <c r="C1" s="965" t="str">
        <f>wizyt!C3</f>
        <v>??</v>
      </c>
      <c r="D1" s="965"/>
      <c r="E1" s="965"/>
      <c r="F1" s="965"/>
      <c r="G1" s="965"/>
      <c r="H1" s="965"/>
      <c r="I1" s="965"/>
      <c r="J1" s="965"/>
      <c r="K1" s="965"/>
      <c r="L1" s="965"/>
      <c r="M1" s="965"/>
      <c r="N1" s="965"/>
      <c r="O1" s="965"/>
      <c r="P1" s="2040" t="str">
        <f>wizyt!$B$1</f>
        <v xml:space="preserve"> </v>
      </c>
      <c r="Q1" s="2708" t="str">
        <f>wizyt!$D$1</f>
        <v xml:space="preserve"> </v>
      </c>
      <c r="R1" s="2709"/>
    </row>
    <row r="2" spans="2:19" ht="20.25" x14ac:dyDescent="0.2">
      <c r="B2" s="961"/>
      <c r="C2" s="2710" t="s">
        <v>755</v>
      </c>
      <c r="D2" s="2710"/>
      <c r="E2" s="2710"/>
      <c r="F2" s="2710"/>
      <c r="G2" s="2710"/>
      <c r="H2" s="2710"/>
      <c r="I2" s="2710"/>
      <c r="J2" s="2710"/>
      <c r="K2" s="2710"/>
      <c r="L2" s="2710"/>
      <c r="M2" s="2710"/>
      <c r="N2" s="2710"/>
      <c r="O2" s="2710"/>
      <c r="P2" s="964" t="str">
        <f>wizyt!H3</f>
        <v>2023/2024</v>
      </c>
      <c r="Q2" s="330"/>
      <c r="R2" s="961"/>
    </row>
    <row r="3" spans="2:19" ht="18.75" customHeight="1" x14ac:dyDescent="0.2">
      <c r="B3" s="997" t="s">
        <v>775</v>
      </c>
      <c r="C3" s="996"/>
      <c r="D3" s="996"/>
      <c r="E3" s="996"/>
      <c r="F3" s="996"/>
      <c r="G3" s="996"/>
      <c r="H3" s="996"/>
      <c r="I3" s="996"/>
      <c r="J3" s="996" t="s">
        <v>16</v>
      </c>
      <c r="K3" s="996"/>
      <c r="L3" s="996"/>
      <c r="M3" s="996"/>
      <c r="N3" s="996"/>
      <c r="O3" s="995"/>
      <c r="P3" s="995"/>
      <c r="Q3" s="995"/>
      <c r="R3" s="961"/>
    </row>
    <row r="4" spans="2:19" ht="21.75" customHeight="1" thickBot="1" x14ac:dyDescent="0.25">
      <c r="B4" s="994" t="s">
        <v>804</v>
      </c>
      <c r="C4" s="330"/>
      <c r="D4" s="330"/>
      <c r="E4" s="330"/>
      <c r="F4" s="330"/>
      <c r="G4" s="330"/>
      <c r="H4" s="330"/>
      <c r="I4" s="330"/>
      <c r="J4" s="330"/>
      <c r="K4" s="330"/>
      <c r="L4" s="330"/>
      <c r="M4" s="330"/>
      <c r="N4" s="330"/>
      <c r="O4" s="330"/>
      <c r="P4" s="1016"/>
      <c r="Q4" s="330"/>
      <c r="R4" s="961"/>
    </row>
    <row r="5" spans="2:19" ht="12.75" customHeight="1" x14ac:dyDescent="0.2">
      <c r="B5" s="2737" t="s">
        <v>756</v>
      </c>
      <c r="C5" s="2738"/>
      <c r="D5" s="2750"/>
      <c r="E5" s="2719"/>
      <c r="F5" s="2719"/>
      <c r="G5" s="2719"/>
      <c r="H5" s="2719"/>
      <c r="I5" s="2719"/>
      <c r="J5" s="2719"/>
      <c r="K5" s="2719"/>
      <c r="L5" s="2719"/>
      <c r="M5" s="2719"/>
      <c r="N5" s="2719"/>
      <c r="O5" s="2720"/>
      <c r="P5" s="2743" t="s">
        <v>790</v>
      </c>
      <c r="Q5" s="2703" t="s">
        <v>757</v>
      </c>
      <c r="R5" s="2721" t="s">
        <v>758</v>
      </c>
    </row>
    <row r="6" spans="2:19" ht="12.75" customHeight="1" x14ac:dyDescent="0.2">
      <c r="B6" s="2739"/>
      <c r="C6" s="2740"/>
      <c r="D6" s="2751" t="s">
        <v>691</v>
      </c>
      <c r="E6" s="2724"/>
      <c r="F6" s="2724"/>
      <c r="G6" s="2724"/>
      <c r="H6" s="2724"/>
      <c r="I6" s="2724"/>
      <c r="J6" s="2724"/>
      <c r="K6" s="2724"/>
      <c r="L6" s="2724"/>
      <c r="M6" s="2724"/>
      <c r="N6" s="2724"/>
      <c r="O6" s="2725"/>
      <c r="P6" s="2744"/>
      <c r="Q6" s="2704"/>
      <c r="R6" s="2722"/>
    </row>
    <row r="7" spans="2:19" ht="12.75" customHeight="1" x14ac:dyDescent="0.2">
      <c r="B7" s="2739"/>
      <c r="C7" s="2740"/>
      <c r="D7" s="2752" t="s">
        <v>759</v>
      </c>
      <c r="E7" s="2726"/>
      <c r="F7" s="2726"/>
      <c r="G7" s="2726"/>
      <c r="H7" s="2726"/>
      <c r="I7" s="2726"/>
      <c r="J7" s="2727" t="s">
        <v>760</v>
      </c>
      <c r="K7" s="2730" t="s">
        <v>761</v>
      </c>
      <c r="L7" s="2730"/>
      <c r="M7" s="2730"/>
      <c r="N7" s="2730"/>
      <c r="O7" s="2731" t="s">
        <v>814</v>
      </c>
      <c r="P7" s="2744"/>
      <c r="Q7" s="2704"/>
      <c r="R7" s="2722"/>
    </row>
    <row r="8" spans="2:19" ht="12.75" customHeight="1" x14ac:dyDescent="0.2">
      <c r="B8" s="2739"/>
      <c r="C8" s="2740"/>
      <c r="D8" s="958" t="s">
        <v>523</v>
      </c>
      <c r="E8" s="958" t="s">
        <v>524</v>
      </c>
      <c r="F8" s="958" t="s">
        <v>525</v>
      </c>
      <c r="G8" s="960" t="s">
        <v>526</v>
      </c>
      <c r="H8" s="960" t="s">
        <v>527</v>
      </c>
      <c r="I8" s="957" t="s">
        <v>528</v>
      </c>
      <c r="J8" s="2728"/>
      <c r="K8" s="959" t="s">
        <v>523</v>
      </c>
      <c r="L8" s="958" t="s">
        <v>524</v>
      </c>
      <c r="M8" s="958" t="s">
        <v>525</v>
      </c>
      <c r="N8" s="957" t="s">
        <v>526</v>
      </c>
      <c r="O8" s="2732"/>
      <c r="P8" s="2744"/>
      <c r="Q8" s="2704"/>
      <c r="R8" s="2722"/>
    </row>
    <row r="9" spans="2:19" ht="12.75" customHeight="1" x14ac:dyDescent="0.2">
      <c r="B9" s="2739"/>
      <c r="C9" s="2740"/>
      <c r="D9" s="2754" t="s">
        <v>763</v>
      </c>
      <c r="E9" s="2695"/>
      <c r="F9" s="2695"/>
      <c r="G9" s="2695"/>
      <c r="H9" s="2695"/>
      <c r="I9" s="2696"/>
      <c r="J9" s="2728"/>
      <c r="K9" s="2695" t="s">
        <v>763</v>
      </c>
      <c r="L9" s="2695"/>
      <c r="M9" s="2695"/>
      <c r="N9" s="2696"/>
      <c r="O9" s="2732"/>
      <c r="P9" s="2744"/>
      <c r="Q9" s="2704"/>
      <c r="R9" s="2722"/>
    </row>
    <row r="10" spans="2:19" ht="12.75" customHeight="1" x14ac:dyDescent="0.2">
      <c r="B10" s="2739"/>
      <c r="C10" s="2740"/>
      <c r="D10" s="1728">
        <f>'kalendarz  A'!$F$30</f>
        <v>27</v>
      </c>
      <c r="E10" s="1728">
        <f>'kalendarz  A'!$F$30</f>
        <v>27</v>
      </c>
      <c r="F10" s="1728">
        <f>'kalendarz  A'!$F$30</f>
        <v>27</v>
      </c>
      <c r="G10" s="1728">
        <f>'kalendarz  A'!$F$30</f>
        <v>27</v>
      </c>
      <c r="H10" s="1728">
        <f>'kalendarz  A'!$F$30</f>
        <v>27</v>
      </c>
      <c r="I10" s="1728">
        <f>'kalendarz  A'!$F$31</f>
        <v>11</v>
      </c>
      <c r="J10" s="2728"/>
      <c r="K10" s="1728">
        <f>'kalendarz  A'!$F$30</f>
        <v>27</v>
      </c>
      <c r="L10" s="1728">
        <f>'kalendarz  A'!$F$30</f>
        <v>27</v>
      </c>
      <c r="M10" s="1728">
        <f>'kalendarz  A'!$F$30</f>
        <v>27</v>
      </c>
      <c r="N10" s="1728">
        <f>'kalendarz  A'!$F$31</f>
        <v>11</v>
      </c>
      <c r="O10" s="2732"/>
      <c r="P10" s="2744"/>
      <c r="Q10" s="2704"/>
      <c r="R10" s="2722"/>
    </row>
    <row r="11" spans="2:19" ht="16.5" customHeight="1" thickBot="1" x14ac:dyDescent="0.25">
      <c r="B11" s="2741"/>
      <c r="C11" s="2742"/>
      <c r="D11" s="2755" t="s">
        <v>764</v>
      </c>
      <c r="E11" s="2697"/>
      <c r="F11" s="2697"/>
      <c r="G11" s="2697"/>
      <c r="H11" s="2697"/>
      <c r="I11" s="2698"/>
      <c r="J11" s="2753"/>
      <c r="K11" s="2697" t="s">
        <v>764</v>
      </c>
      <c r="L11" s="2697"/>
      <c r="M11" s="2697"/>
      <c r="N11" s="2698"/>
      <c r="O11" s="2747"/>
      <c r="P11" s="2745"/>
      <c r="Q11" s="2705"/>
      <c r="R11" s="2746"/>
    </row>
    <row r="12" spans="2:19" ht="23.25" customHeight="1" thickBot="1" x14ac:dyDescent="0.25">
      <c r="B12" s="1040"/>
      <c r="C12" s="1039" t="s">
        <v>532</v>
      </c>
      <c r="D12" s="1051">
        <f t="shared" ref="D12:I12" si="0">D13+D27+D35</f>
        <v>0</v>
      </c>
      <c r="E12" s="1038">
        <f t="shared" si="0"/>
        <v>0</v>
      </c>
      <c r="F12" s="1038">
        <f t="shared" si="0"/>
        <v>0</v>
      </c>
      <c r="G12" s="1038">
        <f t="shared" si="0"/>
        <v>0</v>
      </c>
      <c r="H12" s="1038">
        <f t="shared" si="0"/>
        <v>0</v>
      </c>
      <c r="I12" s="1038">
        <f t="shared" si="0"/>
        <v>0</v>
      </c>
      <c r="J12" s="1091">
        <f t="shared" ref="J12:J34" si="1">SUM(D12:I12)</f>
        <v>0</v>
      </c>
      <c r="K12" s="1051">
        <f>K13+K27+K35</f>
        <v>0</v>
      </c>
      <c r="L12" s="1038">
        <f>L13+L27+L35</f>
        <v>0</v>
      </c>
      <c r="M12" s="1038">
        <f>M13+M27+M35</f>
        <v>0</v>
      </c>
      <c r="N12" s="1038">
        <f>N13+N27+N35</f>
        <v>0</v>
      </c>
      <c r="O12" s="1079">
        <f t="shared" ref="O12:O46" si="2">SUM(K12:N12)</f>
        <v>0</v>
      </c>
      <c r="P12" s="1090">
        <f>O12+J12</f>
        <v>0</v>
      </c>
      <c r="Q12" s="907">
        <f>Q13+Q27+Q35</f>
        <v>0</v>
      </c>
      <c r="R12" s="1037"/>
      <c r="S12" s="905"/>
    </row>
    <row r="13" spans="2:19" ht="19.5" customHeight="1" x14ac:dyDescent="0.2">
      <c r="B13" s="1857"/>
      <c r="C13" s="1863" t="s">
        <v>766</v>
      </c>
      <c r="D13" s="1861">
        <f t="shared" ref="D13:I13" si="3">SUM(D14:D26)</f>
        <v>0</v>
      </c>
      <c r="E13" s="1858">
        <f t="shared" si="3"/>
        <v>0</v>
      </c>
      <c r="F13" s="1858">
        <f t="shared" si="3"/>
        <v>0</v>
      </c>
      <c r="G13" s="1858">
        <f t="shared" si="3"/>
        <v>0</v>
      </c>
      <c r="H13" s="1858">
        <f t="shared" si="3"/>
        <v>0</v>
      </c>
      <c r="I13" s="1859">
        <f t="shared" si="3"/>
        <v>0</v>
      </c>
      <c r="J13" s="1036">
        <f t="shared" si="1"/>
        <v>0</v>
      </c>
      <c r="K13" s="1861">
        <f>SUM(K14:K26)</f>
        <v>0</v>
      </c>
      <c r="L13" s="1858">
        <f>SUM(L14:L26)</f>
        <v>0</v>
      </c>
      <c r="M13" s="1858">
        <f>SUM(M14:M26)</f>
        <v>0</v>
      </c>
      <c r="N13" s="1858">
        <f>SUM(N14:N26)</f>
        <v>0</v>
      </c>
      <c r="O13" s="1036">
        <f t="shared" si="2"/>
        <v>0</v>
      </c>
      <c r="P13" s="1089">
        <f t="shared" ref="P13:P46" si="4">J13+O13</f>
        <v>0</v>
      </c>
      <c r="Q13" s="1856">
        <f t="shared" ref="Q13:Q46" si="5">G13*$G$10+H13*$H$10+I13*$I$10+L13*$L$10+M13*$M$10+N13*$N$10+K13*$K$10+D13*$D$10+E13*$E$10+F13*$F$10</f>
        <v>0</v>
      </c>
      <c r="R13" s="1864"/>
      <c r="S13" s="941"/>
    </row>
    <row r="14" spans="2:19" s="913" customFormat="1" ht="14.1" customHeight="1" x14ac:dyDescent="0.25">
      <c r="B14" s="951">
        <v>1</v>
      </c>
      <c r="C14" s="1076" t="s">
        <v>800</v>
      </c>
      <c r="D14" s="1573"/>
      <c r="E14" s="948"/>
      <c r="F14" s="948"/>
      <c r="G14" s="947"/>
      <c r="H14" s="947"/>
      <c r="I14" s="945"/>
      <c r="J14" s="946">
        <f t="shared" si="1"/>
        <v>0</v>
      </c>
      <c r="K14" s="1560"/>
      <c r="L14" s="945"/>
      <c r="M14" s="945"/>
      <c r="N14" s="944"/>
      <c r="O14" s="943">
        <f t="shared" si="2"/>
        <v>0</v>
      </c>
      <c r="P14" s="1014">
        <f t="shared" si="4"/>
        <v>0</v>
      </c>
      <c r="Q14" s="942">
        <f t="shared" si="5"/>
        <v>0</v>
      </c>
      <c r="R14" s="1075"/>
      <c r="S14" s="941"/>
    </row>
    <row r="15" spans="2:19" s="913" customFormat="1" ht="14.1" customHeight="1" x14ac:dyDescent="0.2">
      <c r="B15" s="988">
        <v>2</v>
      </c>
      <c r="C15" s="1073" t="s">
        <v>801</v>
      </c>
      <c r="D15" s="1574"/>
      <c r="E15" s="899"/>
      <c r="F15" s="899"/>
      <c r="G15" s="898"/>
      <c r="H15" s="898"/>
      <c r="I15" s="893"/>
      <c r="J15" s="936">
        <f t="shared" si="1"/>
        <v>0</v>
      </c>
      <c r="K15" s="1043"/>
      <c r="L15" s="893"/>
      <c r="M15" s="893"/>
      <c r="N15" s="889"/>
      <c r="O15" s="885">
        <f t="shared" si="2"/>
        <v>0</v>
      </c>
      <c r="P15" s="1009">
        <f t="shared" si="4"/>
        <v>0</v>
      </c>
      <c r="Q15" s="884">
        <f t="shared" si="5"/>
        <v>0</v>
      </c>
      <c r="R15" s="897"/>
      <c r="S15" s="905"/>
    </row>
    <row r="16" spans="2:19" s="913" customFormat="1" ht="14.1" customHeight="1" x14ac:dyDescent="0.2">
      <c r="B16" s="988">
        <v>3</v>
      </c>
      <c r="C16" s="1073" t="s">
        <v>770</v>
      </c>
      <c r="D16" s="1574"/>
      <c r="E16" s="899"/>
      <c r="F16" s="899"/>
      <c r="G16" s="898"/>
      <c r="H16" s="898"/>
      <c r="I16" s="893"/>
      <c r="J16" s="936">
        <f t="shared" si="1"/>
        <v>0</v>
      </c>
      <c r="K16" s="1043"/>
      <c r="L16" s="893"/>
      <c r="M16" s="893"/>
      <c r="N16" s="889"/>
      <c r="O16" s="885">
        <f t="shared" si="2"/>
        <v>0</v>
      </c>
      <c r="P16" s="1009">
        <f t="shared" si="4"/>
        <v>0</v>
      </c>
      <c r="Q16" s="884">
        <f t="shared" si="5"/>
        <v>0</v>
      </c>
      <c r="R16" s="897"/>
      <c r="S16" s="905"/>
    </row>
    <row r="17" spans="2:19" s="913" customFormat="1" ht="14.1" customHeight="1" x14ac:dyDescent="0.2">
      <c r="B17" s="988">
        <v>4</v>
      </c>
      <c r="C17" s="1073" t="s">
        <v>806</v>
      </c>
      <c r="D17" s="1574"/>
      <c r="E17" s="899"/>
      <c r="F17" s="899"/>
      <c r="G17" s="898"/>
      <c r="H17" s="898"/>
      <c r="I17" s="893"/>
      <c r="J17" s="936">
        <f t="shared" si="1"/>
        <v>0</v>
      </c>
      <c r="K17" s="1043"/>
      <c r="L17" s="893"/>
      <c r="M17" s="893"/>
      <c r="N17" s="889"/>
      <c r="O17" s="885">
        <f t="shared" si="2"/>
        <v>0</v>
      </c>
      <c r="P17" s="1009">
        <f t="shared" si="4"/>
        <v>0</v>
      </c>
      <c r="Q17" s="884">
        <f t="shared" si="5"/>
        <v>0</v>
      </c>
      <c r="R17" s="897"/>
      <c r="S17" s="905"/>
    </row>
    <row r="18" spans="2:19" s="913" customFormat="1" ht="14.1" customHeight="1" x14ac:dyDescent="0.2">
      <c r="B18" s="988">
        <v>5</v>
      </c>
      <c r="C18" s="1073" t="s">
        <v>807</v>
      </c>
      <c r="D18" s="1574"/>
      <c r="E18" s="899"/>
      <c r="F18" s="899"/>
      <c r="G18" s="898"/>
      <c r="H18" s="898"/>
      <c r="I18" s="893"/>
      <c r="J18" s="936">
        <f t="shared" si="1"/>
        <v>0</v>
      </c>
      <c r="K18" s="1043"/>
      <c r="L18" s="893"/>
      <c r="M18" s="893"/>
      <c r="N18" s="889"/>
      <c r="O18" s="885">
        <f t="shared" si="2"/>
        <v>0</v>
      </c>
      <c r="P18" s="1009">
        <f t="shared" si="4"/>
        <v>0</v>
      </c>
      <c r="Q18" s="884">
        <f t="shared" si="5"/>
        <v>0</v>
      </c>
      <c r="R18" s="897"/>
      <c r="S18" s="905"/>
    </row>
    <row r="19" spans="2:19" s="913" customFormat="1" ht="14.1" customHeight="1" x14ac:dyDescent="0.2">
      <c r="B19" s="988">
        <v>6</v>
      </c>
      <c r="C19" s="1073" t="s">
        <v>769</v>
      </c>
      <c r="D19" s="1574"/>
      <c r="E19" s="899"/>
      <c r="F19" s="899"/>
      <c r="G19" s="898"/>
      <c r="H19" s="898"/>
      <c r="I19" s="893"/>
      <c r="J19" s="936">
        <f t="shared" si="1"/>
        <v>0</v>
      </c>
      <c r="K19" s="1043"/>
      <c r="L19" s="893"/>
      <c r="M19" s="893"/>
      <c r="N19" s="889"/>
      <c r="O19" s="885">
        <f t="shared" si="2"/>
        <v>0</v>
      </c>
      <c r="P19" s="1009">
        <f t="shared" si="4"/>
        <v>0</v>
      </c>
      <c r="Q19" s="884">
        <f t="shared" si="5"/>
        <v>0</v>
      </c>
      <c r="R19" s="897"/>
      <c r="S19" s="905"/>
    </row>
    <row r="20" spans="2:19" s="913" customFormat="1" ht="14.1" customHeight="1" x14ac:dyDescent="0.2">
      <c r="B20" s="988">
        <v>7</v>
      </c>
      <c r="C20" s="1073" t="s">
        <v>793</v>
      </c>
      <c r="D20" s="1574"/>
      <c r="E20" s="899"/>
      <c r="F20" s="899"/>
      <c r="G20" s="898"/>
      <c r="H20" s="898"/>
      <c r="I20" s="893"/>
      <c r="J20" s="936">
        <f t="shared" si="1"/>
        <v>0</v>
      </c>
      <c r="K20" s="1043"/>
      <c r="L20" s="893"/>
      <c r="M20" s="893"/>
      <c r="N20" s="889"/>
      <c r="O20" s="885">
        <f t="shared" si="2"/>
        <v>0</v>
      </c>
      <c r="P20" s="1009">
        <f t="shared" si="4"/>
        <v>0</v>
      </c>
      <c r="Q20" s="884">
        <f t="shared" si="5"/>
        <v>0</v>
      </c>
      <c r="R20" s="897"/>
      <c r="S20" s="905"/>
    </row>
    <row r="21" spans="2:19" s="913" customFormat="1" ht="14.1" customHeight="1" x14ac:dyDescent="0.2">
      <c r="B21" s="929">
        <v>8</v>
      </c>
      <c r="C21" s="1073" t="s">
        <v>697</v>
      </c>
      <c r="D21" s="1574"/>
      <c r="E21" s="899"/>
      <c r="F21" s="899"/>
      <c r="G21" s="898"/>
      <c r="H21" s="898"/>
      <c r="I21" s="893"/>
      <c r="J21" s="936">
        <f t="shared" si="1"/>
        <v>0</v>
      </c>
      <c r="K21" s="1043"/>
      <c r="L21" s="893"/>
      <c r="M21" s="893"/>
      <c r="N21" s="889"/>
      <c r="O21" s="885">
        <f t="shared" si="2"/>
        <v>0</v>
      </c>
      <c r="P21" s="1009">
        <f t="shared" si="4"/>
        <v>0</v>
      </c>
      <c r="Q21" s="884">
        <f t="shared" si="5"/>
        <v>0</v>
      </c>
      <c r="R21" s="897"/>
      <c r="S21" s="905"/>
    </row>
    <row r="22" spans="2:19" s="913" customFormat="1" ht="14.1" customHeight="1" x14ac:dyDescent="0.2">
      <c r="B22" s="929">
        <v>9</v>
      </c>
      <c r="C22" s="1073" t="s">
        <v>716</v>
      </c>
      <c r="D22" s="1574"/>
      <c r="E22" s="899"/>
      <c r="F22" s="899"/>
      <c r="G22" s="898"/>
      <c r="H22" s="898"/>
      <c r="I22" s="893"/>
      <c r="J22" s="936">
        <f t="shared" si="1"/>
        <v>0</v>
      </c>
      <c r="K22" s="1043"/>
      <c r="L22" s="893"/>
      <c r="M22" s="893"/>
      <c r="N22" s="889"/>
      <c r="O22" s="885">
        <f t="shared" si="2"/>
        <v>0</v>
      </c>
      <c r="P22" s="1009">
        <f t="shared" si="4"/>
        <v>0</v>
      </c>
      <c r="Q22" s="884">
        <f t="shared" si="5"/>
        <v>0</v>
      </c>
      <c r="R22" s="897"/>
      <c r="S22" s="905"/>
    </row>
    <row r="23" spans="2:19" s="913" customFormat="1" ht="14.1" customHeight="1" x14ac:dyDescent="0.2">
      <c r="B23" s="929">
        <v>10</v>
      </c>
      <c r="C23" s="1071" t="s">
        <v>787</v>
      </c>
      <c r="D23" s="1574"/>
      <c r="E23" s="899"/>
      <c r="F23" s="899"/>
      <c r="G23" s="898"/>
      <c r="H23" s="898"/>
      <c r="I23" s="893"/>
      <c r="J23" s="936">
        <f t="shared" si="1"/>
        <v>0</v>
      </c>
      <c r="K23" s="1043"/>
      <c r="L23" s="893"/>
      <c r="M23" s="893"/>
      <c r="N23" s="889"/>
      <c r="O23" s="885">
        <f t="shared" si="2"/>
        <v>0</v>
      </c>
      <c r="P23" s="1009">
        <f t="shared" si="4"/>
        <v>0</v>
      </c>
      <c r="Q23" s="884">
        <f t="shared" si="5"/>
        <v>0</v>
      </c>
      <c r="R23" s="897"/>
      <c r="S23" s="905"/>
    </row>
    <row r="24" spans="2:19" s="913" customFormat="1" ht="14.1" customHeight="1" x14ac:dyDescent="0.2">
      <c r="B24" s="929">
        <v>11</v>
      </c>
      <c r="C24" s="1073" t="s">
        <v>702</v>
      </c>
      <c r="D24" s="1574"/>
      <c r="E24" s="899"/>
      <c r="F24" s="899"/>
      <c r="G24" s="898"/>
      <c r="H24" s="898"/>
      <c r="I24" s="893"/>
      <c r="J24" s="885">
        <f t="shared" si="1"/>
        <v>0</v>
      </c>
      <c r="K24" s="1043"/>
      <c r="L24" s="893"/>
      <c r="M24" s="893"/>
      <c r="N24" s="889"/>
      <c r="O24" s="885">
        <f t="shared" si="2"/>
        <v>0</v>
      </c>
      <c r="P24" s="1009">
        <f t="shared" si="4"/>
        <v>0</v>
      </c>
      <c r="Q24" s="884">
        <f t="shared" si="5"/>
        <v>0</v>
      </c>
      <c r="R24" s="897"/>
      <c r="S24" s="905"/>
    </row>
    <row r="25" spans="2:19" s="913" customFormat="1" ht="14.1" customHeight="1" x14ac:dyDescent="0.2">
      <c r="B25" s="929">
        <v>12</v>
      </c>
      <c r="C25" s="1073" t="s">
        <v>698</v>
      </c>
      <c r="D25" s="1574"/>
      <c r="E25" s="899"/>
      <c r="F25" s="899"/>
      <c r="G25" s="898"/>
      <c r="H25" s="898"/>
      <c r="I25" s="898"/>
      <c r="J25" s="885">
        <f t="shared" si="1"/>
        <v>0</v>
      </c>
      <c r="K25" s="1561"/>
      <c r="L25" s="893"/>
      <c r="M25" s="893"/>
      <c r="N25" s="889"/>
      <c r="O25" s="885">
        <f t="shared" si="2"/>
        <v>0</v>
      </c>
      <c r="P25" s="1009">
        <f t="shared" si="4"/>
        <v>0</v>
      </c>
      <c r="Q25" s="884">
        <f t="shared" si="5"/>
        <v>0</v>
      </c>
      <c r="R25" s="892"/>
      <c r="S25" s="905"/>
    </row>
    <row r="26" spans="2:19" s="913" customFormat="1" ht="14.1" customHeight="1" thickBot="1" x14ac:dyDescent="0.25">
      <c r="B26" s="1088">
        <v>13</v>
      </c>
      <c r="C26" s="1087" t="s">
        <v>782</v>
      </c>
      <c r="D26" s="1575"/>
      <c r="E26" s="1086"/>
      <c r="F26" s="1086"/>
      <c r="G26" s="1085"/>
      <c r="H26" s="1085"/>
      <c r="I26" s="1085"/>
      <c r="J26" s="877">
        <f t="shared" si="1"/>
        <v>0</v>
      </c>
      <c r="K26" s="1566"/>
      <c r="L26" s="879"/>
      <c r="M26" s="879"/>
      <c r="N26" s="878"/>
      <c r="O26" s="877">
        <f t="shared" si="2"/>
        <v>0</v>
      </c>
      <c r="P26" s="1008">
        <f t="shared" si="4"/>
        <v>0</v>
      </c>
      <c r="Q26" s="876">
        <f t="shared" si="5"/>
        <v>0</v>
      </c>
      <c r="R26" s="1022"/>
      <c r="S26" s="905"/>
    </row>
    <row r="27" spans="2:19" s="913" customFormat="1" ht="19.5" customHeight="1" x14ac:dyDescent="0.2">
      <c r="B27" s="1822"/>
      <c r="C27" s="983" t="s">
        <v>772</v>
      </c>
      <c r="D27" s="1733">
        <f t="shared" ref="D27:I27" si="6">SUM(D28:D34)</f>
        <v>0</v>
      </c>
      <c r="E27" s="1732">
        <f t="shared" si="6"/>
        <v>0</v>
      </c>
      <c r="F27" s="1732">
        <f t="shared" si="6"/>
        <v>0</v>
      </c>
      <c r="G27" s="1732">
        <f t="shared" si="6"/>
        <v>0</v>
      </c>
      <c r="H27" s="1732">
        <f t="shared" si="6"/>
        <v>0</v>
      </c>
      <c r="I27" s="1021">
        <f t="shared" si="6"/>
        <v>0</v>
      </c>
      <c r="J27" s="1020">
        <f t="shared" si="1"/>
        <v>0</v>
      </c>
      <c r="K27" s="1733">
        <f>SUM(K28:K34)</f>
        <v>0</v>
      </c>
      <c r="L27" s="1732">
        <f>SUM(L28:L34)</f>
        <v>0</v>
      </c>
      <c r="M27" s="1732">
        <f>SUM(M28:M34)</f>
        <v>0</v>
      </c>
      <c r="N27" s="1732">
        <f>SUM(N28:N34)</f>
        <v>0</v>
      </c>
      <c r="O27" s="1020">
        <f t="shared" si="2"/>
        <v>0</v>
      </c>
      <c r="P27" s="1084">
        <f t="shared" si="4"/>
        <v>0</v>
      </c>
      <c r="Q27" s="1734">
        <f t="shared" si="5"/>
        <v>0</v>
      </c>
      <c r="R27" s="1019"/>
      <c r="S27" s="905"/>
    </row>
    <row r="28" spans="2:19" s="913" customFormat="1" ht="14.1" customHeight="1" x14ac:dyDescent="0.2">
      <c r="B28" s="896"/>
      <c r="C28" s="890"/>
      <c r="D28" s="1393"/>
      <c r="E28" s="899"/>
      <c r="F28" s="899"/>
      <c r="G28" s="898"/>
      <c r="H28" s="898"/>
      <c r="I28" s="889"/>
      <c r="J28" s="895">
        <f t="shared" si="1"/>
        <v>0</v>
      </c>
      <c r="K28" s="972"/>
      <c r="L28" s="893"/>
      <c r="M28" s="893"/>
      <c r="N28" s="889"/>
      <c r="O28" s="895">
        <f t="shared" si="2"/>
        <v>0</v>
      </c>
      <c r="P28" s="1010">
        <f t="shared" si="4"/>
        <v>0</v>
      </c>
      <c r="Q28" s="900">
        <f t="shared" si="5"/>
        <v>0</v>
      </c>
      <c r="R28" s="897"/>
      <c r="S28" s="905"/>
    </row>
    <row r="29" spans="2:19" s="913" customFormat="1" ht="14.1" customHeight="1" x14ac:dyDescent="0.2">
      <c r="B29" s="896"/>
      <c r="C29" s="890"/>
      <c r="D29" s="1393"/>
      <c r="E29" s="899"/>
      <c r="F29" s="899"/>
      <c r="G29" s="898"/>
      <c r="H29" s="898"/>
      <c r="I29" s="889"/>
      <c r="J29" s="885">
        <f t="shared" si="1"/>
        <v>0</v>
      </c>
      <c r="K29" s="972"/>
      <c r="L29" s="893"/>
      <c r="M29" s="893"/>
      <c r="N29" s="889"/>
      <c r="O29" s="885">
        <f t="shared" si="2"/>
        <v>0</v>
      </c>
      <c r="P29" s="1009">
        <f t="shared" si="4"/>
        <v>0</v>
      </c>
      <c r="Q29" s="884">
        <f t="shared" si="5"/>
        <v>0</v>
      </c>
      <c r="R29" s="897"/>
      <c r="S29" s="905"/>
    </row>
    <row r="30" spans="2:19" s="913" customFormat="1" ht="14.1" customHeight="1" x14ac:dyDescent="0.2">
      <c r="B30" s="896"/>
      <c r="C30" s="890"/>
      <c r="D30" s="1393"/>
      <c r="E30" s="899"/>
      <c r="F30" s="899"/>
      <c r="G30" s="898"/>
      <c r="H30" s="898"/>
      <c r="I30" s="889"/>
      <c r="J30" s="885">
        <f t="shared" si="1"/>
        <v>0</v>
      </c>
      <c r="K30" s="972"/>
      <c r="L30" s="893"/>
      <c r="M30" s="893"/>
      <c r="N30" s="889"/>
      <c r="O30" s="885">
        <f t="shared" si="2"/>
        <v>0</v>
      </c>
      <c r="P30" s="1009">
        <f t="shared" si="4"/>
        <v>0</v>
      </c>
      <c r="Q30" s="884">
        <f t="shared" si="5"/>
        <v>0</v>
      </c>
      <c r="R30" s="897"/>
      <c r="S30" s="905"/>
    </row>
    <row r="31" spans="2:19" ht="14.1" customHeight="1" x14ac:dyDescent="0.2">
      <c r="B31" s="896"/>
      <c r="C31" s="890"/>
      <c r="D31" s="1043"/>
      <c r="E31" s="893"/>
      <c r="F31" s="893"/>
      <c r="G31" s="893"/>
      <c r="H31" s="893"/>
      <c r="I31" s="889"/>
      <c r="J31" s="885">
        <f t="shared" si="1"/>
        <v>0</v>
      </c>
      <c r="K31" s="972"/>
      <c r="L31" s="893"/>
      <c r="M31" s="893"/>
      <c r="N31" s="889"/>
      <c r="O31" s="885">
        <f t="shared" si="2"/>
        <v>0</v>
      </c>
      <c r="P31" s="1009">
        <f t="shared" si="4"/>
        <v>0</v>
      </c>
      <c r="Q31" s="884">
        <f t="shared" si="5"/>
        <v>0</v>
      </c>
      <c r="R31" s="892"/>
      <c r="S31" s="905"/>
    </row>
    <row r="32" spans="2:19" ht="14.1" customHeight="1" x14ac:dyDescent="0.2">
      <c r="B32" s="891"/>
      <c r="C32" s="890"/>
      <c r="D32" s="1042"/>
      <c r="E32" s="887"/>
      <c r="F32" s="887"/>
      <c r="G32" s="887"/>
      <c r="H32" s="887"/>
      <c r="I32" s="889"/>
      <c r="J32" s="885">
        <f t="shared" si="1"/>
        <v>0</v>
      </c>
      <c r="K32" s="970"/>
      <c r="L32" s="887"/>
      <c r="M32" s="887"/>
      <c r="N32" s="886"/>
      <c r="O32" s="885">
        <f t="shared" si="2"/>
        <v>0</v>
      </c>
      <c r="P32" s="1009">
        <f t="shared" si="4"/>
        <v>0</v>
      </c>
      <c r="Q32" s="884">
        <f t="shared" si="5"/>
        <v>0</v>
      </c>
      <c r="R32" s="883"/>
      <c r="S32" s="905"/>
    </row>
    <row r="33" spans="2:19" ht="14.1" customHeight="1" x14ac:dyDescent="0.2">
      <c r="B33" s="891"/>
      <c r="C33" s="890"/>
      <c r="D33" s="1042"/>
      <c r="E33" s="887"/>
      <c r="F33" s="887"/>
      <c r="G33" s="887"/>
      <c r="H33" s="887"/>
      <c r="I33" s="889"/>
      <c r="J33" s="885">
        <f t="shared" si="1"/>
        <v>0</v>
      </c>
      <c r="K33" s="970"/>
      <c r="L33" s="887"/>
      <c r="M33" s="887"/>
      <c r="N33" s="886"/>
      <c r="O33" s="885">
        <f t="shared" si="2"/>
        <v>0</v>
      </c>
      <c r="P33" s="1009">
        <f t="shared" si="4"/>
        <v>0</v>
      </c>
      <c r="Q33" s="884">
        <f t="shared" si="5"/>
        <v>0</v>
      </c>
      <c r="R33" s="883"/>
      <c r="S33" s="905"/>
    </row>
    <row r="34" spans="2:19" ht="14.1" customHeight="1" thickBot="1" x14ac:dyDescent="0.25">
      <c r="B34" s="882"/>
      <c r="C34" s="1080"/>
      <c r="D34" s="1041"/>
      <c r="E34" s="879"/>
      <c r="F34" s="879"/>
      <c r="G34" s="879"/>
      <c r="H34" s="879"/>
      <c r="I34" s="878"/>
      <c r="J34" s="877">
        <f t="shared" si="1"/>
        <v>0</v>
      </c>
      <c r="K34" s="968"/>
      <c r="L34" s="879"/>
      <c r="M34" s="879"/>
      <c r="N34" s="878"/>
      <c r="O34" s="877">
        <f t="shared" si="2"/>
        <v>0</v>
      </c>
      <c r="P34" s="1008">
        <f t="shared" si="4"/>
        <v>0</v>
      </c>
      <c r="Q34" s="876">
        <f t="shared" si="5"/>
        <v>0</v>
      </c>
      <c r="R34" s="875"/>
      <c r="S34" s="905"/>
    </row>
    <row r="35" spans="2:19" ht="21.75" customHeight="1" x14ac:dyDescent="0.2">
      <c r="B35" s="1823"/>
      <c r="C35" s="2009" t="s">
        <v>773</v>
      </c>
      <c r="D35" s="1733">
        <f t="shared" ref="D35:N35" si="7">SUM(D36:D46)</f>
        <v>0</v>
      </c>
      <c r="E35" s="1732">
        <f t="shared" si="7"/>
        <v>0</v>
      </c>
      <c r="F35" s="1732">
        <f t="shared" si="7"/>
        <v>0</v>
      </c>
      <c r="G35" s="1732">
        <f t="shared" si="7"/>
        <v>0</v>
      </c>
      <c r="H35" s="1732">
        <f t="shared" si="7"/>
        <v>0</v>
      </c>
      <c r="I35" s="1732">
        <f t="shared" si="7"/>
        <v>0</v>
      </c>
      <c r="J35" s="1732">
        <f t="shared" si="7"/>
        <v>0</v>
      </c>
      <c r="K35" s="1733">
        <f t="shared" si="7"/>
        <v>0</v>
      </c>
      <c r="L35" s="1732">
        <f t="shared" si="7"/>
        <v>0</v>
      </c>
      <c r="M35" s="1732">
        <f t="shared" si="7"/>
        <v>0</v>
      </c>
      <c r="N35" s="1732">
        <f t="shared" si="7"/>
        <v>0</v>
      </c>
      <c r="O35" s="1059">
        <f t="shared" si="2"/>
        <v>0</v>
      </c>
      <c r="P35" s="1084">
        <f t="shared" si="4"/>
        <v>0</v>
      </c>
      <c r="Q35" s="1734">
        <f t="shared" si="5"/>
        <v>0</v>
      </c>
      <c r="R35" s="1654"/>
    </row>
    <row r="36" spans="2:19" x14ac:dyDescent="0.2">
      <c r="B36" s="896"/>
      <c r="C36" s="890"/>
      <c r="D36" s="973"/>
      <c r="E36" s="899"/>
      <c r="F36" s="899"/>
      <c r="G36" s="898"/>
      <c r="H36" s="898"/>
      <c r="I36" s="889"/>
      <c r="J36" s="895">
        <f t="shared" ref="J36:J46" si="8">SUM(D36:I36)</f>
        <v>0</v>
      </c>
      <c r="K36" s="1561"/>
      <c r="L36" s="893"/>
      <c r="M36" s="893"/>
      <c r="N36" s="889"/>
      <c r="O36" s="895">
        <f t="shared" si="2"/>
        <v>0</v>
      </c>
      <c r="P36" s="1010">
        <f t="shared" si="4"/>
        <v>0</v>
      </c>
      <c r="Q36" s="900">
        <f t="shared" si="5"/>
        <v>0</v>
      </c>
      <c r="R36" s="897"/>
    </row>
    <row r="37" spans="2:19" ht="12" customHeight="1" x14ac:dyDescent="0.2">
      <c r="B37" s="896"/>
      <c r="C37" s="890"/>
      <c r="D37" s="971"/>
      <c r="E37" s="893"/>
      <c r="F37" s="893"/>
      <c r="G37" s="893"/>
      <c r="H37" s="893"/>
      <c r="I37" s="889"/>
      <c r="J37" s="885">
        <f t="shared" si="8"/>
        <v>0</v>
      </c>
      <c r="K37" s="1561"/>
      <c r="L37" s="893"/>
      <c r="M37" s="893"/>
      <c r="N37" s="889"/>
      <c r="O37" s="885">
        <f t="shared" si="2"/>
        <v>0</v>
      </c>
      <c r="P37" s="1009">
        <f t="shared" si="4"/>
        <v>0</v>
      </c>
      <c r="Q37" s="884">
        <f t="shared" si="5"/>
        <v>0</v>
      </c>
      <c r="R37" s="892"/>
    </row>
    <row r="38" spans="2:19" ht="12" customHeight="1" x14ac:dyDescent="0.2">
      <c r="B38" s="896"/>
      <c r="C38" s="890"/>
      <c r="D38" s="971"/>
      <c r="E38" s="893"/>
      <c r="F38" s="893"/>
      <c r="G38" s="893"/>
      <c r="H38" s="893"/>
      <c r="I38" s="889"/>
      <c r="J38" s="885">
        <f t="shared" si="8"/>
        <v>0</v>
      </c>
      <c r="K38" s="1561"/>
      <c r="L38" s="893"/>
      <c r="M38" s="893"/>
      <c r="N38" s="889"/>
      <c r="O38" s="885">
        <f t="shared" si="2"/>
        <v>0</v>
      </c>
      <c r="P38" s="1009">
        <f t="shared" si="4"/>
        <v>0</v>
      </c>
      <c r="Q38" s="884">
        <f t="shared" si="5"/>
        <v>0</v>
      </c>
      <c r="R38" s="892"/>
    </row>
    <row r="39" spans="2:19" ht="12" customHeight="1" x14ac:dyDescent="0.2">
      <c r="B39" s="896"/>
      <c r="C39" s="890"/>
      <c r="D39" s="971"/>
      <c r="E39" s="893"/>
      <c r="F39" s="893"/>
      <c r="G39" s="893"/>
      <c r="H39" s="893"/>
      <c r="I39" s="889"/>
      <c r="J39" s="885">
        <f t="shared" si="8"/>
        <v>0</v>
      </c>
      <c r="K39" s="1561"/>
      <c r="L39" s="893"/>
      <c r="M39" s="893"/>
      <c r="N39" s="889"/>
      <c r="O39" s="885">
        <f t="shared" si="2"/>
        <v>0</v>
      </c>
      <c r="P39" s="1009">
        <f t="shared" si="4"/>
        <v>0</v>
      </c>
      <c r="Q39" s="884">
        <f t="shared" si="5"/>
        <v>0</v>
      </c>
      <c r="R39" s="892"/>
    </row>
    <row r="40" spans="2:19" ht="12" customHeight="1" x14ac:dyDescent="0.2">
      <c r="B40" s="896"/>
      <c r="C40" s="890"/>
      <c r="D40" s="971"/>
      <c r="E40" s="893"/>
      <c r="F40" s="893"/>
      <c r="G40" s="893"/>
      <c r="H40" s="893"/>
      <c r="I40" s="889"/>
      <c r="J40" s="885">
        <f t="shared" si="8"/>
        <v>0</v>
      </c>
      <c r="K40" s="1561"/>
      <c r="L40" s="893"/>
      <c r="M40" s="893"/>
      <c r="N40" s="889"/>
      <c r="O40" s="885">
        <f t="shared" si="2"/>
        <v>0</v>
      </c>
      <c r="P40" s="1009">
        <f t="shared" si="4"/>
        <v>0</v>
      </c>
      <c r="Q40" s="884">
        <f t="shared" si="5"/>
        <v>0</v>
      </c>
      <c r="R40" s="892"/>
    </row>
    <row r="41" spans="2:19" ht="12" customHeight="1" x14ac:dyDescent="0.2">
      <c r="B41" s="896"/>
      <c r="C41" s="890"/>
      <c r="D41" s="971"/>
      <c r="E41" s="893"/>
      <c r="F41" s="893"/>
      <c r="G41" s="893"/>
      <c r="H41" s="893"/>
      <c r="I41" s="889"/>
      <c r="J41" s="885">
        <f t="shared" si="8"/>
        <v>0</v>
      </c>
      <c r="K41" s="1561"/>
      <c r="L41" s="893"/>
      <c r="M41" s="893"/>
      <c r="N41" s="889"/>
      <c r="O41" s="885">
        <f t="shared" si="2"/>
        <v>0</v>
      </c>
      <c r="P41" s="1009">
        <f t="shared" si="4"/>
        <v>0</v>
      </c>
      <c r="Q41" s="884">
        <f t="shared" si="5"/>
        <v>0</v>
      </c>
      <c r="R41" s="892"/>
    </row>
    <row r="42" spans="2:19" ht="12" customHeight="1" x14ac:dyDescent="0.2">
      <c r="B42" s="896"/>
      <c r="C42" s="890"/>
      <c r="D42" s="971"/>
      <c r="E42" s="893"/>
      <c r="F42" s="893"/>
      <c r="G42" s="893"/>
      <c r="H42" s="893"/>
      <c r="I42" s="889"/>
      <c r="J42" s="885">
        <f t="shared" si="8"/>
        <v>0</v>
      </c>
      <c r="K42" s="1561"/>
      <c r="L42" s="893"/>
      <c r="M42" s="893"/>
      <c r="N42" s="889"/>
      <c r="O42" s="885">
        <f t="shared" si="2"/>
        <v>0</v>
      </c>
      <c r="P42" s="1009">
        <f t="shared" si="4"/>
        <v>0</v>
      </c>
      <c r="Q42" s="884">
        <f t="shared" si="5"/>
        <v>0</v>
      </c>
      <c r="R42" s="892"/>
    </row>
    <row r="43" spans="2:19" ht="12" customHeight="1" x14ac:dyDescent="0.2">
      <c r="B43" s="896"/>
      <c r="C43" s="890"/>
      <c r="D43" s="971"/>
      <c r="E43" s="893"/>
      <c r="F43" s="893"/>
      <c r="G43" s="893"/>
      <c r="H43" s="893"/>
      <c r="I43" s="889"/>
      <c r="J43" s="885">
        <f t="shared" si="8"/>
        <v>0</v>
      </c>
      <c r="K43" s="1561"/>
      <c r="L43" s="893"/>
      <c r="M43" s="893"/>
      <c r="N43" s="889"/>
      <c r="O43" s="885">
        <f t="shared" si="2"/>
        <v>0</v>
      </c>
      <c r="P43" s="1009">
        <f t="shared" si="4"/>
        <v>0</v>
      </c>
      <c r="Q43" s="884">
        <f t="shared" si="5"/>
        <v>0</v>
      </c>
      <c r="R43" s="892"/>
    </row>
    <row r="44" spans="2:19" x14ac:dyDescent="0.2">
      <c r="B44" s="891"/>
      <c r="C44" s="890"/>
      <c r="D44" s="969"/>
      <c r="E44" s="887"/>
      <c r="F44" s="887"/>
      <c r="G44" s="887"/>
      <c r="H44" s="887"/>
      <c r="I44" s="889"/>
      <c r="J44" s="885">
        <f t="shared" si="8"/>
        <v>0</v>
      </c>
      <c r="K44" s="1564"/>
      <c r="L44" s="887"/>
      <c r="M44" s="887"/>
      <c r="N44" s="886"/>
      <c r="O44" s="885">
        <f t="shared" si="2"/>
        <v>0</v>
      </c>
      <c r="P44" s="1009">
        <f t="shared" si="4"/>
        <v>0</v>
      </c>
      <c r="Q44" s="884">
        <f t="shared" si="5"/>
        <v>0</v>
      </c>
      <c r="R44" s="883"/>
    </row>
    <row r="45" spans="2:19" x14ac:dyDescent="0.2">
      <c r="B45" s="891"/>
      <c r="C45" s="890"/>
      <c r="D45" s="969"/>
      <c r="E45" s="887"/>
      <c r="F45" s="887"/>
      <c r="G45" s="887"/>
      <c r="H45" s="887"/>
      <c r="I45" s="889"/>
      <c r="J45" s="885">
        <f t="shared" si="8"/>
        <v>0</v>
      </c>
      <c r="K45" s="1564"/>
      <c r="L45" s="887"/>
      <c r="M45" s="887"/>
      <c r="N45" s="886"/>
      <c r="O45" s="885">
        <f t="shared" si="2"/>
        <v>0</v>
      </c>
      <c r="P45" s="1009">
        <f t="shared" si="4"/>
        <v>0</v>
      </c>
      <c r="Q45" s="884">
        <f t="shared" si="5"/>
        <v>0</v>
      </c>
      <c r="R45" s="883"/>
    </row>
    <row r="46" spans="2:19" ht="13.5" thickBot="1" x14ac:dyDescent="0.25">
      <c r="B46" s="882"/>
      <c r="C46" s="1769"/>
      <c r="D46" s="967"/>
      <c r="E46" s="879"/>
      <c r="F46" s="879"/>
      <c r="G46" s="879"/>
      <c r="H46" s="879"/>
      <c r="I46" s="878"/>
      <c r="J46" s="877">
        <f t="shared" si="8"/>
        <v>0</v>
      </c>
      <c r="K46" s="1566"/>
      <c r="L46" s="879"/>
      <c r="M46" s="879"/>
      <c r="N46" s="878"/>
      <c r="O46" s="877">
        <f t="shared" si="2"/>
        <v>0</v>
      </c>
      <c r="P46" s="1008">
        <f t="shared" si="4"/>
        <v>0</v>
      </c>
      <c r="Q46" s="876">
        <f t="shared" si="5"/>
        <v>0</v>
      </c>
      <c r="R46" s="875"/>
    </row>
  </sheetData>
  <sheetProtection algorithmName="SHA-512" hashValue="IN+/1f3GqEXl54HSu3WDtfsLmoxOZEbMCtGjwdPMs2fL/8xyIR7hzgo7VkyGPO1AQR/Z7BcATb8FUy0MOyxvSw==" saltValue="zh7glMz0xYV61WKdTU7zLg==" spinCount="100000" sheet="1" objects="1" scenarios="1"/>
  <mergeCells count="16">
    <mergeCell ref="Q1:R1"/>
    <mergeCell ref="C2:O2"/>
    <mergeCell ref="B5:C11"/>
    <mergeCell ref="D5:O5"/>
    <mergeCell ref="P5:P11"/>
    <mergeCell ref="Q5:Q11"/>
    <mergeCell ref="R5:R11"/>
    <mergeCell ref="D6:O6"/>
    <mergeCell ref="D7:I7"/>
    <mergeCell ref="J7:J11"/>
    <mergeCell ref="K7:N7"/>
    <mergeCell ref="O7:O11"/>
    <mergeCell ref="D9:I9"/>
    <mergeCell ref="K9:N9"/>
    <mergeCell ref="D11:I11"/>
    <mergeCell ref="K11:N11"/>
  </mergeCells>
  <printOptions horizontalCentered="1"/>
  <pageMargins left="0.59055118110236227" right="0.51181102362204722" top="1.1811023622047245" bottom="0.98425196850393704" header="0.51181102362204722" footer="0.51181102362204722"/>
  <pageSetup paperSize="9" scale="67"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FE5772C8-563C-4BCF-A76D-1B062EE875CE}">
          <x14:formula1>
            <xm:f>słownik!$A$2:$A$175</xm:f>
          </x14:formula1>
          <xm:sqref>C28:C34 C36:C46</xm:sqref>
        </x14:dataValidation>
      </x14:dataValidations>
    </ext>
  </extLst>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3A2D85-9E6B-497C-9ADA-8CF5F2C03622}">
  <sheetPr>
    <tabColor rgb="FFFF0000"/>
    <pageSetUpPr fitToPage="1"/>
  </sheetPr>
  <dimension ref="B1:T70"/>
  <sheetViews>
    <sheetView showGridLines="0" view="pageBreakPreview" zoomScale="90" zoomScaleNormal="90" zoomScaleSheetLayoutView="90" workbookViewId="0">
      <selection activeCell="O2" sqref="O2:Q2"/>
    </sheetView>
  </sheetViews>
  <sheetFormatPr defaultColWidth="9.28515625" defaultRowHeight="12.75" x14ac:dyDescent="0.2"/>
  <cols>
    <col min="1" max="1" width="4" style="874" customWidth="1"/>
    <col min="2" max="2" width="5.7109375" style="874" customWidth="1"/>
    <col min="3" max="3" width="4.42578125" style="874" customWidth="1"/>
    <col min="4" max="4" width="40.28515625" style="874" customWidth="1"/>
    <col min="5" max="12" width="5.7109375" style="874" customWidth="1"/>
    <col min="13" max="13" width="8" style="874" customWidth="1"/>
    <col min="14" max="15" width="7.7109375" style="874" customWidth="1"/>
    <col min="16" max="16" width="9.42578125" style="874" customWidth="1"/>
    <col min="17" max="17" width="10.5703125" style="874" customWidth="1"/>
    <col min="18" max="16384" width="9.28515625" style="874"/>
  </cols>
  <sheetData>
    <row r="1" spans="2:18" ht="32.25" customHeight="1" x14ac:dyDescent="0.2">
      <c r="C1" s="816"/>
      <c r="D1" s="1199"/>
      <c r="E1" s="1199"/>
      <c r="F1" s="1199"/>
      <c r="G1" s="1199"/>
      <c r="H1" s="1199"/>
      <c r="I1" s="1199"/>
      <c r="J1" s="1199"/>
      <c r="K1" s="1199"/>
      <c r="L1" s="1199"/>
      <c r="M1" s="1199"/>
      <c r="N1" s="1199"/>
      <c r="O1" s="1200"/>
      <c r="P1" s="1199"/>
      <c r="Q1" s="1199"/>
    </row>
    <row r="2" spans="2:18" ht="18" x14ac:dyDescent="0.2">
      <c r="C2" s="966"/>
      <c r="D2" s="965" t="str">
        <f>wizyt!C3</f>
        <v>??</v>
      </c>
      <c r="E2" s="965"/>
      <c r="F2" s="965"/>
      <c r="G2" s="965"/>
      <c r="H2" s="965"/>
      <c r="I2" s="965"/>
      <c r="J2" s="965"/>
      <c r="K2" s="965"/>
      <c r="L2" s="965"/>
      <c r="M2" s="1017"/>
      <c r="N2" s="1017"/>
      <c r="O2" s="2040" t="str">
        <f>wizyt!$B$1</f>
        <v xml:space="preserve"> </v>
      </c>
      <c r="P2" s="2708" t="str">
        <f>wizyt!$D$1</f>
        <v xml:space="preserve"> </v>
      </c>
      <c r="Q2" s="2709"/>
    </row>
    <row r="3" spans="2:18" ht="20.25" x14ac:dyDescent="0.2">
      <c r="C3" s="961"/>
      <c r="D3" s="2710" t="s">
        <v>755</v>
      </c>
      <c r="E3" s="2710"/>
      <c r="F3" s="2710"/>
      <c r="G3" s="2710"/>
      <c r="H3" s="2710"/>
      <c r="I3" s="2710"/>
      <c r="J3" s="2710"/>
      <c r="K3" s="2710"/>
      <c r="L3" s="2710"/>
      <c r="M3" s="2710"/>
      <c r="N3" s="1197" t="str">
        <f>wizyt!H3</f>
        <v>2023/2024</v>
      </c>
      <c r="O3" s="1197"/>
      <c r="P3" s="330"/>
      <c r="Q3" s="961"/>
    </row>
    <row r="4" spans="2:18" ht="18.75" customHeight="1" x14ac:dyDescent="0.2">
      <c r="C4" s="963"/>
      <c r="D4" s="2756" t="s">
        <v>815</v>
      </c>
      <c r="E4" s="2756"/>
      <c r="F4" s="2756"/>
      <c r="G4" s="2756"/>
      <c r="H4" s="2756"/>
      <c r="I4" s="2756"/>
      <c r="J4" s="2756"/>
      <c r="K4" s="2756"/>
      <c r="L4" s="2756"/>
      <c r="M4" s="2756"/>
      <c r="N4" s="2756"/>
      <c r="O4" s="2756"/>
      <c r="P4" s="2756"/>
      <c r="Q4" s="961"/>
    </row>
    <row r="5" spans="2:18" ht="12.75" customHeight="1" thickBot="1" x14ac:dyDescent="0.25">
      <c r="C5" s="962"/>
      <c r="D5" s="330"/>
      <c r="E5" s="330"/>
      <c r="F5" s="330"/>
      <c r="G5" s="330"/>
      <c r="H5" s="330"/>
      <c r="I5" s="330"/>
      <c r="J5" s="330"/>
      <c r="K5" s="330"/>
      <c r="L5" s="330"/>
      <c r="M5" s="1196"/>
      <c r="N5" s="1016"/>
      <c r="O5" s="1016"/>
      <c r="P5" s="330"/>
      <c r="Q5" s="961"/>
    </row>
    <row r="6" spans="2:18" ht="12.75" customHeight="1" x14ac:dyDescent="0.2">
      <c r="B6" s="2713" t="s">
        <v>2</v>
      </c>
      <c r="C6" s="2765"/>
      <c r="D6" s="2714"/>
      <c r="E6" s="2757" t="s">
        <v>816</v>
      </c>
      <c r="F6" s="2757"/>
      <c r="G6" s="2757"/>
      <c r="H6" s="2757"/>
      <c r="I6" s="2757"/>
      <c r="J6" s="2757"/>
      <c r="K6" s="2757"/>
      <c r="L6" s="2757"/>
      <c r="M6" s="2758" t="s">
        <v>790</v>
      </c>
      <c r="N6" s="2761" t="s">
        <v>757</v>
      </c>
      <c r="O6" s="2761"/>
      <c r="P6" s="2762"/>
      <c r="Q6" s="2721" t="s">
        <v>758</v>
      </c>
    </row>
    <row r="7" spans="2:18" ht="12.75" customHeight="1" x14ac:dyDescent="0.2">
      <c r="B7" s="2715"/>
      <c r="C7" s="2766"/>
      <c r="D7" s="2716"/>
      <c r="E7" s="2726" t="s">
        <v>817</v>
      </c>
      <c r="F7" s="2726"/>
      <c r="G7" s="2726"/>
      <c r="H7" s="2726"/>
      <c r="I7" s="2726"/>
      <c r="J7" s="2726"/>
      <c r="K7" s="2726"/>
      <c r="L7" s="2726"/>
      <c r="M7" s="2759"/>
      <c r="N7" s="2763"/>
      <c r="O7" s="2763"/>
      <c r="P7" s="2764"/>
      <c r="Q7" s="2722"/>
    </row>
    <row r="8" spans="2:18" ht="12.75" customHeight="1" x14ac:dyDescent="0.2">
      <c r="B8" s="2715"/>
      <c r="C8" s="2766"/>
      <c r="D8" s="2716"/>
      <c r="E8" s="958" t="s">
        <v>523</v>
      </c>
      <c r="F8" s="958" t="s">
        <v>524</v>
      </c>
      <c r="G8" s="958" t="s">
        <v>525</v>
      </c>
      <c r="H8" s="960" t="s">
        <v>526</v>
      </c>
      <c r="I8" s="960" t="s">
        <v>527</v>
      </c>
      <c r="J8" s="960" t="s">
        <v>528</v>
      </c>
      <c r="K8" s="960" t="s">
        <v>529</v>
      </c>
      <c r="L8" s="957" t="s">
        <v>530</v>
      </c>
      <c r="M8" s="2759"/>
      <c r="N8" s="2763"/>
      <c r="O8" s="2763"/>
      <c r="P8" s="2764"/>
      <c r="Q8" s="2722"/>
    </row>
    <row r="9" spans="2:18" ht="12.75" customHeight="1" x14ac:dyDescent="0.2">
      <c r="B9" s="2715"/>
      <c r="C9" s="2766"/>
      <c r="D9" s="2716"/>
      <c r="E9" s="2695" t="s">
        <v>763</v>
      </c>
      <c r="F9" s="2695"/>
      <c r="G9" s="2695"/>
      <c r="H9" s="2695"/>
      <c r="I9" s="2695"/>
      <c r="J9" s="2695"/>
      <c r="K9" s="2695"/>
      <c r="L9" s="2696"/>
      <c r="M9" s="2759"/>
      <c r="N9" s="2771" t="s">
        <v>379</v>
      </c>
      <c r="O9" s="2774" t="s">
        <v>380</v>
      </c>
      <c r="P9" s="2777" t="s">
        <v>572</v>
      </c>
      <c r="Q9" s="2722"/>
    </row>
    <row r="10" spans="2:18" ht="12.75" customHeight="1" x14ac:dyDescent="0.2">
      <c r="B10" s="2715"/>
      <c r="C10" s="2766"/>
      <c r="D10" s="2716"/>
      <c r="E10" s="1728">
        <f>'kalendarz  A'!$F$30</f>
        <v>27</v>
      </c>
      <c r="F10" s="1728">
        <f>'kalendarz  A'!$F$30</f>
        <v>27</v>
      </c>
      <c r="G10" s="1728">
        <f>'kalendarz  A'!$F$30</f>
        <v>27</v>
      </c>
      <c r="H10" s="1728">
        <f>'kalendarz  A'!$F$30</f>
        <v>27</v>
      </c>
      <c r="I10" s="1728">
        <f>'kalendarz  A'!$F$30</f>
        <v>27</v>
      </c>
      <c r="J10" s="1728">
        <f>'kalendarz  A'!$F$30</f>
        <v>27</v>
      </c>
      <c r="K10" s="1728">
        <f>'kalendarz  A'!$F$30</f>
        <v>27</v>
      </c>
      <c r="L10" s="1728">
        <f>'kalendarz  A'!$F$30</f>
        <v>27</v>
      </c>
      <c r="M10" s="2759"/>
      <c r="N10" s="2772"/>
      <c r="O10" s="2775"/>
      <c r="P10" s="2778"/>
      <c r="Q10" s="2722"/>
    </row>
    <row r="11" spans="2:18" ht="16.5" customHeight="1" thickBot="1" x14ac:dyDescent="0.25">
      <c r="B11" s="2717"/>
      <c r="C11" s="2767"/>
      <c r="D11" s="2718"/>
      <c r="E11" s="2697" t="s">
        <v>764</v>
      </c>
      <c r="F11" s="2697"/>
      <c r="G11" s="2697"/>
      <c r="H11" s="2697"/>
      <c r="I11" s="2697"/>
      <c r="J11" s="2697"/>
      <c r="K11" s="2697"/>
      <c r="L11" s="2698"/>
      <c r="M11" s="2760"/>
      <c r="N11" s="2773"/>
      <c r="O11" s="2776"/>
      <c r="P11" s="2779"/>
      <c r="Q11" s="2723"/>
    </row>
    <row r="12" spans="2:18" ht="27" customHeight="1" thickBot="1" x14ac:dyDescent="0.25">
      <c r="B12" s="2782" t="s">
        <v>818</v>
      </c>
      <c r="C12" s="2783"/>
      <c r="D12" s="2784"/>
      <c r="E12" s="1195">
        <f t="shared" ref="E12:L12" si="0">E18+E13+E16+E17</f>
        <v>23.33</v>
      </c>
      <c r="F12" s="1195">
        <f t="shared" si="0"/>
        <v>23.33</v>
      </c>
      <c r="G12" s="1195">
        <f t="shared" si="0"/>
        <v>23.33</v>
      </c>
      <c r="H12" s="1193">
        <f t="shared" si="0"/>
        <v>28</v>
      </c>
      <c r="I12" s="1193">
        <f t="shared" si="0"/>
        <v>29.66</v>
      </c>
      <c r="J12" s="1194">
        <f t="shared" si="0"/>
        <v>28.66</v>
      </c>
      <c r="K12" s="1193">
        <f t="shared" si="0"/>
        <v>37.659999999999997</v>
      </c>
      <c r="L12" s="1193">
        <f t="shared" si="0"/>
        <v>40.659999999999997</v>
      </c>
      <c r="M12" s="1192">
        <f>M18+M13</f>
        <v>234.63</v>
      </c>
      <c r="N12" s="1191">
        <f>N13+N16+N17+N18</f>
        <v>1889.73</v>
      </c>
      <c r="O12" s="1190">
        <f>O13+O16+O17+O18</f>
        <v>4445.28</v>
      </c>
      <c r="P12" s="1189">
        <f>P13+P16+P17+P18</f>
        <v>6335.01</v>
      </c>
      <c r="Q12" s="1188"/>
    </row>
    <row r="13" spans="2:18" ht="21" customHeight="1" x14ac:dyDescent="0.2">
      <c r="B13" s="2010"/>
      <c r="C13" s="1183"/>
      <c r="D13" s="1183" t="s">
        <v>819</v>
      </c>
      <c r="E13" s="1182">
        <f t="shared" ref="E13:L13" si="1">SUM(E14:E15)</f>
        <v>23.33</v>
      </c>
      <c r="F13" s="1182">
        <f t="shared" si="1"/>
        <v>23.33</v>
      </c>
      <c r="G13" s="1182">
        <f t="shared" si="1"/>
        <v>23.33</v>
      </c>
      <c r="H13" s="1182">
        <f t="shared" si="1"/>
        <v>28</v>
      </c>
      <c r="I13" s="1182">
        <f t="shared" si="1"/>
        <v>29.66</v>
      </c>
      <c r="J13" s="1182">
        <f t="shared" si="1"/>
        <v>28.66</v>
      </c>
      <c r="K13" s="1182">
        <f t="shared" si="1"/>
        <v>37.659999999999997</v>
      </c>
      <c r="L13" s="1182">
        <f t="shared" si="1"/>
        <v>40.659999999999997</v>
      </c>
      <c r="M13" s="2011">
        <f>SUM(E13:L13)</f>
        <v>234.63</v>
      </c>
      <c r="N13" s="1187">
        <f>SUM(N14:N15)</f>
        <v>1889.73</v>
      </c>
      <c r="O13" s="1187">
        <f>SUM(O14:O15)</f>
        <v>4445.28</v>
      </c>
      <c r="P13" s="2012">
        <f>SUM(N13:O13)</f>
        <v>6335.01</v>
      </c>
      <c r="Q13" s="2013"/>
      <c r="R13" s="913"/>
    </row>
    <row r="14" spans="2:18" ht="14.25" customHeight="1" x14ac:dyDescent="0.2">
      <c r="B14" s="1184"/>
      <c r="C14" s="1183"/>
      <c r="D14" s="1183" t="s">
        <v>820</v>
      </c>
      <c r="E14" s="1185">
        <f t="shared" ref="E14:L14" si="2">SUM(E20:E28)</f>
        <v>4.33</v>
      </c>
      <c r="F14" s="1185">
        <f t="shared" si="2"/>
        <v>4.33</v>
      </c>
      <c r="G14" s="1185">
        <f t="shared" si="2"/>
        <v>4.33</v>
      </c>
      <c r="H14" s="1185">
        <f t="shared" si="2"/>
        <v>5</v>
      </c>
      <c r="I14" s="1185">
        <f t="shared" si="2"/>
        <v>5.66</v>
      </c>
      <c r="J14" s="1185">
        <f t="shared" si="2"/>
        <v>5.66</v>
      </c>
      <c r="K14" s="1185">
        <f t="shared" si="2"/>
        <v>7.66</v>
      </c>
      <c r="L14" s="1185">
        <f t="shared" si="2"/>
        <v>7.66</v>
      </c>
      <c r="M14" s="1181">
        <f>SUM(E14:L14)</f>
        <v>44.629999999999995</v>
      </c>
      <c r="N14" s="1178">
        <f>E14*E10+F14*$F$10+G14*$G$10</f>
        <v>350.73</v>
      </c>
      <c r="O14" s="1178">
        <f>H14*$H$10+K14*$K$10+L14*$L$10+I14*I$10+J14*J$10</f>
        <v>854.28</v>
      </c>
      <c r="P14" s="1180">
        <f>SUM(N14:O14)</f>
        <v>1205.01</v>
      </c>
      <c r="Q14" s="1037"/>
    </row>
    <row r="15" spans="2:18" ht="14.25" customHeight="1" x14ac:dyDescent="0.2">
      <c r="B15" s="1184"/>
      <c r="C15" s="1183"/>
      <c r="D15" s="1183" t="s">
        <v>821</v>
      </c>
      <c r="E15" s="1185">
        <f>SUM(E29:E46)</f>
        <v>19</v>
      </c>
      <c r="F15" s="1185">
        <f>SUM(F29:F46)</f>
        <v>19</v>
      </c>
      <c r="G15" s="1185">
        <f>SUM(G29:G46)</f>
        <v>19</v>
      </c>
      <c r="H15" s="1185">
        <f>SUM(H29:H46)</f>
        <v>23</v>
      </c>
      <c r="I15" s="1185">
        <f>SUM(I30:I46)</f>
        <v>24</v>
      </c>
      <c r="J15" s="1185">
        <f>SUM(J30:J46)</f>
        <v>23</v>
      </c>
      <c r="K15" s="1185">
        <f>SUM(K29:K46)</f>
        <v>30</v>
      </c>
      <c r="L15" s="1185">
        <f>SUM(L29:L46)</f>
        <v>33</v>
      </c>
      <c r="M15" s="1181">
        <f>SUM(E15:L15)</f>
        <v>190</v>
      </c>
      <c r="N15" s="1178">
        <f>E15*E10+F15*$F$10+G15*$G$10</f>
        <v>1539</v>
      </c>
      <c r="O15" s="1178">
        <f>H15*$H$10+K15*$K$10+L15*$L$10+I15*I$10+J15*J$10</f>
        <v>3591</v>
      </c>
      <c r="P15" s="1180">
        <f>SUM(N15:O15)</f>
        <v>5130</v>
      </c>
      <c r="Q15" s="1186"/>
    </row>
    <row r="16" spans="2:18" ht="14.25" hidden="1" customHeight="1" x14ac:dyDescent="0.2">
      <c r="B16" s="1184"/>
      <c r="C16" s="1183"/>
      <c r="D16" s="1183" t="s">
        <v>822</v>
      </c>
      <c r="E16" s="1182">
        <f t="shared" ref="E16:L16" si="3">E47</f>
        <v>0</v>
      </c>
      <c r="F16" s="1182">
        <f t="shared" si="3"/>
        <v>0</v>
      </c>
      <c r="G16" s="1182">
        <f t="shared" si="3"/>
        <v>0</v>
      </c>
      <c r="H16" s="1182">
        <f t="shared" si="3"/>
        <v>0</v>
      </c>
      <c r="I16" s="1185">
        <f t="shared" si="3"/>
        <v>0</v>
      </c>
      <c r="J16" s="1185">
        <f t="shared" si="3"/>
        <v>0</v>
      </c>
      <c r="K16" s="1182">
        <f t="shared" si="3"/>
        <v>0</v>
      </c>
      <c r="L16" s="1182">
        <f t="shared" si="3"/>
        <v>0</v>
      </c>
      <c r="M16" s="1181">
        <f>SUM(E16:L16)</f>
        <v>0</v>
      </c>
      <c r="N16" s="1178">
        <f>E16*E10+F16*$F$10+G16*$G$10</f>
        <v>0</v>
      </c>
      <c r="O16" s="1178">
        <f>H16*$H$10+K16*$K$10+L16*$L$10+I16*I$10+J16*J$10</f>
        <v>0</v>
      </c>
      <c r="P16" s="1180">
        <f>SUM(N16:O16)</f>
        <v>0</v>
      </c>
      <c r="Q16" s="1037"/>
    </row>
    <row r="17" spans="2:20" ht="14.25" customHeight="1" x14ac:dyDescent="0.2">
      <c r="B17" s="1184"/>
      <c r="C17" s="1183"/>
      <c r="D17" s="1183" t="s">
        <v>823</v>
      </c>
      <c r="E17" s="1182">
        <f t="shared" ref="E17:L17" si="4">E55</f>
        <v>0</v>
      </c>
      <c r="F17" s="1182">
        <f t="shared" si="4"/>
        <v>0</v>
      </c>
      <c r="G17" s="1182">
        <f t="shared" si="4"/>
        <v>0</v>
      </c>
      <c r="H17" s="1182">
        <f t="shared" si="4"/>
        <v>0</v>
      </c>
      <c r="I17" s="1182">
        <f t="shared" si="4"/>
        <v>0</v>
      </c>
      <c r="J17" s="1182">
        <f t="shared" si="4"/>
        <v>0</v>
      </c>
      <c r="K17" s="1182">
        <f t="shared" si="4"/>
        <v>0</v>
      </c>
      <c r="L17" s="1182">
        <f t="shared" si="4"/>
        <v>0</v>
      </c>
      <c r="M17" s="1181">
        <v>0</v>
      </c>
      <c r="N17" s="1178">
        <f>E17*E10+F17*$F$10+G17*$G$10</f>
        <v>0</v>
      </c>
      <c r="O17" s="1178">
        <f>H17*$H$10+K17*$K$10+L17*$L$10+I17*I$10+J17*J$10</f>
        <v>0</v>
      </c>
      <c r="P17" s="1180">
        <v>0</v>
      </c>
      <c r="Q17" s="1037"/>
    </row>
    <row r="18" spans="2:20" ht="15.75" customHeight="1" x14ac:dyDescent="0.2">
      <c r="B18" s="2785" t="s">
        <v>824</v>
      </c>
      <c r="C18" s="2786"/>
      <c r="D18" s="2787"/>
      <c r="E18" s="1735">
        <f t="shared" ref="E18:L18" si="5">SUM(E61:E64)</f>
        <v>0</v>
      </c>
      <c r="F18" s="1735">
        <f t="shared" si="5"/>
        <v>0</v>
      </c>
      <c r="G18" s="1735">
        <f t="shared" si="5"/>
        <v>0</v>
      </c>
      <c r="H18" s="1735">
        <f t="shared" si="5"/>
        <v>0</v>
      </c>
      <c r="I18" s="1735">
        <f t="shared" si="5"/>
        <v>0</v>
      </c>
      <c r="J18" s="1735">
        <f t="shared" si="5"/>
        <v>0</v>
      </c>
      <c r="K18" s="1735">
        <f t="shared" si="5"/>
        <v>0</v>
      </c>
      <c r="L18" s="1735">
        <f t="shared" si="5"/>
        <v>0</v>
      </c>
      <c r="M18" s="1179">
        <f>SUM(M55:M55)</f>
        <v>0</v>
      </c>
      <c r="N18" s="1156">
        <f>E18*E10+F18*$F$10+G18*$G$10</f>
        <v>0</v>
      </c>
      <c r="O18" s="1178">
        <f>H18*$H$10+K18*$K$10+L18*$L$10+I18*I$10+J18*J$10</f>
        <v>0</v>
      </c>
      <c r="P18" s="1112">
        <f>SUM(N18:O18)</f>
        <v>0</v>
      </c>
      <c r="Q18" s="953"/>
    </row>
    <row r="19" spans="2:20" ht="19.5" customHeight="1" x14ac:dyDescent="0.2">
      <c r="B19" s="2780" t="s">
        <v>766</v>
      </c>
      <c r="C19" s="2781"/>
      <c r="D19" s="2781"/>
      <c r="E19" s="1177"/>
      <c r="F19" s="1177"/>
      <c r="G19" s="1177"/>
      <c r="H19" s="1177"/>
      <c r="I19" s="1177"/>
      <c r="J19" s="1177"/>
      <c r="K19" s="1177" t="s">
        <v>825</v>
      </c>
      <c r="L19" s="1177"/>
      <c r="M19" s="1177"/>
      <c r="N19" s="1176"/>
      <c r="O19" s="1176"/>
      <c r="P19" s="1175"/>
      <c r="Q19" s="1174"/>
      <c r="T19" s="913"/>
    </row>
    <row r="20" spans="2:20" s="913" customFormat="1" ht="14.1" customHeight="1" x14ac:dyDescent="0.25">
      <c r="B20" s="2788" t="s">
        <v>826</v>
      </c>
      <c r="C20" s="2014">
        <v>1</v>
      </c>
      <c r="D20" s="1173" t="s">
        <v>767</v>
      </c>
      <c r="E20" s="948">
        <v>1.33</v>
      </c>
      <c r="F20" s="948">
        <v>1.33</v>
      </c>
      <c r="G20" s="948">
        <v>1.33</v>
      </c>
      <c r="H20" s="947">
        <v>2</v>
      </c>
      <c r="I20" s="947">
        <v>2</v>
      </c>
      <c r="J20" s="947">
        <v>2</v>
      </c>
      <c r="K20" s="947">
        <v>2</v>
      </c>
      <c r="L20" s="947">
        <v>2</v>
      </c>
      <c r="M20" s="1172">
        <f t="shared" ref="M20:M64" si="6">SUM(E20:L20)</f>
        <v>13.99</v>
      </c>
      <c r="N20" s="1135">
        <f t="shared" ref="N20:N64" si="7">F20*$F$10+G20*$G$10+E20*$E$10</f>
        <v>107.73000000000002</v>
      </c>
      <c r="O20" s="1171">
        <f>H20*$H$10+K20*$K$10+L20*$L$10</f>
        <v>162</v>
      </c>
      <c r="P20" s="1134">
        <f t="shared" ref="P20:P64" si="8">SUM(N20:O20)</f>
        <v>269.73</v>
      </c>
      <c r="Q20" s="990"/>
    </row>
    <row r="21" spans="2:20" s="913" customFormat="1" ht="14.1" customHeight="1" x14ac:dyDescent="0.25">
      <c r="B21" s="2789"/>
      <c r="C21" s="1146">
        <v>2</v>
      </c>
      <c r="D21" s="1168" t="s">
        <v>768</v>
      </c>
      <c r="E21" s="899"/>
      <c r="F21" s="899"/>
      <c r="G21" s="899"/>
      <c r="H21" s="898"/>
      <c r="I21" s="1170">
        <v>0.66</v>
      </c>
      <c r="J21" s="1170">
        <v>0.66</v>
      </c>
      <c r="K21" s="1170">
        <v>0.66</v>
      </c>
      <c r="L21" s="1170">
        <v>0.66</v>
      </c>
      <c r="M21" s="1166">
        <f t="shared" si="6"/>
        <v>2.64</v>
      </c>
      <c r="N21" s="1105">
        <f t="shared" si="7"/>
        <v>0</v>
      </c>
      <c r="O21" s="1104">
        <f t="shared" ref="O21:O28" si="9">H21*$H$10+K21*$K$10+L21*$L$10+I21*I$10+J21*J$10</f>
        <v>71.28</v>
      </c>
      <c r="P21" s="1103">
        <f t="shared" si="8"/>
        <v>71.28</v>
      </c>
      <c r="Q21" s="897"/>
    </row>
    <row r="22" spans="2:20" s="913" customFormat="1" ht="14.1" customHeight="1" x14ac:dyDescent="0.25">
      <c r="B22" s="2789"/>
      <c r="C22" s="2014">
        <v>3</v>
      </c>
      <c r="D22" s="1168" t="s">
        <v>653</v>
      </c>
      <c r="E22" s="899">
        <v>2</v>
      </c>
      <c r="F22" s="899">
        <v>2</v>
      </c>
      <c r="G22" s="899">
        <v>2</v>
      </c>
      <c r="H22" s="898"/>
      <c r="I22" s="898"/>
      <c r="J22" s="898"/>
      <c r="K22" s="898"/>
      <c r="L22" s="898"/>
      <c r="M22" s="1166">
        <f t="shared" si="6"/>
        <v>6</v>
      </c>
      <c r="N22" s="1105">
        <f t="shared" si="7"/>
        <v>162</v>
      </c>
      <c r="O22" s="1104">
        <f t="shared" si="9"/>
        <v>0</v>
      </c>
      <c r="P22" s="1103">
        <f t="shared" si="8"/>
        <v>162</v>
      </c>
      <c r="Q22" s="897"/>
      <c r="R22" s="1169"/>
    </row>
    <row r="23" spans="2:20" s="913" customFormat="1" ht="14.1" customHeight="1" x14ac:dyDescent="0.25">
      <c r="B23" s="2789"/>
      <c r="C23" s="1146">
        <v>4</v>
      </c>
      <c r="D23" s="1168" t="s">
        <v>769</v>
      </c>
      <c r="E23" s="899">
        <v>1</v>
      </c>
      <c r="F23" s="899">
        <v>1</v>
      </c>
      <c r="G23" s="899">
        <v>1</v>
      </c>
      <c r="H23" s="898">
        <v>2</v>
      </c>
      <c r="I23" s="898">
        <v>2</v>
      </c>
      <c r="J23" s="898">
        <v>2</v>
      </c>
      <c r="K23" s="898">
        <v>2</v>
      </c>
      <c r="L23" s="898">
        <v>2</v>
      </c>
      <c r="M23" s="1166">
        <f t="shared" si="6"/>
        <v>13</v>
      </c>
      <c r="N23" s="1105">
        <f t="shared" si="7"/>
        <v>81</v>
      </c>
      <c r="O23" s="1104">
        <f t="shared" si="9"/>
        <v>270</v>
      </c>
      <c r="P23" s="1103">
        <f t="shared" si="8"/>
        <v>351</v>
      </c>
      <c r="Q23" s="897"/>
    </row>
    <row r="24" spans="2:20" s="913" customFormat="1" ht="14.1" customHeight="1" x14ac:dyDescent="0.25">
      <c r="B24" s="2789"/>
      <c r="C24" s="2014">
        <v>5</v>
      </c>
      <c r="D24" s="1168" t="s">
        <v>770</v>
      </c>
      <c r="E24" s="899"/>
      <c r="F24" s="899"/>
      <c r="G24" s="899"/>
      <c r="H24" s="898"/>
      <c r="I24" s="898"/>
      <c r="J24" s="898"/>
      <c r="K24" s="898"/>
      <c r="L24" s="898"/>
      <c r="M24" s="1166">
        <f t="shared" si="6"/>
        <v>0</v>
      </c>
      <c r="N24" s="1105">
        <f t="shared" si="7"/>
        <v>0</v>
      </c>
      <c r="O24" s="1104">
        <f t="shared" si="9"/>
        <v>0</v>
      </c>
      <c r="P24" s="1103">
        <f t="shared" si="8"/>
        <v>0</v>
      </c>
      <c r="Q24" s="897"/>
    </row>
    <row r="25" spans="2:20" s="913" customFormat="1" ht="14.1" customHeight="1" x14ac:dyDescent="0.25">
      <c r="B25" s="2789"/>
      <c r="C25" s="1146">
        <v>6</v>
      </c>
      <c r="D25" s="1168" t="s">
        <v>654</v>
      </c>
      <c r="E25" s="899"/>
      <c r="F25" s="899"/>
      <c r="G25" s="899"/>
      <c r="H25" s="898">
        <v>1</v>
      </c>
      <c r="I25" s="898">
        <v>1</v>
      </c>
      <c r="J25" s="898">
        <v>1</v>
      </c>
      <c r="K25" s="898">
        <v>1</v>
      </c>
      <c r="L25" s="898">
        <v>1</v>
      </c>
      <c r="M25" s="1166">
        <f t="shared" si="6"/>
        <v>5</v>
      </c>
      <c r="N25" s="1105">
        <f t="shared" si="7"/>
        <v>0</v>
      </c>
      <c r="O25" s="1104">
        <f t="shared" si="9"/>
        <v>135</v>
      </c>
      <c r="P25" s="1103">
        <f t="shared" si="8"/>
        <v>135</v>
      </c>
      <c r="Q25" s="897"/>
    </row>
    <row r="26" spans="2:20" s="913" customFormat="1" ht="14.1" customHeight="1" x14ac:dyDescent="0.25">
      <c r="B26" s="2789"/>
      <c r="C26" s="2014">
        <v>7</v>
      </c>
      <c r="D26" s="1167" t="s">
        <v>700</v>
      </c>
      <c r="E26" s="899"/>
      <c r="F26" s="899"/>
      <c r="G26" s="899"/>
      <c r="H26" s="898"/>
      <c r="I26" s="898"/>
      <c r="J26" s="898"/>
      <c r="K26" s="898">
        <v>1</v>
      </c>
      <c r="L26" s="898">
        <v>1</v>
      </c>
      <c r="M26" s="1166">
        <f t="shared" si="6"/>
        <v>2</v>
      </c>
      <c r="N26" s="1105">
        <f t="shared" si="7"/>
        <v>0</v>
      </c>
      <c r="O26" s="1104">
        <f t="shared" si="9"/>
        <v>54</v>
      </c>
      <c r="P26" s="1103">
        <f t="shared" si="8"/>
        <v>54</v>
      </c>
      <c r="Q26" s="897"/>
    </row>
    <row r="27" spans="2:20" s="913" customFormat="1" ht="14.1" customHeight="1" x14ac:dyDescent="0.25">
      <c r="B27" s="2789"/>
      <c r="C27" s="1146">
        <v>8</v>
      </c>
      <c r="D27" s="1167" t="s">
        <v>782</v>
      </c>
      <c r="E27" s="899"/>
      <c r="F27" s="899"/>
      <c r="G27" s="899"/>
      <c r="H27" s="898"/>
      <c r="I27" s="898"/>
      <c r="J27" s="898"/>
      <c r="K27" s="898">
        <v>1</v>
      </c>
      <c r="L27" s="898">
        <v>1</v>
      </c>
      <c r="M27" s="1166">
        <f t="shared" si="6"/>
        <v>2</v>
      </c>
      <c r="N27" s="1105">
        <f t="shared" si="7"/>
        <v>0</v>
      </c>
      <c r="O27" s="1104">
        <f t="shared" si="9"/>
        <v>54</v>
      </c>
      <c r="P27" s="1103">
        <f t="shared" si="8"/>
        <v>54</v>
      </c>
      <c r="Q27" s="897"/>
    </row>
    <row r="28" spans="2:20" s="913" customFormat="1" ht="14.1" customHeight="1" thickBot="1" x14ac:dyDescent="0.3">
      <c r="B28" s="2790"/>
      <c r="C28" s="1165">
        <v>9</v>
      </c>
      <c r="D28" s="1164" t="s">
        <v>771</v>
      </c>
      <c r="E28" s="1163"/>
      <c r="F28" s="1163"/>
      <c r="G28" s="1163"/>
      <c r="H28" s="1162"/>
      <c r="I28" s="1162"/>
      <c r="J28" s="1162"/>
      <c r="K28" s="1162"/>
      <c r="L28" s="1162"/>
      <c r="M28" s="1120">
        <f t="shared" si="6"/>
        <v>0</v>
      </c>
      <c r="N28" s="1119">
        <f t="shared" si="7"/>
        <v>0</v>
      </c>
      <c r="O28" s="1118">
        <f t="shared" si="9"/>
        <v>0</v>
      </c>
      <c r="P28" s="1117">
        <f t="shared" si="8"/>
        <v>0</v>
      </c>
      <c r="Q28" s="1161"/>
    </row>
    <row r="29" spans="2:20" s="913" customFormat="1" ht="14.1" customHeight="1" thickTop="1" x14ac:dyDescent="0.25">
      <c r="B29" s="2791" t="s">
        <v>827</v>
      </c>
      <c r="C29" s="1160">
        <v>1</v>
      </c>
      <c r="D29" s="1155" t="s">
        <v>665</v>
      </c>
      <c r="E29" s="1159">
        <v>19</v>
      </c>
      <c r="F29" s="1159">
        <v>19</v>
      </c>
      <c r="G29" s="1159">
        <v>19</v>
      </c>
      <c r="H29" s="1158"/>
      <c r="I29" s="1158"/>
      <c r="J29" s="1158"/>
      <c r="K29" s="1158"/>
      <c r="L29" s="1157"/>
      <c r="M29" s="1106">
        <f t="shared" si="6"/>
        <v>57</v>
      </c>
      <c r="N29" s="1113">
        <f t="shared" si="7"/>
        <v>1539</v>
      </c>
      <c r="O29" s="1156"/>
      <c r="P29" s="1112">
        <f t="shared" si="8"/>
        <v>1539</v>
      </c>
      <c r="Q29" s="897"/>
    </row>
    <row r="30" spans="2:20" s="913" customFormat="1" ht="14.1" customHeight="1" x14ac:dyDescent="0.25">
      <c r="B30" s="2791"/>
      <c r="C30" s="1146">
        <v>2</v>
      </c>
      <c r="D30" s="1155" t="s">
        <v>666</v>
      </c>
      <c r="E30" s="1154"/>
      <c r="F30" s="1154"/>
      <c r="G30" s="1154"/>
      <c r="H30" s="893">
        <v>5</v>
      </c>
      <c r="I30" s="893">
        <v>5</v>
      </c>
      <c r="J30" s="898">
        <v>5</v>
      </c>
      <c r="K30" s="893">
        <v>5</v>
      </c>
      <c r="L30" s="898">
        <v>5</v>
      </c>
      <c r="M30" s="1106">
        <f t="shared" si="6"/>
        <v>25</v>
      </c>
      <c r="N30" s="1105">
        <f t="shared" si="7"/>
        <v>0</v>
      </c>
      <c r="O30" s="1104">
        <f t="shared" ref="O30:O46" si="10">H30*$H$10+K30*$K$10+L30*$L$10+I30*I$10+J30*J$10</f>
        <v>675</v>
      </c>
      <c r="P30" s="1103">
        <f t="shared" si="8"/>
        <v>675</v>
      </c>
      <c r="Q30" s="897"/>
    </row>
    <row r="31" spans="2:20" s="913" customFormat="1" ht="14.1" customHeight="1" x14ac:dyDescent="0.25">
      <c r="B31" s="2791"/>
      <c r="C31" s="1146">
        <v>3</v>
      </c>
      <c r="D31" s="1153" t="s">
        <v>667</v>
      </c>
      <c r="E31" s="1151"/>
      <c r="F31" s="1151"/>
      <c r="G31" s="1151"/>
      <c r="H31" s="887">
        <v>3</v>
      </c>
      <c r="I31" s="887">
        <v>3</v>
      </c>
      <c r="J31" s="930">
        <v>3</v>
      </c>
      <c r="K31" s="887">
        <v>3</v>
      </c>
      <c r="L31" s="930">
        <v>3</v>
      </c>
      <c r="M31" s="1106">
        <f t="shared" si="6"/>
        <v>15</v>
      </c>
      <c r="N31" s="1105">
        <f t="shared" si="7"/>
        <v>0</v>
      </c>
      <c r="O31" s="1104">
        <f t="shared" si="10"/>
        <v>405</v>
      </c>
      <c r="P31" s="1103">
        <f t="shared" si="8"/>
        <v>405</v>
      </c>
      <c r="Q31" s="892"/>
    </row>
    <row r="32" spans="2:20" s="913" customFormat="1" ht="14.1" customHeight="1" x14ac:dyDescent="0.25">
      <c r="B32" s="2791"/>
      <c r="C32" s="1146">
        <v>4</v>
      </c>
      <c r="D32" s="1153" t="s">
        <v>668</v>
      </c>
      <c r="E32" s="1151"/>
      <c r="F32" s="1151"/>
      <c r="G32" s="1151"/>
      <c r="H32" s="887"/>
      <c r="I32" s="887"/>
      <c r="J32" s="930"/>
      <c r="K32" s="887">
        <v>2</v>
      </c>
      <c r="L32" s="930">
        <v>2</v>
      </c>
      <c r="M32" s="1106">
        <f t="shared" si="6"/>
        <v>4</v>
      </c>
      <c r="N32" s="1105">
        <f t="shared" si="7"/>
        <v>0</v>
      </c>
      <c r="O32" s="1104">
        <f t="shared" si="10"/>
        <v>108</v>
      </c>
      <c r="P32" s="1103">
        <f t="shared" si="8"/>
        <v>108</v>
      </c>
      <c r="Q32" s="892"/>
    </row>
    <row r="33" spans="2:17" s="913" customFormat="1" ht="14.1" customHeight="1" x14ac:dyDescent="0.25">
      <c r="B33" s="2791"/>
      <c r="C33" s="1146">
        <v>5</v>
      </c>
      <c r="D33" s="1152" t="s">
        <v>669</v>
      </c>
      <c r="E33" s="1147"/>
      <c r="F33" s="1147"/>
      <c r="G33" s="1147"/>
      <c r="H33" s="930">
        <v>1</v>
      </c>
      <c r="I33" s="930">
        <v>1</v>
      </c>
      <c r="J33" s="930">
        <v>1</v>
      </c>
      <c r="K33" s="930">
        <v>1</v>
      </c>
      <c r="L33" s="930">
        <v>1</v>
      </c>
      <c r="M33" s="1106">
        <f t="shared" si="6"/>
        <v>5</v>
      </c>
      <c r="N33" s="1105">
        <f t="shared" si="7"/>
        <v>0</v>
      </c>
      <c r="O33" s="1104">
        <f t="shared" si="10"/>
        <v>135</v>
      </c>
      <c r="P33" s="1103">
        <f t="shared" si="8"/>
        <v>135</v>
      </c>
      <c r="Q33" s="892"/>
    </row>
    <row r="34" spans="2:17" s="913" customFormat="1" ht="14.1" customHeight="1" x14ac:dyDescent="0.25">
      <c r="B34" s="2791"/>
      <c r="C34" s="1146">
        <v>6</v>
      </c>
      <c r="D34" s="1150" t="s">
        <v>670</v>
      </c>
      <c r="E34" s="1151"/>
      <c r="F34" s="1151"/>
      <c r="G34" s="1151"/>
      <c r="H34" s="887">
        <v>1</v>
      </c>
      <c r="I34" s="887">
        <v>2</v>
      </c>
      <c r="J34" s="930">
        <v>2</v>
      </c>
      <c r="K34" s="887">
        <v>2</v>
      </c>
      <c r="L34" s="930">
        <v>2</v>
      </c>
      <c r="M34" s="1106">
        <f t="shared" si="6"/>
        <v>9</v>
      </c>
      <c r="N34" s="1105">
        <f t="shared" si="7"/>
        <v>0</v>
      </c>
      <c r="O34" s="1104">
        <f t="shared" si="10"/>
        <v>243</v>
      </c>
      <c r="P34" s="1103">
        <f t="shared" si="8"/>
        <v>243</v>
      </c>
      <c r="Q34" s="892"/>
    </row>
    <row r="35" spans="2:17" s="913" customFormat="1" ht="14.1" customHeight="1" x14ac:dyDescent="0.25">
      <c r="B35" s="2791"/>
      <c r="C35" s="1146">
        <v>7</v>
      </c>
      <c r="D35" s="1150" t="s">
        <v>671</v>
      </c>
      <c r="E35" s="1147"/>
      <c r="F35" s="1147"/>
      <c r="G35" s="1147"/>
      <c r="H35" s="930"/>
      <c r="I35" s="930"/>
      <c r="J35" s="930"/>
      <c r="K35" s="930"/>
      <c r="L35" s="930">
        <v>2</v>
      </c>
      <c r="M35" s="1106">
        <f t="shared" si="6"/>
        <v>2</v>
      </c>
      <c r="N35" s="1105">
        <f t="shared" si="7"/>
        <v>0</v>
      </c>
      <c r="O35" s="1104">
        <f t="shared" si="10"/>
        <v>54</v>
      </c>
      <c r="P35" s="1103">
        <f t="shared" si="8"/>
        <v>54</v>
      </c>
      <c r="Q35" s="892"/>
    </row>
    <row r="36" spans="2:17" s="913" customFormat="1" ht="14.1" customHeight="1" x14ac:dyDescent="0.25">
      <c r="B36" s="2791"/>
      <c r="C36" s="1146">
        <v>8</v>
      </c>
      <c r="D36" s="1150" t="s">
        <v>672</v>
      </c>
      <c r="E36" s="1147"/>
      <c r="F36" s="1147"/>
      <c r="G36" s="1147"/>
      <c r="H36" s="930">
        <v>2</v>
      </c>
      <c r="I36" s="930"/>
      <c r="J36" s="930"/>
      <c r="K36" s="930"/>
      <c r="L36" s="930"/>
      <c r="M36" s="1106">
        <f t="shared" si="6"/>
        <v>2</v>
      </c>
      <c r="N36" s="1105">
        <f t="shared" si="7"/>
        <v>0</v>
      </c>
      <c r="O36" s="1104">
        <f t="shared" si="10"/>
        <v>54</v>
      </c>
      <c r="P36" s="1103">
        <f t="shared" si="8"/>
        <v>54</v>
      </c>
      <c r="Q36" s="892"/>
    </row>
    <row r="37" spans="2:17" s="913" customFormat="1" ht="14.1" customHeight="1" x14ac:dyDescent="0.25">
      <c r="B37" s="2791"/>
      <c r="C37" s="1146">
        <v>9</v>
      </c>
      <c r="D37" s="1150" t="s">
        <v>673</v>
      </c>
      <c r="E37" s="1147"/>
      <c r="F37" s="1147"/>
      <c r="G37" s="1147"/>
      <c r="H37" s="930"/>
      <c r="I37" s="930">
        <v>1</v>
      </c>
      <c r="J37" s="930">
        <v>1</v>
      </c>
      <c r="K37" s="930">
        <v>2</v>
      </c>
      <c r="L37" s="930">
        <v>1</v>
      </c>
      <c r="M37" s="1106">
        <f t="shared" si="6"/>
        <v>5</v>
      </c>
      <c r="N37" s="1105">
        <f t="shared" si="7"/>
        <v>0</v>
      </c>
      <c r="O37" s="1104">
        <f t="shared" si="10"/>
        <v>135</v>
      </c>
      <c r="P37" s="1103">
        <f t="shared" si="8"/>
        <v>135</v>
      </c>
      <c r="Q37" s="892"/>
    </row>
    <row r="38" spans="2:17" s="913" customFormat="1" ht="14.1" customHeight="1" x14ac:dyDescent="0.25">
      <c r="B38" s="2791"/>
      <c r="C38" s="1146">
        <v>10</v>
      </c>
      <c r="D38" s="1150" t="s">
        <v>674</v>
      </c>
      <c r="E38" s="1147"/>
      <c r="F38" s="1147"/>
      <c r="G38" s="1147"/>
      <c r="H38" s="930"/>
      <c r="I38" s="930">
        <v>1</v>
      </c>
      <c r="J38" s="930">
        <v>1</v>
      </c>
      <c r="K38" s="930">
        <v>1</v>
      </c>
      <c r="L38" s="930">
        <v>2</v>
      </c>
      <c r="M38" s="1106">
        <f t="shared" si="6"/>
        <v>5</v>
      </c>
      <c r="N38" s="1105">
        <f t="shared" si="7"/>
        <v>0</v>
      </c>
      <c r="O38" s="1104">
        <f t="shared" si="10"/>
        <v>135</v>
      </c>
      <c r="P38" s="1103">
        <f t="shared" si="8"/>
        <v>135</v>
      </c>
      <c r="Q38" s="892"/>
    </row>
    <row r="39" spans="2:17" s="913" customFormat="1" ht="14.1" customHeight="1" x14ac:dyDescent="0.25">
      <c r="B39" s="2791"/>
      <c r="C39" s="1146">
        <v>11</v>
      </c>
      <c r="D39" s="1150" t="s">
        <v>675</v>
      </c>
      <c r="E39" s="1147"/>
      <c r="F39" s="1147"/>
      <c r="G39" s="1147"/>
      <c r="H39" s="930"/>
      <c r="I39" s="930"/>
      <c r="J39" s="930"/>
      <c r="K39" s="930">
        <v>2</v>
      </c>
      <c r="L39" s="930">
        <v>2</v>
      </c>
      <c r="M39" s="1106">
        <f t="shared" si="6"/>
        <v>4</v>
      </c>
      <c r="N39" s="1105">
        <f t="shared" si="7"/>
        <v>0</v>
      </c>
      <c r="O39" s="1104">
        <f t="shared" si="10"/>
        <v>108</v>
      </c>
      <c r="P39" s="1103">
        <f t="shared" si="8"/>
        <v>108</v>
      </c>
      <c r="Q39" s="892"/>
    </row>
    <row r="40" spans="2:17" s="913" customFormat="1" ht="14.1" customHeight="1" x14ac:dyDescent="0.25">
      <c r="B40" s="2791"/>
      <c r="C40" s="1146">
        <v>12</v>
      </c>
      <c r="D40" s="1150" t="s">
        <v>676</v>
      </c>
      <c r="E40" s="1147"/>
      <c r="F40" s="1147"/>
      <c r="G40" s="1147"/>
      <c r="H40" s="930"/>
      <c r="I40" s="930"/>
      <c r="J40" s="930"/>
      <c r="K40" s="930">
        <v>2</v>
      </c>
      <c r="L40" s="930">
        <v>2</v>
      </c>
      <c r="M40" s="1106">
        <f t="shared" si="6"/>
        <v>4</v>
      </c>
      <c r="N40" s="1105">
        <f t="shared" si="7"/>
        <v>0</v>
      </c>
      <c r="O40" s="1104">
        <f t="shared" si="10"/>
        <v>108</v>
      </c>
      <c r="P40" s="1103">
        <f t="shared" si="8"/>
        <v>108</v>
      </c>
      <c r="Q40" s="892"/>
    </row>
    <row r="41" spans="2:17" s="913" customFormat="1" ht="14.1" customHeight="1" x14ac:dyDescent="0.25">
      <c r="B41" s="2791"/>
      <c r="C41" s="1146">
        <v>13</v>
      </c>
      <c r="D41" s="1150" t="s">
        <v>677</v>
      </c>
      <c r="E41" s="1147"/>
      <c r="F41" s="1147"/>
      <c r="G41" s="1147"/>
      <c r="H41" s="930">
        <v>4</v>
      </c>
      <c r="I41" s="930">
        <v>4</v>
      </c>
      <c r="J41" s="930">
        <v>4</v>
      </c>
      <c r="K41" s="930">
        <v>4</v>
      </c>
      <c r="L41" s="930">
        <v>4</v>
      </c>
      <c r="M41" s="1106">
        <f t="shared" si="6"/>
        <v>20</v>
      </c>
      <c r="N41" s="1105">
        <f t="shared" si="7"/>
        <v>0</v>
      </c>
      <c r="O41" s="1104">
        <f t="shared" si="10"/>
        <v>540</v>
      </c>
      <c r="P41" s="1103">
        <f t="shared" si="8"/>
        <v>540</v>
      </c>
      <c r="Q41" s="892"/>
    </row>
    <row r="42" spans="2:17" s="913" customFormat="1" ht="14.1" customHeight="1" x14ac:dyDescent="0.25">
      <c r="B42" s="2791"/>
      <c r="C42" s="1146">
        <v>14</v>
      </c>
      <c r="D42" s="1149" t="s">
        <v>678</v>
      </c>
      <c r="E42" s="1147"/>
      <c r="F42" s="1147"/>
      <c r="G42" s="1147"/>
      <c r="H42" s="930">
        <v>1</v>
      </c>
      <c r="I42" s="930">
        <v>1</v>
      </c>
      <c r="J42" s="930">
        <v>1</v>
      </c>
      <c r="K42" s="930">
        <v>1</v>
      </c>
      <c r="L42" s="930">
        <v>1</v>
      </c>
      <c r="M42" s="1106">
        <f t="shared" si="6"/>
        <v>5</v>
      </c>
      <c r="N42" s="1105">
        <f t="shared" si="7"/>
        <v>0</v>
      </c>
      <c r="O42" s="1104">
        <f t="shared" si="10"/>
        <v>135</v>
      </c>
      <c r="P42" s="1103">
        <f t="shared" si="8"/>
        <v>135</v>
      </c>
      <c r="Q42" s="892"/>
    </row>
    <row r="43" spans="2:17" s="913" customFormat="1" ht="14.1" customHeight="1" x14ac:dyDescent="0.25">
      <c r="B43" s="2791"/>
      <c r="C43" s="1146">
        <v>15</v>
      </c>
      <c r="D43" s="1148" t="s">
        <v>679</v>
      </c>
      <c r="E43" s="1147"/>
      <c r="F43" s="1147"/>
      <c r="G43" s="1147"/>
      <c r="H43" s="930">
        <v>1</v>
      </c>
      <c r="I43" s="930">
        <v>1</v>
      </c>
      <c r="J43" s="930"/>
      <c r="K43" s="930"/>
      <c r="L43" s="930"/>
      <c r="M43" s="1106">
        <f t="shared" si="6"/>
        <v>2</v>
      </c>
      <c r="N43" s="1105">
        <f t="shared" si="7"/>
        <v>0</v>
      </c>
      <c r="O43" s="1104">
        <f t="shared" si="10"/>
        <v>54</v>
      </c>
      <c r="P43" s="1103">
        <f t="shared" si="8"/>
        <v>54</v>
      </c>
      <c r="Q43" s="892"/>
    </row>
    <row r="44" spans="2:17" s="913" customFormat="1" ht="14.1" customHeight="1" x14ac:dyDescent="0.25">
      <c r="B44" s="2791"/>
      <c r="C44" s="1146">
        <v>16</v>
      </c>
      <c r="D44" s="1145" t="s">
        <v>680</v>
      </c>
      <c r="E44" s="1144"/>
      <c r="F44" s="1144"/>
      <c r="G44" s="1144"/>
      <c r="H44" s="1143">
        <v>4</v>
      </c>
      <c r="I44" s="1143">
        <v>4</v>
      </c>
      <c r="J44" s="1143">
        <v>4</v>
      </c>
      <c r="K44" s="1143">
        <v>4</v>
      </c>
      <c r="L44" s="1143">
        <v>4</v>
      </c>
      <c r="M44" s="1106">
        <f t="shared" si="6"/>
        <v>20</v>
      </c>
      <c r="N44" s="1105">
        <f t="shared" si="7"/>
        <v>0</v>
      </c>
      <c r="O44" s="1104">
        <f t="shared" si="10"/>
        <v>540</v>
      </c>
      <c r="P44" s="1103">
        <f t="shared" si="8"/>
        <v>540</v>
      </c>
      <c r="Q44" s="917"/>
    </row>
    <row r="45" spans="2:17" s="913" customFormat="1" ht="14.1" customHeight="1" x14ac:dyDescent="0.25">
      <c r="B45" s="2791"/>
      <c r="C45" s="1146">
        <v>17</v>
      </c>
      <c r="D45" s="1145" t="s">
        <v>681</v>
      </c>
      <c r="E45" s="1144"/>
      <c r="F45" s="1144"/>
      <c r="G45" s="1144"/>
      <c r="H45" s="1143"/>
      <c r="I45" s="1143"/>
      <c r="J45" s="1143"/>
      <c r="K45" s="1143"/>
      <c r="L45" s="1143">
        <v>1</v>
      </c>
      <c r="M45" s="1106">
        <f t="shared" si="6"/>
        <v>1</v>
      </c>
      <c r="N45" s="1105">
        <f t="shared" si="7"/>
        <v>0</v>
      </c>
      <c r="O45" s="1104">
        <f t="shared" si="10"/>
        <v>27</v>
      </c>
      <c r="P45" s="1103">
        <f t="shared" si="8"/>
        <v>27</v>
      </c>
      <c r="Q45" s="917"/>
    </row>
    <row r="46" spans="2:17" s="913" customFormat="1" ht="14.1" customHeight="1" thickBot="1" x14ac:dyDescent="0.3">
      <c r="B46" s="2792"/>
      <c r="C46" s="1142">
        <v>18</v>
      </c>
      <c r="D46" s="1141" t="s">
        <v>682</v>
      </c>
      <c r="E46" s="1140"/>
      <c r="F46" s="1140"/>
      <c r="G46" s="1140"/>
      <c r="H46" s="1139">
        <v>1</v>
      </c>
      <c r="I46" s="1139">
        <v>1</v>
      </c>
      <c r="J46" s="1139">
        <v>1</v>
      </c>
      <c r="K46" s="1139">
        <v>1</v>
      </c>
      <c r="L46" s="1139">
        <v>1</v>
      </c>
      <c r="M46" s="1138">
        <f t="shared" si="6"/>
        <v>5</v>
      </c>
      <c r="N46" s="1119">
        <f t="shared" si="7"/>
        <v>0</v>
      </c>
      <c r="O46" s="1118">
        <f t="shared" si="10"/>
        <v>135</v>
      </c>
      <c r="P46" s="1117">
        <f t="shared" si="8"/>
        <v>135</v>
      </c>
      <c r="Q46" s="1128"/>
    </row>
    <row r="47" spans="2:17" s="913" customFormat="1" ht="20.25" hidden="1" customHeight="1" thickTop="1" x14ac:dyDescent="0.25">
      <c r="B47" s="2768" t="s">
        <v>773</v>
      </c>
      <c r="C47" s="2769"/>
      <c r="D47" s="2770"/>
      <c r="E47" s="1736">
        <f t="shared" ref="E47:L47" si="11">SUM(E48:E54)</f>
        <v>0</v>
      </c>
      <c r="F47" s="1736">
        <f t="shared" si="11"/>
        <v>0</v>
      </c>
      <c r="G47" s="1736">
        <f t="shared" si="11"/>
        <v>0</v>
      </c>
      <c r="H47" s="1736">
        <f t="shared" si="11"/>
        <v>0</v>
      </c>
      <c r="I47" s="1736">
        <f t="shared" si="11"/>
        <v>0</v>
      </c>
      <c r="J47" s="1736">
        <f t="shared" si="11"/>
        <v>0</v>
      </c>
      <c r="K47" s="1736">
        <f t="shared" si="11"/>
        <v>0</v>
      </c>
      <c r="L47" s="1736">
        <f t="shared" si="11"/>
        <v>0</v>
      </c>
      <c r="M47" s="1127">
        <f t="shared" si="6"/>
        <v>0</v>
      </c>
      <c r="N47" s="1824">
        <f t="shared" si="7"/>
        <v>0</v>
      </c>
      <c r="O47" s="1737">
        <f>H47*$H$10+K47*$K$10+L47*$L$10</f>
        <v>0</v>
      </c>
      <c r="P47" s="1738">
        <f t="shared" si="8"/>
        <v>0</v>
      </c>
      <c r="Q47" s="1137"/>
    </row>
    <row r="48" spans="2:17" s="913" customFormat="1" ht="14.1" hidden="1" customHeight="1" x14ac:dyDescent="0.25">
      <c r="B48" s="988"/>
      <c r="C48" s="1126">
        <v>1</v>
      </c>
      <c r="D48" s="1214"/>
      <c r="E48" s="1035"/>
      <c r="F48" s="1035"/>
      <c r="G48" s="1035"/>
      <c r="H48" s="945"/>
      <c r="I48" s="945"/>
      <c r="J48" s="945"/>
      <c r="K48" s="945"/>
      <c r="L48" s="945"/>
      <c r="M48" s="1136">
        <f t="shared" si="6"/>
        <v>0</v>
      </c>
      <c r="N48" s="1135">
        <f t="shared" si="7"/>
        <v>0</v>
      </c>
      <c r="O48" s="1104">
        <f t="shared" ref="O48:O54" si="12">H48*$H$10+K48*$K$10+L48*$L$10+I48*I$10+J48*J$10</f>
        <v>0</v>
      </c>
      <c r="P48" s="1134">
        <f t="shared" si="8"/>
        <v>0</v>
      </c>
      <c r="Q48" s="990"/>
    </row>
    <row r="49" spans="2:17" s="913" customFormat="1" ht="14.1" hidden="1" customHeight="1" x14ac:dyDescent="0.25">
      <c r="B49" s="988"/>
      <c r="C49" s="1126">
        <v>2</v>
      </c>
      <c r="D49" s="1213"/>
      <c r="E49" s="1031"/>
      <c r="F49" s="1031"/>
      <c r="G49" s="1031"/>
      <c r="H49" s="887"/>
      <c r="I49" s="887"/>
      <c r="J49" s="887"/>
      <c r="K49" s="887"/>
      <c r="L49" s="887"/>
      <c r="M49" s="1106">
        <f t="shared" si="6"/>
        <v>0</v>
      </c>
      <c r="N49" s="1105">
        <f t="shared" si="7"/>
        <v>0</v>
      </c>
      <c r="O49" s="1104">
        <f t="shared" si="12"/>
        <v>0</v>
      </c>
      <c r="P49" s="1103">
        <f t="shared" si="8"/>
        <v>0</v>
      </c>
      <c r="Q49" s="892"/>
    </row>
    <row r="50" spans="2:17" s="913" customFormat="1" ht="14.1" hidden="1" customHeight="1" x14ac:dyDescent="0.25">
      <c r="B50" s="988"/>
      <c r="C50" s="1126">
        <v>3</v>
      </c>
      <c r="D50" s="1213"/>
      <c r="E50" s="1031"/>
      <c r="F50" s="1031"/>
      <c r="G50" s="1031"/>
      <c r="H50" s="887"/>
      <c r="I50" s="887"/>
      <c r="J50" s="887"/>
      <c r="K50" s="887"/>
      <c r="L50" s="887"/>
      <c r="M50" s="1106">
        <f t="shared" si="6"/>
        <v>0</v>
      </c>
      <c r="N50" s="1105">
        <f t="shared" si="7"/>
        <v>0</v>
      </c>
      <c r="O50" s="1104">
        <f t="shared" si="12"/>
        <v>0</v>
      </c>
      <c r="P50" s="1103">
        <f t="shared" si="8"/>
        <v>0</v>
      </c>
      <c r="Q50" s="892"/>
    </row>
    <row r="51" spans="2:17" s="913" customFormat="1" ht="14.1" hidden="1" customHeight="1" x14ac:dyDescent="0.25">
      <c r="B51" s="929"/>
      <c r="C51" s="1125">
        <v>4</v>
      </c>
      <c r="D51" s="1213"/>
      <c r="E51" s="1031"/>
      <c r="F51" s="1031"/>
      <c r="G51" s="1031"/>
      <c r="H51" s="887"/>
      <c r="I51" s="887"/>
      <c r="J51" s="887"/>
      <c r="K51" s="887"/>
      <c r="L51" s="887"/>
      <c r="M51" s="1106">
        <f t="shared" si="6"/>
        <v>0</v>
      </c>
      <c r="N51" s="1105">
        <f t="shared" si="7"/>
        <v>0</v>
      </c>
      <c r="O51" s="1104">
        <f t="shared" si="12"/>
        <v>0</v>
      </c>
      <c r="P51" s="1103">
        <f t="shared" si="8"/>
        <v>0</v>
      </c>
      <c r="Q51" s="892"/>
    </row>
    <row r="52" spans="2:17" s="913" customFormat="1" ht="14.1" hidden="1" customHeight="1" x14ac:dyDescent="0.25">
      <c r="B52" s="929"/>
      <c r="C52" s="1125">
        <v>5</v>
      </c>
      <c r="D52" s="1213"/>
      <c r="E52" s="1031"/>
      <c r="F52" s="1031"/>
      <c r="G52" s="1031"/>
      <c r="H52" s="887"/>
      <c r="I52" s="887"/>
      <c r="J52" s="887"/>
      <c r="K52" s="887"/>
      <c r="L52" s="887"/>
      <c r="M52" s="1106">
        <f t="shared" si="6"/>
        <v>0</v>
      </c>
      <c r="N52" s="1105">
        <f t="shared" si="7"/>
        <v>0</v>
      </c>
      <c r="O52" s="1104">
        <f t="shared" si="12"/>
        <v>0</v>
      </c>
      <c r="P52" s="1103">
        <f t="shared" si="8"/>
        <v>0</v>
      </c>
      <c r="Q52" s="892"/>
    </row>
    <row r="53" spans="2:17" s="913" customFormat="1" ht="14.1" hidden="1" customHeight="1" x14ac:dyDescent="0.25">
      <c r="B53" s="1133"/>
      <c r="C53" s="1132">
        <v>6</v>
      </c>
      <c r="D53" s="1213"/>
      <c r="E53" s="1031"/>
      <c r="F53" s="1031"/>
      <c r="G53" s="1031"/>
      <c r="H53" s="887"/>
      <c r="I53" s="887"/>
      <c r="J53" s="887"/>
      <c r="K53" s="887"/>
      <c r="L53" s="887"/>
      <c r="M53" s="1106">
        <f t="shared" si="6"/>
        <v>0</v>
      </c>
      <c r="N53" s="1105">
        <f t="shared" si="7"/>
        <v>0</v>
      </c>
      <c r="O53" s="1104">
        <f t="shared" si="12"/>
        <v>0</v>
      </c>
      <c r="P53" s="1103">
        <f t="shared" si="8"/>
        <v>0</v>
      </c>
      <c r="Q53" s="892"/>
    </row>
    <row r="54" spans="2:17" s="913" customFormat="1" ht="14.1" hidden="1" customHeight="1" thickBot="1" x14ac:dyDescent="0.3">
      <c r="B54" s="1131"/>
      <c r="C54" s="1123">
        <v>7</v>
      </c>
      <c r="D54" s="1212"/>
      <c r="E54" s="1129"/>
      <c r="F54" s="1129"/>
      <c r="G54" s="1129"/>
      <c r="H54" s="1122"/>
      <c r="I54" s="1122"/>
      <c r="J54" s="1122"/>
      <c r="K54" s="1122"/>
      <c r="L54" s="1122"/>
      <c r="M54" s="1120">
        <f t="shared" si="6"/>
        <v>0</v>
      </c>
      <c r="N54" s="1119">
        <f t="shared" si="7"/>
        <v>0</v>
      </c>
      <c r="O54" s="1118">
        <f t="shared" si="12"/>
        <v>0</v>
      </c>
      <c r="P54" s="1117">
        <f t="shared" si="8"/>
        <v>0</v>
      </c>
      <c r="Q54" s="1128"/>
    </row>
    <row r="55" spans="2:17" ht="17.25" customHeight="1" thickTop="1" x14ac:dyDescent="0.2">
      <c r="B55" s="2793" t="s">
        <v>772</v>
      </c>
      <c r="C55" s="2794"/>
      <c r="D55" s="2795"/>
      <c r="E55" s="1739">
        <f t="shared" ref="E55:L55" si="13">SUM(E56:E60)</f>
        <v>0</v>
      </c>
      <c r="F55" s="1739">
        <f t="shared" si="13"/>
        <v>0</v>
      </c>
      <c r="G55" s="1739">
        <f t="shared" si="13"/>
        <v>0</v>
      </c>
      <c r="H55" s="1739">
        <f t="shared" si="13"/>
        <v>0</v>
      </c>
      <c r="I55" s="1739">
        <f t="shared" si="13"/>
        <v>0</v>
      </c>
      <c r="J55" s="1739">
        <f t="shared" si="13"/>
        <v>0</v>
      </c>
      <c r="K55" s="1739">
        <f t="shared" si="13"/>
        <v>0</v>
      </c>
      <c r="L55" s="1739">
        <f t="shared" si="13"/>
        <v>0</v>
      </c>
      <c r="M55" s="1127">
        <f t="shared" si="6"/>
        <v>0</v>
      </c>
      <c r="N55" s="1825">
        <f t="shared" si="7"/>
        <v>0</v>
      </c>
      <c r="O55" s="1740">
        <f>H55*$H$10+K55*$K$10+L55*$L$10</f>
        <v>0</v>
      </c>
      <c r="P55" s="1738">
        <f t="shared" si="8"/>
        <v>0</v>
      </c>
      <c r="Q55" s="1655"/>
    </row>
    <row r="56" spans="2:17" ht="14.1" customHeight="1" x14ac:dyDescent="0.2">
      <c r="B56" s="988"/>
      <c r="C56" s="1126">
        <v>1</v>
      </c>
      <c r="D56" s="1214"/>
      <c r="E56" s="893"/>
      <c r="F56" s="893"/>
      <c r="G56" s="893"/>
      <c r="H56" s="893"/>
      <c r="I56" s="893"/>
      <c r="J56" s="893"/>
      <c r="K56" s="893"/>
      <c r="L56" s="889"/>
      <c r="M56" s="1106">
        <f t="shared" si="6"/>
        <v>0</v>
      </c>
      <c r="N56" s="1113">
        <f t="shared" si="7"/>
        <v>0</v>
      </c>
      <c r="O56" s="1104">
        <f t="shared" ref="O56:O64" si="14">H56*$H$10+K56*$K$10+L56*$L$10+I56*I$10+J56*J$10</f>
        <v>0</v>
      </c>
      <c r="P56" s="1112">
        <f t="shared" si="8"/>
        <v>0</v>
      </c>
      <c r="Q56" s="1111"/>
    </row>
    <row r="57" spans="2:17" ht="14.1" customHeight="1" x14ac:dyDescent="0.2">
      <c r="B57" s="988"/>
      <c r="C57" s="1126">
        <v>2</v>
      </c>
      <c r="D57" s="1213"/>
      <c r="E57" s="887"/>
      <c r="F57" s="887"/>
      <c r="G57" s="887"/>
      <c r="H57" s="887"/>
      <c r="I57" s="887"/>
      <c r="J57" s="887"/>
      <c r="K57" s="887"/>
      <c r="L57" s="886"/>
      <c r="M57" s="1106">
        <f t="shared" si="6"/>
        <v>0</v>
      </c>
      <c r="N57" s="1105">
        <f t="shared" si="7"/>
        <v>0</v>
      </c>
      <c r="O57" s="1104">
        <f t="shared" si="14"/>
        <v>0</v>
      </c>
      <c r="P57" s="1103">
        <f t="shared" si="8"/>
        <v>0</v>
      </c>
      <c r="Q57" s="883"/>
    </row>
    <row r="58" spans="2:17" ht="14.1" customHeight="1" x14ac:dyDescent="0.2">
      <c r="B58" s="988"/>
      <c r="C58" s="1126">
        <v>3</v>
      </c>
      <c r="D58" s="1213"/>
      <c r="E58" s="887"/>
      <c r="F58" s="887"/>
      <c r="G58" s="887"/>
      <c r="H58" s="887"/>
      <c r="I58" s="887"/>
      <c r="J58" s="887"/>
      <c r="K58" s="887"/>
      <c r="L58" s="886"/>
      <c r="M58" s="1106">
        <f t="shared" si="6"/>
        <v>0</v>
      </c>
      <c r="N58" s="1105">
        <f t="shared" si="7"/>
        <v>0</v>
      </c>
      <c r="O58" s="1104">
        <f t="shared" si="14"/>
        <v>0</v>
      </c>
      <c r="P58" s="1103">
        <f t="shared" si="8"/>
        <v>0</v>
      </c>
      <c r="Q58" s="883"/>
    </row>
    <row r="59" spans="2:17" ht="14.1" customHeight="1" x14ac:dyDescent="0.2">
      <c r="B59" s="929"/>
      <c r="C59" s="1125">
        <v>4</v>
      </c>
      <c r="D59" s="1213"/>
      <c r="E59" s="887"/>
      <c r="F59" s="887"/>
      <c r="G59" s="887"/>
      <c r="H59" s="887"/>
      <c r="I59" s="887"/>
      <c r="J59" s="887"/>
      <c r="K59" s="887"/>
      <c r="L59" s="886"/>
      <c r="M59" s="1106">
        <f t="shared" si="6"/>
        <v>0</v>
      </c>
      <c r="N59" s="1105">
        <f t="shared" si="7"/>
        <v>0</v>
      </c>
      <c r="O59" s="1104">
        <f t="shared" si="14"/>
        <v>0</v>
      </c>
      <c r="P59" s="1103">
        <f t="shared" si="8"/>
        <v>0</v>
      </c>
      <c r="Q59" s="883"/>
    </row>
    <row r="60" spans="2:17" ht="14.1" customHeight="1" thickBot="1" x14ac:dyDescent="0.25">
      <c r="B60" s="1124"/>
      <c r="C60" s="1123">
        <v>5</v>
      </c>
      <c r="D60" s="1212"/>
      <c r="E60" s="1122"/>
      <c r="F60" s="1122"/>
      <c r="G60" s="1122"/>
      <c r="H60" s="1122"/>
      <c r="I60" s="1122"/>
      <c r="J60" s="1122"/>
      <c r="K60" s="1122"/>
      <c r="L60" s="1121"/>
      <c r="M60" s="1120">
        <f t="shared" si="6"/>
        <v>0</v>
      </c>
      <c r="N60" s="1119">
        <f t="shared" si="7"/>
        <v>0</v>
      </c>
      <c r="O60" s="1118">
        <f t="shared" si="14"/>
        <v>0</v>
      </c>
      <c r="P60" s="1117">
        <f t="shared" si="8"/>
        <v>0</v>
      </c>
      <c r="Q60" s="1116"/>
    </row>
    <row r="61" spans="2:17" ht="16.5" customHeight="1" thickTop="1" x14ac:dyDescent="0.2">
      <c r="B61" s="2802" t="s">
        <v>828</v>
      </c>
      <c r="C61" s="2803"/>
      <c r="D61" s="2804"/>
      <c r="E61" s="1115"/>
      <c r="F61" s="1114"/>
      <c r="G61" s="1114"/>
      <c r="H61" s="1114"/>
      <c r="I61" s="1114"/>
      <c r="J61" s="1114"/>
      <c r="K61" s="1114"/>
      <c r="L61" s="1099"/>
      <c r="M61" s="1106">
        <f t="shared" si="6"/>
        <v>0</v>
      </c>
      <c r="N61" s="1113">
        <f t="shared" si="7"/>
        <v>0</v>
      </c>
      <c r="O61" s="1104">
        <f t="shared" si="14"/>
        <v>0</v>
      </c>
      <c r="P61" s="1112">
        <f t="shared" si="8"/>
        <v>0</v>
      </c>
      <c r="Q61" s="1111"/>
    </row>
    <row r="62" spans="2:17" ht="14.1" customHeight="1" x14ac:dyDescent="0.2">
      <c r="B62" s="2799" t="s">
        <v>721</v>
      </c>
      <c r="C62" s="2800"/>
      <c r="D62" s="2801"/>
      <c r="E62" s="1094"/>
      <c r="F62" s="887"/>
      <c r="G62" s="887"/>
      <c r="H62" s="887"/>
      <c r="I62" s="887"/>
      <c r="J62" s="887"/>
      <c r="K62" s="887"/>
      <c r="L62" s="1110"/>
      <c r="M62" s="1106">
        <f t="shared" si="6"/>
        <v>0</v>
      </c>
      <c r="N62" s="1105">
        <f t="shared" si="7"/>
        <v>0</v>
      </c>
      <c r="O62" s="1104">
        <f t="shared" si="14"/>
        <v>0</v>
      </c>
      <c r="P62" s="1103">
        <f t="shared" si="8"/>
        <v>0</v>
      </c>
      <c r="Q62" s="883"/>
    </row>
    <row r="63" spans="2:17" ht="14.1" customHeight="1" x14ac:dyDescent="0.2">
      <c r="B63" s="2799" t="s">
        <v>829</v>
      </c>
      <c r="C63" s="2800"/>
      <c r="D63" s="2801"/>
      <c r="E63" s="1094"/>
      <c r="F63" s="887"/>
      <c r="G63" s="887"/>
      <c r="H63" s="887"/>
      <c r="I63" s="887"/>
      <c r="J63" s="887"/>
      <c r="K63" s="887"/>
      <c r="L63" s="1110"/>
      <c r="M63" s="1106">
        <f t="shared" si="6"/>
        <v>0</v>
      </c>
      <c r="N63" s="1105">
        <f t="shared" si="7"/>
        <v>0</v>
      </c>
      <c r="O63" s="1104">
        <f t="shared" si="14"/>
        <v>0</v>
      </c>
      <c r="P63" s="1103">
        <f t="shared" si="8"/>
        <v>0</v>
      </c>
      <c r="Q63" s="1109"/>
    </row>
    <row r="64" spans="2:17" ht="14.1" customHeight="1" thickBot="1" x14ac:dyDescent="0.25">
      <c r="B64" s="2796" t="s">
        <v>830</v>
      </c>
      <c r="C64" s="2797"/>
      <c r="D64" s="2798"/>
      <c r="E64" s="1108"/>
      <c r="F64" s="1107"/>
      <c r="G64" s="1107"/>
      <c r="H64" s="1107"/>
      <c r="I64" s="1107"/>
      <c r="J64" s="1107"/>
      <c r="K64" s="1107"/>
      <c r="L64" s="1099"/>
      <c r="M64" s="1106">
        <f t="shared" si="6"/>
        <v>0</v>
      </c>
      <c r="N64" s="1105">
        <f t="shared" si="7"/>
        <v>0</v>
      </c>
      <c r="O64" s="1104">
        <f t="shared" si="14"/>
        <v>0</v>
      </c>
      <c r="P64" s="1103">
        <f t="shared" si="8"/>
        <v>0</v>
      </c>
      <c r="Q64" s="1102"/>
    </row>
    <row r="65" spans="3:17" x14ac:dyDescent="0.2">
      <c r="D65" s="2015"/>
      <c r="E65" s="2015"/>
      <c r="F65" s="2015"/>
      <c r="G65" s="2015"/>
      <c r="H65" s="2015"/>
      <c r="I65" s="2015"/>
      <c r="J65" s="2015"/>
      <c r="K65" s="2015"/>
      <c r="L65" s="2015"/>
      <c r="M65" s="2016"/>
      <c r="N65" s="2016"/>
      <c r="O65" s="2016"/>
      <c r="P65" s="2016"/>
    </row>
    <row r="66" spans="3:17" ht="15.75" x14ac:dyDescent="0.2">
      <c r="C66" s="1741" t="s">
        <v>479</v>
      </c>
      <c r="D66" s="1101" t="s">
        <v>685</v>
      </c>
      <c r="E66" s="1100">
        <f>SUM(E67:E70)</f>
        <v>0</v>
      </c>
      <c r="F66" s="1100">
        <f>SUM(F67:F70)</f>
        <v>0</v>
      </c>
      <c r="G66" s="1100">
        <f>SUM(G67:G70)</f>
        <v>0</v>
      </c>
      <c r="H66" s="922"/>
      <c r="I66" s="1099"/>
      <c r="J66" s="1099"/>
      <c r="K66" s="1099"/>
      <c r="L66" s="1099"/>
      <c r="M66" s="1098"/>
      <c r="N66" s="1097"/>
      <c r="O66" s="1097"/>
      <c r="P66" s="1096"/>
      <c r="Q66" s="1095"/>
    </row>
    <row r="67" spans="3:17" ht="14.1" customHeight="1" x14ac:dyDescent="0.2">
      <c r="C67" s="1093">
        <v>1</v>
      </c>
      <c r="D67" s="650" t="s">
        <v>687</v>
      </c>
      <c r="E67" s="1094"/>
      <c r="F67" s="1094"/>
      <c r="G67" s="1094"/>
    </row>
    <row r="68" spans="3:17" ht="14.1" customHeight="1" x14ac:dyDescent="0.2">
      <c r="C68" s="1093">
        <v>2</v>
      </c>
      <c r="D68" s="650" t="s">
        <v>99</v>
      </c>
      <c r="E68" s="1094"/>
      <c r="F68" s="1094"/>
      <c r="G68" s="1094"/>
    </row>
    <row r="69" spans="3:17" ht="14.1" customHeight="1" x14ac:dyDescent="0.2">
      <c r="C69" s="1093">
        <v>3</v>
      </c>
      <c r="D69" s="650" t="s">
        <v>86</v>
      </c>
      <c r="E69" s="1094"/>
      <c r="F69" s="1094"/>
      <c r="G69" s="1094"/>
    </row>
    <row r="70" spans="3:17" ht="14.1" customHeight="1" x14ac:dyDescent="0.2">
      <c r="C70" s="1093">
        <v>4</v>
      </c>
      <c r="D70" s="648" t="s">
        <v>311</v>
      </c>
      <c r="E70" s="1092"/>
      <c r="F70" s="1092"/>
      <c r="G70" s="1092"/>
    </row>
  </sheetData>
  <sheetProtection algorithmName="SHA-512" hashValue="ls5AU/2f2wdR0Js1lj0Iud5HPKQ9XZ+nB+HS7cS0CAzLxBnsqINQLW6a8gObkIvfc8uJ3WckZUphDDePu+PQlg==" saltValue="RK2xC3SotwG0RJsSc1qeFQ==" spinCount="100000" sheet="1" formatRows="0"/>
  <mergeCells count="25">
    <mergeCell ref="B55:D55"/>
    <mergeCell ref="B64:D64"/>
    <mergeCell ref="B63:D63"/>
    <mergeCell ref="B62:D62"/>
    <mergeCell ref="B61:D61"/>
    <mergeCell ref="B47:D47"/>
    <mergeCell ref="Q6:Q11"/>
    <mergeCell ref="E7:L7"/>
    <mergeCell ref="E9:L9"/>
    <mergeCell ref="N9:N11"/>
    <mergeCell ref="O9:O11"/>
    <mergeCell ref="P9:P11"/>
    <mergeCell ref="E11:L11"/>
    <mergeCell ref="B19:D19"/>
    <mergeCell ref="B12:D12"/>
    <mergeCell ref="B18:D18"/>
    <mergeCell ref="B20:B28"/>
    <mergeCell ref="B29:B46"/>
    <mergeCell ref="P2:Q2"/>
    <mergeCell ref="D3:M3"/>
    <mergeCell ref="D4:P4"/>
    <mergeCell ref="E6:L6"/>
    <mergeCell ref="M6:M11"/>
    <mergeCell ref="N6:P8"/>
    <mergeCell ref="B6:D11"/>
  </mergeCells>
  <printOptions horizontalCentered="1"/>
  <pageMargins left="0.59055118110236227" right="0.51181102362204722" top="1.1811023622047245" bottom="0.98425196850393704" header="0.51181102362204722" footer="0.51181102362204722"/>
  <pageSetup paperSize="9" scale="50"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B4E5AD8B-8801-48A1-B981-B15E9976C07D}">
          <x14:formula1>
            <xm:f>słownik!$A$2:$A$175</xm:f>
          </x14:formula1>
          <xm:sqref>D48:D54 D56:D60</xm:sqref>
        </x14:dataValidation>
      </x14:dataValidations>
    </ext>
  </extLst>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4C2165-449D-4267-A026-D1DAAE16AE10}">
  <sheetPr>
    <pageSetUpPr fitToPage="1"/>
  </sheetPr>
  <dimension ref="B1:T72"/>
  <sheetViews>
    <sheetView view="pageBreakPreview" zoomScale="90" zoomScaleNormal="100" zoomScaleSheetLayoutView="90" workbookViewId="0">
      <selection activeCell="O1" sqref="O1:Q1"/>
    </sheetView>
  </sheetViews>
  <sheetFormatPr defaultColWidth="9.28515625" defaultRowHeight="12.75" x14ac:dyDescent="0.2"/>
  <cols>
    <col min="1" max="1" width="4" style="874" customWidth="1"/>
    <col min="2" max="2" width="5.7109375" style="874" customWidth="1"/>
    <col min="3" max="3" width="4.42578125" style="874" customWidth="1"/>
    <col min="4" max="4" width="40.28515625" style="874" customWidth="1"/>
    <col min="5" max="12" width="5.7109375" style="874" customWidth="1"/>
    <col min="13" max="13" width="8" style="874" customWidth="1"/>
    <col min="14" max="15" width="7.7109375" style="874" customWidth="1"/>
    <col min="16" max="16" width="9.42578125" style="874" customWidth="1"/>
    <col min="17" max="17" width="10.5703125" style="874" customWidth="1"/>
    <col min="18" max="16384" width="9.28515625" style="874"/>
  </cols>
  <sheetData>
    <row r="1" spans="2:18" ht="18" x14ac:dyDescent="0.2">
      <c r="C1" s="966"/>
      <c r="D1" s="965" t="str">
        <f>wizyt!C3</f>
        <v>??</v>
      </c>
      <c r="E1" s="965"/>
      <c r="F1" s="965"/>
      <c r="G1" s="965"/>
      <c r="H1" s="965"/>
      <c r="I1" s="965"/>
      <c r="J1" s="965"/>
      <c r="K1" s="965"/>
      <c r="L1" s="965"/>
      <c r="M1" s="1017"/>
      <c r="N1" s="1017"/>
      <c r="O1" s="2040" t="str">
        <f>wizyt!$B$1</f>
        <v xml:space="preserve"> </v>
      </c>
      <c r="P1" s="2708" t="str">
        <f>wizyt!$D$1</f>
        <v xml:space="preserve"> </v>
      </c>
      <c r="Q1" s="2709"/>
    </row>
    <row r="2" spans="2:18" ht="20.25" x14ac:dyDescent="0.2">
      <c r="C2" s="961"/>
      <c r="D2" s="2710" t="s">
        <v>755</v>
      </c>
      <c r="E2" s="2710"/>
      <c r="F2" s="2710"/>
      <c r="G2" s="2710"/>
      <c r="H2" s="2710"/>
      <c r="I2" s="2710"/>
      <c r="J2" s="2710"/>
      <c r="K2" s="2710"/>
      <c r="L2" s="2710"/>
      <c r="M2" s="2710"/>
      <c r="N2" s="1197" t="str">
        <f>wizyt!H3</f>
        <v>2023/2024</v>
      </c>
      <c r="O2" s="1197"/>
      <c r="P2" s="330"/>
      <c r="Q2" s="961"/>
    </row>
    <row r="3" spans="2:18" ht="18.75" customHeight="1" x14ac:dyDescent="0.2">
      <c r="C3" s="963"/>
      <c r="D3" s="2756" t="s">
        <v>831</v>
      </c>
      <c r="E3" s="2756"/>
      <c r="F3" s="2756"/>
      <c r="G3" s="2756"/>
      <c r="H3" s="2756"/>
      <c r="I3" s="2756"/>
      <c r="J3" s="2756"/>
      <c r="K3" s="2756"/>
      <c r="L3" s="2756"/>
      <c r="M3" s="2756"/>
      <c r="N3" s="2756"/>
      <c r="O3" s="2756"/>
      <c r="P3" s="2756"/>
      <c r="Q3" s="961"/>
    </row>
    <row r="4" spans="2:18" ht="12.75" customHeight="1" thickBot="1" x14ac:dyDescent="0.25">
      <c r="C4" s="962"/>
      <c r="D4" s="330"/>
      <c r="E4" s="330"/>
      <c r="F4" s="330"/>
      <c r="G4" s="330"/>
      <c r="H4" s="330"/>
      <c r="I4" s="330"/>
      <c r="J4" s="330"/>
      <c r="K4" s="330"/>
      <c r="L4" s="330"/>
      <c r="M4" s="1196"/>
      <c r="N4" s="1016"/>
      <c r="O4" s="1016"/>
      <c r="P4" s="330"/>
      <c r="Q4" s="961"/>
    </row>
    <row r="5" spans="2:18" ht="12.75" customHeight="1" x14ac:dyDescent="0.2">
      <c r="B5" s="2713" t="s">
        <v>2</v>
      </c>
      <c r="C5" s="2765"/>
      <c r="D5" s="2714"/>
      <c r="E5" s="2757" t="s">
        <v>816</v>
      </c>
      <c r="F5" s="2757"/>
      <c r="G5" s="2757"/>
      <c r="H5" s="2757"/>
      <c r="I5" s="2757"/>
      <c r="J5" s="2757"/>
      <c r="K5" s="2757"/>
      <c r="L5" s="2757"/>
      <c r="M5" s="2758" t="s">
        <v>790</v>
      </c>
      <c r="N5" s="2761" t="s">
        <v>757</v>
      </c>
      <c r="O5" s="2761"/>
      <c r="P5" s="2762"/>
      <c r="Q5" s="2721" t="s">
        <v>758</v>
      </c>
    </row>
    <row r="6" spans="2:18" ht="12.75" customHeight="1" x14ac:dyDescent="0.2">
      <c r="B6" s="2715"/>
      <c r="C6" s="2766"/>
      <c r="D6" s="2716"/>
      <c r="E6" s="2726" t="s">
        <v>817</v>
      </c>
      <c r="F6" s="2726"/>
      <c r="G6" s="2726"/>
      <c r="H6" s="2726"/>
      <c r="I6" s="2726"/>
      <c r="J6" s="2726"/>
      <c r="K6" s="2726"/>
      <c r="L6" s="2726"/>
      <c r="M6" s="2759"/>
      <c r="N6" s="2763"/>
      <c r="O6" s="2763"/>
      <c r="P6" s="2764"/>
      <c r="Q6" s="2722"/>
    </row>
    <row r="7" spans="2:18" ht="12.75" customHeight="1" x14ac:dyDescent="0.2">
      <c r="B7" s="2715"/>
      <c r="C7" s="2766"/>
      <c r="D7" s="2716"/>
      <c r="E7" s="958" t="s">
        <v>523</v>
      </c>
      <c r="F7" s="958" t="s">
        <v>524</v>
      </c>
      <c r="G7" s="958" t="s">
        <v>525</v>
      </c>
      <c r="H7" s="960" t="s">
        <v>526</v>
      </c>
      <c r="I7" s="960" t="s">
        <v>527</v>
      </c>
      <c r="J7" s="960" t="s">
        <v>528</v>
      </c>
      <c r="K7" s="960" t="s">
        <v>529</v>
      </c>
      <c r="L7" s="957" t="s">
        <v>530</v>
      </c>
      <c r="M7" s="2759"/>
      <c r="N7" s="2763"/>
      <c r="O7" s="2763"/>
      <c r="P7" s="2764"/>
      <c r="Q7" s="2722"/>
    </row>
    <row r="8" spans="2:18" ht="12.75" customHeight="1" x14ac:dyDescent="0.2">
      <c r="B8" s="2715"/>
      <c r="C8" s="2766"/>
      <c r="D8" s="2716"/>
      <c r="E8" s="2695" t="s">
        <v>763</v>
      </c>
      <c r="F8" s="2695"/>
      <c r="G8" s="2695"/>
      <c r="H8" s="2695"/>
      <c r="I8" s="2695"/>
      <c r="J8" s="2695"/>
      <c r="K8" s="2695"/>
      <c r="L8" s="2696"/>
      <c r="M8" s="2759"/>
      <c r="N8" s="2771" t="s">
        <v>379</v>
      </c>
      <c r="O8" s="2774" t="s">
        <v>380</v>
      </c>
      <c r="P8" s="2777" t="s">
        <v>572</v>
      </c>
      <c r="Q8" s="2722"/>
    </row>
    <row r="9" spans="2:18" ht="12.75" customHeight="1" x14ac:dyDescent="0.2">
      <c r="B9" s="2715"/>
      <c r="C9" s="2766"/>
      <c r="D9" s="2716"/>
      <c r="E9" s="1728">
        <f>'kalendarz  A'!$F$30</f>
        <v>27</v>
      </c>
      <c r="F9" s="1728">
        <f>'kalendarz  A'!$F$30</f>
        <v>27</v>
      </c>
      <c r="G9" s="1728">
        <f>'kalendarz  A'!$F$30</f>
        <v>27</v>
      </c>
      <c r="H9" s="1728">
        <f>'kalendarz  A'!$F$30</f>
        <v>27</v>
      </c>
      <c r="I9" s="1728">
        <f>'kalendarz  A'!$F$30</f>
        <v>27</v>
      </c>
      <c r="J9" s="1728">
        <f>'kalendarz  A'!$F$30</f>
        <v>27</v>
      </c>
      <c r="K9" s="1728">
        <f>'kalendarz  A'!$F$30</f>
        <v>27</v>
      </c>
      <c r="L9" s="1728">
        <f>'kalendarz  A'!$F$30</f>
        <v>27</v>
      </c>
      <c r="M9" s="2759"/>
      <c r="N9" s="2772"/>
      <c r="O9" s="2775"/>
      <c r="P9" s="2778"/>
      <c r="Q9" s="2722"/>
    </row>
    <row r="10" spans="2:18" ht="16.5" customHeight="1" thickBot="1" x14ac:dyDescent="0.25">
      <c r="B10" s="2717"/>
      <c r="C10" s="2767"/>
      <c r="D10" s="2718"/>
      <c r="E10" s="2697" t="s">
        <v>764</v>
      </c>
      <c r="F10" s="2697"/>
      <c r="G10" s="2697"/>
      <c r="H10" s="2697"/>
      <c r="I10" s="2697"/>
      <c r="J10" s="2697"/>
      <c r="K10" s="2697"/>
      <c r="L10" s="2698"/>
      <c r="M10" s="2760"/>
      <c r="N10" s="2773"/>
      <c r="O10" s="2776"/>
      <c r="P10" s="2779"/>
      <c r="Q10" s="2723"/>
    </row>
    <row r="11" spans="2:18" ht="27" customHeight="1" thickBot="1" x14ac:dyDescent="0.25">
      <c r="B11" s="2782" t="s">
        <v>818</v>
      </c>
      <c r="C11" s="2783"/>
      <c r="D11" s="2784"/>
      <c r="E11" s="1195">
        <f t="shared" ref="E11:L11" si="0">E17+E12+E15+E16</f>
        <v>23.33</v>
      </c>
      <c r="F11" s="1195">
        <f t="shared" si="0"/>
        <v>23.33</v>
      </c>
      <c r="G11" s="1195">
        <f t="shared" si="0"/>
        <v>23.33</v>
      </c>
      <c r="H11" s="1193">
        <f t="shared" si="0"/>
        <v>28</v>
      </c>
      <c r="I11" s="1193">
        <f t="shared" si="0"/>
        <v>29.66</v>
      </c>
      <c r="J11" s="1194">
        <f t="shared" si="0"/>
        <v>28.66</v>
      </c>
      <c r="K11" s="1193">
        <f t="shared" si="0"/>
        <v>38.33</v>
      </c>
      <c r="L11" s="1193">
        <f t="shared" si="0"/>
        <v>41.33</v>
      </c>
      <c r="M11" s="1192">
        <f>M17+M12</f>
        <v>235.96999999999997</v>
      </c>
      <c r="N11" s="1191">
        <f>N12+N15+N16+N17</f>
        <v>1889.73</v>
      </c>
      <c r="O11" s="1190">
        <f>O12+O15+O16+O17</f>
        <v>4481.46</v>
      </c>
      <c r="P11" s="1189">
        <f>P12+P15+P16+P17</f>
        <v>6371.1900000000005</v>
      </c>
      <c r="Q11" s="1188"/>
    </row>
    <row r="12" spans="2:18" ht="21" customHeight="1" x14ac:dyDescent="0.2">
      <c r="B12" s="2010"/>
      <c r="C12" s="1183"/>
      <c r="D12" s="1183" t="s">
        <v>819</v>
      </c>
      <c r="E12" s="1182">
        <f t="shared" ref="E12:L12" si="1">SUM(E13:E14)</f>
        <v>23.33</v>
      </c>
      <c r="F12" s="1182">
        <f t="shared" si="1"/>
        <v>23.33</v>
      </c>
      <c r="G12" s="1182">
        <f t="shared" si="1"/>
        <v>23.33</v>
      </c>
      <c r="H12" s="1182">
        <f t="shared" si="1"/>
        <v>28</v>
      </c>
      <c r="I12" s="1182">
        <f t="shared" si="1"/>
        <v>29.66</v>
      </c>
      <c r="J12" s="1182">
        <f t="shared" si="1"/>
        <v>28.66</v>
      </c>
      <c r="K12" s="1182">
        <f t="shared" si="1"/>
        <v>38.33</v>
      </c>
      <c r="L12" s="1182">
        <f t="shared" si="1"/>
        <v>41.33</v>
      </c>
      <c r="M12" s="2011">
        <f>SUM(E12:L12)</f>
        <v>235.96999999999997</v>
      </c>
      <c r="N12" s="1187">
        <f>SUM(N13:N14)</f>
        <v>1889.73</v>
      </c>
      <c r="O12" s="1187">
        <f>SUM(O13:O14)</f>
        <v>4481.46</v>
      </c>
      <c r="P12" s="2012">
        <f>SUM(N12:O12)</f>
        <v>6371.1900000000005</v>
      </c>
      <c r="Q12" s="2013"/>
      <c r="R12" s="913"/>
    </row>
    <row r="13" spans="2:18" ht="14.25" customHeight="1" x14ac:dyDescent="0.2">
      <c r="B13" s="1184"/>
      <c r="C13" s="1183"/>
      <c r="D13" s="1183" t="s">
        <v>820</v>
      </c>
      <c r="E13" s="1185">
        <f t="shared" ref="E13:L13" si="2">SUM(E19:E30)</f>
        <v>4.33</v>
      </c>
      <c r="F13" s="1185">
        <f t="shared" si="2"/>
        <v>4.33</v>
      </c>
      <c r="G13" s="1185">
        <f t="shared" si="2"/>
        <v>4.33</v>
      </c>
      <c r="H13" s="1185">
        <f t="shared" si="2"/>
        <v>5</v>
      </c>
      <c r="I13" s="1185">
        <f t="shared" si="2"/>
        <v>5.66</v>
      </c>
      <c r="J13" s="1185">
        <f t="shared" si="2"/>
        <v>5.66</v>
      </c>
      <c r="K13" s="1185">
        <f t="shared" si="2"/>
        <v>8.33</v>
      </c>
      <c r="L13" s="1185">
        <f t="shared" si="2"/>
        <v>8.33</v>
      </c>
      <c r="M13" s="1181">
        <f>SUM(E13:L13)</f>
        <v>45.97</v>
      </c>
      <c r="N13" s="1178">
        <f>E13*E9+F13*$F$9+G13*$G$9</f>
        <v>350.73</v>
      </c>
      <c r="O13" s="1178">
        <f>H13*$H$9+K13*$K$9+L13*$L$9+I13*I$9+J13*J$9</f>
        <v>890.45999999999981</v>
      </c>
      <c r="P13" s="1180">
        <f>SUM(N13:O13)</f>
        <v>1241.1899999999998</v>
      </c>
      <c r="Q13" s="1037"/>
    </row>
    <row r="14" spans="2:18" ht="14.25" customHeight="1" x14ac:dyDescent="0.2">
      <c r="B14" s="1184"/>
      <c r="C14" s="1183"/>
      <c r="D14" s="1183" t="s">
        <v>821</v>
      </c>
      <c r="E14" s="1185">
        <f>SUM(E31:E48)</f>
        <v>19</v>
      </c>
      <c r="F14" s="1185">
        <f>SUM(F31:F48)</f>
        <v>19</v>
      </c>
      <c r="G14" s="1185">
        <f>SUM(G31:G48)</f>
        <v>19</v>
      </c>
      <c r="H14" s="1185">
        <f>SUM(H31:H48)</f>
        <v>23</v>
      </c>
      <c r="I14" s="1185">
        <f>SUM(I32:I48)</f>
        <v>24</v>
      </c>
      <c r="J14" s="1185">
        <f>SUM(J32:J48)</f>
        <v>23</v>
      </c>
      <c r="K14" s="1185">
        <f>SUM(K31:K48)</f>
        <v>30</v>
      </c>
      <c r="L14" s="1185">
        <f>SUM(L31:L48)</f>
        <v>33</v>
      </c>
      <c r="M14" s="1181">
        <f>SUM(E14:L14)</f>
        <v>190</v>
      </c>
      <c r="N14" s="1178">
        <f>E14*E9+F14*$F$9+G14*$G$9</f>
        <v>1539</v>
      </c>
      <c r="O14" s="1178">
        <f>H14*$H$9+K14*$K$9+L14*$L$9+I14*I$9+J14*J$9</f>
        <v>3591</v>
      </c>
      <c r="P14" s="1180">
        <f>SUM(N14:O14)</f>
        <v>5130</v>
      </c>
      <c r="Q14" s="1186"/>
    </row>
    <row r="15" spans="2:18" ht="14.25" hidden="1" customHeight="1" x14ac:dyDescent="0.2">
      <c r="B15" s="1184"/>
      <c r="C15" s="1183"/>
      <c r="D15" s="1183" t="s">
        <v>822</v>
      </c>
      <c r="E15" s="1182">
        <f t="shared" ref="E15:L15" si="3">E49</f>
        <v>0</v>
      </c>
      <c r="F15" s="1182">
        <f t="shared" si="3"/>
        <v>0</v>
      </c>
      <c r="G15" s="1182">
        <f t="shared" si="3"/>
        <v>0</v>
      </c>
      <c r="H15" s="1182">
        <f t="shared" si="3"/>
        <v>0</v>
      </c>
      <c r="I15" s="1185">
        <f t="shared" si="3"/>
        <v>0</v>
      </c>
      <c r="J15" s="1185">
        <f t="shared" si="3"/>
        <v>0</v>
      </c>
      <c r="K15" s="1182">
        <f t="shared" si="3"/>
        <v>0</v>
      </c>
      <c r="L15" s="1182">
        <f t="shared" si="3"/>
        <v>0</v>
      </c>
      <c r="M15" s="1181">
        <f>SUM(E15:L15)</f>
        <v>0</v>
      </c>
      <c r="N15" s="1178">
        <f>E15*E9+F15*$F$9+G15*$G$9</f>
        <v>0</v>
      </c>
      <c r="O15" s="1178">
        <f>H15*$H$9+K15*$K$9+L15*$L$9+I15*I$9+J15*J$9</f>
        <v>0</v>
      </c>
      <c r="P15" s="1180">
        <f>SUM(N15:O15)</f>
        <v>0</v>
      </c>
      <c r="Q15" s="1037"/>
    </row>
    <row r="16" spans="2:18" ht="14.25" customHeight="1" x14ac:dyDescent="0.2">
      <c r="B16" s="1184"/>
      <c r="C16" s="1183"/>
      <c r="D16" s="1183" t="s">
        <v>823</v>
      </c>
      <c r="E16" s="1182">
        <f t="shared" ref="E16:L16" si="4">E57</f>
        <v>0</v>
      </c>
      <c r="F16" s="1182">
        <f t="shared" si="4"/>
        <v>0</v>
      </c>
      <c r="G16" s="1182">
        <f t="shared" si="4"/>
        <v>0</v>
      </c>
      <c r="H16" s="1182">
        <f t="shared" si="4"/>
        <v>0</v>
      </c>
      <c r="I16" s="1182">
        <f t="shared" si="4"/>
        <v>0</v>
      </c>
      <c r="J16" s="1182">
        <f t="shared" si="4"/>
        <v>0</v>
      </c>
      <c r="K16" s="1182">
        <f t="shared" si="4"/>
        <v>0</v>
      </c>
      <c r="L16" s="1182">
        <f t="shared" si="4"/>
        <v>0</v>
      </c>
      <c r="M16" s="1181">
        <v>0</v>
      </c>
      <c r="N16" s="1178">
        <f>E16*E9+F16*$F$9+G16*$G$9</f>
        <v>0</v>
      </c>
      <c r="O16" s="1178">
        <f>H16*$H$9+K16*$K$9+L16*$L$9+I16*I$9+J16*J$9</f>
        <v>0</v>
      </c>
      <c r="P16" s="1180">
        <v>0</v>
      </c>
      <c r="Q16" s="1037"/>
    </row>
    <row r="17" spans="2:20" ht="15.75" customHeight="1" x14ac:dyDescent="0.2">
      <c r="B17" s="2785" t="s">
        <v>824</v>
      </c>
      <c r="C17" s="2786"/>
      <c r="D17" s="2787"/>
      <c r="E17" s="1735">
        <f t="shared" ref="E17:L17" si="5">SUM(E63:E66)</f>
        <v>0</v>
      </c>
      <c r="F17" s="1735">
        <f t="shared" si="5"/>
        <v>0</v>
      </c>
      <c r="G17" s="1735">
        <f t="shared" si="5"/>
        <v>0</v>
      </c>
      <c r="H17" s="1735">
        <f t="shared" si="5"/>
        <v>0</v>
      </c>
      <c r="I17" s="1735">
        <f t="shared" si="5"/>
        <v>0</v>
      </c>
      <c r="J17" s="1735">
        <f t="shared" si="5"/>
        <v>0</v>
      </c>
      <c r="K17" s="1735">
        <f t="shared" si="5"/>
        <v>0</v>
      </c>
      <c r="L17" s="1735">
        <f t="shared" si="5"/>
        <v>0</v>
      </c>
      <c r="M17" s="1179">
        <f>SUM(M57:M57)</f>
        <v>0</v>
      </c>
      <c r="N17" s="1156">
        <f>E17*E9+F17*$F$9+G17*$G$9</f>
        <v>0</v>
      </c>
      <c r="O17" s="1178">
        <f>H17*$H$9+K17*$K$9+L17*$L$9+I17*I$9+J17*J$9</f>
        <v>0</v>
      </c>
      <c r="P17" s="1112">
        <f>SUM(N17:O17)</f>
        <v>0</v>
      </c>
      <c r="Q17" s="953"/>
    </row>
    <row r="18" spans="2:20" ht="19.5" customHeight="1" x14ac:dyDescent="0.2">
      <c r="B18" s="2780" t="s">
        <v>766</v>
      </c>
      <c r="C18" s="2781"/>
      <c r="D18" s="2781"/>
      <c r="E18" s="1177"/>
      <c r="F18" s="1177"/>
      <c r="G18" s="1177"/>
      <c r="H18" s="1177"/>
      <c r="I18" s="1177"/>
      <c r="J18" s="1177"/>
      <c r="K18" s="1177" t="s">
        <v>825</v>
      </c>
      <c r="L18" s="1177"/>
      <c r="M18" s="1177"/>
      <c r="N18" s="1176"/>
      <c r="O18" s="1176"/>
      <c r="P18" s="1175"/>
      <c r="Q18" s="1174"/>
      <c r="T18" s="913"/>
    </row>
    <row r="19" spans="2:20" s="913" customFormat="1" ht="14.1" customHeight="1" x14ac:dyDescent="0.25">
      <c r="B19" s="2788" t="s">
        <v>826</v>
      </c>
      <c r="C19" s="2014">
        <v>1</v>
      </c>
      <c r="D19" s="1173" t="s">
        <v>767</v>
      </c>
      <c r="E19" s="948">
        <v>1.33</v>
      </c>
      <c r="F19" s="948">
        <v>1.33</v>
      </c>
      <c r="G19" s="948">
        <v>1.33</v>
      </c>
      <c r="H19" s="947">
        <v>2</v>
      </c>
      <c r="I19" s="947">
        <v>2</v>
      </c>
      <c r="J19" s="947">
        <v>2</v>
      </c>
      <c r="K19" s="947"/>
      <c r="L19" s="947"/>
      <c r="M19" s="1172">
        <f t="shared" ref="M19:M66" si="6">SUM(E19:L19)</f>
        <v>9.99</v>
      </c>
      <c r="N19" s="1135">
        <f t="shared" ref="N19:N66" si="7">F19*$F$9+G19*$G$9+E19*$E$9</f>
        <v>107.73000000000002</v>
      </c>
      <c r="O19" s="1171">
        <f>H19*$H$9+K19*$K$9+L19*$L$9</f>
        <v>54</v>
      </c>
      <c r="P19" s="1134">
        <f t="shared" ref="P19:P66" si="8">SUM(N19:O19)</f>
        <v>161.73000000000002</v>
      </c>
      <c r="Q19" s="990"/>
    </row>
    <row r="20" spans="2:20" s="913" customFormat="1" ht="14.1" customHeight="1" x14ac:dyDescent="0.25">
      <c r="B20" s="2789"/>
      <c r="C20" s="1146">
        <v>2</v>
      </c>
      <c r="D20" s="1168" t="s">
        <v>832</v>
      </c>
      <c r="E20" s="899"/>
      <c r="F20" s="899"/>
      <c r="G20" s="899"/>
      <c r="H20" s="898"/>
      <c r="I20" s="898"/>
      <c r="J20" s="898"/>
      <c r="K20" s="898">
        <v>2</v>
      </c>
      <c r="L20" s="898">
        <v>2</v>
      </c>
      <c r="M20" s="1166">
        <f t="shared" si="6"/>
        <v>4</v>
      </c>
      <c r="N20" s="1105">
        <f t="shared" si="7"/>
        <v>0</v>
      </c>
      <c r="O20" s="1104">
        <f t="shared" ref="O20:O30" si="9">H20*$H$9+K20*$K$9+L20*$L$9+I20*I$9+J20*J$9</f>
        <v>108</v>
      </c>
      <c r="P20" s="1103">
        <f t="shared" si="8"/>
        <v>108</v>
      </c>
      <c r="Q20" s="897"/>
    </row>
    <row r="21" spans="2:20" s="913" customFormat="1" ht="14.1" customHeight="1" x14ac:dyDescent="0.25">
      <c r="B21" s="2789"/>
      <c r="C21" s="2014">
        <v>3</v>
      </c>
      <c r="D21" s="1168" t="s">
        <v>768</v>
      </c>
      <c r="E21" s="899"/>
      <c r="F21" s="899"/>
      <c r="G21" s="899"/>
      <c r="H21" s="898"/>
      <c r="I21" s="1201">
        <v>0.66</v>
      </c>
      <c r="J21" s="1201">
        <v>0.66</v>
      </c>
      <c r="K21" s="898"/>
      <c r="L21" s="898"/>
      <c r="M21" s="1166">
        <f t="shared" si="6"/>
        <v>1.32</v>
      </c>
      <c r="N21" s="1105">
        <f t="shared" si="7"/>
        <v>0</v>
      </c>
      <c r="O21" s="1104">
        <f t="shared" si="9"/>
        <v>35.64</v>
      </c>
      <c r="P21" s="1103">
        <f t="shared" si="8"/>
        <v>35.64</v>
      </c>
      <c r="Q21" s="897"/>
      <c r="R21" s="1169"/>
    </row>
    <row r="22" spans="2:20" s="913" customFormat="1" ht="14.1" customHeight="1" x14ac:dyDescent="0.25">
      <c r="B22" s="2789"/>
      <c r="C22" s="1146">
        <v>4</v>
      </c>
      <c r="D22" s="1168" t="s">
        <v>796</v>
      </c>
      <c r="E22" s="899"/>
      <c r="F22" s="899"/>
      <c r="G22" s="899"/>
      <c r="H22" s="898"/>
      <c r="I22" s="898"/>
      <c r="J22" s="898"/>
      <c r="K22" s="898">
        <v>1.33</v>
      </c>
      <c r="L22" s="898">
        <v>1.33</v>
      </c>
      <c r="M22" s="1166">
        <f t="shared" si="6"/>
        <v>2.66</v>
      </c>
      <c r="N22" s="1105">
        <f t="shared" si="7"/>
        <v>0</v>
      </c>
      <c r="O22" s="1104">
        <f t="shared" si="9"/>
        <v>71.820000000000007</v>
      </c>
      <c r="P22" s="1103">
        <f t="shared" si="8"/>
        <v>71.820000000000007</v>
      </c>
      <c r="Q22" s="897"/>
      <c r="R22" s="1169"/>
    </row>
    <row r="23" spans="2:20" s="913" customFormat="1" ht="14.1" customHeight="1" x14ac:dyDescent="0.25">
      <c r="B23" s="2789"/>
      <c r="C23" s="2014">
        <v>5</v>
      </c>
      <c r="D23" s="1168" t="s">
        <v>797</v>
      </c>
      <c r="E23" s="899"/>
      <c r="F23" s="899"/>
      <c r="G23" s="899"/>
      <c r="H23" s="898"/>
      <c r="I23" s="898"/>
      <c r="J23" s="898"/>
      <c r="K23" s="898">
        <v>1</v>
      </c>
      <c r="L23" s="898">
        <v>1</v>
      </c>
      <c r="M23" s="1166">
        <f t="shared" si="6"/>
        <v>2</v>
      </c>
      <c r="N23" s="1105">
        <f t="shared" si="7"/>
        <v>0</v>
      </c>
      <c r="O23" s="1104">
        <f t="shared" si="9"/>
        <v>54</v>
      </c>
      <c r="P23" s="1103">
        <f t="shared" si="8"/>
        <v>54</v>
      </c>
      <c r="Q23" s="897"/>
      <c r="R23" s="1169"/>
    </row>
    <row r="24" spans="2:20" s="913" customFormat="1" ht="14.1" customHeight="1" x14ac:dyDescent="0.25">
      <c r="B24" s="2789"/>
      <c r="C24" s="1146">
        <v>6</v>
      </c>
      <c r="D24" s="1168" t="s">
        <v>653</v>
      </c>
      <c r="E24" s="899">
        <v>2</v>
      </c>
      <c r="F24" s="899">
        <v>2</v>
      </c>
      <c r="G24" s="899">
        <v>2</v>
      </c>
      <c r="H24" s="898"/>
      <c r="I24" s="898"/>
      <c r="J24" s="898"/>
      <c r="K24" s="898"/>
      <c r="L24" s="898"/>
      <c r="M24" s="1166">
        <f t="shared" si="6"/>
        <v>6</v>
      </c>
      <c r="N24" s="1105">
        <f t="shared" si="7"/>
        <v>162</v>
      </c>
      <c r="O24" s="1104">
        <f t="shared" si="9"/>
        <v>0</v>
      </c>
      <c r="P24" s="1103">
        <f t="shared" si="8"/>
        <v>162</v>
      </c>
      <c r="Q24" s="897"/>
      <c r="R24" s="1169"/>
    </row>
    <row r="25" spans="2:20" s="913" customFormat="1" ht="14.1" customHeight="1" x14ac:dyDescent="0.25">
      <c r="B25" s="2789"/>
      <c r="C25" s="2014">
        <v>7</v>
      </c>
      <c r="D25" s="1168" t="s">
        <v>769</v>
      </c>
      <c r="E25" s="899">
        <v>1</v>
      </c>
      <c r="F25" s="899">
        <v>1</v>
      </c>
      <c r="G25" s="899">
        <v>1</v>
      </c>
      <c r="H25" s="898">
        <v>2</v>
      </c>
      <c r="I25" s="898">
        <v>2</v>
      </c>
      <c r="J25" s="898">
        <v>2</v>
      </c>
      <c r="K25" s="898">
        <v>2</v>
      </c>
      <c r="L25" s="898">
        <v>2</v>
      </c>
      <c r="M25" s="1166">
        <f t="shared" si="6"/>
        <v>13</v>
      </c>
      <c r="N25" s="1105">
        <f t="shared" si="7"/>
        <v>81</v>
      </c>
      <c r="O25" s="1104">
        <f t="shared" si="9"/>
        <v>270</v>
      </c>
      <c r="P25" s="1103">
        <f t="shared" si="8"/>
        <v>351</v>
      </c>
      <c r="Q25" s="897"/>
    </row>
    <row r="26" spans="2:20" s="913" customFormat="1" ht="14.1" customHeight="1" x14ac:dyDescent="0.25">
      <c r="B26" s="2789"/>
      <c r="C26" s="1146">
        <v>8</v>
      </c>
      <c r="D26" s="1168" t="s">
        <v>770</v>
      </c>
      <c r="E26" s="899"/>
      <c r="F26" s="899"/>
      <c r="G26" s="899"/>
      <c r="H26" s="898"/>
      <c r="I26" s="898"/>
      <c r="J26" s="898"/>
      <c r="K26" s="898"/>
      <c r="L26" s="898"/>
      <c r="M26" s="1166">
        <f t="shared" si="6"/>
        <v>0</v>
      </c>
      <c r="N26" s="1105">
        <f t="shared" si="7"/>
        <v>0</v>
      </c>
      <c r="O26" s="1104">
        <f t="shared" si="9"/>
        <v>0</v>
      </c>
      <c r="P26" s="1103">
        <f t="shared" si="8"/>
        <v>0</v>
      </c>
      <c r="Q26" s="897"/>
    </row>
    <row r="27" spans="2:20" s="913" customFormat="1" ht="14.1" customHeight="1" x14ac:dyDescent="0.25">
      <c r="B27" s="2789"/>
      <c r="C27" s="2014">
        <v>9</v>
      </c>
      <c r="D27" s="1168" t="s">
        <v>654</v>
      </c>
      <c r="E27" s="899"/>
      <c r="F27" s="899"/>
      <c r="G27" s="899"/>
      <c r="H27" s="898">
        <v>1</v>
      </c>
      <c r="I27" s="898">
        <v>1</v>
      </c>
      <c r="J27" s="898">
        <v>1</v>
      </c>
      <c r="K27" s="898"/>
      <c r="L27" s="898"/>
      <c r="M27" s="1166">
        <f t="shared" si="6"/>
        <v>3</v>
      </c>
      <c r="N27" s="1105">
        <f t="shared" si="7"/>
        <v>0</v>
      </c>
      <c r="O27" s="1104">
        <f t="shared" si="9"/>
        <v>81</v>
      </c>
      <c r="P27" s="1103">
        <f t="shared" si="8"/>
        <v>81</v>
      </c>
      <c r="Q27" s="897"/>
    </row>
    <row r="28" spans="2:20" s="913" customFormat="1" ht="14.1" customHeight="1" thickBot="1" x14ac:dyDescent="0.3">
      <c r="B28" s="2789"/>
      <c r="C28" s="1146">
        <v>10</v>
      </c>
      <c r="D28" s="1167" t="s">
        <v>700</v>
      </c>
      <c r="E28" s="899"/>
      <c r="F28" s="899"/>
      <c r="G28" s="899"/>
      <c r="H28" s="898"/>
      <c r="I28" s="898"/>
      <c r="J28" s="898"/>
      <c r="K28" s="898">
        <v>1</v>
      </c>
      <c r="L28" s="898">
        <v>1</v>
      </c>
      <c r="M28" s="1120">
        <f t="shared" si="6"/>
        <v>2</v>
      </c>
      <c r="N28" s="1119">
        <f t="shared" si="7"/>
        <v>0</v>
      </c>
      <c r="O28" s="1118">
        <f t="shared" si="9"/>
        <v>54</v>
      </c>
      <c r="P28" s="1117">
        <f t="shared" si="8"/>
        <v>54</v>
      </c>
      <c r="Q28" s="1161"/>
    </row>
    <row r="29" spans="2:20" s="913" customFormat="1" ht="14.1" customHeight="1" thickTop="1" thickBot="1" x14ac:dyDescent="0.3">
      <c r="B29" s="2789"/>
      <c r="C29" s="2014">
        <v>11</v>
      </c>
      <c r="D29" s="1167" t="s">
        <v>782</v>
      </c>
      <c r="E29" s="899"/>
      <c r="F29" s="899"/>
      <c r="G29" s="899"/>
      <c r="H29" s="898"/>
      <c r="I29" s="898"/>
      <c r="J29" s="898"/>
      <c r="K29" s="898">
        <v>1</v>
      </c>
      <c r="L29" s="898">
        <v>1</v>
      </c>
      <c r="M29" s="1120">
        <f t="shared" si="6"/>
        <v>2</v>
      </c>
      <c r="N29" s="1119">
        <f t="shared" si="7"/>
        <v>0</v>
      </c>
      <c r="O29" s="1118">
        <f t="shared" si="9"/>
        <v>54</v>
      </c>
      <c r="P29" s="1117">
        <f t="shared" si="8"/>
        <v>54</v>
      </c>
      <c r="Q29" s="1161"/>
    </row>
    <row r="30" spans="2:20" s="913" customFormat="1" ht="14.1" customHeight="1" thickTop="1" thickBot="1" x14ac:dyDescent="0.3">
      <c r="B30" s="2790"/>
      <c r="C30" s="1142">
        <v>12</v>
      </c>
      <c r="D30" s="1164" t="s">
        <v>771</v>
      </c>
      <c r="E30" s="1163"/>
      <c r="F30" s="1163"/>
      <c r="G30" s="1163"/>
      <c r="H30" s="1162"/>
      <c r="I30" s="1162"/>
      <c r="J30" s="1162"/>
      <c r="K30" s="1162"/>
      <c r="L30" s="1162"/>
      <c r="M30" s="1120">
        <f t="shared" si="6"/>
        <v>0</v>
      </c>
      <c r="N30" s="1119">
        <f t="shared" si="7"/>
        <v>0</v>
      </c>
      <c r="O30" s="1118">
        <f t="shared" si="9"/>
        <v>0</v>
      </c>
      <c r="P30" s="1117">
        <f t="shared" si="8"/>
        <v>0</v>
      </c>
      <c r="Q30" s="1161"/>
    </row>
    <row r="31" spans="2:20" s="913" customFormat="1" ht="14.1" customHeight="1" thickTop="1" x14ac:dyDescent="0.25">
      <c r="B31" s="2791" t="s">
        <v>827</v>
      </c>
      <c r="C31" s="1160">
        <v>1</v>
      </c>
      <c r="D31" s="1155" t="s">
        <v>665</v>
      </c>
      <c r="E31" s="1159">
        <v>19</v>
      </c>
      <c r="F31" s="1159">
        <v>19</v>
      </c>
      <c r="G31" s="1159">
        <v>19</v>
      </c>
      <c r="H31" s="1158"/>
      <c r="I31" s="1158"/>
      <c r="J31" s="1158"/>
      <c r="K31" s="1158"/>
      <c r="L31" s="1157"/>
      <c r="M31" s="1106">
        <f t="shared" si="6"/>
        <v>57</v>
      </c>
      <c r="N31" s="1113">
        <f t="shared" si="7"/>
        <v>1539</v>
      </c>
      <c r="O31" s="1156"/>
      <c r="P31" s="1112">
        <f t="shared" si="8"/>
        <v>1539</v>
      </c>
      <c r="Q31" s="897"/>
    </row>
    <row r="32" spans="2:20" s="913" customFormat="1" ht="14.1" customHeight="1" x14ac:dyDescent="0.25">
      <c r="B32" s="2791"/>
      <c r="C32" s="1146">
        <v>2</v>
      </c>
      <c r="D32" s="1155" t="s">
        <v>666</v>
      </c>
      <c r="E32" s="1154"/>
      <c r="F32" s="1154"/>
      <c r="G32" s="1154"/>
      <c r="H32" s="893">
        <v>5</v>
      </c>
      <c r="I32" s="893">
        <v>5</v>
      </c>
      <c r="J32" s="898">
        <v>5</v>
      </c>
      <c r="K32" s="893">
        <v>5</v>
      </c>
      <c r="L32" s="898">
        <v>5</v>
      </c>
      <c r="M32" s="1106">
        <f t="shared" si="6"/>
        <v>25</v>
      </c>
      <c r="N32" s="1105">
        <f t="shared" si="7"/>
        <v>0</v>
      </c>
      <c r="O32" s="1104">
        <f t="shared" ref="O32:O48" si="10">H32*$H$9+K32*$K$9+L32*$L$9+I32*I$9+J32*J$9</f>
        <v>675</v>
      </c>
      <c r="P32" s="1103">
        <f t="shared" si="8"/>
        <v>675</v>
      </c>
      <c r="Q32" s="897"/>
    </row>
    <row r="33" spans="2:17" s="913" customFormat="1" ht="14.1" customHeight="1" x14ac:dyDescent="0.25">
      <c r="B33" s="2791"/>
      <c r="C33" s="1146">
        <v>3</v>
      </c>
      <c r="D33" s="1153" t="s">
        <v>667</v>
      </c>
      <c r="E33" s="1151"/>
      <c r="F33" s="1151"/>
      <c r="G33" s="1151"/>
      <c r="H33" s="887">
        <v>3</v>
      </c>
      <c r="I33" s="887">
        <v>3</v>
      </c>
      <c r="J33" s="930">
        <v>3</v>
      </c>
      <c r="K33" s="887">
        <v>3</v>
      </c>
      <c r="L33" s="930">
        <v>3</v>
      </c>
      <c r="M33" s="1106">
        <f t="shared" si="6"/>
        <v>15</v>
      </c>
      <c r="N33" s="1105">
        <f t="shared" si="7"/>
        <v>0</v>
      </c>
      <c r="O33" s="1104">
        <f t="shared" si="10"/>
        <v>405</v>
      </c>
      <c r="P33" s="1103">
        <f t="shared" si="8"/>
        <v>405</v>
      </c>
      <c r="Q33" s="892"/>
    </row>
    <row r="34" spans="2:17" s="913" customFormat="1" ht="14.1" customHeight="1" x14ac:dyDescent="0.25">
      <c r="B34" s="2791"/>
      <c r="C34" s="1146">
        <v>4</v>
      </c>
      <c r="D34" s="1153" t="s">
        <v>668</v>
      </c>
      <c r="E34" s="1151"/>
      <c r="F34" s="1151"/>
      <c r="G34" s="1151"/>
      <c r="H34" s="887"/>
      <c r="I34" s="887"/>
      <c r="J34" s="930"/>
      <c r="K34" s="887">
        <v>2</v>
      </c>
      <c r="L34" s="930">
        <v>2</v>
      </c>
      <c r="M34" s="1106">
        <f t="shared" si="6"/>
        <v>4</v>
      </c>
      <c r="N34" s="1105">
        <f t="shared" si="7"/>
        <v>0</v>
      </c>
      <c r="O34" s="1104">
        <f t="shared" si="10"/>
        <v>108</v>
      </c>
      <c r="P34" s="1103">
        <f t="shared" si="8"/>
        <v>108</v>
      </c>
      <c r="Q34" s="892"/>
    </row>
    <row r="35" spans="2:17" s="913" customFormat="1" ht="14.1" customHeight="1" x14ac:dyDescent="0.25">
      <c r="B35" s="2791"/>
      <c r="C35" s="1146">
        <v>5</v>
      </c>
      <c r="D35" s="1152" t="s">
        <v>669</v>
      </c>
      <c r="E35" s="1147"/>
      <c r="F35" s="1147"/>
      <c r="G35" s="1147"/>
      <c r="H35" s="930">
        <v>1</v>
      </c>
      <c r="I35" s="930">
        <v>1</v>
      </c>
      <c r="J35" s="930">
        <v>1</v>
      </c>
      <c r="K35" s="930">
        <v>1</v>
      </c>
      <c r="L35" s="930">
        <v>1</v>
      </c>
      <c r="M35" s="1106">
        <f t="shared" si="6"/>
        <v>5</v>
      </c>
      <c r="N35" s="1105">
        <f t="shared" si="7"/>
        <v>0</v>
      </c>
      <c r="O35" s="1104">
        <f t="shared" si="10"/>
        <v>135</v>
      </c>
      <c r="P35" s="1103">
        <f t="shared" si="8"/>
        <v>135</v>
      </c>
      <c r="Q35" s="892"/>
    </row>
    <row r="36" spans="2:17" s="913" customFormat="1" ht="14.1" customHeight="1" x14ac:dyDescent="0.25">
      <c r="B36" s="2791"/>
      <c r="C36" s="1146">
        <v>6</v>
      </c>
      <c r="D36" s="1150" t="s">
        <v>670</v>
      </c>
      <c r="E36" s="1151"/>
      <c r="F36" s="1151"/>
      <c r="G36" s="1151"/>
      <c r="H36" s="887">
        <v>1</v>
      </c>
      <c r="I36" s="887">
        <v>2</v>
      </c>
      <c r="J36" s="930">
        <v>2</v>
      </c>
      <c r="K36" s="887">
        <v>2</v>
      </c>
      <c r="L36" s="930">
        <v>2</v>
      </c>
      <c r="M36" s="1106">
        <f t="shared" si="6"/>
        <v>9</v>
      </c>
      <c r="N36" s="1105">
        <f t="shared" si="7"/>
        <v>0</v>
      </c>
      <c r="O36" s="1104">
        <f t="shared" si="10"/>
        <v>243</v>
      </c>
      <c r="P36" s="1103">
        <f t="shared" si="8"/>
        <v>243</v>
      </c>
      <c r="Q36" s="892"/>
    </row>
    <row r="37" spans="2:17" s="913" customFormat="1" ht="14.1" customHeight="1" x14ac:dyDescent="0.25">
      <c r="B37" s="2791"/>
      <c r="C37" s="1146">
        <v>7</v>
      </c>
      <c r="D37" s="1150" t="s">
        <v>671</v>
      </c>
      <c r="E37" s="1147"/>
      <c r="F37" s="1147"/>
      <c r="G37" s="1147"/>
      <c r="H37" s="930"/>
      <c r="I37" s="930"/>
      <c r="J37" s="930"/>
      <c r="K37" s="930"/>
      <c r="L37" s="930">
        <v>2</v>
      </c>
      <c r="M37" s="1106">
        <f t="shared" si="6"/>
        <v>2</v>
      </c>
      <c r="N37" s="1105">
        <f t="shared" si="7"/>
        <v>0</v>
      </c>
      <c r="O37" s="1104">
        <f t="shared" si="10"/>
        <v>54</v>
      </c>
      <c r="P37" s="1103">
        <f t="shared" si="8"/>
        <v>54</v>
      </c>
      <c r="Q37" s="892"/>
    </row>
    <row r="38" spans="2:17" s="913" customFormat="1" ht="14.1" customHeight="1" x14ac:dyDescent="0.25">
      <c r="B38" s="2791"/>
      <c r="C38" s="1146">
        <v>8</v>
      </c>
      <c r="D38" s="1150" t="s">
        <v>672</v>
      </c>
      <c r="E38" s="1147"/>
      <c r="F38" s="1147"/>
      <c r="G38" s="1147"/>
      <c r="H38" s="930">
        <v>2</v>
      </c>
      <c r="I38" s="930"/>
      <c r="J38" s="930"/>
      <c r="K38" s="930"/>
      <c r="L38" s="930"/>
      <c r="M38" s="1106">
        <f t="shared" si="6"/>
        <v>2</v>
      </c>
      <c r="N38" s="1105">
        <f t="shared" si="7"/>
        <v>0</v>
      </c>
      <c r="O38" s="1104">
        <f t="shared" si="10"/>
        <v>54</v>
      </c>
      <c r="P38" s="1103">
        <f t="shared" si="8"/>
        <v>54</v>
      </c>
      <c r="Q38" s="892"/>
    </row>
    <row r="39" spans="2:17" s="913" customFormat="1" ht="14.1" customHeight="1" x14ac:dyDescent="0.25">
      <c r="B39" s="2791"/>
      <c r="C39" s="1146">
        <v>9</v>
      </c>
      <c r="D39" s="1150" t="s">
        <v>673</v>
      </c>
      <c r="E39" s="1147"/>
      <c r="F39" s="1147"/>
      <c r="G39" s="1147"/>
      <c r="H39" s="930"/>
      <c r="I39" s="930">
        <v>1</v>
      </c>
      <c r="J39" s="930">
        <v>1</v>
      </c>
      <c r="K39" s="930">
        <v>2</v>
      </c>
      <c r="L39" s="930">
        <v>1</v>
      </c>
      <c r="M39" s="1106">
        <f t="shared" si="6"/>
        <v>5</v>
      </c>
      <c r="N39" s="1105">
        <f t="shared" si="7"/>
        <v>0</v>
      </c>
      <c r="O39" s="1104">
        <f t="shared" si="10"/>
        <v>135</v>
      </c>
      <c r="P39" s="1103">
        <f t="shared" si="8"/>
        <v>135</v>
      </c>
      <c r="Q39" s="892"/>
    </row>
    <row r="40" spans="2:17" s="913" customFormat="1" ht="14.1" customHeight="1" x14ac:dyDescent="0.25">
      <c r="B40" s="2791"/>
      <c r="C40" s="1146">
        <v>10</v>
      </c>
      <c r="D40" s="1150" t="s">
        <v>674</v>
      </c>
      <c r="E40" s="1147"/>
      <c r="F40" s="1147"/>
      <c r="G40" s="1147"/>
      <c r="H40" s="930"/>
      <c r="I40" s="930">
        <v>1</v>
      </c>
      <c r="J40" s="930">
        <v>1</v>
      </c>
      <c r="K40" s="930">
        <v>1</v>
      </c>
      <c r="L40" s="930">
        <v>2</v>
      </c>
      <c r="M40" s="1106">
        <f t="shared" si="6"/>
        <v>5</v>
      </c>
      <c r="N40" s="1105">
        <f t="shared" si="7"/>
        <v>0</v>
      </c>
      <c r="O40" s="1104">
        <f t="shared" si="10"/>
        <v>135</v>
      </c>
      <c r="P40" s="1103">
        <f t="shared" si="8"/>
        <v>135</v>
      </c>
      <c r="Q40" s="892"/>
    </row>
    <row r="41" spans="2:17" s="913" customFormat="1" ht="14.1" customHeight="1" x14ac:dyDescent="0.25">
      <c r="B41" s="2791"/>
      <c r="C41" s="1146">
        <v>11</v>
      </c>
      <c r="D41" s="1150" t="s">
        <v>675</v>
      </c>
      <c r="E41" s="1147"/>
      <c r="F41" s="1147"/>
      <c r="G41" s="1147"/>
      <c r="H41" s="930"/>
      <c r="I41" s="930"/>
      <c r="J41" s="930"/>
      <c r="K41" s="930">
        <v>2</v>
      </c>
      <c r="L41" s="930">
        <v>2</v>
      </c>
      <c r="M41" s="1106">
        <f t="shared" si="6"/>
        <v>4</v>
      </c>
      <c r="N41" s="1105">
        <f t="shared" si="7"/>
        <v>0</v>
      </c>
      <c r="O41" s="1104">
        <f t="shared" si="10"/>
        <v>108</v>
      </c>
      <c r="P41" s="1103">
        <f t="shared" si="8"/>
        <v>108</v>
      </c>
      <c r="Q41" s="892"/>
    </row>
    <row r="42" spans="2:17" s="913" customFormat="1" ht="14.1" customHeight="1" x14ac:dyDescent="0.25">
      <c r="B42" s="2791"/>
      <c r="C42" s="1146">
        <v>12</v>
      </c>
      <c r="D42" s="1150" t="s">
        <v>676</v>
      </c>
      <c r="E42" s="1147"/>
      <c r="F42" s="1147"/>
      <c r="G42" s="1147"/>
      <c r="H42" s="930"/>
      <c r="I42" s="930"/>
      <c r="J42" s="930"/>
      <c r="K42" s="930">
        <v>2</v>
      </c>
      <c r="L42" s="930">
        <v>2</v>
      </c>
      <c r="M42" s="1106">
        <f t="shared" si="6"/>
        <v>4</v>
      </c>
      <c r="N42" s="1105">
        <f t="shared" si="7"/>
        <v>0</v>
      </c>
      <c r="O42" s="1104">
        <f t="shared" si="10"/>
        <v>108</v>
      </c>
      <c r="P42" s="1103">
        <f t="shared" si="8"/>
        <v>108</v>
      </c>
      <c r="Q42" s="892"/>
    </row>
    <row r="43" spans="2:17" s="913" customFormat="1" ht="14.1" customHeight="1" x14ac:dyDescent="0.25">
      <c r="B43" s="2791"/>
      <c r="C43" s="1146">
        <v>13</v>
      </c>
      <c r="D43" s="1150" t="s">
        <v>677</v>
      </c>
      <c r="E43" s="1147"/>
      <c r="F43" s="1147"/>
      <c r="G43" s="1147"/>
      <c r="H43" s="930">
        <v>4</v>
      </c>
      <c r="I43" s="930">
        <v>4</v>
      </c>
      <c r="J43" s="930">
        <v>4</v>
      </c>
      <c r="K43" s="930">
        <v>4</v>
      </c>
      <c r="L43" s="930">
        <v>4</v>
      </c>
      <c r="M43" s="1106">
        <f t="shared" si="6"/>
        <v>20</v>
      </c>
      <c r="N43" s="1105">
        <f t="shared" si="7"/>
        <v>0</v>
      </c>
      <c r="O43" s="1104">
        <f t="shared" si="10"/>
        <v>540</v>
      </c>
      <c r="P43" s="1103">
        <f t="shared" si="8"/>
        <v>540</v>
      </c>
      <c r="Q43" s="892"/>
    </row>
    <row r="44" spans="2:17" s="913" customFormat="1" ht="14.1" customHeight="1" x14ac:dyDescent="0.25">
      <c r="B44" s="2791"/>
      <c r="C44" s="1146">
        <v>14</v>
      </c>
      <c r="D44" s="1149" t="s">
        <v>678</v>
      </c>
      <c r="E44" s="1147"/>
      <c r="F44" s="1147"/>
      <c r="G44" s="1147"/>
      <c r="H44" s="930">
        <v>1</v>
      </c>
      <c r="I44" s="930">
        <v>1</v>
      </c>
      <c r="J44" s="930">
        <v>1</v>
      </c>
      <c r="K44" s="930">
        <v>1</v>
      </c>
      <c r="L44" s="930">
        <v>1</v>
      </c>
      <c r="M44" s="1106">
        <f t="shared" si="6"/>
        <v>5</v>
      </c>
      <c r="N44" s="1105">
        <f t="shared" si="7"/>
        <v>0</v>
      </c>
      <c r="O44" s="1104">
        <f t="shared" si="10"/>
        <v>135</v>
      </c>
      <c r="P44" s="1103">
        <f t="shared" si="8"/>
        <v>135</v>
      </c>
      <c r="Q44" s="892"/>
    </row>
    <row r="45" spans="2:17" s="913" customFormat="1" ht="14.1" customHeight="1" x14ac:dyDescent="0.25">
      <c r="B45" s="2791"/>
      <c r="C45" s="1146">
        <v>15</v>
      </c>
      <c r="D45" s="1148" t="s">
        <v>679</v>
      </c>
      <c r="E45" s="1147"/>
      <c r="F45" s="1147"/>
      <c r="G45" s="1147"/>
      <c r="H45" s="930">
        <v>1</v>
      </c>
      <c r="I45" s="930">
        <v>1</v>
      </c>
      <c r="J45" s="930"/>
      <c r="K45" s="930"/>
      <c r="L45" s="930"/>
      <c r="M45" s="1106">
        <f t="shared" si="6"/>
        <v>2</v>
      </c>
      <c r="N45" s="1105">
        <f t="shared" si="7"/>
        <v>0</v>
      </c>
      <c r="O45" s="1104">
        <f t="shared" si="10"/>
        <v>54</v>
      </c>
      <c r="P45" s="1103">
        <f t="shared" si="8"/>
        <v>54</v>
      </c>
      <c r="Q45" s="892"/>
    </row>
    <row r="46" spans="2:17" s="913" customFormat="1" ht="14.1" customHeight="1" x14ac:dyDescent="0.25">
      <c r="B46" s="2791"/>
      <c r="C46" s="1146">
        <v>16</v>
      </c>
      <c r="D46" s="1145" t="s">
        <v>680</v>
      </c>
      <c r="E46" s="1144"/>
      <c r="F46" s="1144"/>
      <c r="G46" s="1144"/>
      <c r="H46" s="1143">
        <v>4</v>
      </c>
      <c r="I46" s="1143">
        <v>4</v>
      </c>
      <c r="J46" s="1143">
        <v>4</v>
      </c>
      <c r="K46" s="1143">
        <v>4</v>
      </c>
      <c r="L46" s="1143">
        <v>4</v>
      </c>
      <c r="M46" s="1106">
        <f t="shared" si="6"/>
        <v>20</v>
      </c>
      <c r="N46" s="1105">
        <f t="shared" si="7"/>
        <v>0</v>
      </c>
      <c r="O46" s="1104">
        <f t="shared" si="10"/>
        <v>540</v>
      </c>
      <c r="P46" s="1103">
        <f t="shared" si="8"/>
        <v>540</v>
      </c>
      <c r="Q46" s="917"/>
    </row>
    <row r="47" spans="2:17" s="913" customFormat="1" ht="14.1" customHeight="1" x14ac:dyDescent="0.25">
      <c r="B47" s="2791"/>
      <c r="C47" s="1146">
        <v>17</v>
      </c>
      <c r="D47" s="1145" t="s">
        <v>681</v>
      </c>
      <c r="E47" s="1144"/>
      <c r="F47" s="1144"/>
      <c r="G47" s="1144"/>
      <c r="H47" s="1143"/>
      <c r="I47" s="1143"/>
      <c r="J47" s="1143"/>
      <c r="K47" s="1143"/>
      <c r="L47" s="1143">
        <v>1</v>
      </c>
      <c r="M47" s="1106">
        <f t="shared" si="6"/>
        <v>1</v>
      </c>
      <c r="N47" s="1105">
        <f t="shared" si="7"/>
        <v>0</v>
      </c>
      <c r="O47" s="1104">
        <f t="shared" si="10"/>
        <v>27</v>
      </c>
      <c r="P47" s="1103">
        <f t="shared" si="8"/>
        <v>27</v>
      </c>
      <c r="Q47" s="917"/>
    </row>
    <row r="48" spans="2:17" s="913" customFormat="1" ht="14.1" customHeight="1" thickBot="1" x14ac:dyDescent="0.3">
      <c r="B48" s="2792"/>
      <c r="C48" s="1142">
        <v>18</v>
      </c>
      <c r="D48" s="1141" t="s">
        <v>682</v>
      </c>
      <c r="E48" s="1140"/>
      <c r="F48" s="1140"/>
      <c r="G48" s="1140"/>
      <c r="H48" s="1139">
        <v>1</v>
      </c>
      <c r="I48" s="1139">
        <v>1</v>
      </c>
      <c r="J48" s="1139">
        <v>1</v>
      </c>
      <c r="K48" s="1139">
        <v>1</v>
      </c>
      <c r="L48" s="1139">
        <v>1</v>
      </c>
      <c r="M48" s="1138">
        <f t="shared" si="6"/>
        <v>5</v>
      </c>
      <c r="N48" s="1119">
        <f t="shared" si="7"/>
        <v>0</v>
      </c>
      <c r="O48" s="1118">
        <f t="shared" si="10"/>
        <v>135</v>
      </c>
      <c r="P48" s="1117">
        <f t="shared" si="8"/>
        <v>135</v>
      </c>
      <c r="Q48" s="1128"/>
    </row>
    <row r="49" spans="2:17" s="913" customFormat="1" ht="20.25" hidden="1" customHeight="1" thickTop="1" x14ac:dyDescent="0.25">
      <c r="B49" s="2768" t="s">
        <v>773</v>
      </c>
      <c r="C49" s="2769"/>
      <c r="D49" s="2770"/>
      <c r="E49" s="1736">
        <f t="shared" ref="E49:L49" si="11">SUM(E50:E56)</f>
        <v>0</v>
      </c>
      <c r="F49" s="1736">
        <f t="shared" si="11"/>
        <v>0</v>
      </c>
      <c r="G49" s="1736">
        <f t="shared" si="11"/>
        <v>0</v>
      </c>
      <c r="H49" s="1736">
        <f t="shared" si="11"/>
        <v>0</v>
      </c>
      <c r="I49" s="1736">
        <f t="shared" si="11"/>
        <v>0</v>
      </c>
      <c r="J49" s="1736">
        <f t="shared" si="11"/>
        <v>0</v>
      </c>
      <c r="K49" s="1736">
        <f t="shared" si="11"/>
        <v>0</v>
      </c>
      <c r="L49" s="1736">
        <f t="shared" si="11"/>
        <v>0</v>
      </c>
      <c r="M49" s="1127">
        <f t="shared" si="6"/>
        <v>0</v>
      </c>
      <c r="N49" s="1824">
        <f t="shared" si="7"/>
        <v>0</v>
      </c>
      <c r="O49" s="1737">
        <f>H49*$H$9+K49*$K$9+L49*$L$9</f>
        <v>0</v>
      </c>
      <c r="P49" s="1738">
        <f t="shared" si="8"/>
        <v>0</v>
      </c>
      <c r="Q49" s="1137"/>
    </row>
    <row r="50" spans="2:17" s="913" customFormat="1" ht="14.1" hidden="1" customHeight="1" x14ac:dyDescent="0.25">
      <c r="B50" s="988"/>
      <c r="C50" s="1126">
        <v>1</v>
      </c>
      <c r="D50" s="890"/>
      <c r="E50" s="1035"/>
      <c r="F50" s="1035"/>
      <c r="G50" s="1035"/>
      <c r="H50" s="945"/>
      <c r="I50" s="945"/>
      <c r="J50" s="945"/>
      <c r="K50" s="945"/>
      <c r="L50" s="945"/>
      <c r="M50" s="1136">
        <f t="shared" si="6"/>
        <v>0</v>
      </c>
      <c r="N50" s="1135">
        <f t="shared" si="7"/>
        <v>0</v>
      </c>
      <c r="O50" s="1104">
        <f t="shared" ref="O50:O56" si="12">H50*$H$9+K50*$K$9+L50*$L$9+I50*I$9+J50*J$9</f>
        <v>0</v>
      </c>
      <c r="P50" s="1134">
        <f t="shared" si="8"/>
        <v>0</v>
      </c>
      <c r="Q50" s="990"/>
    </row>
    <row r="51" spans="2:17" s="913" customFormat="1" ht="14.1" hidden="1" customHeight="1" x14ac:dyDescent="0.25">
      <c r="B51" s="988"/>
      <c r="C51" s="1126">
        <v>2</v>
      </c>
      <c r="D51" s="890"/>
      <c r="E51" s="1031"/>
      <c r="F51" s="1031"/>
      <c r="G51" s="1031"/>
      <c r="H51" s="887"/>
      <c r="I51" s="887"/>
      <c r="J51" s="887"/>
      <c r="K51" s="887"/>
      <c r="L51" s="887"/>
      <c r="M51" s="1106">
        <f t="shared" si="6"/>
        <v>0</v>
      </c>
      <c r="N51" s="1105">
        <f t="shared" si="7"/>
        <v>0</v>
      </c>
      <c r="O51" s="1104">
        <f t="shared" si="12"/>
        <v>0</v>
      </c>
      <c r="P51" s="1103">
        <f t="shared" si="8"/>
        <v>0</v>
      </c>
      <c r="Q51" s="892"/>
    </row>
    <row r="52" spans="2:17" s="913" customFormat="1" ht="14.1" hidden="1" customHeight="1" x14ac:dyDescent="0.25">
      <c r="B52" s="988"/>
      <c r="C52" s="1126">
        <v>3</v>
      </c>
      <c r="D52" s="890"/>
      <c r="E52" s="1031"/>
      <c r="F52" s="1031"/>
      <c r="G52" s="1031"/>
      <c r="H52" s="887"/>
      <c r="I52" s="887"/>
      <c r="J52" s="887"/>
      <c r="K52" s="887"/>
      <c r="L52" s="887"/>
      <c r="M52" s="1106">
        <f t="shared" si="6"/>
        <v>0</v>
      </c>
      <c r="N52" s="1105">
        <f t="shared" si="7"/>
        <v>0</v>
      </c>
      <c r="O52" s="1104">
        <f t="shared" si="12"/>
        <v>0</v>
      </c>
      <c r="P52" s="1103">
        <f t="shared" si="8"/>
        <v>0</v>
      </c>
      <c r="Q52" s="892"/>
    </row>
    <row r="53" spans="2:17" s="913" customFormat="1" ht="14.1" hidden="1" customHeight="1" x14ac:dyDescent="0.25">
      <c r="B53" s="929"/>
      <c r="C53" s="1125">
        <v>4</v>
      </c>
      <c r="D53" s="890"/>
      <c r="E53" s="1031"/>
      <c r="F53" s="1031"/>
      <c r="G53" s="1031"/>
      <c r="H53" s="887"/>
      <c r="I53" s="887"/>
      <c r="J53" s="887"/>
      <c r="K53" s="887"/>
      <c r="L53" s="887"/>
      <c r="M53" s="1106">
        <f t="shared" si="6"/>
        <v>0</v>
      </c>
      <c r="N53" s="1105">
        <f t="shared" si="7"/>
        <v>0</v>
      </c>
      <c r="O53" s="1104">
        <f t="shared" si="12"/>
        <v>0</v>
      </c>
      <c r="P53" s="1103">
        <f t="shared" si="8"/>
        <v>0</v>
      </c>
      <c r="Q53" s="892"/>
    </row>
    <row r="54" spans="2:17" s="913" customFormat="1" ht="14.1" hidden="1" customHeight="1" x14ac:dyDescent="0.25">
      <c r="B54" s="929"/>
      <c r="C54" s="1125">
        <v>5</v>
      </c>
      <c r="D54" s="890"/>
      <c r="E54" s="1031"/>
      <c r="F54" s="1031"/>
      <c r="G54" s="1031"/>
      <c r="H54" s="887"/>
      <c r="I54" s="887"/>
      <c r="J54" s="887"/>
      <c r="K54" s="887"/>
      <c r="L54" s="887"/>
      <c r="M54" s="1106">
        <f t="shared" si="6"/>
        <v>0</v>
      </c>
      <c r="N54" s="1105">
        <f t="shared" si="7"/>
        <v>0</v>
      </c>
      <c r="O54" s="1104">
        <f t="shared" si="12"/>
        <v>0</v>
      </c>
      <c r="P54" s="1103">
        <f t="shared" si="8"/>
        <v>0</v>
      </c>
      <c r="Q54" s="892"/>
    </row>
    <row r="55" spans="2:17" s="913" customFormat="1" ht="14.1" hidden="1" customHeight="1" x14ac:dyDescent="0.25">
      <c r="B55" s="1133"/>
      <c r="C55" s="1132">
        <v>6</v>
      </c>
      <c r="D55" s="890"/>
      <c r="E55" s="1031"/>
      <c r="F55" s="1031"/>
      <c r="G55" s="1031"/>
      <c r="H55" s="887"/>
      <c r="I55" s="887"/>
      <c r="J55" s="887"/>
      <c r="K55" s="887"/>
      <c r="L55" s="887"/>
      <c r="M55" s="1106">
        <f t="shared" si="6"/>
        <v>0</v>
      </c>
      <c r="N55" s="1105">
        <f t="shared" si="7"/>
        <v>0</v>
      </c>
      <c r="O55" s="1104">
        <f t="shared" si="12"/>
        <v>0</v>
      </c>
      <c r="P55" s="1103">
        <f t="shared" si="8"/>
        <v>0</v>
      </c>
      <c r="Q55" s="892"/>
    </row>
    <row r="56" spans="2:17" s="913" customFormat="1" ht="14.1" hidden="1" customHeight="1" thickBot="1" x14ac:dyDescent="0.3">
      <c r="B56" s="1131"/>
      <c r="C56" s="1130">
        <v>7</v>
      </c>
      <c r="D56" s="890"/>
      <c r="E56" s="1129"/>
      <c r="F56" s="1129"/>
      <c r="G56" s="1129"/>
      <c r="H56" s="1122"/>
      <c r="I56" s="1122"/>
      <c r="J56" s="1122"/>
      <c r="K56" s="1122"/>
      <c r="L56" s="1122"/>
      <c r="M56" s="1120">
        <f t="shared" si="6"/>
        <v>0</v>
      </c>
      <c r="N56" s="1119">
        <f t="shared" si="7"/>
        <v>0</v>
      </c>
      <c r="O56" s="1118">
        <f t="shared" si="12"/>
        <v>0</v>
      </c>
      <c r="P56" s="1117">
        <f t="shared" si="8"/>
        <v>0</v>
      </c>
      <c r="Q56" s="1128"/>
    </row>
    <row r="57" spans="2:17" ht="17.25" customHeight="1" thickTop="1" x14ac:dyDescent="0.2">
      <c r="B57" s="2793" t="s">
        <v>772</v>
      </c>
      <c r="C57" s="2794"/>
      <c r="D57" s="2795"/>
      <c r="E57" s="1739">
        <f t="shared" ref="E57:L57" si="13">SUM(E58:E62)</f>
        <v>0</v>
      </c>
      <c r="F57" s="1739">
        <f t="shared" si="13"/>
        <v>0</v>
      </c>
      <c r="G57" s="1739">
        <f t="shared" si="13"/>
        <v>0</v>
      </c>
      <c r="H57" s="1739">
        <f t="shared" si="13"/>
        <v>0</v>
      </c>
      <c r="I57" s="1739">
        <f t="shared" si="13"/>
        <v>0</v>
      </c>
      <c r="J57" s="1739">
        <f t="shared" si="13"/>
        <v>0</v>
      </c>
      <c r="K57" s="1739">
        <f t="shared" si="13"/>
        <v>0</v>
      </c>
      <c r="L57" s="1739">
        <f t="shared" si="13"/>
        <v>0</v>
      </c>
      <c r="M57" s="1127">
        <f t="shared" si="6"/>
        <v>0</v>
      </c>
      <c r="N57" s="1825">
        <f t="shared" si="7"/>
        <v>0</v>
      </c>
      <c r="O57" s="1740">
        <f>H57*$H$9+K57*$K$9+L57*$L$9</f>
        <v>0</v>
      </c>
      <c r="P57" s="1738">
        <f t="shared" si="8"/>
        <v>0</v>
      </c>
      <c r="Q57" s="1655"/>
    </row>
    <row r="58" spans="2:17" ht="14.1" customHeight="1" x14ac:dyDescent="0.2">
      <c r="B58" s="988"/>
      <c r="C58" s="1126">
        <v>1</v>
      </c>
      <c r="D58" s="1214"/>
      <c r="E58" s="893"/>
      <c r="F58" s="893"/>
      <c r="G58" s="893"/>
      <c r="H58" s="893"/>
      <c r="I58" s="893"/>
      <c r="J58" s="893"/>
      <c r="K58" s="893"/>
      <c r="L58" s="889"/>
      <c r="M58" s="1106">
        <f t="shared" si="6"/>
        <v>0</v>
      </c>
      <c r="N58" s="1113">
        <f t="shared" si="7"/>
        <v>0</v>
      </c>
      <c r="O58" s="1104">
        <f t="shared" ref="O58:O66" si="14">H58*$H$9+K58*$K$9+L58*$L$9+I58*I$9+J58*J$9</f>
        <v>0</v>
      </c>
      <c r="P58" s="1112">
        <f t="shared" si="8"/>
        <v>0</v>
      </c>
      <c r="Q58" s="1111"/>
    </row>
    <row r="59" spans="2:17" ht="14.1" customHeight="1" x14ac:dyDescent="0.2">
      <c r="B59" s="988"/>
      <c r="C59" s="1126">
        <v>2</v>
      </c>
      <c r="D59" s="1213"/>
      <c r="E59" s="887"/>
      <c r="F59" s="887"/>
      <c r="G59" s="887"/>
      <c r="H59" s="887"/>
      <c r="I59" s="887"/>
      <c r="J59" s="887"/>
      <c r="K59" s="887"/>
      <c r="L59" s="886"/>
      <c r="M59" s="1106">
        <f t="shared" si="6"/>
        <v>0</v>
      </c>
      <c r="N59" s="1105">
        <f t="shared" si="7"/>
        <v>0</v>
      </c>
      <c r="O59" s="1104">
        <f t="shared" si="14"/>
        <v>0</v>
      </c>
      <c r="P59" s="1103">
        <f t="shared" si="8"/>
        <v>0</v>
      </c>
      <c r="Q59" s="883"/>
    </row>
    <row r="60" spans="2:17" ht="14.1" customHeight="1" x14ac:dyDescent="0.2">
      <c r="B60" s="988"/>
      <c r="C60" s="1126">
        <v>3</v>
      </c>
      <c r="D60" s="1213"/>
      <c r="E60" s="887"/>
      <c r="F60" s="887"/>
      <c r="G60" s="887"/>
      <c r="H60" s="887"/>
      <c r="I60" s="887"/>
      <c r="J60" s="887"/>
      <c r="K60" s="887"/>
      <c r="L60" s="886"/>
      <c r="M60" s="1106">
        <f t="shared" si="6"/>
        <v>0</v>
      </c>
      <c r="N60" s="1105">
        <f t="shared" si="7"/>
        <v>0</v>
      </c>
      <c r="O60" s="1104">
        <f t="shared" si="14"/>
        <v>0</v>
      </c>
      <c r="P60" s="1103">
        <f t="shared" si="8"/>
        <v>0</v>
      </c>
      <c r="Q60" s="883"/>
    </row>
    <row r="61" spans="2:17" ht="14.1" customHeight="1" x14ac:dyDescent="0.2">
      <c r="B61" s="929"/>
      <c r="C61" s="1125">
        <v>4</v>
      </c>
      <c r="D61" s="1213"/>
      <c r="E61" s="887"/>
      <c r="F61" s="887"/>
      <c r="G61" s="887"/>
      <c r="H61" s="887"/>
      <c r="I61" s="887"/>
      <c r="J61" s="887"/>
      <c r="K61" s="887"/>
      <c r="L61" s="886"/>
      <c r="M61" s="1106">
        <f t="shared" si="6"/>
        <v>0</v>
      </c>
      <c r="N61" s="1105">
        <f t="shared" si="7"/>
        <v>0</v>
      </c>
      <c r="O61" s="1104">
        <f t="shared" si="14"/>
        <v>0</v>
      </c>
      <c r="P61" s="1103">
        <f t="shared" si="8"/>
        <v>0</v>
      </c>
      <c r="Q61" s="883"/>
    </row>
    <row r="62" spans="2:17" ht="14.1" customHeight="1" thickBot="1" x14ac:dyDescent="0.25">
      <c r="B62" s="1124"/>
      <c r="C62" s="1123">
        <v>5</v>
      </c>
      <c r="D62" s="1212"/>
      <c r="E62" s="1122"/>
      <c r="F62" s="1122"/>
      <c r="G62" s="1122"/>
      <c r="H62" s="1122"/>
      <c r="I62" s="1122"/>
      <c r="J62" s="1122"/>
      <c r="K62" s="1122"/>
      <c r="L62" s="1121"/>
      <c r="M62" s="1120">
        <f t="shared" si="6"/>
        <v>0</v>
      </c>
      <c r="N62" s="1119">
        <f t="shared" si="7"/>
        <v>0</v>
      </c>
      <c r="O62" s="1118">
        <f t="shared" si="14"/>
        <v>0</v>
      </c>
      <c r="P62" s="1117">
        <f t="shared" si="8"/>
        <v>0</v>
      </c>
      <c r="Q62" s="1116"/>
    </row>
    <row r="63" spans="2:17" ht="16.5" customHeight="1" thickTop="1" x14ac:dyDescent="0.2">
      <c r="B63" s="2802" t="s">
        <v>828</v>
      </c>
      <c r="C63" s="2803"/>
      <c r="D63" s="2804"/>
      <c r="E63" s="1115"/>
      <c r="F63" s="1114"/>
      <c r="G63" s="1114"/>
      <c r="H63" s="1114"/>
      <c r="I63" s="1114"/>
      <c r="J63" s="1114"/>
      <c r="K63" s="1114"/>
      <c r="L63" s="1099"/>
      <c r="M63" s="1106">
        <f t="shared" si="6"/>
        <v>0</v>
      </c>
      <c r="N63" s="1113">
        <f t="shared" si="7"/>
        <v>0</v>
      </c>
      <c r="O63" s="1104">
        <f t="shared" si="14"/>
        <v>0</v>
      </c>
      <c r="P63" s="1112">
        <f t="shared" si="8"/>
        <v>0</v>
      </c>
      <c r="Q63" s="1111"/>
    </row>
    <row r="64" spans="2:17" ht="14.1" customHeight="1" x14ac:dyDescent="0.2">
      <c r="B64" s="2799" t="s">
        <v>721</v>
      </c>
      <c r="C64" s="2800"/>
      <c r="D64" s="2801"/>
      <c r="E64" s="1094"/>
      <c r="F64" s="887"/>
      <c r="G64" s="887"/>
      <c r="H64" s="887"/>
      <c r="I64" s="887"/>
      <c r="J64" s="887"/>
      <c r="K64" s="887"/>
      <c r="L64" s="1110"/>
      <c r="M64" s="1106">
        <f t="shared" si="6"/>
        <v>0</v>
      </c>
      <c r="N64" s="1105">
        <f t="shared" si="7"/>
        <v>0</v>
      </c>
      <c r="O64" s="1104">
        <f t="shared" si="14"/>
        <v>0</v>
      </c>
      <c r="P64" s="1103">
        <f t="shared" si="8"/>
        <v>0</v>
      </c>
      <c r="Q64" s="883"/>
    </row>
    <row r="65" spans="2:17" ht="14.1" customHeight="1" x14ac:dyDescent="0.2">
      <c r="B65" s="2799" t="s">
        <v>829</v>
      </c>
      <c r="C65" s="2800"/>
      <c r="D65" s="2801"/>
      <c r="E65" s="1094"/>
      <c r="F65" s="887"/>
      <c r="G65" s="887"/>
      <c r="H65" s="887"/>
      <c r="I65" s="887"/>
      <c r="J65" s="887"/>
      <c r="K65" s="887"/>
      <c r="L65" s="1110"/>
      <c r="M65" s="1106">
        <f t="shared" si="6"/>
        <v>0</v>
      </c>
      <c r="N65" s="1105">
        <f t="shared" si="7"/>
        <v>0</v>
      </c>
      <c r="O65" s="1104">
        <f t="shared" si="14"/>
        <v>0</v>
      </c>
      <c r="P65" s="1103">
        <f t="shared" si="8"/>
        <v>0</v>
      </c>
      <c r="Q65" s="1109"/>
    </row>
    <row r="66" spans="2:17" ht="14.1" customHeight="1" thickBot="1" x14ac:dyDescent="0.25">
      <c r="B66" s="2796" t="s">
        <v>830</v>
      </c>
      <c r="C66" s="2797"/>
      <c r="D66" s="2798"/>
      <c r="E66" s="1108"/>
      <c r="F66" s="1107"/>
      <c r="G66" s="1107"/>
      <c r="H66" s="1107"/>
      <c r="I66" s="1107"/>
      <c r="J66" s="1107"/>
      <c r="K66" s="1107"/>
      <c r="L66" s="1099"/>
      <c r="M66" s="1106">
        <f t="shared" si="6"/>
        <v>0</v>
      </c>
      <c r="N66" s="1105">
        <f t="shared" si="7"/>
        <v>0</v>
      </c>
      <c r="O66" s="1104">
        <f t="shared" si="14"/>
        <v>0</v>
      </c>
      <c r="P66" s="1103">
        <f t="shared" si="8"/>
        <v>0</v>
      </c>
      <c r="Q66" s="1102"/>
    </row>
    <row r="67" spans="2:17" x14ac:dyDescent="0.2">
      <c r="D67" s="2015"/>
      <c r="E67" s="2015"/>
      <c r="F67" s="2015"/>
      <c r="G67" s="2015"/>
      <c r="H67" s="2015"/>
      <c r="I67" s="2015"/>
      <c r="J67" s="2015"/>
      <c r="K67" s="2015"/>
      <c r="L67" s="2015"/>
      <c r="M67" s="2016"/>
      <c r="N67" s="2016"/>
      <c r="O67" s="2016"/>
      <c r="P67" s="2016"/>
    </row>
    <row r="68" spans="2:17" ht="15.75" x14ac:dyDescent="0.2">
      <c r="C68" s="1741" t="s">
        <v>479</v>
      </c>
      <c r="D68" s="1101" t="s">
        <v>685</v>
      </c>
      <c r="E68" s="1100">
        <f>SUM(E69:E72)</f>
        <v>0</v>
      </c>
      <c r="F68" s="1100">
        <f>SUM(F69:F72)</f>
        <v>0</v>
      </c>
      <c r="G68" s="1100">
        <f>SUM(G69:G72)</f>
        <v>0</v>
      </c>
    </row>
    <row r="69" spans="2:17" x14ac:dyDescent="0.2">
      <c r="C69" s="1093">
        <v>1</v>
      </c>
      <c r="D69" s="650" t="s">
        <v>687</v>
      </c>
      <c r="E69" s="1094"/>
      <c r="F69" s="1094"/>
      <c r="G69" s="1094"/>
    </row>
    <row r="70" spans="2:17" x14ac:dyDescent="0.2">
      <c r="C70" s="1093">
        <v>2</v>
      </c>
      <c r="D70" s="650" t="s">
        <v>99</v>
      </c>
      <c r="E70" s="1094"/>
      <c r="F70" s="1094"/>
      <c r="G70" s="1094"/>
    </row>
    <row r="71" spans="2:17" x14ac:dyDescent="0.2">
      <c r="C71" s="1093">
        <v>3</v>
      </c>
      <c r="D71" s="650" t="s">
        <v>86</v>
      </c>
      <c r="E71" s="1094"/>
      <c r="F71" s="1094"/>
      <c r="G71" s="1094"/>
    </row>
    <row r="72" spans="2:17" x14ac:dyDescent="0.2">
      <c r="C72" s="1093">
        <v>4</v>
      </c>
      <c r="D72" s="648" t="s">
        <v>311</v>
      </c>
      <c r="E72" s="1092"/>
      <c r="F72" s="1092"/>
      <c r="G72" s="1092"/>
    </row>
  </sheetData>
  <sheetProtection algorithmName="SHA-512" hashValue="AfhFvWzzXpNEeGwcCwdVlZHsiOM9GezfFhZRBdhyEvj/Zbnni303R5dvN6FNzSht1olxMdxCjhVok85We9Oa4g==" saltValue="9mDDClVSIz79k7TiGSQS9Q==" spinCount="100000" sheet="1" objects="1" scenarios="1"/>
  <mergeCells count="25">
    <mergeCell ref="B19:B30"/>
    <mergeCell ref="B31:B48"/>
    <mergeCell ref="B49:D49"/>
    <mergeCell ref="B57:D57"/>
    <mergeCell ref="D2:M2"/>
    <mergeCell ref="D3:P3"/>
    <mergeCell ref="B5:D10"/>
    <mergeCell ref="E5:L5"/>
    <mergeCell ref="M5:M10"/>
    <mergeCell ref="P1:Q1"/>
    <mergeCell ref="B63:D63"/>
    <mergeCell ref="B64:D64"/>
    <mergeCell ref="B65:D65"/>
    <mergeCell ref="B66:D66"/>
    <mergeCell ref="Q5:Q10"/>
    <mergeCell ref="E6:L6"/>
    <mergeCell ref="E8:L8"/>
    <mergeCell ref="N8:N10"/>
    <mergeCell ref="O8:O10"/>
    <mergeCell ref="P8:P10"/>
    <mergeCell ref="E10:L10"/>
    <mergeCell ref="N5:P7"/>
    <mergeCell ref="B11:D11"/>
    <mergeCell ref="B17:D17"/>
    <mergeCell ref="B18:D18"/>
  </mergeCells>
  <printOptions horizontalCentered="1"/>
  <pageMargins left="0.59055118110236227" right="0.51181102362204722" top="1.1811023622047245" bottom="0.98425196850393704" header="0.51181102362204722" footer="0.51181102362204722"/>
  <pageSetup paperSize="9" scale="49"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E341A06F-9941-4034-B1CC-54939E903F30}">
          <x14:formula1>
            <xm:f>słownik!$A$2:$A$175</xm:f>
          </x14:formula1>
          <xm:sqref>D50:D56 D58:D62</xm:sqref>
        </x14:dataValidation>
      </x14:dataValidations>
    </ext>
  </extLst>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60702F-127B-466A-8732-304DA329D4C9}">
  <sheetPr>
    <pageSetUpPr fitToPage="1"/>
  </sheetPr>
  <dimension ref="B1:T77"/>
  <sheetViews>
    <sheetView view="pageBreakPreview" zoomScaleNormal="100" zoomScaleSheetLayoutView="100" workbookViewId="0">
      <selection activeCell="O1" sqref="O1:Q1"/>
    </sheetView>
  </sheetViews>
  <sheetFormatPr defaultColWidth="9.28515625" defaultRowHeight="12.75" x14ac:dyDescent="0.2"/>
  <cols>
    <col min="1" max="1" width="4" style="874" customWidth="1"/>
    <col min="2" max="2" width="5.7109375" style="874" customWidth="1"/>
    <col min="3" max="3" width="4.42578125" style="874" customWidth="1"/>
    <col min="4" max="4" width="40.28515625" style="874" customWidth="1"/>
    <col min="5" max="12" width="5.7109375" style="874" customWidth="1"/>
    <col min="13" max="13" width="8" style="874" customWidth="1"/>
    <col min="14" max="15" width="7.7109375" style="874" customWidth="1"/>
    <col min="16" max="16" width="9.42578125" style="874" customWidth="1"/>
    <col min="17" max="17" width="10.5703125" style="874" customWidth="1"/>
    <col min="18" max="16384" width="9.28515625" style="874"/>
  </cols>
  <sheetData>
    <row r="1" spans="2:18" ht="18" x14ac:dyDescent="0.2">
      <c r="C1" s="966"/>
      <c r="D1" s="965" t="str">
        <f>wizyt!C3</f>
        <v>??</v>
      </c>
      <c r="E1" s="965"/>
      <c r="F1" s="965"/>
      <c r="G1" s="965"/>
      <c r="H1" s="965"/>
      <c r="I1" s="965"/>
      <c r="J1" s="965"/>
      <c r="K1" s="965"/>
      <c r="L1" s="965"/>
      <c r="M1" s="1017"/>
      <c r="N1" s="1017"/>
      <c r="O1" s="2040" t="str">
        <f>wizyt!$B$1</f>
        <v xml:space="preserve"> </v>
      </c>
      <c r="P1" s="2708" t="str">
        <f>wizyt!$D$1</f>
        <v xml:space="preserve"> </v>
      </c>
      <c r="Q1" s="2709"/>
    </row>
    <row r="2" spans="2:18" ht="20.25" x14ac:dyDescent="0.2">
      <c r="C2" s="961"/>
      <c r="D2" s="2710" t="s">
        <v>755</v>
      </c>
      <c r="E2" s="2710"/>
      <c r="F2" s="2710"/>
      <c r="G2" s="2710"/>
      <c r="H2" s="2710"/>
      <c r="I2" s="2710"/>
      <c r="J2" s="2710"/>
      <c r="K2" s="2710"/>
      <c r="L2" s="2710"/>
      <c r="M2" s="2710"/>
      <c r="N2" s="1197" t="str">
        <f>wizyt!H3</f>
        <v>2023/2024</v>
      </c>
      <c r="O2" s="1197"/>
      <c r="P2" s="330"/>
      <c r="Q2" s="961"/>
    </row>
    <row r="3" spans="2:18" ht="18.75" customHeight="1" x14ac:dyDescent="0.2">
      <c r="C3" s="963"/>
      <c r="D3" s="2756" t="s">
        <v>815</v>
      </c>
      <c r="E3" s="2756"/>
      <c r="F3" s="2756"/>
      <c r="G3" s="2756"/>
      <c r="H3" s="2756"/>
      <c r="I3" s="2756"/>
      <c r="J3" s="2756"/>
      <c r="K3" s="2756"/>
      <c r="L3" s="2756"/>
      <c r="M3" s="2756"/>
      <c r="N3" s="2756"/>
      <c r="O3" s="2756"/>
      <c r="P3" s="2756"/>
      <c r="Q3" s="961"/>
    </row>
    <row r="4" spans="2:18" ht="12.75" customHeight="1" thickBot="1" x14ac:dyDescent="0.25">
      <c r="C4" s="962"/>
      <c r="D4" s="330"/>
      <c r="E4" s="330"/>
      <c r="F4" s="330"/>
      <c r="G4" s="330"/>
      <c r="H4" s="330"/>
      <c r="I4" s="330"/>
      <c r="J4" s="330"/>
      <c r="K4" s="330"/>
      <c r="L4" s="330"/>
      <c r="M4" s="1196"/>
      <c r="N4" s="1016"/>
      <c r="O4" s="1016"/>
      <c r="P4" s="330"/>
      <c r="Q4" s="961"/>
    </row>
    <row r="5" spans="2:18" ht="12.75" customHeight="1" x14ac:dyDescent="0.2">
      <c r="B5" s="2713" t="s">
        <v>2</v>
      </c>
      <c r="C5" s="2765"/>
      <c r="D5" s="2714"/>
      <c r="E5" s="2757" t="s">
        <v>816</v>
      </c>
      <c r="F5" s="2757"/>
      <c r="G5" s="2757"/>
      <c r="H5" s="2757"/>
      <c r="I5" s="2757"/>
      <c r="J5" s="2757"/>
      <c r="K5" s="2757"/>
      <c r="L5" s="2757"/>
      <c r="M5" s="2758" t="s">
        <v>790</v>
      </c>
      <c r="N5" s="2761" t="s">
        <v>757</v>
      </c>
      <c r="O5" s="2761"/>
      <c r="P5" s="2762"/>
      <c r="Q5" s="2721" t="s">
        <v>758</v>
      </c>
    </row>
    <row r="6" spans="2:18" ht="12.75" customHeight="1" x14ac:dyDescent="0.2">
      <c r="B6" s="2715"/>
      <c r="C6" s="2766"/>
      <c r="D6" s="2716"/>
      <c r="E6" s="2726" t="s">
        <v>817</v>
      </c>
      <c r="F6" s="2726"/>
      <c r="G6" s="2726"/>
      <c r="H6" s="2726"/>
      <c r="I6" s="2726"/>
      <c r="J6" s="2726"/>
      <c r="K6" s="2726"/>
      <c r="L6" s="2726"/>
      <c r="M6" s="2759"/>
      <c r="N6" s="2763"/>
      <c r="O6" s="2763"/>
      <c r="P6" s="2764"/>
      <c r="Q6" s="2722"/>
    </row>
    <row r="7" spans="2:18" ht="12.75" customHeight="1" x14ac:dyDescent="0.2">
      <c r="B7" s="2715"/>
      <c r="C7" s="2766"/>
      <c r="D7" s="2716"/>
      <c r="E7" s="958" t="s">
        <v>523</v>
      </c>
      <c r="F7" s="958" t="s">
        <v>524</v>
      </c>
      <c r="G7" s="958" t="s">
        <v>525</v>
      </c>
      <c r="H7" s="960" t="s">
        <v>526</v>
      </c>
      <c r="I7" s="960" t="s">
        <v>527</v>
      </c>
      <c r="J7" s="960" t="s">
        <v>528</v>
      </c>
      <c r="K7" s="960" t="s">
        <v>529</v>
      </c>
      <c r="L7" s="957" t="s">
        <v>530</v>
      </c>
      <c r="M7" s="2759"/>
      <c r="N7" s="2763"/>
      <c r="O7" s="2763"/>
      <c r="P7" s="2764"/>
      <c r="Q7" s="2722"/>
    </row>
    <row r="8" spans="2:18" ht="12.75" customHeight="1" x14ac:dyDescent="0.2">
      <c r="B8" s="2715"/>
      <c r="C8" s="2766"/>
      <c r="D8" s="2716"/>
      <c r="E8" s="2695" t="s">
        <v>763</v>
      </c>
      <c r="F8" s="2695"/>
      <c r="G8" s="2695"/>
      <c r="H8" s="2695"/>
      <c r="I8" s="2695"/>
      <c r="J8" s="2695"/>
      <c r="K8" s="2695"/>
      <c r="L8" s="2696"/>
      <c r="M8" s="2759"/>
      <c r="N8" s="2771" t="s">
        <v>379</v>
      </c>
      <c r="O8" s="2774" t="s">
        <v>380</v>
      </c>
      <c r="P8" s="2777" t="s">
        <v>572</v>
      </c>
      <c r="Q8" s="2722"/>
    </row>
    <row r="9" spans="2:18" ht="12.75" customHeight="1" x14ac:dyDescent="0.2">
      <c r="B9" s="2715"/>
      <c r="C9" s="2766"/>
      <c r="D9" s="2716"/>
      <c r="E9" s="1728">
        <f>'kalendarz  A'!$F$30</f>
        <v>27</v>
      </c>
      <c r="F9" s="1728">
        <f>'kalendarz  A'!$F$30</f>
        <v>27</v>
      </c>
      <c r="G9" s="1728">
        <f>'kalendarz  A'!$F$30</f>
        <v>27</v>
      </c>
      <c r="H9" s="1728">
        <f>'kalendarz  A'!$F$30</f>
        <v>27</v>
      </c>
      <c r="I9" s="1728">
        <f>'kalendarz  A'!$F$30</f>
        <v>27</v>
      </c>
      <c r="J9" s="1728">
        <f>'kalendarz  A'!$F$30</f>
        <v>27</v>
      </c>
      <c r="K9" s="1728">
        <f>'kalendarz  A'!$F$30</f>
        <v>27</v>
      </c>
      <c r="L9" s="1728">
        <f>'kalendarz  A'!$F$30</f>
        <v>27</v>
      </c>
      <c r="M9" s="2759"/>
      <c r="N9" s="2772"/>
      <c r="O9" s="2775"/>
      <c r="P9" s="2778"/>
      <c r="Q9" s="2722"/>
    </row>
    <row r="10" spans="2:18" ht="16.5" customHeight="1" thickBot="1" x14ac:dyDescent="0.25">
      <c r="B10" s="2717"/>
      <c r="C10" s="2767"/>
      <c r="D10" s="2718"/>
      <c r="E10" s="2697" t="s">
        <v>764</v>
      </c>
      <c r="F10" s="2697"/>
      <c r="G10" s="2697"/>
      <c r="H10" s="2697"/>
      <c r="I10" s="2697"/>
      <c r="J10" s="2697"/>
      <c r="K10" s="2697"/>
      <c r="L10" s="2698"/>
      <c r="M10" s="2760"/>
      <c r="N10" s="2773"/>
      <c r="O10" s="2776"/>
      <c r="P10" s="2779"/>
      <c r="Q10" s="2723"/>
    </row>
    <row r="11" spans="2:18" ht="27" customHeight="1" thickBot="1" x14ac:dyDescent="0.25">
      <c r="B11" s="2782" t="s">
        <v>818</v>
      </c>
      <c r="C11" s="2783"/>
      <c r="D11" s="2784"/>
      <c r="E11" s="1219">
        <f t="shared" ref="E11:L11" si="0">E17+E12+E15+E16</f>
        <v>0</v>
      </c>
      <c r="F11" s="1219">
        <f t="shared" si="0"/>
        <v>0</v>
      </c>
      <c r="G11" s="1219">
        <f t="shared" si="0"/>
        <v>0</v>
      </c>
      <c r="H11" s="1219">
        <f t="shared" si="0"/>
        <v>23</v>
      </c>
      <c r="I11" s="1193">
        <f t="shared" si="0"/>
        <v>24</v>
      </c>
      <c r="J11" s="1194">
        <f t="shared" si="0"/>
        <v>23</v>
      </c>
      <c r="K11" s="1219">
        <f t="shared" si="0"/>
        <v>30</v>
      </c>
      <c r="L11" s="1193">
        <f t="shared" si="0"/>
        <v>33</v>
      </c>
      <c r="M11" s="1192">
        <f>M17+M12</f>
        <v>133</v>
      </c>
      <c r="N11" s="1191">
        <f>N12+N15+N16+N17</f>
        <v>0</v>
      </c>
      <c r="O11" s="1190">
        <f>O12+O15+O16+O17</f>
        <v>3591</v>
      </c>
      <c r="P11" s="1189">
        <f>P12+P15+P16+P17</f>
        <v>3591</v>
      </c>
      <c r="Q11" s="1188"/>
    </row>
    <row r="12" spans="2:18" ht="21" customHeight="1" x14ac:dyDescent="0.2">
      <c r="B12" s="2010"/>
      <c r="C12" s="1183"/>
      <c r="D12" s="1183" t="s">
        <v>819</v>
      </c>
      <c r="E12" s="1217">
        <f t="shared" ref="E12:L12" si="1">SUM(E13:E14)</f>
        <v>0</v>
      </c>
      <c r="F12" s="1217">
        <f t="shared" si="1"/>
        <v>0</v>
      </c>
      <c r="G12" s="1217">
        <f t="shared" si="1"/>
        <v>0</v>
      </c>
      <c r="H12" s="1217">
        <f t="shared" si="1"/>
        <v>23</v>
      </c>
      <c r="I12" s="1182">
        <f t="shared" si="1"/>
        <v>24</v>
      </c>
      <c r="J12" s="1182">
        <f t="shared" si="1"/>
        <v>23</v>
      </c>
      <c r="K12" s="1217">
        <f t="shared" si="1"/>
        <v>30</v>
      </c>
      <c r="L12" s="1182">
        <f t="shared" si="1"/>
        <v>33</v>
      </c>
      <c r="M12" s="2011">
        <f>SUM(E12:L12)</f>
        <v>133</v>
      </c>
      <c r="N12" s="1187">
        <f>SUM(N13:N14)</f>
        <v>0</v>
      </c>
      <c r="O12" s="1187">
        <f>SUM(O13:O14)</f>
        <v>3591</v>
      </c>
      <c r="P12" s="2012">
        <f>SUM(N12:O12)</f>
        <v>3591</v>
      </c>
      <c r="Q12" s="2013"/>
      <c r="R12" s="913"/>
    </row>
    <row r="13" spans="2:18" ht="14.25" customHeight="1" x14ac:dyDescent="0.2">
      <c r="B13" s="1184"/>
      <c r="C13" s="1183"/>
      <c r="D13" s="1183" t="s">
        <v>820</v>
      </c>
      <c r="E13" s="1218">
        <f t="shared" ref="E13:L13" si="2">SUM(E19:E30)</f>
        <v>0</v>
      </c>
      <c r="F13" s="1218">
        <f t="shared" si="2"/>
        <v>0</v>
      </c>
      <c r="G13" s="1218">
        <f t="shared" si="2"/>
        <v>0</v>
      </c>
      <c r="H13" s="1218">
        <f t="shared" si="2"/>
        <v>0</v>
      </c>
      <c r="I13" s="1185">
        <f t="shared" si="2"/>
        <v>0</v>
      </c>
      <c r="J13" s="1185">
        <f t="shared" si="2"/>
        <v>0</v>
      </c>
      <c r="K13" s="1218">
        <f t="shared" si="2"/>
        <v>0</v>
      </c>
      <c r="L13" s="1185">
        <f t="shared" si="2"/>
        <v>0</v>
      </c>
      <c r="M13" s="1181">
        <f>SUM(E13:L13)</f>
        <v>0</v>
      </c>
      <c r="N13" s="1178">
        <f>E13*E9+F13*$F$9+G13*$G$9</f>
        <v>0</v>
      </c>
      <c r="O13" s="1178">
        <f>H13*$H$9+K13*$K$9+L13*$L$9+I13*I$9+J13*J$9</f>
        <v>0</v>
      </c>
      <c r="P13" s="1180">
        <f>SUM(N13:O13)</f>
        <v>0</v>
      </c>
      <c r="Q13" s="1037"/>
    </row>
    <row r="14" spans="2:18" ht="14.25" customHeight="1" x14ac:dyDescent="0.2">
      <c r="B14" s="1184"/>
      <c r="C14" s="1183"/>
      <c r="D14" s="1183" t="s">
        <v>821</v>
      </c>
      <c r="E14" s="1218">
        <f>SUM(E31:E48)</f>
        <v>0</v>
      </c>
      <c r="F14" s="1218">
        <f>SUM(F31:F48)</f>
        <v>0</v>
      </c>
      <c r="G14" s="1218">
        <f>SUM(G31:G48)</f>
        <v>0</v>
      </c>
      <c r="H14" s="1218">
        <f>SUM(H31:H48)</f>
        <v>23</v>
      </c>
      <c r="I14" s="1185">
        <f>SUM(I32:I48)</f>
        <v>24</v>
      </c>
      <c r="J14" s="1185">
        <f>SUM(J32:J48)</f>
        <v>23</v>
      </c>
      <c r="K14" s="1218">
        <f>SUM(K31:K48)</f>
        <v>30</v>
      </c>
      <c r="L14" s="1185">
        <f>SUM(L31:L48)</f>
        <v>33</v>
      </c>
      <c r="M14" s="1181">
        <f>SUM(E14:L14)</f>
        <v>133</v>
      </c>
      <c r="N14" s="1178">
        <f>E14*E9+F14*$F$9+G14*$G$9</f>
        <v>0</v>
      </c>
      <c r="O14" s="1178">
        <f>H14*$H$9+K14*$K$9+L14*$L$9+I14*I$9+J14*J$9</f>
        <v>3591</v>
      </c>
      <c r="P14" s="1180">
        <f>SUM(N14:O14)</f>
        <v>3591</v>
      </c>
      <c r="Q14" s="1186"/>
    </row>
    <row r="15" spans="2:18" ht="14.25" customHeight="1" x14ac:dyDescent="0.2">
      <c r="B15" s="1184"/>
      <c r="C15" s="1183"/>
      <c r="D15" s="1183" t="s">
        <v>822</v>
      </c>
      <c r="E15" s="1217">
        <f t="shared" ref="E15:L15" si="3">E49</f>
        <v>0</v>
      </c>
      <c r="F15" s="1217">
        <f t="shared" si="3"/>
        <v>0</v>
      </c>
      <c r="G15" s="1217">
        <f t="shared" si="3"/>
        <v>0</v>
      </c>
      <c r="H15" s="1217">
        <f t="shared" si="3"/>
        <v>0</v>
      </c>
      <c r="I15" s="1185">
        <f t="shared" si="3"/>
        <v>0</v>
      </c>
      <c r="J15" s="1185">
        <f t="shared" si="3"/>
        <v>0</v>
      </c>
      <c r="K15" s="1217">
        <f t="shared" si="3"/>
        <v>0</v>
      </c>
      <c r="L15" s="1182">
        <f t="shared" si="3"/>
        <v>0</v>
      </c>
      <c r="M15" s="1181">
        <f>SUM(E15:L15)</f>
        <v>0</v>
      </c>
      <c r="N15" s="1178">
        <f>E15*E9+F15*$F$9+G15*$G$9</f>
        <v>0</v>
      </c>
      <c r="O15" s="1178">
        <f>H15*$H$9+K15*$K$9+L15*$L$9+I15*I$9+J15*J$9</f>
        <v>0</v>
      </c>
      <c r="P15" s="1180">
        <f>SUM(N15:O15)</f>
        <v>0</v>
      </c>
      <c r="Q15" s="1037"/>
    </row>
    <row r="16" spans="2:18" ht="14.25" customHeight="1" x14ac:dyDescent="0.2">
      <c r="B16" s="1184"/>
      <c r="C16" s="1183"/>
      <c r="D16" s="1183" t="s">
        <v>823</v>
      </c>
      <c r="E16" s="1217">
        <f t="shared" ref="E16:L16" si="4">E57</f>
        <v>0</v>
      </c>
      <c r="F16" s="1217">
        <f t="shared" si="4"/>
        <v>0</v>
      </c>
      <c r="G16" s="1217">
        <f t="shared" si="4"/>
        <v>0</v>
      </c>
      <c r="H16" s="1217">
        <f t="shared" si="4"/>
        <v>0</v>
      </c>
      <c r="I16" s="1182">
        <f t="shared" si="4"/>
        <v>0</v>
      </c>
      <c r="J16" s="1182">
        <f t="shared" si="4"/>
        <v>0</v>
      </c>
      <c r="K16" s="1217">
        <f t="shared" si="4"/>
        <v>0</v>
      </c>
      <c r="L16" s="1182">
        <f t="shared" si="4"/>
        <v>0</v>
      </c>
      <c r="M16" s="1181">
        <v>0</v>
      </c>
      <c r="N16" s="1178">
        <f>E16*E9+F16*$F$9+G16*$G$9</f>
        <v>0</v>
      </c>
      <c r="O16" s="1178">
        <f>H16*$H$9+K16*$K$9+L16*$L$9+I16*I$9+J16*J$9</f>
        <v>0</v>
      </c>
      <c r="P16" s="1180">
        <v>0</v>
      </c>
      <c r="Q16" s="1037"/>
    </row>
    <row r="17" spans="2:20" ht="15.75" customHeight="1" x14ac:dyDescent="0.2">
      <c r="B17" s="2785" t="s">
        <v>824</v>
      </c>
      <c r="C17" s="2786"/>
      <c r="D17" s="2787"/>
      <c r="E17" s="1742">
        <f t="shared" ref="E17:L17" si="5">SUM(E63:E66)</f>
        <v>0</v>
      </c>
      <c r="F17" s="1742">
        <f t="shared" si="5"/>
        <v>0</v>
      </c>
      <c r="G17" s="1742">
        <f t="shared" si="5"/>
        <v>0</v>
      </c>
      <c r="H17" s="1742">
        <f t="shared" si="5"/>
        <v>0</v>
      </c>
      <c r="I17" s="1735">
        <f t="shared" si="5"/>
        <v>0</v>
      </c>
      <c r="J17" s="1735">
        <f t="shared" si="5"/>
        <v>0</v>
      </c>
      <c r="K17" s="1742">
        <f t="shared" si="5"/>
        <v>0</v>
      </c>
      <c r="L17" s="1735">
        <f t="shared" si="5"/>
        <v>0</v>
      </c>
      <c r="M17" s="1179">
        <f>SUM(M57:M57)</f>
        <v>0</v>
      </c>
      <c r="N17" s="1156">
        <f>E17*E9+F17*$F$9+G17*$G$9</f>
        <v>0</v>
      </c>
      <c r="O17" s="1178">
        <f>H17*$H$9+K17*$K$9+L17*$L$9+I17*I$9+J17*J$9</f>
        <v>0</v>
      </c>
      <c r="P17" s="1112">
        <f>SUM(N17:O17)</f>
        <v>0</v>
      </c>
      <c r="Q17" s="953"/>
    </row>
    <row r="18" spans="2:20" ht="19.5" customHeight="1" x14ac:dyDescent="0.2">
      <c r="B18" s="2780" t="s">
        <v>766</v>
      </c>
      <c r="C18" s="2781"/>
      <c r="D18" s="2781"/>
      <c r="E18" s="1216"/>
      <c r="F18" s="1216"/>
      <c r="G18" s="1216"/>
      <c r="H18" s="1216"/>
      <c r="I18" s="1177"/>
      <c r="J18" s="1177"/>
      <c r="K18" s="1216" t="s">
        <v>825</v>
      </c>
      <c r="L18" s="1177"/>
      <c r="M18" s="1177"/>
      <c r="N18" s="1176"/>
      <c r="O18" s="1176"/>
      <c r="P18" s="1175"/>
      <c r="Q18" s="1174"/>
      <c r="T18" s="913"/>
    </row>
    <row r="19" spans="2:20" s="913" customFormat="1" ht="14.1" customHeight="1" x14ac:dyDescent="0.25">
      <c r="B19" s="2788" t="s">
        <v>826</v>
      </c>
      <c r="C19" s="2014">
        <v>1</v>
      </c>
      <c r="D19" s="1173" t="s">
        <v>733</v>
      </c>
      <c r="E19" s="1553"/>
      <c r="F19" s="1553"/>
      <c r="G19" s="1553"/>
      <c r="H19" s="1412"/>
      <c r="I19" s="947"/>
      <c r="J19" s="947"/>
      <c r="K19" s="1412"/>
      <c r="L19" s="947"/>
      <c r="M19" s="1172">
        <f t="shared" ref="M19:M66" si="6">SUM(E19:L19)</f>
        <v>0</v>
      </c>
      <c r="N19" s="1135">
        <f t="shared" ref="N19:N66" si="7">F19*$F$9+G19*$G$9+E19*$E$9</f>
        <v>0</v>
      </c>
      <c r="O19" s="1171">
        <f>H19*$H$9+K19*$K$9+L19*$L$9</f>
        <v>0</v>
      </c>
      <c r="P19" s="1134">
        <f t="shared" ref="P19:P66" si="8">SUM(N19:O19)</f>
        <v>0</v>
      </c>
      <c r="Q19" s="990"/>
    </row>
    <row r="20" spans="2:20" s="913" customFormat="1" ht="14.1" customHeight="1" x14ac:dyDescent="0.25">
      <c r="B20" s="2789"/>
      <c r="C20" s="1146">
        <v>2</v>
      </c>
      <c r="D20" s="1168" t="s">
        <v>833</v>
      </c>
      <c r="E20" s="1044"/>
      <c r="F20" s="1044"/>
      <c r="G20" s="1044"/>
      <c r="H20" s="1393"/>
      <c r="I20" s="898"/>
      <c r="J20" s="898"/>
      <c r="K20" s="1393"/>
      <c r="L20" s="898"/>
      <c r="M20" s="1166">
        <f t="shared" si="6"/>
        <v>0</v>
      </c>
      <c r="N20" s="1105">
        <f t="shared" si="7"/>
        <v>0</v>
      </c>
      <c r="O20" s="1104">
        <f t="shared" ref="O20:O30" si="9">H20*$H$9+K20*$K$9+L20*$L$9+I20*I$9+J20*J$9</f>
        <v>0</v>
      </c>
      <c r="P20" s="1103">
        <f t="shared" si="8"/>
        <v>0</v>
      </c>
      <c r="Q20" s="897"/>
    </row>
    <row r="21" spans="2:20" s="913" customFormat="1" ht="14.1" customHeight="1" x14ac:dyDescent="0.25">
      <c r="B21" s="2789"/>
      <c r="C21" s="1146">
        <v>3</v>
      </c>
      <c r="D21" s="1168" t="s">
        <v>768</v>
      </c>
      <c r="E21" s="1044"/>
      <c r="F21" s="1044"/>
      <c r="G21" s="1044"/>
      <c r="H21" s="1393"/>
      <c r="I21" s="898"/>
      <c r="J21" s="898"/>
      <c r="K21" s="1393"/>
      <c r="L21" s="898"/>
      <c r="M21" s="1166">
        <f t="shared" si="6"/>
        <v>0</v>
      </c>
      <c r="N21" s="1105">
        <f t="shared" si="7"/>
        <v>0</v>
      </c>
      <c r="O21" s="1104">
        <f t="shared" si="9"/>
        <v>0</v>
      </c>
      <c r="P21" s="1103">
        <f t="shared" si="8"/>
        <v>0</v>
      </c>
      <c r="Q21" s="897"/>
      <c r="R21" s="1169"/>
    </row>
    <row r="22" spans="2:20" s="913" customFormat="1" ht="14.1" customHeight="1" x14ac:dyDescent="0.25">
      <c r="B22" s="2789"/>
      <c r="C22" s="1146">
        <v>4</v>
      </c>
      <c r="D22" s="1168" t="s">
        <v>796</v>
      </c>
      <c r="E22" s="1044"/>
      <c r="F22" s="1044"/>
      <c r="G22" s="1044"/>
      <c r="H22" s="1393"/>
      <c r="I22" s="898"/>
      <c r="J22" s="898"/>
      <c r="K22" s="1393"/>
      <c r="L22" s="898"/>
      <c r="M22" s="1166">
        <f t="shared" si="6"/>
        <v>0</v>
      </c>
      <c r="N22" s="1105">
        <f t="shared" si="7"/>
        <v>0</v>
      </c>
      <c r="O22" s="1104">
        <f t="shared" si="9"/>
        <v>0</v>
      </c>
      <c r="P22" s="1103">
        <f t="shared" si="8"/>
        <v>0</v>
      </c>
      <c r="Q22" s="897"/>
      <c r="R22" s="1169"/>
    </row>
    <row r="23" spans="2:20" s="913" customFormat="1" ht="14.1" customHeight="1" x14ac:dyDescent="0.25">
      <c r="B23" s="2789"/>
      <c r="C23" s="1146">
        <v>5</v>
      </c>
      <c r="D23" s="1168" t="s">
        <v>797</v>
      </c>
      <c r="E23" s="1044"/>
      <c r="F23" s="1044"/>
      <c r="G23" s="1044"/>
      <c r="H23" s="1393"/>
      <c r="I23" s="898"/>
      <c r="J23" s="898"/>
      <c r="K23" s="1393"/>
      <c r="L23" s="898"/>
      <c r="M23" s="1166">
        <f t="shared" si="6"/>
        <v>0</v>
      </c>
      <c r="N23" s="1105">
        <f t="shared" si="7"/>
        <v>0</v>
      </c>
      <c r="O23" s="1104">
        <f t="shared" si="9"/>
        <v>0</v>
      </c>
      <c r="P23" s="1103">
        <f t="shared" si="8"/>
        <v>0</v>
      </c>
      <c r="Q23" s="897"/>
      <c r="R23" s="1169"/>
    </row>
    <row r="24" spans="2:20" s="913" customFormat="1" ht="14.1" customHeight="1" x14ac:dyDescent="0.25">
      <c r="B24" s="2789"/>
      <c r="C24" s="1146">
        <v>6</v>
      </c>
      <c r="D24" s="1168" t="s">
        <v>662</v>
      </c>
      <c r="E24" s="1044"/>
      <c r="F24" s="1044"/>
      <c r="G24" s="1044"/>
      <c r="H24" s="1393"/>
      <c r="I24" s="898"/>
      <c r="J24" s="898"/>
      <c r="K24" s="1393"/>
      <c r="L24" s="898"/>
      <c r="M24" s="1166">
        <f t="shared" si="6"/>
        <v>0</v>
      </c>
      <c r="N24" s="1105">
        <f t="shared" si="7"/>
        <v>0</v>
      </c>
      <c r="O24" s="1104">
        <f t="shared" si="9"/>
        <v>0</v>
      </c>
      <c r="P24" s="1103">
        <f t="shared" si="8"/>
        <v>0</v>
      </c>
      <c r="Q24" s="897"/>
      <c r="R24" s="1169"/>
    </row>
    <row r="25" spans="2:20" s="913" customFormat="1" ht="14.1" customHeight="1" x14ac:dyDescent="0.25">
      <c r="B25" s="2789"/>
      <c r="C25" s="1146">
        <v>7</v>
      </c>
      <c r="D25" s="1168" t="s">
        <v>769</v>
      </c>
      <c r="E25" s="1044"/>
      <c r="F25" s="1044"/>
      <c r="G25" s="1044"/>
      <c r="H25" s="1393"/>
      <c r="I25" s="898"/>
      <c r="J25" s="898"/>
      <c r="K25" s="1393"/>
      <c r="L25" s="898"/>
      <c r="M25" s="1166">
        <f t="shared" si="6"/>
        <v>0</v>
      </c>
      <c r="N25" s="1105">
        <f t="shared" si="7"/>
        <v>0</v>
      </c>
      <c r="O25" s="1104">
        <f t="shared" si="9"/>
        <v>0</v>
      </c>
      <c r="P25" s="1103">
        <f t="shared" si="8"/>
        <v>0</v>
      </c>
      <c r="Q25" s="897"/>
    </row>
    <row r="26" spans="2:20" s="913" customFormat="1" ht="14.1" customHeight="1" x14ac:dyDescent="0.25">
      <c r="B26" s="2789"/>
      <c r="C26" s="1146">
        <v>8</v>
      </c>
      <c r="D26" s="1168" t="s">
        <v>774</v>
      </c>
      <c r="E26" s="1044"/>
      <c r="F26" s="1044"/>
      <c r="G26" s="1044"/>
      <c r="H26" s="1393"/>
      <c r="I26" s="898"/>
      <c r="J26" s="898"/>
      <c r="K26" s="1393"/>
      <c r="L26" s="898"/>
      <c r="M26" s="1166">
        <f t="shared" si="6"/>
        <v>0</v>
      </c>
      <c r="N26" s="1105">
        <f t="shared" si="7"/>
        <v>0</v>
      </c>
      <c r="O26" s="1104">
        <f t="shared" si="9"/>
        <v>0</v>
      </c>
      <c r="P26" s="1103">
        <f t="shared" si="8"/>
        <v>0</v>
      </c>
      <c r="Q26" s="897"/>
    </row>
    <row r="27" spans="2:20" s="913" customFormat="1" ht="14.1" customHeight="1" x14ac:dyDescent="0.25">
      <c r="B27" s="2789"/>
      <c r="C27" s="1146">
        <v>9</v>
      </c>
      <c r="D27" s="1168" t="s">
        <v>651</v>
      </c>
      <c r="E27" s="1044"/>
      <c r="F27" s="1044"/>
      <c r="G27" s="1044"/>
      <c r="H27" s="1393"/>
      <c r="I27" s="898"/>
      <c r="J27" s="898"/>
      <c r="K27" s="1393"/>
      <c r="L27" s="898"/>
      <c r="M27" s="1166">
        <f t="shared" si="6"/>
        <v>0</v>
      </c>
      <c r="N27" s="1105">
        <f t="shared" si="7"/>
        <v>0</v>
      </c>
      <c r="O27" s="1104">
        <f t="shared" si="9"/>
        <v>0</v>
      </c>
      <c r="P27" s="1103">
        <f t="shared" si="8"/>
        <v>0</v>
      </c>
      <c r="Q27" s="897"/>
    </row>
    <row r="28" spans="2:20" s="913" customFormat="1" ht="14.1" customHeight="1" x14ac:dyDescent="0.25">
      <c r="B28" s="2789"/>
      <c r="C28" s="1146">
        <v>10</v>
      </c>
      <c r="D28" s="1167" t="s">
        <v>771</v>
      </c>
      <c r="E28" s="1044"/>
      <c r="F28" s="1044"/>
      <c r="G28" s="1044"/>
      <c r="H28" s="1393"/>
      <c r="I28" s="898"/>
      <c r="J28" s="898"/>
      <c r="K28" s="1393"/>
      <c r="L28" s="898"/>
      <c r="M28" s="1166">
        <f t="shared" si="6"/>
        <v>0</v>
      </c>
      <c r="N28" s="1105">
        <f t="shared" si="7"/>
        <v>0</v>
      </c>
      <c r="O28" s="1104">
        <f t="shared" si="9"/>
        <v>0</v>
      </c>
      <c r="P28" s="1103">
        <f t="shared" si="8"/>
        <v>0</v>
      </c>
      <c r="Q28" s="1066"/>
    </row>
    <row r="29" spans="2:20" s="913" customFormat="1" ht="14.1" customHeight="1" x14ac:dyDescent="0.25">
      <c r="B29" s="2789"/>
      <c r="C29" s="1146">
        <v>11</v>
      </c>
      <c r="D29" s="1167" t="s">
        <v>699</v>
      </c>
      <c r="E29" s="1044"/>
      <c r="F29" s="1044"/>
      <c r="G29" s="1044"/>
      <c r="H29" s="1393"/>
      <c r="I29" s="898"/>
      <c r="J29" s="898"/>
      <c r="K29" s="1393"/>
      <c r="L29" s="898"/>
      <c r="M29" s="1166">
        <f t="shared" si="6"/>
        <v>0</v>
      </c>
      <c r="N29" s="1105">
        <f t="shared" si="7"/>
        <v>0</v>
      </c>
      <c r="O29" s="1104">
        <f t="shared" si="9"/>
        <v>0</v>
      </c>
      <c r="P29" s="1103">
        <f t="shared" si="8"/>
        <v>0</v>
      </c>
      <c r="Q29" s="1066"/>
    </row>
    <row r="30" spans="2:20" s="913" customFormat="1" ht="15" customHeight="1" thickBot="1" x14ac:dyDescent="0.3">
      <c r="B30" s="2790"/>
      <c r="C30" s="1142">
        <v>12</v>
      </c>
      <c r="D30" s="1164" t="s">
        <v>782</v>
      </c>
      <c r="E30" s="1576"/>
      <c r="F30" s="1576"/>
      <c r="G30" s="1576"/>
      <c r="H30" s="1389"/>
      <c r="I30" s="1139"/>
      <c r="J30" s="1139"/>
      <c r="K30" s="1389"/>
      <c r="L30" s="1139"/>
      <c r="M30" s="1120">
        <f t="shared" si="6"/>
        <v>0</v>
      </c>
      <c r="N30" s="1119">
        <f t="shared" si="7"/>
        <v>0</v>
      </c>
      <c r="O30" s="1118">
        <f t="shared" si="9"/>
        <v>0</v>
      </c>
      <c r="P30" s="1117">
        <f t="shared" si="8"/>
        <v>0</v>
      </c>
      <c r="Q30" s="1128"/>
    </row>
    <row r="31" spans="2:20" s="913" customFormat="1" ht="14.1" customHeight="1" thickTop="1" x14ac:dyDescent="0.25">
      <c r="B31" s="2805" t="s">
        <v>827</v>
      </c>
      <c r="C31" s="1160">
        <v>1</v>
      </c>
      <c r="D31" s="1155" t="s">
        <v>665</v>
      </c>
      <c r="E31" s="1048">
        <f>E68</f>
        <v>0</v>
      </c>
      <c r="F31" s="1048">
        <f>F68</f>
        <v>0</v>
      </c>
      <c r="G31" s="1048">
        <f>G68</f>
        <v>0</v>
      </c>
      <c r="H31" s="1043"/>
      <c r="I31" s="1158"/>
      <c r="J31" s="1158"/>
      <c r="K31" s="1043"/>
      <c r="L31" s="1157"/>
      <c r="M31" s="1106">
        <f t="shared" si="6"/>
        <v>0</v>
      </c>
      <c r="N31" s="1113">
        <f t="shared" si="7"/>
        <v>0</v>
      </c>
      <c r="O31" s="1156"/>
      <c r="P31" s="1112">
        <f t="shared" si="8"/>
        <v>0</v>
      </c>
      <c r="Q31" s="897"/>
    </row>
    <row r="32" spans="2:20" s="913" customFormat="1" ht="14.1" customHeight="1" x14ac:dyDescent="0.25">
      <c r="B32" s="2791"/>
      <c r="C32" s="1146">
        <v>2</v>
      </c>
      <c r="D32" s="1155" t="s">
        <v>666</v>
      </c>
      <c r="E32" s="1048"/>
      <c r="F32" s="1048"/>
      <c r="G32" s="1048"/>
      <c r="H32" s="1043">
        <v>5</v>
      </c>
      <c r="I32" s="893">
        <v>5</v>
      </c>
      <c r="J32" s="898">
        <v>5</v>
      </c>
      <c r="K32" s="1043">
        <v>5</v>
      </c>
      <c r="L32" s="898">
        <v>5</v>
      </c>
      <c r="M32" s="1106">
        <f t="shared" si="6"/>
        <v>25</v>
      </c>
      <c r="N32" s="1105">
        <f t="shared" si="7"/>
        <v>0</v>
      </c>
      <c r="O32" s="1104">
        <f t="shared" ref="O32:O48" si="10">H32*$H$9+K32*$K$9+L32*$L$9+I32*I$9+J32*J$9</f>
        <v>675</v>
      </c>
      <c r="P32" s="1103">
        <f t="shared" si="8"/>
        <v>675</v>
      </c>
      <c r="Q32" s="897"/>
    </row>
    <row r="33" spans="2:17" s="913" customFormat="1" ht="14.1" customHeight="1" x14ac:dyDescent="0.25">
      <c r="B33" s="2791"/>
      <c r="C33" s="1146">
        <v>3</v>
      </c>
      <c r="D33" s="1153" t="s">
        <v>667</v>
      </c>
      <c r="E33" s="1047"/>
      <c r="F33" s="1047"/>
      <c r="G33" s="1047"/>
      <c r="H33" s="1042">
        <v>3</v>
      </c>
      <c r="I33" s="887">
        <v>3</v>
      </c>
      <c r="J33" s="930">
        <v>3</v>
      </c>
      <c r="K33" s="1042">
        <v>3</v>
      </c>
      <c r="L33" s="930">
        <v>3</v>
      </c>
      <c r="M33" s="1106">
        <f t="shared" si="6"/>
        <v>15</v>
      </c>
      <c r="N33" s="1105">
        <f t="shared" si="7"/>
        <v>0</v>
      </c>
      <c r="O33" s="1104">
        <f t="shared" si="10"/>
        <v>405</v>
      </c>
      <c r="P33" s="1103">
        <f t="shared" si="8"/>
        <v>405</v>
      </c>
      <c r="Q33" s="892"/>
    </row>
    <row r="34" spans="2:17" s="913" customFormat="1" ht="14.1" customHeight="1" x14ac:dyDescent="0.25">
      <c r="B34" s="2791"/>
      <c r="C34" s="1146">
        <v>4</v>
      </c>
      <c r="D34" s="1153" t="s">
        <v>668</v>
      </c>
      <c r="E34" s="1047"/>
      <c r="F34" s="1047"/>
      <c r="G34" s="1047"/>
      <c r="H34" s="1042"/>
      <c r="I34" s="887"/>
      <c r="J34" s="930"/>
      <c r="K34" s="1042">
        <v>2</v>
      </c>
      <c r="L34" s="930">
        <v>2</v>
      </c>
      <c r="M34" s="1106">
        <f t="shared" si="6"/>
        <v>4</v>
      </c>
      <c r="N34" s="1105">
        <f t="shared" si="7"/>
        <v>0</v>
      </c>
      <c r="O34" s="1104">
        <f t="shared" si="10"/>
        <v>108</v>
      </c>
      <c r="P34" s="1103">
        <f t="shared" si="8"/>
        <v>108</v>
      </c>
      <c r="Q34" s="892"/>
    </row>
    <row r="35" spans="2:17" s="913" customFormat="1" ht="14.1" customHeight="1" x14ac:dyDescent="0.25">
      <c r="B35" s="2791"/>
      <c r="C35" s="1146">
        <v>5</v>
      </c>
      <c r="D35" s="1152" t="s">
        <v>669</v>
      </c>
      <c r="E35" s="1556"/>
      <c r="F35" s="1556"/>
      <c r="G35" s="1556"/>
      <c r="H35" s="1391">
        <v>1</v>
      </c>
      <c r="I35" s="930">
        <v>1</v>
      </c>
      <c r="J35" s="930">
        <v>1</v>
      </c>
      <c r="K35" s="1391">
        <v>1</v>
      </c>
      <c r="L35" s="930">
        <v>1</v>
      </c>
      <c r="M35" s="1106">
        <f t="shared" si="6"/>
        <v>5</v>
      </c>
      <c r="N35" s="1105">
        <f t="shared" si="7"/>
        <v>0</v>
      </c>
      <c r="O35" s="1104">
        <f t="shared" si="10"/>
        <v>135</v>
      </c>
      <c r="P35" s="1103">
        <f t="shared" si="8"/>
        <v>135</v>
      </c>
      <c r="Q35" s="892"/>
    </row>
    <row r="36" spans="2:17" s="913" customFormat="1" ht="14.1" customHeight="1" x14ac:dyDescent="0.25">
      <c r="B36" s="2791"/>
      <c r="C36" s="1146">
        <v>6</v>
      </c>
      <c r="D36" s="1150" t="s">
        <v>670</v>
      </c>
      <c r="E36" s="1047"/>
      <c r="F36" s="1047"/>
      <c r="G36" s="1047"/>
      <c r="H36" s="1042">
        <v>1</v>
      </c>
      <c r="I36" s="887">
        <v>2</v>
      </c>
      <c r="J36" s="930">
        <v>2</v>
      </c>
      <c r="K36" s="1042">
        <v>2</v>
      </c>
      <c r="L36" s="930">
        <v>2</v>
      </c>
      <c r="M36" s="1106">
        <f t="shared" si="6"/>
        <v>9</v>
      </c>
      <c r="N36" s="1105">
        <f t="shared" si="7"/>
        <v>0</v>
      </c>
      <c r="O36" s="1104">
        <f t="shared" si="10"/>
        <v>243</v>
      </c>
      <c r="P36" s="1103">
        <f t="shared" si="8"/>
        <v>243</v>
      </c>
      <c r="Q36" s="892"/>
    </row>
    <row r="37" spans="2:17" s="913" customFormat="1" ht="14.1" customHeight="1" x14ac:dyDescent="0.25">
      <c r="B37" s="2791"/>
      <c r="C37" s="1146">
        <v>7</v>
      </c>
      <c r="D37" s="1150" t="s">
        <v>671</v>
      </c>
      <c r="E37" s="1556"/>
      <c r="F37" s="1556"/>
      <c r="G37" s="1556"/>
      <c r="H37" s="1391"/>
      <c r="I37" s="930"/>
      <c r="J37" s="930"/>
      <c r="K37" s="1391"/>
      <c r="L37" s="930">
        <v>2</v>
      </c>
      <c r="M37" s="1106">
        <f t="shared" si="6"/>
        <v>2</v>
      </c>
      <c r="N37" s="1105">
        <f t="shared" si="7"/>
        <v>0</v>
      </c>
      <c r="O37" s="1104">
        <f t="shared" si="10"/>
        <v>54</v>
      </c>
      <c r="P37" s="1103">
        <f t="shared" si="8"/>
        <v>54</v>
      </c>
      <c r="Q37" s="892"/>
    </row>
    <row r="38" spans="2:17" s="913" customFormat="1" ht="14.1" customHeight="1" x14ac:dyDescent="0.25">
      <c r="B38" s="2791"/>
      <c r="C38" s="1146">
        <v>8</v>
      </c>
      <c r="D38" s="1150" t="s">
        <v>672</v>
      </c>
      <c r="E38" s="1556"/>
      <c r="F38" s="1556"/>
      <c r="G38" s="1556"/>
      <c r="H38" s="1391">
        <v>2</v>
      </c>
      <c r="I38" s="930"/>
      <c r="J38" s="930"/>
      <c r="K38" s="1391"/>
      <c r="L38" s="930"/>
      <c r="M38" s="1106">
        <f t="shared" si="6"/>
        <v>2</v>
      </c>
      <c r="N38" s="1105">
        <f t="shared" si="7"/>
        <v>0</v>
      </c>
      <c r="O38" s="1104">
        <f t="shared" si="10"/>
        <v>54</v>
      </c>
      <c r="P38" s="1103">
        <f t="shared" si="8"/>
        <v>54</v>
      </c>
      <c r="Q38" s="892"/>
    </row>
    <row r="39" spans="2:17" s="913" customFormat="1" ht="14.1" customHeight="1" x14ac:dyDescent="0.25">
      <c r="B39" s="2791"/>
      <c r="C39" s="1146">
        <v>9</v>
      </c>
      <c r="D39" s="1150" t="s">
        <v>673</v>
      </c>
      <c r="E39" s="1556"/>
      <c r="F39" s="1556"/>
      <c r="G39" s="1556"/>
      <c r="H39" s="1391"/>
      <c r="I39" s="930">
        <v>1</v>
      </c>
      <c r="J39" s="930">
        <v>1</v>
      </c>
      <c r="K39" s="1391">
        <v>2</v>
      </c>
      <c r="L39" s="930">
        <v>1</v>
      </c>
      <c r="M39" s="1106">
        <f t="shared" si="6"/>
        <v>5</v>
      </c>
      <c r="N39" s="1105">
        <f t="shared" si="7"/>
        <v>0</v>
      </c>
      <c r="O39" s="1104">
        <f t="shared" si="10"/>
        <v>135</v>
      </c>
      <c r="P39" s="1103">
        <f t="shared" si="8"/>
        <v>135</v>
      </c>
      <c r="Q39" s="892"/>
    </row>
    <row r="40" spans="2:17" s="913" customFormat="1" ht="14.1" customHeight="1" x14ac:dyDescent="0.25">
      <c r="B40" s="2791"/>
      <c r="C40" s="1146">
        <v>10</v>
      </c>
      <c r="D40" s="1150" t="s">
        <v>674</v>
      </c>
      <c r="E40" s="1556"/>
      <c r="F40" s="1556"/>
      <c r="G40" s="1556"/>
      <c r="H40" s="1391"/>
      <c r="I40" s="930">
        <v>1</v>
      </c>
      <c r="J40" s="930">
        <v>1</v>
      </c>
      <c r="K40" s="1391">
        <v>1</v>
      </c>
      <c r="L40" s="930">
        <v>2</v>
      </c>
      <c r="M40" s="1106">
        <f t="shared" si="6"/>
        <v>5</v>
      </c>
      <c r="N40" s="1105">
        <f t="shared" si="7"/>
        <v>0</v>
      </c>
      <c r="O40" s="1104">
        <f t="shared" si="10"/>
        <v>135</v>
      </c>
      <c r="P40" s="1103">
        <f t="shared" si="8"/>
        <v>135</v>
      </c>
      <c r="Q40" s="892"/>
    </row>
    <row r="41" spans="2:17" s="913" customFormat="1" ht="14.1" customHeight="1" x14ac:dyDescent="0.25">
      <c r="B41" s="2791"/>
      <c r="C41" s="1146">
        <v>11</v>
      </c>
      <c r="D41" s="1150" t="s">
        <v>675</v>
      </c>
      <c r="E41" s="1556"/>
      <c r="F41" s="1556"/>
      <c r="G41" s="1556"/>
      <c r="H41" s="1391"/>
      <c r="I41" s="930"/>
      <c r="J41" s="930"/>
      <c r="K41" s="1391">
        <v>2</v>
      </c>
      <c r="L41" s="930">
        <v>2</v>
      </c>
      <c r="M41" s="1106">
        <f t="shared" si="6"/>
        <v>4</v>
      </c>
      <c r="N41" s="1105">
        <f t="shared" si="7"/>
        <v>0</v>
      </c>
      <c r="O41" s="1104">
        <f t="shared" si="10"/>
        <v>108</v>
      </c>
      <c r="P41" s="1103">
        <f t="shared" si="8"/>
        <v>108</v>
      </c>
      <c r="Q41" s="892"/>
    </row>
    <row r="42" spans="2:17" s="913" customFormat="1" ht="14.1" customHeight="1" x14ac:dyDescent="0.25">
      <c r="B42" s="2791"/>
      <c r="C42" s="1146">
        <v>12</v>
      </c>
      <c r="D42" s="1150" t="s">
        <v>676</v>
      </c>
      <c r="E42" s="1556"/>
      <c r="F42" s="1556"/>
      <c r="G42" s="1556"/>
      <c r="H42" s="1391"/>
      <c r="I42" s="930"/>
      <c r="J42" s="930"/>
      <c r="K42" s="1391">
        <v>2</v>
      </c>
      <c r="L42" s="930">
        <v>2</v>
      </c>
      <c r="M42" s="1106">
        <f t="shared" si="6"/>
        <v>4</v>
      </c>
      <c r="N42" s="1105">
        <f t="shared" si="7"/>
        <v>0</v>
      </c>
      <c r="O42" s="1104">
        <f t="shared" si="10"/>
        <v>108</v>
      </c>
      <c r="P42" s="1103">
        <f t="shared" si="8"/>
        <v>108</v>
      </c>
      <c r="Q42" s="892"/>
    </row>
    <row r="43" spans="2:17" s="913" customFormat="1" ht="14.1" customHeight="1" x14ac:dyDescent="0.25">
      <c r="B43" s="2791"/>
      <c r="C43" s="1146">
        <v>13</v>
      </c>
      <c r="D43" s="1150" t="s">
        <v>677</v>
      </c>
      <c r="E43" s="1556"/>
      <c r="F43" s="1556"/>
      <c r="G43" s="1556"/>
      <c r="H43" s="1391">
        <v>4</v>
      </c>
      <c r="I43" s="930">
        <v>4</v>
      </c>
      <c r="J43" s="930">
        <v>4</v>
      </c>
      <c r="K43" s="1391">
        <v>4</v>
      </c>
      <c r="L43" s="930">
        <v>4</v>
      </c>
      <c r="M43" s="1106">
        <f t="shared" si="6"/>
        <v>20</v>
      </c>
      <c r="N43" s="1105">
        <f t="shared" si="7"/>
        <v>0</v>
      </c>
      <c r="O43" s="1104">
        <f t="shared" si="10"/>
        <v>540</v>
      </c>
      <c r="P43" s="1103">
        <f t="shared" si="8"/>
        <v>540</v>
      </c>
      <c r="Q43" s="892"/>
    </row>
    <row r="44" spans="2:17" s="913" customFormat="1" ht="14.1" customHeight="1" x14ac:dyDescent="0.25">
      <c r="B44" s="2791"/>
      <c r="C44" s="1146">
        <v>14</v>
      </c>
      <c r="D44" s="1149" t="s">
        <v>678</v>
      </c>
      <c r="E44" s="1556"/>
      <c r="F44" s="1556"/>
      <c r="G44" s="1556"/>
      <c r="H44" s="1391">
        <v>1</v>
      </c>
      <c r="I44" s="930">
        <v>1</v>
      </c>
      <c r="J44" s="930">
        <v>1</v>
      </c>
      <c r="K44" s="1391">
        <v>1</v>
      </c>
      <c r="L44" s="930">
        <v>1</v>
      </c>
      <c r="M44" s="1106">
        <f t="shared" si="6"/>
        <v>5</v>
      </c>
      <c r="N44" s="1105">
        <f t="shared" si="7"/>
        <v>0</v>
      </c>
      <c r="O44" s="1104">
        <f t="shared" si="10"/>
        <v>135</v>
      </c>
      <c r="P44" s="1103">
        <f t="shared" si="8"/>
        <v>135</v>
      </c>
      <c r="Q44" s="892"/>
    </row>
    <row r="45" spans="2:17" s="913" customFormat="1" ht="14.1" customHeight="1" x14ac:dyDescent="0.25">
      <c r="B45" s="2791"/>
      <c r="C45" s="1146">
        <v>15</v>
      </c>
      <c r="D45" s="1148" t="s">
        <v>679</v>
      </c>
      <c r="E45" s="1556"/>
      <c r="F45" s="1556"/>
      <c r="G45" s="1556"/>
      <c r="H45" s="1391">
        <v>1</v>
      </c>
      <c r="I45" s="930">
        <v>1</v>
      </c>
      <c r="J45" s="930"/>
      <c r="K45" s="1391"/>
      <c r="L45" s="930"/>
      <c r="M45" s="1106">
        <f t="shared" si="6"/>
        <v>2</v>
      </c>
      <c r="N45" s="1105">
        <f t="shared" si="7"/>
        <v>0</v>
      </c>
      <c r="O45" s="1104">
        <f t="shared" si="10"/>
        <v>54</v>
      </c>
      <c r="P45" s="1103">
        <f t="shared" si="8"/>
        <v>54</v>
      </c>
      <c r="Q45" s="892"/>
    </row>
    <row r="46" spans="2:17" s="913" customFormat="1" ht="14.1" customHeight="1" x14ac:dyDescent="0.25">
      <c r="B46" s="2791"/>
      <c r="C46" s="1146">
        <v>16</v>
      </c>
      <c r="D46" s="1145" t="s">
        <v>680</v>
      </c>
      <c r="E46" s="1577"/>
      <c r="F46" s="1577"/>
      <c r="G46" s="1577"/>
      <c r="H46" s="1399">
        <v>4</v>
      </c>
      <c r="I46" s="1143">
        <v>4</v>
      </c>
      <c r="J46" s="1143">
        <v>4</v>
      </c>
      <c r="K46" s="1399">
        <v>4</v>
      </c>
      <c r="L46" s="1143">
        <v>4</v>
      </c>
      <c r="M46" s="1106">
        <f t="shared" si="6"/>
        <v>20</v>
      </c>
      <c r="N46" s="1105">
        <f t="shared" si="7"/>
        <v>0</v>
      </c>
      <c r="O46" s="1104">
        <f t="shared" si="10"/>
        <v>540</v>
      </c>
      <c r="P46" s="1103">
        <f t="shared" si="8"/>
        <v>540</v>
      </c>
      <c r="Q46" s="917"/>
    </row>
    <row r="47" spans="2:17" s="913" customFormat="1" ht="14.1" customHeight="1" x14ac:dyDescent="0.25">
      <c r="B47" s="2791"/>
      <c r="C47" s="1146">
        <v>17</v>
      </c>
      <c r="D47" s="1145" t="s">
        <v>681</v>
      </c>
      <c r="E47" s="1577"/>
      <c r="F47" s="1577"/>
      <c r="G47" s="1577"/>
      <c r="H47" s="1399"/>
      <c r="I47" s="1143"/>
      <c r="J47" s="1143"/>
      <c r="K47" s="1399"/>
      <c r="L47" s="1143">
        <v>1</v>
      </c>
      <c r="M47" s="1106">
        <f t="shared" si="6"/>
        <v>1</v>
      </c>
      <c r="N47" s="1105">
        <f t="shared" si="7"/>
        <v>0</v>
      </c>
      <c r="O47" s="1104">
        <f t="shared" si="10"/>
        <v>27</v>
      </c>
      <c r="P47" s="1103">
        <f t="shared" si="8"/>
        <v>27</v>
      </c>
      <c r="Q47" s="917"/>
    </row>
    <row r="48" spans="2:17" s="913" customFormat="1" ht="14.1" customHeight="1" thickBot="1" x14ac:dyDescent="0.3">
      <c r="B48" s="2792"/>
      <c r="C48" s="1142">
        <v>18</v>
      </c>
      <c r="D48" s="1141" t="s">
        <v>682</v>
      </c>
      <c r="E48" s="1576"/>
      <c r="F48" s="1576"/>
      <c r="G48" s="1576"/>
      <c r="H48" s="1389">
        <v>1</v>
      </c>
      <c r="I48" s="1139">
        <v>1</v>
      </c>
      <c r="J48" s="1139">
        <v>1</v>
      </c>
      <c r="K48" s="1389">
        <v>1</v>
      </c>
      <c r="L48" s="1139">
        <v>1</v>
      </c>
      <c r="M48" s="1138">
        <f t="shared" si="6"/>
        <v>5</v>
      </c>
      <c r="N48" s="1119">
        <f t="shared" si="7"/>
        <v>0</v>
      </c>
      <c r="O48" s="1118">
        <f t="shared" si="10"/>
        <v>135</v>
      </c>
      <c r="P48" s="1117">
        <f t="shared" si="8"/>
        <v>135</v>
      </c>
      <c r="Q48" s="1128"/>
    </row>
    <row r="49" spans="2:17" s="913" customFormat="1" ht="20.25" customHeight="1" thickTop="1" x14ac:dyDescent="0.25">
      <c r="B49" s="2768" t="s">
        <v>773</v>
      </c>
      <c r="C49" s="2769"/>
      <c r="D49" s="2770"/>
      <c r="E49" s="1742">
        <f t="shared" ref="E49:L49" si="11">SUM(E50:E56)</f>
        <v>0</v>
      </c>
      <c r="F49" s="1742">
        <f t="shared" si="11"/>
        <v>0</v>
      </c>
      <c r="G49" s="1742">
        <f t="shared" si="11"/>
        <v>0</v>
      </c>
      <c r="H49" s="1742">
        <f t="shared" si="11"/>
        <v>0</v>
      </c>
      <c r="I49" s="1736">
        <f t="shared" si="11"/>
        <v>0</v>
      </c>
      <c r="J49" s="1736">
        <f t="shared" si="11"/>
        <v>0</v>
      </c>
      <c r="K49" s="1742">
        <f t="shared" si="11"/>
        <v>0</v>
      </c>
      <c r="L49" s="1736">
        <f t="shared" si="11"/>
        <v>0</v>
      </c>
      <c r="M49" s="1127">
        <f t="shared" si="6"/>
        <v>0</v>
      </c>
      <c r="N49" s="1824">
        <f t="shared" si="7"/>
        <v>0</v>
      </c>
      <c r="O49" s="1737">
        <f>H49*$H$9+K49*$K$9+L49*$L$9</f>
        <v>0</v>
      </c>
      <c r="P49" s="1738">
        <f t="shared" si="8"/>
        <v>0</v>
      </c>
      <c r="Q49" s="1137"/>
    </row>
    <row r="50" spans="2:17" s="913" customFormat="1" ht="14.1" customHeight="1" x14ac:dyDescent="0.25">
      <c r="B50" s="988"/>
      <c r="C50" s="1126">
        <v>1</v>
      </c>
      <c r="D50" s="1214"/>
      <c r="E50" s="1050"/>
      <c r="F50" s="1050"/>
      <c r="G50" s="1050"/>
      <c r="H50" s="1560"/>
      <c r="I50" s="945"/>
      <c r="J50" s="945"/>
      <c r="K50" s="1560"/>
      <c r="L50" s="945"/>
      <c r="M50" s="1136">
        <f t="shared" si="6"/>
        <v>0</v>
      </c>
      <c r="N50" s="1135">
        <f t="shared" si="7"/>
        <v>0</v>
      </c>
      <c r="O50" s="1104">
        <f t="shared" ref="O50:O56" si="12">H50*$H$9+K50*$K$9+L50*$L$9+I50*I$9+J50*J$9</f>
        <v>0</v>
      </c>
      <c r="P50" s="1134">
        <f t="shared" si="8"/>
        <v>0</v>
      </c>
      <c r="Q50" s="990"/>
    </row>
    <row r="51" spans="2:17" s="913" customFormat="1" ht="14.1" customHeight="1" x14ac:dyDescent="0.25">
      <c r="B51" s="988"/>
      <c r="C51" s="1126">
        <v>2</v>
      </c>
      <c r="D51" s="1213"/>
      <c r="E51" s="1047"/>
      <c r="F51" s="1047"/>
      <c r="G51" s="1047"/>
      <c r="H51" s="1042"/>
      <c r="I51" s="887"/>
      <c r="J51" s="887"/>
      <c r="K51" s="1042"/>
      <c r="L51" s="887"/>
      <c r="M51" s="1106">
        <f t="shared" si="6"/>
        <v>0</v>
      </c>
      <c r="N51" s="1105">
        <f t="shared" si="7"/>
        <v>0</v>
      </c>
      <c r="O51" s="1104">
        <f t="shared" si="12"/>
        <v>0</v>
      </c>
      <c r="P51" s="1103">
        <f t="shared" si="8"/>
        <v>0</v>
      </c>
      <c r="Q51" s="892"/>
    </row>
    <row r="52" spans="2:17" s="913" customFormat="1" ht="14.1" customHeight="1" x14ac:dyDescent="0.25">
      <c r="B52" s="988"/>
      <c r="C52" s="1126">
        <v>3</v>
      </c>
      <c r="D52" s="1213"/>
      <c r="E52" s="1047"/>
      <c r="F52" s="1047"/>
      <c r="G52" s="1047"/>
      <c r="H52" s="1042"/>
      <c r="I52" s="887"/>
      <c r="J52" s="887"/>
      <c r="K52" s="1042"/>
      <c r="L52" s="887"/>
      <c r="M52" s="1106">
        <f t="shared" si="6"/>
        <v>0</v>
      </c>
      <c r="N52" s="1105">
        <f t="shared" si="7"/>
        <v>0</v>
      </c>
      <c r="O52" s="1104">
        <f t="shared" si="12"/>
        <v>0</v>
      </c>
      <c r="P52" s="1103">
        <f t="shared" si="8"/>
        <v>0</v>
      </c>
      <c r="Q52" s="892"/>
    </row>
    <row r="53" spans="2:17" s="913" customFormat="1" ht="14.1" customHeight="1" x14ac:dyDescent="0.25">
      <c r="B53" s="929"/>
      <c r="C53" s="1125">
        <v>4</v>
      </c>
      <c r="D53" s="1213"/>
      <c r="E53" s="1047"/>
      <c r="F53" s="1047"/>
      <c r="G53" s="1047"/>
      <c r="H53" s="1042"/>
      <c r="I53" s="887"/>
      <c r="J53" s="887"/>
      <c r="K53" s="1042"/>
      <c r="L53" s="887"/>
      <c r="M53" s="1106">
        <f t="shared" si="6"/>
        <v>0</v>
      </c>
      <c r="N53" s="1105">
        <f t="shared" si="7"/>
        <v>0</v>
      </c>
      <c r="O53" s="1104">
        <f t="shared" si="12"/>
        <v>0</v>
      </c>
      <c r="P53" s="1103">
        <f t="shared" si="8"/>
        <v>0</v>
      </c>
      <c r="Q53" s="892"/>
    </row>
    <row r="54" spans="2:17" s="913" customFormat="1" ht="14.1" customHeight="1" x14ac:dyDescent="0.25">
      <c r="B54" s="929"/>
      <c r="C54" s="1125">
        <v>5</v>
      </c>
      <c r="D54" s="1213"/>
      <c r="E54" s="1047"/>
      <c r="F54" s="1047"/>
      <c r="G54" s="1047"/>
      <c r="H54" s="1042"/>
      <c r="I54" s="887"/>
      <c r="J54" s="887"/>
      <c r="K54" s="1042"/>
      <c r="L54" s="887"/>
      <c r="M54" s="1106">
        <f t="shared" si="6"/>
        <v>0</v>
      </c>
      <c r="N54" s="1105">
        <f t="shared" si="7"/>
        <v>0</v>
      </c>
      <c r="O54" s="1104">
        <f t="shared" si="12"/>
        <v>0</v>
      </c>
      <c r="P54" s="1103">
        <f t="shared" si="8"/>
        <v>0</v>
      </c>
      <c r="Q54" s="892"/>
    </row>
    <row r="55" spans="2:17" s="913" customFormat="1" ht="14.1" customHeight="1" x14ac:dyDescent="0.25">
      <c r="B55" s="1133"/>
      <c r="C55" s="1132">
        <v>6</v>
      </c>
      <c r="D55" s="1213"/>
      <c r="E55" s="1047"/>
      <c r="F55" s="1047"/>
      <c r="G55" s="1047"/>
      <c r="H55" s="1042"/>
      <c r="I55" s="887"/>
      <c r="J55" s="887"/>
      <c r="K55" s="1042"/>
      <c r="L55" s="887"/>
      <c r="M55" s="1106">
        <f t="shared" si="6"/>
        <v>0</v>
      </c>
      <c r="N55" s="1105">
        <f t="shared" si="7"/>
        <v>0</v>
      </c>
      <c r="O55" s="1104">
        <f t="shared" si="12"/>
        <v>0</v>
      </c>
      <c r="P55" s="1103">
        <f t="shared" si="8"/>
        <v>0</v>
      </c>
      <c r="Q55" s="892"/>
    </row>
    <row r="56" spans="2:17" s="913" customFormat="1" ht="14.1" customHeight="1" thickBot="1" x14ac:dyDescent="0.3">
      <c r="B56" s="1131"/>
      <c r="C56" s="1123">
        <v>7</v>
      </c>
      <c r="D56" s="1212"/>
      <c r="E56" s="1578"/>
      <c r="F56" s="1578"/>
      <c r="G56" s="1578"/>
      <c r="H56" s="1579"/>
      <c r="I56" s="1122"/>
      <c r="J56" s="1122"/>
      <c r="K56" s="1579"/>
      <c r="L56" s="1122"/>
      <c r="M56" s="1120">
        <f t="shared" si="6"/>
        <v>0</v>
      </c>
      <c r="N56" s="1119">
        <f t="shared" si="7"/>
        <v>0</v>
      </c>
      <c r="O56" s="1118">
        <f t="shared" si="12"/>
        <v>0</v>
      </c>
      <c r="P56" s="1117">
        <f t="shared" si="8"/>
        <v>0</v>
      </c>
      <c r="Q56" s="1128"/>
    </row>
    <row r="57" spans="2:17" ht="17.25" customHeight="1" thickTop="1" x14ac:dyDescent="0.2">
      <c r="B57" s="2793" t="s">
        <v>772</v>
      </c>
      <c r="C57" s="2794"/>
      <c r="D57" s="2795"/>
      <c r="E57" s="1743">
        <f t="shared" ref="E57:L57" si="13">SUM(E58:E62)</f>
        <v>0</v>
      </c>
      <c r="F57" s="1743">
        <f t="shared" si="13"/>
        <v>0</v>
      </c>
      <c r="G57" s="1743">
        <f t="shared" si="13"/>
        <v>0</v>
      </c>
      <c r="H57" s="1743">
        <f t="shared" si="13"/>
        <v>0</v>
      </c>
      <c r="I57" s="1739">
        <f t="shared" si="13"/>
        <v>0</v>
      </c>
      <c r="J57" s="1739">
        <f t="shared" si="13"/>
        <v>0</v>
      </c>
      <c r="K57" s="1743">
        <f t="shared" si="13"/>
        <v>0</v>
      </c>
      <c r="L57" s="1739">
        <f t="shared" si="13"/>
        <v>0</v>
      </c>
      <c r="M57" s="1127">
        <f t="shared" si="6"/>
        <v>0</v>
      </c>
      <c r="N57" s="1825">
        <f t="shared" si="7"/>
        <v>0</v>
      </c>
      <c r="O57" s="1740">
        <f>H57*$H$9+K57*$K$9+L57*$L$9</f>
        <v>0</v>
      </c>
      <c r="P57" s="1738">
        <f t="shared" si="8"/>
        <v>0</v>
      </c>
      <c r="Q57" s="1655"/>
    </row>
    <row r="58" spans="2:17" ht="14.1" customHeight="1" x14ac:dyDescent="0.2">
      <c r="B58" s="988"/>
      <c r="C58" s="1126">
        <v>1</v>
      </c>
      <c r="D58" s="1214"/>
      <c r="E58" s="1043"/>
      <c r="F58" s="1043"/>
      <c r="G58" s="1043"/>
      <c r="H58" s="1043"/>
      <c r="I58" s="893"/>
      <c r="J58" s="893"/>
      <c r="K58" s="1043"/>
      <c r="L58" s="889"/>
      <c r="M58" s="1106">
        <f t="shared" si="6"/>
        <v>0</v>
      </c>
      <c r="N58" s="1113">
        <f t="shared" si="7"/>
        <v>0</v>
      </c>
      <c r="O58" s="1104">
        <f t="shared" ref="O58:O66" si="14">H58*$H$9+K58*$K$9+L58*$L$9+I58*I$9+J58*J$9</f>
        <v>0</v>
      </c>
      <c r="P58" s="1112">
        <f t="shared" si="8"/>
        <v>0</v>
      </c>
      <c r="Q58" s="1111"/>
    </row>
    <row r="59" spans="2:17" ht="14.1" customHeight="1" x14ac:dyDescent="0.2">
      <c r="B59" s="988"/>
      <c r="C59" s="1126">
        <v>2</v>
      </c>
      <c r="D59" s="1213"/>
      <c r="E59" s="1042"/>
      <c r="F59" s="1042"/>
      <c r="G59" s="1042"/>
      <c r="H59" s="1042"/>
      <c r="I59" s="887"/>
      <c r="J59" s="887"/>
      <c r="K59" s="1042"/>
      <c r="L59" s="886"/>
      <c r="M59" s="1106">
        <f t="shared" si="6"/>
        <v>0</v>
      </c>
      <c r="N59" s="1105">
        <f t="shared" si="7"/>
        <v>0</v>
      </c>
      <c r="O59" s="1104">
        <f t="shared" si="14"/>
        <v>0</v>
      </c>
      <c r="P59" s="1103">
        <f t="shared" si="8"/>
        <v>0</v>
      </c>
      <c r="Q59" s="883"/>
    </row>
    <row r="60" spans="2:17" ht="14.1" customHeight="1" x14ac:dyDescent="0.2">
      <c r="B60" s="988"/>
      <c r="C60" s="1126">
        <v>3</v>
      </c>
      <c r="D60" s="1213"/>
      <c r="E60" s="1042"/>
      <c r="F60" s="1042"/>
      <c r="G60" s="1042"/>
      <c r="H60" s="1042"/>
      <c r="I60" s="887"/>
      <c r="J60" s="887"/>
      <c r="K60" s="1042"/>
      <c r="L60" s="886"/>
      <c r="M60" s="1106">
        <f t="shared" si="6"/>
        <v>0</v>
      </c>
      <c r="N60" s="1105">
        <f t="shared" si="7"/>
        <v>0</v>
      </c>
      <c r="O60" s="1104">
        <f t="shared" si="14"/>
        <v>0</v>
      </c>
      <c r="P60" s="1103">
        <f t="shared" si="8"/>
        <v>0</v>
      </c>
      <c r="Q60" s="883"/>
    </row>
    <row r="61" spans="2:17" ht="14.1" customHeight="1" x14ac:dyDescent="0.2">
      <c r="B61" s="929"/>
      <c r="C61" s="1125">
        <v>4</v>
      </c>
      <c r="D61" s="1213"/>
      <c r="E61" s="1042"/>
      <c r="F61" s="1042"/>
      <c r="G61" s="1042"/>
      <c r="H61" s="1042"/>
      <c r="I61" s="887"/>
      <c r="J61" s="887"/>
      <c r="K61" s="1042"/>
      <c r="L61" s="886"/>
      <c r="M61" s="1106">
        <f t="shared" si="6"/>
        <v>0</v>
      </c>
      <c r="N61" s="1105">
        <f t="shared" si="7"/>
        <v>0</v>
      </c>
      <c r="O61" s="1104">
        <f t="shared" si="14"/>
        <v>0</v>
      </c>
      <c r="P61" s="1103">
        <f t="shared" si="8"/>
        <v>0</v>
      </c>
      <c r="Q61" s="883"/>
    </row>
    <row r="62" spans="2:17" ht="14.1" customHeight="1" thickBot="1" x14ac:dyDescent="0.25">
      <c r="B62" s="1124"/>
      <c r="C62" s="1123">
        <v>5</v>
      </c>
      <c r="D62" s="1212"/>
      <c r="E62" s="1579"/>
      <c r="F62" s="1579"/>
      <c r="G62" s="1579"/>
      <c r="H62" s="1579"/>
      <c r="I62" s="1122"/>
      <c r="J62" s="1122"/>
      <c r="K62" s="1579"/>
      <c r="L62" s="1121"/>
      <c r="M62" s="1120">
        <f t="shared" si="6"/>
        <v>0</v>
      </c>
      <c r="N62" s="1119">
        <f t="shared" si="7"/>
        <v>0</v>
      </c>
      <c r="O62" s="1118">
        <f t="shared" si="14"/>
        <v>0</v>
      </c>
      <c r="P62" s="1117">
        <f t="shared" si="8"/>
        <v>0</v>
      </c>
      <c r="Q62" s="1116"/>
    </row>
    <row r="63" spans="2:17" ht="16.5" customHeight="1" thickTop="1" x14ac:dyDescent="0.2">
      <c r="B63" s="2802" t="s">
        <v>828</v>
      </c>
      <c r="C63" s="2803"/>
      <c r="D63" s="2804"/>
      <c r="E63" s="1582"/>
      <c r="F63" s="1580"/>
      <c r="G63" s="1580"/>
      <c r="H63" s="1580"/>
      <c r="I63" s="1114"/>
      <c r="J63" s="1114"/>
      <c r="K63" s="1580"/>
      <c r="L63" s="1099"/>
      <c r="M63" s="1106">
        <f t="shared" si="6"/>
        <v>0</v>
      </c>
      <c r="N63" s="1113">
        <f t="shared" si="7"/>
        <v>0</v>
      </c>
      <c r="O63" s="1104">
        <f t="shared" si="14"/>
        <v>0</v>
      </c>
      <c r="P63" s="1112">
        <f t="shared" si="8"/>
        <v>0</v>
      </c>
      <c r="Q63" s="1111"/>
    </row>
    <row r="64" spans="2:17" ht="14.1" customHeight="1" x14ac:dyDescent="0.2">
      <c r="B64" s="2799" t="s">
        <v>721</v>
      </c>
      <c r="C64" s="2800"/>
      <c r="D64" s="2801"/>
      <c r="E64" s="1583"/>
      <c r="F64" s="1042"/>
      <c r="G64" s="1042"/>
      <c r="H64" s="1042"/>
      <c r="I64" s="887"/>
      <c r="J64" s="887"/>
      <c r="K64" s="1042"/>
      <c r="L64" s="1110"/>
      <c r="M64" s="1106">
        <f t="shared" si="6"/>
        <v>0</v>
      </c>
      <c r="N64" s="1105">
        <f t="shared" si="7"/>
        <v>0</v>
      </c>
      <c r="O64" s="1104">
        <f t="shared" si="14"/>
        <v>0</v>
      </c>
      <c r="P64" s="1103">
        <f t="shared" si="8"/>
        <v>0</v>
      </c>
      <c r="Q64" s="883"/>
    </row>
    <row r="65" spans="2:17" ht="14.1" customHeight="1" x14ac:dyDescent="0.2">
      <c r="B65" s="2799" t="s">
        <v>829</v>
      </c>
      <c r="C65" s="2800"/>
      <c r="D65" s="2801"/>
      <c r="E65" s="1583"/>
      <c r="F65" s="1042"/>
      <c r="G65" s="1042"/>
      <c r="H65" s="1042"/>
      <c r="I65" s="887"/>
      <c r="J65" s="887"/>
      <c r="K65" s="1042"/>
      <c r="L65" s="1110"/>
      <c r="M65" s="1106">
        <f t="shared" si="6"/>
        <v>0</v>
      </c>
      <c r="N65" s="1105">
        <f t="shared" si="7"/>
        <v>0</v>
      </c>
      <c r="O65" s="1104">
        <f t="shared" si="14"/>
        <v>0</v>
      </c>
      <c r="P65" s="1103">
        <f t="shared" si="8"/>
        <v>0</v>
      </c>
      <c r="Q65" s="1109"/>
    </row>
    <row r="66" spans="2:17" ht="14.1" customHeight="1" thickBot="1" x14ac:dyDescent="0.25">
      <c r="B66" s="2796" t="s">
        <v>830</v>
      </c>
      <c r="C66" s="2797"/>
      <c r="D66" s="2798"/>
      <c r="E66" s="1584"/>
      <c r="F66" s="1581"/>
      <c r="G66" s="1581"/>
      <c r="H66" s="1581"/>
      <c r="I66" s="1107"/>
      <c r="J66" s="1107"/>
      <c r="K66" s="1581"/>
      <c r="L66" s="1099"/>
      <c r="M66" s="1106">
        <f t="shared" si="6"/>
        <v>0</v>
      </c>
      <c r="N66" s="1105">
        <f t="shared" si="7"/>
        <v>0</v>
      </c>
      <c r="O66" s="1104">
        <f t="shared" si="14"/>
        <v>0</v>
      </c>
      <c r="P66" s="1103">
        <f t="shared" si="8"/>
        <v>0</v>
      </c>
      <c r="Q66" s="1102"/>
    </row>
    <row r="67" spans="2:17" x14ac:dyDescent="0.2">
      <c r="D67" s="2015"/>
      <c r="E67" s="2015"/>
      <c r="F67" s="2015"/>
      <c r="G67" s="2015"/>
      <c r="H67" s="2015"/>
      <c r="I67" s="2015"/>
      <c r="J67" s="2015"/>
      <c r="K67" s="2015"/>
      <c r="L67" s="2015"/>
      <c r="M67" s="2016"/>
      <c r="N67" s="2016"/>
      <c r="O67" s="2016"/>
      <c r="P67" s="2016"/>
    </row>
    <row r="68" spans="2:17" ht="15.75" x14ac:dyDescent="0.2">
      <c r="C68" s="1741" t="s">
        <v>479</v>
      </c>
      <c r="D68" s="1101" t="s">
        <v>685</v>
      </c>
      <c r="E68" s="1100">
        <f>SUM(E69:E77)</f>
        <v>0</v>
      </c>
      <c r="F68" s="1100">
        <f>SUM(F69:F77)</f>
        <v>0</v>
      </c>
      <c r="G68" s="1100">
        <f>SUM(G69:G77)</f>
        <v>0</v>
      </c>
      <c r="H68" s="922"/>
      <c r="I68" s="1099"/>
      <c r="J68" s="1099"/>
      <c r="K68" s="1099"/>
      <c r="L68" s="1099"/>
      <c r="M68" s="1098"/>
      <c r="N68" s="1097"/>
      <c r="O68" s="1097"/>
      <c r="P68" s="1096"/>
      <c r="Q68" s="1095"/>
    </row>
    <row r="69" spans="2:17" ht="14.1" customHeight="1" x14ac:dyDescent="0.2">
      <c r="C69" s="1211">
        <v>1</v>
      </c>
      <c r="D69" s="1210" t="s">
        <v>834</v>
      </c>
      <c r="E69" s="1209"/>
      <c r="F69" s="1209"/>
      <c r="G69" s="1209"/>
      <c r="H69" s="1205"/>
      <c r="I69" s="1205"/>
      <c r="J69" s="1205"/>
      <c r="K69" s="1205"/>
      <c r="L69" s="1205"/>
      <c r="M69" s="1208"/>
      <c r="N69" s="1208"/>
      <c r="O69" s="1208"/>
      <c r="P69" s="1208"/>
    </row>
    <row r="70" spans="2:17" ht="14.1" customHeight="1" x14ac:dyDescent="0.2">
      <c r="C70" s="1093">
        <v>2</v>
      </c>
      <c r="D70" s="650" t="s">
        <v>835</v>
      </c>
      <c r="E70" s="1207"/>
      <c r="F70" s="1207"/>
      <c r="G70" s="1207"/>
      <c r="H70" s="1205"/>
      <c r="I70" s="1205"/>
      <c r="J70" s="1205"/>
      <c r="K70" s="1205"/>
      <c r="L70" s="1205"/>
      <c r="M70" s="1206"/>
      <c r="N70" s="1205"/>
      <c r="O70" s="1205"/>
      <c r="P70" s="1205"/>
    </row>
    <row r="71" spans="2:17" ht="14.1" customHeight="1" x14ac:dyDescent="0.2">
      <c r="C71" s="1093">
        <v>3</v>
      </c>
      <c r="D71" s="650" t="s">
        <v>836</v>
      </c>
      <c r="E71" s="1204"/>
      <c r="F71" s="1204"/>
      <c r="G71" s="1204"/>
      <c r="H71" s="1095"/>
      <c r="I71" s="1095"/>
      <c r="J71" s="1095"/>
      <c r="K71" s="1095"/>
      <c r="L71" s="1095"/>
      <c r="M71" s="1203"/>
      <c r="N71" s="1095"/>
      <c r="O71" s="1095"/>
      <c r="P71" s="1095"/>
    </row>
    <row r="72" spans="2:17" ht="14.1" customHeight="1" x14ac:dyDescent="0.2">
      <c r="C72" s="1093">
        <v>4</v>
      </c>
      <c r="D72" s="650" t="s">
        <v>837</v>
      </c>
      <c r="E72" s="1204"/>
      <c r="F72" s="1204"/>
      <c r="G72" s="1204"/>
      <c r="H72" s="1095"/>
      <c r="I72" s="1095"/>
      <c r="J72" s="1095"/>
      <c r="K72" s="1095"/>
      <c r="L72" s="1095"/>
      <c r="M72" s="1203"/>
      <c r="N72" s="1095"/>
      <c r="O72" s="1095"/>
      <c r="P72" s="1095"/>
    </row>
    <row r="73" spans="2:17" ht="14.1" customHeight="1" x14ac:dyDescent="0.2">
      <c r="C73" s="1093">
        <v>5</v>
      </c>
      <c r="D73" s="650" t="s">
        <v>838</v>
      </c>
      <c r="E73" s="1204"/>
      <c r="F73" s="1204"/>
      <c r="G73" s="1204"/>
      <c r="H73" s="1095"/>
      <c r="I73" s="1095"/>
      <c r="J73" s="1095"/>
      <c r="K73" s="1095"/>
      <c r="L73" s="1095"/>
      <c r="M73" s="1203"/>
      <c r="N73" s="1095"/>
      <c r="O73" s="1095"/>
      <c r="P73" s="1095"/>
    </row>
    <row r="74" spans="2:17" ht="14.1" customHeight="1" x14ac:dyDescent="0.2">
      <c r="C74" s="1093">
        <v>6</v>
      </c>
      <c r="D74" s="650" t="s">
        <v>839</v>
      </c>
      <c r="E74" s="1094"/>
      <c r="F74" s="1094"/>
      <c r="G74" s="1094"/>
    </row>
    <row r="75" spans="2:17" ht="14.1" customHeight="1" x14ac:dyDescent="0.2">
      <c r="C75" s="1093">
        <v>7</v>
      </c>
      <c r="D75" s="650" t="s">
        <v>840</v>
      </c>
      <c r="E75" s="1094"/>
      <c r="F75" s="1094"/>
      <c r="G75" s="1094"/>
    </row>
    <row r="76" spans="2:17" ht="14.1" customHeight="1" x14ac:dyDescent="0.2">
      <c r="C76" s="1093">
        <v>8</v>
      </c>
      <c r="D76" s="650" t="s">
        <v>86</v>
      </c>
      <c r="E76" s="1094"/>
      <c r="F76" s="1094"/>
      <c r="G76" s="1094"/>
    </row>
    <row r="77" spans="2:17" ht="14.1" customHeight="1" x14ac:dyDescent="0.2">
      <c r="C77" s="1202">
        <v>9</v>
      </c>
      <c r="D77" s="648" t="s">
        <v>311</v>
      </c>
      <c r="E77" s="1092"/>
      <c r="F77" s="1092"/>
      <c r="G77" s="1092"/>
    </row>
  </sheetData>
  <sheetProtection algorithmName="SHA-512" hashValue="AVzPYmt7qaqIw/PZ38TI1X+Ay5ZWMpl5FLAoJzuEdXZ4+U7dnoTFeAF2AqpNm611GGIrtSKnU5T7zT5fBJr34w==" saltValue="cNPP/hG4vQJkBxNBkRuOWA==" spinCount="100000" sheet="1" objects="1" scenarios="1"/>
  <mergeCells count="25">
    <mergeCell ref="D3:P3"/>
    <mergeCell ref="Q5:Q10"/>
    <mergeCell ref="E6:L6"/>
    <mergeCell ref="E8:L8"/>
    <mergeCell ref="N8:N10"/>
    <mergeCell ref="O8:O10"/>
    <mergeCell ref="E5:L5"/>
    <mergeCell ref="M5:M10"/>
    <mergeCell ref="N5:P7"/>
    <mergeCell ref="P1:Q1"/>
    <mergeCell ref="B63:D63"/>
    <mergeCell ref="B64:D64"/>
    <mergeCell ref="B65:D65"/>
    <mergeCell ref="B66:D66"/>
    <mergeCell ref="P8:P10"/>
    <mergeCell ref="E10:L10"/>
    <mergeCell ref="B11:D11"/>
    <mergeCell ref="B17:D17"/>
    <mergeCell ref="B18:D18"/>
    <mergeCell ref="B19:B30"/>
    <mergeCell ref="B31:B48"/>
    <mergeCell ref="B49:D49"/>
    <mergeCell ref="B57:D57"/>
    <mergeCell ref="B5:D10"/>
    <mergeCell ref="D2:M2"/>
  </mergeCells>
  <printOptions horizontalCentered="1"/>
  <pageMargins left="0.59055118110236227" right="0.51181102362204722" top="1.1811023622047245" bottom="0.98425196850393704" header="0.51181102362204722" footer="0.51181102362204722"/>
  <pageSetup paperSize="9" scale="40"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74A7A890-20AE-440A-B513-33649349F7D7}">
          <x14:formula1>
            <xm:f>słownik!$A$2:$A$175</xm:f>
          </x14:formula1>
          <xm:sqref>D50:D56 D58:D62</xm:sqref>
        </x14:dataValidation>
      </x14:dataValidations>
    </ext>
  </extLst>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A16AC4-C564-43DB-BCE3-2F97DAF95AF5}">
  <sheetPr>
    <tabColor rgb="FFFF0000"/>
    <pageSetUpPr fitToPage="1"/>
  </sheetPr>
  <dimension ref="B1:Q70"/>
  <sheetViews>
    <sheetView view="pageBreakPreview" zoomScaleNormal="100" zoomScaleSheetLayoutView="100" workbookViewId="0">
      <selection activeCell="H1" sqref="H1:J1"/>
    </sheetView>
  </sheetViews>
  <sheetFormatPr defaultColWidth="9.28515625" defaultRowHeight="12.75" x14ac:dyDescent="0.2"/>
  <cols>
    <col min="1" max="1" width="2.85546875" style="874" customWidth="1"/>
    <col min="2" max="2" width="8.140625" style="874" customWidth="1"/>
    <col min="3" max="3" width="4.42578125" style="874" customWidth="1"/>
    <col min="4" max="4" width="44.42578125" style="874" customWidth="1"/>
    <col min="5" max="8" width="7.7109375" style="874" customWidth="1"/>
    <col min="9" max="9" width="9" style="874" customWidth="1"/>
    <col min="10" max="10" width="12.140625" style="874" customWidth="1"/>
    <col min="11" max="11" width="3.5703125" style="874" customWidth="1"/>
    <col min="12" max="12" width="6.7109375" style="874" customWidth="1"/>
    <col min="13" max="13" width="8.5703125" style="874" customWidth="1"/>
    <col min="14" max="15" width="7.7109375" style="874" customWidth="1"/>
    <col min="16" max="16" width="8.42578125" style="874" customWidth="1"/>
    <col min="17" max="17" width="12.28515625" style="874" customWidth="1"/>
    <col min="18" max="18" width="5.42578125" style="874" customWidth="1"/>
    <col min="19" max="16384" width="9.28515625" style="874"/>
  </cols>
  <sheetData>
    <row r="1" spans="2:17" s="1223" customFormat="1" ht="18" x14ac:dyDescent="0.2">
      <c r="B1" s="966"/>
      <c r="C1" s="966"/>
      <c r="D1" s="965" t="str">
        <f>wizyt!C3</f>
        <v>??</v>
      </c>
      <c r="E1" s="1017"/>
      <c r="F1" s="1017"/>
      <c r="G1" s="1017"/>
      <c r="H1" s="2040" t="str">
        <f>wizyt!$B$1</f>
        <v xml:space="preserve"> </v>
      </c>
      <c r="I1" s="2708" t="str">
        <f>wizyt!$D$1</f>
        <v xml:space="preserve"> </v>
      </c>
      <c r="J1" s="2709"/>
      <c r="K1" s="1017"/>
      <c r="L1" s="1017"/>
      <c r="M1" s="1017"/>
      <c r="N1" s="1017"/>
      <c r="O1" s="1017"/>
      <c r="P1" s="1198"/>
      <c r="Q1" s="270"/>
    </row>
    <row r="2" spans="2:17" s="1223" customFormat="1" ht="20.25" x14ac:dyDescent="0.2">
      <c r="B2" s="270"/>
      <c r="C2" s="270"/>
      <c r="D2" s="2710" t="s">
        <v>755</v>
      </c>
      <c r="E2" s="2710"/>
      <c r="F2" s="2710"/>
      <c r="G2" s="2710"/>
      <c r="H2" s="2710"/>
      <c r="I2" s="2810" t="str">
        <f>wizyt!H3</f>
        <v>2023/2024</v>
      </c>
      <c r="J2" s="2810"/>
      <c r="K2" s="998"/>
      <c r="L2" s="998"/>
      <c r="M2" s="998"/>
      <c r="N2" s="1197"/>
      <c r="O2" s="1197"/>
      <c r="P2" s="1325"/>
      <c r="Q2" s="270"/>
    </row>
    <row r="3" spans="2:17" s="1223" customFormat="1" ht="18.75" customHeight="1" x14ac:dyDescent="0.2">
      <c r="B3" s="1323" t="s">
        <v>841</v>
      </c>
      <c r="C3" s="963"/>
      <c r="D3" s="996"/>
      <c r="E3" s="1324" t="s">
        <v>842</v>
      </c>
      <c r="F3" s="996"/>
      <c r="G3" s="996"/>
      <c r="H3" s="996"/>
      <c r="I3" s="996"/>
      <c r="J3" s="1324"/>
      <c r="K3" s="996"/>
      <c r="L3" s="996"/>
      <c r="M3" s="995"/>
      <c r="N3" s="995"/>
      <c r="O3" s="995"/>
      <c r="P3" s="995"/>
      <c r="Q3" s="270"/>
    </row>
    <row r="4" spans="2:17" s="1223" customFormat="1" ht="27" customHeight="1" thickBot="1" x14ac:dyDescent="0.25">
      <c r="B4" s="1323" t="s">
        <v>776</v>
      </c>
      <c r="C4" s="1322"/>
      <c r="D4" s="330"/>
      <c r="E4" s="1016"/>
      <c r="F4" s="1016"/>
      <c r="G4" s="1321"/>
      <c r="H4" s="1016"/>
      <c r="I4" s="1016"/>
      <c r="J4" s="1320"/>
      <c r="K4" s="1320"/>
      <c r="L4" s="1320"/>
      <c r="M4" s="1320"/>
      <c r="N4" s="1016"/>
      <c r="O4" s="1016"/>
      <c r="P4" s="330"/>
      <c r="Q4" s="270"/>
    </row>
    <row r="5" spans="2:17" s="1223" customFormat="1" ht="12.75" customHeight="1" thickTop="1" x14ac:dyDescent="0.2">
      <c r="B5" s="2811" t="s">
        <v>843</v>
      </c>
      <c r="C5" s="2812"/>
      <c r="D5" s="2812"/>
      <c r="E5" s="2815" t="s">
        <v>817</v>
      </c>
      <c r="F5" s="2816"/>
      <c r="G5" s="2816"/>
      <c r="H5" s="2817"/>
      <c r="I5" s="1319"/>
      <c r="J5" s="2818" t="s">
        <v>758</v>
      </c>
    </row>
    <row r="6" spans="2:17" s="1223" customFormat="1" ht="12.75" customHeight="1" x14ac:dyDescent="0.2">
      <c r="B6" s="2813"/>
      <c r="C6" s="2766"/>
      <c r="D6" s="2766"/>
      <c r="E6" s="958" t="s">
        <v>523</v>
      </c>
      <c r="F6" s="958" t="s">
        <v>524</v>
      </c>
      <c r="G6" s="958" t="s">
        <v>525</v>
      </c>
      <c r="H6" s="960" t="s">
        <v>526</v>
      </c>
      <c r="I6" s="2821" t="s">
        <v>572</v>
      </c>
      <c r="J6" s="2819"/>
    </row>
    <row r="7" spans="2:17" s="1223" customFormat="1" ht="12.75" customHeight="1" x14ac:dyDescent="0.2">
      <c r="B7" s="2813"/>
      <c r="C7" s="2766"/>
      <c r="D7" s="2766"/>
      <c r="E7" s="2824" t="s">
        <v>761</v>
      </c>
      <c r="F7" s="2825"/>
      <c r="G7" s="2825"/>
      <c r="H7" s="2826"/>
      <c r="I7" s="2822"/>
      <c r="J7" s="2819"/>
      <c r="M7" s="1318"/>
    </row>
    <row r="8" spans="2:17" s="1223" customFormat="1" ht="12.75" customHeight="1" x14ac:dyDescent="0.2">
      <c r="B8" s="2813"/>
      <c r="C8" s="2766"/>
      <c r="D8" s="2766"/>
      <c r="E8" s="2754" t="s">
        <v>844</v>
      </c>
      <c r="F8" s="2695"/>
      <c r="G8" s="2695"/>
      <c r="H8" s="2809"/>
      <c r="I8" s="2822"/>
      <c r="J8" s="2819"/>
    </row>
    <row r="9" spans="2:17" s="1223" customFormat="1" ht="12.75" customHeight="1" x14ac:dyDescent="0.2">
      <c r="B9" s="2813"/>
      <c r="C9" s="2766"/>
      <c r="D9" s="2766"/>
      <c r="E9" s="1728">
        <f>'kalendarz  A'!$F$30</f>
        <v>27</v>
      </c>
      <c r="F9" s="1728">
        <f>'kalendarz  A'!$F$30</f>
        <v>27</v>
      </c>
      <c r="G9" s="1728">
        <f>'kalendarz  A'!$F$30</f>
        <v>27</v>
      </c>
      <c r="H9" s="1728">
        <f>'kalendarz  A'!$F$31</f>
        <v>11</v>
      </c>
      <c r="I9" s="2822"/>
      <c r="J9" s="2819"/>
    </row>
    <row r="10" spans="2:17" s="1223" customFormat="1" ht="16.5" customHeight="1" thickBot="1" x14ac:dyDescent="0.25">
      <c r="B10" s="2814"/>
      <c r="C10" s="2767"/>
      <c r="D10" s="2767"/>
      <c r="E10" s="2827" t="s">
        <v>845</v>
      </c>
      <c r="F10" s="2828"/>
      <c r="G10" s="2828"/>
      <c r="H10" s="2829"/>
      <c r="I10" s="2823"/>
      <c r="J10" s="2820"/>
    </row>
    <row r="11" spans="2:17" s="1223" customFormat="1" ht="27" customHeight="1" thickBot="1" x14ac:dyDescent="0.25">
      <c r="B11" s="1317"/>
      <c r="C11" s="1316"/>
      <c r="D11" s="1315" t="s">
        <v>818</v>
      </c>
      <c r="E11" s="1314">
        <f>SUM(E15:E17)+E12</f>
        <v>41</v>
      </c>
      <c r="F11" s="1314">
        <f>SUM(F15:F17)+F12</f>
        <v>33</v>
      </c>
      <c r="G11" s="1314">
        <f>SUM(G15:G17)+G12</f>
        <v>32</v>
      </c>
      <c r="H11" s="1314">
        <f>SUM(H15:H17)+H12</f>
        <v>28</v>
      </c>
      <c r="I11" s="1313">
        <f t="shared" ref="I11:I17" si="0">SUM(E11:H11)</f>
        <v>134</v>
      </c>
      <c r="J11" s="2830"/>
      <c r="K11" s="1243"/>
    </row>
    <row r="12" spans="2:17" s="1223" customFormat="1" ht="14.25" customHeight="1" x14ac:dyDescent="0.2">
      <c r="B12" s="1309"/>
      <c r="C12" s="1308"/>
      <c r="D12" s="1183" t="s">
        <v>819</v>
      </c>
      <c r="E12" s="1307">
        <f>SUM(E13:E14)</f>
        <v>41</v>
      </c>
      <c r="F12" s="1307">
        <f>SUM(F13:F14)</f>
        <v>33</v>
      </c>
      <c r="G12" s="1307">
        <f>SUM(G13:G14)</f>
        <v>32</v>
      </c>
      <c r="H12" s="1307">
        <f>SUM(H13:H14)</f>
        <v>28</v>
      </c>
      <c r="I12" s="1310">
        <f t="shared" si="0"/>
        <v>134</v>
      </c>
      <c r="J12" s="2831"/>
      <c r="K12" s="1243"/>
    </row>
    <row r="13" spans="2:17" s="1223" customFormat="1" ht="14.25" customHeight="1" x14ac:dyDescent="0.2">
      <c r="B13" s="1309"/>
      <c r="C13" s="1308"/>
      <c r="D13" s="1183" t="s">
        <v>820</v>
      </c>
      <c r="E13" s="1307">
        <f>SUM(E19:E28)</f>
        <v>8</v>
      </c>
      <c r="F13" s="1307">
        <f>SUM(F19:F28)</f>
        <v>8</v>
      </c>
      <c r="G13" s="1307">
        <f>SUM(G19:G28)</f>
        <v>9</v>
      </c>
      <c r="H13" s="1307">
        <f>SUM(H19:H28)</f>
        <v>10</v>
      </c>
      <c r="I13" s="1310">
        <f t="shared" si="0"/>
        <v>35</v>
      </c>
      <c r="J13" s="2831"/>
      <c r="K13" s="1243"/>
    </row>
    <row r="14" spans="2:17" s="1223" customFormat="1" ht="14.25" customHeight="1" x14ac:dyDescent="0.2">
      <c r="B14" s="1309"/>
      <c r="C14" s="1308"/>
      <c r="D14" s="1183" t="s">
        <v>821</v>
      </c>
      <c r="E14" s="1307">
        <f>SUM(E29:E45)</f>
        <v>33</v>
      </c>
      <c r="F14" s="1307">
        <f>SUM(F29:F45)</f>
        <v>25</v>
      </c>
      <c r="G14" s="1307">
        <f>SUM(G29:G45)</f>
        <v>23</v>
      </c>
      <c r="H14" s="1307">
        <f>SUM(H29:H45)</f>
        <v>18</v>
      </c>
      <c r="I14" s="1310">
        <f t="shared" si="0"/>
        <v>99</v>
      </c>
      <c r="J14" s="2831"/>
      <c r="K14" s="1243"/>
    </row>
    <row r="15" spans="2:17" s="1223" customFormat="1" ht="14.25" hidden="1" customHeight="1" x14ac:dyDescent="0.2">
      <c r="B15" s="1309"/>
      <c r="C15" s="1308"/>
      <c r="D15" s="1183" t="s">
        <v>822</v>
      </c>
      <c r="E15" s="1307">
        <f>E46</f>
        <v>0</v>
      </c>
      <c r="F15" s="1311">
        <f>F46</f>
        <v>0</v>
      </c>
      <c r="G15" s="1311">
        <f>G46</f>
        <v>0</v>
      </c>
      <c r="H15" s="1312">
        <f>H46</f>
        <v>0</v>
      </c>
      <c r="I15" s="1310">
        <f t="shared" si="0"/>
        <v>0</v>
      </c>
      <c r="J15" s="2831"/>
      <c r="K15" s="1243"/>
    </row>
    <row r="16" spans="2:17" s="1223" customFormat="1" ht="14.25" customHeight="1" x14ac:dyDescent="0.2">
      <c r="B16" s="1309"/>
      <c r="C16" s="1308"/>
      <c r="D16" s="1183" t="s">
        <v>823</v>
      </c>
      <c r="E16" s="1307">
        <f>E56</f>
        <v>0</v>
      </c>
      <c r="F16" s="1311">
        <f>F56</f>
        <v>0</v>
      </c>
      <c r="G16" s="1311">
        <f>G56</f>
        <v>0</v>
      </c>
      <c r="H16" s="1311">
        <f>H56</f>
        <v>0</v>
      </c>
      <c r="I16" s="1310">
        <f t="shared" si="0"/>
        <v>0</v>
      </c>
      <c r="J16" s="2831"/>
      <c r="K16" s="1243"/>
    </row>
    <row r="17" spans="2:11" s="1223" customFormat="1" ht="13.5" customHeight="1" thickBot="1" x14ac:dyDescent="0.25">
      <c r="B17" s="1309"/>
      <c r="C17" s="1308"/>
      <c r="D17" s="1039" t="s">
        <v>846</v>
      </c>
      <c r="E17" s="1307">
        <f>SUM(E64:E67)</f>
        <v>0</v>
      </c>
      <c r="F17" s="1307">
        <f>SUM(F64:F67)</f>
        <v>0</v>
      </c>
      <c r="G17" s="1307">
        <f>SUM(G64:G67)</f>
        <v>0</v>
      </c>
      <c r="H17" s="1307">
        <f>SUM(H64:H67)</f>
        <v>0</v>
      </c>
      <c r="I17" s="1306">
        <f t="shared" si="0"/>
        <v>0</v>
      </c>
      <c r="J17" s="2832"/>
      <c r="K17" s="1243"/>
    </row>
    <row r="18" spans="2:11" s="1223" customFormat="1" ht="19.5" customHeight="1" x14ac:dyDescent="0.2">
      <c r="B18" s="1305"/>
      <c r="C18" s="1865" t="s">
        <v>766</v>
      </c>
      <c r="D18" s="1865"/>
      <c r="E18" s="1866"/>
      <c r="F18" s="1866"/>
      <c r="G18" s="1866"/>
      <c r="H18" s="1866"/>
      <c r="I18" s="1867"/>
      <c r="J18" s="1868"/>
      <c r="K18" s="1243"/>
    </row>
    <row r="19" spans="2:11" s="991" customFormat="1" ht="14.1" customHeight="1" x14ac:dyDescent="0.2">
      <c r="B19" s="2806" t="s">
        <v>826</v>
      </c>
      <c r="C19" s="1303">
        <v>1</v>
      </c>
      <c r="D19" s="1304" t="s">
        <v>847</v>
      </c>
      <c r="E19" s="1296">
        <v>2</v>
      </c>
      <c r="F19" s="1295">
        <v>2</v>
      </c>
      <c r="G19" s="945">
        <v>2</v>
      </c>
      <c r="H19" s="947">
        <v>3</v>
      </c>
      <c r="I19" s="2017">
        <f t="shared" ref="I19:I45" si="1">SUM(E19:H19)</f>
        <v>9</v>
      </c>
      <c r="J19" s="1293"/>
      <c r="K19" s="1243"/>
    </row>
    <row r="20" spans="2:11" s="991" customFormat="1" ht="14.1" customHeight="1" x14ac:dyDescent="0.2">
      <c r="B20" s="2807"/>
      <c r="C20" s="1125">
        <v>2</v>
      </c>
      <c r="D20" s="1302" t="s">
        <v>778</v>
      </c>
      <c r="E20" s="1257"/>
      <c r="F20" s="894"/>
      <c r="G20" s="893"/>
      <c r="H20" s="930"/>
      <c r="I20" s="1232">
        <f t="shared" si="1"/>
        <v>0</v>
      </c>
      <c r="J20" s="1256"/>
      <c r="K20" s="1243"/>
    </row>
    <row r="21" spans="2:11" s="991" customFormat="1" ht="14.1" customHeight="1" x14ac:dyDescent="0.2">
      <c r="B21" s="2807"/>
      <c r="C21" s="1303">
        <v>3</v>
      </c>
      <c r="D21" s="1302" t="s">
        <v>770</v>
      </c>
      <c r="E21" s="1257"/>
      <c r="F21" s="894"/>
      <c r="G21" s="893"/>
      <c r="H21" s="898"/>
      <c r="I21" s="1232">
        <f t="shared" si="1"/>
        <v>0</v>
      </c>
      <c r="J21" s="1256"/>
      <c r="K21" s="1243"/>
    </row>
    <row r="22" spans="2:11" s="991" customFormat="1" ht="14.1" customHeight="1" x14ac:dyDescent="0.2">
      <c r="B22" s="2807"/>
      <c r="C22" s="1125">
        <v>4</v>
      </c>
      <c r="D22" s="1302" t="s">
        <v>779</v>
      </c>
      <c r="E22" s="1257"/>
      <c r="F22" s="894"/>
      <c r="G22" s="1003">
        <v>1</v>
      </c>
      <c r="H22" s="1201">
        <v>1</v>
      </c>
      <c r="I22" s="1232">
        <f t="shared" si="1"/>
        <v>2</v>
      </c>
      <c r="J22" s="1256"/>
      <c r="K22" s="1243"/>
    </row>
    <row r="23" spans="2:11" s="991" customFormat="1" ht="14.1" customHeight="1" x14ac:dyDescent="0.2">
      <c r="B23" s="2807"/>
      <c r="C23" s="1303">
        <v>5</v>
      </c>
      <c r="D23" s="1302" t="s">
        <v>780</v>
      </c>
      <c r="E23" s="1301">
        <v>1</v>
      </c>
      <c r="F23" s="1004">
        <v>1</v>
      </c>
      <c r="G23" s="893"/>
      <c r="H23" s="898"/>
      <c r="I23" s="1232">
        <f t="shared" si="1"/>
        <v>2</v>
      </c>
      <c r="J23" s="1256"/>
      <c r="K23" s="1243"/>
    </row>
    <row r="24" spans="2:11" s="991" customFormat="1" ht="14.1" customHeight="1" x14ac:dyDescent="0.2">
      <c r="B24" s="2807"/>
      <c r="C24" s="1125">
        <v>6</v>
      </c>
      <c r="D24" s="1302" t="s">
        <v>781</v>
      </c>
      <c r="E24" s="1257"/>
      <c r="F24" s="894"/>
      <c r="G24" s="893"/>
      <c r="H24" s="898"/>
      <c r="I24" s="1232">
        <f t="shared" si="1"/>
        <v>0</v>
      </c>
      <c r="J24" s="1256"/>
      <c r="K24" s="1243"/>
    </row>
    <row r="25" spans="2:11" s="991" customFormat="1" ht="14.1" customHeight="1" x14ac:dyDescent="0.2">
      <c r="B25" s="2807"/>
      <c r="C25" s="1303">
        <v>7</v>
      </c>
      <c r="D25" s="1302" t="s">
        <v>769</v>
      </c>
      <c r="E25" s="1257">
        <v>2</v>
      </c>
      <c r="F25" s="894">
        <v>2</v>
      </c>
      <c r="G25" s="893">
        <v>2</v>
      </c>
      <c r="H25" s="898">
        <v>2</v>
      </c>
      <c r="I25" s="1232">
        <f t="shared" si="1"/>
        <v>8</v>
      </c>
      <c r="J25" s="1256"/>
      <c r="K25" s="1243"/>
    </row>
    <row r="26" spans="2:11" s="991" customFormat="1" ht="14.1" customHeight="1" x14ac:dyDescent="0.2">
      <c r="B26" s="2807"/>
      <c r="C26" s="1125">
        <v>8</v>
      </c>
      <c r="D26" s="1302" t="s">
        <v>694</v>
      </c>
      <c r="E26" s="1301">
        <v>1</v>
      </c>
      <c r="F26" s="1004">
        <v>1</v>
      </c>
      <c r="G26" s="1003">
        <v>1</v>
      </c>
      <c r="H26" s="1201">
        <v>1</v>
      </c>
      <c r="I26" s="1232">
        <f t="shared" si="1"/>
        <v>4</v>
      </c>
      <c r="J26" s="1256"/>
      <c r="K26" s="1243"/>
    </row>
    <row r="27" spans="2:11" s="991" customFormat="1" ht="14.1" customHeight="1" x14ac:dyDescent="0.2">
      <c r="B27" s="2807"/>
      <c r="C27" s="1303">
        <v>9</v>
      </c>
      <c r="D27" s="1302" t="s">
        <v>716</v>
      </c>
      <c r="E27" s="1301">
        <v>2</v>
      </c>
      <c r="F27" s="1004">
        <v>2</v>
      </c>
      <c r="G27" s="1003">
        <v>1</v>
      </c>
      <c r="H27" s="1201">
        <v>1</v>
      </c>
      <c r="I27" s="1232">
        <f t="shared" si="1"/>
        <v>6</v>
      </c>
      <c r="J27" s="1256"/>
      <c r="K27" s="1243"/>
    </row>
    <row r="28" spans="2:11" s="991" customFormat="1" ht="14.1" customHeight="1" x14ac:dyDescent="0.2">
      <c r="B28" s="2833"/>
      <c r="C28" s="1125">
        <v>10</v>
      </c>
      <c r="D28" s="1300" t="s">
        <v>702</v>
      </c>
      <c r="E28" s="1286"/>
      <c r="F28" s="1285"/>
      <c r="G28" s="1299">
        <v>2</v>
      </c>
      <c r="H28" s="1298">
        <v>2</v>
      </c>
      <c r="I28" s="1282">
        <f t="shared" si="1"/>
        <v>4</v>
      </c>
      <c r="J28" s="1281"/>
      <c r="K28" s="1243"/>
    </row>
    <row r="29" spans="2:11" s="991" customFormat="1" ht="14.1" customHeight="1" x14ac:dyDescent="0.2">
      <c r="B29" s="2806" t="s">
        <v>848</v>
      </c>
      <c r="C29" s="1288">
        <v>1</v>
      </c>
      <c r="D29" s="1297" t="s">
        <v>666</v>
      </c>
      <c r="E29" s="1296">
        <v>4</v>
      </c>
      <c r="F29" s="1295">
        <v>4</v>
      </c>
      <c r="G29" s="945">
        <v>4</v>
      </c>
      <c r="H29" s="947">
        <v>4</v>
      </c>
      <c r="I29" s="1294">
        <f t="shared" si="1"/>
        <v>16</v>
      </c>
      <c r="J29" s="1293"/>
      <c r="K29" s="1243"/>
    </row>
    <row r="30" spans="2:11" s="991" customFormat="1" ht="14.1" customHeight="1" x14ac:dyDescent="0.2">
      <c r="B30" s="2807"/>
      <c r="C30" s="1146">
        <v>2</v>
      </c>
      <c r="D30" s="1153" t="s">
        <v>849</v>
      </c>
      <c r="E30" s="1252">
        <v>3</v>
      </c>
      <c r="F30" s="888">
        <v>3</v>
      </c>
      <c r="G30" s="887">
        <v>3</v>
      </c>
      <c r="H30" s="930">
        <v>3</v>
      </c>
      <c r="I30" s="1232">
        <f t="shared" si="1"/>
        <v>12</v>
      </c>
      <c r="J30" s="1251"/>
      <c r="K30" s="1243"/>
    </row>
    <row r="31" spans="2:11" s="991" customFormat="1" ht="14.1" customHeight="1" x14ac:dyDescent="0.2">
      <c r="B31" s="2807"/>
      <c r="C31" s="1288">
        <v>3</v>
      </c>
      <c r="D31" s="1153" t="s">
        <v>850</v>
      </c>
      <c r="E31" s="1252">
        <v>2</v>
      </c>
      <c r="F31" s="888">
        <v>2</v>
      </c>
      <c r="G31" s="887">
        <v>2</v>
      </c>
      <c r="H31" s="930">
        <v>2</v>
      </c>
      <c r="I31" s="1232">
        <f t="shared" si="1"/>
        <v>8</v>
      </c>
      <c r="J31" s="1251"/>
      <c r="K31" s="1243"/>
    </row>
    <row r="32" spans="2:11" s="991" customFormat="1" ht="14.1" customHeight="1" x14ac:dyDescent="0.2">
      <c r="B32" s="2807"/>
      <c r="C32" s="1146">
        <v>4</v>
      </c>
      <c r="D32" s="1292" t="s">
        <v>851</v>
      </c>
      <c r="E32" s="1270">
        <v>1</v>
      </c>
      <c r="F32" s="911"/>
      <c r="G32" s="910"/>
      <c r="H32" s="1143"/>
      <c r="I32" s="1232">
        <f t="shared" si="1"/>
        <v>1</v>
      </c>
      <c r="J32" s="1251"/>
      <c r="K32" s="1243"/>
    </row>
    <row r="33" spans="2:11" s="991" customFormat="1" ht="14.1" customHeight="1" x14ac:dyDescent="0.2">
      <c r="B33" s="2807"/>
      <c r="C33" s="1288">
        <v>5</v>
      </c>
      <c r="D33" s="1150" t="s">
        <v>670</v>
      </c>
      <c r="E33" s="1252">
        <v>2</v>
      </c>
      <c r="F33" s="888">
        <v>2</v>
      </c>
      <c r="G33" s="887">
        <v>2</v>
      </c>
      <c r="H33" s="930">
        <v>1</v>
      </c>
      <c r="I33" s="1232">
        <f t="shared" si="1"/>
        <v>7</v>
      </c>
      <c r="J33" s="1251"/>
      <c r="K33" s="1243"/>
    </row>
    <row r="34" spans="2:11" s="991" customFormat="1" ht="14.1" customHeight="1" x14ac:dyDescent="0.2">
      <c r="B34" s="2807"/>
      <c r="C34" s="1146">
        <v>6</v>
      </c>
      <c r="D34" s="1149" t="s">
        <v>715</v>
      </c>
      <c r="E34" s="1252">
        <v>2</v>
      </c>
      <c r="F34" s="888">
        <v>1</v>
      </c>
      <c r="G34" s="887"/>
      <c r="H34" s="930"/>
      <c r="I34" s="1232">
        <f t="shared" si="1"/>
        <v>3</v>
      </c>
      <c r="J34" s="1251"/>
      <c r="K34" s="1243"/>
    </row>
    <row r="35" spans="2:11" s="991" customFormat="1" ht="14.1" customHeight="1" x14ac:dyDescent="0.2">
      <c r="B35" s="2807"/>
      <c r="C35" s="1288">
        <v>7</v>
      </c>
      <c r="D35" s="1291" t="s">
        <v>711</v>
      </c>
      <c r="E35" s="1290">
        <v>2</v>
      </c>
      <c r="F35" s="888"/>
      <c r="G35" s="887"/>
      <c r="H35" s="930"/>
      <c r="I35" s="1232">
        <f t="shared" si="1"/>
        <v>2</v>
      </c>
      <c r="J35" s="1251"/>
      <c r="K35" s="1243"/>
    </row>
    <row r="36" spans="2:11" s="991" customFormat="1" ht="14.1" customHeight="1" x14ac:dyDescent="0.2">
      <c r="B36" s="2807"/>
      <c r="C36" s="1146">
        <v>8</v>
      </c>
      <c r="D36" s="1150" t="s">
        <v>673</v>
      </c>
      <c r="E36" s="1252">
        <v>2</v>
      </c>
      <c r="F36" s="888">
        <v>1</v>
      </c>
      <c r="G36" s="887">
        <v>1</v>
      </c>
      <c r="H36" s="930"/>
      <c r="I36" s="1232">
        <f t="shared" si="1"/>
        <v>4</v>
      </c>
      <c r="J36" s="1251"/>
      <c r="K36" s="1243"/>
    </row>
    <row r="37" spans="2:11" s="991" customFormat="1" ht="14.1" customHeight="1" x14ac:dyDescent="0.2">
      <c r="B37" s="2807"/>
      <c r="C37" s="1288">
        <v>9</v>
      </c>
      <c r="D37" s="1150" t="s">
        <v>674</v>
      </c>
      <c r="E37" s="1252">
        <v>2</v>
      </c>
      <c r="F37" s="888">
        <v>1</v>
      </c>
      <c r="G37" s="887">
        <v>1</v>
      </c>
      <c r="H37" s="930"/>
      <c r="I37" s="1232">
        <f t="shared" si="1"/>
        <v>4</v>
      </c>
      <c r="J37" s="1251"/>
      <c r="K37" s="1243"/>
    </row>
    <row r="38" spans="2:11" s="991" customFormat="1" ht="14.1" customHeight="1" x14ac:dyDescent="0.2">
      <c r="B38" s="2807"/>
      <c r="C38" s="1146">
        <v>10</v>
      </c>
      <c r="D38" s="1150" t="s">
        <v>712</v>
      </c>
      <c r="E38" s="1252">
        <v>2</v>
      </c>
      <c r="F38" s="888">
        <v>1</v>
      </c>
      <c r="G38" s="887">
        <v>1</v>
      </c>
      <c r="H38" s="930"/>
      <c r="I38" s="1232">
        <f t="shared" si="1"/>
        <v>4</v>
      </c>
      <c r="J38" s="1251"/>
      <c r="K38" s="1243"/>
    </row>
    <row r="39" spans="2:11" s="991" customFormat="1" ht="14.1" customHeight="1" x14ac:dyDescent="0.2">
      <c r="B39" s="2807"/>
      <c r="C39" s="1288">
        <v>11</v>
      </c>
      <c r="D39" s="1150" t="s">
        <v>676</v>
      </c>
      <c r="E39" s="1252">
        <v>2</v>
      </c>
      <c r="F39" s="888">
        <v>1</v>
      </c>
      <c r="G39" s="887">
        <v>1</v>
      </c>
      <c r="H39" s="930"/>
      <c r="I39" s="1232">
        <f t="shared" si="1"/>
        <v>4</v>
      </c>
      <c r="J39" s="1251"/>
      <c r="K39" s="1243"/>
    </row>
    <row r="40" spans="2:11" s="991" customFormat="1" ht="14.1" customHeight="1" x14ac:dyDescent="0.2">
      <c r="B40" s="2807"/>
      <c r="C40" s="1146">
        <v>12</v>
      </c>
      <c r="D40" s="1289" t="s">
        <v>677</v>
      </c>
      <c r="E40" s="1252">
        <v>3</v>
      </c>
      <c r="F40" s="888">
        <v>4</v>
      </c>
      <c r="G40" s="887">
        <v>3</v>
      </c>
      <c r="H40" s="930">
        <v>4</v>
      </c>
      <c r="I40" s="1232">
        <f t="shared" si="1"/>
        <v>14</v>
      </c>
      <c r="J40" s="1251"/>
      <c r="K40" s="1243"/>
    </row>
    <row r="41" spans="2:11" s="991" customFormat="1" ht="14.1" customHeight="1" x14ac:dyDescent="0.2">
      <c r="B41" s="2807"/>
      <c r="C41" s="1288">
        <v>13</v>
      </c>
      <c r="D41" s="1150" t="s">
        <v>678</v>
      </c>
      <c r="E41" s="1252">
        <v>1</v>
      </c>
      <c r="F41" s="888">
        <v>1</v>
      </c>
      <c r="G41" s="887">
        <v>1</v>
      </c>
      <c r="H41" s="930"/>
      <c r="I41" s="1232">
        <f t="shared" si="1"/>
        <v>3</v>
      </c>
      <c r="J41" s="1251"/>
      <c r="K41" s="1243"/>
    </row>
    <row r="42" spans="2:11" s="991" customFormat="1" ht="14.1" customHeight="1" x14ac:dyDescent="0.2">
      <c r="B42" s="2807"/>
      <c r="C42" s="1146">
        <v>14</v>
      </c>
      <c r="D42" s="1150" t="s">
        <v>680</v>
      </c>
      <c r="E42" s="1252">
        <v>3</v>
      </c>
      <c r="F42" s="888">
        <v>3</v>
      </c>
      <c r="G42" s="887">
        <v>3</v>
      </c>
      <c r="H42" s="930">
        <v>3</v>
      </c>
      <c r="I42" s="1232">
        <f t="shared" si="1"/>
        <v>12</v>
      </c>
      <c r="J42" s="1251"/>
      <c r="K42" s="1243"/>
    </row>
    <row r="43" spans="2:11" s="991" customFormat="1" ht="14.1" customHeight="1" x14ac:dyDescent="0.2">
      <c r="B43" s="2807"/>
      <c r="C43" s="1288">
        <v>15</v>
      </c>
      <c r="D43" s="1150" t="s">
        <v>681</v>
      </c>
      <c r="E43" s="1252">
        <v>1</v>
      </c>
      <c r="F43" s="888"/>
      <c r="G43" s="887"/>
      <c r="H43" s="930"/>
      <c r="I43" s="1232">
        <f t="shared" si="1"/>
        <v>1</v>
      </c>
      <c r="J43" s="1251"/>
      <c r="K43" s="1243"/>
    </row>
    <row r="44" spans="2:11" s="991" customFormat="1" ht="14.1" customHeight="1" x14ac:dyDescent="0.2">
      <c r="B44" s="2807"/>
      <c r="C44" s="1146">
        <v>16</v>
      </c>
      <c r="D44" s="1287" t="s">
        <v>682</v>
      </c>
      <c r="E44" s="1286">
        <v>1</v>
      </c>
      <c r="F44" s="1285">
        <v>1</v>
      </c>
      <c r="G44" s="1284">
        <v>1</v>
      </c>
      <c r="H44" s="1283">
        <v>1</v>
      </c>
      <c r="I44" s="1282">
        <f t="shared" si="1"/>
        <v>4</v>
      </c>
      <c r="J44" s="1281"/>
      <c r="K44" s="1243"/>
    </row>
    <row r="45" spans="2:11" s="991" customFormat="1" ht="19.350000000000001" customHeight="1" thickBot="1" x14ac:dyDescent="0.25">
      <c r="B45" s="2807"/>
      <c r="C45" s="1280" t="s">
        <v>852</v>
      </c>
      <c r="D45" s="1279"/>
      <c r="E45" s="1278"/>
      <c r="F45" s="921"/>
      <c r="G45" s="920"/>
      <c r="H45" s="922"/>
      <c r="I45" s="1277">
        <f t="shared" si="1"/>
        <v>0</v>
      </c>
      <c r="J45" s="2018"/>
      <c r="K45" s="1243"/>
    </row>
    <row r="46" spans="2:11" s="1223" customFormat="1" ht="19.5" hidden="1" customHeight="1" thickTop="1" x14ac:dyDescent="0.2">
      <c r="B46" s="1276"/>
      <c r="C46" s="1266" t="s">
        <v>773</v>
      </c>
      <c r="D46" s="1275"/>
      <c r="E46" s="1273">
        <f>SUM(E47:E55)</f>
        <v>0</v>
      </c>
      <c r="F46" s="1273">
        <f>SUM(F47:F55)</f>
        <v>0</v>
      </c>
      <c r="G46" s="1273">
        <f>SUM(G47:G55)</f>
        <v>0</v>
      </c>
      <c r="H46" s="1274">
        <f>SUM(H47:H55)</f>
        <v>0</v>
      </c>
      <c r="I46" s="1273">
        <f>SUM(I47:I55)</f>
        <v>0</v>
      </c>
      <c r="J46" s="1272"/>
      <c r="K46" s="1243"/>
    </row>
    <row r="47" spans="2:11" s="1223" customFormat="1" ht="14.1" hidden="1" customHeight="1" x14ac:dyDescent="0.2">
      <c r="B47" s="1258"/>
      <c r="C47" s="1126">
        <v>1</v>
      </c>
      <c r="D47" s="1259"/>
      <c r="E47" s="1257"/>
      <c r="F47" s="894"/>
      <c r="G47" s="893"/>
      <c r="H47" s="898"/>
      <c r="I47" s="1238">
        <f t="shared" ref="I47:I55" si="2">SUM(E47:H47)</f>
        <v>0</v>
      </c>
      <c r="J47" s="1256"/>
      <c r="K47" s="1243"/>
    </row>
    <row r="48" spans="2:11" s="1223" customFormat="1" ht="14.1" hidden="1" customHeight="1" x14ac:dyDescent="0.2">
      <c r="B48" s="1258"/>
      <c r="C48" s="1126">
        <v>2</v>
      </c>
      <c r="D48" s="1253"/>
      <c r="E48" s="1257"/>
      <c r="F48" s="894"/>
      <c r="G48" s="893"/>
      <c r="H48" s="898"/>
      <c r="I48" s="1232">
        <f t="shared" si="2"/>
        <v>0</v>
      </c>
      <c r="J48" s="1256"/>
      <c r="K48" s="1243"/>
    </row>
    <row r="49" spans="2:11" s="1223" customFormat="1" ht="14.1" hidden="1" customHeight="1" x14ac:dyDescent="0.2">
      <c r="B49" s="1258"/>
      <c r="C49" s="1126">
        <v>3</v>
      </c>
      <c r="D49" s="1253"/>
      <c r="E49" s="1257"/>
      <c r="F49" s="894"/>
      <c r="G49" s="893"/>
      <c r="H49" s="898"/>
      <c r="I49" s="1232">
        <f t="shared" si="2"/>
        <v>0</v>
      </c>
      <c r="J49" s="1256"/>
      <c r="K49" s="1243"/>
    </row>
    <row r="50" spans="2:11" s="1223" customFormat="1" ht="14.1" hidden="1" customHeight="1" x14ac:dyDescent="0.2">
      <c r="B50" s="1258"/>
      <c r="C50" s="1126">
        <v>4</v>
      </c>
      <c r="D50" s="1253"/>
      <c r="E50" s="1257"/>
      <c r="F50" s="894"/>
      <c r="G50" s="893"/>
      <c r="H50" s="898"/>
      <c r="I50" s="1232">
        <f t="shared" si="2"/>
        <v>0</v>
      </c>
      <c r="J50" s="1256"/>
      <c r="K50" s="1243"/>
    </row>
    <row r="51" spans="2:11" s="1223" customFormat="1" ht="14.1" hidden="1" customHeight="1" x14ac:dyDescent="0.2">
      <c r="B51" s="1258"/>
      <c r="C51" s="1126">
        <v>5</v>
      </c>
      <c r="D51" s="1253"/>
      <c r="E51" s="1257"/>
      <c r="F51" s="894"/>
      <c r="G51" s="893"/>
      <c r="H51" s="898"/>
      <c r="I51" s="1232">
        <f t="shared" si="2"/>
        <v>0</v>
      </c>
      <c r="J51" s="1256"/>
      <c r="K51" s="1243"/>
    </row>
    <row r="52" spans="2:11" s="1223" customFormat="1" ht="14.1" hidden="1" customHeight="1" x14ac:dyDescent="0.2">
      <c r="B52" s="1258"/>
      <c r="C52" s="1126">
        <v>6</v>
      </c>
      <c r="D52" s="1253"/>
      <c r="E52" s="1257"/>
      <c r="F52" s="894"/>
      <c r="G52" s="893"/>
      <c r="H52" s="898"/>
      <c r="I52" s="1232">
        <f t="shared" si="2"/>
        <v>0</v>
      </c>
      <c r="J52" s="1256"/>
      <c r="K52" s="1243"/>
    </row>
    <row r="53" spans="2:11" s="1223" customFormat="1" ht="14.1" hidden="1" customHeight="1" x14ac:dyDescent="0.2">
      <c r="B53" s="1254"/>
      <c r="C53" s="1126">
        <v>7</v>
      </c>
      <c r="D53" s="1253"/>
      <c r="E53" s="1252"/>
      <c r="F53" s="888"/>
      <c r="G53" s="887"/>
      <c r="H53" s="930"/>
      <c r="I53" s="1232">
        <f t="shared" si="2"/>
        <v>0</v>
      </c>
      <c r="J53" s="1251"/>
      <c r="K53" s="1243"/>
    </row>
    <row r="54" spans="2:11" s="1223" customFormat="1" ht="14.1" hidden="1" customHeight="1" x14ac:dyDescent="0.2">
      <c r="B54" s="1254"/>
      <c r="C54" s="1126">
        <v>8</v>
      </c>
      <c r="D54" s="1253"/>
      <c r="E54" s="1252"/>
      <c r="F54" s="888"/>
      <c r="G54" s="887"/>
      <c r="H54" s="930"/>
      <c r="I54" s="1232">
        <f t="shared" si="2"/>
        <v>0</v>
      </c>
      <c r="J54" s="1251"/>
      <c r="K54" s="1243"/>
    </row>
    <row r="55" spans="2:11" s="1223" customFormat="1" ht="14.1" hidden="1" customHeight="1" thickBot="1" x14ac:dyDescent="0.25">
      <c r="B55" s="1271"/>
      <c r="C55" s="1132">
        <v>9</v>
      </c>
      <c r="D55" s="1248"/>
      <c r="E55" s="1270"/>
      <c r="F55" s="911"/>
      <c r="G55" s="910"/>
      <c r="H55" s="1143"/>
      <c r="I55" s="1269">
        <f t="shared" si="2"/>
        <v>0</v>
      </c>
      <c r="J55" s="1268"/>
      <c r="K55" s="1243"/>
    </row>
    <row r="56" spans="2:11" s="1223" customFormat="1" ht="19.350000000000001" customHeight="1" thickTop="1" x14ac:dyDescent="0.2">
      <c r="B56" s="1267"/>
      <c r="C56" s="1266" t="s">
        <v>772</v>
      </c>
      <c r="D56" s="1265"/>
      <c r="E56" s="1263">
        <f>SUM(E57:E63)</f>
        <v>0</v>
      </c>
      <c r="F56" s="1264">
        <f>SUM(F57:F63)</f>
        <v>0</v>
      </c>
      <c r="G56" s="1263">
        <f>SUM(G57:G63)</f>
        <v>0</v>
      </c>
      <c r="H56" s="1262">
        <f>SUM(H57:H63)</f>
        <v>0</v>
      </c>
      <c r="I56" s="1261">
        <f>SUM(I57:I63)</f>
        <v>0</v>
      </c>
      <c r="J56" s="1260"/>
      <c r="K56" s="1243"/>
    </row>
    <row r="57" spans="2:11" s="1223" customFormat="1" ht="14.1" customHeight="1" x14ac:dyDescent="0.2">
      <c r="B57" s="1258"/>
      <c r="C57" s="1126">
        <v>1</v>
      </c>
      <c r="D57" s="1253"/>
      <c r="E57" s="1257"/>
      <c r="F57" s="894"/>
      <c r="G57" s="893"/>
      <c r="H57" s="898"/>
      <c r="I57" s="1238">
        <f t="shared" ref="I57:I67" si="3">SUM(E57:H57)</f>
        <v>0</v>
      </c>
      <c r="J57" s="1256"/>
      <c r="K57" s="1243"/>
    </row>
    <row r="58" spans="2:11" s="1223" customFormat="1" ht="14.1" customHeight="1" x14ac:dyDescent="0.2">
      <c r="B58" s="1258"/>
      <c r="C58" s="1126">
        <v>2</v>
      </c>
      <c r="D58" s="1253"/>
      <c r="E58" s="1257"/>
      <c r="F58" s="894"/>
      <c r="G58" s="893"/>
      <c r="H58" s="898"/>
      <c r="I58" s="1232">
        <f t="shared" si="3"/>
        <v>0</v>
      </c>
      <c r="J58" s="1256"/>
      <c r="K58" s="1243"/>
    </row>
    <row r="59" spans="2:11" s="1223" customFormat="1" ht="14.1" customHeight="1" x14ac:dyDescent="0.2">
      <c r="B59" s="1258"/>
      <c r="C59" s="1126">
        <v>3</v>
      </c>
      <c r="D59" s="1253"/>
      <c r="E59" s="1257"/>
      <c r="F59" s="894"/>
      <c r="G59" s="893"/>
      <c r="H59" s="898"/>
      <c r="I59" s="1232">
        <f t="shared" si="3"/>
        <v>0</v>
      </c>
      <c r="J59" s="1256"/>
      <c r="K59" s="1243"/>
    </row>
    <row r="60" spans="2:11" s="1223" customFormat="1" ht="14.1" customHeight="1" x14ac:dyDescent="0.2">
      <c r="B60" s="1254"/>
      <c r="C60" s="1125">
        <v>4</v>
      </c>
      <c r="D60" s="1253"/>
      <c r="E60" s="1252"/>
      <c r="F60" s="888"/>
      <c r="G60" s="887"/>
      <c r="H60" s="930"/>
      <c r="I60" s="1232">
        <f t="shared" si="3"/>
        <v>0</v>
      </c>
      <c r="J60" s="1251"/>
      <c r="K60" s="1243"/>
    </row>
    <row r="61" spans="2:11" s="1223" customFormat="1" ht="14.1" customHeight="1" x14ac:dyDescent="0.2">
      <c r="B61" s="1255"/>
      <c r="C61" s="1125">
        <v>5</v>
      </c>
      <c r="D61" s="1253"/>
      <c r="E61" s="1252"/>
      <c r="F61" s="888"/>
      <c r="G61" s="887"/>
      <c r="H61" s="930"/>
      <c r="I61" s="1232">
        <f t="shared" si="3"/>
        <v>0</v>
      </c>
      <c r="J61" s="1251"/>
      <c r="K61" s="1243"/>
    </row>
    <row r="62" spans="2:11" s="1223" customFormat="1" ht="14.1" customHeight="1" x14ac:dyDescent="0.2">
      <c r="B62" s="1254"/>
      <c r="C62" s="1125">
        <v>6</v>
      </c>
      <c r="D62" s="1253"/>
      <c r="E62" s="1252"/>
      <c r="F62" s="888"/>
      <c r="G62" s="887"/>
      <c r="H62" s="930"/>
      <c r="I62" s="1232">
        <f t="shared" si="3"/>
        <v>0</v>
      </c>
      <c r="J62" s="1251"/>
      <c r="K62" s="1243"/>
    </row>
    <row r="63" spans="2:11" s="1223" customFormat="1" ht="14.1" customHeight="1" thickBot="1" x14ac:dyDescent="0.25">
      <c r="B63" s="1250"/>
      <c r="C63" s="1249">
        <v>7</v>
      </c>
      <c r="D63" s="1466"/>
      <c r="E63" s="1247"/>
      <c r="F63" s="1246"/>
      <c r="G63" s="1122"/>
      <c r="H63" s="1139"/>
      <c r="I63" s="1245">
        <f t="shared" si="3"/>
        <v>0</v>
      </c>
      <c r="J63" s="1244"/>
      <c r="K63" s="1243"/>
    </row>
    <row r="64" spans="2:11" s="1223" customFormat="1" ht="14.1" customHeight="1" thickTop="1" x14ac:dyDescent="0.2">
      <c r="B64" s="1242"/>
      <c r="C64" s="1241" t="s">
        <v>828</v>
      </c>
      <c r="D64" s="1241"/>
      <c r="E64" s="1240"/>
      <c r="F64" s="1240"/>
      <c r="G64" s="1240"/>
      <c r="H64" s="1239"/>
      <c r="I64" s="1238">
        <f t="shared" si="3"/>
        <v>0</v>
      </c>
      <c r="J64" s="1237"/>
    </row>
    <row r="65" spans="2:16" s="1223" customFormat="1" ht="14.1" customHeight="1" x14ac:dyDescent="0.2">
      <c r="B65" s="1236"/>
      <c r="C65" s="1235" t="s">
        <v>721</v>
      </c>
      <c r="D65" s="1235"/>
      <c r="E65" s="1234"/>
      <c r="F65" s="1234"/>
      <c r="G65" s="1234"/>
      <c r="H65" s="1233"/>
      <c r="I65" s="1232">
        <f t="shared" si="3"/>
        <v>0</v>
      </c>
      <c r="J65" s="1231"/>
    </row>
    <row r="66" spans="2:16" s="1223" customFormat="1" ht="14.1" customHeight="1" x14ac:dyDescent="0.2">
      <c r="B66" s="1236"/>
      <c r="C66" s="1235" t="s">
        <v>829</v>
      </c>
      <c r="D66" s="1235"/>
      <c r="E66" s="1234"/>
      <c r="F66" s="1234"/>
      <c r="G66" s="1234"/>
      <c r="H66" s="1233"/>
      <c r="I66" s="1232">
        <f t="shared" si="3"/>
        <v>0</v>
      </c>
      <c r="J66" s="1231"/>
    </row>
    <row r="67" spans="2:16" s="1223" customFormat="1" ht="14.1" customHeight="1" thickBot="1" x14ac:dyDescent="0.25">
      <c r="B67" s="1230"/>
      <c r="C67" s="1229" t="s">
        <v>853</v>
      </c>
      <c r="D67" s="1228"/>
      <c r="E67" s="1227"/>
      <c r="F67" s="1227"/>
      <c r="G67" s="1227"/>
      <c r="H67" s="1226"/>
      <c r="I67" s="1225">
        <f t="shared" si="3"/>
        <v>0</v>
      </c>
      <c r="J67" s="1224"/>
    </row>
    <row r="68" spans="2:16" ht="22.15" customHeight="1" thickTop="1" x14ac:dyDescent="0.2">
      <c r="C68" s="1222" t="s">
        <v>479</v>
      </c>
      <c r="D68" s="2808" t="s">
        <v>854</v>
      </c>
      <c r="E68" s="2808"/>
      <c r="F68" s="2808"/>
      <c r="G68" s="2808"/>
      <c r="H68" s="1095"/>
      <c r="I68" s="1095"/>
      <c r="J68" s="1203"/>
      <c r="K68" s="1203"/>
      <c r="L68" s="1203"/>
      <c r="M68" s="1095"/>
      <c r="N68" s="1095"/>
      <c r="O68" s="1095"/>
      <c r="P68" s="1095"/>
    </row>
    <row r="69" spans="2:16" x14ac:dyDescent="0.2">
      <c r="D69" s="1095"/>
      <c r="E69" s="1221"/>
      <c r="F69" s="1220"/>
      <c r="G69" s="1220"/>
      <c r="H69" s="1095"/>
      <c r="I69" s="1095"/>
      <c r="J69" s="1203"/>
      <c r="K69" s="1203"/>
      <c r="L69" s="1203"/>
      <c r="M69" s="1095"/>
      <c r="N69" s="1095"/>
      <c r="O69" s="1095"/>
      <c r="P69" s="1095"/>
    </row>
    <row r="70" spans="2:16" x14ac:dyDescent="0.2">
      <c r="D70" s="1095"/>
      <c r="E70" s="1220"/>
      <c r="F70" s="1220"/>
      <c r="G70" s="1220"/>
      <c r="H70" s="1095"/>
      <c r="I70" s="1095"/>
      <c r="J70" s="1203"/>
      <c r="K70" s="1203"/>
      <c r="L70" s="1203"/>
      <c r="M70" s="1095"/>
      <c r="N70" s="1095"/>
      <c r="O70" s="1095"/>
      <c r="P70" s="1095"/>
    </row>
  </sheetData>
  <sheetProtection algorithmName="SHA-512" hashValue="Zt+zMp4gmyx0ieuZdEjG1rI/fIYA4KqzdN024AJUFBhIElEvWQnQOZk0JGlbdLFD/Yu3LXGwmMZhu0moga3tZQ==" saltValue="SLgQ10xI88/NxmGIpPFJSA==" spinCount="100000" sheet="1" objects="1" scenarios="1"/>
  <mergeCells count="14">
    <mergeCell ref="I1:J1"/>
    <mergeCell ref="B29:B45"/>
    <mergeCell ref="D68:G68"/>
    <mergeCell ref="E8:H8"/>
    <mergeCell ref="D2:H2"/>
    <mergeCell ref="I2:J2"/>
    <mergeCell ref="B5:D10"/>
    <mergeCell ref="E5:H5"/>
    <mergeCell ref="J5:J10"/>
    <mergeCell ref="I6:I10"/>
    <mergeCell ref="E7:H7"/>
    <mergeCell ref="E10:H10"/>
    <mergeCell ref="J11:J17"/>
    <mergeCell ref="B19:B28"/>
  </mergeCells>
  <printOptions horizontalCentered="1"/>
  <pageMargins left="0.59055118110236227" right="0.51181102362204722" top="1.1811023622047245" bottom="0.98425196850393704" header="0.51181102362204722" footer="0.51181102362204722"/>
  <pageSetup paperSize="9" scale="54"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8F8EF2E3-74AA-4974-92A6-7ED663C2F2A3}">
          <x14:formula1>
            <xm:f>słownik!$A$2:$A$175</xm:f>
          </x14:formula1>
          <xm:sqref>D47:D55 D57:D63</xm:sqref>
        </x14:dataValidation>
      </x14:dataValidations>
    </ext>
  </extLst>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609C71-1A3D-4D97-83A2-E9ECBAA449EE}">
  <sheetPr>
    <tabColor rgb="FFFF0000"/>
    <pageSetUpPr fitToPage="1"/>
  </sheetPr>
  <dimension ref="B1:Q73"/>
  <sheetViews>
    <sheetView showGridLines="0" view="pageBreakPreview" zoomScale="90" zoomScaleNormal="100" zoomScaleSheetLayoutView="90" workbookViewId="0">
      <selection activeCell="H2" sqref="H2:J2"/>
    </sheetView>
  </sheetViews>
  <sheetFormatPr defaultColWidth="9.28515625" defaultRowHeight="12.75" x14ac:dyDescent="0.2"/>
  <cols>
    <col min="1" max="1" width="2.85546875" style="874" customWidth="1"/>
    <col min="2" max="2" width="8.140625" style="874" customWidth="1"/>
    <col min="3" max="3" width="4.42578125" style="874" customWidth="1"/>
    <col min="4" max="4" width="44.42578125" style="874" customWidth="1"/>
    <col min="5" max="8" width="7.7109375" style="874" customWidth="1"/>
    <col min="9" max="9" width="9" style="874" customWidth="1"/>
    <col min="10" max="10" width="12.140625" style="874" customWidth="1"/>
    <col min="11" max="11" width="3.5703125" style="874" customWidth="1"/>
    <col min="12" max="12" width="6.7109375" style="874" customWidth="1"/>
    <col min="13" max="13" width="8.5703125" style="874" customWidth="1"/>
    <col min="14" max="15" width="7.7109375" style="874" customWidth="1"/>
    <col min="16" max="16" width="8.42578125" style="874" customWidth="1"/>
    <col min="17" max="17" width="12.28515625" style="874" customWidth="1"/>
    <col min="18" max="18" width="5.42578125" style="874" customWidth="1"/>
    <col min="19" max="16384" width="9.28515625" style="874"/>
  </cols>
  <sheetData>
    <row r="1" spans="2:17" ht="32.25" customHeight="1" x14ac:dyDescent="0.2">
      <c r="B1" s="643"/>
      <c r="C1" s="643"/>
      <c r="D1" s="977"/>
      <c r="E1" s="977"/>
      <c r="F1" s="977"/>
      <c r="G1" s="977"/>
      <c r="H1" s="977"/>
      <c r="I1" s="977"/>
      <c r="J1" s="977"/>
      <c r="K1" s="977"/>
      <c r="L1" s="977"/>
      <c r="M1" s="977"/>
      <c r="N1" s="977"/>
      <c r="O1" s="1337"/>
      <c r="P1" s="977"/>
      <c r="Q1" s="977"/>
    </row>
    <row r="2" spans="2:17" s="1223" customFormat="1" ht="18" x14ac:dyDescent="0.2">
      <c r="B2" s="966"/>
      <c r="C2" s="966"/>
      <c r="D2" s="965" t="str">
        <f>wizyt!C3</f>
        <v>??</v>
      </c>
      <c r="E2" s="1017"/>
      <c r="F2" s="1017"/>
      <c r="G2" s="1017"/>
      <c r="H2" s="2040" t="str">
        <f>wizyt!$B$1</f>
        <v xml:space="preserve"> </v>
      </c>
      <c r="I2" s="2708" t="str">
        <f>wizyt!$D$1</f>
        <v xml:space="preserve"> </v>
      </c>
      <c r="J2" s="2709"/>
      <c r="K2" s="1017"/>
      <c r="L2" s="1017"/>
      <c r="M2" s="1017"/>
      <c r="N2" s="1017"/>
      <c r="O2" s="1017"/>
      <c r="P2" s="1198"/>
      <c r="Q2" s="270"/>
    </row>
    <row r="3" spans="2:17" s="1223" customFormat="1" ht="20.25" x14ac:dyDescent="0.2">
      <c r="B3" s="270"/>
      <c r="C3" s="270"/>
      <c r="D3" s="2710" t="s">
        <v>755</v>
      </c>
      <c r="E3" s="2710"/>
      <c r="F3" s="2710"/>
      <c r="G3" s="2710"/>
      <c r="H3" s="2710"/>
      <c r="I3" s="2810" t="str">
        <f>wizyt!H3</f>
        <v>2023/2024</v>
      </c>
      <c r="J3" s="2810"/>
      <c r="K3" s="998"/>
      <c r="L3" s="998"/>
      <c r="M3" s="998"/>
      <c r="N3" s="1197"/>
      <c r="O3" s="1197"/>
      <c r="P3" s="1325"/>
      <c r="Q3" s="270"/>
    </row>
    <row r="4" spans="2:17" s="1223" customFormat="1" ht="18.75" customHeight="1" x14ac:dyDescent="0.2">
      <c r="B4" s="1323" t="s">
        <v>841</v>
      </c>
      <c r="C4" s="963"/>
      <c r="D4" s="996"/>
      <c r="E4" s="1324" t="s">
        <v>855</v>
      </c>
      <c r="F4" s="996"/>
      <c r="G4" s="996"/>
      <c r="H4" s="996"/>
      <c r="I4" s="996"/>
      <c r="J4" s="1324"/>
      <c r="K4" s="996"/>
      <c r="L4" s="996"/>
      <c r="M4" s="995"/>
      <c r="N4" s="995"/>
      <c r="O4" s="995"/>
      <c r="P4" s="995"/>
      <c r="Q4" s="270"/>
    </row>
    <row r="5" spans="2:17" s="1223" customFormat="1" ht="27" customHeight="1" thickBot="1" x14ac:dyDescent="0.25">
      <c r="B5" s="1323" t="s">
        <v>776</v>
      </c>
      <c r="C5" s="1322"/>
      <c r="D5" s="330"/>
      <c r="E5" s="1016"/>
      <c r="F5" s="1016"/>
      <c r="G5" s="1321"/>
      <c r="H5" s="1016"/>
      <c r="I5" s="1016"/>
      <c r="J5" s="1320"/>
      <c r="K5" s="1320"/>
      <c r="L5" s="1320"/>
      <c r="M5" s="1320"/>
      <c r="N5" s="1016"/>
      <c r="O5" s="1016"/>
      <c r="P5" s="330"/>
      <c r="Q5" s="270"/>
    </row>
    <row r="6" spans="2:17" s="1223" customFormat="1" ht="12.75" customHeight="1" thickTop="1" x14ac:dyDescent="0.2">
      <c r="B6" s="2811" t="s">
        <v>843</v>
      </c>
      <c r="C6" s="2812"/>
      <c r="D6" s="2812"/>
      <c r="E6" s="2815" t="s">
        <v>817</v>
      </c>
      <c r="F6" s="2816"/>
      <c r="G6" s="2816"/>
      <c r="H6" s="2817"/>
      <c r="I6" s="1319"/>
      <c r="J6" s="2818" t="s">
        <v>758</v>
      </c>
    </row>
    <row r="7" spans="2:17" s="1223" customFormat="1" ht="12.75" customHeight="1" x14ac:dyDescent="0.2">
      <c r="B7" s="2813"/>
      <c r="C7" s="2766"/>
      <c r="D7" s="2766"/>
      <c r="E7" s="958" t="s">
        <v>523</v>
      </c>
      <c r="F7" s="958" t="s">
        <v>524</v>
      </c>
      <c r="G7" s="958" t="s">
        <v>525</v>
      </c>
      <c r="H7" s="960" t="s">
        <v>526</v>
      </c>
      <c r="I7" s="2821" t="s">
        <v>572</v>
      </c>
      <c r="J7" s="2819"/>
    </row>
    <row r="8" spans="2:17" s="1223" customFormat="1" ht="12.75" customHeight="1" x14ac:dyDescent="0.2">
      <c r="B8" s="2813"/>
      <c r="C8" s="2766"/>
      <c r="D8" s="2766"/>
      <c r="E8" s="2824" t="s">
        <v>856</v>
      </c>
      <c r="F8" s="2825"/>
      <c r="G8" s="2825"/>
      <c r="H8" s="2826"/>
      <c r="I8" s="2822"/>
      <c r="J8" s="2819"/>
      <c r="M8" s="1318"/>
    </row>
    <row r="9" spans="2:17" s="1223" customFormat="1" ht="12.75" customHeight="1" x14ac:dyDescent="0.2">
      <c r="B9" s="2813"/>
      <c r="C9" s="2766"/>
      <c r="D9" s="2766"/>
      <c r="E9" s="1336" t="s">
        <v>844</v>
      </c>
      <c r="F9" s="1335"/>
      <c r="G9" s="1335"/>
      <c r="H9" s="1334"/>
      <c r="I9" s="2822"/>
      <c r="J9" s="2819"/>
    </row>
    <row r="10" spans="2:17" s="1223" customFormat="1" ht="12.75" customHeight="1" x14ac:dyDescent="0.2">
      <c r="B10" s="2813"/>
      <c r="C10" s="2766"/>
      <c r="D10" s="2766"/>
      <c r="E10" s="1728">
        <f>'kalendarz  A'!$F$30</f>
        <v>27</v>
      </c>
      <c r="F10" s="1728">
        <f>'kalendarz  A'!$F$30</f>
        <v>27</v>
      </c>
      <c r="G10" s="1728">
        <f>'kalendarz  A'!$F$30</f>
        <v>27</v>
      </c>
      <c r="H10" s="1728">
        <f>'kalendarz  A'!$F$31</f>
        <v>11</v>
      </c>
      <c r="I10" s="2822"/>
      <c r="J10" s="2819"/>
    </row>
    <row r="11" spans="2:17" s="1223" customFormat="1" ht="16.5" customHeight="1" thickBot="1" x14ac:dyDescent="0.25">
      <c r="B11" s="2814"/>
      <c r="C11" s="2767"/>
      <c r="D11" s="2767"/>
      <c r="E11" s="2827" t="s">
        <v>845</v>
      </c>
      <c r="F11" s="2828"/>
      <c r="G11" s="2828"/>
      <c r="H11" s="2829"/>
      <c r="I11" s="2823"/>
      <c r="J11" s="2820"/>
    </row>
    <row r="12" spans="2:17" s="1223" customFormat="1" ht="27" customHeight="1" thickBot="1" x14ac:dyDescent="0.25">
      <c r="B12" s="1317"/>
      <c r="C12" s="1316"/>
      <c r="D12" s="1315" t="s">
        <v>818</v>
      </c>
      <c r="E12" s="1314">
        <f>SUM(E16:E18)+E13</f>
        <v>32</v>
      </c>
      <c r="F12" s="1314">
        <f>SUM(F16:F18)+F13</f>
        <v>26</v>
      </c>
      <c r="G12" s="1314">
        <f>SUM(G16:G18)+G13</f>
        <v>23</v>
      </c>
      <c r="H12" s="1314">
        <f>SUM(H16:H18)+H13</f>
        <v>18</v>
      </c>
      <c r="I12" s="1313">
        <f t="shared" ref="I12:I18" si="0">SUM(E12:H12)</f>
        <v>99</v>
      </c>
      <c r="J12" s="2830"/>
      <c r="K12" s="1243"/>
    </row>
    <row r="13" spans="2:17" s="1223" customFormat="1" ht="14.25" customHeight="1" x14ac:dyDescent="0.2">
      <c r="B13" s="1309"/>
      <c r="C13" s="1308"/>
      <c r="D13" s="1183" t="s">
        <v>819</v>
      </c>
      <c r="E13" s="1307">
        <f>SUM(E14:E15)</f>
        <v>32</v>
      </c>
      <c r="F13" s="1307">
        <f>SUM(F14:F15)</f>
        <v>26</v>
      </c>
      <c r="G13" s="1307">
        <f>SUM(G14:G15)</f>
        <v>23</v>
      </c>
      <c r="H13" s="1307">
        <f>SUM(H14:H15)</f>
        <v>18</v>
      </c>
      <c r="I13" s="1310">
        <f t="shared" si="0"/>
        <v>99</v>
      </c>
      <c r="J13" s="2831"/>
      <c r="K13" s="1243"/>
    </row>
    <row r="14" spans="2:17" s="1223" customFormat="1" ht="14.25" customHeight="1" x14ac:dyDescent="0.2">
      <c r="B14" s="1309"/>
      <c r="C14" s="1308"/>
      <c r="D14" s="1183" t="s">
        <v>820</v>
      </c>
      <c r="E14" s="1307">
        <f>SUM(E20:E31)</f>
        <v>0</v>
      </c>
      <c r="F14" s="1307">
        <f>SUM(F20:F31)</f>
        <v>0</v>
      </c>
      <c r="G14" s="1307">
        <f>SUM(G20:G31)</f>
        <v>0</v>
      </c>
      <c r="H14" s="1307">
        <f>SUM(H20:H31)</f>
        <v>0</v>
      </c>
      <c r="I14" s="1310">
        <f t="shared" si="0"/>
        <v>0</v>
      </c>
      <c r="J14" s="2831"/>
      <c r="K14" s="1243"/>
    </row>
    <row r="15" spans="2:17" s="1223" customFormat="1" ht="14.25" customHeight="1" x14ac:dyDescent="0.2">
      <c r="B15" s="1309"/>
      <c r="C15" s="1308"/>
      <c r="D15" s="1183" t="s">
        <v>821</v>
      </c>
      <c r="E15" s="1307">
        <f>SUM(E32:E48)</f>
        <v>32</v>
      </c>
      <c r="F15" s="1307">
        <f>SUM(F32:F48)</f>
        <v>26</v>
      </c>
      <c r="G15" s="1307">
        <f>SUM(G32:G48)</f>
        <v>23</v>
      </c>
      <c r="H15" s="1307">
        <f>SUM(H32:H48)</f>
        <v>18</v>
      </c>
      <c r="I15" s="1310">
        <f t="shared" si="0"/>
        <v>99</v>
      </c>
      <c r="J15" s="2831"/>
      <c r="K15" s="1243"/>
    </row>
    <row r="16" spans="2:17" s="1223" customFormat="1" ht="14.25" customHeight="1" x14ac:dyDescent="0.2">
      <c r="B16" s="1309"/>
      <c r="C16" s="1308"/>
      <c r="D16" s="1183" t="s">
        <v>822</v>
      </c>
      <c r="E16" s="1307">
        <f>E49</f>
        <v>0</v>
      </c>
      <c r="F16" s="1311">
        <f>F49</f>
        <v>0</v>
      </c>
      <c r="G16" s="1311">
        <f>G49</f>
        <v>0</v>
      </c>
      <c r="H16" s="1312">
        <f>H49</f>
        <v>0</v>
      </c>
      <c r="I16" s="1310">
        <f t="shared" si="0"/>
        <v>0</v>
      </c>
      <c r="J16" s="2831"/>
      <c r="K16" s="1243"/>
    </row>
    <row r="17" spans="2:11" s="1223" customFormat="1" ht="14.25" customHeight="1" x14ac:dyDescent="0.2">
      <c r="B17" s="1309"/>
      <c r="C17" s="1308"/>
      <c r="D17" s="1183" t="s">
        <v>823</v>
      </c>
      <c r="E17" s="1307">
        <f>E59</f>
        <v>0</v>
      </c>
      <c r="F17" s="1311">
        <f>F59</f>
        <v>0</v>
      </c>
      <c r="G17" s="1311">
        <f>G59</f>
        <v>0</v>
      </c>
      <c r="H17" s="1311">
        <f>H59</f>
        <v>0</v>
      </c>
      <c r="I17" s="1310">
        <f t="shared" si="0"/>
        <v>0</v>
      </c>
      <c r="J17" s="2831"/>
      <c r="K17" s="1243"/>
    </row>
    <row r="18" spans="2:11" s="1223" customFormat="1" ht="13.5" customHeight="1" thickBot="1" x14ac:dyDescent="0.25">
      <c r="B18" s="1309"/>
      <c r="C18" s="1308"/>
      <c r="D18" s="1039" t="s">
        <v>846</v>
      </c>
      <c r="E18" s="1307">
        <f>SUM(E67:E70)</f>
        <v>0</v>
      </c>
      <c r="F18" s="1307">
        <f>SUM(F67:F70)</f>
        <v>0</v>
      </c>
      <c r="G18" s="1307">
        <f>SUM(G67:G70)</f>
        <v>0</v>
      </c>
      <c r="H18" s="1307">
        <f>SUM(H67:H70)</f>
        <v>0</v>
      </c>
      <c r="I18" s="1306">
        <f t="shared" si="0"/>
        <v>0</v>
      </c>
      <c r="J18" s="2832"/>
      <c r="K18" s="1243"/>
    </row>
    <row r="19" spans="2:11" s="1223" customFormat="1" ht="19.5" customHeight="1" x14ac:dyDescent="0.2">
      <c r="B19" s="1305"/>
      <c r="C19" s="1865" t="s">
        <v>766</v>
      </c>
      <c r="D19" s="1865"/>
      <c r="E19" s="1866"/>
      <c r="F19" s="1866"/>
      <c r="G19" s="1866"/>
      <c r="H19" s="1866"/>
      <c r="I19" s="1867"/>
      <c r="J19" s="1868"/>
      <c r="K19" s="1243"/>
    </row>
    <row r="20" spans="2:11" s="991" customFormat="1" ht="14.1" customHeight="1" x14ac:dyDescent="0.2">
      <c r="B20" s="2806" t="s">
        <v>826</v>
      </c>
      <c r="C20" s="1303">
        <v>1</v>
      </c>
      <c r="D20" s="1304" t="s">
        <v>733</v>
      </c>
      <c r="E20" s="1411"/>
      <c r="F20" s="1295"/>
      <c r="G20" s="945"/>
      <c r="H20" s="947"/>
      <c r="I20" s="2017">
        <f t="shared" ref="I20:I48" si="1">SUM(E20:H20)</f>
        <v>0</v>
      </c>
      <c r="J20" s="1293"/>
      <c r="K20" s="1243"/>
    </row>
    <row r="21" spans="2:11" s="991" customFormat="1" ht="14.1" customHeight="1" x14ac:dyDescent="0.2">
      <c r="B21" s="2807"/>
      <c r="C21" s="1125">
        <v>2</v>
      </c>
      <c r="D21" s="1302" t="s">
        <v>778</v>
      </c>
      <c r="E21" s="1392"/>
      <c r="F21" s="894"/>
      <c r="G21" s="893"/>
      <c r="H21" s="930"/>
      <c r="I21" s="1232">
        <f t="shared" si="1"/>
        <v>0</v>
      </c>
      <c r="J21" s="1256"/>
      <c r="K21" s="1243"/>
    </row>
    <row r="22" spans="2:11" s="991" customFormat="1" ht="14.1" customHeight="1" x14ac:dyDescent="0.2">
      <c r="B22" s="2807"/>
      <c r="C22" s="1125">
        <v>3</v>
      </c>
      <c r="D22" s="1302" t="s">
        <v>770</v>
      </c>
      <c r="E22" s="1392"/>
      <c r="F22" s="894"/>
      <c r="G22" s="893"/>
      <c r="H22" s="898"/>
      <c r="I22" s="1232">
        <f t="shared" si="1"/>
        <v>0</v>
      </c>
      <c r="J22" s="1256"/>
      <c r="K22" s="1243"/>
    </row>
    <row r="23" spans="2:11" s="991" customFormat="1" ht="14.1" customHeight="1" x14ac:dyDescent="0.2">
      <c r="B23" s="2807"/>
      <c r="C23" s="1125">
        <v>4</v>
      </c>
      <c r="D23" s="1302" t="s">
        <v>779</v>
      </c>
      <c r="E23" s="1392"/>
      <c r="F23" s="894"/>
      <c r="G23" s="893"/>
      <c r="H23" s="898"/>
      <c r="I23" s="1232">
        <f t="shared" si="1"/>
        <v>0</v>
      </c>
      <c r="J23" s="1256"/>
      <c r="K23" s="1243"/>
    </row>
    <row r="24" spans="2:11" s="991" customFormat="1" ht="14.1" customHeight="1" x14ac:dyDescent="0.2">
      <c r="B24" s="2807"/>
      <c r="C24" s="1125">
        <v>5</v>
      </c>
      <c r="D24" s="1302" t="s">
        <v>780</v>
      </c>
      <c r="E24" s="1392"/>
      <c r="F24" s="894"/>
      <c r="G24" s="893"/>
      <c r="H24" s="898"/>
      <c r="I24" s="1232">
        <f t="shared" si="1"/>
        <v>0</v>
      </c>
      <c r="J24" s="1256"/>
      <c r="K24" s="1243"/>
    </row>
    <row r="25" spans="2:11" s="991" customFormat="1" ht="14.1" customHeight="1" x14ac:dyDescent="0.2">
      <c r="B25" s="2807"/>
      <c r="C25" s="1125">
        <v>6</v>
      </c>
      <c r="D25" s="1302" t="s">
        <v>781</v>
      </c>
      <c r="E25" s="1392"/>
      <c r="F25" s="894"/>
      <c r="G25" s="893"/>
      <c r="H25" s="898"/>
      <c r="I25" s="1232">
        <f t="shared" si="1"/>
        <v>0</v>
      </c>
      <c r="J25" s="1256"/>
      <c r="K25" s="1243"/>
    </row>
    <row r="26" spans="2:11" s="991" customFormat="1" ht="14.1" customHeight="1" x14ac:dyDescent="0.2">
      <c r="B26" s="2807"/>
      <c r="C26" s="1125">
        <v>7</v>
      </c>
      <c r="D26" s="1302" t="s">
        <v>769</v>
      </c>
      <c r="E26" s="1392"/>
      <c r="F26" s="894"/>
      <c r="G26" s="893"/>
      <c r="H26" s="898"/>
      <c r="I26" s="1232">
        <f t="shared" si="1"/>
        <v>0</v>
      </c>
      <c r="J26" s="1256"/>
      <c r="K26" s="1243"/>
    </row>
    <row r="27" spans="2:11" s="991" customFormat="1" ht="14.1" customHeight="1" x14ac:dyDescent="0.2">
      <c r="B27" s="2807"/>
      <c r="C27" s="1125">
        <v>8</v>
      </c>
      <c r="D27" s="1302" t="s">
        <v>782</v>
      </c>
      <c r="E27" s="1392"/>
      <c r="F27" s="894"/>
      <c r="G27" s="893"/>
      <c r="H27" s="898"/>
      <c r="I27" s="1232">
        <f t="shared" si="1"/>
        <v>0</v>
      </c>
      <c r="J27" s="1256"/>
      <c r="K27" s="1243"/>
    </row>
    <row r="28" spans="2:11" s="991" customFormat="1" ht="14.1" customHeight="1" x14ac:dyDescent="0.2">
      <c r="B28" s="2807"/>
      <c r="C28" s="1125">
        <v>9</v>
      </c>
      <c r="D28" s="1302" t="s">
        <v>694</v>
      </c>
      <c r="E28" s="1392"/>
      <c r="F28" s="894"/>
      <c r="G28" s="893"/>
      <c r="H28" s="898"/>
      <c r="I28" s="1232">
        <f t="shared" si="1"/>
        <v>0</v>
      </c>
      <c r="J28" s="1256"/>
      <c r="K28" s="1243"/>
    </row>
    <row r="29" spans="2:11" s="991" customFormat="1" ht="14.1" customHeight="1" x14ac:dyDescent="0.2">
      <c r="B29" s="2807"/>
      <c r="C29" s="1125">
        <v>10</v>
      </c>
      <c r="D29" s="1302" t="s">
        <v>699</v>
      </c>
      <c r="E29" s="1392"/>
      <c r="F29" s="894"/>
      <c r="G29" s="893"/>
      <c r="H29" s="898"/>
      <c r="I29" s="1232">
        <f t="shared" si="1"/>
        <v>0</v>
      </c>
      <c r="J29" s="1256"/>
      <c r="K29" s="1243"/>
    </row>
    <row r="30" spans="2:11" s="991" customFormat="1" ht="14.1" customHeight="1" x14ac:dyDescent="0.2">
      <c r="B30" s="2807"/>
      <c r="C30" s="1125">
        <v>11</v>
      </c>
      <c r="D30" s="1302" t="s">
        <v>716</v>
      </c>
      <c r="E30" s="1392"/>
      <c r="F30" s="894"/>
      <c r="G30" s="893"/>
      <c r="H30" s="898"/>
      <c r="I30" s="1232">
        <f t="shared" si="1"/>
        <v>0</v>
      </c>
      <c r="J30" s="1256"/>
      <c r="K30" s="1243"/>
    </row>
    <row r="31" spans="2:11" s="991" customFormat="1" ht="14.1" customHeight="1" x14ac:dyDescent="0.2">
      <c r="B31" s="2833"/>
      <c r="C31" s="1333">
        <v>12</v>
      </c>
      <c r="D31" s="1300" t="s">
        <v>702</v>
      </c>
      <c r="E31" s="1407"/>
      <c r="F31" s="1285"/>
      <c r="G31" s="1284"/>
      <c r="H31" s="1283"/>
      <c r="I31" s="1282">
        <f t="shared" si="1"/>
        <v>0</v>
      </c>
      <c r="J31" s="1281"/>
      <c r="K31" s="1243"/>
    </row>
    <row r="32" spans="2:11" s="991" customFormat="1" ht="14.1" customHeight="1" x14ac:dyDescent="0.2">
      <c r="B32" s="2806" t="s">
        <v>848</v>
      </c>
      <c r="C32" s="1288">
        <v>1</v>
      </c>
      <c r="D32" s="1297" t="s">
        <v>666</v>
      </c>
      <c r="E32" s="1411">
        <v>4</v>
      </c>
      <c r="F32" s="1295">
        <v>4</v>
      </c>
      <c r="G32" s="945">
        <v>4</v>
      </c>
      <c r="H32" s="947">
        <v>4</v>
      </c>
      <c r="I32" s="1294">
        <f t="shared" si="1"/>
        <v>16</v>
      </c>
      <c r="J32" s="1293"/>
      <c r="K32" s="1243"/>
    </row>
    <row r="33" spans="2:11" s="991" customFormat="1" ht="14.1" customHeight="1" x14ac:dyDescent="0.2">
      <c r="B33" s="2807"/>
      <c r="C33" s="1146">
        <v>2</v>
      </c>
      <c r="D33" s="1153" t="s">
        <v>849</v>
      </c>
      <c r="E33" s="1390">
        <v>3</v>
      </c>
      <c r="F33" s="888">
        <v>3</v>
      </c>
      <c r="G33" s="887">
        <v>3</v>
      </c>
      <c r="H33" s="930">
        <v>3</v>
      </c>
      <c r="I33" s="1232">
        <f t="shared" si="1"/>
        <v>12</v>
      </c>
      <c r="J33" s="1251"/>
      <c r="K33" s="1243"/>
    </row>
    <row r="34" spans="2:11" s="991" customFormat="1" ht="14.1" customHeight="1" x14ac:dyDescent="0.2">
      <c r="B34" s="2807"/>
      <c r="C34" s="1160">
        <v>3</v>
      </c>
      <c r="D34" s="1153" t="s">
        <v>850</v>
      </c>
      <c r="E34" s="1390">
        <v>2</v>
      </c>
      <c r="F34" s="888">
        <v>2</v>
      </c>
      <c r="G34" s="887">
        <v>2</v>
      </c>
      <c r="H34" s="930">
        <v>2</v>
      </c>
      <c r="I34" s="1232">
        <f t="shared" si="1"/>
        <v>8</v>
      </c>
      <c r="J34" s="1251"/>
      <c r="K34" s="1243"/>
    </row>
    <row r="35" spans="2:11" s="991" customFormat="1" ht="14.1" customHeight="1" x14ac:dyDescent="0.2">
      <c r="B35" s="2807"/>
      <c r="C35" s="1146">
        <v>4</v>
      </c>
      <c r="D35" s="1292" t="s">
        <v>851</v>
      </c>
      <c r="E35" s="1398">
        <v>1</v>
      </c>
      <c r="F35" s="911"/>
      <c r="G35" s="910"/>
      <c r="H35" s="1143"/>
      <c r="I35" s="1232">
        <f t="shared" si="1"/>
        <v>1</v>
      </c>
      <c r="J35" s="1251"/>
      <c r="K35" s="1243"/>
    </row>
    <row r="36" spans="2:11" s="991" customFormat="1" ht="14.1" customHeight="1" x14ac:dyDescent="0.2">
      <c r="B36" s="2807"/>
      <c r="C36" s="1160">
        <v>5</v>
      </c>
      <c r="D36" s="1150" t="s">
        <v>670</v>
      </c>
      <c r="E36" s="1390">
        <v>2</v>
      </c>
      <c r="F36" s="888">
        <v>2</v>
      </c>
      <c r="G36" s="887">
        <v>2</v>
      </c>
      <c r="H36" s="930">
        <v>1</v>
      </c>
      <c r="I36" s="1232">
        <f t="shared" si="1"/>
        <v>7</v>
      </c>
      <c r="J36" s="1251"/>
      <c r="K36" s="1243"/>
    </row>
    <row r="37" spans="2:11" s="991" customFormat="1" ht="14.1" customHeight="1" x14ac:dyDescent="0.2">
      <c r="B37" s="2807"/>
      <c r="C37" s="1146">
        <v>6</v>
      </c>
      <c r="D37" s="1149" t="s">
        <v>715</v>
      </c>
      <c r="E37" s="1390">
        <v>2</v>
      </c>
      <c r="F37" s="888">
        <v>1</v>
      </c>
      <c r="G37" s="887"/>
      <c r="H37" s="930"/>
      <c r="I37" s="1232">
        <f t="shared" si="1"/>
        <v>3</v>
      </c>
      <c r="J37" s="1251"/>
      <c r="K37" s="1243"/>
    </row>
    <row r="38" spans="2:11" s="991" customFormat="1" ht="14.1" customHeight="1" x14ac:dyDescent="0.2">
      <c r="B38" s="2807"/>
      <c r="C38" s="1160">
        <v>7</v>
      </c>
      <c r="D38" s="1289" t="s">
        <v>677</v>
      </c>
      <c r="E38" s="1390">
        <v>3</v>
      </c>
      <c r="F38" s="888">
        <v>4</v>
      </c>
      <c r="G38" s="887">
        <v>3</v>
      </c>
      <c r="H38" s="930">
        <v>4</v>
      </c>
      <c r="I38" s="1232">
        <f t="shared" si="1"/>
        <v>14</v>
      </c>
      <c r="J38" s="1251"/>
      <c r="K38" s="1243"/>
    </row>
    <row r="39" spans="2:11" s="991" customFormat="1" ht="14.1" customHeight="1" x14ac:dyDescent="0.2">
      <c r="B39" s="2807"/>
      <c r="C39" s="1146">
        <v>8</v>
      </c>
      <c r="D39" s="1150" t="s">
        <v>676</v>
      </c>
      <c r="E39" s="1390">
        <v>2</v>
      </c>
      <c r="F39" s="888">
        <v>1</v>
      </c>
      <c r="G39" s="887">
        <v>1</v>
      </c>
      <c r="H39" s="930"/>
      <c r="I39" s="1232">
        <f t="shared" si="1"/>
        <v>4</v>
      </c>
      <c r="J39" s="1251"/>
      <c r="K39" s="1243"/>
    </row>
    <row r="40" spans="2:11" s="991" customFormat="1" ht="14.1" customHeight="1" x14ac:dyDescent="0.2">
      <c r="B40" s="2807"/>
      <c r="C40" s="1160">
        <v>9</v>
      </c>
      <c r="D40" s="1150" t="s">
        <v>712</v>
      </c>
      <c r="E40" s="1390">
        <v>2</v>
      </c>
      <c r="F40" s="888">
        <v>1</v>
      </c>
      <c r="G40" s="887">
        <v>1</v>
      </c>
      <c r="H40" s="930"/>
      <c r="I40" s="1232">
        <f t="shared" si="1"/>
        <v>4</v>
      </c>
      <c r="J40" s="1251"/>
      <c r="K40" s="1243"/>
    </row>
    <row r="41" spans="2:11" s="991" customFormat="1" ht="14.1" customHeight="1" x14ac:dyDescent="0.2">
      <c r="B41" s="2807"/>
      <c r="C41" s="1146">
        <v>10</v>
      </c>
      <c r="D41" s="1150" t="s">
        <v>673</v>
      </c>
      <c r="E41" s="1390">
        <v>2</v>
      </c>
      <c r="F41" s="888">
        <v>1</v>
      </c>
      <c r="G41" s="887">
        <v>1</v>
      </c>
      <c r="H41" s="930"/>
      <c r="I41" s="1232">
        <f t="shared" si="1"/>
        <v>4</v>
      </c>
      <c r="J41" s="1251"/>
      <c r="K41" s="1243"/>
    </row>
    <row r="42" spans="2:11" s="991" customFormat="1" ht="14.1" customHeight="1" x14ac:dyDescent="0.2">
      <c r="B42" s="2807"/>
      <c r="C42" s="1160">
        <v>11</v>
      </c>
      <c r="D42" s="1150" t="s">
        <v>674</v>
      </c>
      <c r="E42" s="1390">
        <v>2</v>
      </c>
      <c r="F42" s="888">
        <v>1</v>
      </c>
      <c r="G42" s="887">
        <v>1</v>
      </c>
      <c r="H42" s="930"/>
      <c r="I42" s="1232">
        <f t="shared" si="1"/>
        <v>4</v>
      </c>
      <c r="J42" s="1251"/>
      <c r="K42" s="1243"/>
    </row>
    <row r="43" spans="2:11" s="991" customFormat="1" ht="14.1" customHeight="1" x14ac:dyDescent="0.2">
      <c r="B43" s="2807"/>
      <c r="C43" s="1146">
        <v>12</v>
      </c>
      <c r="D43" s="1150" t="s">
        <v>681</v>
      </c>
      <c r="E43" s="1390">
        <v>1</v>
      </c>
      <c r="F43" s="888"/>
      <c r="G43" s="887"/>
      <c r="H43" s="930"/>
      <c r="I43" s="1232">
        <f t="shared" si="1"/>
        <v>1</v>
      </c>
      <c r="J43" s="1251"/>
      <c r="K43" s="1243"/>
    </row>
    <row r="44" spans="2:11" s="991" customFormat="1" ht="14.1" customHeight="1" x14ac:dyDescent="0.2">
      <c r="B44" s="2807"/>
      <c r="C44" s="1160">
        <v>13</v>
      </c>
      <c r="D44" s="1150" t="s">
        <v>680</v>
      </c>
      <c r="E44" s="1390">
        <v>3</v>
      </c>
      <c r="F44" s="888">
        <v>3</v>
      </c>
      <c r="G44" s="887">
        <v>3</v>
      </c>
      <c r="H44" s="930">
        <v>3</v>
      </c>
      <c r="I44" s="1232">
        <f t="shared" si="1"/>
        <v>12</v>
      </c>
      <c r="J44" s="1251"/>
      <c r="K44" s="1243"/>
    </row>
    <row r="45" spans="2:11" s="991" customFormat="1" ht="14.1" customHeight="1" x14ac:dyDescent="0.2">
      <c r="B45" s="2807"/>
      <c r="C45" s="1146">
        <v>14</v>
      </c>
      <c r="D45" s="1150" t="s">
        <v>678</v>
      </c>
      <c r="E45" s="1390">
        <v>1</v>
      </c>
      <c r="F45" s="888">
        <v>1</v>
      </c>
      <c r="G45" s="887">
        <v>1</v>
      </c>
      <c r="H45" s="930"/>
      <c r="I45" s="1232">
        <f t="shared" si="1"/>
        <v>3</v>
      </c>
      <c r="J45" s="1251"/>
      <c r="K45" s="1243"/>
    </row>
    <row r="46" spans="2:11" s="991" customFormat="1" ht="14.1" customHeight="1" x14ac:dyDescent="0.2">
      <c r="B46" s="2807"/>
      <c r="C46" s="1160">
        <v>15</v>
      </c>
      <c r="D46" s="1149" t="s">
        <v>719</v>
      </c>
      <c r="E46" s="1390">
        <v>1</v>
      </c>
      <c r="F46" s="888">
        <v>1</v>
      </c>
      <c r="G46" s="887"/>
      <c r="H46" s="930"/>
      <c r="I46" s="1232">
        <f t="shared" si="1"/>
        <v>2</v>
      </c>
      <c r="J46" s="1251"/>
      <c r="K46" s="1243"/>
    </row>
    <row r="47" spans="2:11" s="991" customFormat="1" ht="14.1" customHeight="1" x14ac:dyDescent="0.2">
      <c r="B47" s="2807"/>
      <c r="C47" s="1332">
        <v>16</v>
      </c>
      <c r="D47" s="1287" t="s">
        <v>682</v>
      </c>
      <c r="E47" s="1407">
        <v>1</v>
      </c>
      <c r="F47" s="1285">
        <v>1</v>
      </c>
      <c r="G47" s="1284">
        <v>1</v>
      </c>
      <c r="H47" s="1283">
        <v>1</v>
      </c>
      <c r="I47" s="1282">
        <f t="shared" si="1"/>
        <v>4</v>
      </c>
      <c r="J47" s="1281"/>
      <c r="K47" s="1243"/>
    </row>
    <row r="48" spans="2:11" s="991" customFormat="1" ht="19.350000000000001" customHeight="1" thickBot="1" x14ac:dyDescent="0.25">
      <c r="B48" s="2807"/>
      <c r="C48" s="1280" t="s">
        <v>857</v>
      </c>
      <c r="D48" s="1279"/>
      <c r="E48" s="1585"/>
      <c r="F48" s="921"/>
      <c r="G48" s="920"/>
      <c r="H48" s="922"/>
      <c r="I48" s="1277">
        <f t="shared" si="1"/>
        <v>0</v>
      </c>
      <c r="J48" s="2018"/>
      <c r="K48" s="1243"/>
    </row>
    <row r="49" spans="2:11" s="1223" customFormat="1" ht="19.5" customHeight="1" thickTop="1" x14ac:dyDescent="0.2">
      <c r="B49" s="1276"/>
      <c r="C49" s="1266" t="s">
        <v>773</v>
      </c>
      <c r="D49" s="1275"/>
      <c r="E49" s="1273">
        <f>SUM(E50:E58)</f>
        <v>0</v>
      </c>
      <c r="F49" s="1273">
        <f>SUM(F50:F58)</f>
        <v>0</v>
      </c>
      <c r="G49" s="1273">
        <f>SUM(G50:G58)</f>
        <v>0</v>
      </c>
      <c r="H49" s="1274">
        <f>SUM(H50:H58)</f>
        <v>0</v>
      </c>
      <c r="I49" s="1273">
        <f>SUM(I50:I58)</f>
        <v>0</v>
      </c>
      <c r="J49" s="1272"/>
      <c r="K49" s="1243"/>
    </row>
    <row r="50" spans="2:11" s="1223" customFormat="1" ht="14.1" customHeight="1" x14ac:dyDescent="0.2">
      <c r="B50" s="1258"/>
      <c r="C50" s="1126">
        <v>1</v>
      </c>
      <c r="D50" s="1259"/>
      <c r="E50" s="1392"/>
      <c r="F50" s="894"/>
      <c r="G50" s="893"/>
      <c r="H50" s="898"/>
      <c r="I50" s="1238">
        <f t="shared" ref="I50:I58" si="2">SUM(E50:H50)</f>
        <v>0</v>
      </c>
      <c r="J50" s="1256"/>
      <c r="K50" s="1243"/>
    </row>
    <row r="51" spans="2:11" s="1223" customFormat="1" ht="14.1" customHeight="1" x14ac:dyDescent="0.2">
      <c r="B51" s="1258"/>
      <c r="C51" s="1126">
        <v>2</v>
      </c>
      <c r="D51" s="1253"/>
      <c r="E51" s="1392"/>
      <c r="F51" s="894"/>
      <c r="G51" s="893"/>
      <c r="H51" s="898"/>
      <c r="I51" s="1232">
        <f t="shared" si="2"/>
        <v>0</v>
      </c>
      <c r="J51" s="1256"/>
      <c r="K51" s="1243"/>
    </row>
    <row r="52" spans="2:11" s="1223" customFormat="1" ht="14.1" customHeight="1" x14ac:dyDescent="0.2">
      <c r="B52" s="1258"/>
      <c r="C52" s="1126">
        <v>3</v>
      </c>
      <c r="D52" s="1253"/>
      <c r="E52" s="1392"/>
      <c r="F52" s="894"/>
      <c r="G52" s="893"/>
      <c r="H52" s="898"/>
      <c r="I52" s="1232">
        <f t="shared" si="2"/>
        <v>0</v>
      </c>
      <c r="J52" s="1256"/>
      <c r="K52" s="1243"/>
    </row>
    <row r="53" spans="2:11" s="1223" customFormat="1" ht="14.1" customHeight="1" x14ac:dyDescent="0.2">
      <c r="B53" s="1258"/>
      <c r="C53" s="1126">
        <v>4</v>
      </c>
      <c r="D53" s="1253"/>
      <c r="E53" s="1392"/>
      <c r="F53" s="894"/>
      <c r="G53" s="893"/>
      <c r="H53" s="898"/>
      <c r="I53" s="1232">
        <f t="shared" si="2"/>
        <v>0</v>
      </c>
      <c r="J53" s="1256"/>
      <c r="K53" s="1243"/>
    </row>
    <row r="54" spans="2:11" s="1223" customFormat="1" ht="14.1" customHeight="1" x14ac:dyDescent="0.2">
      <c r="B54" s="1258"/>
      <c r="C54" s="1126">
        <v>5</v>
      </c>
      <c r="D54" s="1253"/>
      <c r="E54" s="1392"/>
      <c r="F54" s="894"/>
      <c r="G54" s="893"/>
      <c r="H54" s="898"/>
      <c r="I54" s="1232">
        <f t="shared" si="2"/>
        <v>0</v>
      </c>
      <c r="J54" s="1256"/>
      <c r="K54" s="1243"/>
    </row>
    <row r="55" spans="2:11" s="1223" customFormat="1" ht="14.1" customHeight="1" x14ac:dyDescent="0.2">
      <c r="B55" s="1258"/>
      <c r="C55" s="1126">
        <v>6</v>
      </c>
      <c r="D55" s="1253"/>
      <c r="E55" s="1392"/>
      <c r="F55" s="894"/>
      <c r="G55" s="893"/>
      <c r="H55" s="898"/>
      <c r="I55" s="1232">
        <f t="shared" si="2"/>
        <v>0</v>
      </c>
      <c r="J55" s="1256"/>
      <c r="K55" s="1243"/>
    </row>
    <row r="56" spans="2:11" s="1223" customFormat="1" ht="14.1" customHeight="1" x14ac:dyDescent="0.2">
      <c r="B56" s="1254"/>
      <c r="C56" s="1126">
        <v>7</v>
      </c>
      <c r="D56" s="1253"/>
      <c r="E56" s="1390"/>
      <c r="F56" s="888"/>
      <c r="G56" s="887"/>
      <c r="H56" s="930"/>
      <c r="I56" s="1232">
        <f t="shared" si="2"/>
        <v>0</v>
      </c>
      <c r="J56" s="1251"/>
      <c r="K56" s="1243"/>
    </row>
    <row r="57" spans="2:11" s="1223" customFormat="1" ht="14.1" customHeight="1" x14ac:dyDescent="0.2">
      <c r="B57" s="1254"/>
      <c r="C57" s="1126">
        <v>8</v>
      </c>
      <c r="D57" s="1253"/>
      <c r="E57" s="1390"/>
      <c r="F57" s="888"/>
      <c r="G57" s="887"/>
      <c r="H57" s="930"/>
      <c r="I57" s="1232">
        <f t="shared" si="2"/>
        <v>0</v>
      </c>
      <c r="J57" s="1251"/>
      <c r="K57" s="1243"/>
    </row>
    <row r="58" spans="2:11" s="1223" customFormat="1" ht="14.1" customHeight="1" thickBot="1" x14ac:dyDescent="0.25">
      <c r="B58" s="1271"/>
      <c r="C58" s="1132">
        <v>9</v>
      </c>
      <c r="D58" s="1248"/>
      <c r="E58" s="1398"/>
      <c r="F58" s="911"/>
      <c r="G58" s="910"/>
      <c r="H58" s="1143"/>
      <c r="I58" s="1269">
        <f t="shared" si="2"/>
        <v>0</v>
      </c>
      <c r="J58" s="1268"/>
      <c r="K58" s="1243"/>
    </row>
    <row r="59" spans="2:11" s="1223" customFormat="1" ht="19.350000000000001" customHeight="1" thickTop="1" x14ac:dyDescent="0.2">
      <c r="B59" s="1267"/>
      <c r="C59" s="1266" t="s">
        <v>772</v>
      </c>
      <c r="D59" s="1265"/>
      <c r="E59" s="1263">
        <f>SUM(E60:E66)</f>
        <v>0</v>
      </c>
      <c r="F59" s="1264">
        <f>SUM(F60:F66)</f>
        <v>0</v>
      </c>
      <c r="G59" s="1263">
        <f>SUM(G60:G66)</f>
        <v>0</v>
      </c>
      <c r="H59" s="1262">
        <f>SUM(H60:H66)</f>
        <v>0</v>
      </c>
      <c r="I59" s="1261">
        <f>SUM(I60:I66)</f>
        <v>0</v>
      </c>
      <c r="J59" s="1260"/>
      <c r="K59" s="1243"/>
    </row>
    <row r="60" spans="2:11" s="1223" customFormat="1" ht="14.1" customHeight="1" x14ac:dyDescent="0.2">
      <c r="B60" s="1258"/>
      <c r="C60" s="1126">
        <v>1</v>
      </c>
      <c r="D60" s="1253"/>
      <c r="E60" s="1392"/>
      <c r="F60" s="894"/>
      <c r="G60" s="893"/>
      <c r="H60" s="898"/>
      <c r="I60" s="1238">
        <f t="shared" ref="I60:I70" si="3">SUM(E60:H60)</f>
        <v>0</v>
      </c>
      <c r="J60" s="1256"/>
      <c r="K60" s="1243"/>
    </row>
    <row r="61" spans="2:11" s="1223" customFormat="1" ht="14.1" customHeight="1" x14ac:dyDescent="0.2">
      <c r="B61" s="1258"/>
      <c r="C61" s="1126">
        <v>2</v>
      </c>
      <c r="D61" s="1253"/>
      <c r="E61" s="1392"/>
      <c r="F61" s="894"/>
      <c r="G61" s="893"/>
      <c r="H61" s="898"/>
      <c r="I61" s="1232">
        <f t="shared" si="3"/>
        <v>0</v>
      </c>
      <c r="J61" s="1256"/>
      <c r="K61" s="1243"/>
    </row>
    <row r="62" spans="2:11" s="1223" customFormat="1" ht="14.1" customHeight="1" x14ac:dyDescent="0.2">
      <c r="B62" s="1258"/>
      <c r="C62" s="1126">
        <v>3</v>
      </c>
      <c r="D62" s="1253"/>
      <c r="E62" s="1392"/>
      <c r="F62" s="894"/>
      <c r="G62" s="893"/>
      <c r="H62" s="898"/>
      <c r="I62" s="1232">
        <f t="shared" si="3"/>
        <v>0</v>
      </c>
      <c r="J62" s="1256"/>
      <c r="K62" s="1243"/>
    </row>
    <row r="63" spans="2:11" s="1223" customFormat="1" ht="14.1" customHeight="1" x14ac:dyDescent="0.2">
      <c r="B63" s="1254"/>
      <c r="C63" s="1125">
        <v>4</v>
      </c>
      <c r="D63" s="1253"/>
      <c r="E63" s="1390"/>
      <c r="F63" s="888"/>
      <c r="G63" s="887"/>
      <c r="H63" s="930"/>
      <c r="I63" s="1232">
        <f t="shared" si="3"/>
        <v>0</v>
      </c>
      <c r="J63" s="1251"/>
      <c r="K63" s="1243"/>
    </row>
    <row r="64" spans="2:11" s="1223" customFormat="1" ht="14.1" customHeight="1" x14ac:dyDescent="0.2">
      <c r="B64" s="1255"/>
      <c r="C64" s="1125">
        <v>5</v>
      </c>
      <c r="D64" s="1253"/>
      <c r="E64" s="1390"/>
      <c r="F64" s="888"/>
      <c r="G64" s="887"/>
      <c r="H64" s="930"/>
      <c r="I64" s="1232">
        <f t="shared" si="3"/>
        <v>0</v>
      </c>
      <c r="J64" s="1251"/>
      <c r="K64" s="1243"/>
    </row>
    <row r="65" spans="2:16" s="1223" customFormat="1" ht="14.1" customHeight="1" x14ac:dyDescent="0.2">
      <c r="B65" s="1254"/>
      <c r="C65" s="1125">
        <v>6</v>
      </c>
      <c r="D65" s="1253"/>
      <c r="E65" s="1390"/>
      <c r="F65" s="888"/>
      <c r="G65" s="887"/>
      <c r="H65" s="930"/>
      <c r="I65" s="1232">
        <f t="shared" si="3"/>
        <v>0</v>
      </c>
      <c r="J65" s="1251"/>
      <c r="K65" s="1243"/>
    </row>
    <row r="66" spans="2:16" s="1223" customFormat="1" ht="14.1" customHeight="1" thickBot="1" x14ac:dyDescent="0.25">
      <c r="B66" s="1250"/>
      <c r="C66" s="1249">
        <v>7</v>
      </c>
      <c r="D66" s="1466"/>
      <c r="E66" s="1388"/>
      <c r="F66" s="1246"/>
      <c r="G66" s="1122"/>
      <c r="H66" s="1139"/>
      <c r="I66" s="1245">
        <f t="shared" si="3"/>
        <v>0</v>
      </c>
      <c r="J66" s="1244"/>
      <c r="K66" s="1243"/>
    </row>
    <row r="67" spans="2:16" s="1223" customFormat="1" ht="14.1" customHeight="1" thickTop="1" x14ac:dyDescent="0.2">
      <c r="B67" s="1242"/>
      <c r="C67" s="1241" t="s">
        <v>828</v>
      </c>
      <c r="D67" s="1241"/>
      <c r="E67" s="1385"/>
      <c r="F67" s="1240"/>
      <c r="G67" s="1240"/>
      <c r="H67" s="1239"/>
      <c r="I67" s="1238">
        <f t="shared" si="3"/>
        <v>0</v>
      </c>
      <c r="J67" s="1237"/>
    </row>
    <row r="68" spans="2:16" s="1223" customFormat="1" ht="14.1" customHeight="1" x14ac:dyDescent="0.2">
      <c r="B68" s="1236"/>
      <c r="C68" s="1235" t="s">
        <v>721</v>
      </c>
      <c r="D68" s="1235"/>
      <c r="E68" s="1382"/>
      <c r="F68" s="1234"/>
      <c r="G68" s="1234"/>
      <c r="H68" s="1233"/>
      <c r="I68" s="1232">
        <f t="shared" si="3"/>
        <v>0</v>
      </c>
      <c r="J68" s="1231"/>
    </row>
    <row r="69" spans="2:16" s="1223" customFormat="1" ht="14.1" customHeight="1" x14ac:dyDescent="0.2">
      <c r="B69" s="1236"/>
      <c r="C69" s="1235" t="s">
        <v>829</v>
      </c>
      <c r="D69" s="1235"/>
      <c r="E69" s="1382"/>
      <c r="F69" s="1234"/>
      <c r="G69" s="1234"/>
      <c r="H69" s="1233"/>
      <c r="I69" s="1232">
        <f t="shared" si="3"/>
        <v>0</v>
      </c>
      <c r="J69" s="1231"/>
    </row>
    <row r="70" spans="2:16" s="1223" customFormat="1" ht="14.1" customHeight="1" thickBot="1" x14ac:dyDescent="0.25">
      <c r="B70" s="1230"/>
      <c r="C70" s="1229" t="s">
        <v>853</v>
      </c>
      <c r="D70" s="1228"/>
      <c r="E70" s="1586"/>
      <c r="F70" s="1227"/>
      <c r="G70" s="1227"/>
      <c r="H70" s="1226"/>
      <c r="I70" s="1225">
        <f t="shared" si="3"/>
        <v>0</v>
      </c>
      <c r="J70" s="1224"/>
    </row>
    <row r="71" spans="2:16" ht="22.15" customHeight="1" thickTop="1" x14ac:dyDescent="0.2">
      <c r="C71" s="1222" t="s">
        <v>479</v>
      </c>
      <c r="D71" s="2808" t="s">
        <v>854</v>
      </c>
      <c r="E71" s="2808"/>
      <c r="F71" s="2808"/>
      <c r="G71" s="2808"/>
      <c r="H71" s="1095"/>
      <c r="I71" s="1095"/>
      <c r="J71" s="1203"/>
      <c r="K71" s="1203"/>
      <c r="L71" s="1203"/>
      <c r="M71" s="1095"/>
      <c r="N71" s="1095"/>
      <c r="O71" s="1095"/>
      <c r="P71" s="1095"/>
    </row>
    <row r="72" spans="2:16" x14ac:dyDescent="0.2">
      <c r="D72" s="1095"/>
      <c r="E72" s="1221"/>
      <c r="F72" s="1220"/>
      <c r="G72" s="1220"/>
      <c r="H72" s="1095"/>
      <c r="I72" s="1095"/>
      <c r="J72" s="1203"/>
      <c r="K72" s="1203"/>
      <c r="L72" s="1203"/>
      <c r="M72" s="1095"/>
      <c r="N72" s="1095"/>
      <c r="O72" s="1095"/>
      <c r="P72" s="1095"/>
    </row>
    <row r="73" spans="2:16" x14ac:dyDescent="0.2">
      <c r="D73" s="1095"/>
      <c r="E73" s="1220"/>
      <c r="F73" s="1220"/>
      <c r="G73" s="1220"/>
      <c r="H73" s="1095"/>
      <c r="I73" s="1095"/>
      <c r="J73" s="1203"/>
      <c r="K73" s="1203"/>
      <c r="L73" s="1203"/>
      <c r="M73" s="1095"/>
      <c r="N73" s="1095"/>
      <c r="O73" s="1095"/>
      <c r="P73" s="1095"/>
    </row>
  </sheetData>
  <sheetProtection algorithmName="SHA-512" hashValue="oeIjXqDBPzX6nus9A/cyzE9Qifq4rRWqsj5mklwgSon2sOi6qBIqa1R2K2p0QtFU2jTinbzQo2puFFIoduFwuA==" saltValue="vZCuojYMqZqyWTyHR4atlg==" spinCount="100000" sheet="1" formatRows="0"/>
  <mergeCells count="13">
    <mergeCell ref="D71:G71"/>
    <mergeCell ref="I7:I11"/>
    <mergeCell ref="J12:J18"/>
    <mergeCell ref="E8:H8"/>
    <mergeCell ref="E11:H11"/>
    <mergeCell ref="J6:J11"/>
    <mergeCell ref="I2:J2"/>
    <mergeCell ref="I3:J3"/>
    <mergeCell ref="B20:B31"/>
    <mergeCell ref="B32:B48"/>
    <mergeCell ref="B6:D11"/>
    <mergeCell ref="E6:H6"/>
    <mergeCell ref="D3:H3"/>
  </mergeCells>
  <printOptions horizontalCentered="1"/>
  <pageMargins left="0.59055118110236227" right="0.51181102362204722" top="1.1811023622047245" bottom="0.98425196850393704" header="0.51181102362204722" footer="0.51181102362204722"/>
  <pageSetup paperSize="9" scale="43"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D0C50052-24CB-40DF-A5E6-3D17532765C9}">
          <x14:formula1>
            <xm:f>słownik!$A$2:$A$175</xm:f>
          </x14:formula1>
          <xm:sqref>D50:D58 D60:D66</xm:sqref>
        </x14:dataValidation>
      </x14:dataValidations>
    </ext>
  </extLst>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0BB960-9BE7-4BBB-AFF1-79FFA296CBCD}">
  <sheetPr>
    <tabColor rgb="FFFF0000"/>
    <pageSetUpPr fitToPage="1"/>
  </sheetPr>
  <dimension ref="B1:M76"/>
  <sheetViews>
    <sheetView showGridLines="0" view="pageBreakPreview" zoomScaleNormal="100" zoomScaleSheetLayoutView="100" workbookViewId="0">
      <selection activeCell="J2" sqref="J2:L2"/>
    </sheetView>
  </sheetViews>
  <sheetFormatPr defaultColWidth="9.28515625" defaultRowHeight="12.75" x14ac:dyDescent="0.2"/>
  <cols>
    <col min="1" max="1" width="2.85546875" style="874" customWidth="1"/>
    <col min="2" max="2" width="6.42578125" style="874" customWidth="1"/>
    <col min="3" max="3" width="4.42578125" style="874" customWidth="1"/>
    <col min="4" max="4" width="43.85546875" style="874" customWidth="1"/>
    <col min="5" max="10" width="5.7109375" style="874" customWidth="1"/>
    <col min="11" max="11" width="8.5703125" style="874" customWidth="1"/>
    <col min="12" max="12" width="12.28515625" style="874" customWidth="1"/>
    <col min="13" max="13" width="5.42578125" style="874" customWidth="1"/>
    <col min="14" max="16384" width="9.28515625" style="874"/>
  </cols>
  <sheetData>
    <row r="1" spans="2:13" ht="32.25" customHeight="1" x14ac:dyDescent="0.2">
      <c r="B1" s="643"/>
      <c r="C1" s="643"/>
      <c r="D1" s="977"/>
      <c r="E1" s="977"/>
      <c r="F1" s="977"/>
      <c r="G1" s="977"/>
      <c r="H1" s="977"/>
      <c r="I1" s="977"/>
      <c r="J1" s="977"/>
      <c r="K1" s="977"/>
      <c r="L1" s="977"/>
    </row>
    <row r="2" spans="2:13" s="1223" customFormat="1" ht="18" x14ac:dyDescent="0.2">
      <c r="B2" s="966"/>
      <c r="C2" s="966"/>
      <c r="D2" s="965" t="str">
        <f>wizyt!C3</f>
        <v>??</v>
      </c>
      <c r="E2" s="1017"/>
      <c r="F2" s="1017"/>
      <c r="G2" s="1017"/>
      <c r="H2" s="1017"/>
      <c r="I2" s="1017"/>
      <c r="J2" s="2040" t="str">
        <f>wizyt!$B$1</f>
        <v xml:space="preserve"> </v>
      </c>
      <c r="K2" s="2708" t="str">
        <f>wizyt!$D$1</f>
        <v xml:space="preserve"> </v>
      </c>
      <c r="L2" s="2709"/>
    </row>
    <row r="3" spans="2:13" s="1223" customFormat="1" ht="20.25" x14ac:dyDescent="0.2">
      <c r="B3" s="270"/>
      <c r="C3" s="270"/>
      <c r="D3" s="2710" t="s">
        <v>755</v>
      </c>
      <c r="E3" s="2710"/>
      <c r="F3" s="2710"/>
      <c r="G3" s="2710"/>
      <c r="H3" s="2710"/>
      <c r="I3" s="2710"/>
      <c r="J3" s="2710"/>
      <c r="K3" s="998" t="str">
        <f>wizyt!H3</f>
        <v>2023/2024</v>
      </c>
      <c r="L3" s="270"/>
    </row>
    <row r="4" spans="2:13" s="1223" customFormat="1" ht="18.75" customHeight="1" x14ac:dyDescent="0.2">
      <c r="B4" s="1323" t="s">
        <v>841</v>
      </c>
      <c r="C4" s="963"/>
      <c r="D4" s="996"/>
      <c r="E4" s="996"/>
      <c r="F4" s="996" t="s">
        <v>858</v>
      </c>
      <c r="G4" s="996"/>
      <c r="H4" s="996"/>
      <c r="I4" s="996"/>
      <c r="J4" s="1324" t="s">
        <v>859</v>
      </c>
      <c r="K4" s="995"/>
      <c r="L4" s="270"/>
    </row>
    <row r="5" spans="2:13" s="1223" customFormat="1" ht="27" customHeight="1" thickBot="1" x14ac:dyDescent="0.25">
      <c r="B5" s="1323" t="s">
        <v>776</v>
      </c>
      <c r="C5" s="1322"/>
      <c r="D5" s="330"/>
      <c r="E5" s="1016"/>
      <c r="F5" s="1016"/>
      <c r="G5" s="1321"/>
      <c r="H5" s="1016"/>
      <c r="I5" s="1016"/>
      <c r="J5" s="2849"/>
      <c r="K5" s="2849"/>
      <c r="L5" s="270"/>
    </row>
    <row r="6" spans="2:13" s="1223" customFormat="1" ht="12.75" customHeight="1" x14ac:dyDescent="0.2">
      <c r="B6" s="2713" t="s">
        <v>756</v>
      </c>
      <c r="C6" s="2765"/>
      <c r="D6" s="2765"/>
      <c r="E6" s="2850" t="s">
        <v>691</v>
      </c>
      <c r="F6" s="2851"/>
      <c r="G6" s="2851"/>
      <c r="H6" s="2851"/>
      <c r="I6" s="2851"/>
      <c r="J6" s="2852"/>
      <c r="K6" s="2853" t="s">
        <v>790</v>
      </c>
      <c r="L6" s="2838" t="s">
        <v>758</v>
      </c>
    </row>
    <row r="7" spans="2:13" s="1223" customFormat="1" ht="12.75" customHeight="1" x14ac:dyDescent="0.2">
      <c r="B7" s="2715"/>
      <c r="C7" s="2766"/>
      <c r="D7" s="2766"/>
      <c r="E7" s="2841" t="s">
        <v>817</v>
      </c>
      <c r="F7" s="2841"/>
      <c r="G7" s="2841"/>
      <c r="H7" s="2841"/>
      <c r="I7" s="2841"/>
      <c r="J7" s="2842"/>
      <c r="K7" s="2854"/>
      <c r="L7" s="2839"/>
    </row>
    <row r="8" spans="2:13" s="1223" customFormat="1" ht="12.75" customHeight="1" x14ac:dyDescent="0.2">
      <c r="B8" s="2715"/>
      <c r="C8" s="2766"/>
      <c r="D8" s="2766"/>
      <c r="E8" s="1377" t="s">
        <v>523</v>
      </c>
      <c r="F8" s="958" t="s">
        <v>524</v>
      </c>
      <c r="G8" s="958" t="s">
        <v>525</v>
      </c>
      <c r="H8" s="960" t="s">
        <v>526</v>
      </c>
      <c r="I8" s="960" t="s">
        <v>527</v>
      </c>
      <c r="J8" s="1376" t="s">
        <v>528</v>
      </c>
      <c r="K8" s="2854"/>
      <c r="L8" s="2839"/>
    </row>
    <row r="9" spans="2:13" s="1223" customFormat="1" ht="12.75" customHeight="1" x14ac:dyDescent="0.2">
      <c r="B9" s="2715"/>
      <c r="C9" s="2766"/>
      <c r="D9" s="2766"/>
      <c r="E9" s="2846" t="s">
        <v>759</v>
      </c>
      <c r="F9" s="2847"/>
      <c r="G9" s="2847"/>
      <c r="H9" s="2847"/>
      <c r="I9" s="2847"/>
      <c r="J9" s="2848"/>
      <c r="K9" s="2854"/>
      <c r="L9" s="2839"/>
    </row>
    <row r="10" spans="2:13" s="1223" customFormat="1" ht="12.75" customHeight="1" x14ac:dyDescent="0.2">
      <c r="B10" s="2715"/>
      <c r="C10" s="2766"/>
      <c r="D10" s="2766"/>
      <c r="E10" s="2754" t="s">
        <v>844</v>
      </c>
      <c r="F10" s="2695"/>
      <c r="G10" s="2695"/>
      <c r="H10" s="2695"/>
      <c r="I10" s="2695"/>
      <c r="J10" s="2809"/>
      <c r="K10" s="2854"/>
      <c r="L10" s="2839"/>
    </row>
    <row r="11" spans="2:13" s="1223" customFormat="1" ht="12.75" customHeight="1" x14ac:dyDescent="0.2">
      <c r="B11" s="2715"/>
      <c r="C11" s="2766"/>
      <c r="D11" s="2766"/>
      <c r="E11" s="1744">
        <f>'kalendarz  A'!$F$30</f>
        <v>27</v>
      </c>
      <c r="F11" s="1728">
        <f>'kalendarz  A'!$F$30</f>
        <v>27</v>
      </c>
      <c r="G11" s="1728">
        <f>'kalendarz  A'!$F$30</f>
        <v>27</v>
      </c>
      <c r="H11" s="1728">
        <f>'kalendarz  A'!$F$30</f>
        <v>27</v>
      </c>
      <c r="I11" s="1728">
        <f>'kalendarz  A'!$F$30</f>
        <v>27</v>
      </c>
      <c r="J11" s="1728">
        <f>'kalendarz  A'!$F$31</f>
        <v>11</v>
      </c>
      <c r="K11" s="2854"/>
      <c r="L11" s="2839"/>
    </row>
    <row r="12" spans="2:13" s="1223" customFormat="1" ht="16.5" customHeight="1" thickBot="1" x14ac:dyDescent="0.25">
      <c r="B12" s="2717"/>
      <c r="C12" s="2767"/>
      <c r="D12" s="2767"/>
      <c r="E12" s="2827" t="s">
        <v>845</v>
      </c>
      <c r="F12" s="2828"/>
      <c r="G12" s="2828"/>
      <c r="H12" s="2828"/>
      <c r="I12" s="2828"/>
      <c r="J12" s="2829"/>
      <c r="K12" s="2855"/>
      <c r="L12" s="2840"/>
    </row>
    <row r="13" spans="2:13" s="1223" customFormat="1" ht="27" customHeight="1" thickBot="1" x14ac:dyDescent="0.25">
      <c r="B13" s="1375"/>
      <c r="C13" s="1316"/>
      <c r="D13" s="1315" t="s">
        <v>818</v>
      </c>
      <c r="E13" s="1314">
        <f t="shared" ref="E13:J13" si="0">SUM(E17:E19)+E14</f>
        <v>31</v>
      </c>
      <c r="F13" s="1314">
        <f t="shared" si="0"/>
        <v>31</v>
      </c>
      <c r="G13" s="1314">
        <f t="shared" si="0"/>
        <v>32</v>
      </c>
      <c r="H13" s="1314">
        <f t="shared" si="0"/>
        <v>26</v>
      </c>
      <c r="I13" s="1314">
        <f t="shared" si="0"/>
        <v>23</v>
      </c>
      <c r="J13" s="1314">
        <f t="shared" si="0"/>
        <v>18</v>
      </c>
      <c r="K13" s="1313">
        <f>SUM(K14:K19)</f>
        <v>322</v>
      </c>
      <c r="L13" s="2843"/>
      <c r="M13" s="1243"/>
    </row>
    <row r="14" spans="2:13" s="1223" customFormat="1" ht="14.25" customHeight="1" x14ac:dyDescent="0.2">
      <c r="B14" s="1372"/>
      <c r="C14" s="1308"/>
      <c r="D14" s="1183" t="s">
        <v>819</v>
      </c>
      <c r="E14" s="1374">
        <f t="shared" ref="E14:J14" si="1">SUM(E15:E16)</f>
        <v>31</v>
      </c>
      <c r="F14" s="1374">
        <f t="shared" si="1"/>
        <v>31</v>
      </c>
      <c r="G14" s="1307">
        <f t="shared" si="1"/>
        <v>32</v>
      </c>
      <c r="H14" s="1307">
        <f t="shared" si="1"/>
        <v>26</v>
      </c>
      <c r="I14" s="1307">
        <f t="shared" si="1"/>
        <v>23</v>
      </c>
      <c r="J14" s="1307">
        <f t="shared" si="1"/>
        <v>18</v>
      </c>
      <c r="K14" s="1373">
        <f t="shared" ref="K14:K19" si="2">SUM(E14:J14)</f>
        <v>161</v>
      </c>
      <c r="L14" s="2844"/>
      <c r="M14" s="1243"/>
    </row>
    <row r="15" spans="2:13" s="1223" customFormat="1" ht="14.25" customHeight="1" x14ac:dyDescent="0.2">
      <c r="B15" s="1372"/>
      <c r="C15" s="1308"/>
      <c r="D15" s="1183" t="s">
        <v>820</v>
      </c>
      <c r="E15" s="1374">
        <f t="shared" ref="E15:J15" si="3">SUM(E21:E32)</f>
        <v>0</v>
      </c>
      <c r="F15" s="1374">
        <f t="shared" si="3"/>
        <v>0</v>
      </c>
      <c r="G15" s="1307">
        <f t="shared" si="3"/>
        <v>0</v>
      </c>
      <c r="H15" s="1307">
        <f t="shared" si="3"/>
        <v>0</v>
      </c>
      <c r="I15" s="1307">
        <f t="shared" si="3"/>
        <v>0</v>
      </c>
      <c r="J15" s="1307">
        <f t="shared" si="3"/>
        <v>0</v>
      </c>
      <c r="K15" s="1373">
        <f t="shared" si="2"/>
        <v>0</v>
      </c>
      <c r="L15" s="2844"/>
      <c r="M15" s="1243"/>
    </row>
    <row r="16" spans="2:13" s="1223" customFormat="1" ht="14.25" customHeight="1" x14ac:dyDescent="0.2">
      <c r="B16" s="1372"/>
      <c r="C16" s="1308"/>
      <c r="D16" s="1183" t="s">
        <v>821</v>
      </c>
      <c r="E16" s="1374">
        <f t="shared" ref="E16:J16" si="4">SUM(E33:E51)</f>
        <v>31</v>
      </c>
      <c r="F16" s="1374">
        <f t="shared" si="4"/>
        <v>31</v>
      </c>
      <c r="G16" s="1307">
        <f t="shared" si="4"/>
        <v>32</v>
      </c>
      <c r="H16" s="1307">
        <f t="shared" si="4"/>
        <v>26</v>
      </c>
      <c r="I16" s="1307">
        <f t="shared" si="4"/>
        <v>23</v>
      </c>
      <c r="J16" s="1307">
        <f t="shared" si="4"/>
        <v>18</v>
      </c>
      <c r="K16" s="1373">
        <f t="shared" si="2"/>
        <v>161</v>
      </c>
      <c r="L16" s="2844"/>
      <c r="M16" s="1243"/>
    </row>
    <row r="17" spans="2:13" s="1223" customFormat="1" ht="14.25" customHeight="1" x14ac:dyDescent="0.2">
      <c r="B17" s="1372"/>
      <c r="C17" s="1308"/>
      <c r="D17" s="1183" t="s">
        <v>822</v>
      </c>
      <c r="E17" s="1374">
        <f t="shared" ref="E17:J17" si="5">E52</f>
        <v>0</v>
      </c>
      <c r="F17" s="1374">
        <f t="shared" si="5"/>
        <v>0</v>
      </c>
      <c r="G17" s="1307">
        <f t="shared" si="5"/>
        <v>0</v>
      </c>
      <c r="H17" s="1311">
        <f t="shared" si="5"/>
        <v>0</v>
      </c>
      <c r="I17" s="1311">
        <f t="shared" si="5"/>
        <v>0</v>
      </c>
      <c r="J17" s="1312">
        <f t="shared" si="5"/>
        <v>0</v>
      </c>
      <c r="K17" s="1373">
        <f t="shared" si="2"/>
        <v>0</v>
      </c>
      <c r="L17" s="2844"/>
      <c r="M17" s="1243"/>
    </row>
    <row r="18" spans="2:13" s="1223" customFormat="1" ht="14.25" customHeight="1" x14ac:dyDescent="0.2">
      <c r="B18" s="1372"/>
      <c r="C18" s="1308"/>
      <c r="D18" s="1183" t="s">
        <v>823</v>
      </c>
      <c r="E18" s="1371">
        <f t="shared" ref="E18:J18" si="6">E62</f>
        <v>0</v>
      </c>
      <c r="F18" s="1371">
        <f t="shared" si="6"/>
        <v>0</v>
      </c>
      <c r="G18" s="1307">
        <f t="shared" si="6"/>
        <v>0</v>
      </c>
      <c r="H18" s="1311">
        <f t="shared" si="6"/>
        <v>0</v>
      </c>
      <c r="I18" s="1311">
        <f t="shared" si="6"/>
        <v>0</v>
      </c>
      <c r="J18" s="1311">
        <f t="shared" si="6"/>
        <v>0</v>
      </c>
      <c r="K18" s="1373">
        <f t="shared" si="2"/>
        <v>0</v>
      </c>
      <c r="L18" s="2844"/>
      <c r="M18" s="1243"/>
    </row>
    <row r="19" spans="2:13" s="1223" customFormat="1" ht="13.5" customHeight="1" thickBot="1" x14ac:dyDescent="0.25">
      <c r="B19" s="1372"/>
      <c r="C19" s="1308"/>
      <c r="D19" s="1039" t="s">
        <v>846</v>
      </c>
      <c r="E19" s="1371">
        <f t="shared" ref="E19:J19" si="7">SUM(E70:E73)</f>
        <v>0</v>
      </c>
      <c r="F19" s="1371">
        <f t="shared" si="7"/>
        <v>0</v>
      </c>
      <c r="G19" s="1307">
        <f t="shared" si="7"/>
        <v>0</v>
      </c>
      <c r="H19" s="1307">
        <f t="shared" si="7"/>
        <v>0</v>
      </c>
      <c r="I19" s="1307">
        <f t="shared" si="7"/>
        <v>0</v>
      </c>
      <c r="J19" s="1307">
        <f t="shared" si="7"/>
        <v>0</v>
      </c>
      <c r="K19" s="1370">
        <f t="shared" si="2"/>
        <v>0</v>
      </c>
      <c r="L19" s="2845"/>
      <c r="M19" s="1243"/>
    </row>
    <row r="20" spans="2:13" s="1223" customFormat="1" ht="19.5" customHeight="1" x14ac:dyDescent="0.2">
      <c r="B20" s="1869"/>
      <c r="C20" s="1865" t="s">
        <v>766</v>
      </c>
      <c r="D20" s="1865"/>
      <c r="E20" s="1866"/>
      <c r="F20" s="1866"/>
      <c r="G20" s="1866"/>
      <c r="H20" s="1866"/>
      <c r="I20" s="1866"/>
      <c r="J20" s="1866"/>
      <c r="K20" s="1866"/>
      <c r="L20" s="1870"/>
      <c r="M20" s="1243"/>
    </row>
    <row r="21" spans="2:13" s="991" customFormat="1" ht="14.1" customHeight="1" x14ac:dyDescent="0.2">
      <c r="B21" s="2834" t="s">
        <v>826</v>
      </c>
      <c r="C21" s="1303">
        <v>1</v>
      </c>
      <c r="D21" s="1304" t="s">
        <v>733</v>
      </c>
      <c r="E21" s="1411"/>
      <c r="F21" s="1412"/>
      <c r="G21" s="1296"/>
      <c r="H21" s="1295"/>
      <c r="I21" s="945"/>
      <c r="J21" s="947"/>
      <c r="K21" s="1352">
        <f t="shared" ref="K21:K52" si="8">SUM(E21:J21)</f>
        <v>0</v>
      </c>
      <c r="L21" s="1367"/>
      <c r="M21" s="1243"/>
    </row>
    <row r="22" spans="2:13" s="991" customFormat="1" ht="14.1" customHeight="1" x14ac:dyDescent="0.2">
      <c r="B22" s="2835"/>
      <c r="C22" s="1125">
        <v>2</v>
      </c>
      <c r="D22" s="1302" t="s">
        <v>778</v>
      </c>
      <c r="E22" s="1392"/>
      <c r="F22" s="1393"/>
      <c r="G22" s="1257"/>
      <c r="H22" s="894"/>
      <c r="I22" s="893"/>
      <c r="J22" s="886"/>
      <c r="K22" s="1345">
        <f t="shared" si="8"/>
        <v>0</v>
      </c>
      <c r="L22" s="1369"/>
      <c r="M22" s="1243"/>
    </row>
    <row r="23" spans="2:13" s="991" customFormat="1" ht="14.1" customHeight="1" x14ac:dyDescent="0.2">
      <c r="B23" s="2835"/>
      <c r="C23" s="1125">
        <v>3</v>
      </c>
      <c r="D23" s="1302" t="s">
        <v>770</v>
      </c>
      <c r="E23" s="1392"/>
      <c r="F23" s="1393"/>
      <c r="G23" s="1257"/>
      <c r="H23" s="894"/>
      <c r="I23" s="893"/>
      <c r="J23" s="889"/>
      <c r="K23" s="1345">
        <f t="shared" si="8"/>
        <v>0</v>
      </c>
      <c r="L23" s="1369"/>
      <c r="M23" s="1243"/>
    </row>
    <row r="24" spans="2:13" s="991" customFormat="1" ht="14.1" customHeight="1" x14ac:dyDescent="0.2">
      <c r="B24" s="2835"/>
      <c r="C24" s="1125">
        <v>4</v>
      </c>
      <c r="D24" s="1302" t="s">
        <v>779</v>
      </c>
      <c r="E24" s="1392"/>
      <c r="F24" s="1393"/>
      <c r="G24" s="1257"/>
      <c r="H24" s="894"/>
      <c r="I24" s="893"/>
      <c r="J24" s="889"/>
      <c r="K24" s="1345">
        <f t="shared" si="8"/>
        <v>0</v>
      </c>
      <c r="L24" s="1369"/>
      <c r="M24" s="1243"/>
    </row>
    <row r="25" spans="2:13" s="991" customFormat="1" ht="14.1" customHeight="1" x14ac:dyDescent="0.2">
      <c r="B25" s="2835"/>
      <c r="C25" s="1125">
        <v>5</v>
      </c>
      <c r="D25" s="1302" t="s">
        <v>780</v>
      </c>
      <c r="E25" s="1392"/>
      <c r="F25" s="1393"/>
      <c r="G25" s="1257"/>
      <c r="H25" s="894"/>
      <c r="I25" s="893"/>
      <c r="J25" s="898"/>
      <c r="K25" s="1345">
        <f t="shared" si="8"/>
        <v>0</v>
      </c>
      <c r="L25" s="1369"/>
      <c r="M25" s="1243"/>
    </row>
    <row r="26" spans="2:13" s="991" customFormat="1" ht="14.1" customHeight="1" x14ac:dyDescent="0.2">
      <c r="B26" s="2835"/>
      <c r="C26" s="1125">
        <v>6</v>
      </c>
      <c r="D26" s="1302" t="s">
        <v>781</v>
      </c>
      <c r="E26" s="1392"/>
      <c r="F26" s="1393"/>
      <c r="G26" s="1257"/>
      <c r="H26" s="894"/>
      <c r="I26" s="893"/>
      <c r="J26" s="898"/>
      <c r="K26" s="1345">
        <f t="shared" si="8"/>
        <v>0</v>
      </c>
      <c r="L26" s="1369"/>
      <c r="M26" s="1243"/>
    </row>
    <row r="27" spans="2:13" s="991" customFormat="1" ht="14.1" customHeight="1" x14ac:dyDescent="0.2">
      <c r="B27" s="2835"/>
      <c r="C27" s="1125">
        <v>7</v>
      </c>
      <c r="D27" s="1302" t="s">
        <v>769</v>
      </c>
      <c r="E27" s="1392"/>
      <c r="F27" s="1393"/>
      <c r="G27" s="1257"/>
      <c r="H27" s="894"/>
      <c r="I27" s="893"/>
      <c r="J27" s="898"/>
      <c r="K27" s="1345">
        <f t="shared" si="8"/>
        <v>0</v>
      </c>
      <c r="L27" s="1369"/>
      <c r="M27" s="1243"/>
    </row>
    <row r="28" spans="2:13" s="991" customFormat="1" ht="14.1" customHeight="1" x14ac:dyDescent="0.2">
      <c r="B28" s="2835"/>
      <c r="C28" s="1125">
        <v>8</v>
      </c>
      <c r="D28" s="1302" t="s">
        <v>782</v>
      </c>
      <c r="E28" s="1392"/>
      <c r="F28" s="1393"/>
      <c r="G28" s="1257"/>
      <c r="H28" s="894"/>
      <c r="I28" s="893"/>
      <c r="J28" s="898"/>
      <c r="K28" s="1345">
        <f t="shared" si="8"/>
        <v>0</v>
      </c>
      <c r="L28" s="1369"/>
      <c r="M28" s="1243"/>
    </row>
    <row r="29" spans="2:13" s="991" customFormat="1" ht="14.1" customHeight="1" x14ac:dyDescent="0.2">
      <c r="B29" s="2835"/>
      <c r="C29" s="1125">
        <v>9</v>
      </c>
      <c r="D29" s="1302" t="s">
        <v>694</v>
      </c>
      <c r="E29" s="1392"/>
      <c r="F29" s="1393"/>
      <c r="G29" s="1257"/>
      <c r="H29" s="894"/>
      <c r="I29" s="893"/>
      <c r="J29" s="898"/>
      <c r="K29" s="1345">
        <f t="shared" si="8"/>
        <v>0</v>
      </c>
      <c r="L29" s="1369"/>
      <c r="M29" s="1243"/>
    </row>
    <row r="30" spans="2:13" s="991" customFormat="1" ht="14.1" customHeight="1" x14ac:dyDescent="0.2">
      <c r="B30" s="2835"/>
      <c r="C30" s="1125">
        <v>10</v>
      </c>
      <c r="D30" s="1302" t="s">
        <v>699</v>
      </c>
      <c r="E30" s="1392"/>
      <c r="F30" s="1393"/>
      <c r="G30" s="1257"/>
      <c r="H30" s="894"/>
      <c r="I30" s="893"/>
      <c r="J30" s="898"/>
      <c r="K30" s="1345">
        <f t="shared" si="8"/>
        <v>0</v>
      </c>
      <c r="L30" s="1369"/>
      <c r="M30" s="1243"/>
    </row>
    <row r="31" spans="2:13" s="991" customFormat="1" ht="14.1" customHeight="1" x14ac:dyDescent="0.2">
      <c r="B31" s="2835"/>
      <c r="C31" s="1125">
        <v>11</v>
      </c>
      <c r="D31" s="1302" t="s">
        <v>716</v>
      </c>
      <c r="E31" s="1392"/>
      <c r="F31" s="1393"/>
      <c r="G31" s="1257"/>
      <c r="H31" s="894"/>
      <c r="I31" s="893"/>
      <c r="J31" s="898"/>
      <c r="K31" s="1345">
        <f t="shared" si="8"/>
        <v>0</v>
      </c>
      <c r="L31" s="1369"/>
      <c r="M31" s="1243"/>
    </row>
    <row r="32" spans="2:13" s="991" customFormat="1" ht="14.1" customHeight="1" x14ac:dyDescent="0.2">
      <c r="B32" s="2836"/>
      <c r="C32" s="1333">
        <v>12</v>
      </c>
      <c r="D32" s="1300" t="s">
        <v>702</v>
      </c>
      <c r="E32" s="1407"/>
      <c r="F32" s="1408"/>
      <c r="G32" s="1286"/>
      <c r="H32" s="1285"/>
      <c r="I32" s="1284"/>
      <c r="J32" s="1283"/>
      <c r="K32" s="1368">
        <f t="shared" si="8"/>
        <v>0</v>
      </c>
      <c r="L32" s="1357"/>
      <c r="M32" s="1243"/>
    </row>
    <row r="33" spans="2:13" s="991" customFormat="1" ht="14.1" customHeight="1" x14ac:dyDescent="0.2">
      <c r="B33" s="2834" t="s">
        <v>848</v>
      </c>
      <c r="C33" s="1288">
        <v>1</v>
      </c>
      <c r="D33" s="1297" t="s">
        <v>666</v>
      </c>
      <c r="E33" s="1411">
        <v>5</v>
      </c>
      <c r="F33" s="1412">
        <v>5</v>
      </c>
      <c r="G33" s="1296">
        <v>4</v>
      </c>
      <c r="H33" s="1295">
        <v>4</v>
      </c>
      <c r="I33" s="945">
        <v>4</v>
      </c>
      <c r="J33" s="947">
        <v>4</v>
      </c>
      <c r="K33" s="1352">
        <f t="shared" si="8"/>
        <v>26</v>
      </c>
      <c r="L33" s="1367"/>
      <c r="M33" s="1243"/>
    </row>
    <row r="34" spans="2:13" s="991" customFormat="1" ht="14.1" customHeight="1" x14ac:dyDescent="0.2">
      <c r="B34" s="2835"/>
      <c r="C34" s="1146">
        <v>2</v>
      </c>
      <c r="D34" s="1153" t="s">
        <v>849</v>
      </c>
      <c r="E34" s="1390">
        <v>3</v>
      </c>
      <c r="F34" s="1391">
        <v>3</v>
      </c>
      <c r="G34" s="1252">
        <v>3</v>
      </c>
      <c r="H34" s="888">
        <v>3</v>
      </c>
      <c r="I34" s="887">
        <v>3</v>
      </c>
      <c r="J34" s="930">
        <v>3</v>
      </c>
      <c r="K34" s="1345">
        <f t="shared" si="8"/>
        <v>18</v>
      </c>
      <c r="L34" s="1109"/>
      <c r="M34" s="1243"/>
    </row>
    <row r="35" spans="2:13" s="991" customFormat="1" ht="14.1" customHeight="1" x14ac:dyDescent="0.2">
      <c r="B35" s="2835"/>
      <c r="C35" s="1160">
        <v>3</v>
      </c>
      <c r="D35" s="1153" t="s">
        <v>850</v>
      </c>
      <c r="E35" s="1390">
        <v>2</v>
      </c>
      <c r="F35" s="1391">
        <v>2</v>
      </c>
      <c r="G35" s="1252">
        <v>2</v>
      </c>
      <c r="H35" s="888">
        <v>2</v>
      </c>
      <c r="I35" s="887">
        <v>2</v>
      </c>
      <c r="J35" s="930">
        <v>2</v>
      </c>
      <c r="K35" s="1345">
        <f t="shared" si="8"/>
        <v>12</v>
      </c>
      <c r="L35" s="1109"/>
      <c r="M35" s="1243"/>
    </row>
    <row r="36" spans="2:13" s="991" customFormat="1" ht="14.1" customHeight="1" x14ac:dyDescent="0.2">
      <c r="B36" s="2835"/>
      <c r="C36" s="1146">
        <v>4</v>
      </c>
      <c r="D36" s="1150" t="s">
        <v>669</v>
      </c>
      <c r="E36" s="1390">
        <v>1</v>
      </c>
      <c r="F36" s="1391"/>
      <c r="G36" s="1366"/>
      <c r="H36" s="1365"/>
      <c r="I36" s="1364"/>
      <c r="J36" s="1363"/>
      <c r="K36" s="1345">
        <f t="shared" si="8"/>
        <v>1</v>
      </c>
      <c r="L36" s="1109"/>
      <c r="M36" s="1243"/>
    </row>
    <row r="37" spans="2:13" s="991" customFormat="1" ht="14.1" customHeight="1" x14ac:dyDescent="0.2">
      <c r="B37" s="2835"/>
      <c r="C37" s="1160">
        <v>5</v>
      </c>
      <c r="D37" s="1292" t="s">
        <v>860</v>
      </c>
      <c r="E37" s="1398"/>
      <c r="F37" s="1399"/>
      <c r="G37" s="1270">
        <v>1</v>
      </c>
      <c r="H37" s="911"/>
      <c r="I37" s="910"/>
      <c r="J37" s="1143"/>
      <c r="K37" s="1345">
        <f t="shared" si="8"/>
        <v>1</v>
      </c>
      <c r="L37" s="1109"/>
      <c r="M37" s="1243"/>
    </row>
    <row r="38" spans="2:13" s="991" customFormat="1" ht="14.1" customHeight="1" x14ac:dyDescent="0.2">
      <c r="B38" s="2835"/>
      <c r="C38" s="1146">
        <v>6</v>
      </c>
      <c r="D38" s="1150" t="s">
        <v>670</v>
      </c>
      <c r="E38" s="1390">
        <v>2</v>
      </c>
      <c r="F38" s="1391">
        <v>2</v>
      </c>
      <c r="G38" s="1252">
        <v>2</v>
      </c>
      <c r="H38" s="888">
        <v>2</v>
      </c>
      <c r="I38" s="887">
        <v>2</v>
      </c>
      <c r="J38" s="930">
        <v>1</v>
      </c>
      <c r="K38" s="1345">
        <f t="shared" si="8"/>
        <v>11</v>
      </c>
      <c r="L38" s="1109"/>
      <c r="M38" s="1243"/>
    </row>
    <row r="39" spans="2:13" s="991" customFormat="1" ht="14.1" customHeight="1" x14ac:dyDescent="0.2">
      <c r="B39" s="2835"/>
      <c r="C39" s="1160">
        <v>7</v>
      </c>
      <c r="D39" s="1150" t="s">
        <v>715</v>
      </c>
      <c r="E39" s="1362"/>
      <c r="F39" s="1361"/>
      <c r="G39" s="1252">
        <v>2</v>
      </c>
      <c r="H39" s="888">
        <v>1</v>
      </c>
      <c r="I39" s="887"/>
      <c r="J39" s="930"/>
      <c r="K39" s="1345">
        <f t="shared" si="8"/>
        <v>3</v>
      </c>
      <c r="L39" s="1109"/>
      <c r="M39" s="1243"/>
    </row>
    <row r="40" spans="2:13" s="991" customFormat="1" ht="14.1" customHeight="1" x14ac:dyDescent="0.2">
      <c r="B40" s="2835"/>
      <c r="C40" s="1146">
        <v>8</v>
      </c>
      <c r="D40" s="1149" t="s">
        <v>671</v>
      </c>
      <c r="E40" s="1390">
        <v>1</v>
      </c>
      <c r="F40" s="1391">
        <v>1</v>
      </c>
      <c r="G40" s="1252"/>
      <c r="H40" s="888"/>
      <c r="I40" s="887"/>
      <c r="J40" s="930"/>
      <c r="K40" s="1345">
        <f t="shared" si="8"/>
        <v>2</v>
      </c>
      <c r="L40" s="1109"/>
      <c r="M40" s="1243"/>
    </row>
    <row r="41" spans="2:13" s="991" customFormat="1" ht="14.1" customHeight="1" x14ac:dyDescent="0.2">
      <c r="B41" s="2835"/>
      <c r="C41" s="1160">
        <v>9</v>
      </c>
      <c r="D41" s="1289" t="s">
        <v>677</v>
      </c>
      <c r="E41" s="1390">
        <v>4</v>
      </c>
      <c r="F41" s="1391">
        <v>4</v>
      </c>
      <c r="G41" s="1252">
        <v>3</v>
      </c>
      <c r="H41" s="888">
        <v>4</v>
      </c>
      <c r="I41" s="887">
        <v>3</v>
      </c>
      <c r="J41" s="930">
        <v>4</v>
      </c>
      <c r="K41" s="1345">
        <f t="shared" si="8"/>
        <v>22</v>
      </c>
      <c r="L41" s="1109"/>
      <c r="M41" s="1243"/>
    </row>
    <row r="42" spans="2:13" s="991" customFormat="1" ht="14.1" customHeight="1" x14ac:dyDescent="0.2">
      <c r="B42" s="2835"/>
      <c r="C42" s="1146">
        <v>10</v>
      </c>
      <c r="D42" s="1150" t="s">
        <v>676</v>
      </c>
      <c r="E42" s="1390">
        <v>2</v>
      </c>
      <c r="F42" s="1391">
        <v>2</v>
      </c>
      <c r="G42" s="1252">
        <v>2</v>
      </c>
      <c r="H42" s="888">
        <v>1</v>
      </c>
      <c r="I42" s="887">
        <v>1</v>
      </c>
      <c r="J42" s="930"/>
      <c r="K42" s="1345">
        <f t="shared" si="8"/>
        <v>8</v>
      </c>
      <c r="L42" s="1109"/>
      <c r="M42" s="1243"/>
    </row>
    <row r="43" spans="2:13" s="991" customFormat="1" ht="14.1" customHeight="1" x14ac:dyDescent="0.2">
      <c r="B43" s="2835"/>
      <c r="C43" s="1160">
        <v>11</v>
      </c>
      <c r="D43" s="1150" t="s">
        <v>712</v>
      </c>
      <c r="E43" s="1390">
        <v>2</v>
      </c>
      <c r="F43" s="1391">
        <v>2</v>
      </c>
      <c r="G43" s="1252">
        <v>2</v>
      </c>
      <c r="H43" s="888">
        <v>1</v>
      </c>
      <c r="I43" s="887">
        <v>1</v>
      </c>
      <c r="J43" s="930"/>
      <c r="K43" s="1345">
        <f t="shared" si="8"/>
        <v>8</v>
      </c>
      <c r="L43" s="1109"/>
      <c r="M43" s="1243"/>
    </row>
    <row r="44" spans="2:13" s="991" customFormat="1" ht="14.1" customHeight="1" x14ac:dyDescent="0.2">
      <c r="B44" s="2835"/>
      <c r="C44" s="1146">
        <v>12</v>
      </c>
      <c r="D44" s="1150" t="s">
        <v>673</v>
      </c>
      <c r="E44" s="1390">
        <v>2</v>
      </c>
      <c r="F44" s="1391">
        <v>1</v>
      </c>
      <c r="G44" s="1252">
        <v>2</v>
      </c>
      <c r="H44" s="888">
        <v>1</v>
      </c>
      <c r="I44" s="887">
        <v>1</v>
      </c>
      <c r="J44" s="930"/>
      <c r="K44" s="1345">
        <f t="shared" si="8"/>
        <v>7</v>
      </c>
      <c r="L44" s="1109"/>
      <c r="M44" s="1243"/>
    </row>
    <row r="45" spans="2:13" s="991" customFormat="1" ht="14.1" customHeight="1" x14ac:dyDescent="0.2">
      <c r="B45" s="2835"/>
      <c r="C45" s="1160">
        <v>13</v>
      </c>
      <c r="D45" s="1150" t="s">
        <v>674</v>
      </c>
      <c r="E45" s="1390">
        <v>1</v>
      </c>
      <c r="F45" s="1391">
        <v>2</v>
      </c>
      <c r="G45" s="1252">
        <v>2</v>
      </c>
      <c r="H45" s="888">
        <v>1</v>
      </c>
      <c r="I45" s="887">
        <v>1</v>
      </c>
      <c r="J45" s="930"/>
      <c r="K45" s="1345">
        <f t="shared" si="8"/>
        <v>7</v>
      </c>
      <c r="L45" s="1109"/>
      <c r="M45" s="1243"/>
    </row>
    <row r="46" spans="2:13" s="991" customFormat="1" ht="14.1" customHeight="1" x14ac:dyDescent="0.2">
      <c r="B46" s="2835"/>
      <c r="C46" s="1146">
        <v>14</v>
      </c>
      <c r="D46" s="1150" t="s">
        <v>681</v>
      </c>
      <c r="E46" s="1390"/>
      <c r="F46" s="1391">
        <v>1</v>
      </c>
      <c r="G46" s="1252">
        <v>1</v>
      </c>
      <c r="H46" s="888"/>
      <c r="I46" s="887"/>
      <c r="J46" s="930"/>
      <c r="K46" s="1345">
        <f t="shared" si="8"/>
        <v>2</v>
      </c>
      <c r="L46" s="1109"/>
      <c r="M46" s="1243"/>
    </row>
    <row r="47" spans="2:13" s="991" customFormat="1" ht="14.1" customHeight="1" x14ac:dyDescent="0.2">
      <c r="B47" s="2835"/>
      <c r="C47" s="1160">
        <v>15</v>
      </c>
      <c r="D47" s="1150" t="s">
        <v>680</v>
      </c>
      <c r="E47" s="1390">
        <v>4</v>
      </c>
      <c r="F47" s="1391">
        <v>4</v>
      </c>
      <c r="G47" s="1252">
        <v>3</v>
      </c>
      <c r="H47" s="888">
        <v>3</v>
      </c>
      <c r="I47" s="887">
        <v>3</v>
      </c>
      <c r="J47" s="930">
        <v>3</v>
      </c>
      <c r="K47" s="1345">
        <f t="shared" si="8"/>
        <v>20</v>
      </c>
      <c r="L47" s="1109"/>
      <c r="M47" s="1243"/>
    </row>
    <row r="48" spans="2:13" s="991" customFormat="1" ht="14.1" customHeight="1" x14ac:dyDescent="0.2">
      <c r="B48" s="2835"/>
      <c r="C48" s="1146">
        <v>16</v>
      </c>
      <c r="D48" s="1150" t="s">
        <v>678</v>
      </c>
      <c r="E48" s="1390">
        <v>1</v>
      </c>
      <c r="F48" s="1391">
        <v>1</v>
      </c>
      <c r="G48" s="1252">
        <v>1</v>
      </c>
      <c r="H48" s="888">
        <v>1</v>
      </c>
      <c r="I48" s="887">
        <v>1</v>
      </c>
      <c r="J48" s="930"/>
      <c r="K48" s="1345">
        <f t="shared" si="8"/>
        <v>5</v>
      </c>
      <c r="L48" s="1109"/>
      <c r="M48" s="1243"/>
    </row>
    <row r="49" spans="2:13" s="991" customFormat="1" ht="14.1" customHeight="1" x14ac:dyDescent="0.2">
      <c r="B49" s="2835"/>
      <c r="C49" s="1160">
        <v>17</v>
      </c>
      <c r="D49" s="1149" t="s">
        <v>861</v>
      </c>
      <c r="E49" s="1390"/>
      <c r="F49" s="1391"/>
      <c r="G49" s="1360">
        <v>1</v>
      </c>
      <c r="H49" s="1359">
        <v>1</v>
      </c>
      <c r="I49" s="887"/>
      <c r="J49" s="930"/>
      <c r="K49" s="1345">
        <f t="shared" si="8"/>
        <v>2</v>
      </c>
      <c r="L49" s="1109"/>
      <c r="M49" s="1243"/>
    </row>
    <row r="50" spans="2:13" s="991" customFormat="1" ht="14.1" customHeight="1" x14ac:dyDescent="0.2">
      <c r="B50" s="2835"/>
      <c r="C50" s="1332">
        <v>18</v>
      </c>
      <c r="D50" s="1287" t="s">
        <v>682</v>
      </c>
      <c r="E50" s="1407">
        <v>1</v>
      </c>
      <c r="F50" s="1408">
        <v>1</v>
      </c>
      <c r="G50" s="1286">
        <v>1</v>
      </c>
      <c r="H50" s="1285">
        <v>1</v>
      </c>
      <c r="I50" s="1284">
        <v>1</v>
      </c>
      <c r="J50" s="1283">
        <v>1</v>
      </c>
      <c r="K50" s="1345">
        <f t="shared" si="8"/>
        <v>6</v>
      </c>
      <c r="L50" s="1357"/>
      <c r="M50" s="1243"/>
    </row>
    <row r="51" spans="2:13" s="991" customFormat="1" ht="19.350000000000001" customHeight="1" thickBot="1" x14ac:dyDescent="0.25">
      <c r="B51" s="2835"/>
      <c r="C51" s="1280" t="s">
        <v>857</v>
      </c>
      <c r="D51" s="1279"/>
      <c r="E51" s="1585"/>
      <c r="F51" s="1559"/>
      <c r="G51" s="1278"/>
      <c r="H51" s="921"/>
      <c r="I51" s="920"/>
      <c r="J51" s="920"/>
      <c r="K51" s="1339">
        <f t="shared" si="8"/>
        <v>0</v>
      </c>
      <c r="L51" s="2019"/>
      <c r="M51" s="1243"/>
    </row>
    <row r="52" spans="2:13" s="1223" customFormat="1" ht="19.5" customHeight="1" thickTop="1" x14ac:dyDescent="0.2">
      <c r="B52" s="1356"/>
      <c r="C52" s="1266" t="s">
        <v>773</v>
      </c>
      <c r="D52" s="1275"/>
      <c r="E52" s="1273">
        <f t="shared" ref="E52:J52" si="9">SUM(E53:E61)</f>
        <v>0</v>
      </c>
      <c r="F52" s="1273">
        <f t="shared" si="9"/>
        <v>0</v>
      </c>
      <c r="G52" s="1273">
        <f t="shared" si="9"/>
        <v>0</v>
      </c>
      <c r="H52" s="1273">
        <f t="shared" si="9"/>
        <v>0</v>
      </c>
      <c r="I52" s="1273">
        <f t="shared" si="9"/>
        <v>0</v>
      </c>
      <c r="J52" s="1274">
        <f t="shared" si="9"/>
        <v>0</v>
      </c>
      <c r="K52" s="1263">
        <f t="shared" si="8"/>
        <v>0</v>
      </c>
      <c r="L52" s="1355"/>
      <c r="M52" s="1243"/>
    </row>
    <row r="53" spans="2:13" s="1223" customFormat="1" ht="14.1" customHeight="1" x14ac:dyDescent="0.2">
      <c r="B53" s="988"/>
      <c r="C53" s="1126">
        <v>1</v>
      </c>
      <c r="D53" s="1259"/>
      <c r="E53" s="1392"/>
      <c r="F53" s="1393"/>
      <c r="G53" s="1257"/>
      <c r="H53" s="894"/>
      <c r="I53" s="893"/>
      <c r="J53" s="898"/>
      <c r="K53" s="1352">
        <f t="shared" ref="K53:K73" si="10">SUM(E53:J53)</f>
        <v>0</v>
      </c>
      <c r="L53" s="1111"/>
      <c r="M53" s="1243"/>
    </row>
    <row r="54" spans="2:13" s="1223" customFormat="1" ht="14.1" customHeight="1" x14ac:dyDescent="0.2">
      <c r="B54" s="988"/>
      <c r="C54" s="1126">
        <v>2</v>
      </c>
      <c r="D54" s="1253"/>
      <c r="E54" s="1392"/>
      <c r="F54" s="1393"/>
      <c r="G54" s="1257"/>
      <c r="H54" s="894"/>
      <c r="I54" s="893"/>
      <c r="J54" s="898"/>
      <c r="K54" s="1345">
        <f t="shared" si="10"/>
        <v>0</v>
      </c>
      <c r="L54" s="1111"/>
      <c r="M54" s="1243"/>
    </row>
    <row r="55" spans="2:13" s="1223" customFormat="1" ht="14.1" customHeight="1" x14ac:dyDescent="0.2">
      <c r="B55" s="988"/>
      <c r="C55" s="1126">
        <v>3</v>
      </c>
      <c r="D55" s="1253"/>
      <c r="E55" s="1392"/>
      <c r="F55" s="1393"/>
      <c r="G55" s="1257"/>
      <c r="H55" s="894"/>
      <c r="I55" s="893"/>
      <c r="J55" s="898"/>
      <c r="K55" s="1345">
        <f t="shared" si="10"/>
        <v>0</v>
      </c>
      <c r="L55" s="1111"/>
      <c r="M55" s="1243"/>
    </row>
    <row r="56" spans="2:13" s="1223" customFormat="1" ht="14.1" customHeight="1" x14ac:dyDescent="0.2">
      <c r="B56" s="988"/>
      <c r="C56" s="1126">
        <v>4</v>
      </c>
      <c r="D56" s="1253"/>
      <c r="E56" s="1392"/>
      <c r="F56" s="1393"/>
      <c r="G56" s="1257"/>
      <c r="H56" s="894"/>
      <c r="I56" s="893"/>
      <c r="J56" s="898"/>
      <c r="K56" s="1345">
        <f t="shared" si="10"/>
        <v>0</v>
      </c>
      <c r="L56" s="1111"/>
      <c r="M56" s="1243"/>
    </row>
    <row r="57" spans="2:13" s="1223" customFormat="1" ht="14.1" customHeight="1" x14ac:dyDescent="0.2">
      <c r="B57" s="988"/>
      <c r="C57" s="1126">
        <v>5</v>
      </c>
      <c r="D57" s="1253"/>
      <c r="E57" s="1392"/>
      <c r="F57" s="1393"/>
      <c r="G57" s="1257"/>
      <c r="H57" s="894"/>
      <c r="I57" s="893"/>
      <c r="J57" s="898"/>
      <c r="K57" s="1345">
        <f t="shared" si="10"/>
        <v>0</v>
      </c>
      <c r="L57" s="1111"/>
      <c r="M57" s="1243"/>
    </row>
    <row r="58" spans="2:13" s="1223" customFormat="1" ht="14.1" customHeight="1" x14ac:dyDescent="0.2">
      <c r="B58" s="988"/>
      <c r="C58" s="1126">
        <v>6</v>
      </c>
      <c r="D58" s="1253"/>
      <c r="E58" s="1392"/>
      <c r="F58" s="1393"/>
      <c r="G58" s="1257"/>
      <c r="H58" s="894"/>
      <c r="I58" s="893"/>
      <c r="J58" s="898"/>
      <c r="K58" s="1345">
        <f t="shared" si="10"/>
        <v>0</v>
      </c>
      <c r="L58" s="1111"/>
      <c r="M58" s="1243"/>
    </row>
    <row r="59" spans="2:13" s="1223" customFormat="1" ht="14.1" customHeight="1" x14ac:dyDescent="0.2">
      <c r="B59" s="929"/>
      <c r="C59" s="1126">
        <v>7</v>
      </c>
      <c r="D59" s="1253"/>
      <c r="E59" s="1390"/>
      <c r="F59" s="1391"/>
      <c r="G59" s="1252"/>
      <c r="H59" s="888"/>
      <c r="I59" s="887"/>
      <c r="J59" s="930"/>
      <c r="K59" s="1345">
        <f t="shared" si="10"/>
        <v>0</v>
      </c>
      <c r="L59" s="883"/>
      <c r="M59" s="1243"/>
    </row>
    <row r="60" spans="2:13" s="1223" customFormat="1" ht="14.1" customHeight="1" x14ac:dyDescent="0.2">
      <c r="B60" s="929"/>
      <c r="C60" s="1126">
        <v>8</v>
      </c>
      <c r="D60" s="1253"/>
      <c r="E60" s="1390"/>
      <c r="F60" s="1391"/>
      <c r="G60" s="1252"/>
      <c r="H60" s="888"/>
      <c r="I60" s="887"/>
      <c r="J60" s="930"/>
      <c r="K60" s="1345">
        <f t="shared" si="10"/>
        <v>0</v>
      </c>
      <c r="L60" s="883"/>
      <c r="M60" s="1243"/>
    </row>
    <row r="61" spans="2:13" s="1223" customFormat="1" ht="14.1" customHeight="1" thickBot="1" x14ac:dyDescent="0.25">
      <c r="B61" s="926"/>
      <c r="C61" s="1132">
        <v>9</v>
      </c>
      <c r="D61" s="1248"/>
      <c r="E61" s="1398"/>
      <c r="F61" s="1399"/>
      <c r="G61" s="1270"/>
      <c r="H61" s="911"/>
      <c r="I61" s="910"/>
      <c r="J61" s="1143"/>
      <c r="K61" s="1339">
        <f t="shared" si="10"/>
        <v>0</v>
      </c>
      <c r="L61" s="1354"/>
      <c r="M61" s="1243"/>
    </row>
    <row r="62" spans="2:13" s="1223" customFormat="1" ht="19.350000000000001" customHeight="1" thickTop="1" x14ac:dyDescent="0.2">
      <c r="B62" s="1265"/>
      <c r="C62" s="1266" t="s">
        <v>772</v>
      </c>
      <c r="D62" s="1265"/>
      <c r="E62" s="1263">
        <f t="shared" ref="E62:J62" si="11">SUM(E63:E69)</f>
        <v>0</v>
      </c>
      <c r="F62" s="1262">
        <f t="shared" si="11"/>
        <v>0</v>
      </c>
      <c r="G62" s="1263">
        <f t="shared" si="11"/>
        <v>0</v>
      </c>
      <c r="H62" s="1264">
        <f t="shared" si="11"/>
        <v>0</v>
      </c>
      <c r="I62" s="1263">
        <f t="shared" si="11"/>
        <v>0</v>
      </c>
      <c r="J62" s="1263">
        <f t="shared" si="11"/>
        <v>0</v>
      </c>
      <c r="K62" s="1263">
        <f t="shared" si="10"/>
        <v>0</v>
      </c>
      <c r="L62" s="1353"/>
      <c r="M62" s="1243"/>
    </row>
    <row r="63" spans="2:13" s="1223" customFormat="1" ht="14.1" customHeight="1" x14ac:dyDescent="0.2">
      <c r="B63" s="988"/>
      <c r="C63" s="1126">
        <v>1</v>
      </c>
      <c r="D63" s="1253"/>
      <c r="E63" s="1392"/>
      <c r="F63" s="1393"/>
      <c r="G63" s="1257"/>
      <c r="H63" s="894"/>
      <c r="I63" s="893"/>
      <c r="J63" s="898"/>
      <c r="K63" s="1352">
        <f t="shared" si="10"/>
        <v>0</v>
      </c>
      <c r="L63" s="1111"/>
      <c r="M63" s="1243"/>
    </row>
    <row r="64" spans="2:13" s="1223" customFormat="1" ht="14.1" customHeight="1" x14ac:dyDescent="0.2">
      <c r="B64" s="988"/>
      <c r="C64" s="1126">
        <v>2</v>
      </c>
      <c r="D64" s="1253"/>
      <c r="E64" s="1392"/>
      <c r="F64" s="1393"/>
      <c r="G64" s="1257"/>
      <c r="H64" s="894"/>
      <c r="I64" s="893"/>
      <c r="J64" s="898"/>
      <c r="K64" s="1345">
        <f t="shared" si="10"/>
        <v>0</v>
      </c>
      <c r="L64" s="1111"/>
      <c r="M64" s="1243"/>
    </row>
    <row r="65" spans="2:13" s="1223" customFormat="1" ht="14.1" customHeight="1" x14ac:dyDescent="0.2">
      <c r="B65" s="988"/>
      <c r="C65" s="1126">
        <v>3</v>
      </c>
      <c r="D65" s="1253"/>
      <c r="E65" s="1392"/>
      <c r="F65" s="1393"/>
      <c r="G65" s="1257"/>
      <c r="H65" s="894"/>
      <c r="I65" s="893"/>
      <c r="J65" s="898"/>
      <c r="K65" s="1345">
        <f t="shared" si="10"/>
        <v>0</v>
      </c>
      <c r="L65" s="1111"/>
      <c r="M65" s="1243"/>
    </row>
    <row r="66" spans="2:13" s="1223" customFormat="1" ht="14.1" customHeight="1" x14ac:dyDescent="0.2">
      <c r="B66" s="929"/>
      <c r="C66" s="1125">
        <v>4</v>
      </c>
      <c r="D66" s="1253"/>
      <c r="E66" s="1390"/>
      <c r="F66" s="1391"/>
      <c r="G66" s="1252"/>
      <c r="H66" s="888"/>
      <c r="I66" s="887"/>
      <c r="J66" s="930"/>
      <c r="K66" s="1345">
        <f t="shared" si="10"/>
        <v>0</v>
      </c>
      <c r="L66" s="883"/>
      <c r="M66" s="1243"/>
    </row>
    <row r="67" spans="2:13" s="1223" customFormat="1" ht="14.1" customHeight="1" x14ac:dyDescent="0.2">
      <c r="B67" s="1133"/>
      <c r="C67" s="1125">
        <v>5</v>
      </c>
      <c r="D67" s="1253"/>
      <c r="E67" s="1390"/>
      <c r="F67" s="1391"/>
      <c r="G67" s="1252"/>
      <c r="H67" s="888"/>
      <c r="I67" s="887"/>
      <c r="J67" s="930"/>
      <c r="K67" s="1345">
        <f t="shared" si="10"/>
        <v>0</v>
      </c>
      <c r="L67" s="883"/>
      <c r="M67" s="1243"/>
    </row>
    <row r="68" spans="2:13" s="1223" customFormat="1" ht="14.1" customHeight="1" x14ac:dyDescent="0.2">
      <c r="B68" s="929"/>
      <c r="C68" s="1125">
        <v>6</v>
      </c>
      <c r="D68" s="1253"/>
      <c r="E68" s="1390"/>
      <c r="F68" s="1391"/>
      <c r="G68" s="1252"/>
      <c r="H68" s="888"/>
      <c r="I68" s="887"/>
      <c r="J68" s="930"/>
      <c r="K68" s="1345">
        <f t="shared" si="10"/>
        <v>0</v>
      </c>
      <c r="L68" s="883"/>
      <c r="M68" s="1243"/>
    </row>
    <row r="69" spans="2:13" s="1223" customFormat="1" ht="14.1" customHeight="1" thickBot="1" x14ac:dyDescent="0.25">
      <c r="B69" s="1351"/>
      <c r="C69" s="1249">
        <v>7</v>
      </c>
      <c r="D69" s="1466"/>
      <c r="E69" s="1388"/>
      <c r="F69" s="1389"/>
      <c r="G69" s="1247"/>
      <c r="H69" s="1246"/>
      <c r="I69" s="1122"/>
      <c r="J69" s="1139"/>
      <c r="K69" s="1339">
        <f t="shared" si="10"/>
        <v>0</v>
      </c>
      <c r="L69" s="1350"/>
      <c r="M69" s="1243"/>
    </row>
    <row r="70" spans="2:13" s="1223" customFormat="1" ht="14.1" customHeight="1" thickTop="1" x14ac:dyDescent="0.2">
      <c r="B70" s="1349"/>
      <c r="C70" s="1241" t="s">
        <v>828</v>
      </c>
      <c r="D70" s="1241"/>
      <c r="E70" s="1385"/>
      <c r="F70" s="1385"/>
      <c r="G70" s="1240"/>
      <c r="H70" s="1240"/>
      <c r="I70" s="1240"/>
      <c r="J70" s="1240"/>
      <c r="K70" s="1348">
        <f t="shared" si="10"/>
        <v>0</v>
      </c>
      <c r="L70" s="1347"/>
    </row>
    <row r="71" spans="2:13" s="1223" customFormat="1" ht="14.1" customHeight="1" x14ac:dyDescent="0.2">
      <c r="B71" s="1346"/>
      <c r="C71" s="1235" t="s">
        <v>721</v>
      </c>
      <c r="D71" s="1235"/>
      <c r="E71" s="1382"/>
      <c r="F71" s="1382"/>
      <c r="G71" s="1234"/>
      <c r="H71" s="1234"/>
      <c r="I71" s="1234"/>
      <c r="J71" s="1234"/>
      <c r="K71" s="1345">
        <f t="shared" si="10"/>
        <v>0</v>
      </c>
      <c r="L71" s="1344"/>
    </row>
    <row r="72" spans="2:13" s="1223" customFormat="1" ht="14.1" customHeight="1" x14ac:dyDescent="0.2">
      <c r="B72" s="1346"/>
      <c r="C72" s="1235" t="s">
        <v>829</v>
      </c>
      <c r="D72" s="1235"/>
      <c r="E72" s="1382"/>
      <c r="F72" s="1382"/>
      <c r="G72" s="1234"/>
      <c r="H72" s="1234"/>
      <c r="I72" s="1234"/>
      <c r="J72" s="1234"/>
      <c r="K72" s="1345">
        <f t="shared" si="10"/>
        <v>0</v>
      </c>
      <c r="L72" s="1344"/>
    </row>
    <row r="73" spans="2:13" s="1223" customFormat="1" ht="14.1" customHeight="1" thickBot="1" x14ac:dyDescent="0.25">
      <c r="B73" s="1343"/>
      <c r="C73" s="1642" t="s">
        <v>853</v>
      </c>
      <c r="D73" s="1342"/>
      <c r="E73" s="1380"/>
      <c r="F73" s="1380"/>
      <c r="G73" s="1341"/>
      <c r="H73" s="1341"/>
      <c r="I73" s="1341"/>
      <c r="J73" s="1340"/>
      <c r="K73" s="1339">
        <f t="shared" si="10"/>
        <v>0</v>
      </c>
      <c r="L73" s="1338"/>
    </row>
    <row r="74" spans="2:13" ht="22.15" customHeight="1" x14ac:dyDescent="0.2">
      <c r="C74" s="1222" t="s">
        <v>479</v>
      </c>
      <c r="D74" s="2837" t="s">
        <v>854</v>
      </c>
      <c r="E74" s="2837"/>
      <c r="F74" s="2837"/>
      <c r="G74" s="2837"/>
      <c r="H74" s="1095"/>
      <c r="I74" s="1095"/>
      <c r="J74" s="1203"/>
      <c r="K74" s="1095"/>
    </row>
    <row r="75" spans="2:13" x14ac:dyDescent="0.2">
      <c r="D75" s="1095"/>
      <c r="E75" s="1221"/>
      <c r="F75" s="1220"/>
      <c r="G75" s="1220"/>
      <c r="H75" s="1095"/>
      <c r="I75" s="1095"/>
      <c r="J75" s="1203"/>
      <c r="K75" s="1095"/>
    </row>
    <row r="76" spans="2:13" x14ac:dyDescent="0.2">
      <c r="D76" s="1095"/>
      <c r="E76" s="1220"/>
      <c r="F76" s="1220"/>
      <c r="G76" s="1220"/>
      <c r="H76" s="1095"/>
      <c r="I76" s="1095"/>
      <c r="J76" s="1203"/>
      <c r="K76" s="1095"/>
    </row>
  </sheetData>
  <sheetProtection algorithmName="SHA-512" hashValue="VAizuycBUFaQUNRWsSFDhk8BijjuLsENRAu9WP/+vmuHcTB4kPxDH+S/mohzsH+C4+Mxqno8YY1evG6zO8rv2g==" saltValue="e3xES+UVV7icZFPwXNlGKg==" spinCount="100000" sheet="1" formatRows="0"/>
  <mergeCells count="15">
    <mergeCell ref="K2:L2"/>
    <mergeCell ref="B21:B32"/>
    <mergeCell ref="B33:B51"/>
    <mergeCell ref="D74:G74"/>
    <mergeCell ref="L6:L12"/>
    <mergeCell ref="E7:J7"/>
    <mergeCell ref="E10:J10"/>
    <mergeCell ref="E12:J12"/>
    <mergeCell ref="L13:L19"/>
    <mergeCell ref="E9:J9"/>
    <mergeCell ref="D3:J3"/>
    <mergeCell ref="J5:K5"/>
    <mergeCell ref="B6:D12"/>
    <mergeCell ref="E6:J6"/>
    <mergeCell ref="K6:K12"/>
  </mergeCells>
  <printOptions horizontalCentered="1"/>
  <pageMargins left="0.59055118110236227" right="0.51181102362204722" top="1.1811023622047245" bottom="0.98425196850393704" header="0.51181102362204722" footer="0.51181102362204722"/>
  <pageSetup paperSize="9" scale="42"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8BC0D95A-23BE-42FA-BE4A-84ED35992F40}">
          <x14:formula1>
            <xm:f>słownik!$A$2:$A$175</xm:f>
          </x14:formula1>
          <xm:sqref>D53:D61 D63:D69</xm:sqref>
        </x14:dataValidation>
      </x14:dataValidations>
    </ext>
  </extLst>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E0D43E-1550-483D-80DD-9A28FFF2796C}">
  <sheetPr>
    <pageSetUpPr fitToPage="1"/>
  </sheetPr>
  <dimension ref="B1:O75"/>
  <sheetViews>
    <sheetView view="pageBreakPreview" zoomScaleNormal="100" zoomScaleSheetLayoutView="100" workbookViewId="0">
      <selection activeCell="L1" sqref="L1:N1"/>
    </sheetView>
  </sheetViews>
  <sheetFormatPr defaultColWidth="9.28515625" defaultRowHeight="12.75" x14ac:dyDescent="0.2"/>
  <cols>
    <col min="1" max="1" width="2.85546875" style="874" customWidth="1"/>
    <col min="2" max="2" width="6.42578125" style="874" customWidth="1"/>
    <col min="3" max="3" width="4.42578125" style="874" customWidth="1"/>
    <col min="4" max="4" width="43.85546875" style="874" customWidth="1"/>
    <col min="5" max="10" width="5.7109375" style="874" customWidth="1"/>
    <col min="11" max="11" width="6.5703125" style="874" customWidth="1"/>
    <col min="12" max="12" width="6.7109375" style="874" customWidth="1"/>
    <col min="13" max="13" width="8.5703125" style="874" customWidth="1"/>
    <col min="14" max="14" width="12.28515625" style="874" customWidth="1"/>
    <col min="15" max="15" width="5.42578125" style="874" customWidth="1"/>
    <col min="16" max="16384" width="9.28515625" style="874"/>
  </cols>
  <sheetData>
    <row r="1" spans="2:15" s="1223" customFormat="1" ht="18" x14ac:dyDescent="0.2">
      <c r="B1" s="966"/>
      <c r="C1" s="966"/>
      <c r="D1" s="965" t="str">
        <f>wizyt!C3</f>
        <v>??</v>
      </c>
      <c r="E1" s="1017"/>
      <c r="F1" s="1017"/>
      <c r="G1" s="1017"/>
      <c r="H1" s="1017"/>
      <c r="I1" s="1017"/>
      <c r="J1" s="1017"/>
      <c r="K1" s="1017"/>
      <c r="L1" s="2040" t="str">
        <f>wizyt!$B$1</f>
        <v xml:space="preserve"> </v>
      </c>
      <c r="M1" s="2708" t="str">
        <f>wizyt!$D$1</f>
        <v xml:space="preserve"> </v>
      </c>
      <c r="N1" s="2709"/>
    </row>
    <row r="2" spans="2:15" s="1223" customFormat="1" ht="20.25" x14ac:dyDescent="0.2">
      <c r="B2" s="270"/>
      <c r="C2" s="270"/>
      <c r="D2" s="2710" t="s">
        <v>755</v>
      </c>
      <c r="E2" s="2710"/>
      <c r="F2" s="2710"/>
      <c r="G2" s="2710"/>
      <c r="H2" s="2710"/>
      <c r="I2" s="2710"/>
      <c r="J2" s="2710"/>
      <c r="K2" s="2710"/>
      <c r="L2" s="2710"/>
      <c r="M2" s="998" t="str">
        <f>wizyt!H3</f>
        <v>2023/2024</v>
      </c>
      <c r="N2" s="270"/>
    </row>
    <row r="3" spans="2:15" s="1223" customFormat="1" ht="18.75" customHeight="1" x14ac:dyDescent="0.2">
      <c r="B3" s="1323" t="s">
        <v>841</v>
      </c>
      <c r="C3" s="963"/>
      <c r="D3" s="996"/>
      <c r="E3" s="996"/>
      <c r="F3" s="996" t="s">
        <v>858</v>
      </c>
      <c r="G3" s="996"/>
      <c r="H3" s="996"/>
      <c r="I3" s="996"/>
      <c r="J3" s="1324" t="s">
        <v>859</v>
      </c>
      <c r="K3" s="996"/>
      <c r="L3" s="996"/>
      <c r="M3" s="995"/>
      <c r="N3" s="270"/>
    </row>
    <row r="4" spans="2:15" s="1223" customFormat="1" ht="27" customHeight="1" thickBot="1" x14ac:dyDescent="0.25">
      <c r="B4" s="1323" t="s">
        <v>776</v>
      </c>
      <c r="C4" s="1322"/>
      <c r="D4" s="330"/>
      <c r="E4" s="1016"/>
      <c r="F4" s="1016"/>
      <c r="G4" s="1321"/>
      <c r="H4" s="1016"/>
      <c r="I4" s="1016"/>
      <c r="J4" s="2849"/>
      <c r="K4" s="2849"/>
      <c r="L4" s="2849"/>
      <c r="M4" s="2849"/>
      <c r="N4" s="270"/>
    </row>
    <row r="5" spans="2:15" s="1223" customFormat="1" ht="12.75" customHeight="1" x14ac:dyDescent="0.2">
      <c r="B5" s="2713" t="s">
        <v>756</v>
      </c>
      <c r="C5" s="2765"/>
      <c r="D5" s="2765"/>
      <c r="E5" s="2850" t="s">
        <v>691</v>
      </c>
      <c r="F5" s="2851"/>
      <c r="G5" s="2851"/>
      <c r="H5" s="2851"/>
      <c r="I5" s="2851"/>
      <c r="J5" s="2852"/>
      <c r="K5" s="2862" t="s">
        <v>109</v>
      </c>
      <c r="L5" s="2863"/>
      <c r="M5" s="2853" t="s">
        <v>790</v>
      </c>
      <c r="N5" s="2838" t="s">
        <v>758</v>
      </c>
    </row>
    <row r="6" spans="2:15" s="1223" customFormat="1" ht="12.75" customHeight="1" x14ac:dyDescent="0.2">
      <c r="B6" s="2715"/>
      <c r="C6" s="2766"/>
      <c r="D6" s="2766"/>
      <c r="E6" s="2841" t="s">
        <v>817</v>
      </c>
      <c r="F6" s="2841"/>
      <c r="G6" s="2841"/>
      <c r="H6" s="2841"/>
      <c r="I6" s="2841"/>
      <c r="J6" s="2842"/>
      <c r="K6" s="2864"/>
      <c r="L6" s="2865"/>
      <c r="M6" s="2854"/>
      <c r="N6" s="2839"/>
    </row>
    <row r="7" spans="2:15" s="1223" customFormat="1" ht="12.75" customHeight="1" x14ac:dyDescent="0.2">
      <c r="B7" s="2715"/>
      <c r="C7" s="2766"/>
      <c r="D7" s="2766"/>
      <c r="E7" s="1377" t="s">
        <v>523</v>
      </c>
      <c r="F7" s="1744" t="s">
        <v>524</v>
      </c>
      <c r="G7" s="1744" t="s">
        <v>525</v>
      </c>
      <c r="H7" s="960" t="s">
        <v>526</v>
      </c>
      <c r="I7" s="960" t="s">
        <v>527</v>
      </c>
      <c r="J7" s="1376" t="s">
        <v>528</v>
      </c>
      <c r="K7" s="2856" t="s">
        <v>862</v>
      </c>
      <c r="L7" s="2859" t="s">
        <v>856</v>
      </c>
      <c r="M7" s="2854"/>
      <c r="N7" s="2839"/>
    </row>
    <row r="8" spans="2:15" s="1223" customFormat="1" ht="12.75" customHeight="1" x14ac:dyDescent="0.2">
      <c r="B8" s="2715"/>
      <c r="C8" s="2766"/>
      <c r="D8" s="2766"/>
      <c r="E8" s="2846" t="s">
        <v>759</v>
      </c>
      <c r="F8" s="2847"/>
      <c r="G8" s="2847"/>
      <c r="H8" s="2847"/>
      <c r="I8" s="2847"/>
      <c r="J8" s="2848"/>
      <c r="K8" s="2857"/>
      <c r="L8" s="2860"/>
      <c r="M8" s="2854"/>
      <c r="N8" s="2839"/>
    </row>
    <row r="9" spans="2:15" s="1223" customFormat="1" ht="12.75" customHeight="1" x14ac:dyDescent="0.2">
      <c r="B9" s="2715"/>
      <c r="C9" s="2766"/>
      <c r="D9" s="2766"/>
      <c r="E9" s="2754" t="s">
        <v>844</v>
      </c>
      <c r="F9" s="2695"/>
      <c r="G9" s="2695"/>
      <c r="H9" s="2695"/>
      <c r="I9" s="2695"/>
      <c r="J9" s="2809"/>
      <c r="K9" s="2857"/>
      <c r="L9" s="2860"/>
      <c r="M9" s="2854"/>
      <c r="N9" s="2839"/>
    </row>
    <row r="10" spans="2:15" s="1223" customFormat="1" ht="12.75" customHeight="1" x14ac:dyDescent="0.2">
      <c r="B10" s="2715"/>
      <c r="C10" s="2766"/>
      <c r="D10" s="2766"/>
      <c r="E10" s="1744">
        <f>'kalendarz  A'!$F$30</f>
        <v>27</v>
      </c>
      <c r="F10" s="1744">
        <f>'kalendarz  A'!$F$30</f>
        <v>27</v>
      </c>
      <c r="G10" s="1744">
        <f>'kalendarz  A'!$F$30</f>
        <v>27</v>
      </c>
      <c r="H10" s="1728">
        <f>'kalendarz  A'!$F$30</f>
        <v>27</v>
      </c>
      <c r="I10" s="1728">
        <f>'kalendarz  A'!$F$30</f>
        <v>27</v>
      </c>
      <c r="J10" s="1728">
        <f>'kalendarz  A'!$F$31</f>
        <v>11</v>
      </c>
      <c r="K10" s="2857"/>
      <c r="L10" s="2860"/>
      <c r="M10" s="2854"/>
      <c r="N10" s="2839"/>
    </row>
    <row r="11" spans="2:15" s="1223" customFormat="1" ht="16.5" customHeight="1" thickBot="1" x14ac:dyDescent="0.25">
      <c r="B11" s="2717"/>
      <c r="C11" s="2767"/>
      <c r="D11" s="2767"/>
      <c r="E11" s="2827" t="s">
        <v>845</v>
      </c>
      <c r="F11" s="2828"/>
      <c r="G11" s="2828"/>
      <c r="H11" s="2828"/>
      <c r="I11" s="2828"/>
      <c r="J11" s="2829"/>
      <c r="K11" s="2858"/>
      <c r="L11" s="2861"/>
      <c r="M11" s="2855"/>
      <c r="N11" s="2840"/>
    </row>
    <row r="12" spans="2:15" s="1223" customFormat="1" ht="27" customHeight="1" thickBot="1" x14ac:dyDescent="0.25">
      <c r="B12" s="1375"/>
      <c r="C12" s="1316"/>
      <c r="D12" s="1315" t="s">
        <v>818</v>
      </c>
      <c r="E12" s="1314">
        <f t="shared" ref="E12:J12" si="0">SUM(E16:E18)+E13</f>
        <v>31</v>
      </c>
      <c r="F12" s="1314">
        <f t="shared" si="0"/>
        <v>31</v>
      </c>
      <c r="G12" s="1314">
        <f t="shared" si="0"/>
        <v>32</v>
      </c>
      <c r="H12" s="1314">
        <f t="shared" si="0"/>
        <v>26</v>
      </c>
      <c r="I12" s="1314">
        <f t="shared" si="0"/>
        <v>23</v>
      </c>
      <c r="J12" s="1314">
        <f t="shared" si="0"/>
        <v>18</v>
      </c>
      <c r="K12" s="1418">
        <f>SUM(K13:K18)</f>
        <v>124</v>
      </c>
      <c r="L12" s="1313">
        <f>SUM(L13:L18)</f>
        <v>198</v>
      </c>
      <c r="M12" s="1313">
        <f>SUM(M13:M18)</f>
        <v>322</v>
      </c>
      <c r="N12" s="2843"/>
      <c r="O12" s="1243"/>
    </row>
    <row r="13" spans="2:15" s="1223" customFormat="1" ht="14.25" customHeight="1" x14ac:dyDescent="0.2">
      <c r="B13" s="1372"/>
      <c r="C13" s="1308"/>
      <c r="D13" s="1183" t="s">
        <v>819</v>
      </c>
      <c r="E13" s="1374">
        <f t="shared" ref="E13:J13" si="1">SUM(E14:E15)</f>
        <v>31</v>
      </c>
      <c r="F13" s="1374">
        <f t="shared" si="1"/>
        <v>31</v>
      </c>
      <c r="G13" s="1307">
        <f t="shared" si="1"/>
        <v>32</v>
      </c>
      <c r="H13" s="1307">
        <f t="shared" si="1"/>
        <v>26</v>
      </c>
      <c r="I13" s="1307">
        <f t="shared" si="1"/>
        <v>23</v>
      </c>
      <c r="J13" s="1307">
        <f t="shared" si="1"/>
        <v>18</v>
      </c>
      <c r="K13" s="1416">
        <f t="shared" ref="K13:K18" si="2">SUM(E13:F13)</f>
        <v>62</v>
      </c>
      <c r="L13" s="1310">
        <f t="shared" ref="L13:L18" si="3">SUM(G13:J13)</f>
        <v>99</v>
      </c>
      <c r="M13" s="1373">
        <f>SUM(E13:J13)</f>
        <v>161</v>
      </c>
      <c r="N13" s="2844"/>
      <c r="O13" s="1243"/>
    </row>
    <row r="14" spans="2:15" s="1223" customFormat="1" ht="14.25" customHeight="1" x14ac:dyDescent="0.2">
      <c r="B14" s="1372"/>
      <c r="C14" s="1308"/>
      <c r="D14" s="1183" t="s">
        <v>820</v>
      </c>
      <c r="E14" s="1374">
        <f t="shared" ref="E14:J14" si="4">SUM(E20:E31)</f>
        <v>0</v>
      </c>
      <c r="F14" s="1374">
        <f t="shared" si="4"/>
        <v>0</v>
      </c>
      <c r="G14" s="1307">
        <f t="shared" si="4"/>
        <v>0</v>
      </c>
      <c r="H14" s="1307">
        <f t="shared" si="4"/>
        <v>0</v>
      </c>
      <c r="I14" s="1307">
        <f t="shared" si="4"/>
        <v>0</v>
      </c>
      <c r="J14" s="1307">
        <f t="shared" si="4"/>
        <v>0</v>
      </c>
      <c r="K14" s="1417">
        <f t="shared" si="2"/>
        <v>0</v>
      </c>
      <c r="L14" s="1310">
        <f t="shared" si="3"/>
        <v>0</v>
      </c>
      <c r="M14" s="1373">
        <f>SUM(E14:J14)</f>
        <v>0</v>
      </c>
      <c r="N14" s="2844"/>
      <c r="O14" s="1243"/>
    </row>
    <row r="15" spans="2:15" s="1223" customFormat="1" ht="14.25" customHeight="1" x14ac:dyDescent="0.2">
      <c r="B15" s="1372"/>
      <c r="C15" s="1308"/>
      <c r="D15" s="1183" t="s">
        <v>821</v>
      </c>
      <c r="E15" s="1374">
        <f t="shared" ref="E15:J15" si="5">SUM(E32:E50)</f>
        <v>31</v>
      </c>
      <c r="F15" s="1374">
        <f t="shared" si="5"/>
        <v>31</v>
      </c>
      <c r="G15" s="1307">
        <f t="shared" si="5"/>
        <v>32</v>
      </c>
      <c r="H15" s="1307">
        <f t="shared" si="5"/>
        <v>26</v>
      </c>
      <c r="I15" s="1307">
        <f t="shared" si="5"/>
        <v>23</v>
      </c>
      <c r="J15" s="1307">
        <f t="shared" si="5"/>
        <v>18</v>
      </c>
      <c r="K15" s="1417">
        <f t="shared" si="2"/>
        <v>62</v>
      </c>
      <c r="L15" s="1310">
        <f t="shared" si="3"/>
        <v>99</v>
      </c>
      <c r="M15" s="1373">
        <f>SUM(E15:J15)</f>
        <v>161</v>
      </c>
      <c r="N15" s="2844"/>
      <c r="O15" s="1243"/>
    </row>
    <row r="16" spans="2:15" s="1223" customFormat="1" ht="14.25" customHeight="1" x14ac:dyDescent="0.2">
      <c r="B16" s="1372"/>
      <c r="C16" s="1308"/>
      <c r="D16" s="1183" t="s">
        <v>822</v>
      </c>
      <c r="E16" s="1374">
        <f t="shared" ref="E16:J16" si="6">E51</f>
        <v>0</v>
      </c>
      <c r="F16" s="1374">
        <f t="shared" si="6"/>
        <v>0</v>
      </c>
      <c r="G16" s="1307">
        <f t="shared" si="6"/>
        <v>0</v>
      </c>
      <c r="H16" s="1311">
        <f t="shared" si="6"/>
        <v>0</v>
      </c>
      <c r="I16" s="1311">
        <f t="shared" si="6"/>
        <v>0</v>
      </c>
      <c r="J16" s="1312">
        <f t="shared" si="6"/>
        <v>0</v>
      </c>
      <c r="K16" s="1416">
        <f t="shared" si="2"/>
        <v>0</v>
      </c>
      <c r="L16" s="1310">
        <f t="shared" si="3"/>
        <v>0</v>
      </c>
      <c r="M16" s="1373">
        <f>SUM(E16:J16)</f>
        <v>0</v>
      </c>
      <c r="N16" s="2844"/>
      <c r="O16" s="1243"/>
    </row>
    <row r="17" spans="2:15" s="1223" customFormat="1" ht="14.25" customHeight="1" x14ac:dyDescent="0.2">
      <c r="B17" s="1372"/>
      <c r="C17" s="1308"/>
      <c r="D17" s="1183" t="s">
        <v>823</v>
      </c>
      <c r="E17" s="1371">
        <f t="shared" ref="E17:J17" si="7">E61</f>
        <v>0</v>
      </c>
      <c r="F17" s="1371">
        <f t="shared" si="7"/>
        <v>0</v>
      </c>
      <c r="G17" s="1307">
        <f t="shared" si="7"/>
        <v>0</v>
      </c>
      <c r="H17" s="1311">
        <f t="shared" si="7"/>
        <v>0</v>
      </c>
      <c r="I17" s="1311">
        <f t="shared" si="7"/>
        <v>0</v>
      </c>
      <c r="J17" s="1311">
        <f t="shared" si="7"/>
        <v>0</v>
      </c>
      <c r="K17" s="1416">
        <f t="shared" si="2"/>
        <v>0</v>
      </c>
      <c r="L17" s="1310">
        <f t="shared" si="3"/>
        <v>0</v>
      </c>
      <c r="M17" s="1373">
        <f>SUM(E17:J17)</f>
        <v>0</v>
      </c>
      <c r="N17" s="2844"/>
      <c r="O17" s="1243"/>
    </row>
    <row r="18" spans="2:15" s="1223" customFormat="1" ht="13.5" customHeight="1" thickBot="1" x14ac:dyDescent="0.25">
      <c r="B18" s="1372"/>
      <c r="C18" s="1308"/>
      <c r="D18" s="1039" t="s">
        <v>846</v>
      </c>
      <c r="E18" s="1371">
        <f t="shared" ref="E18:J18" si="8">SUM(E69:E72)</f>
        <v>0</v>
      </c>
      <c r="F18" s="1371">
        <f t="shared" si="8"/>
        <v>0</v>
      </c>
      <c r="G18" s="1307">
        <f t="shared" si="8"/>
        <v>0</v>
      </c>
      <c r="H18" s="1307">
        <f t="shared" si="8"/>
        <v>0</v>
      </c>
      <c r="I18" s="1307">
        <f t="shared" si="8"/>
        <v>0</v>
      </c>
      <c r="J18" s="1307">
        <f t="shared" si="8"/>
        <v>0</v>
      </c>
      <c r="K18" s="1416">
        <f t="shared" si="2"/>
        <v>0</v>
      </c>
      <c r="L18" s="1306">
        <f t="shared" si="3"/>
        <v>0</v>
      </c>
      <c r="M18" s="1415">
        <f>SUM(K18:L18)</f>
        <v>0</v>
      </c>
      <c r="N18" s="2845"/>
      <c r="O18" s="1243"/>
    </row>
    <row r="19" spans="2:15" s="1223" customFormat="1" ht="19.5" customHeight="1" x14ac:dyDescent="0.2">
      <c r="B19" s="1869"/>
      <c r="C19" s="1865" t="s">
        <v>766</v>
      </c>
      <c r="D19" s="1865"/>
      <c r="E19" s="1866"/>
      <c r="F19" s="1866"/>
      <c r="G19" s="1866"/>
      <c r="H19" s="1866"/>
      <c r="I19" s="1866"/>
      <c r="J19" s="1866"/>
      <c r="K19" s="1867"/>
      <c r="L19" s="1867"/>
      <c r="M19" s="1866"/>
      <c r="N19" s="1870"/>
      <c r="O19" s="1243"/>
    </row>
    <row r="20" spans="2:15" s="991" customFormat="1" ht="14.1" customHeight="1" x14ac:dyDescent="0.2">
      <c r="B20" s="2834" t="s">
        <v>826</v>
      </c>
      <c r="C20" s="1303">
        <v>1</v>
      </c>
      <c r="D20" s="1304" t="s">
        <v>733</v>
      </c>
      <c r="E20" s="1411"/>
      <c r="F20" s="1412"/>
      <c r="G20" s="1411"/>
      <c r="H20" s="1295"/>
      <c r="I20" s="945"/>
      <c r="J20" s="947"/>
      <c r="K20" s="943">
        <f t="shared" ref="K20:K49" si="9">SUM(E20:F20)</f>
        <v>0</v>
      </c>
      <c r="L20" s="1414">
        <f t="shared" ref="L20:L49" si="10">SUM(G20:J20)</f>
        <v>0</v>
      </c>
      <c r="M20" s="1413">
        <f t="shared" ref="M20:M50" si="11">SUM(K20:L20)</f>
        <v>0</v>
      </c>
      <c r="N20" s="1367"/>
      <c r="O20" s="1243"/>
    </row>
    <row r="21" spans="2:15" s="991" customFormat="1" ht="14.1" customHeight="1" x14ac:dyDescent="0.2">
      <c r="B21" s="2835"/>
      <c r="C21" s="1125">
        <v>2</v>
      </c>
      <c r="D21" s="1302" t="s">
        <v>778</v>
      </c>
      <c r="E21" s="1392"/>
      <c r="F21" s="1393"/>
      <c r="G21" s="1392"/>
      <c r="H21" s="894"/>
      <c r="I21" s="893"/>
      <c r="J21" s="886"/>
      <c r="K21" s="885">
        <f t="shared" si="9"/>
        <v>0</v>
      </c>
      <c r="L21" s="1381">
        <f t="shared" si="10"/>
        <v>0</v>
      </c>
      <c r="M21" s="1345">
        <f t="shared" si="11"/>
        <v>0</v>
      </c>
      <c r="N21" s="1369"/>
      <c r="O21" s="1243"/>
    </row>
    <row r="22" spans="2:15" s="991" customFormat="1" ht="14.1" customHeight="1" x14ac:dyDescent="0.2">
      <c r="B22" s="2835"/>
      <c r="C22" s="1125">
        <v>3</v>
      </c>
      <c r="D22" s="1302" t="s">
        <v>770</v>
      </c>
      <c r="E22" s="1392"/>
      <c r="F22" s="1393"/>
      <c r="G22" s="1392"/>
      <c r="H22" s="894"/>
      <c r="I22" s="893"/>
      <c r="J22" s="889"/>
      <c r="K22" s="885">
        <f t="shared" si="9"/>
        <v>0</v>
      </c>
      <c r="L22" s="1381">
        <f t="shared" si="10"/>
        <v>0</v>
      </c>
      <c r="M22" s="1345">
        <f t="shared" si="11"/>
        <v>0</v>
      </c>
      <c r="N22" s="1369"/>
      <c r="O22" s="1243"/>
    </row>
    <row r="23" spans="2:15" s="991" customFormat="1" ht="14.1" customHeight="1" x14ac:dyDescent="0.2">
      <c r="B23" s="2835"/>
      <c r="C23" s="1125">
        <v>4</v>
      </c>
      <c r="D23" s="1302" t="s">
        <v>779</v>
      </c>
      <c r="E23" s="1392"/>
      <c r="F23" s="1393"/>
      <c r="G23" s="1392"/>
      <c r="H23" s="894"/>
      <c r="I23" s="893"/>
      <c r="J23" s="889"/>
      <c r="K23" s="885">
        <f t="shared" si="9"/>
        <v>0</v>
      </c>
      <c r="L23" s="1381">
        <f t="shared" si="10"/>
        <v>0</v>
      </c>
      <c r="M23" s="1345">
        <f t="shared" si="11"/>
        <v>0</v>
      </c>
      <c r="N23" s="1369"/>
      <c r="O23" s="1243"/>
    </row>
    <row r="24" spans="2:15" s="991" customFormat="1" ht="14.1" customHeight="1" x14ac:dyDescent="0.2">
      <c r="B24" s="2835"/>
      <c r="C24" s="1125">
        <v>5</v>
      </c>
      <c r="D24" s="1302" t="s">
        <v>780</v>
      </c>
      <c r="E24" s="1392"/>
      <c r="F24" s="1393"/>
      <c r="G24" s="1392"/>
      <c r="H24" s="894"/>
      <c r="I24" s="893"/>
      <c r="J24" s="898"/>
      <c r="K24" s="885">
        <f t="shared" si="9"/>
        <v>0</v>
      </c>
      <c r="L24" s="1381">
        <f t="shared" si="10"/>
        <v>0</v>
      </c>
      <c r="M24" s="1345">
        <f t="shared" si="11"/>
        <v>0</v>
      </c>
      <c r="N24" s="1369"/>
      <c r="O24" s="1243"/>
    </row>
    <row r="25" spans="2:15" s="991" customFormat="1" ht="14.1" customHeight="1" x14ac:dyDescent="0.2">
      <c r="B25" s="2835"/>
      <c r="C25" s="1125">
        <v>6</v>
      </c>
      <c r="D25" s="1302" t="s">
        <v>781</v>
      </c>
      <c r="E25" s="1392"/>
      <c r="F25" s="1393"/>
      <c r="G25" s="1392"/>
      <c r="H25" s="894"/>
      <c r="I25" s="893"/>
      <c r="J25" s="898"/>
      <c r="K25" s="885">
        <f t="shared" si="9"/>
        <v>0</v>
      </c>
      <c r="L25" s="1381">
        <f t="shared" si="10"/>
        <v>0</v>
      </c>
      <c r="M25" s="1345">
        <f t="shared" si="11"/>
        <v>0</v>
      </c>
      <c r="N25" s="1369"/>
      <c r="O25" s="1243"/>
    </row>
    <row r="26" spans="2:15" s="991" customFormat="1" ht="14.1" customHeight="1" x14ac:dyDescent="0.2">
      <c r="B26" s="2835"/>
      <c r="C26" s="1125">
        <v>7</v>
      </c>
      <c r="D26" s="1302" t="s">
        <v>769</v>
      </c>
      <c r="E26" s="1392"/>
      <c r="F26" s="1393"/>
      <c r="G26" s="1392"/>
      <c r="H26" s="894"/>
      <c r="I26" s="893"/>
      <c r="J26" s="898"/>
      <c r="K26" s="885">
        <f t="shared" si="9"/>
        <v>0</v>
      </c>
      <c r="L26" s="1381">
        <f t="shared" si="10"/>
        <v>0</v>
      </c>
      <c r="M26" s="1345">
        <f t="shared" si="11"/>
        <v>0</v>
      </c>
      <c r="N26" s="1369"/>
      <c r="O26" s="1243"/>
    </row>
    <row r="27" spans="2:15" s="991" customFormat="1" ht="14.1" customHeight="1" x14ac:dyDescent="0.2">
      <c r="B27" s="2835"/>
      <c r="C27" s="1125">
        <v>8</v>
      </c>
      <c r="D27" s="1302" t="s">
        <v>782</v>
      </c>
      <c r="E27" s="1392"/>
      <c r="F27" s="1393"/>
      <c r="G27" s="1392"/>
      <c r="H27" s="894"/>
      <c r="I27" s="893"/>
      <c r="J27" s="898"/>
      <c r="K27" s="885">
        <f t="shared" si="9"/>
        <v>0</v>
      </c>
      <c r="L27" s="1381">
        <f t="shared" si="10"/>
        <v>0</v>
      </c>
      <c r="M27" s="1345">
        <f t="shared" si="11"/>
        <v>0</v>
      </c>
      <c r="N27" s="1369"/>
      <c r="O27" s="1243"/>
    </row>
    <row r="28" spans="2:15" s="991" customFormat="1" ht="14.1" customHeight="1" x14ac:dyDescent="0.2">
      <c r="B28" s="2835"/>
      <c r="C28" s="1125">
        <v>9</v>
      </c>
      <c r="D28" s="1302" t="s">
        <v>694</v>
      </c>
      <c r="E28" s="1392"/>
      <c r="F28" s="1393"/>
      <c r="G28" s="1392"/>
      <c r="H28" s="894"/>
      <c r="I28" s="893"/>
      <c r="J28" s="898"/>
      <c r="K28" s="885">
        <f t="shared" si="9"/>
        <v>0</v>
      </c>
      <c r="L28" s="1381">
        <f t="shared" si="10"/>
        <v>0</v>
      </c>
      <c r="M28" s="1345">
        <f t="shared" si="11"/>
        <v>0</v>
      </c>
      <c r="N28" s="1369"/>
      <c r="O28" s="1243"/>
    </row>
    <row r="29" spans="2:15" s="991" customFormat="1" ht="14.1" customHeight="1" x14ac:dyDescent="0.2">
      <c r="B29" s="2835"/>
      <c r="C29" s="1125">
        <v>10</v>
      </c>
      <c r="D29" s="1302" t="s">
        <v>699</v>
      </c>
      <c r="E29" s="1392"/>
      <c r="F29" s="1393"/>
      <c r="G29" s="1392"/>
      <c r="H29" s="894"/>
      <c r="I29" s="893"/>
      <c r="J29" s="898"/>
      <c r="K29" s="885">
        <f t="shared" si="9"/>
        <v>0</v>
      </c>
      <c r="L29" s="1381">
        <f t="shared" si="10"/>
        <v>0</v>
      </c>
      <c r="M29" s="1345">
        <f t="shared" si="11"/>
        <v>0</v>
      </c>
      <c r="N29" s="1369"/>
      <c r="O29" s="1243"/>
    </row>
    <row r="30" spans="2:15" s="991" customFormat="1" ht="14.1" customHeight="1" x14ac:dyDescent="0.2">
      <c r="B30" s="2835"/>
      <c r="C30" s="1125">
        <v>11</v>
      </c>
      <c r="D30" s="1302" t="s">
        <v>716</v>
      </c>
      <c r="E30" s="1392"/>
      <c r="F30" s="1393"/>
      <c r="G30" s="1392"/>
      <c r="H30" s="894"/>
      <c r="I30" s="893"/>
      <c r="J30" s="898"/>
      <c r="K30" s="885">
        <f t="shared" si="9"/>
        <v>0</v>
      </c>
      <c r="L30" s="1381">
        <f t="shared" si="10"/>
        <v>0</v>
      </c>
      <c r="M30" s="1345">
        <f t="shared" si="11"/>
        <v>0</v>
      </c>
      <c r="N30" s="1369"/>
      <c r="O30" s="1243"/>
    </row>
    <row r="31" spans="2:15" s="991" customFormat="1" ht="14.1" customHeight="1" x14ac:dyDescent="0.2">
      <c r="B31" s="2836"/>
      <c r="C31" s="1333">
        <v>12</v>
      </c>
      <c r="D31" s="1300" t="s">
        <v>702</v>
      </c>
      <c r="E31" s="1407"/>
      <c r="F31" s="1408"/>
      <c r="G31" s="1407"/>
      <c r="H31" s="1285"/>
      <c r="I31" s="1284"/>
      <c r="J31" s="1283"/>
      <c r="K31" s="1406">
        <f t="shared" si="9"/>
        <v>0</v>
      </c>
      <c r="L31" s="1405">
        <f t="shared" si="10"/>
        <v>0</v>
      </c>
      <c r="M31" s="1368">
        <f t="shared" si="11"/>
        <v>0</v>
      </c>
      <c r="N31" s="1357"/>
      <c r="O31" s="1243"/>
    </row>
    <row r="32" spans="2:15" s="991" customFormat="1" ht="14.1" customHeight="1" x14ac:dyDescent="0.2">
      <c r="B32" s="2834" t="s">
        <v>848</v>
      </c>
      <c r="C32" s="1288">
        <v>1</v>
      </c>
      <c r="D32" s="1297" t="s">
        <v>666</v>
      </c>
      <c r="E32" s="1411">
        <v>5</v>
      </c>
      <c r="F32" s="1412">
        <v>5</v>
      </c>
      <c r="G32" s="1411">
        <v>4</v>
      </c>
      <c r="H32" s="1295">
        <v>4</v>
      </c>
      <c r="I32" s="945">
        <v>4</v>
      </c>
      <c r="J32" s="947">
        <v>4</v>
      </c>
      <c r="K32" s="1410">
        <f t="shared" si="9"/>
        <v>10</v>
      </c>
      <c r="L32" s="1409">
        <f t="shared" si="10"/>
        <v>16</v>
      </c>
      <c r="M32" s="1352">
        <f t="shared" si="11"/>
        <v>26</v>
      </c>
      <c r="N32" s="1367"/>
      <c r="O32" s="1243"/>
    </row>
    <row r="33" spans="2:15" s="991" customFormat="1" ht="14.1" customHeight="1" x14ac:dyDescent="0.2">
      <c r="B33" s="2835"/>
      <c r="C33" s="1146">
        <v>2</v>
      </c>
      <c r="D33" s="1153" t="s">
        <v>849</v>
      </c>
      <c r="E33" s="1390">
        <v>3</v>
      </c>
      <c r="F33" s="1391">
        <v>3</v>
      </c>
      <c r="G33" s="1390">
        <v>3</v>
      </c>
      <c r="H33" s="888">
        <v>3</v>
      </c>
      <c r="I33" s="887">
        <v>3</v>
      </c>
      <c r="J33" s="930">
        <v>3</v>
      </c>
      <c r="K33" s="885">
        <f t="shared" si="9"/>
        <v>6</v>
      </c>
      <c r="L33" s="1381">
        <f t="shared" si="10"/>
        <v>12</v>
      </c>
      <c r="M33" s="1345">
        <f t="shared" si="11"/>
        <v>18</v>
      </c>
      <c r="N33" s="1109"/>
      <c r="O33" s="1243"/>
    </row>
    <row r="34" spans="2:15" s="991" customFormat="1" ht="14.1" customHeight="1" x14ac:dyDescent="0.2">
      <c r="B34" s="2835"/>
      <c r="C34" s="1160">
        <v>3</v>
      </c>
      <c r="D34" s="1153" t="s">
        <v>850</v>
      </c>
      <c r="E34" s="1390">
        <v>2</v>
      </c>
      <c r="F34" s="1391">
        <v>2</v>
      </c>
      <c r="G34" s="1390">
        <v>2</v>
      </c>
      <c r="H34" s="888">
        <v>2</v>
      </c>
      <c r="I34" s="887">
        <v>2</v>
      </c>
      <c r="J34" s="930">
        <v>2</v>
      </c>
      <c r="K34" s="885">
        <f t="shared" si="9"/>
        <v>4</v>
      </c>
      <c r="L34" s="1381">
        <f t="shared" si="10"/>
        <v>8</v>
      </c>
      <c r="M34" s="1345">
        <f t="shared" si="11"/>
        <v>12</v>
      </c>
      <c r="N34" s="1109"/>
      <c r="O34" s="1243"/>
    </row>
    <row r="35" spans="2:15" s="991" customFormat="1" ht="14.1" customHeight="1" x14ac:dyDescent="0.2">
      <c r="B35" s="2835"/>
      <c r="C35" s="1146">
        <v>4</v>
      </c>
      <c r="D35" s="1150" t="s">
        <v>669</v>
      </c>
      <c r="E35" s="1390">
        <v>1</v>
      </c>
      <c r="F35" s="1391"/>
      <c r="G35" s="1327"/>
      <c r="H35" s="1365"/>
      <c r="I35" s="1364"/>
      <c r="J35" s="1363"/>
      <c r="K35" s="885">
        <f t="shared" si="9"/>
        <v>1</v>
      </c>
      <c r="L35" s="1381">
        <f t="shared" si="10"/>
        <v>0</v>
      </c>
      <c r="M35" s="1345">
        <f t="shared" si="11"/>
        <v>1</v>
      </c>
      <c r="N35" s="1109"/>
      <c r="O35" s="1243"/>
    </row>
    <row r="36" spans="2:15" s="991" customFormat="1" ht="14.1" customHeight="1" x14ac:dyDescent="0.2">
      <c r="B36" s="2835"/>
      <c r="C36" s="1160">
        <v>5</v>
      </c>
      <c r="D36" s="1292" t="s">
        <v>860</v>
      </c>
      <c r="E36" s="1329"/>
      <c r="F36" s="1215"/>
      <c r="G36" s="1398">
        <v>1</v>
      </c>
      <c r="H36" s="911"/>
      <c r="I36" s="910"/>
      <c r="J36" s="1143"/>
      <c r="K36" s="885">
        <f t="shared" si="9"/>
        <v>0</v>
      </c>
      <c r="L36" s="1381">
        <f t="shared" si="10"/>
        <v>1</v>
      </c>
      <c r="M36" s="1345">
        <f t="shared" si="11"/>
        <v>1</v>
      </c>
      <c r="N36" s="1109"/>
      <c r="O36" s="1243"/>
    </row>
    <row r="37" spans="2:15" s="991" customFormat="1" ht="14.1" customHeight="1" x14ac:dyDescent="0.2">
      <c r="B37" s="2835"/>
      <c r="C37" s="1146">
        <v>6</v>
      </c>
      <c r="D37" s="1150" t="s">
        <v>670</v>
      </c>
      <c r="E37" s="1390">
        <v>2</v>
      </c>
      <c r="F37" s="1391">
        <v>2</v>
      </c>
      <c r="G37" s="1390">
        <v>2</v>
      </c>
      <c r="H37" s="888">
        <v>2</v>
      </c>
      <c r="I37" s="887">
        <v>2</v>
      </c>
      <c r="J37" s="930">
        <v>1</v>
      </c>
      <c r="K37" s="885">
        <f t="shared" si="9"/>
        <v>4</v>
      </c>
      <c r="L37" s="1381">
        <f t="shared" si="10"/>
        <v>7</v>
      </c>
      <c r="M37" s="1345">
        <f t="shared" si="11"/>
        <v>11</v>
      </c>
      <c r="N37" s="1109"/>
      <c r="O37" s="1243"/>
    </row>
    <row r="38" spans="2:15" s="991" customFormat="1" ht="14.1" customHeight="1" x14ac:dyDescent="0.2">
      <c r="B38" s="2835"/>
      <c r="C38" s="1160">
        <v>7</v>
      </c>
      <c r="D38" s="1150" t="s">
        <v>715</v>
      </c>
      <c r="E38" s="1390"/>
      <c r="F38" s="1391"/>
      <c r="G38" s="1390">
        <v>2</v>
      </c>
      <c r="H38" s="888">
        <v>1</v>
      </c>
      <c r="I38" s="887"/>
      <c r="J38" s="930"/>
      <c r="K38" s="885">
        <f t="shared" si="9"/>
        <v>0</v>
      </c>
      <c r="L38" s="1381">
        <f t="shared" si="10"/>
        <v>3</v>
      </c>
      <c r="M38" s="1345">
        <f t="shared" si="11"/>
        <v>3</v>
      </c>
      <c r="N38" s="1109"/>
      <c r="O38" s="1243"/>
    </row>
    <row r="39" spans="2:15" s="991" customFormat="1" ht="14.1" customHeight="1" x14ac:dyDescent="0.2">
      <c r="B39" s="2835"/>
      <c r="C39" s="1146">
        <v>8</v>
      </c>
      <c r="D39" s="1149" t="s">
        <v>671</v>
      </c>
      <c r="E39" s="1390">
        <v>1</v>
      </c>
      <c r="F39" s="1391">
        <v>1</v>
      </c>
      <c r="G39" s="1390"/>
      <c r="H39" s="888"/>
      <c r="I39" s="887"/>
      <c r="J39" s="930"/>
      <c r="K39" s="885">
        <f t="shared" si="9"/>
        <v>2</v>
      </c>
      <c r="L39" s="1381">
        <f t="shared" si="10"/>
        <v>0</v>
      </c>
      <c r="M39" s="1345">
        <f t="shared" si="11"/>
        <v>2</v>
      </c>
      <c r="N39" s="1109"/>
      <c r="O39" s="1243"/>
    </row>
    <row r="40" spans="2:15" s="991" customFormat="1" ht="14.1" customHeight="1" x14ac:dyDescent="0.2">
      <c r="B40" s="2835"/>
      <c r="C40" s="1160">
        <v>9</v>
      </c>
      <c r="D40" s="1289" t="s">
        <v>677</v>
      </c>
      <c r="E40" s="1390">
        <v>4</v>
      </c>
      <c r="F40" s="1391">
        <v>4</v>
      </c>
      <c r="G40" s="1390">
        <v>3</v>
      </c>
      <c r="H40" s="888">
        <v>4</v>
      </c>
      <c r="I40" s="887">
        <v>3</v>
      </c>
      <c r="J40" s="930">
        <v>4</v>
      </c>
      <c r="K40" s="885">
        <f t="shared" si="9"/>
        <v>8</v>
      </c>
      <c r="L40" s="1381">
        <f t="shared" si="10"/>
        <v>14</v>
      </c>
      <c r="M40" s="1345">
        <f t="shared" si="11"/>
        <v>22</v>
      </c>
      <c r="N40" s="1109"/>
      <c r="O40" s="1243"/>
    </row>
    <row r="41" spans="2:15" s="991" customFormat="1" ht="14.1" customHeight="1" x14ac:dyDescent="0.2">
      <c r="B41" s="2835"/>
      <c r="C41" s="1146">
        <v>10</v>
      </c>
      <c r="D41" s="1150" t="s">
        <v>676</v>
      </c>
      <c r="E41" s="1390">
        <v>2</v>
      </c>
      <c r="F41" s="1391">
        <v>2</v>
      </c>
      <c r="G41" s="1390">
        <v>2</v>
      </c>
      <c r="H41" s="888">
        <v>1</v>
      </c>
      <c r="I41" s="887">
        <v>1</v>
      </c>
      <c r="J41" s="930"/>
      <c r="K41" s="885">
        <f t="shared" si="9"/>
        <v>4</v>
      </c>
      <c r="L41" s="1381">
        <f t="shared" si="10"/>
        <v>4</v>
      </c>
      <c r="M41" s="1345">
        <f t="shared" si="11"/>
        <v>8</v>
      </c>
      <c r="N41" s="1109"/>
      <c r="O41" s="1243"/>
    </row>
    <row r="42" spans="2:15" s="991" customFormat="1" ht="14.1" customHeight="1" x14ac:dyDescent="0.2">
      <c r="B42" s="2835"/>
      <c r="C42" s="1160">
        <v>11</v>
      </c>
      <c r="D42" s="1150" t="s">
        <v>712</v>
      </c>
      <c r="E42" s="1390">
        <v>2</v>
      </c>
      <c r="F42" s="1391">
        <v>2</v>
      </c>
      <c r="G42" s="1390">
        <v>2</v>
      </c>
      <c r="H42" s="888">
        <v>1</v>
      </c>
      <c r="I42" s="887">
        <v>1</v>
      </c>
      <c r="J42" s="930"/>
      <c r="K42" s="885">
        <f t="shared" si="9"/>
        <v>4</v>
      </c>
      <c r="L42" s="1381">
        <f t="shared" si="10"/>
        <v>4</v>
      </c>
      <c r="M42" s="1345">
        <f t="shared" si="11"/>
        <v>8</v>
      </c>
      <c r="N42" s="1109"/>
      <c r="O42" s="1243"/>
    </row>
    <row r="43" spans="2:15" s="991" customFormat="1" ht="14.1" customHeight="1" x14ac:dyDescent="0.2">
      <c r="B43" s="2835"/>
      <c r="C43" s="1146">
        <v>12</v>
      </c>
      <c r="D43" s="1150" t="s">
        <v>673</v>
      </c>
      <c r="E43" s="1390">
        <v>2</v>
      </c>
      <c r="F43" s="1391">
        <v>1</v>
      </c>
      <c r="G43" s="1390">
        <v>2</v>
      </c>
      <c r="H43" s="888">
        <v>1</v>
      </c>
      <c r="I43" s="887">
        <v>1</v>
      </c>
      <c r="J43" s="930"/>
      <c r="K43" s="885">
        <f t="shared" si="9"/>
        <v>3</v>
      </c>
      <c r="L43" s="1381">
        <f t="shared" si="10"/>
        <v>4</v>
      </c>
      <c r="M43" s="1345">
        <f t="shared" si="11"/>
        <v>7</v>
      </c>
      <c r="N43" s="1109"/>
      <c r="O43" s="1243"/>
    </row>
    <row r="44" spans="2:15" s="991" customFormat="1" ht="14.1" customHeight="1" x14ac:dyDescent="0.2">
      <c r="B44" s="2835"/>
      <c r="C44" s="1160">
        <v>13</v>
      </c>
      <c r="D44" s="1150" t="s">
        <v>674</v>
      </c>
      <c r="E44" s="1390">
        <v>1</v>
      </c>
      <c r="F44" s="1391">
        <v>2</v>
      </c>
      <c r="G44" s="1390">
        <v>2</v>
      </c>
      <c r="H44" s="888">
        <v>1</v>
      </c>
      <c r="I44" s="887">
        <v>1</v>
      </c>
      <c r="J44" s="930"/>
      <c r="K44" s="885">
        <f t="shared" si="9"/>
        <v>3</v>
      </c>
      <c r="L44" s="1381">
        <f t="shared" si="10"/>
        <v>4</v>
      </c>
      <c r="M44" s="1345">
        <f t="shared" si="11"/>
        <v>7</v>
      </c>
      <c r="N44" s="1109"/>
      <c r="O44" s="1243"/>
    </row>
    <row r="45" spans="2:15" s="991" customFormat="1" ht="14.1" customHeight="1" x14ac:dyDescent="0.2">
      <c r="B45" s="2835"/>
      <c r="C45" s="1146">
        <v>14</v>
      </c>
      <c r="D45" s="1150" t="s">
        <v>681</v>
      </c>
      <c r="E45" s="1390"/>
      <c r="F45" s="1391">
        <v>1</v>
      </c>
      <c r="G45" s="1390">
        <v>1</v>
      </c>
      <c r="H45" s="888"/>
      <c r="I45" s="887"/>
      <c r="J45" s="930"/>
      <c r="K45" s="885">
        <f t="shared" si="9"/>
        <v>1</v>
      </c>
      <c r="L45" s="1381">
        <f t="shared" si="10"/>
        <v>1</v>
      </c>
      <c r="M45" s="1345">
        <f t="shared" si="11"/>
        <v>2</v>
      </c>
      <c r="N45" s="1109"/>
      <c r="O45" s="1243"/>
    </row>
    <row r="46" spans="2:15" s="991" customFormat="1" ht="14.1" customHeight="1" x14ac:dyDescent="0.2">
      <c r="B46" s="2835"/>
      <c r="C46" s="1160">
        <v>15</v>
      </c>
      <c r="D46" s="1150" t="s">
        <v>680</v>
      </c>
      <c r="E46" s="1390">
        <v>4</v>
      </c>
      <c r="F46" s="1391">
        <v>4</v>
      </c>
      <c r="G46" s="1390">
        <v>3</v>
      </c>
      <c r="H46" s="888">
        <v>3</v>
      </c>
      <c r="I46" s="887">
        <v>3</v>
      </c>
      <c r="J46" s="930">
        <v>3</v>
      </c>
      <c r="K46" s="885">
        <f t="shared" si="9"/>
        <v>8</v>
      </c>
      <c r="L46" s="1381">
        <f t="shared" si="10"/>
        <v>12</v>
      </c>
      <c r="M46" s="1345">
        <f t="shared" si="11"/>
        <v>20</v>
      </c>
      <c r="N46" s="1109"/>
      <c r="O46" s="1243"/>
    </row>
    <row r="47" spans="2:15" s="991" customFormat="1" ht="14.1" customHeight="1" x14ac:dyDescent="0.2">
      <c r="B47" s="2835"/>
      <c r="C47" s="1146">
        <v>16</v>
      </c>
      <c r="D47" s="1150" t="s">
        <v>678</v>
      </c>
      <c r="E47" s="1390">
        <v>1</v>
      </c>
      <c r="F47" s="1391">
        <v>1</v>
      </c>
      <c r="G47" s="1390">
        <v>1</v>
      </c>
      <c r="H47" s="888">
        <v>1</v>
      </c>
      <c r="I47" s="887">
        <v>1</v>
      </c>
      <c r="J47" s="930"/>
      <c r="K47" s="885">
        <f t="shared" si="9"/>
        <v>2</v>
      </c>
      <c r="L47" s="1381">
        <f t="shared" si="10"/>
        <v>3</v>
      </c>
      <c r="M47" s="1345">
        <f t="shared" si="11"/>
        <v>5</v>
      </c>
      <c r="N47" s="1109"/>
      <c r="O47" s="1243"/>
    </row>
    <row r="48" spans="2:15" s="991" customFormat="1" ht="14.1" customHeight="1" x14ac:dyDescent="0.2">
      <c r="B48" s="2835"/>
      <c r="C48" s="1160">
        <v>17</v>
      </c>
      <c r="D48" s="1149" t="s">
        <v>719</v>
      </c>
      <c r="E48" s="1327"/>
      <c r="F48" s="976"/>
      <c r="G48" s="1390">
        <v>1</v>
      </c>
      <c r="H48" s="888">
        <v>1</v>
      </c>
      <c r="I48" s="887"/>
      <c r="J48" s="930"/>
      <c r="K48" s="885">
        <f t="shared" si="9"/>
        <v>0</v>
      </c>
      <c r="L48" s="1381">
        <f t="shared" si="10"/>
        <v>2</v>
      </c>
      <c r="M48" s="1345">
        <f t="shared" si="11"/>
        <v>2</v>
      </c>
      <c r="N48" s="1109"/>
      <c r="O48" s="1243"/>
    </row>
    <row r="49" spans="2:15" s="991" customFormat="1" ht="14.1" customHeight="1" x14ac:dyDescent="0.2">
      <c r="B49" s="2835"/>
      <c r="C49" s="1332">
        <v>18</v>
      </c>
      <c r="D49" s="1287" t="s">
        <v>682</v>
      </c>
      <c r="E49" s="1407">
        <v>1</v>
      </c>
      <c r="F49" s="1408">
        <v>1</v>
      </c>
      <c r="G49" s="1407">
        <v>1</v>
      </c>
      <c r="H49" s="1285">
        <v>1</v>
      </c>
      <c r="I49" s="1284">
        <v>1</v>
      </c>
      <c r="J49" s="1283">
        <v>1</v>
      </c>
      <c r="K49" s="1406">
        <f t="shared" si="9"/>
        <v>2</v>
      </c>
      <c r="L49" s="1405">
        <f t="shared" si="10"/>
        <v>4</v>
      </c>
      <c r="M49" s="1368">
        <f t="shared" si="11"/>
        <v>6</v>
      </c>
      <c r="N49" s="1357"/>
      <c r="O49" s="1243"/>
    </row>
    <row r="50" spans="2:15" s="991" customFormat="1" ht="19.350000000000001" customHeight="1" thickBot="1" x14ac:dyDescent="0.25">
      <c r="B50" s="2835"/>
      <c r="C50" s="1280" t="s">
        <v>857</v>
      </c>
      <c r="D50" s="1279"/>
      <c r="E50" s="1330"/>
      <c r="F50" s="975"/>
      <c r="G50" s="1330"/>
      <c r="H50" s="921"/>
      <c r="I50" s="920"/>
      <c r="J50" s="920"/>
      <c r="K50" s="1404">
        <f>SUM(E50:G50)</f>
        <v>0</v>
      </c>
      <c r="L50" s="1403">
        <f>SUM(H50:J50)</f>
        <v>0</v>
      </c>
      <c r="M50" s="1402">
        <f t="shared" si="11"/>
        <v>0</v>
      </c>
      <c r="N50" s="2019"/>
      <c r="O50" s="1243"/>
    </row>
    <row r="51" spans="2:15" s="1223" customFormat="1" ht="19.5" customHeight="1" thickTop="1" x14ac:dyDescent="0.2">
      <c r="B51" s="1356"/>
      <c r="C51" s="1266" t="s">
        <v>773</v>
      </c>
      <c r="D51" s="1275"/>
      <c r="E51" s="1273">
        <f t="shared" ref="E51:M51" si="12">SUM(E52:E60)</f>
        <v>0</v>
      </c>
      <c r="F51" s="1273">
        <f t="shared" si="12"/>
        <v>0</v>
      </c>
      <c r="G51" s="1273">
        <f t="shared" si="12"/>
        <v>0</v>
      </c>
      <c r="H51" s="1273">
        <f t="shared" si="12"/>
        <v>0</v>
      </c>
      <c r="I51" s="1273">
        <f t="shared" si="12"/>
        <v>0</v>
      </c>
      <c r="J51" s="1274">
        <f t="shared" si="12"/>
        <v>0</v>
      </c>
      <c r="K51" s="1401">
        <f t="shared" si="12"/>
        <v>0</v>
      </c>
      <c r="L51" s="1401">
        <f t="shared" si="12"/>
        <v>0</v>
      </c>
      <c r="M51" s="1400">
        <f t="shared" si="12"/>
        <v>0</v>
      </c>
      <c r="N51" s="1355"/>
      <c r="O51" s="1243"/>
    </row>
    <row r="52" spans="2:15" s="1223" customFormat="1" ht="14.1" customHeight="1" x14ac:dyDescent="0.2">
      <c r="B52" s="988"/>
      <c r="C52" s="1126">
        <v>1</v>
      </c>
      <c r="D52" s="1259"/>
      <c r="E52" s="1392"/>
      <c r="F52" s="1393"/>
      <c r="G52" s="1392"/>
      <c r="H52" s="894"/>
      <c r="I52" s="893"/>
      <c r="J52" s="898"/>
      <c r="K52" s="895">
        <f t="shared" ref="K52:K60" si="13">SUM(E52:F52)</f>
        <v>0</v>
      </c>
      <c r="L52" s="1384">
        <f t="shared" ref="L52:L60" si="14">SUM(G52:J52)</f>
        <v>0</v>
      </c>
      <c r="M52" s="1383">
        <f t="shared" ref="M52:M60" si="15">SUM(K52:L52)</f>
        <v>0</v>
      </c>
      <c r="N52" s="1111"/>
      <c r="O52" s="1243"/>
    </row>
    <row r="53" spans="2:15" s="1223" customFormat="1" ht="14.1" customHeight="1" x14ac:dyDescent="0.2">
      <c r="B53" s="988"/>
      <c r="C53" s="1126">
        <v>2</v>
      </c>
      <c r="D53" s="1253"/>
      <c r="E53" s="1392"/>
      <c r="F53" s="1393"/>
      <c r="G53" s="1392"/>
      <c r="H53" s="894"/>
      <c r="I53" s="893"/>
      <c r="J53" s="898"/>
      <c r="K53" s="885">
        <f t="shared" si="13"/>
        <v>0</v>
      </c>
      <c r="L53" s="1381">
        <f t="shared" si="14"/>
        <v>0</v>
      </c>
      <c r="M53" s="1345">
        <f t="shared" si="15"/>
        <v>0</v>
      </c>
      <c r="N53" s="1111"/>
      <c r="O53" s="1243"/>
    </row>
    <row r="54" spans="2:15" s="1223" customFormat="1" ht="14.1" customHeight="1" x14ac:dyDescent="0.2">
      <c r="B54" s="988"/>
      <c r="C54" s="1126">
        <v>3</v>
      </c>
      <c r="D54" s="1253"/>
      <c r="E54" s="1392"/>
      <c r="F54" s="1393"/>
      <c r="G54" s="1392"/>
      <c r="H54" s="894"/>
      <c r="I54" s="893"/>
      <c r="J54" s="898"/>
      <c r="K54" s="885">
        <f t="shared" si="13"/>
        <v>0</v>
      </c>
      <c r="L54" s="1381">
        <f t="shared" si="14"/>
        <v>0</v>
      </c>
      <c r="M54" s="1345">
        <f t="shared" si="15"/>
        <v>0</v>
      </c>
      <c r="N54" s="1111"/>
      <c r="O54" s="1243"/>
    </row>
    <row r="55" spans="2:15" s="1223" customFormat="1" ht="14.1" customHeight="1" x14ac:dyDescent="0.2">
      <c r="B55" s="988"/>
      <c r="C55" s="1126">
        <v>4</v>
      </c>
      <c r="D55" s="1253"/>
      <c r="E55" s="1392"/>
      <c r="F55" s="1393"/>
      <c r="G55" s="1392"/>
      <c r="H55" s="894"/>
      <c r="I55" s="893"/>
      <c r="J55" s="898"/>
      <c r="K55" s="885">
        <f t="shared" si="13"/>
        <v>0</v>
      </c>
      <c r="L55" s="1381">
        <f t="shared" si="14"/>
        <v>0</v>
      </c>
      <c r="M55" s="1345">
        <f t="shared" si="15"/>
        <v>0</v>
      </c>
      <c r="N55" s="1111"/>
      <c r="O55" s="1243"/>
    </row>
    <row r="56" spans="2:15" s="1223" customFormat="1" ht="14.1" customHeight="1" x14ac:dyDescent="0.2">
      <c r="B56" s="988"/>
      <c r="C56" s="1126">
        <v>5</v>
      </c>
      <c r="D56" s="1253"/>
      <c r="E56" s="1392"/>
      <c r="F56" s="1393"/>
      <c r="G56" s="1392"/>
      <c r="H56" s="894"/>
      <c r="I56" s="893"/>
      <c r="J56" s="898"/>
      <c r="K56" s="885">
        <f t="shared" si="13"/>
        <v>0</v>
      </c>
      <c r="L56" s="1381">
        <f t="shared" si="14"/>
        <v>0</v>
      </c>
      <c r="M56" s="1345">
        <f t="shared" si="15"/>
        <v>0</v>
      </c>
      <c r="N56" s="1111"/>
      <c r="O56" s="1243"/>
    </row>
    <row r="57" spans="2:15" s="1223" customFormat="1" ht="14.1" customHeight="1" x14ac:dyDescent="0.2">
      <c r="B57" s="988"/>
      <c r="C57" s="1126">
        <v>6</v>
      </c>
      <c r="D57" s="1253"/>
      <c r="E57" s="1392"/>
      <c r="F57" s="1393"/>
      <c r="G57" s="1392"/>
      <c r="H57" s="894"/>
      <c r="I57" s="893"/>
      <c r="J57" s="898"/>
      <c r="K57" s="885">
        <f t="shared" si="13"/>
        <v>0</v>
      </c>
      <c r="L57" s="1381">
        <f t="shared" si="14"/>
        <v>0</v>
      </c>
      <c r="M57" s="1345">
        <f t="shared" si="15"/>
        <v>0</v>
      </c>
      <c r="N57" s="1111"/>
      <c r="O57" s="1243"/>
    </row>
    <row r="58" spans="2:15" s="1223" customFormat="1" ht="14.1" customHeight="1" x14ac:dyDescent="0.2">
      <c r="B58" s="929"/>
      <c r="C58" s="1126">
        <v>7</v>
      </c>
      <c r="D58" s="1253"/>
      <c r="E58" s="1390"/>
      <c r="F58" s="1391"/>
      <c r="G58" s="1390"/>
      <c r="H58" s="888"/>
      <c r="I58" s="887"/>
      <c r="J58" s="930"/>
      <c r="K58" s="885">
        <f t="shared" si="13"/>
        <v>0</v>
      </c>
      <c r="L58" s="1381">
        <f t="shared" si="14"/>
        <v>0</v>
      </c>
      <c r="M58" s="1345">
        <f t="shared" si="15"/>
        <v>0</v>
      </c>
      <c r="N58" s="883"/>
      <c r="O58" s="1243"/>
    </row>
    <row r="59" spans="2:15" s="1223" customFormat="1" ht="14.1" customHeight="1" x14ac:dyDescent="0.2">
      <c r="B59" s="929"/>
      <c r="C59" s="1126">
        <v>8</v>
      </c>
      <c r="D59" s="1253"/>
      <c r="E59" s="1390"/>
      <c r="F59" s="1391"/>
      <c r="G59" s="1390"/>
      <c r="H59" s="888"/>
      <c r="I59" s="887"/>
      <c r="J59" s="930"/>
      <c r="K59" s="885">
        <f t="shared" si="13"/>
        <v>0</v>
      </c>
      <c r="L59" s="1381">
        <f t="shared" si="14"/>
        <v>0</v>
      </c>
      <c r="M59" s="1345">
        <f t="shared" si="15"/>
        <v>0</v>
      </c>
      <c r="N59" s="883"/>
      <c r="O59" s="1243"/>
    </row>
    <row r="60" spans="2:15" s="1223" customFormat="1" ht="14.1" customHeight="1" thickBot="1" x14ac:dyDescent="0.25">
      <c r="B60" s="926"/>
      <c r="C60" s="1132">
        <v>9</v>
      </c>
      <c r="D60" s="1248"/>
      <c r="E60" s="1398"/>
      <c r="F60" s="1399"/>
      <c r="G60" s="1398"/>
      <c r="H60" s="911"/>
      <c r="I60" s="910"/>
      <c r="J60" s="1143"/>
      <c r="K60" s="908">
        <f t="shared" si="13"/>
        <v>0</v>
      </c>
      <c r="L60" s="1397">
        <f t="shared" si="14"/>
        <v>0</v>
      </c>
      <c r="M60" s="1396">
        <f t="shared" si="15"/>
        <v>0</v>
      </c>
      <c r="N60" s="1354"/>
      <c r="O60" s="1243"/>
    </row>
    <row r="61" spans="2:15" s="1223" customFormat="1" ht="19.350000000000001" customHeight="1" thickTop="1" x14ac:dyDescent="0.2">
      <c r="B61" s="1265"/>
      <c r="C61" s="1266" t="s">
        <v>772</v>
      </c>
      <c r="D61" s="1265"/>
      <c r="E61" s="1263">
        <f t="shared" ref="E61:M61" si="16">SUM(E62:E68)</f>
        <v>0</v>
      </c>
      <c r="F61" s="1262">
        <f t="shared" si="16"/>
        <v>0</v>
      </c>
      <c r="G61" s="1263">
        <f t="shared" si="16"/>
        <v>0</v>
      </c>
      <c r="H61" s="1264">
        <f t="shared" si="16"/>
        <v>0</v>
      </c>
      <c r="I61" s="1263">
        <f t="shared" si="16"/>
        <v>0</v>
      </c>
      <c r="J61" s="1263">
        <f t="shared" si="16"/>
        <v>0</v>
      </c>
      <c r="K61" s="1395">
        <f t="shared" si="16"/>
        <v>0</v>
      </c>
      <c r="L61" s="1395">
        <f t="shared" si="16"/>
        <v>0</v>
      </c>
      <c r="M61" s="1394">
        <f t="shared" si="16"/>
        <v>0</v>
      </c>
      <c r="N61" s="1353"/>
      <c r="O61" s="1243"/>
    </row>
    <row r="62" spans="2:15" s="1223" customFormat="1" ht="14.1" customHeight="1" x14ac:dyDescent="0.2">
      <c r="B62" s="988"/>
      <c r="C62" s="1126">
        <v>1</v>
      </c>
      <c r="D62" s="1253"/>
      <c r="E62" s="1392"/>
      <c r="F62" s="1393"/>
      <c r="G62" s="1392"/>
      <c r="H62" s="894"/>
      <c r="I62" s="893"/>
      <c r="J62" s="898"/>
      <c r="K62" s="895">
        <f t="shared" ref="K62:K72" si="17">SUM(E62:F62)</f>
        <v>0</v>
      </c>
      <c r="L62" s="1384">
        <f t="shared" ref="L62:L72" si="18">SUM(G62:J62)</f>
        <v>0</v>
      </c>
      <c r="M62" s="1383">
        <f t="shared" ref="M62:M72" si="19">SUM(K62:L62)</f>
        <v>0</v>
      </c>
      <c r="N62" s="1111"/>
      <c r="O62" s="1243"/>
    </row>
    <row r="63" spans="2:15" s="1223" customFormat="1" ht="14.1" customHeight="1" x14ac:dyDescent="0.2">
      <c r="B63" s="988"/>
      <c r="C63" s="1126">
        <v>2</v>
      </c>
      <c r="D63" s="1253"/>
      <c r="E63" s="1392"/>
      <c r="F63" s="1393"/>
      <c r="G63" s="1392"/>
      <c r="H63" s="894"/>
      <c r="I63" s="893"/>
      <c r="J63" s="898"/>
      <c r="K63" s="885">
        <f t="shared" si="17"/>
        <v>0</v>
      </c>
      <c r="L63" s="1381">
        <f t="shared" si="18"/>
        <v>0</v>
      </c>
      <c r="M63" s="1345">
        <f t="shared" si="19"/>
        <v>0</v>
      </c>
      <c r="N63" s="1111"/>
      <c r="O63" s="1243"/>
    </row>
    <row r="64" spans="2:15" s="1223" customFormat="1" ht="14.1" customHeight="1" x14ac:dyDescent="0.2">
      <c r="B64" s="988"/>
      <c r="C64" s="1126">
        <v>3</v>
      </c>
      <c r="D64" s="1253"/>
      <c r="E64" s="1392"/>
      <c r="F64" s="1393"/>
      <c r="G64" s="1392"/>
      <c r="H64" s="894"/>
      <c r="I64" s="893"/>
      <c r="J64" s="898"/>
      <c r="K64" s="885">
        <f t="shared" si="17"/>
        <v>0</v>
      </c>
      <c r="L64" s="1381">
        <f t="shared" si="18"/>
        <v>0</v>
      </c>
      <c r="M64" s="1345">
        <f t="shared" si="19"/>
        <v>0</v>
      </c>
      <c r="N64" s="1111"/>
      <c r="O64" s="1243"/>
    </row>
    <row r="65" spans="2:15" s="1223" customFormat="1" ht="14.1" customHeight="1" x14ac:dyDescent="0.2">
      <c r="B65" s="929"/>
      <c r="C65" s="1125">
        <v>4</v>
      </c>
      <c r="D65" s="1253"/>
      <c r="E65" s="1390"/>
      <c r="F65" s="1391"/>
      <c r="G65" s="1390"/>
      <c r="H65" s="888"/>
      <c r="I65" s="887"/>
      <c r="J65" s="930"/>
      <c r="K65" s="885">
        <f t="shared" si="17"/>
        <v>0</v>
      </c>
      <c r="L65" s="1381">
        <f t="shared" si="18"/>
        <v>0</v>
      </c>
      <c r="M65" s="1345">
        <f t="shared" si="19"/>
        <v>0</v>
      </c>
      <c r="N65" s="883"/>
      <c r="O65" s="1243"/>
    </row>
    <row r="66" spans="2:15" s="1223" customFormat="1" ht="14.1" customHeight="1" x14ac:dyDescent="0.2">
      <c r="B66" s="1133"/>
      <c r="C66" s="1125">
        <v>5</v>
      </c>
      <c r="D66" s="1253"/>
      <c r="E66" s="1390"/>
      <c r="F66" s="1391"/>
      <c r="G66" s="1390"/>
      <c r="H66" s="888"/>
      <c r="I66" s="887"/>
      <c r="J66" s="930"/>
      <c r="K66" s="885">
        <f t="shared" si="17"/>
        <v>0</v>
      </c>
      <c r="L66" s="1381">
        <f t="shared" si="18"/>
        <v>0</v>
      </c>
      <c r="M66" s="1345">
        <f t="shared" si="19"/>
        <v>0</v>
      </c>
      <c r="N66" s="883"/>
      <c r="O66" s="1243"/>
    </row>
    <row r="67" spans="2:15" s="1223" customFormat="1" ht="14.1" customHeight="1" x14ac:dyDescent="0.2">
      <c r="B67" s="929"/>
      <c r="C67" s="1125">
        <v>6</v>
      </c>
      <c r="D67" s="1253"/>
      <c r="E67" s="1390"/>
      <c r="F67" s="1391"/>
      <c r="G67" s="1390"/>
      <c r="H67" s="888"/>
      <c r="I67" s="887"/>
      <c r="J67" s="930"/>
      <c r="K67" s="885">
        <f t="shared" si="17"/>
        <v>0</v>
      </c>
      <c r="L67" s="1381">
        <f t="shared" si="18"/>
        <v>0</v>
      </c>
      <c r="M67" s="1345">
        <f t="shared" si="19"/>
        <v>0</v>
      </c>
      <c r="N67" s="883"/>
      <c r="O67" s="1243"/>
    </row>
    <row r="68" spans="2:15" s="1223" customFormat="1" ht="14.1" customHeight="1" thickBot="1" x14ac:dyDescent="0.25">
      <c r="B68" s="1351"/>
      <c r="C68" s="1249">
        <v>7</v>
      </c>
      <c r="D68" s="1466"/>
      <c r="E68" s="1388"/>
      <c r="F68" s="1389"/>
      <c r="G68" s="1388"/>
      <c r="H68" s="1246"/>
      <c r="I68" s="1122"/>
      <c r="J68" s="1139"/>
      <c r="K68" s="1387">
        <f t="shared" si="17"/>
        <v>0</v>
      </c>
      <c r="L68" s="1386">
        <f t="shared" si="18"/>
        <v>0</v>
      </c>
      <c r="M68" s="1339">
        <f t="shared" si="19"/>
        <v>0</v>
      </c>
      <c r="N68" s="1350"/>
      <c r="O68" s="1243"/>
    </row>
    <row r="69" spans="2:15" s="1223" customFormat="1" ht="14.1" customHeight="1" thickTop="1" x14ac:dyDescent="0.2">
      <c r="B69" s="1349"/>
      <c r="C69" s="1241" t="s">
        <v>828</v>
      </c>
      <c r="D69" s="1241"/>
      <c r="E69" s="1385"/>
      <c r="F69" s="1385"/>
      <c r="G69" s="1385"/>
      <c r="H69" s="1240"/>
      <c r="I69" s="1240"/>
      <c r="J69" s="1240"/>
      <c r="K69" s="895">
        <f t="shared" si="17"/>
        <v>0</v>
      </c>
      <c r="L69" s="1384">
        <f t="shared" si="18"/>
        <v>0</v>
      </c>
      <c r="M69" s="1383">
        <f t="shared" si="19"/>
        <v>0</v>
      </c>
      <c r="N69" s="1347"/>
    </row>
    <row r="70" spans="2:15" s="1223" customFormat="1" ht="14.1" customHeight="1" x14ac:dyDescent="0.2">
      <c r="B70" s="1346"/>
      <c r="C70" s="1235" t="s">
        <v>721</v>
      </c>
      <c r="D70" s="1235"/>
      <c r="E70" s="1382"/>
      <c r="F70" s="1382"/>
      <c r="G70" s="1382"/>
      <c r="H70" s="1234"/>
      <c r="I70" s="1234"/>
      <c r="J70" s="1234"/>
      <c r="K70" s="885">
        <f t="shared" si="17"/>
        <v>0</v>
      </c>
      <c r="L70" s="1381">
        <f t="shared" si="18"/>
        <v>0</v>
      </c>
      <c r="M70" s="1345">
        <f t="shared" si="19"/>
        <v>0</v>
      </c>
      <c r="N70" s="1344"/>
    </row>
    <row r="71" spans="2:15" s="1223" customFormat="1" ht="14.1" customHeight="1" x14ac:dyDescent="0.2">
      <c r="B71" s="1346"/>
      <c r="C71" s="1235" t="s">
        <v>829</v>
      </c>
      <c r="D71" s="1235"/>
      <c r="E71" s="1382"/>
      <c r="F71" s="1382"/>
      <c r="G71" s="1382"/>
      <c r="H71" s="1234"/>
      <c r="I71" s="1234"/>
      <c r="J71" s="1234"/>
      <c r="K71" s="885">
        <f t="shared" si="17"/>
        <v>0</v>
      </c>
      <c r="L71" s="1381">
        <f t="shared" si="18"/>
        <v>0</v>
      </c>
      <c r="M71" s="1345">
        <f t="shared" si="19"/>
        <v>0</v>
      </c>
      <c r="N71" s="1344"/>
    </row>
    <row r="72" spans="2:15" s="1223" customFormat="1" ht="14.1" customHeight="1" thickBot="1" x14ac:dyDescent="0.25">
      <c r="B72" s="1343"/>
      <c r="C72" s="1642" t="s">
        <v>853</v>
      </c>
      <c r="D72" s="1342"/>
      <c r="E72" s="1380"/>
      <c r="F72" s="1380"/>
      <c r="G72" s="1380"/>
      <c r="H72" s="1341"/>
      <c r="I72" s="1341"/>
      <c r="J72" s="1340"/>
      <c r="K72" s="877">
        <f t="shared" si="17"/>
        <v>0</v>
      </c>
      <c r="L72" s="1379">
        <f t="shared" si="18"/>
        <v>0</v>
      </c>
      <c r="M72" s="1378">
        <f t="shared" si="19"/>
        <v>0</v>
      </c>
      <c r="N72" s="1338"/>
    </row>
    <row r="73" spans="2:15" ht="22.15" customHeight="1" x14ac:dyDescent="0.2">
      <c r="C73" s="1222" t="s">
        <v>479</v>
      </c>
      <c r="D73" s="2837" t="s">
        <v>854</v>
      </c>
      <c r="E73" s="2837"/>
      <c r="F73" s="2837"/>
      <c r="G73" s="2837"/>
      <c r="H73" s="1095"/>
      <c r="I73" s="1095"/>
      <c r="J73" s="1203"/>
      <c r="K73" s="1203"/>
      <c r="L73" s="1203"/>
      <c r="M73" s="1095"/>
    </row>
    <row r="74" spans="2:15" x14ac:dyDescent="0.2">
      <c r="D74" s="1095"/>
      <c r="E74" s="1221"/>
      <c r="F74" s="1220"/>
      <c r="G74" s="1220"/>
      <c r="H74" s="1095"/>
      <c r="I74" s="1095"/>
      <c r="J74" s="1203"/>
      <c r="K74" s="1203"/>
      <c r="L74" s="1203"/>
      <c r="M74" s="1095"/>
    </row>
    <row r="75" spans="2:15" x14ac:dyDescent="0.2">
      <c r="D75" s="1095"/>
      <c r="E75" s="1220"/>
      <c r="F75" s="1220"/>
      <c r="G75" s="1220"/>
      <c r="H75" s="1095"/>
      <c r="I75" s="1095"/>
      <c r="J75" s="1203"/>
      <c r="K75" s="1203"/>
      <c r="L75" s="1203"/>
      <c r="M75" s="1095"/>
    </row>
  </sheetData>
  <sheetProtection algorithmName="SHA-512" hashValue="JIcdCMoaR5F9Oy2CGS/5GP9JN86/3CGu/5OaQ9FGuhjSLlNTQ1F0Cp6YiNfrgQVscoxQGyN+3SZj3eU8KtWVEA==" saltValue="5eIz0KQu/1SYRH7QbGPF7w==" spinCount="100000" sheet="1" objects="1" scenarios="1"/>
  <mergeCells count="18">
    <mergeCell ref="M1:N1"/>
    <mergeCell ref="N12:N18"/>
    <mergeCell ref="B20:B31"/>
    <mergeCell ref="D2:L2"/>
    <mergeCell ref="J4:M4"/>
    <mergeCell ref="B32:B50"/>
    <mergeCell ref="D73:G73"/>
    <mergeCell ref="E8:J8"/>
    <mergeCell ref="N5:N11"/>
    <mergeCell ref="E6:J6"/>
    <mergeCell ref="K7:K11"/>
    <mergeCell ref="L7:L11"/>
    <mergeCell ref="E9:J9"/>
    <mergeCell ref="E11:J11"/>
    <mergeCell ref="B5:D11"/>
    <mergeCell ref="E5:J5"/>
    <mergeCell ref="K5:L6"/>
    <mergeCell ref="M5:M11"/>
  </mergeCells>
  <printOptions horizontalCentered="1"/>
  <pageMargins left="0.59055118110236227" right="0.51181102362204722" top="1.1811023622047245" bottom="0.98425196850393704" header="0.51181102362204722" footer="0.51181102362204722"/>
  <pageSetup paperSize="9" scale="42" orientation="landscape" r:id="rId1"/>
  <headerFooter alignWithMargins="0"/>
  <rowBreaks count="1" manualBreakCount="1">
    <brk id="72"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690230F-9861-40A2-9824-8C58B910D7DB}">
          <x14:formula1>
            <xm:f>słownik!$A$2:$A$175</xm:f>
          </x14:formula1>
          <xm:sqref>D52:D60 D62:D68</xm:sqref>
        </x14:dataValidation>
      </x14:dataValidations>
    </ext>
  </extLst>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FDD1B2-ECC2-4A00-B838-89792C22468D}">
  <sheetPr>
    <tabColor rgb="FFFF0000"/>
    <pageSetUpPr fitToPage="1"/>
  </sheetPr>
  <dimension ref="B1:K68"/>
  <sheetViews>
    <sheetView view="pageBreakPreview" zoomScaleNormal="100" zoomScaleSheetLayoutView="100" workbookViewId="0">
      <selection activeCell="H1" sqref="H1:J1"/>
    </sheetView>
  </sheetViews>
  <sheetFormatPr defaultColWidth="9.28515625" defaultRowHeight="12.75" x14ac:dyDescent="0.2"/>
  <cols>
    <col min="1" max="1" width="2.85546875" style="874" customWidth="1"/>
    <col min="2" max="2" width="6.42578125" style="874" customWidth="1"/>
    <col min="3" max="3" width="4.42578125" style="874" customWidth="1"/>
    <col min="4" max="4" width="44.42578125" style="874" customWidth="1"/>
    <col min="5" max="8" width="6.7109375" style="874" customWidth="1"/>
    <col min="9" max="9" width="10.28515625" style="874" customWidth="1"/>
    <col min="10" max="10" width="12.28515625" style="874" customWidth="1"/>
    <col min="11" max="11" width="5.42578125" style="874" customWidth="1"/>
    <col min="12" max="16384" width="9.28515625" style="874"/>
  </cols>
  <sheetData>
    <row r="1" spans="2:11" s="1223" customFormat="1" ht="18" x14ac:dyDescent="0.2">
      <c r="B1" s="966"/>
      <c r="C1" s="966"/>
      <c r="D1" s="965" t="str">
        <f>wizyt!C3</f>
        <v>??</v>
      </c>
      <c r="E1" s="1017"/>
      <c r="F1" s="1017"/>
      <c r="G1" s="1017"/>
      <c r="H1" s="2040" t="str">
        <f>wizyt!$B$1</f>
        <v xml:space="preserve"> </v>
      </c>
      <c r="I1" s="2708" t="str">
        <f>wizyt!$D$1</f>
        <v xml:space="preserve"> </v>
      </c>
      <c r="J1" s="2709"/>
    </row>
    <row r="2" spans="2:11" s="1223" customFormat="1" ht="20.25" x14ac:dyDescent="0.2">
      <c r="B2" s="270"/>
      <c r="C2" s="270"/>
      <c r="D2" s="2710" t="s">
        <v>755</v>
      </c>
      <c r="E2" s="2710"/>
      <c r="F2" s="2710"/>
      <c r="G2" s="2710"/>
      <c r="H2" s="2710"/>
      <c r="I2" s="998" t="str">
        <f>wizyt!H3</f>
        <v>2023/2024</v>
      </c>
      <c r="J2" s="270"/>
    </row>
    <row r="3" spans="2:11" s="1223" customFormat="1" ht="18.75" customHeight="1" x14ac:dyDescent="0.2">
      <c r="B3" s="997" t="s">
        <v>775</v>
      </c>
      <c r="C3" s="963"/>
      <c r="D3" s="996"/>
      <c r="E3" s="996"/>
      <c r="F3" s="996"/>
      <c r="G3" s="996"/>
      <c r="H3" s="996" t="s">
        <v>30</v>
      </c>
      <c r="I3" s="995"/>
      <c r="J3" s="270"/>
    </row>
    <row r="4" spans="2:11" s="1223" customFormat="1" ht="27" customHeight="1" thickBot="1" x14ac:dyDescent="0.25">
      <c r="B4" s="1323" t="s">
        <v>863</v>
      </c>
      <c r="C4" s="1322"/>
      <c r="D4" s="330"/>
      <c r="E4" s="1321"/>
      <c r="F4" s="1016"/>
      <c r="G4" s="1016"/>
      <c r="H4" s="2849"/>
      <c r="I4" s="2849"/>
      <c r="J4" s="270"/>
    </row>
    <row r="5" spans="2:11" s="1223" customFormat="1" ht="12.75" customHeight="1" x14ac:dyDescent="0.2">
      <c r="B5" s="2713" t="s">
        <v>756</v>
      </c>
      <c r="C5" s="2765"/>
      <c r="D5" s="2765"/>
      <c r="E5" s="2866" t="s">
        <v>864</v>
      </c>
      <c r="F5" s="2867"/>
      <c r="G5" s="2867"/>
      <c r="H5" s="2868"/>
      <c r="I5" s="2853" t="s">
        <v>790</v>
      </c>
      <c r="J5" s="2838" t="s">
        <v>758</v>
      </c>
    </row>
    <row r="6" spans="2:11" s="1223" customFormat="1" ht="12.75" customHeight="1" x14ac:dyDescent="0.2">
      <c r="B6" s="2715"/>
      <c r="C6" s="2766"/>
      <c r="D6" s="2766"/>
      <c r="E6" s="2841" t="s">
        <v>865</v>
      </c>
      <c r="F6" s="2841"/>
      <c r="G6" s="2841"/>
      <c r="H6" s="2842"/>
      <c r="I6" s="2854"/>
      <c r="J6" s="2839"/>
    </row>
    <row r="7" spans="2:11" s="1223" customFormat="1" ht="12.75" customHeight="1" x14ac:dyDescent="0.2">
      <c r="B7" s="2715"/>
      <c r="C7" s="2766"/>
      <c r="D7" s="2766"/>
      <c r="E7" s="958" t="s">
        <v>523</v>
      </c>
      <c r="F7" s="958" t="s">
        <v>524</v>
      </c>
      <c r="G7" s="958" t="s">
        <v>525</v>
      </c>
      <c r="H7" s="1376" t="s">
        <v>526</v>
      </c>
      <c r="I7" s="2854"/>
      <c r="J7" s="2839"/>
    </row>
    <row r="8" spans="2:11" s="1223" customFormat="1" ht="12.75" customHeight="1" x14ac:dyDescent="0.2">
      <c r="B8" s="2715"/>
      <c r="C8" s="2766"/>
      <c r="D8" s="2766"/>
      <c r="E8" s="2824" t="s">
        <v>856</v>
      </c>
      <c r="F8" s="2825"/>
      <c r="G8" s="2825"/>
      <c r="H8" s="2826"/>
      <c r="I8" s="2854"/>
      <c r="J8" s="2839"/>
    </row>
    <row r="9" spans="2:11" s="1223" customFormat="1" ht="12.75" customHeight="1" x14ac:dyDescent="0.2">
      <c r="B9" s="2715"/>
      <c r="C9" s="2766"/>
      <c r="D9" s="2766"/>
      <c r="E9" s="2754" t="s">
        <v>844</v>
      </c>
      <c r="F9" s="2695"/>
      <c r="G9" s="2695"/>
      <c r="H9" s="2809"/>
      <c r="I9" s="2854"/>
      <c r="J9" s="2839"/>
    </row>
    <row r="10" spans="2:11" s="1223" customFormat="1" ht="12.75" customHeight="1" x14ac:dyDescent="0.2">
      <c r="B10" s="2715"/>
      <c r="C10" s="2766"/>
      <c r="D10" s="2766"/>
      <c r="E10" s="1728">
        <f>'kalendarz  A'!$F$30</f>
        <v>27</v>
      </c>
      <c r="F10" s="1728">
        <f>'kalendarz  A'!$F$30</f>
        <v>27</v>
      </c>
      <c r="G10" s="1728">
        <f>'kalendarz  A'!$F$30</f>
        <v>27</v>
      </c>
      <c r="H10" s="1424">
        <f>'kalendarz  A'!$F$31</f>
        <v>11</v>
      </c>
      <c r="I10" s="2854"/>
      <c r="J10" s="2839"/>
    </row>
    <row r="11" spans="2:11" s="1223" customFormat="1" ht="16.5" customHeight="1" thickBot="1" x14ac:dyDescent="0.25">
      <c r="B11" s="2717"/>
      <c r="C11" s="2767"/>
      <c r="D11" s="2767"/>
      <c r="E11" s="2755" t="s">
        <v>866</v>
      </c>
      <c r="F11" s="2697"/>
      <c r="G11" s="2697"/>
      <c r="H11" s="2869"/>
      <c r="I11" s="2855"/>
      <c r="J11" s="2840"/>
    </row>
    <row r="12" spans="2:11" s="1223" customFormat="1" ht="27" customHeight="1" thickBot="1" x14ac:dyDescent="0.25">
      <c r="B12" s="1375"/>
      <c r="C12" s="1316"/>
      <c r="D12" s="1315" t="s">
        <v>818</v>
      </c>
      <c r="E12" s="1314">
        <f>SUM(E16:E18)+E13</f>
        <v>41</v>
      </c>
      <c r="F12" s="1314">
        <f>SUM(F16:F18)+F13</f>
        <v>35</v>
      </c>
      <c r="G12" s="1314">
        <f>SUM(G16:G18)+G13</f>
        <v>34</v>
      </c>
      <c r="H12" s="1314">
        <f>SUM(H16:H18)+H13</f>
        <v>28</v>
      </c>
      <c r="I12" s="1423">
        <f t="shared" ref="I12:I18" si="0">SUM(E12:H12)</f>
        <v>138</v>
      </c>
      <c r="J12" s="2843"/>
      <c r="K12" s="1243"/>
    </row>
    <row r="13" spans="2:11" s="1223" customFormat="1" ht="14.25" customHeight="1" x14ac:dyDescent="0.2">
      <c r="B13" s="1372"/>
      <c r="C13" s="1308"/>
      <c r="D13" s="1183" t="s">
        <v>819</v>
      </c>
      <c r="E13" s="1307">
        <f>SUM(E14:E15)</f>
        <v>41</v>
      </c>
      <c r="F13" s="1307">
        <f>SUM(F14:F15)</f>
        <v>35</v>
      </c>
      <c r="G13" s="1307">
        <f>SUM(G14:G15)</f>
        <v>34</v>
      </c>
      <c r="H13" s="1307">
        <f>SUM(H14:H15)</f>
        <v>28</v>
      </c>
      <c r="I13" s="1373">
        <f t="shared" si="0"/>
        <v>138</v>
      </c>
      <c r="J13" s="2844"/>
      <c r="K13" s="1243"/>
    </row>
    <row r="14" spans="2:11" s="1223" customFormat="1" ht="14.25" customHeight="1" x14ac:dyDescent="0.2">
      <c r="B14" s="1372"/>
      <c r="C14" s="1308"/>
      <c r="D14" s="1183" t="s">
        <v>820</v>
      </c>
      <c r="E14" s="1307">
        <f>SUM(E20:E28)</f>
        <v>8</v>
      </c>
      <c r="F14" s="1307">
        <f>SUM(F20:F28)</f>
        <v>10</v>
      </c>
      <c r="G14" s="1307">
        <f>SUM(G20:G28)</f>
        <v>11</v>
      </c>
      <c r="H14" s="1307">
        <f>SUM(H20:H28)</f>
        <v>10</v>
      </c>
      <c r="I14" s="1373">
        <f t="shared" si="0"/>
        <v>39</v>
      </c>
      <c r="J14" s="2844"/>
      <c r="K14" s="1243"/>
    </row>
    <row r="15" spans="2:11" s="1223" customFormat="1" ht="14.25" customHeight="1" x14ac:dyDescent="0.2">
      <c r="B15" s="1372"/>
      <c r="C15" s="1308"/>
      <c r="D15" s="1183" t="s">
        <v>821</v>
      </c>
      <c r="E15" s="1307">
        <f>SUM(E29:E45)</f>
        <v>33</v>
      </c>
      <c r="F15" s="1307">
        <f>SUM(F29:F45)</f>
        <v>25</v>
      </c>
      <c r="G15" s="1307">
        <f>SUM(G29:G45)</f>
        <v>23</v>
      </c>
      <c r="H15" s="1307">
        <f>SUM(H29:H45)</f>
        <v>18</v>
      </c>
      <c r="I15" s="1373">
        <f t="shared" si="0"/>
        <v>99</v>
      </c>
      <c r="J15" s="2844"/>
      <c r="K15" s="1243"/>
    </row>
    <row r="16" spans="2:11" s="1223" customFormat="1" ht="14.25" hidden="1" customHeight="1" x14ac:dyDescent="0.2">
      <c r="B16" s="1372"/>
      <c r="C16" s="1308"/>
      <c r="D16" s="1183" t="s">
        <v>822</v>
      </c>
      <c r="E16" s="1307">
        <f>E46</f>
        <v>0</v>
      </c>
      <c r="F16" s="1311">
        <f>F46</f>
        <v>0</v>
      </c>
      <c r="G16" s="1311">
        <f>G46</f>
        <v>0</v>
      </c>
      <c r="H16" s="1312">
        <f>H46</f>
        <v>0</v>
      </c>
      <c r="I16" s="1373">
        <f t="shared" si="0"/>
        <v>0</v>
      </c>
      <c r="J16" s="2844"/>
      <c r="K16" s="1243"/>
    </row>
    <row r="17" spans="2:11" s="1223" customFormat="1" ht="14.25" customHeight="1" x14ac:dyDescent="0.2">
      <c r="B17" s="1372"/>
      <c r="C17" s="1308"/>
      <c r="D17" s="1183" t="s">
        <v>823</v>
      </c>
      <c r="E17" s="1307">
        <f>E56</f>
        <v>0</v>
      </c>
      <c r="F17" s="1311">
        <f>F56</f>
        <v>0</v>
      </c>
      <c r="G17" s="1311">
        <f>G56</f>
        <v>0</v>
      </c>
      <c r="H17" s="1311">
        <f>H56</f>
        <v>0</v>
      </c>
      <c r="I17" s="1373">
        <f t="shared" si="0"/>
        <v>0</v>
      </c>
      <c r="J17" s="2844"/>
      <c r="K17" s="1243"/>
    </row>
    <row r="18" spans="2:11" s="1223" customFormat="1" ht="13.5" customHeight="1" thickBot="1" x14ac:dyDescent="0.25">
      <c r="B18" s="1372"/>
      <c r="C18" s="1308"/>
      <c r="D18" s="1039" t="s">
        <v>846</v>
      </c>
      <c r="E18" s="1307">
        <f>SUM(E62:E65)</f>
        <v>0</v>
      </c>
      <c r="F18" s="1307">
        <f>SUM(F62:F65)</f>
        <v>0</v>
      </c>
      <c r="G18" s="1307">
        <f>SUM(G62:G65)</f>
        <v>0</v>
      </c>
      <c r="H18" s="1307">
        <f>SUM(H62:H65)</f>
        <v>0</v>
      </c>
      <c r="I18" s="1373">
        <f t="shared" si="0"/>
        <v>0</v>
      </c>
      <c r="J18" s="2845"/>
      <c r="K18" s="1243"/>
    </row>
    <row r="19" spans="2:11" s="1223" customFormat="1" ht="19.5" customHeight="1" x14ac:dyDescent="0.2">
      <c r="B19" s="1869"/>
      <c r="C19" s="1865" t="s">
        <v>766</v>
      </c>
      <c r="D19" s="1865"/>
      <c r="E19" s="1866"/>
      <c r="F19" s="1866"/>
      <c r="G19" s="1866"/>
      <c r="H19" s="1866"/>
      <c r="I19" s="1866"/>
      <c r="J19" s="1870"/>
      <c r="K19" s="1243"/>
    </row>
    <row r="20" spans="2:11" s="991" customFormat="1" ht="14.1" customHeight="1" x14ac:dyDescent="0.2">
      <c r="B20" s="2834" t="s">
        <v>826</v>
      </c>
      <c r="C20" s="1303">
        <v>1</v>
      </c>
      <c r="D20" s="1304" t="s">
        <v>847</v>
      </c>
      <c r="E20" s="1296">
        <v>2</v>
      </c>
      <c r="F20" s="1295">
        <v>2</v>
      </c>
      <c r="G20" s="945">
        <v>2</v>
      </c>
      <c r="H20" s="947">
        <v>3</v>
      </c>
      <c r="I20" s="1413">
        <f t="shared" ref="I20:I65" si="1">SUM(E20:H20)</f>
        <v>9</v>
      </c>
      <c r="J20" s="1367"/>
      <c r="K20" s="1243"/>
    </row>
    <row r="21" spans="2:11" s="991" customFormat="1" ht="14.1" customHeight="1" x14ac:dyDescent="0.2">
      <c r="B21" s="2835"/>
      <c r="C21" s="1125">
        <v>2</v>
      </c>
      <c r="D21" s="1302" t="s">
        <v>786</v>
      </c>
      <c r="E21" s="1257"/>
      <c r="F21" s="894"/>
      <c r="G21" s="893"/>
      <c r="H21" s="886"/>
      <c r="I21" s="1413">
        <f t="shared" si="1"/>
        <v>0</v>
      </c>
      <c r="J21" s="1369"/>
      <c r="K21" s="1243"/>
    </row>
    <row r="22" spans="2:11" s="991" customFormat="1" ht="14.1" customHeight="1" x14ac:dyDescent="0.2">
      <c r="B22" s="2835"/>
      <c r="C22" s="1125">
        <v>3</v>
      </c>
      <c r="D22" s="1302" t="s">
        <v>769</v>
      </c>
      <c r="E22" s="1257">
        <v>2</v>
      </c>
      <c r="F22" s="894">
        <v>2</v>
      </c>
      <c r="G22" s="893">
        <v>2</v>
      </c>
      <c r="H22" s="889">
        <v>2</v>
      </c>
      <c r="I22" s="1413">
        <f t="shared" si="1"/>
        <v>8</v>
      </c>
      <c r="J22" s="1369"/>
      <c r="K22" s="1243"/>
    </row>
    <row r="23" spans="2:11" s="991" customFormat="1" ht="14.1" customHeight="1" x14ac:dyDescent="0.2">
      <c r="B23" s="2835"/>
      <c r="C23" s="1125">
        <v>4</v>
      </c>
      <c r="D23" s="1302" t="s">
        <v>787</v>
      </c>
      <c r="E23" s="1422">
        <v>2</v>
      </c>
      <c r="F23" s="1421">
        <v>2</v>
      </c>
      <c r="G23" s="939">
        <v>2</v>
      </c>
      <c r="H23" s="889"/>
      <c r="I23" s="1413">
        <f t="shared" si="1"/>
        <v>6</v>
      </c>
      <c r="J23" s="1369"/>
      <c r="K23" s="1243"/>
    </row>
    <row r="24" spans="2:11" s="991" customFormat="1" ht="14.1" customHeight="1" x14ac:dyDescent="0.2">
      <c r="B24" s="2835"/>
      <c r="C24" s="1125">
        <v>5</v>
      </c>
      <c r="D24" s="1302" t="s">
        <v>697</v>
      </c>
      <c r="E24" s="1257"/>
      <c r="F24" s="1421">
        <v>2</v>
      </c>
      <c r="G24" s="939">
        <v>2</v>
      </c>
      <c r="H24" s="940">
        <v>2</v>
      </c>
      <c r="I24" s="1413">
        <f t="shared" si="1"/>
        <v>6</v>
      </c>
      <c r="J24" s="1369"/>
      <c r="K24" s="1243"/>
    </row>
    <row r="25" spans="2:11" s="991" customFormat="1" ht="14.1" customHeight="1" x14ac:dyDescent="0.2">
      <c r="B25" s="2835"/>
      <c r="C25" s="1125">
        <v>6</v>
      </c>
      <c r="D25" s="1302" t="s">
        <v>867</v>
      </c>
      <c r="E25" s="1257"/>
      <c r="F25" s="894"/>
      <c r="G25" s="893"/>
      <c r="H25" s="898"/>
      <c r="I25" s="1413">
        <f t="shared" si="1"/>
        <v>0</v>
      </c>
      <c r="J25" s="1369"/>
      <c r="K25" s="1243"/>
    </row>
    <row r="26" spans="2:11" s="991" customFormat="1" ht="14.1" customHeight="1" x14ac:dyDescent="0.2">
      <c r="B26" s="2835"/>
      <c r="C26" s="1125">
        <v>7</v>
      </c>
      <c r="D26" s="1302" t="s">
        <v>716</v>
      </c>
      <c r="E26" s="1422">
        <v>1</v>
      </c>
      <c r="F26" s="1421">
        <v>1</v>
      </c>
      <c r="G26" s="939">
        <v>1</v>
      </c>
      <c r="H26" s="940">
        <v>1</v>
      </c>
      <c r="I26" s="1413">
        <f t="shared" si="1"/>
        <v>4</v>
      </c>
      <c r="J26" s="1369"/>
      <c r="K26" s="1243"/>
    </row>
    <row r="27" spans="2:11" s="991" customFormat="1" ht="14.1" customHeight="1" x14ac:dyDescent="0.2">
      <c r="B27" s="2835"/>
      <c r="C27" s="1125">
        <v>8</v>
      </c>
      <c r="D27" s="1302" t="s">
        <v>702</v>
      </c>
      <c r="E27" s="1422"/>
      <c r="F27" s="1421"/>
      <c r="G27" s="939">
        <v>2</v>
      </c>
      <c r="H27" s="940">
        <v>2</v>
      </c>
      <c r="I27" s="1413">
        <f t="shared" si="1"/>
        <v>4</v>
      </c>
      <c r="J27" s="1369"/>
      <c r="K27" s="1243"/>
    </row>
    <row r="28" spans="2:11" s="991" customFormat="1" ht="14.1" customHeight="1" x14ac:dyDescent="0.2">
      <c r="B28" s="2835"/>
      <c r="C28" s="1125">
        <v>9</v>
      </c>
      <c r="D28" s="1302" t="s">
        <v>698</v>
      </c>
      <c r="E28" s="1422">
        <v>1</v>
      </c>
      <c r="F28" s="1421">
        <v>1</v>
      </c>
      <c r="G28" s="939"/>
      <c r="H28" s="940"/>
      <c r="I28" s="1413">
        <f t="shared" si="1"/>
        <v>2</v>
      </c>
      <c r="J28" s="1369"/>
      <c r="K28" s="1243"/>
    </row>
    <row r="29" spans="2:11" s="991" customFormat="1" ht="14.1" customHeight="1" x14ac:dyDescent="0.2">
      <c r="B29" s="2834" t="s">
        <v>848</v>
      </c>
      <c r="C29" s="1288">
        <v>1</v>
      </c>
      <c r="D29" s="1297" t="s">
        <v>666</v>
      </c>
      <c r="E29" s="1296">
        <v>4</v>
      </c>
      <c r="F29" s="1295">
        <v>4</v>
      </c>
      <c r="G29" s="945">
        <v>4</v>
      </c>
      <c r="H29" s="947">
        <v>4</v>
      </c>
      <c r="I29" s="1413">
        <f t="shared" si="1"/>
        <v>16</v>
      </c>
      <c r="J29" s="1367"/>
      <c r="K29" s="1243"/>
    </row>
    <row r="30" spans="2:11" s="991" customFormat="1" ht="14.1" customHeight="1" x14ac:dyDescent="0.2">
      <c r="B30" s="2835"/>
      <c r="C30" s="1146">
        <v>2</v>
      </c>
      <c r="D30" s="1153" t="s">
        <v>849</v>
      </c>
      <c r="E30" s="1252">
        <v>3</v>
      </c>
      <c r="F30" s="888">
        <v>3</v>
      </c>
      <c r="G30" s="887">
        <v>3</v>
      </c>
      <c r="H30" s="930">
        <v>3</v>
      </c>
      <c r="I30" s="1413">
        <f t="shared" si="1"/>
        <v>12</v>
      </c>
      <c r="J30" s="1109"/>
      <c r="K30" s="1243"/>
    </row>
    <row r="31" spans="2:11" s="991" customFormat="1" ht="14.1" customHeight="1" x14ac:dyDescent="0.2">
      <c r="B31" s="2835"/>
      <c r="C31" s="1160">
        <v>3</v>
      </c>
      <c r="D31" s="1153" t="s">
        <v>850</v>
      </c>
      <c r="E31" s="1252">
        <v>2</v>
      </c>
      <c r="F31" s="888">
        <v>2</v>
      </c>
      <c r="G31" s="887">
        <v>2</v>
      </c>
      <c r="H31" s="930">
        <v>2</v>
      </c>
      <c r="I31" s="1413">
        <f t="shared" si="1"/>
        <v>8</v>
      </c>
      <c r="J31" s="1109"/>
      <c r="K31" s="1243"/>
    </row>
    <row r="32" spans="2:11" s="991" customFormat="1" ht="14.1" customHeight="1" x14ac:dyDescent="0.2">
      <c r="B32" s="2835"/>
      <c r="C32" s="1146">
        <v>4</v>
      </c>
      <c r="D32" s="1150" t="s">
        <v>851</v>
      </c>
      <c r="E32" s="1252">
        <v>1</v>
      </c>
      <c r="F32" s="888"/>
      <c r="G32" s="887"/>
      <c r="H32" s="930"/>
      <c r="I32" s="1413">
        <f t="shared" si="1"/>
        <v>1</v>
      </c>
      <c r="J32" s="1109"/>
      <c r="K32" s="1243"/>
    </row>
    <row r="33" spans="2:11" s="991" customFormat="1" ht="14.1" customHeight="1" x14ac:dyDescent="0.2">
      <c r="B33" s="2835"/>
      <c r="C33" s="1160">
        <v>5</v>
      </c>
      <c r="D33" s="1150" t="s">
        <v>670</v>
      </c>
      <c r="E33" s="1252">
        <v>2</v>
      </c>
      <c r="F33" s="888">
        <v>2</v>
      </c>
      <c r="G33" s="887">
        <v>2</v>
      </c>
      <c r="H33" s="930">
        <v>1</v>
      </c>
      <c r="I33" s="1413">
        <f t="shared" si="1"/>
        <v>7</v>
      </c>
      <c r="J33" s="1109"/>
      <c r="K33" s="1243"/>
    </row>
    <row r="34" spans="2:11" s="991" customFormat="1" ht="14.1" customHeight="1" x14ac:dyDescent="0.2">
      <c r="B34" s="2835"/>
      <c r="C34" s="1146">
        <v>6</v>
      </c>
      <c r="D34" s="1149" t="s">
        <v>715</v>
      </c>
      <c r="E34" s="1252">
        <v>2</v>
      </c>
      <c r="F34" s="888">
        <v>1</v>
      </c>
      <c r="G34" s="887"/>
      <c r="H34" s="930"/>
      <c r="I34" s="1413">
        <f t="shared" si="1"/>
        <v>3</v>
      </c>
      <c r="J34" s="1109"/>
      <c r="K34" s="1243"/>
    </row>
    <row r="35" spans="2:11" s="991" customFormat="1" ht="14.1" customHeight="1" x14ac:dyDescent="0.2">
      <c r="B35" s="2835"/>
      <c r="C35" s="1160">
        <v>7</v>
      </c>
      <c r="D35" s="1291" t="s">
        <v>711</v>
      </c>
      <c r="E35" s="1290">
        <v>2</v>
      </c>
      <c r="F35" s="888"/>
      <c r="G35" s="887"/>
      <c r="H35" s="930"/>
      <c r="I35" s="1413">
        <f t="shared" si="1"/>
        <v>2</v>
      </c>
      <c r="J35" s="1109"/>
      <c r="K35" s="1243"/>
    </row>
    <row r="36" spans="2:11" s="991" customFormat="1" ht="14.1" customHeight="1" x14ac:dyDescent="0.2">
      <c r="B36" s="2835"/>
      <c r="C36" s="1146">
        <v>8</v>
      </c>
      <c r="D36" s="1150" t="s">
        <v>673</v>
      </c>
      <c r="E36" s="1252">
        <v>2</v>
      </c>
      <c r="F36" s="888">
        <v>1</v>
      </c>
      <c r="G36" s="887">
        <v>1</v>
      </c>
      <c r="H36" s="930"/>
      <c r="I36" s="1413">
        <f t="shared" si="1"/>
        <v>4</v>
      </c>
      <c r="J36" s="1109"/>
      <c r="K36" s="1243"/>
    </row>
    <row r="37" spans="2:11" s="991" customFormat="1" ht="14.1" customHeight="1" x14ac:dyDescent="0.2">
      <c r="B37" s="2835"/>
      <c r="C37" s="1160">
        <v>9</v>
      </c>
      <c r="D37" s="1150" t="s">
        <v>674</v>
      </c>
      <c r="E37" s="1252">
        <v>2</v>
      </c>
      <c r="F37" s="888">
        <v>1</v>
      </c>
      <c r="G37" s="887">
        <v>1</v>
      </c>
      <c r="H37" s="930"/>
      <c r="I37" s="1413">
        <f t="shared" si="1"/>
        <v>4</v>
      </c>
      <c r="J37" s="1109"/>
      <c r="K37" s="1243"/>
    </row>
    <row r="38" spans="2:11" s="991" customFormat="1" ht="14.1" customHeight="1" x14ac:dyDescent="0.2">
      <c r="B38" s="2835"/>
      <c r="C38" s="1146">
        <v>10</v>
      </c>
      <c r="D38" s="1150" t="s">
        <v>712</v>
      </c>
      <c r="E38" s="1252">
        <v>2</v>
      </c>
      <c r="F38" s="888">
        <v>1</v>
      </c>
      <c r="G38" s="887">
        <v>1</v>
      </c>
      <c r="H38" s="930"/>
      <c r="I38" s="1413">
        <f t="shared" si="1"/>
        <v>4</v>
      </c>
      <c r="J38" s="1109"/>
      <c r="K38" s="1243"/>
    </row>
    <row r="39" spans="2:11" s="991" customFormat="1" ht="14.1" customHeight="1" x14ac:dyDescent="0.2">
      <c r="B39" s="2835"/>
      <c r="C39" s="1160">
        <v>11</v>
      </c>
      <c r="D39" s="1150" t="s">
        <v>676</v>
      </c>
      <c r="E39" s="1252">
        <v>2</v>
      </c>
      <c r="F39" s="888">
        <v>1</v>
      </c>
      <c r="G39" s="887">
        <v>1</v>
      </c>
      <c r="H39" s="930"/>
      <c r="I39" s="1413">
        <f t="shared" si="1"/>
        <v>4</v>
      </c>
      <c r="J39" s="1109"/>
      <c r="K39" s="1243"/>
    </row>
    <row r="40" spans="2:11" s="991" customFormat="1" ht="14.1" customHeight="1" x14ac:dyDescent="0.2">
      <c r="B40" s="2835"/>
      <c r="C40" s="1146">
        <v>12</v>
      </c>
      <c r="D40" s="1289" t="s">
        <v>677</v>
      </c>
      <c r="E40" s="1252">
        <v>3</v>
      </c>
      <c r="F40" s="888">
        <v>4</v>
      </c>
      <c r="G40" s="887">
        <v>3</v>
      </c>
      <c r="H40" s="930">
        <v>4</v>
      </c>
      <c r="I40" s="1413">
        <f t="shared" si="1"/>
        <v>14</v>
      </c>
      <c r="J40" s="1109"/>
      <c r="K40" s="1243"/>
    </row>
    <row r="41" spans="2:11" s="991" customFormat="1" ht="14.1" customHeight="1" x14ac:dyDescent="0.2">
      <c r="B41" s="2835"/>
      <c r="C41" s="1160">
        <v>13</v>
      </c>
      <c r="D41" s="1150" t="s">
        <v>678</v>
      </c>
      <c r="E41" s="1252">
        <v>1</v>
      </c>
      <c r="F41" s="888">
        <v>1</v>
      </c>
      <c r="G41" s="887">
        <v>1</v>
      </c>
      <c r="H41" s="930"/>
      <c r="I41" s="1413">
        <f t="shared" si="1"/>
        <v>3</v>
      </c>
      <c r="J41" s="1109"/>
      <c r="K41" s="1243"/>
    </row>
    <row r="42" spans="2:11" s="991" customFormat="1" ht="14.1" customHeight="1" x14ac:dyDescent="0.2">
      <c r="B42" s="2835"/>
      <c r="C42" s="1146">
        <v>14</v>
      </c>
      <c r="D42" s="1150" t="s">
        <v>680</v>
      </c>
      <c r="E42" s="1252">
        <v>3</v>
      </c>
      <c r="F42" s="888">
        <v>3</v>
      </c>
      <c r="G42" s="887">
        <v>3</v>
      </c>
      <c r="H42" s="930">
        <v>3</v>
      </c>
      <c r="I42" s="1413">
        <f t="shared" si="1"/>
        <v>12</v>
      </c>
      <c r="J42" s="1109"/>
      <c r="K42" s="1243"/>
    </row>
    <row r="43" spans="2:11" s="991" customFormat="1" ht="14.1" customHeight="1" x14ac:dyDescent="0.2">
      <c r="B43" s="2835"/>
      <c r="C43" s="1160">
        <v>15</v>
      </c>
      <c r="D43" s="1150" t="s">
        <v>681</v>
      </c>
      <c r="E43" s="1252">
        <v>1</v>
      </c>
      <c r="F43" s="888"/>
      <c r="G43" s="887"/>
      <c r="H43" s="930"/>
      <c r="I43" s="1413">
        <f t="shared" si="1"/>
        <v>1</v>
      </c>
      <c r="J43" s="1109"/>
      <c r="K43" s="1243"/>
    </row>
    <row r="44" spans="2:11" s="991" customFormat="1" ht="14.1" customHeight="1" x14ac:dyDescent="0.2">
      <c r="B44" s="2835"/>
      <c r="C44" s="1332">
        <v>16</v>
      </c>
      <c r="D44" s="1287" t="s">
        <v>682</v>
      </c>
      <c r="E44" s="1286">
        <v>1</v>
      </c>
      <c r="F44" s="1285">
        <v>1</v>
      </c>
      <c r="G44" s="1284">
        <v>1</v>
      </c>
      <c r="H44" s="1283">
        <v>1</v>
      </c>
      <c r="I44" s="1413">
        <f t="shared" si="1"/>
        <v>4</v>
      </c>
      <c r="J44" s="1357"/>
      <c r="K44" s="1243"/>
    </row>
    <row r="45" spans="2:11" s="991" customFormat="1" ht="19.350000000000001" customHeight="1" thickBot="1" x14ac:dyDescent="0.25">
      <c r="B45" s="2835"/>
      <c r="C45" s="1280" t="s">
        <v>857</v>
      </c>
      <c r="D45" s="1279"/>
      <c r="E45" s="1278"/>
      <c r="F45" s="921"/>
      <c r="G45" s="920"/>
      <c r="H45" s="920"/>
      <c r="I45" s="1413">
        <f t="shared" si="1"/>
        <v>0</v>
      </c>
      <c r="J45" s="2019"/>
      <c r="K45" s="1243"/>
    </row>
    <row r="46" spans="2:11" s="1223" customFormat="1" ht="19.5" hidden="1" customHeight="1" thickTop="1" x14ac:dyDescent="0.2">
      <c r="B46" s="1356"/>
      <c r="C46" s="1266" t="s">
        <v>773</v>
      </c>
      <c r="D46" s="1275"/>
      <c r="E46" s="1273">
        <f>SUM(E47:E55)</f>
        <v>0</v>
      </c>
      <c r="F46" s="1273">
        <f>SUM(F47:F55)</f>
        <v>0</v>
      </c>
      <c r="G46" s="1273">
        <f>SUM(G47:G55)</f>
        <v>0</v>
      </c>
      <c r="H46" s="1274">
        <f>SUM(H47:H55)</f>
        <v>0</v>
      </c>
      <c r="I46" s="1400">
        <f t="shared" si="1"/>
        <v>0</v>
      </c>
      <c r="J46" s="1355"/>
      <c r="K46" s="1243"/>
    </row>
    <row r="47" spans="2:11" s="1223" customFormat="1" ht="14.1" hidden="1" customHeight="1" x14ac:dyDescent="0.2">
      <c r="B47" s="988"/>
      <c r="C47" s="1126">
        <v>1</v>
      </c>
      <c r="D47" s="1259"/>
      <c r="E47" s="1257"/>
      <c r="F47" s="894"/>
      <c r="G47" s="893"/>
      <c r="H47" s="898"/>
      <c r="I47" s="1383">
        <f t="shared" si="1"/>
        <v>0</v>
      </c>
      <c r="J47" s="1111"/>
      <c r="K47" s="1243"/>
    </row>
    <row r="48" spans="2:11" s="1223" customFormat="1" ht="14.1" hidden="1" customHeight="1" x14ac:dyDescent="0.2">
      <c r="B48" s="988"/>
      <c r="C48" s="1126">
        <v>2</v>
      </c>
      <c r="D48" s="1253"/>
      <c r="E48" s="1257"/>
      <c r="F48" s="894"/>
      <c r="G48" s="893"/>
      <c r="H48" s="898"/>
      <c r="I48" s="1383">
        <f t="shared" si="1"/>
        <v>0</v>
      </c>
      <c r="J48" s="1111"/>
      <c r="K48" s="1243"/>
    </row>
    <row r="49" spans="2:11" s="1223" customFormat="1" ht="14.1" hidden="1" customHeight="1" x14ac:dyDescent="0.2">
      <c r="B49" s="988"/>
      <c r="C49" s="1126">
        <v>3</v>
      </c>
      <c r="D49" s="1253"/>
      <c r="E49" s="1257"/>
      <c r="F49" s="894"/>
      <c r="G49" s="893"/>
      <c r="H49" s="898"/>
      <c r="I49" s="1383">
        <f t="shared" si="1"/>
        <v>0</v>
      </c>
      <c r="J49" s="1111"/>
      <c r="K49" s="1243"/>
    </row>
    <row r="50" spans="2:11" s="1223" customFormat="1" ht="14.1" hidden="1" customHeight="1" x14ac:dyDescent="0.2">
      <c r="B50" s="988"/>
      <c r="C50" s="1126">
        <v>4</v>
      </c>
      <c r="D50" s="1253"/>
      <c r="E50" s="1257"/>
      <c r="F50" s="894"/>
      <c r="G50" s="893"/>
      <c r="H50" s="898"/>
      <c r="I50" s="1383">
        <f t="shared" si="1"/>
        <v>0</v>
      </c>
      <c r="J50" s="1111"/>
      <c r="K50" s="1243"/>
    </row>
    <row r="51" spans="2:11" s="1223" customFormat="1" ht="14.1" hidden="1" customHeight="1" x14ac:dyDescent="0.2">
      <c r="B51" s="988"/>
      <c r="C51" s="1126">
        <v>5</v>
      </c>
      <c r="D51" s="1253"/>
      <c r="E51" s="1257"/>
      <c r="F51" s="894"/>
      <c r="G51" s="893"/>
      <c r="H51" s="898"/>
      <c r="I51" s="1383">
        <f t="shared" si="1"/>
        <v>0</v>
      </c>
      <c r="J51" s="1111"/>
      <c r="K51" s="1243"/>
    </row>
    <row r="52" spans="2:11" s="1223" customFormat="1" ht="14.1" hidden="1" customHeight="1" x14ac:dyDescent="0.2">
      <c r="B52" s="988"/>
      <c r="C52" s="1126">
        <v>6</v>
      </c>
      <c r="D52" s="1253"/>
      <c r="E52" s="1257"/>
      <c r="F52" s="894"/>
      <c r="G52" s="893"/>
      <c r="H52" s="898"/>
      <c r="I52" s="1383">
        <f t="shared" si="1"/>
        <v>0</v>
      </c>
      <c r="J52" s="1111"/>
      <c r="K52" s="1243"/>
    </row>
    <row r="53" spans="2:11" s="1223" customFormat="1" ht="14.1" hidden="1" customHeight="1" x14ac:dyDescent="0.2">
      <c r="B53" s="929"/>
      <c r="C53" s="1125">
        <v>7</v>
      </c>
      <c r="D53" s="1253"/>
      <c r="E53" s="1252"/>
      <c r="F53" s="888"/>
      <c r="G53" s="887"/>
      <c r="H53" s="930"/>
      <c r="I53" s="1383">
        <f t="shared" si="1"/>
        <v>0</v>
      </c>
      <c r="J53" s="883"/>
      <c r="K53" s="1243"/>
    </row>
    <row r="54" spans="2:11" s="1223" customFormat="1" ht="14.1" hidden="1" customHeight="1" x14ac:dyDescent="0.2">
      <c r="B54" s="929"/>
      <c r="C54" s="1125">
        <v>8</v>
      </c>
      <c r="D54" s="1253"/>
      <c r="E54" s="1252"/>
      <c r="F54" s="888"/>
      <c r="G54" s="887"/>
      <c r="H54" s="930"/>
      <c r="I54" s="1383">
        <f t="shared" si="1"/>
        <v>0</v>
      </c>
      <c r="J54" s="883"/>
      <c r="K54" s="1243"/>
    </row>
    <row r="55" spans="2:11" s="1223" customFormat="1" ht="14.1" hidden="1" customHeight="1" thickBot="1" x14ac:dyDescent="0.25">
      <c r="B55" s="926"/>
      <c r="C55" s="1132">
        <v>9</v>
      </c>
      <c r="D55" s="1248"/>
      <c r="E55" s="1270"/>
      <c r="F55" s="911"/>
      <c r="G55" s="910"/>
      <c r="H55" s="1143"/>
      <c r="I55" s="1383">
        <f t="shared" si="1"/>
        <v>0</v>
      </c>
      <c r="J55" s="1354"/>
      <c r="K55" s="1243"/>
    </row>
    <row r="56" spans="2:11" s="1223" customFormat="1" ht="19.350000000000001" customHeight="1" thickTop="1" x14ac:dyDescent="0.2">
      <c r="B56" s="1265"/>
      <c r="C56" s="1266" t="s">
        <v>772</v>
      </c>
      <c r="D56" s="1265"/>
      <c r="E56" s="1263">
        <f>SUM(E57:E61)</f>
        <v>0</v>
      </c>
      <c r="F56" s="1264">
        <f>SUM(F57:F61)</f>
        <v>0</v>
      </c>
      <c r="G56" s="1263">
        <f>SUM(G57:G61)</f>
        <v>0</v>
      </c>
      <c r="H56" s="1263">
        <f>SUM(H57:H61)</f>
        <v>0</v>
      </c>
      <c r="I56" s="1395">
        <f t="shared" si="1"/>
        <v>0</v>
      </c>
      <c r="J56" s="1353"/>
      <c r="K56" s="1243"/>
    </row>
    <row r="57" spans="2:11" s="1223" customFormat="1" ht="14.1" customHeight="1" x14ac:dyDescent="0.2">
      <c r="B57" s="988"/>
      <c r="C57" s="1126">
        <v>1</v>
      </c>
      <c r="D57" s="1253"/>
      <c r="E57" s="1257"/>
      <c r="F57" s="894"/>
      <c r="G57" s="893"/>
      <c r="H57" s="898"/>
      <c r="I57" s="1383">
        <f t="shared" si="1"/>
        <v>0</v>
      </c>
      <c r="J57" s="1111"/>
      <c r="K57" s="1243"/>
    </row>
    <row r="58" spans="2:11" s="1223" customFormat="1" ht="14.1" customHeight="1" x14ac:dyDescent="0.2">
      <c r="B58" s="929"/>
      <c r="C58" s="1125">
        <v>2</v>
      </c>
      <c r="D58" s="1253"/>
      <c r="E58" s="1252"/>
      <c r="F58" s="888"/>
      <c r="G58" s="887"/>
      <c r="H58" s="930"/>
      <c r="I58" s="1383">
        <f t="shared" si="1"/>
        <v>0</v>
      </c>
      <c r="J58" s="883"/>
      <c r="K58" s="1243"/>
    </row>
    <row r="59" spans="2:11" s="1223" customFormat="1" ht="14.1" customHeight="1" x14ac:dyDescent="0.2">
      <c r="B59" s="1133"/>
      <c r="C59" s="1125">
        <v>3</v>
      </c>
      <c r="D59" s="1253"/>
      <c r="E59" s="1252"/>
      <c r="F59" s="888"/>
      <c r="G59" s="887"/>
      <c r="H59" s="930"/>
      <c r="I59" s="1383">
        <f t="shared" si="1"/>
        <v>0</v>
      </c>
      <c r="J59" s="883"/>
      <c r="K59" s="1243"/>
    </row>
    <row r="60" spans="2:11" s="1223" customFormat="1" ht="14.1" customHeight="1" x14ac:dyDescent="0.2">
      <c r="B60" s="929"/>
      <c r="C60" s="1125">
        <v>4</v>
      </c>
      <c r="D60" s="1253"/>
      <c r="E60" s="1252"/>
      <c r="F60" s="888"/>
      <c r="G60" s="887"/>
      <c r="H60" s="930"/>
      <c r="I60" s="1383">
        <f t="shared" si="1"/>
        <v>0</v>
      </c>
      <c r="J60" s="883"/>
      <c r="K60" s="1243"/>
    </row>
    <row r="61" spans="2:11" s="1223" customFormat="1" ht="14.1" customHeight="1" thickBot="1" x14ac:dyDescent="0.25">
      <c r="B61" s="1351"/>
      <c r="C61" s="1249">
        <v>5</v>
      </c>
      <c r="D61" s="1466"/>
      <c r="E61" s="1247"/>
      <c r="F61" s="1246"/>
      <c r="G61" s="1122"/>
      <c r="H61" s="1139"/>
      <c r="I61" s="1383">
        <f t="shared" si="1"/>
        <v>0</v>
      </c>
      <c r="J61" s="1350"/>
      <c r="K61" s="1243"/>
    </row>
    <row r="62" spans="2:11" s="1223" customFormat="1" ht="14.1" customHeight="1" thickTop="1" x14ac:dyDescent="0.2">
      <c r="B62" s="1349"/>
      <c r="C62" s="1241" t="s">
        <v>828</v>
      </c>
      <c r="D62" s="1241"/>
      <c r="E62" s="1240"/>
      <c r="F62" s="1240"/>
      <c r="G62" s="1240"/>
      <c r="H62" s="1240"/>
      <c r="I62" s="1383">
        <f t="shared" si="1"/>
        <v>0</v>
      </c>
      <c r="J62" s="1347"/>
    </row>
    <row r="63" spans="2:11" s="1223" customFormat="1" ht="14.1" customHeight="1" x14ac:dyDescent="0.2">
      <c r="B63" s="1346"/>
      <c r="C63" s="1235" t="s">
        <v>721</v>
      </c>
      <c r="D63" s="1235"/>
      <c r="E63" s="1234"/>
      <c r="F63" s="1234"/>
      <c r="G63" s="1234"/>
      <c r="H63" s="1234"/>
      <c r="I63" s="1383">
        <f t="shared" si="1"/>
        <v>0</v>
      </c>
      <c r="J63" s="1344"/>
    </row>
    <row r="64" spans="2:11" s="1223" customFormat="1" ht="14.1" customHeight="1" x14ac:dyDescent="0.2">
      <c r="B64" s="1346"/>
      <c r="C64" s="1235" t="s">
        <v>829</v>
      </c>
      <c r="D64" s="1235"/>
      <c r="E64" s="1234"/>
      <c r="F64" s="1234"/>
      <c r="G64" s="1234"/>
      <c r="H64" s="1234"/>
      <c r="I64" s="1383">
        <f t="shared" si="1"/>
        <v>0</v>
      </c>
      <c r="J64" s="1344"/>
    </row>
    <row r="65" spans="2:10" s="1223" customFormat="1" ht="14.1" customHeight="1" thickBot="1" x14ac:dyDescent="0.25">
      <c r="B65" s="1343"/>
      <c r="C65" s="1642" t="s">
        <v>853</v>
      </c>
      <c r="D65" s="1342"/>
      <c r="E65" s="1341"/>
      <c r="F65" s="1341"/>
      <c r="G65" s="1341"/>
      <c r="H65" s="1340"/>
      <c r="I65" s="1383">
        <f t="shared" si="1"/>
        <v>0</v>
      </c>
      <c r="J65" s="1338"/>
    </row>
    <row r="66" spans="2:10" ht="16.5" customHeight="1" x14ac:dyDescent="0.2">
      <c r="C66" s="1420" t="s">
        <v>479</v>
      </c>
      <c r="D66" s="2020" t="s">
        <v>868</v>
      </c>
      <c r="E66" s="2021"/>
      <c r="F66" s="2021"/>
      <c r="G66" s="2021"/>
      <c r="H66" s="2021"/>
      <c r="I66" s="2021"/>
    </row>
    <row r="67" spans="2:10" ht="13.5" customHeight="1" x14ac:dyDescent="0.25">
      <c r="C67" s="1419" t="s">
        <v>869</v>
      </c>
      <c r="D67" s="2870" t="s">
        <v>870</v>
      </c>
      <c r="E67" s="2871"/>
      <c r="F67" s="2871"/>
      <c r="G67" s="2871"/>
      <c r="H67" s="2871"/>
      <c r="I67" s="2872"/>
    </row>
    <row r="68" spans="2:10" x14ac:dyDescent="0.2">
      <c r="D68" s="1095"/>
      <c r="E68" s="1220"/>
      <c r="F68" s="1095"/>
      <c r="G68" s="1095"/>
      <c r="H68" s="1203"/>
      <c r="I68" s="1095"/>
    </row>
  </sheetData>
  <sheetProtection algorithmName="SHA-512" hashValue="88hvEu7IZt/AeCh3k4JSoDWRPYpv7Fo5HmAMi33cy1DV2x0t4Otjlam2xVY+b7r0ACC8JLEiPNyVe2uzBLk6gw==" saltValue="q/3qcUGCPYx8/HHc8EXSBA==" spinCount="100000" sheet="1" objects="1" scenarios="1"/>
  <mergeCells count="15">
    <mergeCell ref="J12:J18"/>
    <mergeCell ref="J5:J11"/>
    <mergeCell ref="B20:B28"/>
    <mergeCell ref="B29:B45"/>
    <mergeCell ref="D67:I67"/>
    <mergeCell ref="I1:J1"/>
    <mergeCell ref="D2:H2"/>
    <mergeCell ref="H4:I4"/>
    <mergeCell ref="B5:D11"/>
    <mergeCell ref="E5:H5"/>
    <mergeCell ref="I5:I11"/>
    <mergeCell ref="E6:H6"/>
    <mergeCell ref="E8:H8"/>
    <mergeCell ref="E9:H9"/>
    <mergeCell ref="E11:H11"/>
  </mergeCells>
  <printOptions horizontalCentered="1"/>
  <pageMargins left="0.59055118110236227" right="0.51181102362204722" top="1.1811023622047245" bottom="0.98425196850393704" header="0.51181102362204722" footer="0.51181102362204722"/>
  <pageSetup paperSize="9" scale="56" orientation="landscape" r:id="rId1"/>
  <headerFooter alignWithMargins="0"/>
  <rowBreaks count="1" manualBreakCount="1">
    <brk id="65"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5091F5D4-8AF5-4E7A-B7B8-CD80ACCB40A6}">
          <x14:formula1>
            <xm:f>słownik!$A$2:$A$175</xm:f>
          </x14:formula1>
          <xm:sqref>D47:D55 D57:D61</xm:sqref>
        </x14:dataValidation>
      </x14:dataValidations>
    </ext>
  </extLst>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028976-747A-475D-A2F3-52C543D0416A}">
  <sheetPr>
    <pageSetUpPr fitToPage="1"/>
  </sheetPr>
  <dimension ref="B1:M74"/>
  <sheetViews>
    <sheetView view="pageBreakPreview" zoomScaleNormal="100" zoomScaleSheetLayoutView="100" workbookViewId="0">
      <selection activeCell="J1" sqref="J1"/>
    </sheetView>
  </sheetViews>
  <sheetFormatPr defaultColWidth="9.28515625" defaultRowHeight="12.75" x14ac:dyDescent="0.2"/>
  <cols>
    <col min="1" max="1" width="2.85546875" style="874" customWidth="1"/>
    <col min="2" max="2" width="6.42578125" style="874" customWidth="1"/>
    <col min="3" max="3" width="4.42578125" style="874" customWidth="1"/>
    <col min="4" max="4" width="48.5703125" style="874" customWidth="1"/>
    <col min="5" max="10" width="5.7109375" style="874" customWidth="1"/>
    <col min="11" max="11" width="8.5703125" style="874" customWidth="1"/>
    <col min="12" max="12" width="12.28515625" style="874" customWidth="1"/>
    <col min="13" max="13" width="5.42578125" style="874" customWidth="1"/>
    <col min="14" max="16384" width="9.28515625" style="874"/>
  </cols>
  <sheetData>
    <row r="1" spans="2:13" s="1223" customFormat="1" ht="18" x14ac:dyDescent="0.2">
      <c r="B1" s="966"/>
      <c r="C1" s="966"/>
      <c r="D1" s="965" t="str">
        <f>wizyt!C3</f>
        <v>??</v>
      </c>
      <c r="E1" s="1017"/>
      <c r="F1" s="1017"/>
      <c r="G1" s="1017"/>
      <c r="H1" s="1017"/>
      <c r="I1" s="1017"/>
      <c r="J1" s="2040" t="str">
        <f>wizyt!$B$1</f>
        <v xml:space="preserve"> </v>
      </c>
      <c r="K1" s="2708" t="str">
        <f>wizyt!$D$1</f>
        <v xml:space="preserve"> </v>
      </c>
      <c r="L1" s="2709"/>
    </row>
    <row r="2" spans="2:13" s="1223" customFormat="1" ht="20.25" x14ac:dyDescent="0.2">
      <c r="B2" s="270"/>
      <c r="C2" s="270"/>
      <c r="D2" s="2710" t="s">
        <v>755</v>
      </c>
      <c r="E2" s="2710"/>
      <c r="F2" s="2710"/>
      <c r="G2" s="2710"/>
      <c r="H2" s="2710"/>
      <c r="I2" s="2710"/>
      <c r="J2" s="2710"/>
      <c r="K2" s="998" t="str">
        <f>wizyt!H3</f>
        <v>2023/2024</v>
      </c>
      <c r="L2" s="270"/>
    </row>
    <row r="3" spans="2:13" s="1223" customFormat="1" ht="18.75" customHeight="1" x14ac:dyDescent="0.2">
      <c r="B3" s="1323" t="s">
        <v>841</v>
      </c>
      <c r="C3" s="963"/>
      <c r="D3" s="996"/>
      <c r="E3" s="996"/>
      <c r="F3" s="996" t="s">
        <v>858</v>
      </c>
      <c r="G3" s="996"/>
      <c r="H3" s="996"/>
      <c r="I3" s="996"/>
      <c r="J3" s="1324" t="s">
        <v>859</v>
      </c>
      <c r="K3" s="995"/>
      <c r="L3" s="270"/>
    </row>
    <row r="4" spans="2:13" s="1223" customFormat="1" ht="27" customHeight="1" thickBot="1" x14ac:dyDescent="0.25">
      <c r="B4" s="1323" t="s">
        <v>776</v>
      </c>
      <c r="C4" s="1322"/>
      <c r="D4" s="330"/>
      <c r="E4" s="1016"/>
      <c r="F4" s="1016"/>
      <c r="G4" s="1321"/>
      <c r="H4" s="1016"/>
      <c r="I4" s="1016"/>
      <c r="J4" s="2849"/>
      <c r="K4" s="2849"/>
      <c r="L4" s="270"/>
    </row>
    <row r="5" spans="2:13" s="1223" customFormat="1" ht="12.75" customHeight="1" x14ac:dyDescent="0.2">
      <c r="B5" s="2713" t="s">
        <v>756</v>
      </c>
      <c r="C5" s="2765"/>
      <c r="D5" s="2765"/>
      <c r="E5" s="2850" t="s">
        <v>691</v>
      </c>
      <c r="F5" s="2851"/>
      <c r="G5" s="2851"/>
      <c r="H5" s="2851"/>
      <c r="I5" s="2851"/>
      <c r="J5" s="2852"/>
      <c r="K5" s="2853" t="s">
        <v>790</v>
      </c>
      <c r="L5" s="2838" t="s">
        <v>758</v>
      </c>
    </row>
    <row r="6" spans="2:13" s="1223" customFormat="1" ht="12.75" customHeight="1" x14ac:dyDescent="0.2">
      <c r="B6" s="2715"/>
      <c r="C6" s="2766"/>
      <c r="D6" s="2766"/>
      <c r="E6" s="2841" t="s">
        <v>817</v>
      </c>
      <c r="F6" s="2841"/>
      <c r="G6" s="2841"/>
      <c r="H6" s="2841"/>
      <c r="I6" s="2841"/>
      <c r="J6" s="2842"/>
      <c r="K6" s="2854"/>
      <c r="L6" s="2839"/>
    </row>
    <row r="7" spans="2:13" s="1223" customFormat="1" ht="12.75" customHeight="1" x14ac:dyDescent="0.2">
      <c r="B7" s="2715"/>
      <c r="C7" s="2766"/>
      <c r="D7" s="2766"/>
      <c r="E7" s="1377" t="s">
        <v>523</v>
      </c>
      <c r="F7" s="958" t="s">
        <v>524</v>
      </c>
      <c r="G7" s="958" t="s">
        <v>525</v>
      </c>
      <c r="H7" s="960" t="s">
        <v>526</v>
      </c>
      <c r="I7" s="960" t="s">
        <v>527</v>
      </c>
      <c r="J7" s="1376" t="s">
        <v>528</v>
      </c>
      <c r="K7" s="2854"/>
      <c r="L7" s="2839"/>
    </row>
    <row r="8" spans="2:13" s="1223" customFormat="1" ht="12.75" customHeight="1" x14ac:dyDescent="0.2">
      <c r="B8" s="2715"/>
      <c r="C8" s="2766"/>
      <c r="D8" s="2766"/>
      <c r="E8" s="2846" t="s">
        <v>759</v>
      </c>
      <c r="F8" s="2847"/>
      <c r="G8" s="2847"/>
      <c r="H8" s="2847"/>
      <c r="I8" s="2847"/>
      <c r="J8" s="2848"/>
      <c r="K8" s="2854"/>
      <c r="L8" s="2839"/>
    </row>
    <row r="9" spans="2:13" s="1223" customFormat="1" ht="12.75" customHeight="1" x14ac:dyDescent="0.2">
      <c r="B9" s="2715"/>
      <c r="C9" s="2766"/>
      <c r="D9" s="2766"/>
      <c r="E9" s="2754" t="s">
        <v>844</v>
      </c>
      <c r="F9" s="2695"/>
      <c r="G9" s="2695"/>
      <c r="H9" s="2695"/>
      <c r="I9" s="2695"/>
      <c r="J9" s="2809"/>
      <c r="K9" s="2854"/>
      <c r="L9" s="2839"/>
    </row>
    <row r="10" spans="2:13" s="1223" customFormat="1" ht="12.75" customHeight="1" x14ac:dyDescent="0.2">
      <c r="B10" s="2715"/>
      <c r="C10" s="2766"/>
      <c r="D10" s="2766"/>
      <c r="E10" s="1744">
        <f>'kalendarz  A'!$F$30</f>
        <v>27</v>
      </c>
      <c r="F10" s="1728">
        <f>'kalendarz  A'!$F$30</f>
        <v>27</v>
      </c>
      <c r="G10" s="1728">
        <f>'kalendarz  A'!$F$30</f>
        <v>27</v>
      </c>
      <c r="H10" s="1728">
        <f>'kalendarz  A'!$F$30</f>
        <v>27</v>
      </c>
      <c r="I10" s="1728">
        <f>'kalendarz  A'!$F$30</f>
        <v>27</v>
      </c>
      <c r="J10" s="1728">
        <f>'kalendarz  A'!$F$31</f>
        <v>11</v>
      </c>
      <c r="K10" s="2854"/>
      <c r="L10" s="2839"/>
    </row>
    <row r="11" spans="2:13" s="1223" customFormat="1" ht="16.5" customHeight="1" thickBot="1" x14ac:dyDescent="0.25">
      <c r="B11" s="2717"/>
      <c r="C11" s="2767"/>
      <c r="D11" s="2767"/>
      <c r="E11" s="2827" t="s">
        <v>845</v>
      </c>
      <c r="F11" s="2828"/>
      <c r="G11" s="2828"/>
      <c r="H11" s="2828"/>
      <c r="I11" s="2828"/>
      <c r="J11" s="2829"/>
      <c r="K11" s="2855"/>
      <c r="L11" s="2840"/>
    </row>
    <row r="12" spans="2:13" s="1223" customFormat="1" ht="27" customHeight="1" thickBot="1" x14ac:dyDescent="0.25">
      <c r="B12" s="1375"/>
      <c r="C12" s="1316"/>
      <c r="D12" s="1315" t="s">
        <v>818</v>
      </c>
      <c r="E12" s="1314">
        <f t="shared" ref="E12:J12" si="0">SUM(E16:E18)+E13</f>
        <v>30</v>
      </c>
      <c r="F12" s="1314">
        <f t="shared" si="0"/>
        <v>32</v>
      </c>
      <c r="G12" s="1314">
        <f t="shared" si="0"/>
        <v>31</v>
      </c>
      <c r="H12" s="1314">
        <f t="shared" si="0"/>
        <v>26</v>
      </c>
      <c r="I12" s="1314">
        <f t="shared" si="0"/>
        <v>23</v>
      </c>
      <c r="J12" s="1314">
        <f t="shared" si="0"/>
        <v>19</v>
      </c>
      <c r="K12" s="1313">
        <f>SUM(K13:K18)</f>
        <v>322</v>
      </c>
      <c r="L12" s="2843"/>
      <c r="M12" s="1243"/>
    </row>
    <row r="13" spans="2:13" s="1223" customFormat="1" ht="14.25" customHeight="1" x14ac:dyDescent="0.2">
      <c r="B13" s="1372"/>
      <c r="C13" s="1308"/>
      <c r="D13" s="1183" t="s">
        <v>819</v>
      </c>
      <c r="E13" s="1374">
        <f t="shared" ref="E13:J13" si="1">SUM(E14:E15)</f>
        <v>30</v>
      </c>
      <c r="F13" s="1374">
        <f t="shared" si="1"/>
        <v>32</v>
      </c>
      <c r="G13" s="1307">
        <f t="shared" si="1"/>
        <v>31</v>
      </c>
      <c r="H13" s="1307">
        <f t="shared" si="1"/>
        <v>26</v>
      </c>
      <c r="I13" s="1307">
        <f t="shared" si="1"/>
        <v>23</v>
      </c>
      <c r="J13" s="1307">
        <f t="shared" si="1"/>
        <v>19</v>
      </c>
      <c r="K13" s="1373">
        <f t="shared" ref="K13:K18" si="2">SUM(E13:J13)</f>
        <v>161</v>
      </c>
      <c r="L13" s="2844"/>
      <c r="M13" s="1243"/>
    </row>
    <row r="14" spans="2:13" s="1223" customFormat="1" ht="14.25" customHeight="1" x14ac:dyDescent="0.2">
      <c r="B14" s="1372"/>
      <c r="C14" s="1308"/>
      <c r="D14" s="1183" t="s">
        <v>820</v>
      </c>
      <c r="E14" s="1374">
        <f t="shared" ref="E14:J14" si="3">SUM(E20:E31)</f>
        <v>0</v>
      </c>
      <c r="F14" s="1374">
        <f t="shared" si="3"/>
        <v>0</v>
      </c>
      <c r="G14" s="1307">
        <f t="shared" si="3"/>
        <v>0</v>
      </c>
      <c r="H14" s="1307">
        <f t="shared" si="3"/>
        <v>0</v>
      </c>
      <c r="I14" s="1307">
        <f t="shared" si="3"/>
        <v>0</v>
      </c>
      <c r="J14" s="1307">
        <f t="shared" si="3"/>
        <v>0</v>
      </c>
      <c r="K14" s="1373">
        <f t="shared" si="2"/>
        <v>0</v>
      </c>
      <c r="L14" s="2844"/>
      <c r="M14" s="1243"/>
    </row>
    <row r="15" spans="2:13" s="1223" customFormat="1" ht="14.25" customHeight="1" x14ac:dyDescent="0.2">
      <c r="B15" s="1372"/>
      <c r="C15" s="1308"/>
      <c r="D15" s="1183" t="s">
        <v>821</v>
      </c>
      <c r="E15" s="1374">
        <f t="shared" ref="E15:J15" si="4">SUM(E32:E49)</f>
        <v>30</v>
      </c>
      <c r="F15" s="1374">
        <f t="shared" si="4"/>
        <v>32</v>
      </c>
      <c r="G15" s="1307">
        <f t="shared" si="4"/>
        <v>31</v>
      </c>
      <c r="H15" s="1307">
        <f t="shared" si="4"/>
        <v>26</v>
      </c>
      <c r="I15" s="1307">
        <f t="shared" si="4"/>
        <v>23</v>
      </c>
      <c r="J15" s="1307">
        <f t="shared" si="4"/>
        <v>19</v>
      </c>
      <c r="K15" s="1373">
        <f t="shared" si="2"/>
        <v>161</v>
      </c>
      <c r="L15" s="2844"/>
      <c r="M15" s="1243"/>
    </row>
    <row r="16" spans="2:13" s="1223" customFormat="1" ht="14.25" customHeight="1" x14ac:dyDescent="0.2">
      <c r="B16" s="1372"/>
      <c r="C16" s="1308"/>
      <c r="D16" s="1183" t="s">
        <v>822</v>
      </c>
      <c r="E16" s="1374">
        <f t="shared" ref="E16:J16" si="5">E50</f>
        <v>0</v>
      </c>
      <c r="F16" s="1374">
        <f t="shared" si="5"/>
        <v>0</v>
      </c>
      <c r="G16" s="1307">
        <f t="shared" si="5"/>
        <v>0</v>
      </c>
      <c r="H16" s="1311">
        <f t="shared" si="5"/>
        <v>0</v>
      </c>
      <c r="I16" s="1311">
        <f t="shared" si="5"/>
        <v>0</v>
      </c>
      <c r="J16" s="1312">
        <f t="shared" si="5"/>
        <v>0</v>
      </c>
      <c r="K16" s="1373">
        <f t="shared" si="2"/>
        <v>0</v>
      </c>
      <c r="L16" s="2844"/>
      <c r="M16" s="1243"/>
    </row>
    <row r="17" spans="2:13" s="1223" customFormat="1" ht="14.25" customHeight="1" x14ac:dyDescent="0.2">
      <c r="B17" s="1372"/>
      <c r="C17" s="1308"/>
      <c r="D17" s="1183" t="s">
        <v>823</v>
      </c>
      <c r="E17" s="1371">
        <f t="shared" ref="E17:J17" si="6">E60</f>
        <v>0</v>
      </c>
      <c r="F17" s="1371">
        <f t="shared" si="6"/>
        <v>0</v>
      </c>
      <c r="G17" s="1307">
        <f t="shared" si="6"/>
        <v>0</v>
      </c>
      <c r="H17" s="1311">
        <f t="shared" si="6"/>
        <v>0</v>
      </c>
      <c r="I17" s="1311">
        <f t="shared" si="6"/>
        <v>0</v>
      </c>
      <c r="J17" s="1311">
        <f t="shared" si="6"/>
        <v>0</v>
      </c>
      <c r="K17" s="1373">
        <f t="shared" si="2"/>
        <v>0</v>
      </c>
      <c r="L17" s="2844"/>
      <c r="M17" s="1243"/>
    </row>
    <row r="18" spans="2:13" s="1223" customFormat="1" ht="13.5" customHeight="1" thickBot="1" x14ac:dyDescent="0.25">
      <c r="B18" s="1372"/>
      <c r="C18" s="1308"/>
      <c r="D18" s="1039" t="s">
        <v>846</v>
      </c>
      <c r="E18" s="1371">
        <f t="shared" ref="E18:J18" si="7">SUM(E68:E71)</f>
        <v>0</v>
      </c>
      <c r="F18" s="1371">
        <f t="shared" si="7"/>
        <v>0</v>
      </c>
      <c r="G18" s="1307">
        <f t="shared" si="7"/>
        <v>0</v>
      </c>
      <c r="H18" s="1307">
        <f t="shared" si="7"/>
        <v>0</v>
      </c>
      <c r="I18" s="1307">
        <f t="shared" si="7"/>
        <v>0</v>
      </c>
      <c r="J18" s="1307">
        <f t="shared" si="7"/>
        <v>0</v>
      </c>
      <c r="K18" s="1373">
        <f t="shared" si="2"/>
        <v>0</v>
      </c>
      <c r="L18" s="2845"/>
      <c r="M18" s="1243"/>
    </row>
    <row r="19" spans="2:13" s="1223" customFormat="1" ht="19.5" customHeight="1" x14ac:dyDescent="0.2">
      <c r="B19" s="1869"/>
      <c r="C19" s="1865" t="s">
        <v>766</v>
      </c>
      <c r="D19" s="1865"/>
      <c r="E19" s="1866"/>
      <c r="F19" s="1866"/>
      <c r="G19" s="1866"/>
      <c r="H19" s="1866"/>
      <c r="I19" s="1866"/>
      <c r="J19" s="1866"/>
      <c r="K19" s="1866"/>
      <c r="L19" s="1870"/>
      <c r="M19" s="1243"/>
    </row>
    <row r="20" spans="2:13" s="991" customFormat="1" ht="14.1" customHeight="1" x14ac:dyDescent="0.2">
      <c r="B20" s="2834" t="s">
        <v>826</v>
      </c>
      <c r="C20" s="1303">
        <v>1</v>
      </c>
      <c r="D20" s="1304" t="s">
        <v>733</v>
      </c>
      <c r="E20" s="1411"/>
      <c r="F20" s="1412"/>
      <c r="G20" s="1411"/>
      <c r="H20" s="1587"/>
      <c r="I20" s="945"/>
      <c r="J20" s="947"/>
      <c r="K20" s="1413">
        <f t="shared" ref="K20:K51" si="8">SUM(E20:J20)</f>
        <v>0</v>
      </c>
      <c r="L20" s="1367"/>
      <c r="M20" s="1243"/>
    </row>
    <row r="21" spans="2:13" s="991" customFormat="1" ht="14.1" customHeight="1" x14ac:dyDescent="0.2">
      <c r="B21" s="2835"/>
      <c r="C21" s="1125">
        <v>2</v>
      </c>
      <c r="D21" s="1302" t="s">
        <v>778</v>
      </c>
      <c r="E21" s="1392"/>
      <c r="F21" s="1393"/>
      <c r="G21" s="1392"/>
      <c r="H21" s="1561"/>
      <c r="I21" s="893"/>
      <c r="J21" s="886"/>
      <c r="K21" s="1345">
        <f t="shared" si="8"/>
        <v>0</v>
      </c>
      <c r="L21" s="1369"/>
      <c r="M21" s="1243"/>
    </row>
    <row r="22" spans="2:13" s="991" customFormat="1" ht="14.1" customHeight="1" x14ac:dyDescent="0.2">
      <c r="B22" s="2835"/>
      <c r="C22" s="1125">
        <v>3</v>
      </c>
      <c r="D22" s="1302" t="s">
        <v>770</v>
      </c>
      <c r="E22" s="1392"/>
      <c r="F22" s="1393"/>
      <c r="G22" s="1392"/>
      <c r="H22" s="1561"/>
      <c r="I22" s="893"/>
      <c r="J22" s="889"/>
      <c r="K22" s="1345">
        <f t="shared" si="8"/>
        <v>0</v>
      </c>
      <c r="L22" s="1369"/>
      <c r="M22" s="1243"/>
    </row>
    <row r="23" spans="2:13" s="991" customFormat="1" ht="14.1" customHeight="1" x14ac:dyDescent="0.2">
      <c r="B23" s="2835"/>
      <c r="C23" s="1125">
        <v>4</v>
      </c>
      <c r="D23" s="1302" t="s">
        <v>779</v>
      </c>
      <c r="E23" s="1392"/>
      <c r="F23" s="1393"/>
      <c r="G23" s="1392"/>
      <c r="H23" s="1561"/>
      <c r="I23" s="893"/>
      <c r="J23" s="889"/>
      <c r="K23" s="1345">
        <f t="shared" si="8"/>
        <v>0</v>
      </c>
      <c r="L23" s="1369"/>
      <c r="M23" s="1243"/>
    </row>
    <row r="24" spans="2:13" s="991" customFormat="1" ht="14.1" customHeight="1" x14ac:dyDescent="0.2">
      <c r="B24" s="2835"/>
      <c r="C24" s="1125">
        <v>5</v>
      </c>
      <c r="D24" s="1302" t="s">
        <v>780</v>
      </c>
      <c r="E24" s="1392"/>
      <c r="F24" s="1393"/>
      <c r="G24" s="1392"/>
      <c r="H24" s="1561"/>
      <c r="I24" s="893"/>
      <c r="J24" s="898"/>
      <c r="K24" s="1345">
        <f t="shared" si="8"/>
        <v>0</v>
      </c>
      <c r="L24" s="1369"/>
      <c r="M24" s="1243"/>
    </row>
    <row r="25" spans="2:13" s="991" customFormat="1" ht="14.1" customHeight="1" x14ac:dyDescent="0.2">
      <c r="B25" s="2835"/>
      <c r="C25" s="1125">
        <v>6</v>
      </c>
      <c r="D25" s="1302" t="s">
        <v>781</v>
      </c>
      <c r="E25" s="1392"/>
      <c r="F25" s="1393"/>
      <c r="G25" s="1392"/>
      <c r="H25" s="1561"/>
      <c r="I25" s="893"/>
      <c r="J25" s="898"/>
      <c r="K25" s="1345">
        <f t="shared" si="8"/>
        <v>0</v>
      </c>
      <c r="L25" s="1369"/>
      <c r="M25" s="1243"/>
    </row>
    <row r="26" spans="2:13" s="991" customFormat="1" ht="14.1" customHeight="1" x14ac:dyDescent="0.2">
      <c r="B26" s="2835"/>
      <c r="C26" s="1125">
        <v>7</v>
      </c>
      <c r="D26" s="1302" t="s">
        <v>769</v>
      </c>
      <c r="E26" s="1392"/>
      <c r="F26" s="1393"/>
      <c r="G26" s="1392"/>
      <c r="H26" s="1561"/>
      <c r="I26" s="893"/>
      <c r="J26" s="898"/>
      <c r="K26" s="1345">
        <f t="shared" si="8"/>
        <v>0</v>
      </c>
      <c r="L26" s="1369"/>
      <c r="M26" s="1243"/>
    </row>
    <row r="27" spans="2:13" s="991" customFormat="1" ht="14.1" customHeight="1" x14ac:dyDescent="0.2">
      <c r="B27" s="2835"/>
      <c r="C27" s="1125">
        <v>8</v>
      </c>
      <c r="D27" s="1302" t="s">
        <v>782</v>
      </c>
      <c r="E27" s="1392"/>
      <c r="F27" s="1393"/>
      <c r="G27" s="1392"/>
      <c r="H27" s="1561"/>
      <c r="I27" s="893"/>
      <c r="J27" s="898"/>
      <c r="K27" s="1345">
        <f t="shared" si="8"/>
        <v>0</v>
      </c>
      <c r="L27" s="1369"/>
      <c r="M27" s="1243"/>
    </row>
    <row r="28" spans="2:13" s="991" customFormat="1" ht="14.1" customHeight="1" x14ac:dyDescent="0.2">
      <c r="B28" s="2835"/>
      <c r="C28" s="1125">
        <v>9</v>
      </c>
      <c r="D28" s="1302" t="s">
        <v>694</v>
      </c>
      <c r="E28" s="1392"/>
      <c r="F28" s="1393"/>
      <c r="G28" s="1392"/>
      <c r="H28" s="1561"/>
      <c r="I28" s="893"/>
      <c r="J28" s="898"/>
      <c r="K28" s="1345">
        <f t="shared" si="8"/>
        <v>0</v>
      </c>
      <c r="L28" s="1369"/>
      <c r="M28" s="1243"/>
    </row>
    <row r="29" spans="2:13" s="991" customFormat="1" ht="14.1" customHeight="1" x14ac:dyDescent="0.2">
      <c r="B29" s="2835"/>
      <c r="C29" s="1125">
        <v>10</v>
      </c>
      <c r="D29" s="1302" t="s">
        <v>699</v>
      </c>
      <c r="E29" s="1392"/>
      <c r="F29" s="1393"/>
      <c r="G29" s="1392"/>
      <c r="H29" s="1561"/>
      <c r="I29" s="893"/>
      <c r="J29" s="898"/>
      <c r="K29" s="1345">
        <f t="shared" si="8"/>
        <v>0</v>
      </c>
      <c r="L29" s="1369"/>
      <c r="M29" s="1243"/>
    </row>
    <row r="30" spans="2:13" s="991" customFormat="1" ht="14.1" customHeight="1" x14ac:dyDescent="0.2">
      <c r="B30" s="2835"/>
      <c r="C30" s="1125">
        <v>11</v>
      </c>
      <c r="D30" s="1302" t="s">
        <v>716</v>
      </c>
      <c r="E30" s="1392"/>
      <c r="F30" s="1393"/>
      <c r="G30" s="1392"/>
      <c r="H30" s="1561"/>
      <c r="I30" s="893"/>
      <c r="J30" s="898"/>
      <c r="K30" s="1345">
        <f t="shared" si="8"/>
        <v>0</v>
      </c>
      <c r="L30" s="1369"/>
      <c r="M30" s="1243"/>
    </row>
    <row r="31" spans="2:13" s="991" customFormat="1" ht="14.1" customHeight="1" x14ac:dyDescent="0.2">
      <c r="B31" s="2836"/>
      <c r="C31" s="1333">
        <v>12</v>
      </c>
      <c r="D31" s="1300" t="s">
        <v>702</v>
      </c>
      <c r="E31" s="1407"/>
      <c r="F31" s="1408"/>
      <c r="G31" s="1407"/>
      <c r="H31" s="1588"/>
      <c r="I31" s="1284"/>
      <c r="J31" s="1283"/>
      <c r="K31" s="1368">
        <f t="shared" si="8"/>
        <v>0</v>
      </c>
      <c r="L31" s="1357"/>
      <c r="M31" s="1243"/>
    </row>
    <row r="32" spans="2:13" s="991" customFormat="1" ht="14.1" customHeight="1" x14ac:dyDescent="0.2">
      <c r="B32" s="2834" t="s">
        <v>848</v>
      </c>
      <c r="C32" s="1288">
        <v>1</v>
      </c>
      <c r="D32" s="1297" t="s">
        <v>666</v>
      </c>
      <c r="E32" s="1411">
        <v>5</v>
      </c>
      <c r="F32" s="1412">
        <v>5</v>
      </c>
      <c r="G32" s="1411">
        <v>4</v>
      </c>
      <c r="H32" s="1587">
        <v>4</v>
      </c>
      <c r="I32" s="945">
        <v>4</v>
      </c>
      <c r="J32" s="947">
        <v>4</v>
      </c>
      <c r="K32" s="1352">
        <f t="shared" si="8"/>
        <v>26</v>
      </c>
      <c r="L32" s="1367"/>
      <c r="M32" s="1243"/>
    </row>
    <row r="33" spans="2:13" s="991" customFormat="1" ht="14.1" customHeight="1" x14ac:dyDescent="0.2">
      <c r="B33" s="2835"/>
      <c r="C33" s="1146">
        <v>2</v>
      </c>
      <c r="D33" s="1153" t="s">
        <v>849</v>
      </c>
      <c r="E33" s="1390">
        <v>3</v>
      </c>
      <c r="F33" s="1391">
        <v>3</v>
      </c>
      <c r="G33" s="1390">
        <v>3</v>
      </c>
      <c r="H33" s="1564">
        <v>3</v>
      </c>
      <c r="I33" s="887">
        <v>3</v>
      </c>
      <c r="J33" s="930">
        <v>3</v>
      </c>
      <c r="K33" s="1345">
        <f t="shared" si="8"/>
        <v>18</v>
      </c>
      <c r="L33" s="1109"/>
      <c r="M33" s="1243"/>
    </row>
    <row r="34" spans="2:13" s="991" customFormat="1" ht="14.1" customHeight="1" x14ac:dyDescent="0.2">
      <c r="B34" s="2835"/>
      <c r="C34" s="1288">
        <v>3</v>
      </c>
      <c r="D34" s="1153" t="s">
        <v>850</v>
      </c>
      <c r="E34" s="1390">
        <v>2</v>
      </c>
      <c r="F34" s="1391">
        <v>2</v>
      </c>
      <c r="G34" s="1390">
        <v>2</v>
      </c>
      <c r="H34" s="1564">
        <v>2</v>
      </c>
      <c r="I34" s="887">
        <v>2</v>
      </c>
      <c r="J34" s="930">
        <v>2</v>
      </c>
      <c r="K34" s="1345">
        <f t="shared" si="8"/>
        <v>12</v>
      </c>
      <c r="L34" s="1109"/>
      <c r="M34" s="1243"/>
    </row>
    <row r="35" spans="2:13" s="991" customFormat="1" ht="14.1" customHeight="1" x14ac:dyDescent="0.2">
      <c r="B35" s="2835"/>
      <c r="C35" s="1146">
        <v>4</v>
      </c>
      <c r="D35" s="1150" t="s">
        <v>669</v>
      </c>
      <c r="E35" s="1390">
        <v>1</v>
      </c>
      <c r="F35" s="1391"/>
      <c r="G35" s="1390"/>
      <c r="H35" s="1564"/>
      <c r="I35" s="1364"/>
      <c r="J35" s="1363"/>
      <c r="K35" s="1345">
        <f t="shared" si="8"/>
        <v>1</v>
      </c>
      <c r="L35" s="1109"/>
      <c r="M35" s="1243"/>
    </row>
    <row r="36" spans="2:13" s="991" customFormat="1" ht="14.1" customHeight="1" x14ac:dyDescent="0.2">
      <c r="B36" s="2835"/>
      <c r="C36" s="1288">
        <v>5</v>
      </c>
      <c r="D36" s="1292" t="s">
        <v>860</v>
      </c>
      <c r="E36" s="1398"/>
      <c r="F36" s="1399"/>
      <c r="G36" s="1398">
        <v>1</v>
      </c>
      <c r="H36" s="1565"/>
      <c r="I36" s="910"/>
      <c r="J36" s="1143"/>
      <c r="K36" s="1345">
        <f t="shared" si="8"/>
        <v>1</v>
      </c>
      <c r="L36" s="1109"/>
      <c r="M36" s="1243"/>
    </row>
    <row r="37" spans="2:13" s="991" customFormat="1" ht="14.1" customHeight="1" x14ac:dyDescent="0.2">
      <c r="B37" s="2835"/>
      <c r="C37" s="1146">
        <v>6</v>
      </c>
      <c r="D37" s="1150" t="s">
        <v>670</v>
      </c>
      <c r="E37" s="1390">
        <v>2</v>
      </c>
      <c r="F37" s="1391">
        <v>2</v>
      </c>
      <c r="G37" s="1390">
        <v>2</v>
      </c>
      <c r="H37" s="1564">
        <v>2</v>
      </c>
      <c r="I37" s="887">
        <v>2</v>
      </c>
      <c r="J37" s="930">
        <v>2</v>
      </c>
      <c r="K37" s="1345">
        <f t="shared" si="8"/>
        <v>12</v>
      </c>
      <c r="L37" s="1109"/>
      <c r="M37" s="1243"/>
    </row>
    <row r="38" spans="2:13" s="991" customFormat="1" ht="14.1" customHeight="1" x14ac:dyDescent="0.2">
      <c r="B38" s="2835"/>
      <c r="C38" s="1288">
        <v>7</v>
      </c>
      <c r="D38" s="1149" t="s">
        <v>671</v>
      </c>
      <c r="E38" s="1390"/>
      <c r="F38" s="1391">
        <v>2</v>
      </c>
      <c r="G38" s="1390">
        <v>1</v>
      </c>
      <c r="H38" s="1564">
        <v>1</v>
      </c>
      <c r="I38" s="887"/>
      <c r="J38" s="930"/>
      <c r="K38" s="1345">
        <f t="shared" si="8"/>
        <v>4</v>
      </c>
      <c r="L38" s="1109"/>
      <c r="M38" s="1243"/>
    </row>
    <row r="39" spans="2:13" s="991" customFormat="1" ht="14.1" customHeight="1" x14ac:dyDescent="0.2">
      <c r="B39" s="2835"/>
      <c r="C39" s="1146">
        <v>8</v>
      </c>
      <c r="D39" s="1289" t="s">
        <v>677</v>
      </c>
      <c r="E39" s="1390">
        <v>4</v>
      </c>
      <c r="F39" s="1391">
        <v>4</v>
      </c>
      <c r="G39" s="1390">
        <v>3</v>
      </c>
      <c r="H39" s="1564">
        <v>4</v>
      </c>
      <c r="I39" s="887">
        <v>3</v>
      </c>
      <c r="J39" s="930">
        <v>4</v>
      </c>
      <c r="K39" s="1345">
        <f t="shared" si="8"/>
        <v>22</v>
      </c>
      <c r="L39" s="1109"/>
      <c r="M39" s="1243"/>
    </row>
    <row r="40" spans="2:13" s="991" customFormat="1" ht="14.1" customHeight="1" x14ac:dyDescent="0.2">
      <c r="B40" s="2835"/>
      <c r="C40" s="1288">
        <v>9</v>
      </c>
      <c r="D40" s="1150" t="s">
        <v>676</v>
      </c>
      <c r="E40" s="1390">
        <v>2</v>
      </c>
      <c r="F40" s="1391">
        <v>2</v>
      </c>
      <c r="G40" s="1390">
        <v>2</v>
      </c>
      <c r="H40" s="1564">
        <v>1</v>
      </c>
      <c r="I40" s="887">
        <v>1</v>
      </c>
      <c r="J40" s="930"/>
      <c r="K40" s="1345">
        <f t="shared" si="8"/>
        <v>8</v>
      </c>
      <c r="L40" s="1109"/>
      <c r="M40" s="1243"/>
    </row>
    <row r="41" spans="2:13" s="991" customFormat="1" ht="14.1" customHeight="1" x14ac:dyDescent="0.2">
      <c r="B41" s="2835"/>
      <c r="C41" s="1146">
        <v>10</v>
      </c>
      <c r="D41" s="1150" t="s">
        <v>712</v>
      </c>
      <c r="E41" s="1390">
        <v>2</v>
      </c>
      <c r="F41" s="1391">
        <v>2</v>
      </c>
      <c r="G41" s="1390">
        <v>2</v>
      </c>
      <c r="H41" s="1564">
        <v>1</v>
      </c>
      <c r="I41" s="887">
        <v>1</v>
      </c>
      <c r="J41" s="930"/>
      <c r="K41" s="1345">
        <f t="shared" si="8"/>
        <v>8</v>
      </c>
      <c r="L41" s="1109"/>
      <c r="M41" s="1243"/>
    </row>
    <row r="42" spans="2:13" s="991" customFormat="1" ht="14.1" customHeight="1" x14ac:dyDescent="0.2">
      <c r="B42" s="2835"/>
      <c r="C42" s="1288">
        <v>11</v>
      </c>
      <c r="D42" s="1150" t="s">
        <v>673</v>
      </c>
      <c r="E42" s="1390">
        <v>2</v>
      </c>
      <c r="F42" s="1391">
        <v>1</v>
      </c>
      <c r="G42" s="1390">
        <v>2</v>
      </c>
      <c r="H42" s="1564">
        <v>1</v>
      </c>
      <c r="I42" s="887">
        <v>1</v>
      </c>
      <c r="J42" s="930"/>
      <c r="K42" s="1345">
        <f t="shared" si="8"/>
        <v>7</v>
      </c>
      <c r="L42" s="1109"/>
      <c r="M42" s="1243"/>
    </row>
    <row r="43" spans="2:13" s="991" customFormat="1" ht="14.1" customHeight="1" x14ac:dyDescent="0.2">
      <c r="B43" s="2835"/>
      <c r="C43" s="1146">
        <v>12</v>
      </c>
      <c r="D43" s="1150" t="s">
        <v>674</v>
      </c>
      <c r="E43" s="1390">
        <v>1</v>
      </c>
      <c r="F43" s="1391">
        <v>2</v>
      </c>
      <c r="G43" s="1390">
        <v>2</v>
      </c>
      <c r="H43" s="1564">
        <v>1</v>
      </c>
      <c r="I43" s="887">
        <v>1</v>
      </c>
      <c r="J43" s="930"/>
      <c r="K43" s="1345">
        <f t="shared" si="8"/>
        <v>7</v>
      </c>
      <c r="L43" s="1109"/>
      <c r="M43" s="1243"/>
    </row>
    <row r="44" spans="2:13" s="991" customFormat="1" ht="14.1" customHeight="1" x14ac:dyDescent="0.2">
      <c r="B44" s="2835"/>
      <c r="C44" s="1288">
        <v>13</v>
      </c>
      <c r="D44" s="1150" t="s">
        <v>681</v>
      </c>
      <c r="E44" s="1390"/>
      <c r="F44" s="1391">
        <v>1</v>
      </c>
      <c r="G44" s="1390">
        <v>1</v>
      </c>
      <c r="H44" s="1564"/>
      <c r="I44" s="887"/>
      <c r="J44" s="930"/>
      <c r="K44" s="1345">
        <f t="shared" si="8"/>
        <v>2</v>
      </c>
      <c r="L44" s="1109"/>
      <c r="M44" s="1243"/>
    </row>
    <row r="45" spans="2:13" s="991" customFormat="1" ht="14.1" customHeight="1" x14ac:dyDescent="0.2">
      <c r="B45" s="2835"/>
      <c r="C45" s="1146">
        <v>14</v>
      </c>
      <c r="D45" s="1150" t="s">
        <v>680</v>
      </c>
      <c r="E45" s="1390">
        <v>4</v>
      </c>
      <c r="F45" s="1391">
        <v>4</v>
      </c>
      <c r="G45" s="1390">
        <v>3</v>
      </c>
      <c r="H45" s="1564">
        <v>3</v>
      </c>
      <c r="I45" s="887">
        <v>3</v>
      </c>
      <c r="J45" s="930">
        <v>3</v>
      </c>
      <c r="K45" s="1345">
        <f t="shared" si="8"/>
        <v>20</v>
      </c>
      <c r="L45" s="1109"/>
      <c r="M45" s="1243"/>
    </row>
    <row r="46" spans="2:13" s="991" customFormat="1" ht="14.1" customHeight="1" x14ac:dyDescent="0.2">
      <c r="B46" s="2835"/>
      <c r="C46" s="1288">
        <v>15</v>
      </c>
      <c r="D46" s="1150" t="s">
        <v>678</v>
      </c>
      <c r="E46" s="1390">
        <v>1</v>
      </c>
      <c r="F46" s="1391">
        <v>1</v>
      </c>
      <c r="G46" s="1390">
        <v>1</v>
      </c>
      <c r="H46" s="1564">
        <v>1</v>
      </c>
      <c r="I46" s="887">
        <v>1</v>
      </c>
      <c r="J46" s="930"/>
      <c r="K46" s="1345">
        <f t="shared" si="8"/>
        <v>5</v>
      </c>
      <c r="L46" s="1109"/>
      <c r="M46" s="1243"/>
    </row>
    <row r="47" spans="2:13" s="991" customFormat="1" ht="14.1" customHeight="1" x14ac:dyDescent="0.2">
      <c r="B47" s="2835"/>
      <c r="C47" s="1146">
        <v>16</v>
      </c>
      <c r="D47" s="1149" t="s">
        <v>719</v>
      </c>
      <c r="E47" s="1390"/>
      <c r="F47" s="1391"/>
      <c r="G47" s="1390">
        <v>1</v>
      </c>
      <c r="H47" s="1564">
        <v>1</v>
      </c>
      <c r="I47" s="887"/>
      <c r="J47" s="930"/>
      <c r="K47" s="1345">
        <f t="shared" si="8"/>
        <v>2</v>
      </c>
      <c r="L47" s="1109"/>
      <c r="M47" s="1243"/>
    </row>
    <row r="48" spans="2:13" s="991" customFormat="1" ht="14.1" customHeight="1" x14ac:dyDescent="0.2">
      <c r="B48" s="2835"/>
      <c r="C48" s="1288">
        <v>17</v>
      </c>
      <c r="D48" s="1287" t="s">
        <v>682</v>
      </c>
      <c r="E48" s="1407">
        <v>1</v>
      </c>
      <c r="F48" s="1408">
        <v>1</v>
      </c>
      <c r="G48" s="1407">
        <v>1</v>
      </c>
      <c r="H48" s="1588">
        <v>1</v>
      </c>
      <c r="I48" s="1284">
        <v>1</v>
      </c>
      <c r="J48" s="1283">
        <v>1</v>
      </c>
      <c r="K48" s="1368">
        <f t="shared" si="8"/>
        <v>6</v>
      </c>
      <c r="L48" s="1357"/>
      <c r="M48" s="1243"/>
    </row>
    <row r="49" spans="2:13" s="991" customFormat="1" ht="19.350000000000001" customHeight="1" thickBot="1" x14ac:dyDescent="0.25">
      <c r="B49" s="2835"/>
      <c r="C49" s="1280" t="s">
        <v>857</v>
      </c>
      <c r="D49" s="1279"/>
      <c r="E49" s="1585"/>
      <c r="F49" s="1559"/>
      <c r="G49" s="1585"/>
      <c r="H49" s="1562"/>
      <c r="I49" s="920"/>
      <c r="J49" s="920"/>
      <c r="K49" s="1352">
        <f t="shared" si="8"/>
        <v>0</v>
      </c>
      <c r="L49" s="2019"/>
      <c r="M49" s="1243"/>
    </row>
    <row r="50" spans="2:13" s="1223" customFormat="1" ht="19.5" customHeight="1" thickTop="1" x14ac:dyDescent="0.2">
      <c r="B50" s="1356"/>
      <c r="C50" s="1266" t="s">
        <v>773</v>
      </c>
      <c r="D50" s="1275"/>
      <c r="E50" s="1273">
        <f t="shared" ref="E50:J50" si="9">SUM(E51:E59)</f>
        <v>0</v>
      </c>
      <c r="F50" s="1273">
        <f t="shared" si="9"/>
        <v>0</v>
      </c>
      <c r="G50" s="1273">
        <f t="shared" si="9"/>
        <v>0</v>
      </c>
      <c r="H50" s="1273">
        <f t="shared" si="9"/>
        <v>0</v>
      </c>
      <c r="I50" s="1273">
        <f t="shared" si="9"/>
        <v>0</v>
      </c>
      <c r="J50" s="1274">
        <f t="shared" si="9"/>
        <v>0</v>
      </c>
      <c r="K50" s="1263">
        <f t="shared" si="8"/>
        <v>0</v>
      </c>
      <c r="L50" s="1355"/>
      <c r="M50" s="1243"/>
    </row>
    <row r="51" spans="2:13" s="1223" customFormat="1" ht="14.1" customHeight="1" x14ac:dyDescent="0.2">
      <c r="B51" s="988"/>
      <c r="C51" s="1126">
        <v>1</v>
      </c>
      <c r="D51" s="1259"/>
      <c r="E51" s="1392"/>
      <c r="F51" s="1393"/>
      <c r="G51" s="1392"/>
      <c r="H51" s="1561"/>
      <c r="I51" s="893"/>
      <c r="J51" s="898"/>
      <c r="K51" s="1345">
        <f t="shared" si="8"/>
        <v>0</v>
      </c>
      <c r="L51" s="1111"/>
      <c r="M51" s="1243"/>
    </row>
    <row r="52" spans="2:13" s="1223" customFormat="1" ht="14.1" customHeight="1" x14ac:dyDescent="0.2">
      <c r="B52" s="988"/>
      <c r="C52" s="1126">
        <v>2</v>
      </c>
      <c r="D52" s="1253"/>
      <c r="E52" s="1392"/>
      <c r="F52" s="1393"/>
      <c r="G52" s="1392"/>
      <c r="H52" s="1561"/>
      <c r="I52" s="893"/>
      <c r="J52" s="898"/>
      <c r="K52" s="1345">
        <f t="shared" ref="K52:K71" si="10">SUM(E52:J52)</f>
        <v>0</v>
      </c>
      <c r="L52" s="1111"/>
      <c r="M52" s="1243"/>
    </row>
    <row r="53" spans="2:13" s="1223" customFormat="1" ht="14.1" customHeight="1" x14ac:dyDescent="0.2">
      <c r="B53" s="988"/>
      <c r="C53" s="1126">
        <v>3</v>
      </c>
      <c r="D53" s="1253"/>
      <c r="E53" s="1392"/>
      <c r="F53" s="1393"/>
      <c r="G53" s="1392"/>
      <c r="H53" s="1561"/>
      <c r="I53" s="893"/>
      <c r="J53" s="898"/>
      <c r="K53" s="1345">
        <f t="shared" si="10"/>
        <v>0</v>
      </c>
      <c r="L53" s="1111"/>
      <c r="M53" s="1243"/>
    </row>
    <row r="54" spans="2:13" s="1223" customFormat="1" ht="14.1" customHeight="1" x14ac:dyDescent="0.2">
      <c r="B54" s="988"/>
      <c r="C54" s="1126">
        <v>4</v>
      </c>
      <c r="D54" s="1253"/>
      <c r="E54" s="1392"/>
      <c r="F54" s="1393"/>
      <c r="G54" s="1392"/>
      <c r="H54" s="1561"/>
      <c r="I54" s="893"/>
      <c r="J54" s="898"/>
      <c r="K54" s="1345">
        <f t="shared" si="10"/>
        <v>0</v>
      </c>
      <c r="L54" s="1111"/>
      <c r="M54" s="1243"/>
    </row>
    <row r="55" spans="2:13" s="1223" customFormat="1" ht="14.1" customHeight="1" x14ac:dyDescent="0.2">
      <c r="B55" s="988"/>
      <c r="C55" s="1126">
        <v>5</v>
      </c>
      <c r="D55" s="1253"/>
      <c r="E55" s="1392"/>
      <c r="F55" s="1393"/>
      <c r="G55" s="1392"/>
      <c r="H55" s="1561"/>
      <c r="I55" s="893"/>
      <c r="J55" s="898"/>
      <c r="K55" s="1345">
        <f t="shared" si="10"/>
        <v>0</v>
      </c>
      <c r="L55" s="1111"/>
      <c r="M55" s="1243"/>
    </row>
    <row r="56" spans="2:13" s="1223" customFormat="1" ht="14.1" customHeight="1" x14ac:dyDescent="0.2">
      <c r="B56" s="988"/>
      <c r="C56" s="1126">
        <v>6</v>
      </c>
      <c r="D56" s="1253"/>
      <c r="E56" s="1392"/>
      <c r="F56" s="1393"/>
      <c r="G56" s="1392"/>
      <c r="H56" s="1561"/>
      <c r="I56" s="893"/>
      <c r="J56" s="898"/>
      <c r="K56" s="1345">
        <f t="shared" si="10"/>
        <v>0</v>
      </c>
      <c r="L56" s="1111"/>
      <c r="M56" s="1243"/>
    </row>
    <row r="57" spans="2:13" s="1223" customFormat="1" ht="14.1" customHeight="1" x14ac:dyDescent="0.2">
      <c r="B57" s="929"/>
      <c r="C57" s="1126">
        <v>7</v>
      </c>
      <c r="D57" s="1253"/>
      <c r="E57" s="1390"/>
      <c r="F57" s="1391"/>
      <c r="G57" s="1390"/>
      <c r="H57" s="1564"/>
      <c r="I57" s="887"/>
      <c r="J57" s="930"/>
      <c r="K57" s="1345">
        <f t="shared" si="10"/>
        <v>0</v>
      </c>
      <c r="L57" s="883"/>
      <c r="M57" s="1243"/>
    </row>
    <row r="58" spans="2:13" s="1223" customFormat="1" ht="14.1" customHeight="1" x14ac:dyDescent="0.2">
      <c r="B58" s="929"/>
      <c r="C58" s="1126">
        <v>8</v>
      </c>
      <c r="D58" s="1253"/>
      <c r="E58" s="1390"/>
      <c r="F58" s="1391"/>
      <c r="G58" s="1390"/>
      <c r="H58" s="1564"/>
      <c r="I58" s="887"/>
      <c r="J58" s="930"/>
      <c r="K58" s="1345">
        <f t="shared" si="10"/>
        <v>0</v>
      </c>
      <c r="L58" s="883"/>
      <c r="M58" s="1243"/>
    </row>
    <row r="59" spans="2:13" s="1223" customFormat="1" ht="14.1" customHeight="1" thickBot="1" x14ac:dyDescent="0.25">
      <c r="B59" s="926"/>
      <c r="C59" s="1132">
        <v>9</v>
      </c>
      <c r="D59" s="1248"/>
      <c r="E59" s="1398"/>
      <c r="F59" s="1399"/>
      <c r="G59" s="1398"/>
      <c r="H59" s="1565"/>
      <c r="I59" s="910"/>
      <c r="J59" s="1143"/>
      <c r="K59" s="1345">
        <f t="shared" si="10"/>
        <v>0</v>
      </c>
      <c r="L59" s="1354"/>
      <c r="M59" s="1243"/>
    </row>
    <row r="60" spans="2:13" s="1223" customFormat="1" ht="19.350000000000001" customHeight="1" thickTop="1" x14ac:dyDescent="0.2">
      <c r="B60" s="1265"/>
      <c r="C60" s="1266" t="s">
        <v>772</v>
      </c>
      <c r="D60" s="1265"/>
      <c r="E60" s="1263">
        <f t="shared" ref="E60:J60" si="11">SUM(E61:E67)</f>
        <v>0</v>
      </c>
      <c r="F60" s="1262">
        <f t="shared" si="11"/>
        <v>0</v>
      </c>
      <c r="G60" s="1263">
        <f t="shared" si="11"/>
        <v>0</v>
      </c>
      <c r="H60" s="1264">
        <f t="shared" si="11"/>
        <v>0</v>
      </c>
      <c r="I60" s="1263">
        <f t="shared" si="11"/>
        <v>0</v>
      </c>
      <c r="J60" s="1263">
        <f t="shared" si="11"/>
        <v>0</v>
      </c>
      <c r="K60" s="1263">
        <f t="shared" si="10"/>
        <v>0</v>
      </c>
      <c r="L60" s="1353"/>
      <c r="M60" s="1243"/>
    </row>
    <row r="61" spans="2:13" s="1223" customFormat="1" ht="14.1" customHeight="1" x14ac:dyDescent="0.2">
      <c r="B61" s="988"/>
      <c r="C61" s="1126">
        <v>1</v>
      </c>
      <c r="D61" s="1253"/>
      <c r="E61" s="1392"/>
      <c r="F61" s="1393"/>
      <c r="G61" s="1392"/>
      <c r="H61" s="1561"/>
      <c r="I61" s="893"/>
      <c r="J61" s="898"/>
      <c r="K61" s="1345">
        <f t="shared" si="10"/>
        <v>0</v>
      </c>
      <c r="L61" s="1111"/>
      <c r="M61" s="1243"/>
    </row>
    <row r="62" spans="2:13" s="1223" customFormat="1" ht="14.1" customHeight="1" x14ac:dyDescent="0.2">
      <c r="B62" s="988"/>
      <c r="C62" s="1126">
        <v>2</v>
      </c>
      <c r="D62" s="1253"/>
      <c r="E62" s="1392"/>
      <c r="F62" s="1393"/>
      <c r="G62" s="1392"/>
      <c r="H62" s="1561"/>
      <c r="I62" s="893"/>
      <c r="J62" s="898"/>
      <c r="K62" s="1345">
        <f t="shared" si="10"/>
        <v>0</v>
      </c>
      <c r="L62" s="1111"/>
      <c r="M62" s="1243"/>
    </row>
    <row r="63" spans="2:13" s="1223" customFormat="1" ht="14.1" customHeight="1" x14ac:dyDescent="0.2">
      <c r="B63" s="988"/>
      <c r="C63" s="1126">
        <v>3</v>
      </c>
      <c r="D63" s="1253"/>
      <c r="E63" s="1392"/>
      <c r="F63" s="1393"/>
      <c r="G63" s="1392"/>
      <c r="H63" s="1561"/>
      <c r="I63" s="893"/>
      <c r="J63" s="898"/>
      <c r="K63" s="1345">
        <f t="shared" si="10"/>
        <v>0</v>
      </c>
      <c r="L63" s="1111"/>
      <c r="M63" s="1243"/>
    </row>
    <row r="64" spans="2:13" s="1223" customFormat="1" ht="14.1" customHeight="1" x14ac:dyDescent="0.2">
      <c r="B64" s="929"/>
      <c r="C64" s="1125">
        <v>4</v>
      </c>
      <c r="D64" s="1253"/>
      <c r="E64" s="1390"/>
      <c r="F64" s="1391"/>
      <c r="G64" s="1390"/>
      <c r="H64" s="1564"/>
      <c r="I64" s="887"/>
      <c r="J64" s="930"/>
      <c r="K64" s="1345">
        <f t="shared" si="10"/>
        <v>0</v>
      </c>
      <c r="L64" s="883"/>
      <c r="M64" s="1243"/>
    </row>
    <row r="65" spans="2:13" s="1223" customFormat="1" ht="14.1" customHeight="1" x14ac:dyDescent="0.2">
      <c r="B65" s="1133"/>
      <c r="C65" s="1125">
        <v>5</v>
      </c>
      <c r="D65" s="1253"/>
      <c r="E65" s="1390"/>
      <c r="F65" s="1391"/>
      <c r="G65" s="1390"/>
      <c r="H65" s="1564"/>
      <c r="I65" s="887"/>
      <c r="J65" s="930"/>
      <c r="K65" s="1345">
        <f t="shared" si="10"/>
        <v>0</v>
      </c>
      <c r="L65" s="883"/>
      <c r="M65" s="1243"/>
    </row>
    <row r="66" spans="2:13" s="1223" customFormat="1" ht="14.1" customHeight="1" x14ac:dyDescent="0.2">
      <c r="B66" s="929"/>
      <c r="C66" s="1125">
        <v>6</v>
      </c>
      <c r="D66" s="1253"/>
      <c r="E66" s="1390"/>
      <c r="F66" s="1391"/>
      <c r="G66" s="1390"/>
      <c r="H66" s="1564"/>
      <c r="I66" s="887"/>
      <c r="J66" s="930"/>
      <c r="K66" s="1345">
        <f t="shared" si="10"/>
        <v>0</v>
      </c>
      <c r="L66" s="883"/>
      <c r="M66" s="1243"/>
    </row>
    <row r="67" spans="2:13" s="1223" customFormat="1" ht="14.1" customHeight="1" thickBot="1" x14ac:dyDescent="0.25">
      <c r="B67" s="1351"/>
      <c r="C67" s="1249">
        <v>7</v>
      </c>
      <c r="D67" s="1466"/>
      <c r="E67" s="1388"/>
      <c r="F67" s="1389"/>
      <c r="G67" s="1388"/>
      <c r="H67" s="1589"/>
      <c r="I67" s="1122"/>
      <c r="J67" s="1139"/>
      <c r="K67" s="1339">
        <f t="shared" si="10"/>
        <v>0</v>
      </c>
      <c r="L67" s="1350"/>
      <c r="M67" s="1243"/>
    </row>
    <row r="68" spans="2:13" s="1223" customFormat="1" ht="14.1" customHeight="1" thickTop="1" x14ac:dyDescent="0.2">
      <c r="B68" s="1349"/>
      <c r="C68" s="1241" t="s">
        <v>828</v>
      </c>
      <c r="D68" s="1241"/>
      <c r="E68" s="1385"/>
      <c r="F68" s="1385"/>
      <c r="G68" s="1385"/>
      <c r="H68" s="1385"/>
      <c r="I68" s="1240"/>
      <c r="J68" s="1240"/>
      <c r="K68" s="1348">
        <f t="shared" si="10"/>
        <v>0</v>
      </c>
      <c r="L68" s="1347"/>
    </row>
    <row r="69" spans="2:13" s="1223" customFormat="1" ht="14.1" customHeight="1" x14ac:dyDescent="0.2">
      <c r="B69" s="1346"/>
      <c r="C69" s="1235" t="s">
        <v>721</v>
      </c>
      <c r="D69" s="1235"/>
      <c r="E69" s="1382"/>
      <c r="F69" s="1382"/>
      <c r="G69" s="1382"/>
      <c r="H69" s="1382"/>
      <c r="I69" s="1234"/>
      <c r="J69" s="1234"/>
      <c r="K69" s="1345">
        <f t="shared" si="10"/>
        <v>0</v>
      </c>
      <c r="L69" s="1344"/>
    </row>
    <row r="70" spans="2:13" s="1223" customFormat="1" ht="14.1" customHeight="1" x14ac:dyDescent="0.2">
      <c r="B70" s="1346"/>
      <c r="C70" s="1235" t="s">
        <v>829</v>
      </c>
      <c r="D70" s="1235"/>
      <c r="E70" s="1382"/>
      <c r="F70" s="1382"/>
      <c r="G70" s="1382"/>
      <c r="H70" s="1382"/>
      <c r="I70" s="1234"/>
      <c r="J70" s="1234"/>
      <c r="K70" s="1345">
        <f t="shared" si="10"/>
        <v>0</v>
      </c>
      <c r="L70" s="1344"/>
    </row>
    <row r="71" spans="2:13" s="1223" customFormat="1" ht="14.1" customHeight="1" thickBot="1" x14ac:dyDescent="0.25">
      <c r="B71" s="1343"/>
      <c r="C71" s="1642" t="s">
        <v>853</v>
      </c>
      <c r="D71" s="1342"/>
      <c r="E71" s="1380"/>
      <c r="F71" s="1380"/>
      <c r="G71" s="1380"/>
      <c r="H71" s="1380"/>
      <c r="I71" s="1341"/>
      <c r="J71" s="1340"/>
      <c r="K71" s="1345">
        <f t="shared" si="10"/>
        <v>0</v>
      </c>
      <c r="L71" s="1338"/>
    </row>
    <row r="72" spans="2:13" ht="22.15" customHeight="1" x14ac:dyDescent="0.2">
      <c r="C72" s="1222" t="s">
        <v>479</v>
      </c>
      <c r="D72" s="2837" t="s">
        <v>854</v>
      </c>
      <c r="E72" s="2837"/>
      <c r="F72" s="2837"/>
      <c r="G72" s="2837"/>
      <c r="H72" s="1095"/>
      <c r="I72" s="1095"/>
      <c r="J72" s="1203"/>
      <c r="K72" s="1095"/>
    </row>
    <row r="73" spans="2:13" x14ac:dyDescent="0.2">
      <c r="D73" s="1095"/>
      <c r="E73" s="1221"/>
      <c r="F73" s="1220"/>
      <c r="G73" s="1220"/>
      <c r="H73" s="1095"/>
      <c r="I73" s="1095"/>
      <c r="J73" s="1203"/>
      <c r="K73" s="1095"/>
    </row>
    <row r="74" spans="2:13" x14ac:dyDescent="0.2">
      <c r="D74" s="1095"/>
      <c r="E74" s="1220"/>
      <c r="F74" s="1220"/>
      <c r="G74" s="1220"/>
      <c r="H74" s="1095"/>
      <c r="I74" s="1095"/>
      <c r="J74" s="1203"/>
      <c r="K74" s="1095"/>
    </row>
  </sheetData>
  <sheetProtection algorithmName="SHA-512" hashValue="7YoMe4/GcHaZg4DqWpyn+p3/QbjOsIYFmN9kURyT3qfnpej1cwA32mJ0Oc+iTJ0Vg3XTu41+s4KaEXZhrVGUVA==" saltValue="M1gYMdDYWR8v0YCK80UOzQ==" spinCount="100000" sheet="1" objects="1" scenarios="1"/>
  <mergeCells count="15">
    <mergeCell ref="K1:L1"/>
    <mergeCell ref="L12:L18"/>
    <mergeCell ref="B20:B31"/>
    <mergeCell ref="B32:B49"/>
    <mergeCell ref="D72:G72"/>
    <mergeCell ref="L5:L11"/>
    <mergeCell ref="E6:J6"/>
    <mergeCell ref="E8:J8"/>
    <mergeCell ref="E9:J9"/>
    <mergeCell ref="E11:J11"/>
    <mergeCell ref="D2:J2"/>
    <mergeCell ref="J4:K4"/>
    <mergeCell ref="B5:D11"/>
    <mergeCell ref="E5:J5"/>
    <mergeCell ref="K5:K11"/>
  </mergeCells>
  <printOptions horizontalCentered="1"/>
  <pageMargins left="0.59055118110236227" right="0.51181102362204722" top="1.1811023622047245" bottom="0.98425196850393704" header="0.51181102362204722" footer="0.51181102362204722"/>
  <pageSetup paperSize="9" scale="42"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745BEC6A-BD4C-41C4-8221-D59F5F54C6C9}">
          <x14:formula1>
            <xm:f>słownik!$A$2:$A$175</xm:f>
          </x14:formula1>
          <xm:sqref>D51:D59 D61:D67</xm:sqref>
        </x14:dataValidation>
      </x14:dataValidations>
    </ext>
  </extLst>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C3F822-999C-41C7-BE10-AAE483C951D9}">
  <sheetPr>
    <tabColor rgb="FFFF0000"/>
    <pageSetUpPr fitToPage="1"/>
  </sheetPr>
  <dimension ref="B1:K70"/>
  <sheetViews>
    <sheetView showGridLines="0" view="pageBreakPreview" zoomScale="90" zoomScaleNormal="100" zoomScaleSheetLayoutView="90" workbookViewId="0">
      <selection activeCell="H2" sqref="H2:J2"/>
    </sheetView>
  </sheetViews>
  <sheetFormatPr defaultColWidth="9.28515625" defaultRowHeight="12.75" x14ac:dyDescent="0.2"/>
  <cols>
    <col min="1" max="1" width="2.85546875" style="874" customWidth="1"/>
    <col min="2" max="2" width="6.42578125" style="874" customWidth="1"/>
    <col min="3" max="3" width="4.42578125" style="874" customWidth="1"/>
    <col min="4" max="4" width="44.42578125" style="874" customWidth="1"/>
    <col min="5" max="8" width="6.7109375" style="874" customWidth="1"/>
    <col min="9" max="9" width="10.28515625" style="874" customWidth="1"/>
    <col min="10" max="10" width="12.28515625" style="874" customWidth="1"/>
    <col min="11" max="11" width="5.42578125" style="874" customWidth="1"/>
    <col min="12" max="16384" width="9.28515625" style="874"/>
  </cols>
  <sheetData>
    <row r="1" spans="2:11" ht="32.25" customHeight="1" x14ac:dyDescent="0.2">
      <c r="B1" s="643"/>
      <c r="C1" s="643"/>
      <c r="D1" s="977"/>
      <c r="E1" s="977"/>
      <c r="F1" s="977"/>
      <c r="G1" s="977"/>
      <c r="H1" s="977"/>
      <c r="I1" s="977"/>
      <c r="J1" s="977"/>
    </row>
    <row r="2" spans="2:11" s="1223" customFormat="1" ht="18" x14ac:dyDescent="0.2">
      <c r="B2" s="966"/>
      <c r="C2" s="966"/>
      <c r="D2" s="965" t="str">
        <f>wizyt!C3</f>
        <v>??</v>
      </c>
      <c r="E2" s="1017"/>
      <c r="F2" s="1017"/>
      <c r="G2" s="1017"/>
      <c r="H2" s="2040" t="str">
        <f>wizyt!$B$1</f>
        <v xml:space="preserve"> </v>
      </c>
      <c r="I2" s="2708" t="str">
        <f>wizyt!$D$1</f>
        <v xml:space="preserve"> </v>
      </c>
      <c r="J2" s="2709"/>
    </row>
    <row r="3" spans="2:11" s="1223" customFormat="1" ht="20.25" x14ac:dyDescent="0.2">
      <c r="B3" s="270"/>
      <c r="C3" s="270"/>
      <c r="D3" s="2710" t="s">
        <v>755</v>
      </c>
      <c r="E3" s="2710"/>
      <c r="F3" s="2710"/>
      <c r="G3" s="2710"/>
      <c r="H3" s="2710"/>
      <c r="I3" s="998" t="str">
        <f>wizyt!H3</f>
        <v>2023/2024</v>
      </c>
      <c r="J3" s="270"/>
    </row>
    <row r="4" spans="2:11" s="1223" customFormat="1" ht="18.75" customHeight="1" x14ac:dyDescent="0.2">
      <c r="B4" s="997" t="s">
        <v>775</v>
      </c>
      <c r="C4" s="963"/>
      <c r="D4" s="996"/>
      <c r="E4" s="996"/>
      <c r="F4" s="996"/>
      <c r="G4" s="996"/>
      <c r="H4" s="996" t="s">
        <v>30</v>
      </c>
      <c r="I4" s="995"/>
      <c r="J4" s="270"/>
    </row>
    <row r="5" spans="2:11" s="1223" customFormat="1" ht="27" customHeight="1" thickBot="1" x14ac:dyDescent="0.25">
      <c r="B5" s="1323" t="s">
        <v>863</v>
      </c>
      <c r="C5" s="1322"/>
      <c r="D5" s="330"/>
      <c r="E5" s="1321"/>
      <c r="F5" s="1016"/>
      <c r="G5" s="1016"/>
      <c r="H5" s="2849"/>
      <c r="I5" s="2849"/>
      <c r="J5" s="270"/>
    </row>
    <row r="6" spans="2:11" s="1223" customFormat="1" ht="12.75" customHeight="1" x14ac:dyDescent="0.2">
      <c r="B6" s="2713" t="s">
        <v>756</v>
      </c>
      <c r="C6" s="2765"/>
      <c r="D6" s="2765"/>
      <c r="E6" s="2866" t="s">
        <v>864</v>
      </c>
      <c r="F6" s="2867"/>
      <c r="G6" s="2867"/>
      <c r="H6" s="2868"/>
      <c r="I6" s="2853" t="s">
        <v>790</v>
      </c>
      <c r="J6" s="2838" t="s">
        <v>758</v>
      </c>
    </row>
    <row r="7" spans="2:11" s="1223" customFormat="1" ht="12.75" customHeight="1" x14ac:dyDescent="0.2">
      <c r="B7" s="2715"/>
      <c r="C7" s="2766"/>
      <c r="D7" s="2766"/>
      <c r="E7" s="2841" t="s">
        <v>865</v>
      </c>
      <c r="F7" s="2841"/>
      <c r="G7" s="2841"/>
      <c r="H7" s="2842"/>
      <c r="I7" s="2854"/>
      <c r="J7" s="2839"/>
    </row>
    <row r="8" spans="2:11" s="1223" customFormat="1" ht="12.75" customHeight="1" x14ac:dyDescent="0.2">
      <c r="B8" s="2715"/>
      <c r="C8" s="2766"/>
      <c r="D8" s="2766"/>
      <c r="E8" s="958" t="s">
        <v>523</v>
      </c>
      <c r="F8" s="958" t="s">
        <v>524</v>
      </c>
      <c r="G8" s="958" t="s">
        <v>525</v>
      </c>
      <c r="H8" s="1376" t="s">
        <v>526</v>
      </c>
      <c r="I8" s="2854"/>
      <c r="J8" s="2839"/>
    </row>
    <row r="9" spans="2:11" s="1223" customFormat="1" ht="12.75" customHeight="1" x14ac:dyDescent="0.2">
      <c r="B9" s="2715"/>
      <c r="C9" s="2766"/>
      <c r="D9" s="2766"/>
      <c r="E9" s="2824" t="s">
        <v>856</v>
      </c>
      <c r="F9" s="2825"/>
      <c r="G9" s="2825"/>
      <c r="H9" s="2826"/>
      <c r="I9" s="2854"/>
      <c r="J9" s="2839"/>
    </row>
    <row r="10" spans="2:11" s="1223" customFormat="1" ht="12.75" customHeight="1" x14ac:dyDescent="0.2">
      <c r="B10" s="2715"/>
      <c r="C10" s="2766"/>
      <c r="D10" s="2766"/>
      <c r="E10" s="2754" t="s">
        <v>844</v>
      </c>
      <c r="F10" s="2695"/>
      <c r="G10" s="2695"/>
      <c r="H10" s="2809"/>
      <c r="I10" s="2854"/>
      <c r="J10" s="2839"/>
    </row>
    <row r="11" spans="2:11" s="1223" customFormat="1" ht="12.75" customHeight="1" x14ac:dyDescent="0.2">
      <c r="B11" s="2715"/>
      <c r="C11" s="2766"/>
      <c r="D11" s="2766"/>
      <c r="E11" s="1728">
        <f>'kalendarz  A'!$F$30</f>
        <v>27</v>
      </c>
      <c r="F11" s="1728">
        <f>'kalendarz  A'!$F$30</f>
        <v>27</v>
      </c>
      <c r="G11" s="1728">
        <f>'kalendarz  A'!$F$30</f>
        <v>27</v>
      </c>
      <c r="H11" s="1424">
        <f>'kalendarz  A'!$F$31</f>
        <v>11</v>
      </c>
      <c r="I11" s="2854"/>
      <c r="J11" s="2839"/>
    </row>
    <row r="12" spans="2:11" s="1223" customFormat="1" ht="16.5" customHeight="1" thickBot="1" x14ac:dyDescent="0.25">
      <c r="B12" s="2717"/>
      <c r="C12" s="2767"/>
      <c r="D12" s="2767"/>
      <c r="E12" s="2755" t="s">
        <v>866</v>
      </c>
      <c r="F12" s="2697"/>
      <c r="G12" s="2697"/>
      <c r="H12" s="2869"/>
      <c r="I12" s="2855"/>
      <c r="J12" s="2840"/>
    </row>
    <row r="13" spans="2:11" s="1223" customFormat="1" ht="27" customHeight="1" thickBot="1" x14ac:dyDescent="0.25">
      <c r="B13" s="1375"/>
      <c r="C13" s="1316"/>
      <c r="D13" s="1315" t="s">
        <v>818</v>
      </c>
      <c r="E13" s="1314">
        <f>SUM(E17:E19)+E14</f>
        <v>32</v>
      </c>
      <c r="F13" s="1314">
        <f>SUM(F17:F19)+F14</f>
        <v>26</v>
      </c>
      <c r="G13" s="1314">
        <f>SUM(G17:G19)+G14</f>
        <v>23</v>
      </c>
      <c r="H13" s="1314">
        <f>SUM(H17:H19)+H14</f>
        <v>18</v>
      </c>
      <c r="I13" s="1423">
        <f t="shared" ref="I13:I19" si="0">SUM(E13:H13)</f>
        <v>99</v>
      </c>
      <c r="J13" s="2843"/>
      <c r="K13" s="1243"/>
    </row>
    <row r="14" spans="2:11" s="1223" customFormat="1" ht="14.25" customHeight="1" x14ac:dyDescent="0.2">
      <c r="B14" s="1372"/>
      <c r="C14" s="1308"/>
      <c r="D14" s="1183" t="s">
        <v>819</v>
      </c>
      <c r="E14" s="1307">
        <f>SUM(E15:E16)</f>
        <v>32</v>
      </c>
      <c r="F14" s="1307">
        <f>SUM(F15:F16)</f>
        <v>26</v>
      </c>
      <c r="G14" s="1307">
        <f>SUM(G15:G16)</f>
        <v>23</v>
      </c>
      <c r="H14" s="1307">
        <f>SUM(H15:H16)</f>
        <v>18</v>
      </c>
      <c r="I14" s="1373">
        <f t="shared" si="0"/>
        <v>99</v>
      </c>
      <c r="J14" s="2844"/>
      <c r="K14" s="1243"/>
    </row>
    <row r="15" spans="2:11" s="1223" customFormat="1" ht="14.25" customHeight="1" x14ac:dyDescent="0.2">
      <c r="B15" s="1372"/>
      <c r="C15" s="1308"/>
      <c r="D15" s="1183" t="s">
        <v>820</v>
      </c>
      <c r="E15" s="1307">
        <f>SUM(E21:E30)</f>
        <v>0</v>
      </c>
      <c r="F15" s="1307">
        <f>SUM(F21:F30)</f>
        <v>0</v>
      </c>
      <c r="G15" s="1307">
        <f>SUM(G21:G30)</f>
        <v>0</v>
      </c>
      <c r="H15" s="1307">
        <f>SUM(H21:H30)</f>
        <v>0</v>
      </c>
      <c r="I15" s="1373">
        <f t="shared" si="0"/>
        <v>0</v>
      </c>
      <c r="J15" s="2844"/>
      <c r="K15" s="1243"/>
    </row>
    <row r="16" spans="2:11" s="1223" customFormat="1" ht="14.25" customHeight="1" x14ac:dyDescent="0.2">
      <c r="B16" s="1372"/>
      <c r="C16" s="1308"/>
      <c r="D16" s="1183" t="s">
        <v>821</v>
      </c>
      <c r="E16" s="1307">
        <f>SUM(E31:E47)</f>
        <v>32</v>
      </c>
      <c r="F16" s="1307">
        <f>SUM(F31:F47)</f>
        <v>26</v>
      </c>
      <c r="G16" s="1307">
        <f>SUM(G31:G47)</f>
        <v>23</v>
      </c>
      <c r="H16" s="1307">
        <f>SUM(H31:H47)</f>
        <v>18</v>
      </c>
      <c r="I16" s="1373">
        <f t="shared" si="0"/>
        <v>99</v>
      </c>
      <c r="J16" s="2844"/>
      <c r="K16" s="1243"/>
    </row>
    <row r="17" spans="2:11" s="1223" customFormat="1" ht="14.25" customHeight="1" x14ac:dyDescent="0.2">
      <c r="B17" s="1372"/>
      <c r="C17" s="1308"/>
      <c r="D17" s="1183" t="s">
        <v>822</v>
      </c>
      <c r="E17" s="1307">
        <f>E48</f>
        <v>0</v>
      </c>
      <c r="F17" s="1311">
        <f>F48</f>
        <v>0</v>
      </c>
      <c r="G17" s="1311">
        <f>G48</f>
        <v>0</v>
      </c>
      <c r="H17" s="1312">
        <f>H48</f>
        <v>0</v>
      </c>
      <c r="I17" s="1373">
        <f t="shared" si="0"/>
        <v>0</v>
      </c>
      <c r="J17" s="2844"/>
      <c r="K17" s="1243"/>
    </row>
    <row r="18" spans="2:11" s="1223" customFormat="1" ht="14.25" customHeight="1" x14ac:dyDescent="0.2">
      <c r="B18" s="1372"/>
      <c r="C18" s="1308"/>
      <c r="D18" s="1183" t="s">
        <v>823</v>
      </c>
      <c r="E18" s="1307">
        <f>E58</f>
        <v>0</v>
      </c>
      <c r="F18" s="1311">
        <f>F58</f>
        <v>0</v>
      </c>
      <c r="G18" s="1311">
        <f>G58</f>
        <v>0</v>
      </c>
      <c r="H18" s="1311">
        <f>H58</f>
        <v>0</v>
      </c>
      <c r="I18" s="1373">
        <f t="shared" si="0"/>
        <v>0</v>
      </c>
      <c r="J18" s="2844"/>
      <c r="K18" s="1243"/>
    </row>
    <row r="19" spans="2:11" s="1223" customFormat="1" ht="13.5" customHeight="1" thickBot="1" x14ac:dyDescent="0.25">
      <c r="B19" s="1372"/>
      <c r="C19" s="1308"/>
      <c r="D19" s="1039" t="s">
        <v>846</v>
      </c>
      <c r="E19" s="1307">
        <f>SUM(E64:E67)</f>
        <v>0</v>
      </c>
      <c r="F19" s="1307">
        <f>SUM(F64:F67)</f>
        <v>0</v>
      </c>
      <c r="G19" s="1307">
        <f>SUM(G64:G67)</f>
        <v>0</v>
      </c>
      <c r="H19" s="1307">
        <f>SUM(H64:H67)</f>
        <v>0</v>
      </c>
      <c r="I19" s="1373">
        <f t="shared" si="0"/>
        <v>0</v>
      </c>
      <c r="J19" s="2845"/>
      <c r="K19" s="1243"/>
    </row>
    <row r="20" spans="2:11" s="1223" customFormat="1" ht="19.5" customHeight="1" x14ac:dyDescent="0.2">
      <c r="B20" s="1869"/>
      <c r="C20" s="1865" t="s">
        <v>766</v>
      </c>
      <c r="D20" s="1865"/>
      <c r="E20" s="1866"/>
      <c r="F20" s="1866"/>
      <c r="G20" s="1866"/>
      <c r="H20" s="1866"/>
      <c r="I20" s="1866"/>
      <c r="J20" s="1870"/>
      <c r="K20" s="1243"/>
    </row>
    <row r="21" spans="2:11" s="991" customFormat="1" ht="14.1" customHeight="1" x14ac:dyDescent="0.2">
      <c r="B21" s="2834" t="s">
        <v>826</v>
      </c>
      <c r="C21" s="1303">
        <v>1</v>
      </c>
      <c r="D21" s="1304" t="s">
        <v>791</v>
      </c>
      <c r="E21" s="1590"/>
      <c r="F21" s="1295"/>
      <c r="G21" s="945"/>
      <c r="H21" s="947"/>
      <c r="I21" s="1413">
        <f t="shared" ref="I21:I67" si="1">SUM(E21:H21)</f>
        <v>0</v>
      </c>
      <c r="J21" s="1367"/>
      <c r="K21" s="1243"/>
    </row>
    <row r="22" spans="2:11" s="991" customFormat="1" ht="14.1" customHeight="1" x14ac:dyDescent="0.2">
      <c r="B22" s="2835"/>
      <c r="C22" s="1125">
        <v>2</v>
      </c>
      <c r="D22" s="1302" t="s">
        <v>786</v>
      </c>
      <c r="E22" s="1591"/>
      <c r="F22" s="894"/>
      <c r="G22" s="893"/>
      <c r="H22" s="886"/>
      <c r="I22" s="1413">
        <f t="shared" si="1"/>
        <v>0</v>
      </c>
      <c r="J22" s="1369"/>
      <c r="K22" s="1243"/>
    </row>
    <row r="23" spans="2:11" s="991" customFormat="1" ht="14.1" customHeight="1" x14ac:dyDescent="0.2">
      <c r="B23" s="2835"/>
      <c r="C23" s="1125">
        <v>3</v>
      </c>
      <c r="D23" s="1302" t="s">
        <v>769</v>
      </c>
      <c r="E23" s="1591"/>
      <c r="F23" s="894"/>
      <c r="G23" s="893"/>
      <c r="H23" s="889"/>
      <c r="I23" s="1413">
        <f t="shared" si="1"/>
        <v>0</v>
      </c>
      <c r="J23" s="1369"/>
      <c r="K23" s="1243"/>
    </row>
    <row r="24" spans="2:11" s="991" customFormat="1" ht="14.1" customHeight="1" x14ac:dyDescent="0.2">
      <c r="B24" s="2835"/>
      <c r="C24" s="1125">
        <v>4</v>
      </c>
      <c r="D24" s="1302" t="s">
        <v>787</v>
      </c>
      <c r="E24" s="1591"/>
      <c r="F24" s="894"/>
      <c r="G24" s="893"/>
      <c r="H24" s="889"/>
      <c r="I24" s="1413">
        <f t="shared" si="1"/>
        <v>0</v>
      </c>
      <c r="J24" s="1369"/>
      <c r="K24" s="1243"/>
    </row>
    <row r="25" spans="2:11" s="991" customFormat="1" ht="14.1" customHeight="1" x14ac:dyDescent="0.2">
      <c r="B25" s="2835"/>
      <c r="C25" s="1125">
        <v>5</v>
      </c>
      <c r="D25" s="1302" t="s">
        <v>697</v>
      </c>
      <c r="E25" s="1591"/>
      <c r="F25" s="894"/>
      <c r="G25" s="893"/>
      <c r="H25" s="898"/>
      <c r="I25" s="1413">
        <f t="shared" si="1"/>
        <v>0</v>
      </c>
      <c r="J25" s="1369"/>
      <c r="K25" s="1243"/>
    </row>
    <row r="26" spans="2:11" s="991" customFormat="1" ht="14.1" customHeight="1" x14ac:dyDescent="0.2">
      <c r="B26" s="2835"/>
      <c r="C26" s="1125">
        <v>6</v>
      </c>
      <c r="D26" s="1302" t="s">
        <v>871</v>
      </c>
      <c r="E26" s="1591"/>
      <c r="F26" s="894"/>
      <c r="G26" s="893"/>
      <c r="H26" s="898"/>
      <c r="I26" s="1413">
        <f t="shared" si="1"/>
        <v>0</v>
      </c>
      <c r="J26" s="1369"/>
      <c r="K26" s="1243"/>
    </row>
    <row r="27" spans="2:11" s="991" customFormat="1" ht="14.1" customHeight="1" x14ac:dyDescent="0.2">
      <c r="B27" s="2835"/>
      <c r="C27" s="1125">
        <v>7</v>
      </c>
      <c r="D27" s="1302" t="s">
        <v>793</v>
      </c>
      <c r="E27" s="1591"/>
      <c r="F27" s="894"/>
      <c r="G27" s="893"/>
      <c r="H27" s="898"/>
      <c r="I27" s="1413">
        <f t="shared" si="1"/>
        <v>0</v>
      </c>
      <c r="J27" s="1369"/>
      <c r="K27" s="1243"/>
    </row>
    <row r="28" spans="2:11" s="991" customFormat="1" ht="14.1" customHeight="1" x14ac:dyDescent="0.2">
      <c r="B28" s="2835"/>
      <c r="C28" s="1125">
        <v>8</v>
      </c>
      <c r="D28" s="1302" t="s">
        <v>716</v>
      </c>
      <c r="E28" s="1591"/>
      <c r="F28" s="894"/>
      <c r="G28" s="893"/>
      <c r="H28" s="898"/>
      <c r="I28" s="1413">
        <f t="shared" si="1"/>
        <v>0</v>
      </c>
      <c r="J28" s="1369"/>
      <c r="K28" s="1243"/>
    </row>
    <row r="29" spans="2:11" s="991" customFormat="1" ht="14.1" customHeight="1" x14ac:dyDescent="0.2">
      <c r="B29" s="2835"/>
      <c r="C29" s="1125">
        <v>9</v>
      </c>
      <c r="D29" s="1302" t="s">
        <v>702</v>
      </c>
      <c r="E29" s="1591"/>
      <c r="F29" s="894"/>
      <c r="G29" s="893"/>
      <c r="H29" s="898"/>
      <c r="I29" s="1413">
        <f t="shared" si="1"/>
        <v>0</v>
      </c>
      <c r="J29" s="1369"/>
      <c r="K29" s="1243"/>
    </row>
    <row r="30" spans="2:11" s="991" customFormat="1" ht="14.1" customHeight="1" x14ac:dyDescent="0.2">
      <c r="B30" s="2835"/>
      <c r="C30" s="1125">
        <v>10</v>
      </c>
      <c r="D30" s="1302" t="s">
        <v>698</v>
      </c>
      <c r="E30" s="1591"/>
      <c r="F30" s="894"/>
      <c r="G30" s="893"/>
      <c r="H30" s="898"/>
      <c r="I30" s="1413">
        <f t="shared" si="1"/>
        <v>0</v>
      </c>
      <c r="J30" s="1369"/>
      <c r="K30" s="1243"/>
    </row>
    <row r="31" spans="2:11" s="991" customFormat="1" ht="14.1" customHeight="1" x14ac:dyDescent="0.2">
      <c r="B31" s="2834" t="s">
        <v>848</v>
      </c>
      <c r="C31" s="1288">
        <v>1</v>
      </c>
      <c r="D31" s="1297" t="s">
        <v>666</v>
      </c>
      <c r="E31" s="1590">
        <v>4</v>
      </c>
      <c r="F31" s="1295">
        <v>4</v>
      </c>
      <c r="G31" s="945">
        <v>4</v>
      </c>
      <c r="H31" s="947">
        <v>4</v>
      </c>
      <c r="I31" s="1413">
        <f t="shared" si="1"/>
        <v>16</v>
      </c>
      <c r="J31" s="1367"/>
      <c r="K31" s="1243"/>
    </row>
    <row r="32" spans="2:11" s="991" customFormat="1" ht="14.1" customHeight="1" x14ac:dyDescent="0.2">
      <c r="B32" s="2835"/>
      <c r="C32" s="1146">
        <v>2</v>
      </c>
      <c r="D32" s="1153" t="s">
        <v>849</v>
      </c>
      <c r="E32" s="1592">
        <v>3</v>
      </c>
      <c r="F32" s="888">
        <v>3</v>
      </c>
      <c r="G32" s="887">
        <v>3</v>
      </c>
      <c r="H32" s="930">
        <v>3</v>
      </c>
      <c r="I32" s="1413">
        <f t="shared" si="1"/>
        <v>12</v>
      </c>
      <c r="J32" s="1109"/>
      <c r="K32" s="1243"/>
    </row>
    <row r="33" spans="2:11" s="991" customFormat="1" ht="14.1" customHeight="1" x14ac:dyDescent="0.2">
      <c r="B33" s="2835"/>
      <c r="C33" s="1160">
        <v>3</v>
      </c>
      <c r="D33" s="1153" t="s">
        <v>850</v>
      </c>
      <c r="E33" s="1592">
        <v>2</v>
      </c>
      <c r="F33" s="888">
        <v>2</v>
      </c>
      <c r="G33" s="887">
        <v>2</v>
      </c>
      <c r="H33" s="930">
        <v>2</v>
      </c>
      <c r="I33" s="1413">
        <f t="shared" si="1"/>
        <v>8</v>
      </c>
      <c r="J33" s="1109"/>
      <c r="K33" s="1243"/>
    </row>
    <row r="34" spans="2:11" s="991" customFormat="1" ht="14.1" customHeight="1" x14ac:dyDescent="0.2">
      <c r="B34" s="2835"/>
      <c r="C34" s="1146">
        <v>4</v>
      </c>
      <c r="D34" s="1150" t="s">
        <v>851</v>
      </c>
      <c r="E34" s="1592">
        <v>1</v>
      </c>
      <c r="F34" s="888"/>
      <c r="G34" s="887"/>
      <c r="H34" s="930"/>
      <c r="I34" s="1413">
        <f t="shared" si="1"/>
        <v>1</v>
      </c>
      <c r="J34" s="1109"/>
      <c r="K34" s="1243"/>
    </row>
    <row r="35" spans="2:11" s="991" customFormat="1" ht="14.1" customHeight="1" x14ac:dyDescent="0.2">
      <c r="B35" s="2835"/>
      <c r="C35" s="1160">
        <v>5</v>
      </c>
      <c r="D35" s="1150" t="s">
        <v>670</v>
      </c>
      <c r="E35" s="1592">
        <v>2</v>
      </c>
      <c r="F35" s="888">
        <v>2</v>
      </c>
      <c r="G35" s="887">
        <v>2</v>
      </c>
      <c r="H35" s="930">
        <v>1</v>
      </c>
      <c r="I35" s="1413">
        <f t="shared" si="1"/>
        <v>7</v>
      </c>
      <c r="J35" s="1109"/>
      <c r="K35" s="1243"/>
    </row>
    <row r="36" spans="2:11" s="991" customFormat="1" ht="14.1" customHeight="1" x14ac:dyDescent="0.2">
      <c r="B36" s="2835"/>
      <c r="C36" s="1146">
        <v>6</v>
      </c>
      <c r="D36" s="1149" t="s">
        <v>715</v>
      </c>
      <c r="E36" s="1592">
        <v>2</v>
      </c>
      <c r="F36" s="888">
        <v>1</v>
      </c>
      <c r="G36" s="887"/>
      <c r="H36" s="930"/>
      <c r="I36" s="1413">
        <f t="shared" si="1"/>
        <v>3</v>
      </c>
      <c r="J36" s="1109"/>
      <c r="K36" s="1243"/>
    </row>
    <row r="37" spans="2:11" s="991" customFormat="1" ht="14.1" customHeight="1" x14ac:dyDescent="0.2">
      <c r="B37" s="2835"/>
      <c r="C37" s="1160">
        <v>7</v>
      </c>
      <c r="D37" s="1289" t="s">
        <v>677</v>
      </c>
      <c r="E37" s="1592">
        <v>3</v>
      </c>
      <c r="F37" s="888">
        <v>4</v>
      </c>
      <c r="G37" s="887">
        <v>3</v>
      </c>
      <c r="H37" s="930">
        <v>4</v>
      </c>
      <c r="I37" s="1413">
        <f t="shared" si="1"/>
        <v>14</v>
      </c>
      <c r="J37" s="1109"/>
      <c r="K37" s="1243"/>
    </row>
    <row r="38" spans="2:11" s="991" customFormat="1" ht="14.1" customHeight="1" x14ac:dyDescent="0.2">
      <c r="B38" s="2835"/>
      <c r="C38" s="1146">
        <v>8</v>
      </c>
      <c r="D38" s="1150" t="s">
        <v>676</v>
      </c>
      <c r="E38" s="1592">
        <v>2</v>
      </c>
      <c r="F38" s="888">
        <v>1</v>
      </c>
      <c r="G38" s="887">
        <v>1</v>
      </c>
      <c r="H38" s="930"/>
      <c r="I38" s="1413">
        <f t="shared" si="1"/>
        <v>4</v>
      </c>
      <c r="J38" s="1109"/>
      <c r="K38" s="1243"/>
    </row>
    <row r="39" spans="2:11" s="991" customFormat="1" ht="14.1" customHeight="1" x14ac:dyDescent="0.2">
      <c r="B39" s="2835"/>
      <c r="C39" s="1160">
        <v>9</v>
      </c>
      <c r="D39" s="1150" t="s">
        <v>712</v>
      </c>
      <c r="E39" s="1592">
        <v>2</v>
      </c>
      <c r="F39" s="888">
        <v>1</v>
      </c>
      <c r="G39" s="887">
        <v>1</v>
      </c>
      <c r="H39" s="930"/>
      <c r="I39" s="1413">
        <f t="shared" si="1"/>
        <v>4</v>
      </c>
      <c r="J39" s="1109"/>
      <c r="K39" s="1243"/>
    </row>
    <row r="40" spans="2:11" s="991" customFormat="1" ht="14.1" customHeight="1" x14ac:dyDescent="0.2">
      <c r="B40" s="2835"/>
      <c r="C40" s="1146">
        <v>10</v>
      </c>
      <c r="D40" s="1150" t="s">
        <v>673</v>
      </c>
      <c r="E40" s="1592">
        <v>2</v>
      </c>
      <c r="F40" s="888">
        <v>1</v>
      </c>
      <c r="G40" s="887">
        <v>1</v>
      </c>
      <c r="H40" s="930"/>
      <c r="I40" s="1413">
        <f t="shared" si="1"/>
        <v>4</v>
      </c>
      <c r="J40" s="1109"/>
      <c r="K40" s="1243"/>
    </row>
    <row r="41" spans="2:11" s="991" customFormat="1" ht="14.1" customHeight="1" x14ac:dyDescent="0.2">
      <c r="B41" s="2835"/>
      <c r="C41" s="1160">
        <v>11</v>
      </c>
      <c r="D41" s="1150" t="s">
        <v>674</v>
      </c>
      <c r="E41" s="1592">
        <v>2</v>
      </c>
      <c r="F41" s="888">
        <v>1</v>
      </c>
      <c r="G41" s="887">
        <v>1</v>
      </c>
      <c r="H41" s="930"/>
      <c r="I41" s="1413">
        <f t="shared" si="1"/>
        <v>4</v>
      </c>
      <c r="J41" s="1109"/>
      <c r="K41" s="1243"/>
    </row>
    <row r="42" spans="2:11" s="991" customFormat="1" ht="14.1" customHeight="1" x14ac:dyDescent="0.2">
      <c r="B42" s="2835"/>
      <c r="C42" s="1146">
        <v>12</v>
      </c>
      <c r="D42" s="1150" t="s">
        <v>681</v>
      </c>
      <c r="E42" s="1592">
        <v>1</v>
      </c>
      <c r="F42" s="888"/>
      <c r="G42" s="887"/>
      <c r="H42" s="930"/>
      <c r="I42" s="1413">
        <f t="shared" si="1"/>
        <v>1</v>
      </c>
      <c r="J42" s="1109"/>
      <c r="K42" s="1243"/>
    </row>
    <row r="43" spans="2:11" s="991" customFormat="1" ht="14.1" customHeight="1" x14ac:dyDescent="0.2">
      <c r="B43" s="2835"/>
      <c r="C43" s="1160">
        <v>13</v>
      </c>
      <c r="D43" s="1150" t="s">
        <v>680</v>
      </c>
      <c r="E43" s="1592">
        <v>3</v>
      </c>
      <c r="F43" s="888">
        <v>3</v>
      </c>
      <c r="G43" s="887">
        <v>3</v>
      </c>
      <c r="H43" s="930">
        <v>3</v>
      </c>
      <c r="I43" s="1413">
        <f t="shared" si="1"/>
        <v>12</v>
      </c>
      <c r="J43" s="1109"/>
      <c r="K43" s="1243"/>
    </row>
    <row r="44" spans="2:11" s="991" customFormat="1" ht="14.1" customHeight="1" x14ac:dyDescent="0.2">
      <c r="B44" s="2835"/>
      <c r="C44" s="1146">
        <v>14</v>
      </c>
      <c r="D44" s="1150" t="s">
        <v>678</v>
      </c>
      <c r="E44" s="1592">
        <v>1</v>
      </c>
      <c r="F44" s="888">
        <v>1</v>
      </c>
      <c r="G44" s="887">
        <v>1</v>
      </c>
      <c r="H44" s="930"/>
      <c r="I44" s="1413">
        <f t="shared" si="1"/>
        <v>3</v>
      </c>
      <c r="J44" s="1109"/>
      <c r="K44" s="1243"/>
    </row>
    <row r="45" spans="2:11" s="991" customFormat="1" ht="14.1" customHeight="1" x14ac:dyDescent="0.2">
      <c r="B45" s="2835"/>
      <c r="C45" s="1160">
        <v>15</v>
      </c>
      <c r="D45" s="1149" t="s">
        <v>719</v>
      </c>
      <c r="E45" s="1592">
        <v>1</v>
      </c>
      <c r="F45" s="888">
        <v>1</v>
      </c>
      <c r="G45" s="887"/>
      <c r="H45" s="930"/>
      <c r="I45" s="1413">
        <f t="shared" si="1"/>
        <v>2</v>
      </c>
      <c r="J45" s="1109"/>
      <c r="K45" s="1243"/>
    </row>
    <row r="46" spans="2:11" s="991" customFormat="1" ht="14.1" customHeight="1" x14ac:dyDescent="0.2">
      <c r="B46" s="2835"/>
      <c r="C46" s="1332">
        <v>16</v>
      </c>
      <c r="D46" s="1287" t="s">
        <v>682</v>
      </c>
      <c r="E46" s="1593">
        <v>1</v>
      </c>
      <c r="F46" s="1285">
        <v>1</v>
      </c>
      <c r="G46" s="1284">
        <v>1</v>
      </c>
      <c r="H46" s="1283">
        <v>1</v>
      </c>
      <c r="I46" s="1413">
        <f t="shared" si="1"/>
        <v>4</v>
      </c>
      <c r="J46" s="1357"/>
      <c r="K46" s="1243"/>
    </row>
    <row r="47" spans="2:11" s="991" customFormat="1" ht="19.350000000000001" customHeight="1" thickBot="1" x14ac:dyDescent="0.25">
      <c r="B47" s="2835"/>
      <c r="C47" s="1280" t="s">
        <v>857</v>
      </c>
      <c r="D47" s="1279"/>
      <c r="E47" s="1594"/>
      <c r="F47" s="921"/>
      <c r="G47" s="920"/>
      <c r="H47" s="920"/>
      <c r="I47" s="1413">
        <f t="shared" si="1"/>
        <v>0</v>
      </c>
      <c r="J47" s="2019"/>
      <c r="K47" s="1243"/>
    </row>
    <row r="48" spans="2:11" s="1223" customFormat="1" ht="19.5" customHeight="1" thickTop="1" x14ac:dyDescent="0.2">
      <c r="B48" s="1356"/>
      <c r="C48" s="1266" t="s">
        <v>773</v>
      </c>
      <c r="D48" s="1275"/>
      <c r="E48" s="1273">
        <f>SUM(E49:E57)</f>
        <v>0</v>
      </c>
      <c r="F48" s="1273">
        <f>SUM(F49:F57)</f>
        <v>0</v>
      </c>
      <c r="G48" s="1273">
        <f>SUM(G49:G57)</f>
        <v>0</v>
      </c>
      <c r="H48" s="1274">
        <f>SUM(H49:H57)</f>
        <v>0</v>
      </c>
      <c r="I48" s="1400">
        <f t="shared" si="1"/>
        <v>0</v>
      </c>
      <c r="J48" s="1355"/>
      <c r="K48" s="1243"/>
    </row>
    <row r="49" spans="2:11" s="1223" customFormat="1" ht="14.1" customHeight="1" x14ac:dyDescent="0.2">
      <c r="B49" s="988"/>
      <c r="C49" s="1126">
        <v>1</v>
      </c>
      <c r="D49" s="1259"/>
      <c r="E49" s="1591"/>
      <c r="F49" s="894"/>
      <c r="G49" s="893"/>
      <c r="H49" s="898"/>
      <c r="I49" s="1383">
        <f t="shared" si="1"/>
        <v>0</v>
      </c>
      <c r="J49" s="1111"/>
      <c r="K49" s="1243"/>
    </row>
    <row r="50" spans="2:11" s="1223" customFormat="1" ht="14.1" customHeight="1" x14ac:dyDescent="0.2">
      <c r="B50" s="988"/>
      <c r="C50" s="1126">
        <v>2</v>
      </c>
      <c r="D50" s="1253"/>
      <c r="E50" s="1591"/>
      <c r="F50" s="894"/>
      <c r="G50" s="893"/>
      <c r="H50" s="898"/>
      <c r="I50" s="1383">
        <f t="shared" si="1"/>
        <v>0</v>
      </c>
      <c r="J50" s="1111"/>
      <c r="K50" s="1243"/>
    </row>
    <row r="51" spans="2:11" s="1223" customFormat="1" ht="14.1" customHeight="1" x14ac:dyDescent="0.2">
      <c r="B51" s="988"/>
      <c r="C51" s="1126">
        <v>3</v>
      </c>
      <c r="D51" s="1253"/>
      <c r="E51" s="1591"/>
      <c r="F51" s="894"/>
      <c r="G51" s="893"/>
      <c r="H51" s="898"/>
      <c r="I51" s="1383">
        <f t="shared" si="1"/>
        <v>0</v>
      </c>
      <c r="J51" s="1111"/>
      <c r="K51" s="1243"/>
    </row>
    <row r="52" spans="2:11" s="1223" customFormat="1" ht="14.1" customHeight="1" x14ac:dyDescent="0.2">
      <c r="B52" s="988"/>
      <c r="C52" s="1126">
        <v>4</v>
      </c>
      <c r="D52" s="1253"/>
      <c r="E52" s="1591"/>
      <c r="F52" s="894"/>
      <c r="G52" s="893"/>
      <c r="H52" s="898"/>
      <c r="I52" s="1383">
        <f t="shared" si="1"/>
        <v>0</v>
      </c>
      <c r="J52" s="1111"/>
      <c r="K52" s="1243"/>
    </row>
    <row r="53" spans="2:11" s="1223" customFormat="1" ht="14.1" customHeight="1" x14ac:dyDescent="0.2">
      <c r="B53" s="988"/>
      <c r="C53" s="1126">
        <v>5</v>
      </c>
      <c r="D53" s="1253"/>
      <c r="E53" s="1591"/>
      <c r="F53" s="894"/>
      <c r="G53" s="893"/>
      <c r="H53" s="898"/>
      <c r="I53" s="1383">
        <f t="shared" si="1"/>
        <v>0</v>
      </c>
      <c r="J53" s="1111"/>
      <c r="K53" s="1243"/>
    </row>
    <row r="54" spans="2:11" s="1223" customFormat="1" ht="14.1" customHeight="1" x14ac:dyDescent="0.2">
      <c r="B54" s="988"/>
      <c r="C54" s="1126">
        <v>6</v>
      </c>
      <c r="D54" s="1253"/>
      <c r="E54" s="1591"/>
      <c r="F54" s="894"/>
      <c r="G54" s="893"/>
      <c r="H54" s="898"/>
      <c r="I54" s="1383">
        <f t="shared" si="1"/>
        <v>0</v>
      </c>
      <c r="J54" s="1111"/>
      <c r="K54" s="1243"/>
    </row>
    <row r="55" spans="2:11" s="1223" customFormat="1" ht="14.1" customHeight="1" x14ac:dyDescent="0.2">
      <c r="B55" s="929"/>
      <c r="C55" s="1125">
        <v>7</v>
      </c>
      <c r="D55" s="1253"/>
      <c r="E55" s="1592"/>
      <c r="F55" s="888"/>
      <c r="G55" s="887"/>
      <c r="H55" s="930"/>
      <c r="I55" s="1383">
        <f t="shared" si="1"/>
        <v>0</v>
      </c>
      <c r="J55" s="883"/>
      <c r="K55" s="1243"/>
    </row>
    <row r="56" spans="2:11" s="1223" customFormat="1" ht="14.1" customHeight="1" x14ac:dyDescent="0.2">
      <c r="B56" s="929"/>
      <c r="C56" s="1125">
        <v>8</v>
      </c>
      <c r="D56" s="1253"/>
      <c r="E56" s="1592"/>
      <c r="F56" s="888"/>
      <c r="G56" s="887"/>
      <c r="H56" s="930"/>
      <c r="I56" s="1383">
        <f t="shared" si="1"/>
        <v>0</v>
      </c>
      <c r="J56" s="883"/>
      <c r="K56" s="1243"/>
    </row>
    <row r="57" spans="2:11" s="1223" customFormat="1" ht="14.1" customHeight="1" thickBot="1" x14ac:dyDescent="0.25">
      <c r="B57" s="926"/>
      <c r="C57" s="1132">
        <v>9</v>
      </c>
      <c r="D57" s="1248"/>
      <c r="E57" s="1595"/>
      <c r="F57" s="911"/>
      <c r="G57" s="910"/>
      <c r="H57" s="1143"/>
      <c r="I57" s="1383">
        <f t="shared" si="1"/>
        <v>0</v>
      </c>
      <c r="J57" s="1354"/>
      <c r="K57" s="1243"/>
    </row>
    <row r="58" spans="2:11" s="1223" customFormat="1" ht="19.350000000000001" customHeight="1" thickTop="1" x14ac:dyDescent="0.2">
      <c r="B58" s="1265"/>
      <c r="C58" s="1266" t="s">
        <v>772</v>
      </c>
      <c r="D58" s="1265"/>
      <c r="E58" s="1263">
        <f>SUM(E59:E63)</f>
        <v>0</v>
      </c>
      <c r="F58" s="1264">
        <f>SUM(F59:F63)</f>
        <v>0</v>
      </c>
      <c r="G58" s="1263">
        <f>SUM(G59:G63)</f>
        <v>0</v>
      </c>
      <c r="H58" s="1263">
        <f>SUM(H59:H63)</f>
        <v>0</v>
      </c>
      <c r="I58" s="1395">
        <f t="shared" si="1"/>
        <v>0</v>
      </c>
      <c r="J58" s="1353"/>
      <c r="K58" s="1243"/>
    </row>
    <row r="59" spans="2:11" s="1223" customFormat="1" ht="14.1" customHeight="1" x14ac:dyDescent="0.2">
      <c r="B59" s="988"/>
      <c r="C59" s="1126">
        <v>1</v>
      </c>
      <c r="D59" s="1253"/>
      <c r="E59" s="1591"/>
      <c r="F59" s="894"/>
      <c r="G59" s="893"/>
      <c r="H59" s="898"/>
      <c r="I59" s="1383">
        <f t="shared" si="1"/>
        <v>0</v>
      </c>
      <c r="J59" s="1111"/>
      <c r="K59" s="1243"/>
    </row>
    <row r="60" spans="2:11" s="1223" customFormat="1" ht="14.1" customHeight="1" x14ac:dyDescent="0.2">
      <c r="B60" s="929"/>
      <c r="C60" s="1125">
        <v>2</v>
      </c>
      <c r="D60" s="1253"/>
      <c r="E60" s="1592"/>
      <c r="F60" s="888"/>
      <c r="G60" s="887"/>
      <c r="H60" s="930"/>
      <c r="I60" s="1383">
        <f t="shared" si="1"/>
        <v>0</v>
      </c>
      <c r="J60" s="883"/>
      <c r="K60" s="1243"/>
    </row>
    <row r="61" spans="2:11" s="1223" customFormat="1" ht="14.1" customHeight="1" x14ac:dyDescent="0.2">
      <c r="B61" s="1133"/>
      <c r="C61" s="1125">
        <v>3</v>
      </c>
      <c r="D61" s="1253"/>
      <c r="E61" s="1592"/>
      <c r="F61" s="888"/>
      <c r="G61" s="887"/>
      <c r="H61" s="930"/>
      <c r="I61" s="1383">
        <f t="shared" si="1"/>
        <v>0</v>
      </c>
      <c r="J61" s="883"/>
      <c r="K61" s="1243"/>
    </row>
    <row r="62" spans="2:11" s="1223" customFormat="1" ht="14.1" customHeight="1" x14ac:dyDescent="0.2">
      <c r="B62" s="929"/>
      <c r="C62" s="1125">
        <v>4</v>
      </c>
      <c r="D62" s="1253"/>
      <c r="E62" s="1592"/>
      <c r="F62" s="888"/>
      <c r="G62" s="887"/>
      <c r="H62" s="930"/>
      <c r="I62" s="1383">
        <f t="shared" si="1"/>
        <v>0</v>
      </c>
      <c r="J62" s="883"/>
      <c r="K62" s="1243"/>
    </row>
    <row r="63" spans="2:11" s="1223" customFormat="1" ht="14.1" customHeight="1" thickBot="1" x14ac:dyDescent="0.25">
      <c r="B63" s="1351"/>
      <c r="C63" s="1249">
        <v>5</v>
      </c>
      <c r="D63" s="1466"/>
      <c r="E63" s="1596"/>
      <c r="F63" s="1246"/>
      <c r="G63" s="1122"/>
      <c r="H63" s="1139"/>
      <c r="I63" s="1383">
        <f t="shared" si="1"/>
        <v>0</v>
      </c>
      <c r="J63" s="1350"/>
      <c r="K63" s="1243"/>
    </row>
    <row r="64" spans="2:11" s="1223" customFormat="1" ht="14.1" customHeight="1" thickTop="1" x14ac:dyDescent="0.2">
      <c r="B64" s="1349"/>
      <c r="C64" s="1241" t="s">
        <v>828</v>
      </c>
      <c r="D64" s="1241"/>
      <c r="E64" s="1597"/>
      <c r="F64" s="1240"/>
      <c r="G64" s="1240"/>
      <c r="H64" s="1240"/>
      <c r="I64" s="1383">
        <f t="shared" si="1"/>
        <v>0</v>
      </c>
      <c r="J64" s="1347"/>
    </row>
    <row r="65" spans="2:10" s="1223" customFormat="1" ht="14.1" customHeight="1" x14ac:dyDescent="0.2">
      <c r="B65" s="1346"/>
      <c r="C65" s="1235" t="s">
        <v>721</v>
      </c>
      <c r="D65" s="1235"/>
      <c r="E65" s="1598"/>
      <c r="F65" s="1234"/>
      <c r="G65" s="1234"/>
      <c r="H65" s="1234"/>
      <c r="I65" s="1383">
        <f t="shared" si="1"/>
        <v>0</v>
      </c>
      <c r="J65" s="1344"/>
    </row>
    <row r="66" spans="2:10" s="1223" customFormat="1" ht="14.1" customHeight="1" x14ac:dyDescent="0.2">
      <c r="B66" s="1346"/>
      <c r="C66" s="1235" t="s">
        <v>829</v>
      </c>
      <c r="D66" s="1235"/>
      <c r="E66" s="1598"/>
      <c r="F66" s="1234"/>
      <c r="G66" s="1234"/>
      <c r="H66" s="1234"/>
      <c r="I66" s="1383">
        <f t="shared" si="1"/>
        <v>0</v>
      </c>
      <c r="J66" s="1344"/>
    </row>
    <row r="67" spans="2:10" s="1223" customFormat="1" ht="14.1" customHeight="1" thickBot="1" x14ac:dyDescent="0.25">
      <c r="B67" s="1343"/>
      <c r="C67" s="1642" t="s">
        <v>853</v>
      </c>
      <c r="D67" s="1342"/>
      <c r="E67" s="1599"/>
      <c r="F67" s="1341"/>
      <c r="G67" s="1341"/>
      <c r="H67" s="1340"/>
      <c r="I67" s="1383">
        <f t="shared" si="1"/>
        <v>0</v>
      </c>
      <c r="J67" s="1338"/>
    </row>
    <row r="68" spans="2:10" ht="16.5" customHeight="1" x14ac:dyDescent="0.2">
      <c r="C68" s="1420" t="s">
        <v>479</v>
      </c>
      <c r="D68" s="2020" t="s">
        <v>868</v>
      </c>
      <c r="E68" s="2021"/>
      <c r="F68" s="2021"/>
      <c r="G68" s="2021"/>
      <c r="H68" s="2021"/>
      <c r="I68" s="2021"/>
    </row>
    <row r="69" spans="2:10" ht="13.5" customHeight="1" x14ac:dyDescent="0.25">
      <c r="C69" s="1419" t="s">
        <v>869</v>
      </c>
      <c r="D69" s="2870" t="s">
        <v>870</v>
      </c>
      <c r="E69" s="2871"/>
      <c r="F69" s="2871"/>
      <c r="G69" s="2871"/>
      <c r="H69" s="2871"/>
      <c r="I69" s="2872"/>
    </row>
    <row r="70" spans="2:10" x14ac:dyDescent="0.2">
      <c r="D70" s="1095"/>
      <c r="E70" s="1220"/>
      <c r="F70" s="1095"/>
      <c r="G70" s="1095"/>
      <c r="H70" s="1203"/>
      <c r="I70" s="1095"/>
    </row>
  </sheetData>
  <sheetProtection algorithmName="SHA-512" hashValue="rz4WXky9z8MAxjFm2sT2qIbp0eslLSqZrcnm5YsKmtXhavqqAm8Q0GTXSstsLZmm/ORjtYdnQeePw+NVSfZNeQ==" saltValue="tH/uVQhPo+4WZ4nJrZK//Q==" spinCount="100000" sheet="1" formatRows="0"/>
  <mergeCells count="15">
    <mergeCell ref="D69:I69"/>
    <mergeCell ref="E12:H12"/>
    <mergeCell ref="J13:J19"/>
    <mergeCell ref="I2:J2"/>
    <mergeCell ref="B21:B30"/>
    <mergeCell ref="B31:B47"/>
    <mergeCell ref="D3:H3"/>
    <mergeCell ref="H5:I5"/>
    <mergeCell ref="B6:D12"/>
    <mergeCell ref="E6:H6"/>
    <mergeCell ref="I6:I12"/>
    <mergeCell ref="J6:J12"/>
    <mergeCell ref="E7:H7"/>
    <mergeCell ref="E9:H9"/>
    <mergeCell ref="E10:H10"/>
  </mergeCells>
  <printOptions horizontalCentered="1"/>
  <pageMargins left="0.59055118110236227" right="0.51181102362204722" top="1.1811023622047245" bottom="0.98425196850393704" header="0.51181102362204722" footer="0.51181102362204722"/>
  <pageSetup paperSize="9" scale="44"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256BA91B-ACB1-45ED-9B7C-F5EAF5AB383A}">
          <x14:formula1>
            <xm:f>słownik!$A$2:$A$175</xm:f>
          </x14:formula1>
          <xm:sqref>D49:D57 D59:D63</xm:sqref>
        </x14:dataValidation>
      </x14:dataValidations>
    </ext>
  </extLst>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4F3147-CE65-465B-B6F3-C80912242EC4}">
  <sheetPr>
    <tabColor rgb="FFFF0000"/>
    <pageSetUpPr fitToPage="1"/>
  </sheetPr>
  <dimension ref="B1:Q72"/>
  <sheetViews>
    <sheetView showGridLines="0" view="pageBreakPreview" zoomScaleNormal="100" zoomScaleSheetLayoutView="100" workbookViewId="0">
      <selection activeCell="L2" sqref="L2:N2"/>
    </sheetView>
  </sheetViews>
  <sheetFormatPr defaultColWidth="9.28515625" defaultRowHeight="12.75" x14ac:dyDescent="0.2"/>
  <cols>
    <col min="1" max="1" width="2.85546875" style="874" customWidth="1"/>
    <col min="2" max="2" width="6.42578125" style="874" customWidth="1"/>
    <col min="3" max="3" width="4.42578125" style="874" customWidth="1"/>
    <col min="4" max="4" width="44.42578125" style="874" customWidth="1"/>
    <col min="5" max="10" width="5.7109375" style="874" customWidth="1"/>
    <col min="11" max="11" width="6.5703125" style="874" customWidth="1"/>
    <col min="12" max="12" width="6.7109375" style="874" customWidth="1"/>
    <col min="13" max="13" width="8.5703125" style="874" customWidth="1"/>
    <col min="14" max="14" width="14.28515625" style="874" customWidth="1"/>
    <col min="15" max="15" width="5.42578125" style="874" customWidth="1"/>
    <col min="16" max="16384" width="9.28515625" style="874"/>
  </cols>
  <sheetData>
    <row r="1" spans="2:15" ht="32.25" customHeight="1" x14ac:dyDescent="0.2">
      <c r="B1" s="643"/>
      <c r="C1" s="643"/>
      <c r="D1" s="977"/>
      <c r="E1" s="977"/>
      <c r="F1" s="977"/>
      <c r="G1" s="977"/>
      <c r="H1" s="977"/>
      <c r="I1" s="977"/>
      <c r="J1" s="977"/>
      <c r="K1" s="977"/>
      <c r="L1" s="977"/>
      <c r="M1" s="977"/>
      <c r="N1" s="977"/>
    </row>
    <row r="2" spans="2:15" s="1223" customFormat="1" ht="18" x14ac:dyDescent="0.2">
      <c r="B2" s="966"/>
      <c r="C2" s="966"/>
      <c r="D2" s="965" t="str">
        <f>wizyt!C3</f>
        <v>??</v>
      </c>
      <c r="E2" s="1017"/>
      <c r="F2" s="1017"/>
      <c r="G2" s="1017"/>
      <c r="H2" s="1017"/>
      <c r="I2" s="1017"/>
      <c r="J2" s="1017"/>
      <c r="K2" s="1017"/>
      <c r="L2" s="2040" t="str">
        <f>wizyt!$B$1</f>
        <v xml:space="preserve"> </v>
      </c>
      <c r="M2" s="2708" t="str">
        <f>wizyt!$D$1</f>
        <v xml:space="preserve"> </v>
      </c>
      <c r="N2" s="2709"/>
    </row>
    <row r="3" spans="2:15" s="1223" customFormat="1" ht="20.25" x14ac:dyDescent="0.2">
      <c r="B3" s="270"/>
      <c r="C3" s="270"/>
      <c r="D3" s="2710" t="s">
        <v>755</v>
      </c>
      <c r="E3" s="2710"/>
      <c r="F3" s="2710"/>
      <c r="G3" s="2710"/>
      <c r="H3" s="2710"/>
      <c r="I3" s="2710"/>
      <c r="J3" s="2710"/>
      <c r="K3" s="2710"/>
      <c r="L3" s="2710"/>
      <c r="M3" s="998" t="str">
        <f>wizyt!H3</f>
        <v>2023/2024</v>
      </c>
      <c r="N3" s="270"/>
    </row>
    <row r="4" spans="2:15" s="1223" customFormat="1" ht="18.75" customHeight="1" x14ac:dyDescent="0.2">
      <c r="B4" s="997" t="s">
        <v>775</v>
      </c>
      <c r="C4" s="963"/>
      <c r="D4" s="996"/>
      <c r="E4" s="996"/>
      <c r="F4" s="996"/>
      <c r="G4" s="996"/>
      <c r="H4" s="1445" t="s">
        <v>858</v>
      </c>
      <c r="I4" s="996"/>
      <c r="J4" s="996" t="s">
        <v>859</v>
      </c>
      <c r="K4" s="996"/>
      <c r="L4" s="996"/>
      <c r="M4" s="995"/>
      <c r="N4" s="270"/>
    </row>
    <row r="5" spans="2:15" s="1223" customFormat="1" ht="27" customHeight="1" thickBot="1" x14ac:dyDescent="0.25">
      <c r="B5" s="1323" t="s">
        <v>863</v>
      </c>
      <c r="C5" s="1322"/>
      <c r="D5" s="330"/>
      <c r="E5" s="1016"/>
      <c r="F5" s="1016"/>
      <c r="G5" s="1321"/>
      <c r="H5" s="1016"/>
      <c r="I5" s="1016"/>
      <c r="J5" s="2849"/>
      <c r="K5" s="2849"/>
      <c r="L5" s="2849"/>
      <c r="M5" s="2849"/>
      <c r="N5" s="270"/>
    </row>
    <row r="6" spans="2:15" s="1223" customFormat="1" ht="12.75" customHeight="1" x14ac:dyDescent="0.2">
      <c r="B6" s="2713" t="s">
        <v>756</v>
      </c>
      <c r="C6" s="2765"/>
      <c r="D6" s="2765"/>
      <c r="E6" s="2850" t="s">
        <v>691</v>
      </c>
      <c r="F6" s="2851"/>
      <c r="G6" s="2851"/>
      <c r="H6" s="2851"/>
      <c r="I6" s="2851"/>
      <c r="J6" s="2852"/>
      <c r="K6" s="2862" t="s">
        <v>109</v>
      </c>
      <c r="L6" s="2863"/>
      <c r="M6" s="2853" t="s">
        <v>790</v>
      </c>
      <c r="N6" s="2838" t="s">
        <v>758</v>
      </c>
    </row>
    <row r="7" spans="2:15" s="1223" customFormat="1" ht="12.75" customHeight="1" x14ac:dyDescent="0.2">
      <c r="B7" s="2715"/>
      <c r="C7" s="2766"/>
      <c r="D7" s="2766"/>
      <c r="E7" s="2841" t="s">
        <v>817</v>
      </c>
      <c r="F7" s="2841"/>
      <c r="G7" s="2841"/>
      <c r="H7" s="2841"/>
      <c r="I7" s="2841"/>
      <c r="J7" s="2842"/>
      <c r="K7" s="2864"/>
      <c r="L7" s="2865"/>
      <c r="M7" s="2854"/>
      <c r="N7" s="2839"/>
    </row>
    <row r="8" spans="2:15" s="1223" customFormat="1" ht="12.75" customHeight="1" x14ac:dyDescent="0.2">
      <c r="B8" s="2715"/>
      <c r="C8" s="2766"/>
      <c r="D8" s="2766"/>
      <c r="E8" s="958" t="s">
        <v>523</v>
      </c>
      <c r="F8" s="958" t="s">
        <v>524</v>
      </c>
      <c r="G8" s="958" t="s">
        <v>525</v>
      </c>
      <c r="H8" s="960" t="s">
        <v>526</v>
      </c>
      <c r="I8" s="960" t="s">
        <v>527</v>
      </c>
      <c r="J8" s="1376" t="s">
        <v>528</v>
      </c>
      <c r="K8" s="2856" t="s">
        <v>862</v>
      </c>
      <c r="L8" s="2859" t="s">
        <v>856</v>
      </c>
      <c r="M8" s="2854"/>
      <c r="N8" s="2839"/>
    </row>
    <row r="9" spans="2:15" s="1223" customFormat="1" ht="12.75" customHeight="1" x14ac:dyDescent="0.2">
      <c r="B9" s="2715"/>
      <c r="C9" s="2766"/>
      <c r="D9" s="2766"/>
      <c r="E9" s="2873" t="s">
        <v>872</v>
      </c>
      <c r="F9" s="2874"/>
      <c r="G9" s="2824" t="s">
        <v>856</v>
      </c>
      <c r="H9" s="2825"/>
      <c r="I9" s="2825"/>
      <c r="J9" s="2826"/>
      <c r="K9" s="2857"/>
      <c r="L9" s="2860"/>
      <c r="M9" s="2854"/>
      <c r="N9" s="2839"/>
    </row>
    <row r="10" spans="2:15" s="1223" customFormat="1" ht="12.75" customHeight="1" x14ac:dyDescent="0.2">
      <c r="B10" s="2715"/>
      <c r="C10" s="2766"/>
      <c r="D10" s="2766"/>
      <c r="E10" s="2754" t="s">
        <v>844</v>
      </c>
      <c r="F10" s="2695"/>
      <c r="G10" s="2695"/>
      <c r="H10" s="2695"/>
      <c r="I10" s="2695"/>
      <c r="J10" s="2809"/>
      <c r="K10" s="2857"/>
      <c r="L10" s="2860"/>
      <c r="M10" s="2854"/>
      <c r="N10" s="2839"/>
    </row>
    <row r="11" spans="2:15" s="1223" customFormat="1" ht="12.75" customHeight="1" x14ac:dyDescent="0.2">
      <c r="B11" s="2715"/>
      <c r="C11" s="2766"/>
      <c r="D11" s="2766"/>
      <c r="E11" s="1728">
        <f>'kalendarz  A'!$F$30</f>
        <v>27</v>
      </c>
      <c r="F11" s="1728">
        <f>'kalendarz  A'!$F$30</f>
        <v>27</v>
      </c>
      <c r="G11" s="1728">
        <f>'kalendarz  A'!$F$30</f>
        <v>27</v>
      </c>
      <c r="H11" s="1728">
        <f>'kalendarz  A'!$F$30</f>
        <v>27</v>
      </c>
      <c r="I11" s="1728">
        <f>'kalendarz  A'!$F$30</f>
        <v>27</v>
      </c>
      <c r="J11" s="1728">
        <f>'kalendarz  A'!$F$31</f>
        <v>11</v>
      </c>
      <c r="K11" s="2857"/>
      <c r="L11" s="2860"/>
      <c r="M11" s="2854"/>
      <c r="N11" s="2839"/>
    </row>
    <row r="12" spans="2:15" s="1223" customFormat="1" ht="16.5" customHeight="1" thickBot="1" x14ac:dyDescent="0.25">
      <c r="B12" s="2717"/>
      <c r="C12" s="2767"/>
      <c r="D12" s="2767"/>
      <c r="E12" s="2827" t="s">
        <v>845</v>
      </c>
      <c r="F12" s="2828"/>
      <c r="G12" s="2828"/>
      <c r="H12" s="2828"/>
      <c r="I12" s="2828"/>
      <c r="J12" s="2829"/>
      <c r="K12" s="2858"/>
      <c r="L12" s="2861"/>
      <c r="M12" s="2855"/>
      <c r="N12" s="2840"/>
    </row>
    <row r="13" spans="2:15" s="1223" customFormat="1" ht="27" customHeight="1" thickBot="1" x14ac:dyDescent="0.25">
      <c r="B13" s="1375"/>
      <c r="C13" s="1316"/>
      <c r="D13" s="1315" t="s">
        <v>818</v>
      </c>
      <c r="E13" s="1314">
        <f t="shared" ref="E13:J13" si="0">SUM(E17:E19)+E14</f>
        <v>30</v>
      </c>
      <c r="F13" s="1314">
        <f t="shared" si="0"/>
        <v>32</v>
      </c>
      <c r="G13" s="1314">
        <f t="shared" si="0"/>
        <v>31</v>
      </c>
      <c r="H13" s="1314">
        <f t="shared" si="0"/>
        <v>26</v>
      </c>
      <c r="I13" s="1314">
        <f t="shared" si="0"/>
        <v>23</v>
      </c>
      <c r="J13" s="1314">
        <f t="shared" si="0"/>
        <v>19</v>
      </c>
      <c r="K13" s="1418">
        <f t="shared" ref="K13:K19" si="1">SUM(E13:F13)</f>
        <v>62</v>
      </c>
      <c r="L13" s="1313">
        <f t="shared" ref="L13:L19" si="2">SUM(G13:J13)</f>
        <v>99</v>
      </c>
      <c r="M13" s="1313">
        <f>SUM(K13:L13)</f>
        <v>161</v>
      </c>
      <c r="N13" s="2843"/>
      <c r="O13" s="1243"/>
    </row>
    <row r="14" spans="2:15" s="1223" customFormat="1" ht="14.25" customHeight="1" x14ac:dyDescent="0.2">
      <c r="B14" s="1372"/>
      <c r="C14" s="1308"/>
      <c r="D14" s="1183" t="s">
        <v>819</v>
      </c>
      <c r="E14" s="1444">
        <f t="shared" ref="E14:J14" si="3">SUM(E15:E16)</f>
        <v>30</v>
      </c>
      <c r="F14" s="1444">
        <f t="shared" si="3"/>
        <v>32</v>
      </c>
      <c r="G14" s="1307">
        <f t="shared" si="3"/>
        <v>31</v>
      </c>
      <c r="H14" s="1307">
        <f t="shared" si="3"/>
        <v>26</v>
      </c>
      <c r="I14" s="1307">
        <f t="shared" si="3"/>
        <v>23</v>
      </c>
      <c r="J14" s="1307">
        <f t="shared" si="3"/>
        <v>19</v>
      </c>
      <c r="K14" s="1416">
        <f t="shared" si="1"/>
        <v>62</v>
      </c>
      <c r="L14" s="1310">
        <f t="shared" si="2"/>
        <v>99</v>
      </c>
      <c r="M14" s="1373">
        <f>SUM(E14:J14)</f>
        <v>161</v>
      </c>
      <c r="N14" s="2844"/>
      <c r="O14" s="1243"/>
    </row>
    <row r="15" spans="2:15" s="1223" customFormat="1" ht="14.25" customHeight="1" x14ac:dyDescent="0.2">
      <c r="B15" s="1372"/>
      <c r="C15" s="1308"/>
      <c r="D15" s="1183" t="s">
        <v>820</v>
      </c>
      <c r="E15" s="1444">
        <f t="shared" ref="E15:J15" si="4">SUM(E21:E31)</f>
        <v>0</v>
      </c>
      <c r="F15" s="1444">
        <f t="shared" si="4"/>
        <v>0</v>
      </c>
      <c r="G15" s="1307">
        <f t="shared" si="4"/>
        <v>0</v>
      </c>
      <c r="H15" s="1307">
        <f t="shared" si="4"/>
        <v>0</v>
      </c>
      <c r="I15" s="1307">
        <f t="shared" si="4"/>
        <v>0</v>
      </c>
      <c r="J15" s="1307">
        <f t="shared" si="4"/>
        <v>0</v>
      </c>
      <c r="K15" s="1417">
        <f t="shared" si="1"/>
        <v>0</v>
      </c>
      <c r="L15" s="1310">
        <f t="shared" si="2"/>
        <v>0</v>
      </c>
      <c r="M15" s="1373">
        <f>SUM(E15:J15)</f>
        <v>0</v>
      </c>
      <c r="N15" s="2844"/>
      <c r="O15" s="1243"/>
    </row>
    <row r="16" spans="2:15" s="1223" customFormat="1" ht="14.25" customHeight="1" x14ac:dyDescent="0.2">
      <c r="B16" s="1372"/>
      <c r="C16" s="1308"/>
      <c r="D16" s="1183" t="s">
        <v>821</v>
      </c>
      <c r="E16" s="1444">
        <f t="shared" ref="E16:J16" si="5">SUM(E32:E49)</f>
        <v>30</v>
      </c>
      <c r="F16" s="1444">
        <f t="shared" si="5"/>
        <v>32</v>
      </c>
      <c r="G16" s="1307">
        <f t="shared" si="5"/>
        <v>31</v>
      </c>
      <c r="H16" s="1307">
        <f t="shared" si="5"/>
        <v>26</v>
      </c>
      <c r="I16" s="1307">
        <f t="shared" si="5"/>
        <v>23</v>
      </c>
      <c r="J16" s="1307">
        <f t="shared" si="5"/>
        <v>19</v>
      </c>
      <c r="K16" s="1417">
        <f t="shared" si="1"/>
        <v>62</v>
      </c>
      <c r="L16" s="1310">
        <f t="shared" si="2"/>
        <v>99</v>
      </c>
      <c r="M16" s="1373">
        <f>SUM(E16:J16)</f>
        <v>161</v>
      </c>
      <c r="N16" s="2844"/>
      <c r="O16" s="1243"/>
    </row>
    <row r="17" spans="2:15" s="1223" customFormat="1" ht="14.25" customHeight="1" x14ac:dyDescent="0.2">
      <c r="B17" s="1372"/>
      <c r="C17" s="1308"/>
      <c r="D17" s="1183" t="s">
        <v>822</v>
      </c>
      <c r="E17" s="1444">
        <f t="shared" ref="E17:J17" si="6">E50</f>
        <v>0</v>
      </c>
      <c r="F17" s="1444">
        <f t="shared" si="6"/>
        <v>0</v>
      </c>
      <c r="G17" s="1307">
        <f t="shared" si="6"/>
        <v>0</v>
      </c>
      <c r="H17" s="1311">
        <f t="shared" si="6"/>
        <v>0</v>
      </c>
      <c r="I17" s="1311">
        <f t="shared" si="6"/>
        <v>0</v>
      </c>
      <c r="J17" s="1312">
        <f t="shared" si="6"/>
        <v>0</v>
      </c>
      <c r="K17" s="1416">
        <f t="shared" si="1"/>
        <v>0</v>
      </c>
      <c r="L17" s="1310">
        <f t="shared" si="2"/>
        <v>0</v>
      </c>
      <c r="M17" s="1373">
        <f>SUM(E17:J17)</f>
        <v>0</v>
      </c>
      <c r="N17" s="2844"/>
      <c r="O17" s="1243"/>
    </row>
    <row r="18" spans="2:15" s="1223" customFormat="1" ht="14.25" customHeight="1" x14ac:dyDescent="0.2">
      <c r="B18" s="1372"/>
      <c r="C18" s="1308"/>
      <c r="D18" s="1183" t="s">
        <v>823</v>
      </c>
      <c r="E18" s="1444">
        <f t="shared" ref="E18:J18" si="7">E60</f>
        <v>0</v>
      </c>
      <c r="F18" s="1444">
        <f t="shared" si="7"/>
        <v>0</v>
      </c>
      <c r="G18" s="1307">
        <f t="shared" si="7"/>
        <v>0</v>
      </c>
      <c r="H18" s="1311">
        <f t="shared" si="7"/>
        <v>0</v>
      </c>
      <c r="I18" s="1311">
        <f t="shared" si="7"/>
        <v>0</v>
      </c>
      <c r="J18" s="1311">
        <f t="shared" si="7"/>
        <v>0</v>
      </c>
      <c r="K18" s="1416">
        <f t="shared" si="1"/>
        <v>0</v>
      </c>
      <c r="L18" s="1310">
        <f t="shared" si="2"/>
        <v>0</v>
      </c>
      <c r="M18" s="1373">
        <f>SUM(E18:J18)</f>
        <v>0</v>
      </c>
      <c r="N18" s="2844"/>
      <c r="O18" s="1243"/>
    </row>
    <row r="19" spans="2:15" s="1223" customFormat="1" ht="13.5" customHeight="1" thickBot="1" x14ac:dyDescent="0.25">
      <c r="B19" s="1372"/>
      <c r="C19" s="1308"/>
      <c r="D19" s="1039" t="s">
        <v>846</v>
      </c>
      <c r="E19" s="1444">
        <f t="shared" ref="E19:J19" si="8">SUM(E66:E69)</f>
        <v>0</v>
      </c>
      <c r="F19" s="1444">
        <f t="shared" si="8"/>
        <v>0</v>
      </c>
      <c r="G19" s="1307">
        <f t="shared" si="8"/>
        <v>0</v>
      </c>
      <c r="H19" s="1307">
        <f t="shared" si="8"/>
        <v>0</v>
      </c>
      <c r="I19" s="1307">
        <f t="shared" si="8"/>
        <v>0</v>
      </c>
      <c r="J19" s="1307">
        <f t="shared" si="8"/>
        <v>0</v>
      </c>
      <c r="K19" s="1416">
        <f t="shared" si="1"/>
        <v>0</v>
      </c>
      <c r="L19" s="1306">
        <f t="shared" si="2"/>
        <v>0</v>
      </c>
      <c r="M19" s="1415">
        <f>SUM(K19:L19)</f>
        <v>0</v>
      </c>
      <c r="N19" s="2845"/>
      <c r="O19" s="1243"/>
    </row>
    <row r="20" spans="2:15" s="1223" customFormat="1" ht="19.5" customHeight="1" x14ac:dyDescent="0.2">
      <c r="B20" s="1869"/>
      <c r="C20" s="1865" t="s">
        <v>766</v>
      </c>
      <c r="D20" s="1865"/>
      <c r="E20" s="1866"/>
      <c r="F20" s="1866"/>
      <c r="G20" s="1866"/>
      <c r="H20" s="1866"/>
      <c r="I20" s="1866"/>
      <c r="J20" s="1866"/>
      <c r="K20" s="1867"/>
      <c r="L20" s="1867"/>
      <c r="M20" s="1866"/>
      <c r="N20" s="1870"/>
      <c r="O20" s="1243"/>
    </row>
    <row r="21" spans="2:15" s="991" customFormat="1" ht="14.1" customHeight="1" x14ac:dyDescent="0.2">
      <c r="B21" s="2834" t="s">
        <v>826</v>
      </c>
      <c r="C21" s="1303">
        <v>1</v>
      </c>
      <c r="D21" s="1304" t="s">
        <v>791</v>
      </c>
      <c r="E21" s="1441"/>
      <c r="F21" s="1443"/>
      <c r="G21" s="1590"/>
      <c r="H21" s="1600"/>
      <c r="I21" s="945"/>
      <c r="J21" s="947"/>
      <c r="K21" s="943">
        <f t="shared" ref="K21:K48" si="9">SUM(E21:F21)</f>
        <v>0</v>
      </c>
      <c r="L21" s="1414">
        <f t="shared" ref="L21:L48" si="10">SUM(G21:J21)</f>
        <v>0</v>
      </c>
      <c r="M21" s="1413">
        <f t="shared" ref="M21:M49" si="11">SUM(K21:L21)</f>
        <v>0</v>
      </c>
      <c r="N21" s="1367"/>
      <c r="O21" s="1243"/>
    </row>
    <row r="22" spans="2:15" s="991" customFormat="1" ht="14.1" customHeight="1" x14ac:dyDescent="0.2">
      <c r="B22" s="2835"/>
      <c r="C22" s="1125">
        <v>2</v>
      </c>
      <c r="D22" s="1302" t="s">
        <v>786</v>
      </c>
      <c r="E22" s="1433"/>
      <c r="F22" s="1432"/>
      <c r="G22" s="1591"/>
      <c r="H22" s="1601"/>
      <c r="I22" s="893"/>
      <c r="J22" s="886"/>
      <c r="K22" s="885">
        <f t="shared" si="9"/>
        <v>0</v>
      </c>
      <c r="L22" s="1381">
        <f t="shared" si="10"/>
        <v>0</v>
      </c>
      <c r="M22" s="1345">
        <f t="shared" si="11"/>
        <v>0</v>
      </c>
      <c r="N22" s="1369"/>
      <c r="O22" s="1243"/>
    </row>
    <row r="23" spans="2:15" s="991" customFormat="1" ht="14.1" customHeight="1" x14ac:dyDescent="0.2">
      <c r="B23" s="2835"/>
      <c r="C23" s="1125">
        <v>3</v>
      </c>
      <c r="D23" s="1302" t="s">
        <v>769</v>
      </c>
      <c r="E23" s="1433"/>
      <c r="F23" s="1442"/>
      <c r="G23" s="1591"/>
      <c r="H23" s="1601"/>
      <c r="I23" s="893"/>
      <c r="J23" s="889"/>
      <c r="K23" s="885">
        <f t="shared" si="9"/>
        <v>0</v>
      </c>
      <c r="L23" s="1381">
        <f t="shared" si="10"/>
        <v>0</v>
      </c>
      <c r="M23" s="1345">
        <f t="shared" si="11"/>
        <v>0</v>
      </c>
      <c r="N23" s="1369"/>
      <c r="O23" s="1243"/>
    </row>
    <row r="24" spans="2:15" s="991" customFormat="1" ht="14.1" customHeight="1" x14ac:dyDescent="0.2">
      <c r="B24" s="2835"/>
      <c r="C24" s="1125">
        <v>4</v>
      </c>
      <c r="D24" s="1302" t="s">
        <v>787</v>
      </c>
      <c r="E24" s="1433"/>
      <c r="F24" s="1432"/>
      <c r="G24" s="1591"/>
      <c r="H24" s="1601"/>
      <c r="I24" s="893"/>
      <c r="J24" s="889"/>
      <c r="K24" s="885">
        <f t="shared" si="9"/>
        <v>0</v>
      </c>
      <c r="L24" s="1381">
        <f t="shared" si="10"/>
        <v>0</v>
      </c>
      <c r="M24" s="1345">
        <f t="shared" si="11"/>
        <v>0</v>
      </c>
      <c r="N24" s="1369"/>
      <c r="O24" s="1243"/>
    </row>
    <row r="25" spans="2:15" s="991" customFormat="1" ht="14.1" customHeight="1" x14ac:dyDescent="0.2">
      <c r="B25" s="2835"/>
      <c r="C25" s="1125">
        <v>5</v>
      </c>
      <c r="D25" s="1302" t="s">
        <v>697</v>
      </c>
      <c r="E25" s="1433"/>
      <c r="F25" s="1432"/>
      <c r="G25" s="1591"/>
      <c r="H25" s="1601"/>
      <c r="I25" s="893"/>
      <c r="J25" s="898"/>
      <c r="K25" s="885">
        <f t="shared" si="9"/>
        <v>0</v>
      </c>
      <c r="L25" s="1381">
        <f t="shared" si="10"/>
        <v>0</v>
      </c>
      <c r="M25" s="1345">
        <f t="shared" si="11"/>
        <v>0</v>
      </c>
      <c r="N25" s="1369"/>
      <c r="O25" s="1243"/>
    </row>
    <row r="26" spans="2:15" s="991" customFormat="1" ht="14.1" customHeight="1" x14ac:dyDescent="0.2">
      <c r="B26" s="2835"/>
      <c r="C26" s="1125">
        <v>6</v>
      </c>
      <c r="D26" s="1302" t="s">
        <v>871</v>
      </c>
      <c r="E26" s="1433"/>
      <c r="F26" s="1432"/>
      <c r="G26" s="1591"/>
      <c r="H26" s="1601"/>
      <c r="I26" s="893"/>
      <c r="J26" s="898"/>
      <c r="K26" s="885">
        <f t="shared" si="9"/>
        <v>0</v>
      </c>
      <c r="L26" s="1381">
        <f t="shared" si="10"/>
        <v>0</v>
      </c>
      <c r="M26" s="1345">
        <f t="shared" si="11"/>
        <v>0</v>
      </c>
      <c r="N26" s="1369"/>
      <c r="O26" s="1243"/>
    </row>
    <row r="27" spans="2:15" s="991" customFormat="1" ht="14.1" customHeight="1" x14ac:dyDescent="0.2">
      <c r="B27" s="2835"/>
      <c r="C27" s="1125">
        <v>7</v>
      </c>
      <c r="D27" s="1302" t="s">
        <v>793</v>
      </c>
      <c r="E27" s="1433"/>
      <c r="F27" s="1432"/>
      <c r="G27" s="1591"/>
      <c r="H27" s="1601"/>
      <c r="I27" s="893"/>
      <c r="J27" s="898"/>
      <c r="K27" s="885">
        <f t="shared" si="9"/>
        <v>0</v>
      </c>
      <c r="L27" s="1381">
        <f t="shared" si="10"/>
        <v>0</v>
      </c>
      <c r="M27" s="1345">
        <f t="shared" si="11"/>
        <v>0</v>
      </c>
      <c r="N27" s="1369"/>
      <c r="O27" s="1243"/>
    </row>
    <row r="28" spans="2:15" s="991" customFormat="1" ht="14.1" customHeight="1" x14ac:dyDescent="0.2">
      <c r="B28" s="2835"/>
      <c r="C28" s="1125">
        <v>8</v>
      </c>
      <c r="D28" s="1302" t="s">
        <v>716</v>
      </c>
      <c r="E28" s="1433"/>
      <c r="F28" s="1432"/>
      <c r="G28" s="1591"/>
      <c r="H28" s="1601"/>
      <c r="I28" s="893"/>
      <c r="J28" s="898"/>
      <c r="K28" s="885">
        <f t="shared" si="9"/>
        <v>0</v>
      </c>
      <c r="L28" s="1381">
        <f t="shared" si="10"/>
        <v>0</v>
      </c>
      <c r="M28" s="1345">
        <f t="shared" si="11"/>
        <v>0</v>
      </c>
      <c r="N28" s="1369"/>
      <c r="O28" s="1243"/>
    </row>
    <row r="29" spans="2:15" s="991" customFormat="1" ht="14.1" customHeight="1" x14ac:dyDescent="0.2">
      <c r="B29" s="2835"/>
      <c r="C29" s="1125">
        <v>9</v>
      </c>
      <c r="D29" s="1302" t="s">
        <v>702</v>
      </c>
      <c r="E29" s="1433"/>
      <c r="F29" s="1432"/>
      <c r="G29" s="1591"/>
      <c r="H29" s="1601"/>
      <c r="I29" s="893"/>
      <c r="J29" s="898"/>
      <c r="K29" s="885">
        <f t="shared" si="9"/>
        <v>0</v>
      </c>
      <c r="L29" s="1381">
        <f t="shared" si="10"/>
        <v>0</v>
      </c>
      <c r="M29" s="1345">
        <f t="shared" si="11"/>
        <v>0</v>
      </c>
      <c r="N29" s="1369"/>
      <c r="O29" s="1243"/>
    </row>
    <row r="30" spans="2:15" s="991" customFormat="1" ht="14.1" customHeight="1" x14ac:dyDescent="0.2">
      <c r="B30" s="2835"/>
      <c r="C30" s="1125">
        <v>10</v>
      </c>
      <c r="D30" s="1302" t="s">
        <v>698</v>
      </c>
      <c r="E30" s="1433"/>
      <c r="F30" s="1432"/>
      <c r="G30" s="1591"/>
      <c r="H30" s="1601"/>
      <c r="I30" s="893"/>
      <c r="J30" s="898"/>
      <c r="K30" s="885">
        <f t="shared" si="9"/>
        <v>0</v>
      </c>
      <c r="L30" s="1381">
        <f t="shared" si="10"/>
        <v>0</v>
      </c>
      <c r="M30" s="1345">
        <f t="shared" si="11"/>
        <v>0</v>
      </c>
      <c r="N30" s="1369"/>
      <c r="O30" s="1243"/>
    </row>
    <row r="31" spans="2:15" s="991" customFormat="1" ht="14.1" customHeight="1" x14ac:dyDescent="0.2">
      <c r="B31" s="2836"/>
      <c r="C31" s="1333">
        <v>11</v>
      </c>
      <c r="D31" s="1300" t="s">
        <v>782</v>
      </c>
      <c r="E31" s="1437"/>
      <c r="F31" s="1436"/>
      <c r="G31" s="1593"/>
      <c r="H31" s="1602"/>
      <c r="I31" s="1284"/>
      <c r="J31" s="1283"/>
      <c r="K31" s="1406">
        <f t="shared" si="9"/>
        <v>0</v>
      </c>
      <c r="L31" s="1405">
        <f t="shared" si="10"/>
        <v>0</v>
      </c>
      <c r="M31" s="1368">
        <f t="shared" si="11"/>
        <v>0</v>
      </c>
      <c r="N31" s="1357"/>
      <c r="O31" s="1243"/>
    </row>
    <row r="32" spans="2:15" s="991" customFormat="1" ht="14.1" customHeight="1" x14ac:dyDescent="0.2">
      <c r="B32" s="2834" t="s">
        <v>848</v>
      </c>
      <c r="C32" s="1288">
        <v>1</v>
      </c>
      <c r="D32" s="1297" t="s">
        <v>666</v>
      </c>
      <c r="E32" s="1441">
        <v>5</v>
      </c>
      <c r="F32" s="1440">
        <v>5</v>
      </c>
      <c r="G32" s="1590">
        <v>4</v>
      </c>
      <c r="H32" s="1600">
        <v>4</v>
      </c>
      <c r="I32" s="945">
        <v>4</v>
      </c>
      <c r="J32" s="947">
        <v>4</v>
      </c>
      <c r="K32" s="1410">
        <f t="shared" si="9"/>
        <v>10</v>
      </c>
      <c r="L32" s="1409">
        <f t="shared" si="10"/>
        <v>16</v>
      </c>
      <c r="M32" s="1352">
        <f t="shared" si="11"/>
        <v>26</v>
      </c>
      <c r="N32" s="1367"/>
      <c r="O32" s="1243"/>
    </row>
    <row r="33" spans="2:17" s="991" customFormat="1" ht="14.1" customHeight="1" x14ac:dyDescent="0.2">
      <c r="B33" s="2835"/>
      <c r="C33" s="1146">
        <v>2</v>
      </c>
      <c r="D33" s="1153" t="s">
        <v>849</v>
      </c>
      <c r="E33" s="1431">
        <v>3</v>
      </c>
      <c r="F33" s="1430">
        <v>3</v>
      </c>
      <c r="G33" s="1592">
        <v>3</v>
      </c>
      <c r="H33" s="1603">
        <v>3</v>
      </c>
      <c r="I33" s="887">
        <v>3</v>
      </c>
      <c r="J33" s="930">
        <v>3</v>
      </c>
      <c r="K33" s="885">
        <f t="shared" si="9"/>
        <v>6</v>
      </c>
      <c r="L33" s="1381">
        <f t="shared" si="10"/>
        <v>12</v>
      </c>
      <c r="M33" s="1345">
        <f t="shared" si="11"/>
        <v>18</v>
      </c>
      <c r="N33" s="1109"/>
      <c r="O33" s="1243"/>
      <c r="Q33" s="991" t="s">
        <v>873</v>
      </c>
    </row>
    <row r="34" spans="2:17" s="991" customFormat="1" ht="14.1" customHeight="1" x14ac:dyDescent="0.2">
      <c r="B34" s="2835"/>
      <c r="C34" s="1160">
        <v>3</v>
      </c>
      <c r="D34" s="1153" t="s">
        <v>850</v>
      </c>
      <c r="E34" s="1431">
        <v>2</v>
      </c>
      <c r="F34" s="1430">
        <v>2</v>
      </c>
      <c r="G34" s="1592">
        <v>2</v>
      </c>
      <c r="H34" s="1603">
        <v>2</v>
      </c>
      <c r="I34" s="887">
        <v>2</v>
      </c>
      <c r="J34" s="930">
        <v>2</v>
      </c>
      <c r="K34" s="885">
        <f t="shared" si="9"/>
        <v>4</v>
      </c>
      <c r="L34" s="1381">
        <f t="shared" si="10"/>
        <v>8</v>
      </c>
      <c r="M34" s="1345">
        <f t="shared" si="11"/>
        <v>12</v>
      </c>
      <c r="N34" s="1109"/>
      <c r="O34" s="1243"/>
    </row>
    <row r="35" spans="2:17" s="991" customFormat="1" ht="14.1" customHeight="1" x14ac:dyDescent="0.2">
      <c r="B35" s="2835"/>
      <c r="C35" s="1146">
        <v>4</v>
      </c>
      <c r="D35" s="1150" t="s">
        <v>669</v>
      </c>
      <c r="E35" s="1431">
        <v>1</v>
      </c>
      <c r="F35" s="1430"/>
      <c r="G35" s="1604"/>
      <c r="H35" s="1496"/>
      <c r="I35" s="1438"/>
      <c r="J35" s="1361"/>
      <c r="K35" s="885">
        <f t="shared" si="9"/>
        <v>1</v>
      </c>
      <c r="L35" s="1381">
        <f t="shared" si="10"/>
        <v>0</v>
      </c>
      <c r="M35" s="1345">
        <f t="shared" si="11"/>
        <v>1</v>
      </c>
      <c r="N35" s="1109"/>
      <c r="O35" s="1243"/>
    </row>
    <row r="36" spans="2:17" s="991" customFormat="1" ht="14.1" customHeight="1" x14ac:dyDescent="0.2">
      <c r="B36" s="2835"/>
      <c r="C36" s="1160">
        <v>5</v>
      </c>
      <c r="D36" s="1150" t="s">
        <v>851</v>
      </c>
      <c r="E36" s="1431"/>
      <c r="F36" s="1430"/>
      <c r="G36" s="1592">
        <v>1</v>
      </c>
      <c r="H36" s="1603"/>
      <c r="I36" s="887"/>
      <c r="J36" s="930"/>
      <c r="K36" s="885">
        <f t="shared" si="9"/>
        <v>0</v>
      </c>
      <c r="L36" s="1381">
        <f t="shared" si="10"/>
        <v>1</v>
      </c>
      <c r="M36" s="1345">
        <f t="shared" si="11"/>
        <v>1</v>
      </c>
      <c r="N36" s="1109"/>
      <c r="O36" s="1243"/>
    </row>
    <row r="37" spans="2:17" s="991" customFormat="1" ht="14.1" customHeight="1" x14ac:dyDescent="0.2">
      <c r="B37" s="2835"/>
      <c r="C37" s="1146">
        <v>6</v>
      </c>
      <c r="D37" s="1150" t="s">
        <v>670</v>
      </c>
      <c r="E37" s="1431">
        <v>2</v>
      </c>
      <c r="F37" s="1430">
        <v>2</v>
      </c>
      <c r="G37" s="1592">
        <v>2</v>
      </c>
      <c r="H37" s="1603">
        <v>2</v>
      </c>
      <c r="I37" s="887">
        <v>2</v>
      </c>
      <c r="J37" s="930">
        <v>2</v>
      </c>
      <c r="K37" s="885">
        <f t="shared" si="9"/>
        <v>4</v>
      </c>
      <c r="L37" s="1381">
        <f t="shared" si="10"/>
        <v>8</v>
      </c>
      <c r="M37" s="1345">
        <f t="shared" si="11"/>
        <v>12</v>
      </c>
      <c r="N37" s="1109"/>
      <c r="O37" s="1243"/>
    </row>
    <row r="38" spans="2:17" s="991" customFormat="1" ht="14.1" customHeight="1" x14ac:dyDescent="0.2">
      <c r="B38" s="2835"/>
      <c r="C38" s="1160">
        <v>7</v>
      </c>
      <c r="D38" s="1149" t="s">
        <v>671</v>
      </c>
      <c r="E38" s="1431"/>
      <c r="F38" s="1430">
        <v>2</v>
      </c>
      <c r="G38" s="1592">
        <v>1</v>
      </c>
      <c r="H38" s="1603">
        <v>1</v>
      </c>
      <c r="I38" s="887"/>
      <c r="J38" s="930"/>
      <c r="K38" s="885">
        <f t="shared" si="9"/>
        <v>2</v>
      </c>
      <c r="L38" s="1381">
        <f t="shared" si="10"/>
        <v>2</v>
      </c>
      <c r="M38" s="1345">
        <f t="shared" si="11"/>
        <v>4</v>
      </c>
      <c r="N38" s="1109"/>
      <c r="O38" s="1243"/>
    </row>
    <row r="39" spans="2:17" s="991" customFormat="1" ht="14.1" customHeight="1" x14ac:dyDescent="0.2">
      <c r="B39" s="2835"/>
      <c r="C39" s="1146">
        <v>8</v>
      </c>
      <c r="D39" s="1289" t="s">
        <v>677</v>
      </c>
      <c r="E39" s="1431">
        <v>4</v>
      </c>
      <c r="F39" s="1430">
        <v>4</v>
      </c>
      <c r="G39" s="1592">
        <v>3</v>
      </c>
      <c r="H39" s="1603">
        <v>4</v>
      </c>
      <c r="I39" s="887">
        <v>3</v>
      </c>
      <c r="J39" s="930">
        <v>4</v>
      </c>
      <c r="K39" s="885">
        <f t="shared" si="9"/>
        <v>8</v>
      </c>
      <c r="L39" s="1381">
        <f t="shared" si="10"/>
        <v>14</v>
      </c>
      <c r="M39" s="1345">
        <f t="shared" si="11"/>
        <v>22</v>
      </c>
      <c r="N39" s="1109"/>
      <c r="O39" s="1243"/>
    </row>
    <row r="40" spans="2:17" s="991" customFormat="1" ht="14.1" customHeight="1" x14ac:dyDescent="0.2">
      <c r="B40" s="2835"/>
      <c r="C40" s="1160">
        <v>9</v>
      </c>
      <c r="D40" s="1150" t="s">
        <v>676</v>
      </c>
      <c r="E40" s="1431">
        <v>2</v>
      </c>
      <c r="F40" s="1430">
        <v>2</v>
      </c>
      <c r="G40" s="1592">
        <v>2</v>
      </c>
      <c r="H40" s="1603">
        <v>1</v>
      </c>
      <c r="I40" s="887">
        <v>1</v>
      </c>
      <c r="J40" s="930"/>
      <c r="K40" s="885">
        <f t="shared" si="9"/>
        <v>4</v>
      </c>
      <c r="L40" s="1381">
        <f t="shared" si="10"/>
        <v>4</v>
      </c>
      <c r="M40" s="1345">
        <f t="shared" si="11"/>
        <v>8</v>
      </c>
      <c r="N40" s="1109"/>
      <c r="O40" s="1243"/>
    </row>
    <row r="41" spans="2:17" s="991" customFormat="1" ht="14.1" customHeight="1" x14ac:dyDescent="0.2">
      <c r="B41" s="2835"/>
      <c r="C41" s="1146">
        <v>10</v>
      </c>
      <c r="D41" s="1150" t="s">
        <v>712</v>
      </c>
      <c r="E41" s="1431">
        <v>2</v>
      </c>
      <c r="F41" s="1430">
        <v>2</v>
      </c>
      <c r="G41" s="1592">
        <v>2</v>
      </c>
      <c r="H41" s="1603">
        <v>1</v>
      </c>
      <c r="I41" s="887">
        <v>1</v>
      </c>
      <c r="J41" s="930"/>
      <c r="K41" s="885">
        <f t="shared" si="9"/>
        <v>4</v>
      </c>
      <c r="L41" s="1381">
        <f t="shared" si="10"/>
        <v>4</v>
      </c>
      <c r="M41" s="1345">
        <f t="shared" si="11"/>
        <v>8</v>
      </c>
      <c r="N41" s="1109"/>
      <c r="O41" s="1243"/>
    </row>
    <row r="42" spans="2:17" s="991" customFormat="1" ht="14.1" customHeight="1" x14ac:dyDescent="0.2">
      <c r="B42" s="2835"/>
      <c r="C42" s="1160">
        <v>11</v>
      </c>
      <c r="D42" s="1150" t="s">
        <v>673</v>
      </c>
      <c r="E42" s="1431">
        <v>2</v>
      </c>
      <c r="F42" s="1430">
        <v>1</v>
      </c>
      <c r="G42" s="1592">
        <v>2</v>
      </c>
      <c r="H42" s="1603">
        <v>1</v>
      </c>
      <c r="I42" s="887">
        <v>1</v>
      </c>
      <c r="J42" s="930"/>
      <c r="K42" s="885">
        <f t="shared" si="9"/>
        <v>3</v>
      </c>
      <c r="L42" s="1381">
        <f t="shared" si="10"/>
        <v>4</v>
      </c>
      <c r="M42" s="1345">
        <f t="shared" si="11"/>
        <v>7</v>
      </c>
      <c r="N42" s="1109"/>
      <c r="O42" s="1243"/>
    </row>
    <row r="43" spans="2:17" s="991" customFormat="1" ht="14.1" customHeight="1" x14ac:dyDescent="0.2">
      <c r="B43" s="2835"/>
      <c r="C43" s="1146">
        <v>12</v>
      </c>
      <c r="D43" s="1150" t="s">
        <v>674</v>
      </c>
      <c r="E43" s="1431">
        <v>1</v>
      </c>
      <c r="F43" s="1430">
        <v>2</v>
      </c>
      <c r="G43" s="1592">
        <v>2</v>
      </c>
      <c r="H43" s="1603">
        <v>1</v>
      </c>
      <c r="I43" s="887">
        <v>1</v>
      </c>
      <c r="J43" s="930"/>
      <c r="K43" s="885">
        <f t="shared" si="9"/>
        <v>3</v>
      </c>
      <c r="L43" s="1381">
        <f t="shared" si="10"/>
        <v>4</v>
      </c>
      <c r="M43" s="1345">
        <f t="shared" si="11"/>
        <v>7</v>
      </c>
      <c r="N43" s="1109"/>
      <c r="O43" s="1243"/>
    </row>
    <row r="44" spans="2:17" s="991" customFormat="1" ht="14.1" customHeight="1" x14ac:dyDescent="0.2">
      <c r="B44" s="2835"/>
      <c r="C44" s="1160">
        <v>13</v>
      </c>
      <c r="D44" s="1150" t="s">
        <v>681</v>
      </c>
      <c r="E44" s="1431"/>
      <c r="F44" s="1430">
        <v>1</v>
      </c>
      <c r="G44" s="1592">
        <v>1</v>
      </c>
      <c r="H44" s="1603"/>
      <c r="I44" s="887"/>
      <c r="J44" s="930"/>
      <c r="K44" s="885">
        <f t="shared" si="9"/>
        <v>1</v>
      </c>
      <c r="L44" s="1381">
        <f t="shared" si="10"/>
        <v>1</v>
      </c>
      <c r="M44" s="1345">
        <f t="shared" si="11"/>
        <v>2</v>
      </c>
      <c r="N44" s="1109"/>
      <c r="O44" s="1243"/>
    </row>
    <row r="45" spans="2:17" s="991" customFormat="1" ht="14.1" customHeight="1" x14ac:dyDescent="0.2">
      <c r="B45" s="2835"/>
      <c r="C45" s="1146">
        <v>14</v>
      </c>
      <c r="D45" s="1150" t="s">
        <v>680</v>
      </c>
      <c r="E45" s="1431">
        <v>4</v>
      </c>
      <c r="F45" s="1430">
        <v>4</v>
      </c>
      <c r="G45" s="1592">
        <v>3</v>
      </c>
      <c r="H45" s="1603">
        <v>3</v>
      </c>
      <c r="I45" s="887">
        <v>3</v>
      </c>
      <c r="J45" s="930">
        <v>3</v>
      </c>
      <c r="K45" s="885">
        <f t="shared" si="9"/>
        <v>8</v>
      </c>
      <c r="L45" s="1381">
        <f t="shared" si="10"/>
        <v>12</v>
      </c>
      <c r="M45" s="1345">
        <f t="shared" si="11"/>
        <v>20</v>
      </c>
      <c r="N45" s="1109"/>
      <c r="O45" s="1243"/>
    </row>
    <row r="46" spans="2:17" s="991" customFormat="1" ht="14.1" customHeight="1" x14ac:dyDescent="0.2">
      <c r="B46" s="2835"/>
      <c r="C46" s="1160">
        <v>15</v>
      </c>
      <c r="D46" s="1150" t="s">
        <v>678</v>
      </c>
      <c r="E46" s="1431">
        <v>1</v>
      </c>
      <c r="F46" s="1430">
        <v>1</v>
      </c>
      <c r="G46" s="1592">
        <v>1</v>
      </c>
      <c r="H46" s="1603">
        <v>1</v>
      </c>
      <c r="I46" s="887">
        <v>1</v>
      </c>
      <c r="J46" s="930"/>
      <c r="K46" s="885">
        <f t="shared" si="9"/>
        <v>2</v>
      </c>
      <c r="L46" s="1381">
        <f t="shared" si="10"/>
        <v>3</v>
      </c>
      <c r="M46" s="1345">
        <f t="shared" si="11"/>
        <v>5</v>
      </c>
      <c r="N46" s="1109"/>
      <c r="O46" s="1243"/>
    </row>
    <row r="47" spans="2:17" s="991" customFormat="1" ht="14.1" customHeight="1" x14ac:dyDescent="0.2">
      <c r="B47" s="2835"/>
      <c r="C47" s="1146">
        <v>16</v>
      </c>
      <c r="D47" s="1149" t="s">
        <v>719</v>
      </c>
      <c r="E47" s="1431"/>
      <c r="F47" s="1430"/>
      <c r="G47" s="1592">
        <v>1</v>
      </c>
      <c r="H47" s="1603">
        <v>1</v>
      </c>
      <c r="I47" s="887"/>
      <c r="J47" s="930"/>
      <c r="K47" s="885">
        <f t="shared" si="9"/>
        <v>0</v>
      </c>
      <c r="L47" s="1381">
        <f t="shared" si="10"/>
        <v>2</v>
      </c>
      <c r="M47" s="1345">
        <f t="shared" si="11"/>
        <v>2</v>
      </c>
      <c r="N47" s="1109"/>
      <c r="O47" s="1243"/>
    </row>
    <row r="48" spans="2:17" s="991" customFormat="1" ht="14.1" customHeight="1" x14ac:dyDescent="0.2">
      <c r="B48" s="2835"/>
      <c r="C48" s="1332">
        <v>17</v>
      </c>
      <c r="D48" s="1287" t="s">
        <v>682</v>
      </c>
      <c r="E48" s="1437">
        <v>1</v>
      </c>
      <c r="F48" s="1436">
        <v>1</v>
      </c>
      <c r="G48" s="1593">
        <v>1</v>
      </c>
      <c r="H48" s="1602">
        <v>1</v>
      </c>
      <c r="I48" s="1284">
        <v>1</v>
      </c>
      <c r="J48" s="1283">
        <v>1</v>
      </c>
      <c r="K48" s="1406">
        <f t="shared" si="9"/>
        <v>2</v>
      </c>
      <c r="L48" s="1405">
        <f t="shared" si="10"/>
        <v>4</v>
      </c>
      <c r="M48" s="1368">
        <f t="shared" si="11"/>
        <v>6</v>
      </c>
      <c r="N48" s="1357"/>
      <c r="O48" s="1243"/>
    </row>
    <row r="49" spans="2:15" s="991" customFormat="1" ht="19.350000000000001" customHeight="1" thickBot="1" x14ac:dyDescent="0.25">
      <c r="B49" s="2835"/>
      <c r="C49" s="1280" t="s">
        <v>857</v>
      </c>
      <c r="D49" s="1279"/>
      <c r="E49" s="1605"/>
      <c r="F49" s="1606"/>
      <c r="G49" s="1594"/>
      <c r="H49" s="1607"/>
      <c r="I49" s="920"/>
      <c r="J49" s="920"/>
      <c r="K49" s="1404">
        <f>SUM(E49:G49)</f>
        <v>0</v>
      </c>
      <c r="L49" s="1403">
        <f>SUM(H49:J49)</f>
        <v>0</v>
      </c>
      <c r="M49" s="1402">
        <f t="shared" si="11"/>
        <v>0</v>
      </c>
      <c r="N49" s="2019"/>
      <c r="O49" s="1243"/>
    </row>
    <row r="50" spans="2:15" s="1223" customFormat="1" ht="19.5" customHeight="1" thickTop="1" x14ac:dyDescent="0.2">
      <c r="B50" s="1356"/>
      <c r="C50" s="1266" t="s">
        <v>773</v>
      </c>
      <c r="D50" s="1275"/>
      <c r="E50" s="1273">
        <f t="shared" ref="E50:M50" si="12">SUM(E51:E59)</f>
        <v>0</v>
      </c>
      <c r="F50" s="1273">
        <f t="shared" si="12"/>
        <v>0</v>
      </c>
      <c r="G50" s="1273">
        <f t="shared" si="12"/>
        <v>0</v>
      </c>
      <c r="H50" s="1273">
        <f t="shared" si="12"/>
        <v>0</v>
      </c>
      <c r="I50" s="1273">
        <f t="shared" si="12"/>
        <v>0</v>
      </c>
      <c r="J50" s="1274">
        <f t="shared" si="12"/>
        <v>0</v>
      </c>
      <c r="K50" s="1401">
        <f t="shared" si="12"/>
        <v>0</v>
      </c>
      <c r="L50" s="1401">
        <f t="shared" si="12"/>
        <v>0</v>
      </c>
      <c r="M50" s="1400">
        <f t="shared" si="12"/>
        <v>0</v>
      </c>
      <c r="N50" s="1355"/>
      <c r="O50" s="1243"/>
    </row>
    <row r="51" spans="2:15" s="1223" customFormat="1" ht="14.1" customHeight="1" x14ac:dyDescent="0.2">
      <c r="B51" s="988"/>
      <c r="C51" s="1126">
        <v>1</v>
      </c>
      <c r="D51" s="1259"/>
      <c r="E51" s="1433"/>
      <c r="F51" s="1432"/>
      <c r="G51" s="1591"/>
      <c r="H51" s="1601"/>
      <c r="I51" s="893"/>
      <c r="J51" s="898"/>
      <c r="K51" s="895">
        <f t="shared" ref="K51:K59" si="13">SUM(E51:F51)</f>
        <v>0</v>
      </c>
      <c r="L51" s="1384">
        <f t="shared" ref="L51:L59" si="14">SUM(G51:J51)</f>
        <v>0</v>
      </c>
      <c r="M51" s="1383">
        <f t="shared" ref="M51:M59" si="15">SUM(K51:L51)</f>
        <v>0</v>
      </c>
      <c r="N51" s="1111"/>
      <c r="O51" s="1243"/>
    </row>
    <row r="52" spans="2:15" s="1223" customFormat="1" ht="14.1" customHeight="1" x14ac:dyDescent="0.2">
      <c r="B52" s="988"/>
      <c r="C52" s="1126">
        <v>2</v>
      </c>
      <c r="D52" s="1253"/>
      <c r="E52" s="1433"/>
      <c r="F52" s="1432"/>
      <c r="G52" s="1591"/>
      <c r="H52" s="1601"/>
      <c r="I52" s="893"/>
      <c r="J52" s="898"/>
      <c r="K52" s="885">
        <f t="shared" si="13"/>
        <v>0</v>
      </c>
      <c r="L52" s="1381">
        <f t="shared" si="14"/>
        <v>0</v>
      </c>
      <c r="M52" s="1345">
        <f t="shared" si="15"/>
        <v>0</v>
      </c>
      <c r="N52" s="1111"/>
      <c r="O52" s="1243"/>
    </row>
    <row r="53" spans="2:15" s="1223" customFormat="1" ht="14.1" customHeight="1" x14ac:dyDescent="0.2">
      <c r="B53" s="988"/>
      <c r="C53" s="1126">
        <v>3</v>
      </c>
      <c r="D53" s="1253"/>
      <c r="E53" s="1433"/>
      <c r="F53" s="1432"/>
      <c r="G53" s="1591"/>
      <c r="H53" s="1601"/>
      <c r="I53" s="893"/>
      <c r="J53" s="898"/>
      <c r="K53" s="885">
        <f t="shared" si="13"/>
        <v>0</v>
      </c>
      <c r="L53" s="1381">
        <f t="shared" si="14"/>
        <v>0</v>
      </c>
      <c r="M53" s="1345">
        <f t="shared" si="15"/>
        <v>0</v>
      </c>
      <c r="N53" s="1111"/>
      <c r="O53" s="1243"/>
    </row>
    <row r="54" spans="2:15" s="1223" customFormat="1" ht="14.1" customHeight="1" x14ac:dyDescent="0.2">
      <c r="B54" s="988"/>
      <c r="C54" s="1126">
        <v>4</v>
      </c>
      <c r="D54" s="1253"/>
      <c r="E54" s="1433"/>
      <c r="F54" s="1432"/>
      <c r="G54" s="1591"/>
      <c r="H54" s="1601"/>
      <c r="I54" s="893"/>
      <c r="J54" s="898"/>
      <c r="K54" s="885">
        <f t="shared" si="13"/>
        <v>0</v>
      </c>
      <c r="L54" s="1381">
        <f t="shared" si="14"/>
        <v>0</v>
      </c>
      <c r="M54" s="1345">
        <f t="shared" si="15"/>
        <v>0</v>
      </c>
      <c r="N54" s="1111"/>
      <c r="O54" s="1243"/>
    </row>
    <row r="55" spans="2:15" s="1223" customFormat="1" ht="14.1" customHeight="1" x14ac:dyDescent="0.2">
      <c r="B55" s="988"/>
      <c r="C55" s="1126">
        <v>5</v>
      </c>
      <c r="D55" s="1253"/>
      <c r="E55" s="1433"/>
      <c r="F55" s="1432"/>
      <c r="G55" s="1591"/>
      <c r="H55" s="1601"/>
      <c r="I55" s="893"/>
      <c r="J55" s="898"/>
      <c r="K55" s="885">
        <f t="shared" si="13"/>
        <v>0</v>
      </c>
      <c r="L55" s="1381">
        <f t="shared" si="14"/>
        <v>0</v>
      </c>
      <c r="M55" s="1345">
        <f t="shared" si="15"/>
        <v>0</v>
      </c>
      <c r="N55" s="1111"/>
      <c r="O55" s="1243"/>
    </row>
    <row r="56" spans="2:15" s="1223" customFormat="1" ht="14.1" customHeight="1" x14ac:dyDescent="0.2">
      <c r="B56" s="988"/>
      <c r="C56" s="1126">
        <v>6</v>
      </c>
      <c r="D56" s="1253"/>
      <c r="E56" s="1433"/>
      <c r="F56" s="1432"/>
      <c r="G56" s="1591"/>
      <c r="H56" s="1601"/>
      <c r="I56" s="893"/>
      <c r="J56" s="898"/>
      <c r="K56" s="885">
        <f t="shared" si="13"/>
        <v>0</v>
      </c>
      <c r="L56" s="1381">
        <f t="shared" si="14"/>
        <v>0</v>
      </c>
      <c r="M56" s="1345">
        <f t="shared" si="15"/>
        <v>0</v>
      </c>
      <c r="N56" s="1111"/>
      <c r="O56" s="1243"/>
    </row>
    <row r="57" spans="2:15" s="1223" customFormat="1" ht="14.1" customHeight="1" x14ac:dyDescent="0.2">
      <c r="B57" s="929"/>
      <c r="C57" s="1125">
        <v>7</v>
      </c>
      <c r="D57" s="1253"/>
      <c r="E57" s="1431"/>
      <c r="F57" s="1430"/>
      <c r="G57" s="1592"/>
      <c r="H57" s="1603"/>
      <c r="I57" s="887"/>
      <c r="J57" s="930"/>
      <c r="K57" s="885">
        <f t="shared" si="13"/>
        <v>0</v>
      </c>
      <c r="L57" s="1381">
        <f t="shared" si="14"/>
        <v>0</v>
      </c>
      <c r="M57" s="1345">
        <f t="shared" si="15"/>
        <v>0</v>
      </c>
      <c r="N57" s="883"/>
      <c r="O57" s="1243"/>
    </row>
    <row r="58" spans="2:15" s="1223" customFormat="1" ht="14.1" customHeight="1" x14ac:dyDescent="0.2">
      <c r="B58" s="929"/>
      <c r="C58" s="1125">
        <v>8</v>
      </c>
      <c r="D58" s="1253"/>
      <c r="E58" s="1431"/>
      <c r="F58" s="1430"/>
      <c r="G58" s="1592"/>
      <c r="H58" s="1603"/>
      <c r="I58" s="887"/>
      <c r="J58" s="930"/>
      <c r="K58" s="885">
        <f t="shared" si="13"/>
        <v>0</v>
      </c>
      <c r="L58" s="1381">
        <f t="shared" si="14"/>
        <v>0</v>
      </c>
      <c r="M58" s="1345">
        <f t="shared" si="15"/>
        <v>0</v>
      </c>
      <c r="N58" s="883"/>
      <c r="O58" s="1243"/>
    </row>
    <row r="59" spans="2:15" s="1223" customFormat="1" ht="14.1" customHeight="1" thickBot="1" x14ac:dyDescent="0.25">
      <c r="B59" s="926"/>
      <c r="C59" s="1132">
        <v>9</v>
      </c>
      <c r="D59" s="1248"/>
      <c r="E59" s="1435"/>
      <c r="F59" s="1434"/>
      <c r="G59" s="1595"/>
      <c r="H59" s="1608"/>
      <c r="I59" s="910"/>
      <c r="J59" s="1143"/>
      <c r="K59" s="908">
        <f t="shared" si="13"/>
        <v>0</v>
      </c>
      <c r="L59" s="1397">
        <f t="shared" si="14"/>
        <v>0</v>
      </c>
      <c r="M59" s="1396">
        <f t="shared" si="15"/>
        <v>0</v>
      </c>
      <c r="N59" s="1354"/>
      <c r="O59" s="1243"/>
    </row>
    <row r="60" spans="2:15" s="1223" customFormat="1" ht="19.350000000000001" customHeight="1" thickTop="1" x14ac:dyDescent="0.2">
      <c r="B60" s="1265"/>
      <c r="C60" s="1266" t="s">
        <v>772</v>
      </c>
      <c r="D60" s="1265"/>
      <c r="E60" s="1263">
        <f t="shared" ref="E60:M60" si="16">SUM(E61:E65)</f>
        <v>0</v>
      </c>
      <c r="F60" s="1262">
        <f t="shared" si="16"/>
        <v>0</v>
      </c>
      <c r="G60" s="1263">
        <f t="shared" si="16"/>
        <v>0</v>
      </c>
      <c r="H60" s="1264">
        <f t="shared" si="16"/>
        <v>0</v>
      </c>
      <c r="I60" s="1263">
        <f t="shared" si="16"/>
        <v>0</v>
      </c>
      <c r="J60" s="1263">
        <f t="shared" si="16"/>
        <v>0</v>
      </c>
      <c r="K60" s="1395">
        <f t="shared" si="16"/>
        <v>0</v>
      </c>
      <c r="L60" s="1395">
        <f t="shared" si="16"/>
        <v>0</v>
      </c>
      <c r="M60" s="1395">
        <f t="shared" si="16"/>
        <v>0</v>
      </c>
      <c r="N60" s="1353"/>
      <c r="O60" s="1243"/>
    </row>
    <row r="61" spans="2:15" s="1223" customFormat="1" ht="14.1" customHeight="1" x14ac:dyDescent="0.2">
      <c r="B61" s="988"/>
      <c r="C61" s="1126">
        <v>1</v>
      </c>
      <c r="D61" s="1253"/>
      <c r="E61" s="1433"/>
      <c r="F61" s="1432"/>
      <c r="G61" s="1591"/>
      <c r="H61" s="1601"/>
      <c r="I61" s="893"/>
      <c r="J61" s="898"/>
      <c r="K61" s="895">
        <f t="shared" ref="K61:K69" si="17">SUM(E61:F61)</f>
        <v>0</v>
      </c>
      <c r="L61" s="1384">
        <f t="shared" ref="L61:L69" si="18">SUM(G61:J61)</f>
        <v>0</v>
      </c>
      <c r="M61" s="1383">
        <f t="shared" ref="M61:M69" si="19">SUM(K61:L61)</f>
        <v>0</v>
      </c>
      <c r="N61" s="1111"/>
      <c r="O61" s="1243"/>
    </row>
    <row r="62" spans="2:15" s="1223" customFormat="1" ht="14.1" customHeight="1" x14ac:dyDescent="0.2">
      <c r="B62" s="929"/>
      <c r="C62" s="1125">
        <v>2</v>
      </c>
      <c r="D62" s="1253"/>
      <c r="E62" s="1431"/>
      <c r="F62" s="1430"/>
      <c r="G62" s="1592"/>
      <c r="H62" s="1603"/>
      <c r="I62" s="887"/>
      <c r="J62" s="930"/>
      <c r="K62" s="885">
        <f t="shared" si="17"/>
        <v>0</v>
      </c>
      <c r="L62" s="1381">
        <f t="shared" si="18"/>
        <v>0</v>
      </c>
      <c r="M62" s="1345">
        <f t="shared" si="19"/>
        <v>0</v>
      </c>
      <c r="N62" s="883"/>
      <c r="O62" s="1243"/>
    </row>
    <row r="63" spans="2:15" s="1223" customFormat="1" ht="14.1" customHeight="1" x14ac:dyDescent="0.2">
      <c r="B63" s="1133"/>
      <c r="C63" s="1125">
        <v>3</v>
      </c>
      <c r="D63" s="1253"/>
      <c r="E63" s="1431"/>
      <c r="F63" s="1430"/>
      <c r="G63" s="1592"/>
      <c r="H63" s="1603"/>
      <c r="I63" s="887"/>
      <c r="J63" s="930"/>
      <c r="K63" s="885">
        <f t="shared" si="17"/>
        <v>0</v>
      </c>
      <c r="L63" s="1381">
        <f t="shared" si="18"/>
        <v>0</v>
      </c>
      <c r="M63" s="1345">
        <f t="shared" si="19"/>
        <v>0</v>
      </c>
      <c r="N63" s="883"/>
      <c r="O63" s="1243"/>
    </row>
    <row r="64" spans="2:15" s="1223" customFormat="1" ht="14.1" customHeight="1" x14ac:dyDescent="0.2">
      <c r="B64" s="929"/>
      <c r="C64" s="1125">
        <v>4</v>
      </c>
      <c r="D64" s="1253"/>
      <c r="E64" s="1431"/>
      <c r="F64" s="1430"/>
      <c r="G64" s="1592"/>
      <c r="H64" s="1603"/>
      <c r="I64" s="887"/>
      <c r="J64" s="930"/>
      <c r="K64" s="885">
        <f t="shared" si="17"/>
        <v>0</v>
      </c>
      <c r="L64" s="1381">
        <f t="shared" si="18"/>
        <v>0</v>
      </c>
      <c r="M64" s="1345">
        <f t="shared" si="19"/>
        <v>0</v>
      </c>
      <c r="N64" s="883"/>
      <c r="O64" s="1243"/>
    </row>
    <row r="65" spans="2:15" s="1223" customFormat="1" ht="14.1" customHeight="1" thickBot="1" x14ac:dyDescent="0.25">
      <c r="B65" s="1351"/>
      <c r="C65" s="1249">
        <v>5</v>
      </c>
      <c r="D65" s="1466"/>
      <c r="E65" s="1429"/>
      <c r="F65" s="1428"/>
      <c r="G65" s="1596"/>
      <c r="H65" s="1609"/>
      <c r="I65" s="1122"/>
      <c r="J65" s="1139"/>
      <c r="K65" s="1387">
        <f t="shared" si="17"/>
        <v>0</v>
      </c>
      <c r="L65" s="1386">
        <f t="shared" si="18"/>
        <v>0</v>
      </c>
      <c r="M65" s="1339">
        <f t="shared" si="19"/>
        <v>0</v>
      </c>
      <c r="N65" s="1350"/>
      <c r="O65" s="1243"/>
    </row>
    <row r="66" spans="2:15" s="1223" customFormat="1" ht="14.1" customHeight="1" thickTop="1" x14ac:dyDescent="0.2">
      <c r="B66" s="1349"/>
      <c r="C66" s="1241" t="s">
        <v>828</v>
      </c>
      <c r="D66" s="1241"/>
      <c r="E66" s="1427"/>
      <c r="F66" s="1427"/>
      <c r="G66" s="1597"/>
      <c r="H66" s="1597"/>
      <c r="I66" s="1240"/>
      <c r="J66" s="1240"/>
      <c r="K66" s="895">
        <f t="shared" si="17"/>
        <v>0</v>
      </c>
      <c r="L66" s="1384">
        <f t="shared" si="18"/>
        <v>0</v>
      </c>
      <c r="M66" s="1383">
        <f t="shared" si="19"/>
        <v>0</v>
      </c>
      <c r="N66" s="1347"/>
    </row>
    <row r="67" spans="2:15" s="1223" customFormat="1" ht="14.1" customHeight="1" x14ac:dyDescent="0.2">
      <c r="B67" s="1346"/>
      <c r="C67" s="1235" t="s">
        <v>721</v>
      </c>
      <c r="D67" s="1235"/>
      <c r="E67" s="1426"/>
      <c r="F67" s="1426"/>
      <c r="G67" s="1598"/>
      <c r="H67" s="1598"/>
      <c r="I67" s="1234"/>
      <c r="J67" s="1234"/>
      <c r="K67" s="885">
        <f t="shared" si="17"/>
        <v>0</v>
      </c>
      <c r="L67" s="1381">
        <f t="shared" si="18"/>
        <v>0</v>
      </c>
      <c r="M67" s="1345">
        <f t="shared" si="19"/>
        <v>0</v>
      </c>
      <c r="N67" s="1344"/>
    </row>
    <row r="68" spans="2:15" s="1223" customFormat="1" ht="14.1" customHeight="1" x14ac:dyDescent="0.2">
      <c r="B68" s="1346"/>
      <c r="C68" s="1235" t="s">
        <v>829</v>
      </c>
      <c r="D68" s="1235"/>
      <c r="E68" s="1426"/>
      <c r="F68" s="1426"/>
      <c r="G68" s="1598"/>
      <c r="H68" s="1598"/>
      <c r="I68" s="1234"/>
      <c r="J68" s="1234"/>
      <c r="K68" s="885">
        <f t="shared" si="17"/>
        <v>0</v>
      </c>
      <c r="L68" s="1381">
        <f t="shared" si="18"/>
        <v>0</v>
      </c>
      <c r="M68" s="1345">
        <f t="shared" si="19"/>
        <v>0</v>
      </c>
      <c r="N68" s="1344"/>
    </row>
    <row r="69" spans="2:15" s="1223" customFormat="1" ht="14.1" customHeight="1" thickBot="1" x14ac:dyDescent="0.25">
      <c r="B69" s="1343"/>
      <c r="C69" s="1642" t="s">
        <v>853</v>
      </c>
      <c r="D69" s="1342"/>
      <c r="E69" s="1425"/>
      <c r="F69" s="1425"/>
      <c r="G69" s="1599"/>
      <c r="H69" s="1599"/>
      <c r="I69" s="1341"/>
      <c r="J69" s="1340"/>
      <c r="K69" s="877">
        <f t="shared" si="17"/>
        <v>0</v>
      </c>
      <c r="L69" s="1379">
        <f t="shared" si="18"/>
        <v>0</v>
      </c>
      <c r="M69" s="1378">
        <f t="shared" si="19"/>
        <v>0</v>
      </c>
      <c r="N69" s="1338"/>
    </row>
    <row r="70" spans="2:15" ht="16.5" customHeight="1" x14ac:dyDescent="0.2">
      <c r="C70" s="1420"/>
      <c r="D70" s="2020"/>
      <c r="E70" s="2021"/>
      <c r="F70" s="2021"/>
      <c r="G70" s="2021"/>
      <c r="H70" s="2021"/>
      <c r="I70" s="2021"/>
      <c r="J70" s="2021"/>
      <c r="K70" s="2021"/>
      <c r="L70" s="2021"/>
      <c r="M70" s="2021"/>
    </row>
    <row r="71" spans="2:15" ht="13.5" customHeight="1" x14ac:dyDescent="0.25">
      <c r="C71" s="1419"/>
      <c r="D71" s="2870"/>
      <c r="E71" s="2871"/>
      <c r="F71" s="2871"/>
      <c r="G71" s="2871"/>
      <c r="H71" s="2871"/>
      <c r="I71" s="2871"/>
      <c r="J71" s="2871"/>
      <c r="K71" s="2871"/>
      <c r="L71" s="2871"/>
      <c r="M71" s="2872"/>
    </row>
    <row r="72" spans="2:15" x14ac:dyDescent="0.2">
      <c r="D72" s="1095"/>
      <c r="E72" s="1220"/>
      <c r="F72" s="1220"/>
      <c r="G72" s="1220"/>
      <c r="H72" s="1095"/>
      <c r="I72" s="1095"/>
      <c r="J72" s="1203"/>
      <c r="K72" s="1203"/>
      <c r="L72" s="1203"/>
      <c r="M72" s="1095"/>
    </row>
  </sheetData>
  <sheetProtection algorithmName="SHA-512" hashValue="C97jGw+0ZHi7hsOCfPDgX2BhBqq9LnIhrI58cXqhrlujXVrwn40rIb7kvb69BXbf9QGz2tDdW/OHIKem1JzFRA==" saltValue="dwB8PrEwq5ahvm7aRDpB5A==" spinCount="100000" sheet="1" formatRows="0"/>
  <mergeCells count="19">
    <mergeCell ref="M2:N2"/>
    <mergeCell ref="N13:N19"/>
    <mergeCell ref="D3:L3"/>
    <mergeCell ref="J5:M5"/>
    <mergeCell ref="B21:B31"/>
    <mergeCell ref="B32:B49"/>
    <mergeCell ref="D71:M71"/>
    <mergeCell ref="N6:N12"/>
    <mergeCell ref="E7:J7"/>
    <mergeCell ref="K8:K12"/>
    <mergeCell ref="L8:L12"/>
    <mergeCell ref="E9:F9"/>
    <mergeCell ref="G9:J9"/>
    <mergeCell ref="E10:J10"/>
    <mergeCell ref="B6:D12"/>
    <mergeCell ref="E6:J6"/>
    <mergeCell ref="K6:L7"/>
    <mergeCell ref="M6:M12"/>
    <mergeCell ref="E12:J12"/>
  </mergeCells>
  <printOptions horizontalCentered="1"/>
  <pageMargins left="0.59055118110236227" right="0.51181102362204722" top="1.1811023622047245" bottom="0.98425196850393704" header="0.51181102362204722" footer="0.51181102362204722"/>
  <pageSetup paperSize="9" scale="44"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2875BBAE-48CA-4B1B-A1F8-F8F3281C6838}">
          <x14:formula1>
            <xm:f>słownik!$A$2:$A$175</xm:f>
          </x14:formula1>
          <xm:sqref>D51:D59 D61:D65</xm:sqref>
        </x14:dataValidation>
      </x14:dataValidations>
    </ext>
  </extLst>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4032E4-A754-4FF9-B352-F447151BC135}">
  <sheetPr>
    <tabColor rgb="FFFF0000"/>
    <pageSetUpPr fitToPage="1"/>
  </sheetPr>
  <dimension ref="B1:O69"/>
  <sheetViews>
    <sheetView view="pageBreakPreview" zoomScaleNormal="100" zoomScaleSheetLayoutView="100" workbookViewId="0">
      <selection activeCell="I1" sqref="I1:K1"/>
    </sheetView>
  </sheetViews>
  <sheetFormatPr defaultColWidth="9.28515625" defaultRowHeight="12.75" x14ac:dyDescent="0.2"/>
  <cols>
    <col min="1" max="1" width="2.85546875" style="874" customWidth="1"/>
    <col min="2" max="2" width="6.42578125" style="874" customWidth="1"/>
    <col min="3" max="3" width="4.42578125" style="874" customWidth="1"/>
    <col min="4" max="4" width="45.42578125" style="874" customWidth="1"/>
    <col min="5" max="8" width="7.5703125" style="874" customWidth="1"/>
    <col min="9" max="9" width="8.7109375" style="874" customWidth="1"/>
    <col min="10" max="10" width="8.5703125" style="874" customWidth="1"/>
    <col min="11" max="11" width="12.28515625" style="874" customWidth="1"/>
    <col min="12" max="12" width="5.42578125" style="874" customWidth="1"/>
    <col min="13" max="16384" width="9.28515625" style="874"/>
  </cols>
  <sheetData>
    <row r="1" spans="2:11" s="1223" customFormat="1" ht="18" x14ac:dyDescent="0.2">
      <c r="B1" s="966"/>
      <c r="C1" s="966"/>
      <c r="D1" s="965" t="str">
        <f>wizyt!C3</f>
        <v>??</v>
      </c>
      <c r="E1" s="1017"/>
      <c r="F1" s="1017"/>
      <c r="G1" s="1017"/>
      <c r="H1" s="1017"/>
      <c r="I1" s="2040" t="str">
        <f>wizyt!$B$1</f>
        <v xml:space="preserve"> </v>
      </c>
      <c r="J1" s="2708" t="str">
        <f>wizyt!$D$1</f>
        <v xml:space="preserve"> </v>
      </c>
      <c r="K1" s="2709"/>
    </row>
    <row r="2" spans="2:11" s="1223" customFormat="1" ht="20.25" x14ac:dyDescent="0.2">
      <c r="B2" s="270"/>
      <c r="C2" s="270"/>
      <c r="D2" s="2710" t="s">
        <v>755</v>
      </c>
      <c r="E2" s="2710"/>
      <c r="F2" s="2710"/>
      <c r="G2" s="2710"/>
      <c r="H2" s="998" t="str">
        <f>wizyt!H3</f>
        <v>2023/2024</v>
      </c>
      <c r="I2" s="998"/>
      <c r="J2" s="998"/>
      <c r="K2" s="270"/>
    </row>
    <row r="3" spans="2:11" s="1223" customFormat="1" ht="18.75" customHeight="1" x14ac:dyDescent="0.2">
      <c r="B3" s="997" t="s">
        <v>775</v>
      </c>
      <c r="C3" s="963"/>
      <c r="D3" s="996"/>
      <c r="E3" s="996" t="s">
        <v>30</v>
      </c>
      <c r="F3" s="996"/>
      <c r="G3" s="996"/>
      <c r="I3" s="996"/>
      <c r="J3" s="995"/>
      <c r="K3" s="270"/>
    </row>
    <row r="4" spans="2:11" s="1223" customFormat="1" ht="27" customHeight="1" thickBot="1" x14ac:dyDescent="0.25">
      <c r="B4" s="1323" t="s">
        <v>794</v>
      </c>
      <c r="C4" s="1322"/>
      <c r="D4" s="330"/>
      <c r="E4" s="1321"/>
      <c r="F4" s="1016"/>
      <c r="G4" s="1016"/>
      <c r="H4" s="2849"/>
      <c r="I4" s="2849"/>
      <c r="J4" s="2849"/>
      <c r="K4" s="270"/>
    </row>
    <row r="5" spans="2:11" s="1223" customFormat="1" ht="12.75" customHeight="1" x14ac:dyDescent="0.2">
      <c r="B5" s="2713" t="s">
        <v>756</v>
      </c>
      <c r="C5" s="2765"/>
      <c r="D5" s="2765"/>
      <c r="E5" s="2850" t="s">
        <v>691</v>
      </c>
      <c r="F5" s="2851"/>
      <c r="G5" s="2851"/>
      <c r="H5" s="2852"/>
      <c r="I5" s="2853" t="s">
        <v>790</v>
      </c>
      <c r="J5" s="2838" t="s">
        <v>758</v>
      </c>
    </row>
    <row r="6" spans="2:11" s="1223" customFormat="1" ht="12.75" customHeight="1" x14ac:dyDescent="0.2">
      <c r="B6" s="2715"/>
      <c r="C6" s="2766"/>
      <c r="D6" s="2766"/>
      <c r="E6" s="2875" t="s">
        <v>817</v>
      </c>
      <c r="F6" s="2876"/>
      <c r="G6" s="2876"/>
      <c r="H6" s="2877"/>
      <c r="I6" s="2854"/>
      <c r="J6" s="2839"/>
    </row>
    <row r="7" spans="2:11" s="1223" customFormat="1" ht="12.75" customHeight="1" x14ac:dyDescent="0.2">
      <c r="B7" s="2715"/>
      <c r="C7" s="2766"/>
      <c r="D7" s="2766"/>
      <c r="E7" s="958" t="s">
        <v>523</v>
      </c>
      <c r="F7" s="958" t="s">
        <v>524</v>
      </c>
      <c r="G7" s="958" t="s">
        <v>525</v>
      </c>
      <c r="H7" s="960" t="s">
        <v>526</v>
      </c>
      <c r="I7" s="2854"/>
      <c r="J7" s="2839"/>
    </row>
    <row r="8" spans="2:11" s="1223" customFormat="1" ht="12.75" customHeight="1" x14ac:dyDescent="0.2">
      <c r="B8" s="2715"/>
      <c r="C8" s="2766"/>
      <c r="D8" s="2766"/>
      <c r="E8" s="2824" t="s">
        <v>856</v>
      </c>
      <c r="F8" s="2825"/>
      <c r="G8" s="2825"/>
      <c r="H8" s="2826"/>
      <c r="I8" s="2854"/>
      <c r="J8" s="2839"/>
    </row>
    <row r="9" spans="2:11" s="1223" customFormat="1" ht="12.75" customHeight="1" x14ac:dyDescent="0.2">
      <c r="B9" s="2715"/>
      <c r="C9" s="2766"/>
      <c r="D9" s="2766"/>
      <c r="E9" s="2754" t="s">
        <v>844</v>
      </c>
      <c r="F9" s="2695"/>
      <c r="G9" s="2695"/>
      <c r="H9" s="2809"/>
      <c r="I9" s="2854"/>
      <c r="J9" s="2839"/>
    </row>
    <row r="10" spans="2:11" s="1223" customFormat="1" ht="12.75" customHeight="1" x14ac:dyDescent="0.2">
      <c r="B10" s="2715"/>
      <c r="C10" s="2766"/>
      <c r="D10" s="2766"/>
      <c r="E10" s="1728">
        <f>'kalendarz  A'!$F$30</f>
        <v>27</v>
      </c>
      <c r="F10" s="1728">
        <f>'kalendarz  A'!$F$30</f>
        <v>27</v>
      </c>
      <c r="G10" s="1728">
        <f>'kalendarz  A'!$F$30</f>
        <v>27</v>
      </c>
      <c r="H10" s="1728">
        <f>'kalendarz  A'!$F$31</f>
        <v>11</v>
      </c>
      <c r="I10" s="2854"/>
      <c r="J10" s="2839"/>
    </row>
    <row r="11" spans="2:11" s="1223" customFormat="1" ht="16.5" customHeight="1" thickBot="1" x14ac:dyDescent="0.25">
      <c r="B11" s="2717"/>
      <c r="C11" s="2767"/>
      <c r="D11" s="2767"/>
      <c r="E11" s="2827" t="s">
        <v>845</v>
      </c>
      <c r="F11" s="2828"/>
      <c r="G11" s="2828"/>
      <c r="H11" s="2829"/>
      <c r="I11" s="2855"/>
      <c r="J11" s="2840"/>
    </row>
    <row r="12" spans="2:11" s="1223" customFormat="1" ht="27" customHeight="1" thickBot="1" x14ac:dyDescent="0.25">
      <c r="B12" s="1375"/>
      <c r="C12" s="1316"/>
      <c r="D12" s="1315" t="s">
        <v>818</v>
      </c>
      <c r="E12" s="1314">
        <f>SUM(E16:E18)+E13</f>
        <v>44.33</v>
      </c>
      <c r="F12" s="1314">
        <f>SUM(F16:F18)+F13</f>
        <v>37</v>
      </c>
      <c r="G12" s="1314">
        <f>SUM(G16:G18)+G13</f>
        <v>35</v>
      </c>
      <c r="H12" s="1314">
        <f>SUM(H16:H18)+H13</f>
        <v>30</v>
      </c>
      <c r="I12" s="1313">
        <f t="shared" ref="I12:I18" si="0">SUM(E12:H12)</f>
        <v>146.32999999999998</v>
      </c>
      <c r="J12" s="2843"/>
      <c r="K12" s="1243"/>
    </row>
    <row r="13" spans="2:11" s="1223" customFormat="1" ht="14.25" customHeight="1" x14ac:dyDescent="0.2">
      <c r="B13" s="1372"/>
      <c r="C13" s="1308"/>
      <c r="D13" s="1183" t="s">
        <v>819</v>
      </c>
      <c r="E13" s="1307">
        <f>SUM(E14:E15)</f>
        <v>44.33</v>
      </c>
      <c r="F13" s="1307">
        <f>SUM(F14:F15)</f>
        <v>37</v>
      </c>
      <c r="G13" s="1459">
        <f>SUM(G14:G15)</f>
        <v>35</v>
      </c>
      <c r="H13" s="1307">
        <f>SUM(H14:H15)</f>
        <v>30</v>
      </c>
      <c r="I13" s="1373">
        <f t="shared" si="0"/>
        <v>146.32999999999998</v>
      </c>
      <c r="J13" s="2844"/>
      <c r="K13" s="1243"/>
    </row>
    <row r="14" spans="2:11" s="1223" customFormat="1" ht="14.25" customHeight="1" x14ac:dyDescent="0.2">
      <c r="B14" s="1372"/>
      <c r="C14" s="1308"/>
      <c r="D14" s="1183" t="s">
        <v>820</v>
      </c>
      <c r="E14" s="1307">
        <f>SUM(E20:E27)</f>
        <v>11.33</v>
      </c>
      <c r="F14" s="1307">
        <f>SUM(F20:F27)</f>
        <v>12</v>
      </c>
      <c r="G14" s="1459">
        <f>SUM(G20:G27)</f>
        <v>12</v>
      </c>
      <c r="H14" s="1307">
        <f>SUM(H20:H27)</f>
        <v>12</v>
      </c>
      <c r="I14" s="1373">
        <f t="shared" si="0"/>
        <v>47.33</v>
      </c>
      <c r="J14" s="2844"/>
      <c r="K14" s="1243"/>
    </row>
    <row r="15" spans="2:11" s="1223" customFormat="1" ht="14.25" customHeight="1" x14ac:dyDescent="0.2">
      <c r="B15" s="1372"/>
      <c r="C15" s="1308"/>
      <c r="D15" s="1183" t="s">
        <v>821</v>
      </c>
      <c r="E15" s="1307">
        <f>SUM(E28:E44)</f>
        <v>33</v>
      </c>
      <c r="F15" s="1307">
        <f>SUM(F28:F44)</f>
        <v>25</v>
      </c>
      <c r="G15" s="1459">
        <f>SUM(G28:G44)</f>
        <v>23</v>
      </c>
      <c r="H15" s="1307">
        <f>SUM(H28:H44)</f>
        <v>18</v>
      </c>
      <c r="I15" s="1373">
        <f t="shared" si="0"/>
        <v>99</v>
      </c>
      <c r="J15" s="2844"/>
      <c r="K15" s="1243"/>
    </row>
    <row r="16" spans="2:11" s="1223" customFormat="1" ht="14.25" hidden="1" customHeight="1" x14ac:dyDescent="0.2">
      <c r="B16" s="1372"/>
      <c r="C16" s="1308"/>
      <c r="D16" s="1183" t="s">
        <v>822</v>
      </c>
      <c r="E16" s="1307">
        <f>E45</f>
        <v>0</v>
      </c>
      <c r="F16" s="1311">
        <f>F45</f>
        <v>0</v>
      </c>
      <c r="G16" s="1458">
        <f>G45</f>
        <v>0</v>
      </c>
      <c r="H16" s="1307">
        <f>H45</f>
        <v>0</v>
      </c>
      <c r="I16" s="1373">
        <f t="shared" si="0"/>
        <v>0</v>
      </c>
      <c r="J16" s="2844"/>
      <c r="K16" s="1243"/>
    </row>
    <row r="17" spans="2:11" s="1223" customFormat="1" ht="14.25" customHeight="1" x14ac:dyDescent="0.2">
      <c r="B17" s="1372"/>
      <c r="C17" s="1308"/>
      <c r="D17" s="1183" t="s">
        <v>823</v>
      </c>
      <c r="E17" s="1307">
        <f>E55</f>
        <v>0</v>
      </c>
      <c r="F17" s="1311">
        <f>F55</f>
        <v>0</v>
      </c>
      <c r="G17" s="1458">
        <f>G55</f>
        <v>0</v>
      </c>
      <c r="H17" s="1307">
        <f>H55</f>
        <v>0</v>
      </c>
      <c r="I17" s="1373">
        <f t="shared" si="0"/>
        <v>0</v>
      </c>
      <c r="J17" s="2844"/>
      <c r="K17" s="1243"/>
    </row>
    <row r="18" spans="2:11" s="1223" customFormat="1" ht="13.5" customHeight="1" thickBot="1" x14ac:dyDescent="0.25">
      <c r="B18" s="1372"/>
      <c r="C18" s="1308"/>
      <c r="D18" s="1039" t="s">
        <v>846</v>
      </c>
      <c r="E18" s="1457">
        <f>SUM(E63:E66)</f>
        <v>0</v>
      </c>
      <c r="F18" s="1457">
        <f>SUM(F63:F66)</f>
        <v>0</v>
      </c>
      <c r="G18" s="1457">
        <f>SUM(G63:G66)</f>
        <v>0</v>
      </c>
      <c r="H18" s="1457">
        <f>SUM(H63:H66)</f>
        <v>0</v>
      </c>
      <c r="I18" s="1373">
        <f t="shared" si="0"/>
        <v>0</v>
      </c>
      <c r="J18" s="2845"/>
      <c r="K18" s="1243"/>
    </row>
    <row r="19" spans="2:11" s="1223" customFormat="1" ht="19.5" customHeight="1" x14ac:dyDescent="0.2">
      <c r="B19" s="1869"/>
      <c r="C19" s="1865" t="s">
        <v>766</v>
      </c>
      <c r="D19" s="1865"/>
      <c r="E19" s="1866"/>
      <c r="F19" s="1866"/>
      <c r="G19" s="1866"/>
      <c r="H19" s="1866"/>
      <c r="I19" s="1866"/>
      <c r="J19" s="1870"/>
      <c r="K19" s="1243"/>
    </row>
    <row r="20" spans="2:11" s="991" customFormat="1" ht="14.1" customHeight="1" x14ac:dyDescent="0.2">
      <c r="B20" s="2834" t="s">
        <v>826</v>
      </c>
      <c r="C20" s="1303">
        <v>1</v>
      </c>
      <c r="D20" s="1304" t="s">
        <v>795</v>
      </c>
      <c r="E20" s="1296">
        <v>2</v>
      </c>
      <c r="F20" s="1295">
        <v>2</v>
      </c>
      <c r="G20" s="947">
        <v>2</v>
      </c>
      <c r="H20" s="945">
        <v>2</v>
      </c>
      <c r="I20" s="1413">
        <f t="shared" ref="I20:I66" si="1">SUM(E20:H20)</f>
        <v>8</v>
      </c>
      <c r="J20" s="1367"/>
      <c r="K20" s="1243"/>
    </row>
    <row r="21" spans="2:11" s="991" customFormat="1" ht="14.1" customHeight="1" x14ac:dyDescent="0.2">
      <c r="B21" s="2835"/>
      <c r="C21" s="1125">
        <v>2</v>
      </c>
      <c r="D21" s="1302" t="s">
        <v>796</v>
      </c>
      <c r="E21" s="1257">
        <v>1.33</v>
      </c>
      <c r="F21" s="894">
        <v>2</v>
      </c>
      <c r="G21" s="898">
        <v>2</v>
      </c>
      <c r="H21" s="887">
        <v>2</v>
      </c>
      <c r="I21" s="1413">
        <f t="shared" si="1"/>
        <v>7.33</v>
      </c>
      <c r="J21" s="1369"/>
      <c r="K21" s="1243"/>
    </row>
    <row r="22" spans="2:11" s="991" customFormat="1" ht="14.1" customHeight="1" x14ac:dyDescent="0.2">
      <c r="B22" s="2835"/>
      <c r="C22" s="1125">
        <v>3</v>
      </c>
      <c r="D22" s="1302" t="s">
        <v>797</v>
      </c>
      <c r="E22" s="1257">
        <v>2</v>
      </c>
      <c r="F22" s="894">
        <v>2</v>
      </c>
      <c r="G22" s="898">
        <v>2</v>
      </c>
      <c r="H22" s="893">
        <v>2</v>
      </c>
      <c r="I22" s="1413">
        <f t="shared" si="1"/>
        <v>8</v>
      </c>
      <c r="J22" s="1369"/>
      <c r="K22" s="1243"/>
    </row>
    <row r="23" spans="2:11" s="991" customFormat="1" ht="14.1" customHeight="1" x14ac:dyDescent="0.2">
      <c r="B23" s="2835"/>
      <c r="C23" s="1125">
        <v>4</v>
      </c>
      <c r="D23" s="1302" t="s">
        <v>798</v>
      </c>
      <c r="E23" s="1257">
        <v>1</v>
      </c>
      <c r="F23" s="894">
        <v>1</v>
      </c>
      <c r="G23" s="898"/>
      <c r="H23" s="893"/>
      <c r="I23" s="1413">
        <f t="shared" si="1"/>
        <v>2</v>
      </c>
      <c r="J23" s="1369"/>
      <c r="K23" s="1243"/>
    </row>
    <row r="24" spans="2:11" s="991" customFormat="1" ht="14.1" customHeight="1" x14ac:dyDescent="0.2">
      <c r="B24" s="2835"/>
      <c r="C24" s="1125">
        <v>6</v>
      </c>
      <c r="D24" s="1302" t="s">
        <v>769</v>
      </c>
      <c r="E24" s="1257">
        <v>2</v>
      </c>
      <c r="F24" s="894">
        <v>2</v>
      </c>
      <c r="G24" s="898">
        <v>2</v>
      </c>
      <c r="H24" s="893">
        <v>2</v>
      </c>
      <c r="I24" s="1413">
        <f t="shared" si="1"/>
        <v>8</v>
      </c>
      <c r="J24" s="1369"/>
      <c r="K24" s="1243"/>
    </row>
    <row r="25" spans="2:11" s="991" customFormat="1" ht="14.1" customHeight="1" x14ac:dyDescent="0.2">
      <c r="B25" s="2835"/>
      <c r="C25" s="1125">
        <v>7</v>
      </c>
      <c r="D25" s="1302" t="s">
        <v>694</v>
      </c>
      <c r="E25" s="1456">
        <v>1</v>
      </c>
      <c r="F25" s="1455">
        <v>1</v>
      </c>
      <c r="G25" s="1454">
        <v>1</v>
      </c>
      <c r="H25" s="1007">
        <v>1</v>
      </c>
      <c r="I25" s="1413">
        <f t="shared" si="1"/>
        <v>4</v>
      </c>
      <c r="J25" s="1369"/>
      <c r="K25" s="1243"/>
    </row>
    <row r="26" spans="2:11" s="991" customFormat="1" ht="14.1" customHeight="1" x14ac:dyDescent="0.2">
      <c r="B26" s="2835"/>
      <c r="C26" s="1125">
        <v>8</v>
      </c>
      <c r="D26" s="1302" t="s">
        <v>716</v>
      </c>
      <c r="E26" s="1456">
        <v>2</v>
      </c>
      <c r="F26" s="1455">
        <v>2</v>
      </c>
      <c r="G26" s="1454">
        <v>1</v>
      </c>
      <c r="H26" s="1007">
        <v>1</v>
      </c>
      <c r="I26" s="1413">
        <f t="shared" si="1"/>
        <v>6</v>
      </c>
      <c r="J26" s="1369"/>
      <c r="K26" s="1243"/>
    </row>
    <row r="27" spans="2:11" s="991" customFormat="1" ht="14.1" customHeight="1" x14ac:dyDescent="0.2">
      <c r="B27" s="2836"/>
      <c r="C27" s="1333">
        <v>9</v>
      </c>
      <c r="D27" s="1300" t="s">
        <v>702</v>
      </c>
      <c r="E27" s="1453"/>
      <c r="F27" s="1452"/>
      <c r="G27" s="1451">
        <v>2</v>
      </c>
      <c r="H27" s="1450">
        <v>2</v>
      </c>
      <c r="I27" s="1413">
        <f t="shared" si="1"/>
        <v>4</v>
      </c>
      <c r="J27" s="1357"/>
      <c r="K27" s="1243"/>
    </row>
    <row r="28" spans="2:11" s="991" customFormat="1" ht="14.1" customHeight="1" x14ac:dyDescent="0.2">
      <c r="B28" s="2834" t="s">
        <v>848</v>
      </c>
      <c r="C28" s="1288">
        <v>1</v>
      </c>
      <c r="D28" s="1297" t="s">
        <v>666</v>
      </c>
      <c r="E28" s="1296">
        <v>4</v>
      </c>
      <c r="F28" s="1295">
        <v>4</v>
      </c>
      <c r="G28" s="945">
        <v>4</v>
      </c>
      <c r="H28" s="947">
        <v>4</v>
      </c>
      <c r="I28" s="1413">
        <f t="shared" si="1"/>
        <v>16</v>
      </c>
      <c r="J28" s="1367"/>
      <c r="K28" s="1243"/>
    </row>
    <row r="29" spans="2:11" s="991" customFormat="1" ht="14.1" customHeight="1" x14ac:dyDescent="0.2">
      <c r="B29" s="2835"/>
      <c r="C29" s="1146">
        <v>2</v>
      </c>
      <c r="D29" s="1153" t="s">
        <v>849</v>
      </c>
      <c r="E29" s="1252">
        <v>3</v>
      </c>
      <c r="F29" s="888">
        <v>3</v>
      </c>
      <c r="G29" s="887">
        <v>3</v>
      </c>
      <c r="H29" s="930">
        <v>3</v>
      </c>
      <c r="I29" s="1413">
        <f t="shared" si="1"/>
        <v>12</v>
      </c>
      <c r="J29" s="1109"/>
      <c r="K29" s="1243"/>
    </row>
    <row r="30" spans="2:11" s="991" customFormat="1" ht="14.1" customHeight="1" x14ac:dyDescent="0.2">
      <c r="B30" s="2835"/>
      <c r="C30" s="1160">
        <v>3</v>
      </c>
      <c r="D30" s="1153" t="s">
        <v>850</v>
      </c>
      <c r="E30" s="1252">
        <v>2</v>
      </c>
      <c r="F30" s="888">
        <v>2</v>
      </c>
      <c r="G30" s="887">
        <v>2</v>
      </c>
      <c r="H30" s="930">
        <v>2</v>
      </c>
      <c r="I30" s="1413">
        <f t="shared" si="1"/>
        <v>8</v>
      </c>
      <c r="J30" s="1109"/>
      <c r="K30" s="1243"/>
    </row>
    <row r="31" spans="2:11" s="991" customFormat="1" ht="14.1" customHeight="1" x14ac:dyDescent="0.2">
      <c r="B31" s="2835"/>
      <c r="C31" s="1146">
        <v>4</v>
      </c>
      <c r="D31" s="1150" t="s">
        <v>851</v>
      </c>
      <c r="E31" s="1252">
        <v>1</v>
      </c>
      <c r="F31" s="888"/>
      <c r="G31" s="887"/>
      <c r="H31" s="930"/>
      <c r="I31" s="1413">
        <f t="shared" si="1"/>
        <v>1</v>
      </c>
      <c r="J31" s="1109"/>
      <c r="K31" s="1243"/>
    </row>
    <row r="32" spans="2:11" s="991" customFormat="1" ht="14.1" customHeight="1" x14ac:dyDescent="0.2">
      <c r="B32" s="2835"/>
      <c r="C32" s="1160">
        <v>5</v>
      </c>
      <c r="D32" s="1150" t="s">
        <v>670</v>
      </c>
      <c r="E32" s="1252">
        <v>2</v>
      </c>
      <c r="F32" s="888">
        <v>2</v>
      </c>
      <c r="G32" s="887">
        <v>2</v>
      </c>
      <c r="H32" s="930">
        <v>1</v>
      </c>
      <c r="I32" s="1413">
        <f t="shared" si="1"/>
        <v>7</v>
      </c>
      <c r="J32" s="1109"/>
      <c r="K32" s="1243"/>
    </row>
    <row r="33" spans="2:15" s="991" customFormat="1" ht="14.1" customHeight="1" x14ac:dyDescent="0.2">
      <c r="B33" s="2835"/>
      <c r="C33" s="1146">
        <v>6</v>
      </c>
      <c r="D33" s="1149" t="s">
        <v>715</v>
      </c>
      <c r="E33" s="1252">
        <v>2</v>
      </c>
      <c r="F33" s="888">
        <v>1</v>
      </c>
      <c r="G33" s="887"/>
      <c r="H33" s="930"/>
      <c r="I33" s="1413">
        <f t="shared" si="1"/>
        <v>3</v>
      </c>
      <c r="J33" s="1109"/>
      <c r="K33" s="1243"/>
      <c r="O33" s="1449"/>
    </row>
    <row r="34" spans="2:15" s="991" customFormat="1" ht="14.1" customHeight="1" x14ac:dyDescent="0.2">
      <c r="B34" s="2835"/>
      <c r="C34" s="1160">
        <v>7</v>
      </c>
      <c r="D34" s="1291" t="s">
        <v>711</v>
      </c>
      <c r="E34" s="1290">
        <v>2</v>
      </c>
      <c r="F34" s="888"/>
      <c r="G34" s="887"/>
      <c r="H34" s="930"/>
      <c r="I34" s="1413">
        <f t="shared" si="1"/>
        <v>2</v>
      </c>
      <c r="J34" s="1109"/>
      <c r="K34" s="1243"/>
    </row>
    <row r="35" spans="2:15" s="991" customFormat="1" ht="14.1" customHeight="1" x14ac:dyDescent="0.2">
      <c r="B35" s="2835"/>
      <c r="C35" s="1146">
        <v>8</v>
      </c>
      <c r="D35" s="1150" t="s">
        <v>673</v>
      </c>
      <c r="E35" s="1252">
        <v>2</v>
      </c>
      <c r="F35" s="888">
        <v>1</v>
      </c>
      <c r="G35" s="887">
        <v>1</v>
      </c>
      <c r="H35" s="930"/>
      <c r="I35" s="1413">
        <f t="shared" si="1"/>
        <v>4</v>
      </c>
      <c r="J35" s="1109"/>
      <c r="K35" s="1243"/>
    </row>
    <row r="36" spans="2:15" s="991" customFormat="1" ht="14.1" customHeight="1" x14ac:dyDescent="0.2">
      <c r="B36" s="2835"/>
      <c r="C36" s="1160">
        <v>9</v>
      </c>
      <c r="D36" s="1150" t="s">
        <v>674</v>
      </c>
      <c r="E36" s="1252">
        <v>2</v>
      </c>
      <c r="F36" s="888">
        <v>1</v>
      </c>
      <c r="G36" s="887">
        <v>1</v>
      </c>
      <c r="H36" s="930"/>
      <c r="I36" s="1413">
        <f t="shared" si="1"/>
        <v>4</v>
      </c>
      <c r="J36" s="1109"/>
      <c r="K36" s="1243"/>
    </row>
    <row r="37" spans="2:15" s="991" customFormat="1" ht="14.1" customHeight="1" x14ac:dyDescent="0.2">
      <c r="B37" s="2835"/>
      <c r="C37" s="1146">
        <v>10</v>
      </c>
      <c r="D37" s="1150" t="s">
        <v>712</v>
      </c>
      <c r="E37" s="1252">
        <v>2</v>
      </c>
      <c r="F37" s="888">
        <v>1</v>
      </c>
      <c r="G37" s="887">
        <v>1</v>
      </c>
      <c r="H37" s="930"/>
      <c r="I37" s="1413">
        <f t="shared" si="1"/>
        <v>4</v>
      </c>
      <c r="J37" s="1109"/>
      <c r="K37" s="1243"/>
    </row>
    <row r="38" spans="2:15" s="991" customFormat="1" ht="14.1" customHeight="1" x14ac:dyDescent="0.2">
      <c r="B38" s="2835"/>
      <c r="C38" s="1160">
        <v>11</v>
      </c>
      <c r="D38" s="1150" t="s">
        <v>676</v>
      </c>
      <c r="E38" s="1252">
        <v>2</v>
      </c>
      <c r="F38" s="888">
        <v>1</v>
      </c>
      <c r="G38" s="887">
        <v>1</v>
      </c>
      <c r="H38" s="930"/>
      <c r="I38" s="1413">
        <f t="shared" si="1"/>
        <v>4</v>
      </c>
      <c r="J38" s="1109"/>
      <c r="K38" s="1243"/>
    </row>
    <row r="39" spans="2:15" s="991" customFormat="1" ht="14.1" customHeight="1" x14ac:dyDescent="0.2">
      <c r="B39" s="2835"/>
      <c r="C39" s="1146">
        <v>12</v>
      </c>
      <c r="D39" s="1289" t="s">
        <v>677</v>
      </c>
      <c r="E39" s="1252">
        <v>3</v>
      </c>
      <c r="F39" s="888">
        <v>4</v>
      </c>
      <c r="G39" s="887">
        <v>3</v>
      </c>
      <c r="H39" s="930">
        <v>4</v>
      </c>
      <c r="I39" s="1413">
        <f t="shared" si="1"/>
        <v>14</v>
      </c>
      <c r="J39" s="1109"/>
      <c r="K39" s="1243"/>
    </row>
    <row r="40" spans="2:15" s="991" customFormat="1" ht="14.1" customHeight="1" x14ac:dyDescent="0.2">
      <c r="B40" s="2835"/>
      <c r="C40" s="1160">
        <v>13</v>
      </c>
      <c r="D40" s="1150" t="s">
        <v>678</v>
      </c>
      <c r="E40" s="1252">
        <v>1</v>
      </c>
      <c r="F40" s="888">
        <v>1</v>
      </c>
      <c r="G40" s="887">
        <v>1</v>
      </c>
      <c r="H40" s="930"/>
      <c r="I40" s="1413">
        <f t="shared" si="1"/>
        <v>3</v>
      </c>
      <c r="J40" s="1109"/>
      <c r="K40" s="1243"/>
    </row>
    <row r="41" spans="2:15" s="991" customFormat="1" ht="14.1" customHeight="1" x14ac:dyDescent="0.2">
      <c r="B41" s="2835"/>
      <c r="C41" s="1146">
        <v>14</v>
      </c>
      <c r="D41" s="1150" t="s">
        <v>680</v>
      </c>
      <c r="E41" s="1252">
        <v>3</v>
      </c>
      <c r="F41" s="888">
        <v>3</v>
      </c>
      <c r="G41" s="887">
        <v>3</v>
      </c>
      <c r="H41" s="930">
        <v>3</v>
      </c>
      <c r="I41" s="1413">
        <f t="shared" si="1"/>
        <v>12</v>
      </c>
      <c r="J41" s="1109"/>
      <c r="K41" s="1243"/>
    </row>
    <row r="42" spans="2:15" s="991" customFormat="1" ht="14.1" customHeight="1" x14ac:dyDescent="0.2">
      <c r="B42" s="2835"/>
      <c r="C42" s="1160">
        <v>15</v>
      </c>
      <c r="D42" s="1150" t="s">
        <v>681</v>
      </c>
      <c r="E42" s="1252">
        <v>1</v>
      </c>
      <c r="F42" s="888"/>
      <c r="G42" s="887"/>
      <c r="H42" s="930"/>
      <c r="I42" s="1413">
        <f t="shared" si="1"/>
        <v>1</v>
      </c>
      <c r="J42" s="1109"/>
      <c r="K42" s="1243"/>
    </row>
    <row r="43" spans="2:15" s="991" customFormat="1" ht="14.1" customHeight="1" x14ac:dyDescent="0.2">
      <c r="B43" s="2835"/>
      <c r="C43" s="1332">
        <v>16</v>
      </c>
      <c r="D43" s="1287" t="s">
        <v>682</v>
      </c>
      <c r="E43" s="1286">
        <v>1</v>
      </c>
      <c r="F43" s="1285">
        <v>1</v>
      </c>
      <c r="G43" s="1284">
        <v>1</v>
      </c>
      <c r="H43" s="1283">
        <v>1</v>
      </c>
      <c r="I43" s="1413">
        <f t="shared" si="1"/>
        <v>4</v>
      </c>
      <c r="J43" s="1357"/>
      <c r="K43" s="1243"/>
    </row>
    <row r="44" spans="2:15" s="991" customFormat="1" ht="19.350000000000001" customHeight="1" thickBot="1" x14ac:dyDescent="0.25">
      <c r="B44" s="2835"/>
      <c r="C44" s="1280" t="s">
        <v>857</v>
      </c>
      <c r="D44" s="1279"/>
      <c r="E44" s="1278"/>
      <c r="F44" s="921"/>
      <c r="G44" s="922"/>
      <c r="H44" s="920"/>
      <c r="I44" s="1413">
        <f t="shared" si="1"/>
        <v>0</v>
      </c>
      <c r="J44" s="2019"/>
      <c r="K44" s="1243"/>
    </row>
    <row r="45" spans="2:15" s="1223" customFormat="1" ht="19.5" hidden="1" customHeight="1" thickTop="1" x14ac:dyDescent="0.2">
      <c r="B45" s="1356"/>
      <c r="C45" s="1266" t="s">
        <v>773</v>
      </c>
      <c r="D45" s="1275"/>
      <c r="E45" s="1273">
        <f>SUM(E46:E54)</f>
        <v>0</v>
      </c>
      <c r="F45" s="1273">
        <f>SUM(F46:F54)</f>
        <v>0</v>
      </c>
      <c r="G45" s="1274">
        <f>SUM(G46:G54)</f>
        <v>0</v>
      </c>
      <c r="H45" s="1273">
        <f>SUM(H46:H54)</f>
        <v>0</v>
      </c>
      <c r="I45" s="1400">
        <f t="shared" si="1"/>
        <v>0</v>
      </c>
      <c r="J45" s="1355"/>
      <c r="K45" s="1243"/>
    </row>
    <row r="46" spans="2:15" s="1223" customFormat="1" ht="14.1" hidden="1" customHeight="1" x14ac:dyDescent="0.2">
      <c r="B46" s="988"/>
      <c r="C46" s="1126">
        <v>1</v>
      </c>
      <c r="D46" s="1259"/>
      <c r="E46" s="1257"/>
      <c r="F46" s="894"/>
      <c r="G46" s="898"/>
      <c r="H46" s="893"/>
      <c r="I46" s="1383">
        <f t="shared" si="1"/>
        <v>0</v>
      </c>
      <c r="J46" s="1111"/>
      <c r="K46" s="1243"/>
    </row>
    <row r="47" spans="2:15" s="1223" customFormat="1" ht="14.1" hidden="1" customHeight="1" x14ac:dyDescent="0.2">
      <c r="B47" s="988"/>
      <c r="C47" s="1126">
        <v>2</v>
      </c>
      <c r="D47" s="1253"/>
      <c r="E47" s="1257"/>
      <c r="F47" s="894"/>
      <c r="G47" s="898"/>
      <c r="H47" s="893"/>
      <c r="I47" s="1383">
        <f t="shared" si="1"/>
        <v>0</v>
      </c>
      <c r="J47" s="1111"/>
      <c r="K47" s="1243"/>
    </row>
    <row r="48" spans="2:15" s="1223" customFormat="1" ht="14.1" hidden="1" customHeight="1" x14ac:dyDescent="0.2">
      <c r="B48" s="988"/>
      <c r="C48" s="1126">
        <v>3</v>
      </c>
      <c r="D48" s="1253"/>
      <c r="E48" s="1257"/>
      <c r="F48" s="894"/>
      <c r="G48" s="898"/>
      <c r="H48" s="893"/>
      <c r="I48" s="1383">
        <f t="shared" si="1"/>
        <v>0</v>
      </c>
      <c r="J48" s="1111"/>
      <c r="K48" s="1243"/>
    </row>
    <row r="49" spans="2:11" s="1223" customFormat="1" ht="14.1" hidden="1" customHeight="1" x14ac:dyDescent="0.2">
      <c r="B49" s="988"/>
      <c r="C49" s="1126">
        <v>4</v>
      </c>
      <c r="D49" s="1253"/>
      <c r="E49" s="1257"/>
      <c r="F49" s="894"/>
      <c r="G49" s="898"/>
      <c r="H49" s="893"/>
      <c r="I49" s="1383">
        <f t="shared" si="1"/>
        <v>0</v>
      </c>
      <c r="J49" s="1111"/>
      <c r="K49" s="1243"/>
    </row>
    <row r="50" spans="2:11" s="1223" customFormat="1" ht="14.1" hidden="1" customHeight="1" x14ac:dyDescent="0.2">
      <c r="B50" s="988"/>
      <c r="C50" s="1126">
        <v>5</v>
      </c>
      <c r="D50" s="1253"/>
      <c r="E50" s="1257"/>
      <c r="F50" s="894"/>
      <c r="G50" s="898"/>
      <c r="H50" s="893"/>
      <c r="I50" s="1383">
        <f t="shared" si="1"/>
        <v>0</v>
      </c>
      <c r="J50" s="1111"/>
      <c r="K50" s="1243"/>
    </row>
    <row r="51" spans="2:11" s="1223" customFormat="1" ht="14.1" hidden="1" customHeight="1" x14ac:dyDescent="0.2">
      <c r="B51" s="988"/>
      <c r="C51" s="1126">
        <v>6</v>
      </c>
      <c r="D51" s="1253"/>
      <c r="E51" s="1257"/>
      <c r="F51" s="894"/>
      <c r="G51" s="898"/>
      <c r="H51" s="893"/>
      <c r="I51" s="1383">
        <f t="shared" si="1"/>
        <v>0</v>
      </c>
      <c r="J51" s="1111"/>
      <c r="K51" s="1243"/>
    </row>
    <row r="52" spans="2:11" s="1223" customFormat="1" ht="14.1" hidden="1" customHeight="1" x14ac:dyDescent="0.2">
      <c r="B52" s="929"/>
      <c r="C52" s="1125">
        <v>7</v>
      </c>
      <c r="D52" s="1253"/>
      <c r="E52" s="1252"/>
      <c r="F52" s="888"/>
      <c r="G52" s="930"/>
      <c r="H52" s="887"/>
      <c r="I52" s="1383">
        <f t="shared" si="1"/>
        <v>0</v>
      </c>
      <c r="J52" s="883"/>
      <c r="K52" s="1243"/>
    </row>
    <row r="53" spans="2:11" s="1223" customFormat="1" ht="14.1" hidden="1" customHeight="1" x14ac:dyDescent="0.2">
      <c r="B53" s="929"/>
      <c r="C53" s="1125">
        <v>8</v>
      </c>
      <c r="D53" s="1253"/>
      <c r="E53" s="1252"/>
      <c r="F53" s="888"/>
      <c r="G53" s="930"/>
      <c r="H53" s="887"/>
      <c r="I53" s="1383">
        <f t="shared" si="1"/>
        <v>0</v>
      </c>
      <c r="J53" s="883"/>
      <c r="K53" s="1243"/>
    </row>
    <row r="54" spans="2:11" s="1223" customFormat="1" ht="14.1" hidden="1" customHeight="1" thickBot="1" x14ac:dyDescent="0.25">
      <c r="B54" s="926"/>
      <c r="C54" s="1132">
        <v>9</v>
      </c>
      <c r="D54" s="1248"/>
      <c r="E54" s="1270"/>
      <c r="F54" s="911"/>
      <c r="G54" s="1143"/>
      <c r="H54" s="910"/>
      <c r="I54" s="1383">
        <f t="shared" si="1"/>
        <v>0</v>
      </c>
      <c r="J54" s="1354"/>
      <c r="K54" s="1243"/>
    </row>
    <row r="55" spans="2:11" s="1223" customFormat="1" ht="19.350000000000001" customHeight="1" thickTop="1" x14ac:dyDescent="0.2">
      <c r="B55" s="1265"/>
      <c r="C55" s="1266" t="s">
        <v>772</v>
      </c>
      <c r="D55" s="1265"/>
      <c r="E55" s="1263">
        <f>SUM(E56:E62)</f>
        <v>0</v>
      </c>
      <c r="F55" s="1264">
        <f>SUM(F56:F62)</f>
        <v>0</v>
      </c>
      <c r="G55" s="1262">
        <f>SUM(G56:G62)</f>
        <v>0</v>
      </c>
      <c r="H55" s="1448">
        <f>SUM(H56:H62)</f>
        <v>0</v>
      </c>
      <c r="I55" s="1401">
        <f t="shared" si="1"/>
        <v>0</v>
      </c>
      <c r="J55" s="1353"/>
      <c r="K55" s="1243"/>
    </row>
    <row r="56" spans="2:11" s="1223" customFormat="1" ht="14.1" customHeight="1" x14ac:dyDescent="0.2">
      <c r="B56" s="988"/>
      <c r="C56" s="1126">
        <v>1</v>
      </c>
      <c r="D56" s="1253"/>
      <c r="E56" s="1257"/>
      <c r="F56" s="894"/>
      <c r="G56" s="898"/>
      <c r="H56" s="893"/>
      <c r="I56" s="1383">
        <f t="shared" si="1"/>
        <v>0</v>
      </c>
      <c r="J56" s="1111"/>
      <c r="K56" s="1243"/>
    </row>
    <row r="57" spans="2:11" s="1223" customFormat="1" ht="14.1" customHeight="1" x14ac:dyDescent="0.2">
      <c r="B57" s="988"/>
      <c r="C57" s="1126">
        <v>2</v>
      </c>
      <c r="D57" s="1253"/>
      <c r="E57" s="1257"/>
      <c r="F57" s="894"/>
      <c r="G57" s="898"/>
      <c r="H57" s="893"/>
      <c r="I57" s="1383">
        <f t="shared" si="1"/>
        <v>0</v>
      </c>
      <c r="J57" s="1111"/>
      <c r="K57" s="1243"/>
    </row>
    <row r="58" spans="2:11" s="1223" customFormat="1" ht="14.1" customHeight="1" x14ac:dyDescent="0.2">
      <c r="B58" s="988"/>
      <c r="C58" s="1126">
        <v>3</v>
      </c>
      <c r="D58" s="1253"/>
      <c r="E58" s="1257"/>
      <c r="F58" s="894"/>
      <c r="G58" s="898"/>
      <c r="H58" s="893"/>
      <c r="I58" s="1383">
        <f t="shared" si="1"/>
        <v>0</v>
      </c>
      <c r="J58" s="1111"/>
      <c r="K58" s="1243"/>
    </row>
    <row r="59" spans="2:11" s="1223" customFormat="1" ht="14.1" customHeight="1" x14ac:dyDescent="0.2">
      <c r="B59" s="929"/>
      <c r="C59" s="1125">
        <v>4</v>
      </c>
      <c r="D59" s="1253"/>
      <c r="E59" s="1252"/>
      <c r="F59" s="888"/>
      <c r="G59" s="930"/>
      <c r="H59" s="887"/>
      <c r="I59" s="1383">
        <f t="shared" si="1"/>
        <v>0</v>
      </c>
      <c r="J59" s="883"/>
      <c r="K59" s="1243"/>
    </row>
    <row r="60" spans="2:11" s="1223" customFormat="1" ht="14.1" customHeight="1" x14ac:dyDescent="0.2">
      <c r="B60" s="1133"/>
      <c r="C60" s="1125">
        <v>5</v>
      </c>
      <c r="D60" s="1253"/>
      <c r="E60" s="1252"/>
      <c r="F60" s="888"/>
      <c r="G60" s="930"/>
      <c r="H60" s="887"/>
      <c r="I60" s="1383">
        <f t="shared" si="1"/>
        <v>0</v>
      </c>
      <c r="J60" s="883"/>
      <c r="K60" s="1243"/>
    </row>
    <row r="61" spans="2:11" s="1223" customFormat="1" ht="14.1" customHeight="1" x14ac:dyDescent="0.2">
      <c r="B61" s="929"/>
      <c r="C61" s="1125">
        <v>6</v>
      </c>
      <c r="D61" s="1253"/>
      <c r="E61" s="1252"/>
      <c r="F61" s="888"/>
      <c r="G61" s="930"/>
      <c r="H61" s="887"/>
      <c r="I61" s="1383">
        <f t="shared" si="1"/>
        <v>0</v>
      </c>
      <c r="J61" s="883"/>
      <c r="K61" s="1243"/>
    </row>
    <row r="62" spans="2:11" s="1223" customFormat="1" ht="14.1" customHeight="1" thickBot="1" x14ac:dyDescent="0.25">
      <c r="B62" s="1351"/>
      <c r="C62" s="1249">
        <v>7</v>
      </c>
      <c r="D62" s="1466"/>
      <c r="E62" s="1247"/>
      <c r="F62" s="1246"/>
      <c r="G62" s="1139"/>
      <c r="H62" s="1122"/>
      <c r="I62" s="1339">
        <f t="shared" si="1"/>
        <v>0</v>
      </c>
      <c r="J62" s="1350"/>
      <c r="K62" s="1243"/>
    </row>
    <row r="63" spans="2:11" s="1223" customFormat="1" ht="14.1" customHeight="1" thickTop="1" x14ac:dyDescent="0.2">
      <c r="B63" s="1349"/>
      <c r="C63" s="1241" t="s">
        <v>828</v>
      </c>
      <c r="D63" s="1241"/>
      <c r="E63" s="1240"/>
      <c r="F63" s="1240"/>
      <c r="G63" s="1239"/>
      <c r="H63" s="1240"/>
      <c r="I63" s="1383">
        <f t="shared" si="1"/>
        <v>0</v>
      </c>
      <c r="J63" s="1347"/>
    </row>
    <row r="64" spans="2:11" s="1223" customFormat="1" ht="14.1" customHeight="1" x14ac:dyDescent="0.2">
      <c r="B64" s="1346"/>
      <c r="C64" s="1235" t="s">
        <v>721</v>
      </c>
      <c r="D64" s="1235"/>
      <c r="E64" s="1234"/>
      <c r="F64" s="1234"/>
      <c r="G64" s="1233"/>
      <c r="H64" s="1234"/>
      <c r="I64" s="1383">
        <f t="shared" si="1"/>
        <v>0</v>
      </c>
      <c r="J64" s="1344"/>
    </row>
    <row r="65" spans="2:10" s="1223" customFormat="1" ht="14.1" customHeight="1" x14ac:dyDescent="0.2">
      <c r="B65" s="1346"/>
      <c r="C65" s="1235" t="s">
        <v>829</v>
      </c>
      <c r="D65" s="1235"/>
      <c r="E65" s="1234"/>
      <c r="F65" s="1234"/>
      <c r="G65" s="1233"/>
      <c r="H65" s="1234"/>
      <c r="I65" s="1383">
        <f t="shared" si="1"/>
        <v>0</v>
      </c>
      <c r="J65" s="1344"/>
    </row>
    <row r="66" spans="2:10" s="1223" customFormat="1" ht="14.1" customHeight="1" thickBot="1" x14ac:dyDescent="0.25">
      <c r="B66" s="1343"/>
      <c r="C66" s="1642" t="s">
        <v>853</v>
      </c>
      <c r="D66" s="1342"/>
      <c r="E66" s="1341"/>
      <c r="F66" s="1341"/>
      <c r="G66" s="1447"/>
      <c r="H66" s="1340"/>
      <c r="I66" s="1446">
        <f t="shared" si="1"/>
        <v>0</v>
      </c>
      <c r="J66" s="1338"/>
    </row>
    <row r="67" spans="2:10" ht="22.15" customHeight="1" x14ac:dyDescent="0.2">
      <c r="C67" s="1222"/>
      <c r="D67" s="2808"/>
      <c r="E67" s="2808"/>
      <c r="F67" s="1095"/>
      <c r="G67" s="1095"/>
      <c r="H67" s="1203"/>
      <c r="I67" s="1203"/>
      <c r="J67" s="1095"/>
    </row>
    <row r="68" spans="2:10" x14ac:dyDescent="0.2">
      <c r="D68" s="1095"/>
      <c r="E68" s="1220"/>
      <c r="F68" s="1095"/>
      <c r="G68" s="1095"/>
      <c r="H68" s="1203"/>
      <c r="I68" s="1203"/>
      <c r="J68" s="1095"/>
    </row>
    <row r="69" spans="2:10" x14ac:dyDescent="0.2">
      <c r="D69" s="1095"/>
      <c r="E69" s="1220"/>
      <c r="F69" s="1095"/>
      <c r="G69" s="1095"/>
      <c r="H69" s="1203"/>
      <c r="I69" s="1203"/>
      <c r="J69" s="1095"/>
    </row>
  </sheetData>
  <sheetProtection algorithmName="SHA-512" hashValue="uZ6bpoDsvvyCdAR7+WSgpthDTvwkXQA70oO3xXunnxT/sunNL7wVM0Jqj4zbuedmaHtLtpjAuwb0cX8LNJFdVQ==" saltValue="+4Gds3LMEsvBf+14cUkO8w==" spinCount="100000" sheet="1" objects="1" scenarios="1"/>
  <mergeCells count="15">
    <mergeCell ref="J1:K1"/>
    <mergeCell ref="B20:B27"/>
    <mergeCell ref="B28:B44"/>
    <mergeCell ref="D67:E67"/>
    <mergeCell ref="D2:G2"/>
    <mergeCell ref="H4:J4"/>
    <mergeCell ref="B5:D11"/>
    <mergeCell ref="E5:H5"/>
    <mergeCell ref="I5:I11"/>
    <mergeCell ref="J5:J11"/>
    <mergeCell ref="E6:H6"/>
    <mergeCell ref="E8:H8"/>
    <mergeCell ref="E9:H9"/>
    <mergeCell ref="E11:H11"/>
    <mergeCell ref="J12:J18"/>
  </mergeCells>
  <printOptions horizontalCentered="1"/>
  <pageMargins left="0.59055118110236227" right="0.51181102362204722" top="1.1811023622047245" bottom="0.98425196850393704" header="0.51181102362204722" footer="0.51181102362204722"/>
  <pageSetup paperSize="9" scale="55"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D508DE41-E43F-4AA9-93B8-6A758659B11D}">
          <x14:formula1>
            <xm:f>słownik!$A$2:$A$175</xm:f>
          </x14:formula1>
          <xm:sqref>D46:D54 D56:D62</xm:sqref>
        </x14:dataValidation>
      </x14:dataValidations>
    </ext>
  </extLst>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879C3C-C32E-4FCF-8475-6D0C1311C941}">
  <sheetPr>
    <tabColor rgb="FFFF0000"/>
    <pageSetUpPr fitToPage="1"/>
  </sheetPr>
  <dimension ref="B1:K71"/>
  <sheetViews>
    <sheetView showGridLines="0" view="pageBreakPreview" topLeftCell="A4" zoomScale="90" zoomScaleNormal="100" zoomScaleSheetLayoutView="90" workbookViewId="0">
      <selection activeCell="I4" sqref="I4:K4"/>
    </sheetView>
  </sheetViews>
  <sheetFormatPr defaultColWidth="9.28515625" defaultRowHeight="12.75" x14ac:dyDescent="0.2"/>
  <cols>
    <col min="1" max="1" width="2.85546875" style="874" customWidth="1"/>
    <col min="2" max="2" width="6.42578125" style="874" customWidth="1"/>
    <col min="3" max="3" width="4.42578125" style="874" customWidth="1"/>
    <col min="4" max="4" width="45.42578125" style="874" customWidth="1"/>
    <col min="5" max="8" width="7.5703125" style="874" customWidth="1"/>
    <col min="9" max="9" width="8.7109375" style="874" customWidth="1"/>
    <col min="10" max="10" width="8.5703125" style="874" customWidth="1"/>
    <col min="11" max="11" width="12.28515625" style="874" customWidth="1"/>
    <col min="12" max="12" width="5.42578125" style="874" customWidth="1"/>
    <col min="13" max="16384" width="9.28515625" style="874"/>
  </cols>
  <sheetData>
    <row r="1" spans="2:11" ht="32.25" customHeight="1" x14ac:dyDescent="0.2">
      <c r="B1" s="643"/>
      <c r="C1" s="643"/>
      <c r="D1" s="977"/>
      <c r="E1" s="977"/>
      <c r="F1" s="977"/>
      <c r="G1" s="977"/>
      <c r="H1" s="977"/>
      <c r="I1" s="977"/>
      <c r="J1" s="977"/>
      <c r="K1" s="977"/>
    </row>
    <row r="2" spans="2:11" s="1223" customFormat="1" ht="18" x14ac:dyDescent="0.2">
      <c r="B2" s="966"/>
      <c r="C2" s="966"/>
      <c r="D2" s="965" t="str">
        <f>wizyt!C3</f>
        <v>??</v>
      </c>
      <c r="E2" s="1017"/>
      <c r="F2" s="1017"/>
      <c r="G2" s="1017"/>
      <c r="H2" s="1017"/>
      <c r="I2" s="1017"/>
      <c r="J2" s="1017"/>
      <c r="K2" s="270"/>
    </row>
    <row r="3" spans="2:11" s="1223" customFormat="1" ht="20.25" x14ac:dyDescent="0.2">
      <c r="B3" s="270"/>
      <c r="C3" s="270"/>
      <c r="D3" s="2710" t="s">
        <v>755</v>
      </c>
      <c r="E3" s="2710"/>
      <c r="F3" s="2710"/>
      <c r="G3" s="2710"/>
      <c r="H3" s="998" t="str">
        <f>wizyt!H3</f>
        <v>2023/2024</v>
      </c>
      <c r="I3" s="998"/>
      <c r="J3" s="998"/>
      <c r="K3" s="270"/>
    </row>
    <row r="4" spans="2:11" s="1223" customFormat="1" ht="18.75" customHeight="1" x14ac:dyDescent="0.2">
      <c r="B4" s="997" t="s">
        <v>775</v>
      </c>
      <c r="C4" s="963"/>
      <c r="D4" s="996"/>
      <c r="E4" s="996" t="s">
        <v>30</v>
      </c>
      <c r="F4" s="996"/>
      <c r="G4" s="996"/>
      <c r="I4" s="2040" t="str">
        <f>wizyt!$B$1</f>
        <v xml:space="preserve"> </v>
      </c>
      <c r="J4" s="2708" t="str">
        <f>wizyt!$D$1</f>
        <v xml:space="preserve"> </v>
      </c>
      <c r="K4" s="2709"/>
    </row>
    <row r="5" spans="2:11" s="1223" customFormat="1" ht="27" customHeight="1" thickBot="1" x14ac:dyDescent="0.25">
      <c r="B5" s="1323" t="s">
        <v>794</v>
      </c>
      <c r="C5" s="1322"/>
      <c r="D5" s="330"/>
      <c r="E5" s="1321"/>
      <c r="F5" s="1016"/>
      <c r="G5" s="1016"/>
      <c r="H5" s="2849"/>
      <c r="I5" s="2849"/>
      <c r="J5" s="2849"/>
      <c r="K5" s="270"/>
    </row>
    <row r="6" spans="2:11" s="1223" customFormat="1" ht="12.75" customHeight="1" x14ac:dyDescent="0.2">
      <c r="B6" s="2713" t="s">
        <v>756</v>
      </c>
      <c r="C6" s="2765"/>
      <c r="D6" s="2765"/>
      <c r="E6" s="2850" t="s">
        <v>691</v>
      </c>
      <c r="F6" s="2851"/>
      <c r="G6" s="2851"/>
      <c r="H6" s="2852"/>
      <c r="I6" s="2853" t="s">
        <v>790</v>
      </c>
      <c r="J6" s="2838" t="s">
        <v>758</v>
      </c>
    </row>
    <row r="7" spans="2:11" s="1223" customFormat="1" ht="12.75" customHeight="1" x14ac:dyDescent="0.2">
      <c r="B7" s="2715"/>
      <c r="C7" s="2766"/>
      <c r="D7" s="2766"/>
      <c r="E7" s="2875" t="s">
        <v>817</v>
      </c>
      <c r="F7" s="2876"/>
      <c r="G7" s="2876"/>
      <c r="H7" s="2877"/>
      <c r="I7" s="2854"/>
      <c r="J7" s="2839"/>
    </row>
    <row r="8" spans="2:11" s="1223" customFormat="1" ht="12.75" customHeight="1" x14ac:dyDescent="0.2">
      <c r="B8" s="2715"/>
      <c r="C8" s="2766"/>
      <c r="D8" s="2766"/>
      <c r="E8" s="958" t="s">
        <v>523</v>
      </c>
      <c r="F8" s="958" t="s">
        <v>524</v>
      </c>
      <c r="G8" s="958" t="s">
        <v>525</v>
      </c>
      <c r="H8" s="960" t="s">
        <v>526</v>
      </c>
      <c r="I8" s="2854"/>
      <c r="J8" s="2839"/>
    </row>
    <row r="9" spans="2:11" s="1223" customFormat="1" ht="12.75" customHeight="1" x14ac:dyDescent="0.2">
      <c r="B9" s="2715"/>
      <c r="C9" s="2766"/>
      <c r="D9" s="2766"/>
      <c r="E9" s="2824" t="s">
        <v>856</v>
      </c>
      <c r="F9" s="2825"/>
      <c r="G9" s="2825"/>
      <c r="H9" s="2826"/>
      <c r="I9" s="2854"/>
      <c r="J9" s="2839"/>
    </row>
    <row r="10" spans="2:11" s="1223" customFormat="1" ht="12.75" customHeight="1" x14ac:dyDescent="0.2">
      <c r="B10" s="2715"/>
      <c r="C10" s="2766"/>
      <c r="D10" s="2766"/>
      <c r="E10" s="2754" t="s">
        <v>844</v>
      </c>
      <c r="F10" s="2695"/>
      <c r="G10" s="2695"/>
      <c r="H10" s="2809"/>
      <c r="I10" s="2854"/>
      <c r="J10" s="2839"/>
    </row>
    <row r="11" spans="2:11" s="1223" customFormat="1" ht="12.75" customHeight="1" x14ac:dyDescent="0.2">
      <c r="B11" s="2715"/>
      <c r="C11" s="2766"/>
      <c r="D11" s="2766"/>
      <c r="E11" s="1728">
        <f>'kalendarz  A'!$F$30</f>
        <v>27</v>
      </c>
      <c r="F11" s="1728">
        <f>'kalendarz  A'!$F$30</f>
        <v>27</v>
      </c>
      <c r="G11" s="1728">
        <f>'kalendarz  A'!$F$30</f>
        <v>27</v>
      </c>
      <c r="H11" s="1728">
        <f>'kalendarz  A'!$F$31</f>
        <v>11</v>
      </c>
      <c r="I11" s="2854"/>
      <c r="J11" s="2839"/>
    </row>
    <row r="12" spans="2:11" s="1223" customFormat="1" ht="16.5" customHeight="1" thickBot="1" x14ac:dyDescent="0.25">
      <c r="B12" s="2717"/>
      <c r="C12" s="2767"/>
      <c r="D12" s="2767"/>
      <c r="E12" s="2827" t="s">
        <v>845</v>
      </c>
      <c r="F12" s="2828"/>
      <c r="G12" s="2828"/>
      <c r="H12" s="2829"/>
      <c r="I12" s="2855"/>
      <c r="J12" s="2840"/>
    </row>
    <row r="13" spans="2:11" s="1223" customFormat="1" ht="27" customHeight="1" thickBot="1" x14ac:dyDescent="0.25">
      <c r="B13" s="1375"/>
      <c r="C13" s="1316"/>
      <c r="D13" s="1315" t="s">
        <v>818</v>
      </c>
      <c r="E13" s="1314">
        <f>SUM(E17:E19)+E14</f>
        <v>32</v>
      </c>
      <c r="F13" s="1314">
        <f>SUM(F17:F19)+F14</f>
        <v>26</v>
      </c>
      <c r="G13" s="1314">
        <f>SUM(G17:G19)+G14</f>
        <v>23</v>
      </c>
      <c r="H13" s="1314">
        <f>SUM(H17:H19)+H14</f>
        <v>18</v>
      </c>
      <c r="I13" s="1313">
        <f t="shared" ref="I13:I19" si="0">SUM(E13:H13)</f>
        <v>99</v>
      </c>
      <c r="J13" s="2843"/>
      <c r="K13" s="1243"/>
    </row>
    <row r="14" spans="2:11" s="1223" customFormat="1" ht="14.25" customHeight="1" x14ac:dyDescent="0.2">
      <c r="B14" s="1372"/>
      <c r="C14" s="1308"/>
      <c r="D14" s="1183" t="s">
        <v>819</v>
      </c>
      <c r="E14" s="1307">
        <f>SUM(E15:E16)</f>
        <v>32</v>
      </c>
      <c r="F14" s="1307">
        <f>SUM(F15:F16)</f>
        <v>26</v>
      </c>
      <c r="G14" s="1459">
        <f>SUM(G15:G16)</f>
        <v>23</v>
      </c>
      <c r="H14" s="1307">
        <f>SUM(H15:H16)</f>
        <v>18</v>
      </c>
      <c r="I14" s="1373">
        <f t="shared" si="0"/>
        <v>99</v>
      </c>
      <c r="J14" s="2844"/>
      <c r="K14" s="1243"/>
    </row>
    <row r="15" spans="2:11" s="1223" customFormat="1" ht="14.25" customHeight="1" x14ac:dyDescent="0.2">
      <c r="B15" s="1372"/>
      <c r="C15" s="1308"/>
      <c r="D15" s="1183" t="s">
        <v>820</v>
      </c>
      <c r="E15" s="1307">
        <f>SUM(E21:E29)</f>
        <v>0</v>
      </c>
      <c r="F15" s="1307">
        <f>SUM(F21:F29)</f>
        <v>0</v>
      </c>
      <c r="G15" s="1459">
        <f>SUM(G21:G29)</f>
        <v>0</v>
      </c>
      <c r="H15" s="1307">
        <f>SUM(H21:H29)</f>
        <v>0</v>
      </c>
      <c r="I15" s="1373">
        <f t="shared" si="0"/>
        <v>0</v>
      </c>
      <c r="J15" s="2844"/>
      <c r="K15" s="1243"/>
    </row>
    <row r="16" spans="2:11" s="1223" customFormat="1" ht="14.25" customHeight="1" x14ac:dyDescent="0.2">
      <c r="B16" s="1372"/>
      <c r="C16" s="1308"/>
      <c r="D16" s="1183" t="s">
        <v>821</v>
      </c>
      <c r="E16" s="1307">
        <f>SUM(E30:E46)</f>
        <v>32</v>
      </c>
      <c r="F16" s="1307">
        <f>SUM(F30:F46)</f>
        <v>26</v>
      </c>
      <c r="G16" s="1459">
        <f>SUM(G30:G46)</f>
        <v>23</v>
      </c>
      <c r="H16" s="1307">
        <f>SUM(H30:H46)</f>
        <v>18</v>
      </c>
      <c r="I16" s="1373">
        <f t="shared" si="0"/>
        <v>99</v>
      </c>
      <c r="J16" s="2844"/>
      <c r="K16" s="1243"/>
    </row>
    <row r="17" spans="2:11" s="1223" customFormat="1" ht="14.25" customHeight="1" x14ac:dyDescent="0.2">
      <c r="B17" s="1372"/>
      <c r="C17" s="1308"/>
      <c r="D17" s="1183" t="s">
        <v>822</v>
      </c>
      <c r="E17" s="1307">
        <f>E47</f>
        <v>0</v>
      </c>
      <c r="F17" s="1311">
        <f>F47</f>
        <v>0</v>
      </c>
      <c r="G17" s="1458">
        <f>G47</f>
        <v>0</v>
      </c>
      <c r="H17" s="1307">
        <f>H47</f>
        <v>0</v>
      </c>
      <c r="I17" s="1373">
        <f t="shared" si="0"/>
        <v>0</v>
      </c>
      <c r="J17" s="2844"/>
      <c r="K17" s="1243"/>
    </row>
    <row r="18" spans="2:11" s="1223" customFormat="1" ht="14.25" customHeight="1" x14ac:dyDescent="0.2">
      <c r="B18" s="1372"/>
      <c r="C18" s="1308"/>
      <c r="D18" s="1183" t="s">
        <v>823</v>
      </c>
      <c r="E18" s="1307">
        <f>E57</f>
        <v>0</v>
      </c>
      <c r="F18" s="1311">
        <f>F57</f>
        <v>0</v>
      </c>
      <c r="G18" s="1458">
        <f>G57</f>
        <v>0</v>
      </c>
      <c r="H18" s="1307">
        <f>H57</f>
        <v>0</v>
      </c>
      <c r="I18" s="1373">
        <f t="shared" si="0"/>
        <v>0</v>
      </c>
      <c r="J18" s="2844"/>
      <c r="K18" s="1243"/>
    </row>
    <row r="19" spans="2:11" s="1223" customFormat="1" ht="13.5" customHeight="1" thickBot="1" x14ac:dyDescent="0.25">
      <c r="B19" s="1372"/>
      <c r="C19" s="1308"/>
      <c r="D19" s="1039" t="s">
        <v>846</v>
      </c>
      <c r="E19" s="1457">
        <f>SUM(E65:E68)</f>
        <v>0</v>
      </c>
      <c r="F19" s="1457">
        <f>SUM(F65:F68)</f>
        <v>0</v>
      </c>
      <c r="G19" s="1457">
        <f>SUM(G65:G68)</f>
        <v>0</v>
      </c>
      <c r="H19" s="1457">
        <f>SUM(H65:H68)</f>
        <v>0</v>
      </c>
      <c r="I19" s="1373">
        <f t="shared" si="0"/>
        <v>0</v>
      </c>
      <c r="J19" s="2845"/>
      <c r="K19" s="1243"/>
    </row>
    <row r="20" spans="2:11" s="1223" customFormat="1" ht="19.5" customHeight="1" x14ac:dyDescent="0.2">
      <c r="B20" s="1869"/>
      <c r="C20" s="1865" t="s">
        <v>766</v>
      </c>
      <c r="D20" s="1865"/>
      <c r="E20" s="1866"/>
      <c r="F20" s="1866"/>
      <c r="G20" s="1866"/>
      <c r="H20" s="1866"/>
      <c r="I20" s="1866"/>
      <c r="J20" s="1870"/>
      <c r="K20" s="1243"/>
    </row>
    <row r="21" spans="2:11" s="991" customFormat="1" ht="14.1" customHeight="1" x14ac:dyDescent="0.2">
      <c r="B21" s="2834" t="s">
        <v>826</v>
      </c>
      <c r="C21" s="1303">
        <v>1</v>
      </c>
      <c r="D21" s="1304" t="s">
        <v>795</v>
      </c>
      <c r="E21" s="1411"/>
      <c r="F21" s="1295"/>
      <c r="G21" s="947"/>
      <c r="H21" s="945"/>
      <c r="I21" s="1413">
        <f t="shared" ref="I21:I68" si="1">SUM(E21:H21)</f>
        <v>0</v>
      </c>
      <c r="J21" s="1367"/>
      <c r="K21" s="1243"/>
    </row>
    <row r="22" spans="2:11" s="991" customFormat="1" ht="14.1" customHeight="1" x14ac:dyDescent="0.2">
      <c r="B22" s="2835"/>
      <c r="C22" s="1125">
        <v>2</v>
      </c>
      <c r="D22" s="1302" t="s">
        <v>796</v>
      </c>
      <c r="E22" s="1392"/>
      <c r="F22" s="894"/>
      <c r="G22" s="898"/>
      <c r="H22" s="887"/>
      <c r="I22" s="1413">
        <f t="shared" si="1"/>
        <v>0</v>
      </c>
      <c r="J22" s="1369"/>
      <c r="K22" s="1243"/>
    </row>
    <row r="23" spans="2:11" s="991" customFormat="1" ht="14.1" customHeight="1" x14ac:dyDescent="0.2">
      <c r="B23" s="2835"/>
      <c r="C23" s="1125">
        <v>3</v>
      </c>
      <c r="D23" s="1302" t="s">
        <v>797</v>
      </c>
      <c r="E23" s="1392"/>
      <c r="F23" s="894"/>
      <c r="G23" s="898"/>
      <c r="H23" s="893"/>
      <c r="I23" s="1413">
        <f t="shared" si="1"/>
        <v>0</v>
      </c>
      <c r="J23" s="1369"/>
      <c r="K23" s="1243"/>
    </row>
    <row r="24" spans="2:11" s="991" customFormat="1" ht="14.1" customHeight="1" x14ac:dyDescent="0.2">
      <c r="B24" s="2835"/>
      <c r="C24" s="1125">
        <v>4</v>
      </c>
      <c r="D24" s="1302" t="s">
        <v>798</v>
      </c>
      <c r="E24" s="1392"/>
      <c r="F24" s="894"/>
      <c r="G24" s="898"/>
      <c r="H24" s="893"/>
      <c r="I24" s="1413">
        <f t="shared" si="1"/>
        <v>0</v>
      </c>
      <c r="J24" s="1369"/>
      <c r="K24" s="1243"/>
    </row>
    <row r="25" spans="2:11" s="991" customFormat="1" ht="14.1" customHeight="1" x14ac:dyDescent="0.2">
      <c r="B25" s="2835"/>
      <c r="C25" s="1125">
        <v>5</v>
      </c>
      <c r="D25" s="1302" t="s">
        <v>874</v>
      </c>
      <c r="E25" s="1392"/>
      <c r="F25" s="894"/>
      <c r="G25" s="898"/>
      <c r="H25" s="893"/>
      <c r="I25" s="1413">
        <f t="shared" si="1"/>
        <v>0</v>
      </c>
      <c r="J25" s="1369"/>
      <c r="K25" s="1243"/>
    </row>
    <row r="26" spans="2:11" s="991" customFormat="1" ht="14.1" customHeight="1" x14ac:dyDescent="0.2">
      <c r="B26" s="2835"/>
      <c r="C26" s="1125">
        <v>6</v>
      </c>
      <c r="D26" s="1302" t="s">
        <v>769</v>
      </c>
      <c r="E26" s="1392"/>
      <c r="F26" s="894"/>
      <c r="G26" s="898"/>
      <c r="H26" s="893"/>
      <c r="I26" s="1413">
        <f t="shared" si="1"/>
        <v>0</v>
      </c>
      <c r="J26" s="1369"/>
      <c r="K26" s="1243"/>
    </row>
    <row r="27" spans="2:11" s="991" customFormat="1" ht="14.1" customHeight="1" x14ac:dyDescent="0.2">
      <c r="B27" s="2835"/>
      <c r="C27" s="1125">
        <v>7</v>
      </c>
      <c r="D27" s="1302" t="s">
        <v>694</v>
      </c>
      <c r="E27" s="1392"/>
      <c r="F27" s="894"/>
      <c r="G27" s="898"/>
      <c r="H27" s="893"/>
      <c r="I27" s="1413">
        <f t="shared" si="1"/>
        <v>0</v>
      </c>
      <c r="J27" s="1369"/>
      <c r="K27" s="1243"/>
    </row>
    <row r="28" spans="2:11" s="991" customFormat="1" ht="14.1" customHeight="1" x14ac:dyDescent="0.2">
      <c r="B28" s="2835"/>
      <c r="C28" s="1125">
        <v>8</v>
      </c>
      <c r="D28" s="1302" t="s">
        <v>716</v>
      </c>
      <c r="E28" s="1392"/>
      <c r="F28" s="894"/>
      <c r="G28" s="898"/>
      <c r="H28" s="893"/>
      <c r="I28" s="1413">
        <f t="shared" si="1"/>
        <v>0</v>
      </c>
      <c r="J28" s="1369"/>
      <c r="K28" s="1243"/>
    </row>
    <row r="29" spans="2:11" s="991" customFormat="1" ht="14.1" customHeight="1" x14ac:dyDescent="0.2">
      <c r="B29" s="2836"/>
      <c r="C29" s="1333">
        <v>9</v>
      </c>
      <c r="D29" s="1300" t="s">
        <v>702</v>
      </c>
      <c r="E29" s="1407"/>
      <c r="F29" s="1285"/>
      <c r="G29" s="1283"/>
      <c r="H29" s="1284"/>
      <c r="I29" s="1413">
        <f t="shared" si="1"/>
        <v>0</v>
      </c>
      <c r="J29" s="1357"/>
      <c r="K29" s="1243"/>
    </row>
    <row r="30" spans="2:11" s="991" customFormat="1" ht="14.1" customHeight="1" x14ac:dyDescent="0.2">
      <c r="B30" s="2834" t="s">
        <v>848</v>
      </c>
      <c r="C30" s="1288">
        <v>1</v>
      </c>
      <c r="D30" s="1297" t="s">
        <v>666</v>
      </c>
      <c r="E30" s="1411">
        <v>4</v>
      </c>
      <c r="F30" s="1295">
        <v>4</v>
      </c>
      <c r="G30" s="947">
        <v>4</v>
      </c>
      <c r="H30" s="945">
        <v>4</v>
      </c>
      <c r="I30" s="1413">
        <f t="shared" si="1"/>
        <v>16</v>
      </c>
      <c r="J30" s="1367"/>
      <c r="K30" s="1243"/>
    </row>
    <row r="31" spans="2:11" s="991" customFormat="1" ht="14.1" customHeight="1" x14ac:dyDescent="0.2">
      <c r="B31" s="2835"/>
      <c r="C31" s="1146">
        <v>2</v>
      </c>
      <c r="D31" s="1153" t="s">
        <v>849</v>
      </c>
      <c r="E31" s="1390">
        <v>3</v>
      </c>
      <c r="F31" s="888">
        <v>3</v>
      </c>
      <c r="G31" s="930">
        <v>3</v>
      </c>
      <c r="H31" s="887">
        <v>3</v>
      </c>
      <c r="I31" s="1413">
        <f t="shared" si="1"/>
        <v>12</v>
      </c>
      <c r="J31" s="1109"/>
      <c r="K31" s="1243"/>
    </row>
    <row r="32" spans="2:11" s="991" customFormat="1" ht="14.1" customHeight="1" x14ac:dyDescent="0.2">
      <c r="B32" s="2835"/>
      <c r="C32" s="1160">
        <v>3</v>
      </c>
      <c r="D32" s="1153" t="s">
        <v>850</v>
      </c>
      <c r="E32" s="1390">
        <v>2</v>
      </c>
      <c r="F32" s="888">
        <v>2</v>
      </c>
      <c r="G32" s="930">
        <v>2</v>
      </c>
      <c r="H32" s="887">
        <v>2</v>
      </c>
      <c r="I32" s="1413">
        <f t="shared" si="1"/>
        <v>8</v>
      </c>
      <c r="J32" s="1109"/>
      <c r="K32" s="1243"/>
    </row>
    <row r="33" spans="2:11" s="991" customFormat="1" ht="14.1" customHeight="1" x14ac:dyDescent="0.2">
      <c r="B33" s="2835"/>
      <c r="C33" s="1146">
        <v>4</v>
      </c>
      <c r="D33" s="1150" t="s">
        <v>851</v>
      </c>
      <c r="E33" s="1407">
        <v>1</v>
      </c>
      <c r="F33" s="1285"/>
      <c r="G33" s="1283"/>
      <c r="H33" s="1284"/>
      <c r="I33" s="1413">
        <f t="shared" si="1"/>
        <v>1</v>
      </c>
      <c r="J33" s="1109"/>
      <c r="K33" s="1243"/>
    </row>
    <row r="34" spans="2:11" s="991" customFormat="1" ht="14.1" customHeight="1" x14ac:dyDescent="0.2">
      <c r="B34" s="2835"/>
      <c r="C34" s="1160">
        <v>5</v>
      </c>
      <c r="D34" s="1150" t="s">
        <v>670</v>
      </c>
      <c r="E34" s="1390">
        <v>2</v>
      </c>
      <c r="F34" s="888">
        <v>2</v>
      </c>
      <c r="G34" s="930">
        <v>2</v>
      </c>
      <c r="H34" s="887">
        <v>1</v>
      </c>
      <c r="I34" s="1413">
        <f t="shared" si="1"/>
        <v>7</v>
      </c>
      <c r="J34" s="1109"/>
      <c r="K34" s="1243"/>
    </row>
    <row r="35" spans="2:11" s="991" customFormat="1" ht="14.1" customHeight="1" x14ac:dyDescent="0.2">
      <c r="B35" s="2835"/>
      <c r="C35" s="1146">
        <v>6</v>
      </c>
      <c r="D35" s="1149" t="s">
        <v>715</v>
      </c>
      <c r="E35" s="1390">
        <v>2</v>
      </c>
      <c r="F35" s="888">
        <v>1</v>
      </c>
      <c r="G35" s="930"/>
      <c r="H35" s="887"/>
      <c r="I35" s="1413">
        <f t="shared" si="1"/>
        <v>3</v>
      </c>
      <c r="J35" s="1109"/>
      <c r="K35" s="1243"/>
    </row>
    <row r="36" spans="2:11" s="991" customFormat="1" ht="14.1" customHeight="1" x14ac:dyDescent="0.2">
      <c r="B36" s="2835"/>
      <c r="C36" s="1160">
        <v>7</v>
      </c>
      <c r="D36" s="1289" t="s">
        <v>677</v>
      </c>
      <c r="E36" s="1390">
        <v>3</v>
      </c>
      <c r="F36" s="888">
        <v>4</v>
      </c>
      <c r="G36" s="930">
        <v>3</v>
      </c>
      <c r="H36" s="887">
        <v>4</v>
      </c>
      <c r="I36" s="1413">
        <f t="shared" si="1"/>
        <v>14</v>
      </c>
      <c r="J36" s="1109"/>
      <c r="K36" s="1243"/>
    </row>
    <row r="37" spans="2:11" s="991" customFormat="1" ht="14.1" customHeight="1" x14ac:dyDescent="0.2">
      <c r="B37" s="2835"/>
      <c r="C37" s="1146">
        <v>8</v>
      </c>
      <c r="D37" s="1150" t="s">
        <v>676</v>
      </c>
      <c r="E37" s="1390">
        <v>2</v>
      </c>
      <c r="F37" s="888">
        <v>1</v>
      </c>
      <c r="G37" s="930">
        <v>1</v>
      </c>
      <c r="H37" s="887"/>
      <c r="I37" s="1413">
        <f t="shared" si="1"/>
        <v>4</v>
      </c>
      <c r="J37" s="1109"/>
      <c r="K37" s="1243"/>
    </row>
    <row r="38" spans="2:11" s="991" customFormat="1" ht="14.1" customHeight="1" x14ac:dyDescent="0.2">
      <c r="B38" s="2835"/>
      <c r="C38" s="1160">
        <v>9</v>
      </c>
      <c r="D38" s="1150" t="s">
        <v>712</v>
      </c>
      <c r="E38" s="1390">
        <v>2</v>
      </c>
      <c r="F38" s="888">
        <v>1</v>
      </c>
      <c r="G38" s="930">
        <v>1</v>
      </c>
      <c r="H38" s="887"/>
      <c r="I38" s="1413">
        <f t="shared" si="1"/>
        <v>4</v>
      </c>
      <c r="J38" s="1109"/>
      <c r="K38" s="1243"/>
    </row>
    <row r="39" spans="2:11" s="991" customFormat="1" ht="14.1" customHeight="1" x14ac:dyDescent="0.2">
      <c r="B39" s="2835"/>
      <c r="C39" s="1146">
        <v>10</v>
      </c>
      <c r="D39" s="1150" t="s">
        <v>673</v>
      </c>
      <c r="E39" s="1390">
        <v>2</v>
      </c>
      <c r="F39" s="888">
        <v>1</v>
      </c>
      <c r="G39" s="930">
        <v>1</v>
      </c>
      <c r="H39" s="887"/>
      <c r="I39" s="1413">
        <f t="shared" si="1"/>
        <v>4</v>
      </c>
      <c r="J39" s="1109"/>
      <c r="K39" s="1243"/>
    </row>
    <row r="40" spans="2:11" s="991" customFormat="1" ht="14.1" customHeight="1" x14ac:dyDescent="0.2">
      <c r="B40" s="2835"/>
      <c r="C40" s="1160">
        <v>11</v>
      </c>
      <c r="D40" s="1150" t="s">
        <v>674</v>
      </c>
      <c r="E40" s="1390">
        <v>2</v>
      </c>
      <c r="F40" s="888">
        <v>1</v>
      </c>
      <c r="G40" s="930">
        <v>1</v>
      </c>
      <c r="H40" s="887"/>
      <c r="I40" s="1413">
        <f t="shared" si="1"/>
        <v>4</v>
      </c>
      <c r="J40" s="1109"/>
      <c r="K40" s="1243"/>
    </row>
    <row r="41" spans="2:11" s="991" customFormat="1" ht="14.1" customHeight="1" x14ac:dyDescent="0.2">
      <c r="B41" s="2835"/>
      <c r="C41" s="1146">
        <v>12</v>
      </c>
      <c r="D41" s="1150" t="s">
        <v>681</v>
      </c>
      <c r="E41" s="1390">
        <v>1</v>
      </c>
      <c r="F41" s="888"/>
      <c r="G41" s="930"/>
      <c r="H41" s="887"/>
      <c r="I41" s="1413">
        <f t="shared" si="1"/>
        <v>1</v>
      </c>
      <c r="J41" s="1109"/>
      <c r="K41" s="1243"/>
    </row>
    <row r="42" spans="2:11" s="991" customFormat="1" ht="14.1" customHeight="1" x14ac:dyDescent="0.2">
      <c r="B42" s="2835"/>
      <c r="C42" s="1160">
        <v>13</v>
      </c>
      <c r="D42" s="1150" t="s">
        <v>680</v>
      </c>
      <c r="E42" s="1390">
        <v>3</v>
      </c>
      <c r="F42" s="888">
        <v>3</v>
      </c>
      <c r="G42" s="930">
        <v>3</v>
      </c>
      <c r="H42" s="887">
        <v>3</v>
      </c>
      <c r="I42" s="1413">
        <f t="shared" si="1"/>
        <v>12</v>
      </c>
      <c r="J42" s="1109"/>
      <c r="K42" s="1243"/>
    </row>
    <row r="43" spans="2:11" s="991" customFormat="1" ht="14.1" customHeight="1" x14ac:dyDescent="0.2">
      <c r="B43" s="2835"/>
      <c r="C43" s="1146">
        <v>14</v>
      </c>
      <c r="D43" s="1150" t="s">
        <v>678</v>
      </c>
      <c r="E43" s="1390">
        <v>1</v>
      </c>
      <c r="F43" s="888">
        <v>1</v>
      </c>
      <c r="G43" s="930">
        <v>1</v>
      </c>
      <c r="H43" s="887"/>
      <c r="I43" s="1413">
        <f t="shared" si="1"/>
        <v>3</v>
      </c>
      <c r="J43" s="1109"/>
      <c r="K43" s="1243"/>
    </row>
    <row r="44" spans="2:11" s="991" customFormat="1" ht="14.1" customHeight="1" x14ac:dyDescent="0.2">
      <c r="B44" s="2835"/>
      <c r="C44" s="1160">
        <v>15</v>
      </c>
      <c r="D44" s="1149" t="s">
        <v>719</v>
      </c>
      <c r="E44" s="1390">
        <v>1</v>
      </c>
      <c r="F44" s="888">
        <v>1</v>
      </c>
      <c r="G44" s="930"/>
      <c r="H44" s="887"/>
      <c r="I44" s="1413">
        <f t="shared" si="1"/>
        <v>2</v>
      </c>
      <c r="J44" s="1109"/>
      <c r="K44" s="1243"/>
    </row>
    <row r="45" spans="2:11" s="991" customFormat="1" ht="14.1" customHeight="1" x14ac:dyDescent="0.2">
      <c r="B45" s="2835"/>
      <c r="C45" s="1332">
        <v>16</v>
      </c>
      <c r="D45" s="1287" t="s">
        <v>682</v>
      </c>
      <c r="E45" s="1407">
        <v>1</v>
      </c>
      <c r="F45" s="1285">
        <v>1</v>
      </c>
      <c r="G45" s="1283">
        <v>1</v>
      </c>
      <c r="H45" s="1284">
        <v>1</v>
      </c>
      <c r="I45" s="1413">
        <f t="shared" si="1"/>
        <v>4</v>
      </c>
      <c r="J45" s="1357"/>
      <c r="K45" s="1243"/>
    </row>
    <row r="46" spans="2:11" s="991" customFormat="1" ht="19.350000000000001" customHeight="1" thickBot="1" x14ac:dyDescent="0.25">
      <c r="B46" s="2835"/>
      <c r="C46" s="1280" t="s">
        <v>857</v>
      </c>
      <c r="D46" s="1279"/>
      <c r="E46" s="1585"/>
      <c r="F46" s="921"/>
      <c r="G46" s="922"/>
      <c r="H46" s="920"/>
      <c r="I46" s="1413">
        <f t="shared" si="1"/>
        <v>0</v>
      </c>
      <c r="J46" s="2019"/>
      <c r="K46" s="1243"/>
    </row>
    <row r="47" spans="2:11" s="1223" customFormat="1" ht="19.5" customHeight="1" thickTop="1" x14ac:dyDescent="0.2">
      <c r="B47" s="1356"/>
      <c r="C47" s="1266" t="s">
        <v>773</v>
      </c>
      <c r="D47" s="1275"/>
      <c r="E47" s="1273">
        <f>SUM(E48:E56)</f>
        <v>0</v>
      </c>
      <c r="F47" s="1273">
        <f>SUM(F48:F56)</f>
        <v>0</v>
      </c>
      <c r="G47" s="1274">
        <f>SUM(G48:G56)</f>
        <v>0</v>
      </c>
      <c r="H47" s="1273">
        <f>SUM(H48:H56)</f>
        <v>0</v>
      </c>
      <c r="I47" s="1400">
        <f t="shared" si="1"/>
        <v>0</v>
      </c>
      <c r="J47" s="1355"/>
      <c r="K47" s="1243"/>
    </row>
    <row r="48" spans="2:11" s="1223" customFormat="1" ht="14.1" customHeight="1" x14ac:dyDescent="0.2">
      <c r="B48" s="988"/>
      <c r="C48" s="1126">
        <v>1</v>
      </c>
      <c r="D48" s="1259"/>
      <c r="E48" s="1392"/>
      <c r="F48" s="894"/>
      <c r="G48" s="898"/>
      <c r="H48" s="893"/>
      <c r="I48" s="1383">
        <f t="shared" si="1"/>
        <v>0</v>
      </c>
      <c r="J48" s="1111"/>
      <c r="K48" s="1243"/>
    </row>
    <row r="49" spans="2:11" s="1223" customFormat="1" ht="14.1" customHeight="1" x14ac:dyDescent="0.2">
      <c r="B49" s="988"/>
      <c r="C49" s="1126">
        <v>2</v>
      </c>
      <c r="D49" s="1253"/>
      <c r="E49" s="1392"/>
      <c r="F49" s="894"/>
      <c r="G49" s="898"/>
      <c r="H49" s="893"/>
      <c r="I49" s="1383">
        <f t="shared" si="1"/>
        <v>0</v>
      </c>
      <c r="J49" s="1111"/>
      <c r="K49" s="1243"/>
    </row>
    <row r="50" spans="2:11" s="1223" customFormat="1" ht="14.1" customHeight="1" x14ac:dyDescent="0.2">
      <c r="B50" s="988"/>
      <c r="C50" s="1126">
        <v>3</v>
      </c>
      <c r="D50" s="1253"/>
      <c r="E50" s="1392"/>
      <c r="F50" s="894"/>
      <c r="G50" s="898"/>
      <c r="H50" s="893"/>
      <c r="I50" s="1383">
        <f t="shared" si="1"/>
        <v>0</v>
      </c>
      <c r="J50" s="1111"/>
      <c r="K50" s="1243"/>
    </row>
    <row r="51" spans="2:11" s="1223" customFormat="1" ht="14.1" customHeight="1" x14ac:dyDescent="0.2">
      <c r="B51" s="988"/>
      <c r="C51" s="1126">
        <v>4</v>
      </c>
      <c r="D51" s="1253"/>
      <c r="E51" s="1392"/>
      <c r="F51" s="894"/>
      <c r="G51" s="898"/>
      <c r="H51" s="893"/>
      <c r="I51" s="1383">
        <f t="shared" si="1"/>
        <v>0</v>
      </c>
      <c r="J51" s="1111"/>
      <c r="K51" s="1243"/>
    </row>
    <row r="52" spans="2:11" s="1223" customFormat="1" ht="14.1" customHeight="1" x14ac:dyDescent="0.2">
      <c r="B52" s="988"/>
      <c r="C52" s="1126">
        <v>5</v>
      </c>
      <c r="D52" s="1253"/>
      <c r="E52" s="1392"/>
      <c r="F52" s="894"/>
      <c r="G52" s="898"/>
      <c r="H52" s="893"/>
      <c r="I52" s="1383">
        <f t="shared" si="1"/>
        <v>0</v>
      </c>
      <c r="J52" s="1111"/>
      <c r="K52" s="1243"/>
    </row>
    <row r="53" spans="2:11" s="1223" customFormat="1" ht="14.1" customHeight="1" x14ac:dyDescent="0.2">
      <c r="B53" s="988"/>
      <c r="C53" s="1126">
        <v>6</v>
      </c>
      <c r="D53" s="1253"/>
      <c r="E53" s="1392"/>
      <c r="F53" s="894"/>
      <c r="G53" s="898"/>
      <c r="H53" s="893"/>
      <c r="I53" s="1383">
        <f t="shared" si="1"/>
        <v>0</v>
      </c>
      <c r="J53" s="1111"/>
      <c r="K53" s="1243"/>
    </row>
    <row r="54" spans="2:11" s="1223" customFormat="1" ht="14.1" customHeight="1" x14ac:dyDescent="0.2">
      <c r="B54" s="929"/>
      <c r="C54" s="1125">
        <v>7</v>
      </c>
      <c r="D54" s="1253"/>
      <c r="E54" s="1390"/>
      <c r="F54" s="888"/>
      <c r="G54" s="930"/>
      <c r="H54" s="887"/>
      <c r="I54" s="1383">
        <f t="shared" si="1"/>
        <v>0</v>
      </c>
      <c r="J54" s="883"/>
      <c r="K54" s="1243"/>
    </row>
    <row r="55" spans="2:11" s="1223" customFormat="1" ht="14.1" customHeight="1" x14ac:dyDescent="0.2">
      <c r="B55" s="929"/>
      <c r="C55" s="1125">
        <v>8</v>
      </c>
      <c r="D55" s="1253"/>
      <c r="E55" s="1390"/>
      <c r="F55" s="888"/>
      <c r="G55" s="930"/>
      <c r="H55" s="887"/>
      <c r="I55" s="1383">
        <f t="shared" si="1"/>
        <v>0</v>
      </c>
      <c r="J55" s="883"/>
      <c r="K55" s="1243"/>
    </row>
    <row r="56" spans="2:11" s="1223" customFormat="1" ht="14.1" customHeight="1" thickBot="1" x14ac:dyDescent="0.25">
      <c r="B56" s="926"/>
      <c r="C56" s="1132">
        <v>9</v>
      </c>
      <c r="D56" s="1248"/>
      <c r="E56" s="1398"/>
      <c r="F56" s="911"/>
      <c r="G56" s="1143"/>
      <c r="H56" s="910"/>
      <c r="I56" s="1383">
        <f t="shared" si="1"/>
        <v>0</v>
      </c>
      <c r="J56" s="1354"/>
      <c r="K56" s="1243"/>
    </row>
    <row r="57" spans="2:11" s="1223" customFormat="1" ht="19.350000000000001" customHeight="1" thickTop="1" x14ac:dyDescent="0.2">
      <c r="B57" s="1265"/>
      <c r="C57" s="1266" t="s">
        <v>772</v>
      </c>
      <c r="D57" s="1265"/>
      <c r="E57" s="1263">
        <f>SUM(E58:E64)</f>
        <v>0</v>
      </c>
      <c r="F57" s="1264">
        <f>SUM(F58:F64)</f>
        <v>0</v>
      </c>
      <c r="G57" s="1262">
        <f>SUM(G58:G64)</f>
        <v>0</v>
      </c>
      <c r="H57" s="1448">
        <f>SUM(H58:H64)</f>
        <v>0</v>
      </c>
      <c r="I57" s="1401">
        <f t="shared" si="1"/>
        <v>0</v>
      </c>
      <c r="J57" s="1353"/>
      <c r="K57" s="1243"/>
    </row>
    <row r="58" spans="2:11" s="1223" customFormat="1" ht="14.1" customHeight="1" x14ac:dyDescent="0.2">
      <c r="B58" s="988"/>
      <c r="C58" s="1126">
        <v>1</v>
      </c>
      <c r="D58" s="1253"/>
      <c r="E58" s="1392"/>
      <c r="F58" s="894"/>
      <c r="G58" s="898"/>
      <c r="H58" s="893"/>
      <c r="I58" s="1383">
        <f t="shared" si="1"/>
        <v>0</v>
      </c>
      <c r="J58" s="1111"/>
      <c r="K58" s="1243"/>
    </row>
    <row r="59" spans="2:11" s="1223" customFormat="1" ht="14.1" customHeight="1" x14ac:dyDescent="0.2">
      <c r="B59" s="988"/>
      <c r="C59" s="1126">
        <v>2</v>
      </c>
      <c r="D59" s="1253"/>
      <c r="E59" s="1392"/>
      <c r="F59" s="894"/>
      <c r="G59" s="898"/>
      <c r="H59" s="893"/>
      <c r="I59" s="1383">
        <f t="shared" si="1"/>
        <v>0</v>
      </c>
      <c r="J59" s="1111"/>
      <c r="K59" s="1243"/>
    </row>
    <row r="60" spans="2:11" s="1223" customFormat="1" ht="14.1" customHeight="1" x14ac:dyDescent="0.2">
      <c r="B60" s="988"/>
      <c r="C60" s="1126">
        <v>3</v>
      </c>
      <c r="D60" s="1253"/>
      <c r="E60" s="1392"/>
      <c r="F60" s="894"/>
      <c r="G60" s="898"/>
      <c r="H60" s="893"/>
      <c r="I60" s="1383">
        <f t="shared" si="1"/>
        <v>0</v>
      </c>
      <c r="J60" s="1111"/>
      <c r="K60" s="1243"/>
    </row>
    <row r="61" spans="2:11" s="1223" customFormat="1" ht="14.1" customHeight="1" x14ac:dyDescent="0.2">
      <c r="B61" s="929"/>
      <c r="C61" s="1125">
        <v>4</v>
      </c>
      <c r="D61" s="1253"/>
      <c r="E61" s="1390"/>
      <c r="F61" s="888"/>
      <c r="G61" s="930"/>
      <c r="H61" s="887"/>
      <c r="I61" s="1383">
        <f t="shared" si="1"/>
        <v>0</v>
      </c>
      <c r="J61" s="883"/>
      <c r="K61" s="1243"/>
    </row>
    <row r="62" spans="2:11" s="1223" customFormat="1" ht="14.1" customHeight="1" x14ac:dyDescent="0.2">
      <c r="B62" s="1133"/>
      <c r="C62" s="1125">
        <v>5</v>
      </c>
      <c r="D62" s="1253"/>
      <c r="E62" s="1390"/>
      <c r="F62" s="888"/>
      <c r="G62" s="930"/>
      <c r="H62" s="887"/>
      <c r="I62" s="1383">
        <f t="shared" si="1"/>
        <v>0</v>
      </c>
      <c r="J62" s="883"/>
      <c r="K62" s="1243"/>
    </row>
    <row r="63" spans="2:11" s="1223" customFormat="1" ht="14.1" customHeight="1" x14ac:dyDescent="0.2">
      <c r="B63" s="929"/>
      <c r="C63" s="1125">
        <v>6</v>
      </c>
      <c r="D63" s="1253"/>
      <c r="E63" s="1390"/>
      <c r="F63" s="888"/>
      <c r="G63" s="930"/>
      <c r="H63" s="887"/>
      <c r="I63" s="1383">
        <f t="shared" si="1"/>
        <v>0</v>
      </c>
      <c r="J63" s="883"/>
      <c r="K63" s="1243"/>
    </row>
    <row r="64" spans="2:11" s="1223" customFormat="1" ht="14.1" customHeight="1" thickBot="1" x14ac:dyDescent="0.25">
      <c r="B64" s="1351"/>
      <c r="C64" s="1249">
        <v>7</v>
      </c>
      <c r="D64" s="1466"/>
      <c r="E64" s="1388"/>
      <c r="F64" s="1246"/>
      <c r="G64" s="1139"/>
      <c r="H64" s="1122"/>
      <c r="I64" s="1339">
        <f t="shared" si="1"/>
        <v>0</v>
      </c>
      <c r="J64" s="1350"/>
      <c r="K64" s="1243"/>
    </row>
    <row r="65" spans="2:10" s="1223" customFormat="1" ht="14.1" customHeight="1" thickTop="1" x14ac:dyDescent="0.2">
      <c r="B65" s="1349"/>
      <c r="C65" s="1241" t="s">
        <v>828</v>
      </c>
      <c r="D65" s="1241"/>
      <c r="E65" s="1385"/>
      <c r="F65" s="1240"/>
      <c r="G65" s="1239"/>
      <c r="H65" s="1240"/>
      <c r="I65" s="1383">
        <f t="shared" si="1"/>
        <v>0</v>
      </c>
      <c r="J65" s="1347"/>
    </row>
    <row r="66" spans="2:10" s="1223" customFormat="1" ht="14.1" customHeight="1" x14ac:dyDescent="0.2">
      <c r="B66" s="1346"/>
      <c r="C66" s="1235" t="s">
        <v>721</v>
      </c>
      <c r="D66" s="1235"/>
      <c r="E66" s="1382"/>
      <c r="F66" s="1234"/>
      <c r="G66" s="1233"/>
      <c r="H66" s="1234"/>
      <c r="I66" s="1383">
        <f t="shared" si="1"/>
        <v>0</v>
      </c>
      <c r="J66" s="1344"/>
    </row>
    <row r="67" spans="2:10" s="1223" customFormat="1" ht="14.1" customHeight="1" x14ac:dyDescent="0.2">
      <c r="B67" s="1346"/>
      <c r="C67" s="1235" t="s">
        <v>829</v>
      </c>
      <c r="D67" s="1235"/>
      <c r="E67" s="1382"/>
      <c r="F67" s="1234"/>
      <c r="G67" s="1233"/>
      <c r="H67" s="1234"/>
      <c r="I67" s="1383">
        <f t="shared" si="1"/>
        <v>0</v>
      </c>
      <c r="J67" s="1344"/>
    </row>
    <row r="68" spans="2:10" s="1223" customFormat="1" ht="14.1" customHeight="1" thickBot="1" x14ac:dyDescent="0.25">
      <c r="B68" s="1343"/>
      <c r="C68" s="1642" t="s">
        <v>853</v>
      </c>
      <c r="D68" s="1342"/>
      <c r="E68" s="1380"/>
      <c r="F68" s="1341"/>
      <c r="G68" s="1447"/>
      <c r="H68" s="1340"/>
      <c r="I68" s="1446">
        <f t="shared" si="1"/>
        <v>0</v>
      </c>
      <c r="J68" s="1338"/>
    </row>
    <row r="69" spans="2:10" ht="22.15" customHeight="1" x14ac:dyDescent="0.2">
      <c r="C69" s="1222" t="s">
        <v>479</v>
      </c>
      <c r="D69" s="2808" t="s">
        <v>868</v>
      </c>
      <c r="E69" s="2808"/>
      <c r="F69" s="1095"/>
      <c r="G69" s="1095"/>
      <c r="H69" s="1203"/>
      <c r="I69" s="1203"/>
      <c r="J69" s="1095"/>
    </row>
    <row r="70" spans="2:10" x14ac:dyDescent="0.2">
      <c r="D70" s="1095"/>
      <c r="E70" s="1220"/>
      <c r="F70" s="1095"/>
      <c r="G70" s="1095"/>
      <c r="H70" s="1203"/>
      <c r="I70" s="1203"/>
      <c r="J70" s="1095"/>
    </row>
    <row r="71" spans="2:10" x14ac:dyDescent="0.2">
      <c r="D71" s="1095"/>
      <c r="E71" s="1220"/>
      <c r="F71" s="1095"/>
      <c r="G71" s="1095"/>
      <c r="H71" s="1203"/>
      <c r="I71" s="1203"/>
      <c r="J71" s="1095"/>
    </row>
  </sheetData>
  <sheetProtection algorithmName="SHA-512" hashValue="LzgeNdSe6PRkFzsCCKSzH2AaJCoQekWbJuniPGUXziWnmy6Kc4c/YX+lLtVrFCVnyG+qGuMO2CiZ8xz/Xq0jkg==" saltValue="pUwg5iQfO976ZkOAftCJvA==" spinCount="100000" sheet="1" formatRows="0"/>
  <mergeCells count="15">
    <mergeCell ref="D3:G3"/>
    <mergeCell ref="H5:J5"/>
    <mergeCell ref="B21:B29"/>
    <mergeCell ref="B30:B46"/>
    <mergeCell ref="D69:E69"/>
    <mergeCell ref="J6:J12"/>
    <mergeCell ref="E9:H9"/>
    <mergeCell ref="J13:J19"/>
    <mergeCell ref="B6:D12"/>
    <mergeCell ref="I6:I12"/>
    <mergeCell ref="E6:H6"/>
    <mergeCell ref="E7:H7"/>
    <mergeCell ref="E10:H10"/>
    <mergeCell ref="E12:H12"/>
    <mergeCell ref="J4:K4"/>
  </mergeCells>
  <printOptions horizontalCentered="1"/>
  <pageMargins left="0.59055118110236227" right="0.51181102362204722" top="1.1811023622047245" bottom="0.98425196850393704" header="0.51181102362204722" footer="0.51181102362204722"/>
  <pageSetup paperSize="9" scale="45"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35E2BED9-024A-48AF-979A-F48AFE1C9293}">
          <x14:formula1>
            <xm:f>słownik!$A$2:$A$175</xm:f>
          </x14:formula1>
          <xm:sqref>D48:D56 D58:D64</xm:sqref>
        </x14:dataValidation>
      </x14:dataValidations>
    </ext>
  </extLst>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F808F6-7EE9-472E-B0E9-4A92F1A68843}">
  <sheetPr>
    <tabColor rgb="FFFF0000"/>
    <pageSetUpPr fitToPage="1"/>
  </sheetPr>
  <dimension ref="B1:O74"/>
  <sheetViews>
    <sheetView view="pageBreakPreview" zoomScaleNormal="100" zoomScaleSheetLayoutView="100" workbookViewId="0">
      <selection activeCell="L1" sqref="L1:N1"/>
    </sheetView>
  </sheetViews>
  <sheetFormatPr defaultColWidth="9.28515625" defaultRowHeight="12.75" x14ac:dyDescent="0.2"/>
  <cols>
    <col min="1" max="1" width="2.85546875" style="874" customWidth="1"/>
    <col min="2" max="2" width="6.42578125" style="874" customWidth="1"/>
    <col min="3" max="3" width="4.42578125" style="874" customWidth="1"/>
    <col min="4" max="4" width="46.7109375" style="874" customWidth="1"/>
    <col min="5" max="10" width="5.7109375" style="874" customWidth="1"/>
    <col min="11" max="11" width="6.5703125" style="874" customWidth="1"/>
    <col min="12" max="12" width="6.7109375" style="874" customWidth="1"/>
    <col min="13" max="13" width="8.5703125" style="874" customWidth="1"/>
    <col min="14" max="14" width="12.28515625" style="874" customWidth="1"/>
    <col min="15" max="15" width="5.42578125" style="874" customWidth="1"/>
    <col min="16" max="16384" width="9.28515625" style="874"/>
  </cols>
  <sheetData>
    <row r="1" spans="2:15" s="1223" customFormat="1" ht="18" x14ac:dyDescent="0.2">
      <c r="B1" s="966"/>
      <c r="C1" s="966"/>
      <c r="D1" s="965" t="str">
        <f>wizyt!C3</f>
        <v>??</v>
      </c>
      <c r="E1" s="1017"/>
      <c r="F1" s="1017"/>
      <c r="G1" s="1017"/>
      <c r="H1" s="1017"/>
      <c r="I1" s="1017"/>
      <c r="J1" s="1017"/>
      <c r="K1" s="1017"/>
      <c r="L1" s="2040" t="str">
        <f>wizyt!$B$1</f>
        <v xml:space="preserve"> </v>
      </c>
      <c r="M1" s="2708" t="str">
        <f>wizyt!$D$1</f>
        <v xml:space="preserve"> </v>
      </c>
      <c r="N1" s="2709"/>
    </row>
    <row r="2" spans="2:15" s="1223" customFormat="1" ht="20.25" x14ac:dyDescent="0.2">
      <c r="B2" s="270"/>
      <c r="C2" s="270"/>
      <c r="D2" s="2710" t="s">
        <v>755</v>
      </c>
      <c r="E2" s="2710"/>
      <c r="F2" s="2710"/>
      <c r="G2" s="2710"/>
      <c r="H2" s="2710"/>
      <c r="I2" s="2710"/>
      <c r="J2" s="2710"/>
      <c r="K2" s="2710"/>
      <c r="L2" s="2710"/>
      <c r="M2" s="998" t="str">
        <f>wizyt!H3</f>
        <v>2023/2024</v>
      </c>
      <c r="N2" s="270"/>
    </row>
    <row r="3" spans="2:15" s="1223" customFormat="1" ht="18.75" customHeight="1" x14ac:dyDescent="0.2">
      <c r="B3" s="997" t="s">
        <v>775</v>
      </c>
      <c r="C3" s="963"/>
      <c r="D3" s="996"/>
      <c r="E3" s="996"/>
      <c r="F3" s="996"/>
      <c r="G3" s="996"/>
      <c r="H3" s="1445" t="s">
        <v>858</v>
      </c>
      <c r="I3" s="996"/>
      <c r="J3" s="996" t="s">
        <v>859</v>
      </c>
      <c r="K3" s="996"/>
      <c r="L3" s="996"/>
      <c r="M3" s="995"/>
      <c r="N3" s="270"/>
    </row>
    <row r="4" spans="2:15" s="1223" customFormat="1" ht="27" customHeight="1" thickBot="1" x14ac:dyDescent="0.25">
      <c r="B4" s="1323" t="s">
        <v>794</v>
      </c>
      <c r="C4" s="1322"/>
      <c r="D4" s="330"/>
      <c r="E4" s="1016"/>
      <c r="F4" s="1016"/>
      <c r="G4" s="1321"/>
      <c r="H4" s="1016"/>
      <c r="I4" s="1016"/>
      <c r="J4" s="2849"/>
      <c r="K4" s="2849"/>
      <c r="L4" s="2849"/>
      <c r="M4" s="2849"/>
      <c r="N4" s="270"/>
    </row>
    <row r="5" spans="2:15" s="1223" customFormat="1" ht="12.75" customHeight="1" x14ac:dyDescent="0.2">
      <c r="B5" s="2713" t="s">
        <v>756</v>
      </c>
      <c r="C5" s="2765"/>
      <c r="D5" s="2765"/>
      <c r="E5" s="2850" t="s">
        <v>691</v>
      </c>
      <c r="F5" s="2851"/>
      <c r="G5" s="2851"/>
      <c r="H5" s="2851"/>
      <c r="I5" s="2851"/>
      <c r="J5" s="2852"/>
      <c r="K5" s="2862" t="s">
        <v>109</v>
      </c>
      <c r="L5" s="2863"/>
      <c r="M5" s="2853" t="s">
        <v>790</v>
      </c>
      <c r="N5" s="2838" t="s">
        <v>758</v>
      </c>
    </row>
    <row r="6" spans="2:15" s="1223" customFormat="1" ht="12.75" customHeight="1" x14ac:dyDescent="0.2">
      <c r="B6" s="2715"/>
      <c r="C6" s="2766"/>
      <c r="D6" s="2766"/>
      <c r="E6" s="2841" t="s">
        <v>817</v>
      </c>
      <c r="F6" s="2841"/>
      <c r="G6" s="2841"/>
      <c r="H6" s="2841"/>
      <c r="I6" s="2841"/>
      <c r="J6" s="2842"/>
      <c r="K6" s="2864"/>
      <c r="L6" s="2865"/>
      <c r="M6" s="2854"/>
      <c r="N6" s="2839"/>
    </row>
    <row r="7" spans="2:15" s="1223" customFormat="1" ht="12.75" customHeight="1" x14ac:dyDescent="0.2">
      <c r="B7" s="2715"/>
      <c r="C7" s="2766"/>
      <c r="D7" s="2766"/>
      <c r="E7" s="958" t="s">
        <v>523</v>
      </c>
      <c r="F7" s="958" t="s">
        <v>524</v>
      </c>
      <c r="G7" s="958" t="s">
        <v>525</v>
      </c>
      <c r="H7" s="960" t="s">
        <v>526</v>
      </c>
      <c r="I7" s="960" t="s">
        <v>527</v>
      </c>
      <c r="J7" s="1376" t="s">
        <v>528</v>
      </c>
      <c r="K7" s="2856" t="s">
        <v>862</v>
      </c>
      <c r="L7" s="2859" t="s">
        <v>856</v>
      </c>
      <c r="M7" s="2854"/>
      <c r="N7" s="2839"/>
    </row>
    <row r="8" spans="2:15" s="1223" customFormat="1" ht="12.75" customHeight="1" x14ac:dyDescent="0.2">
      <c r="B8" s="2715"/>
      <c r="C8" s="2766"/>
      <c r="D8" s="2766"/>
      <c r="E8" s="2873" t="s">
        <v>872</v>
      </c>
      <c r="F8" s="2874"/>
      <c r="G8" s="2824" t="s">
        <v>856</v>
      </c>
      <c r="H8" s="2825"/>
      <c r="I8" s="2825"/>
      <c r="J8" s="2826"/>
      <c r="K8" s="2857"/>
      <c r="L8" s="2860"/>
      <c r="M8" s="2854"/>
      <c r="N8" s="2839"/>
    </row>
    <row r="9" spans="2:15" s="1223" customFormat="1" ht="12.75" customHeight="1" x14ac:dyDescent="0.2">
      <c r="B9" s="2715"/>
      <c r="C9" s="2766"/>
      <c r="D9" s="2766"/>
      <c r="E9" s="2754" t="s">
        <v>844</v>
      </c>
      <c r="F9" s="2695"/>
      <c r="G9" s="2695"/>
      <c r="H9" s="2695"/>
      <c r="I9" s="2695"/>
      <c r="J9" s="2809"/>
      <c r="K9" s="2857"/>
      <c r="L9" s="2860"/>
      <c r="M9" s="2854"/>
      <c r="N9" s="2839"/>
    </row>
    <row r="10" spans="2:15" s="1223" customFormat="1" ht="12.75" customHeight="1" x14ac:dyDescent="0.2">
      <c r="B10" s="2715"/>
      <c r="C10" s="2766"/>
      <c r="D10" s="2766"/>
      <c r="E10" s="1728">
        <f>'kalendarz  A'!$F$30</f>
        <v>27</v>
      </c>
      <c r="F10" s="1728">
        <f>'kalendarz  A'!$F$30</f>
        <v>27</v>
      </c>
      <c r="G10" s="1728">
        <f>'kalendarz  A'!$F$30</f>
        <v>27</v>
      </c>
      <c r="H10" s="1728">
        <f>'kalendarz  A'!$F$30</f>
        <v>27</v>
      </c>
      <c r="I10" s="1728">
        <f>'kalendarz  A'!$F$30</f>
        <v>27</v>
      </c>
      <c r="J10" s="1728">
        <f>'kalendarz  A'!$F$31</f>
        <v>11</v>
      </c>
      <c r="K10" s="2857"/>
      <c r="L10" s="2860"/>
      <c r="M10" s="2854"/>
      <c r="N10" s="2839"/>
    </row>
    <row r="11" spans="2:15" s="1223" customFormat="1" ht="16.5" customHeight="1" thickBot="1" x14ac:dyDescent="0.25">
      <c r="B11" s="2717"/>
      <c r="C11" s="2767"/>
      <c r="D11" s="2767"/>
      <c r="E11" s="2827" t="s">
        <v>845</v>
      </c>
      <c r="F11" s="2828"/>
      <c r="G11" s="2828"/>
      <c r="H11" s="2828"/>
      <c r="I11" s="2828"/>
      <c r="J11" s="2829"/>
      <c r="K11" s="2858"/>
      <c r="L11" s="2861"/>
      <c r="M11" s="2855"/>
      <c r="N11" s="2840"/>
    </row>
    <row r="12" spans="2:15" s="1223" customFormat="1" ht="27" customHeight="1" thickBot="1" x14ac:dyDescent="0.25">
      <c r="B12" s="1375"/>
      <c r="C12" s="1316"/>
      <c r="D12" s="1315" t="s">
        <v>818</v>
      </c>
      <c r="E12" s="1195">
        <f t="shared" ref="E12:J12" si="0">SUM(E16:E18)+E13</f>
        <v>31</v>
      </c>
      <c r="F12" s="1195">
        <f t="shared" si="0"/>
        <v>30</v>
      </c>
      <c r="G12" s="1195">
        <f t="shared" si="0"/>
        <v>32</v>
      </c>
      <c r="H12" s="1195">
        <f t="shared" si="0"/>
        <v>26</v>
      </c>
      <c r="I12" s="1195">
        <f t="shared" si="0"/>
        <v>23</v>
      </c>
      <c r="J12" s="1195">
        <f t="shared" si="0"/>
        <v>18</v>
      </c>
      <c r="K12" s="1418">
        <f t="shared" ref="K12:K18" si="1">SUM(E12:F12)</f>
        <v>61</v>
      </c>
      <c r="L12" s="1313">
        <f t="shared" ref="L12:L18" si="2">SUM(G12:J12)</f>
        <v>99</v>
      </c>
      <c r="M12" s="1313">
        <f>SUM(K12:L12)</f>
        <v>160</v>
      </c>
      <c r="N12" s="2843"/>
      <c r="O12" s="1243"/>
    </row>
    <row r="13" spans="2:15" s="1223" customFormat="1" ht="14.25" customHeight="1" x14ac:dyDescent="0.2">
      <c r="B13" s="1372"/>
      <c r="C13" s="1308"/>
      <c r="D13" s="1183" t="s">
        <v>819</v>
      </c>
      <c r="E13" s="1374">
        <f t="shared" ref="E13:J13" si="3">SUM(E14:E15)</f>
        <v>31</v>
      </c>
      <c r="F13" s="1374">
        <f t="shared" si="3"/>
        <v>30</v>
      </c>
      <c r="G13" s="1307">
        <f t="shared" si="3"/>
        <v>32</v>
      </c>
      <c r="H13" s="1307">
        <f t="shared" si="3"/>
        <v>26</v>
      </c>
      <c r="I13" s="1307">
        <f t="shared" si="3"/>
        <v>23</v>
      </c>
      <c r="J13" s="1307">
        <f t="shared" si="3"/>
        <v>18</v>
      </c>
      <c r="K13" s="1416">
        <f t="shared" si="1"/>
        <v>61</v>
      </c>
      <c r="L13" s="1310">
        <f t="shared" si="2"/>
        <v>99</v>
      </c>
      <c r="M13" s="1373">
        <f>SUM(E13:J13)</f>
        <v>160</v>
      </c>
      <c r="N13" s="2844"/>
      <c r="O13" s="1243"/>
    </row>
    <row r="14" spans="2:15" s="1223" customFormat="1" ht="14.25" customHeight="1" x14ac:dyDescent="0.2">
      <c r="B14" s="1372"/>
      <c r="C14" s="1308"/>
      <c r="D14" s="1183" t="s">
        <v>820</v>
      </c>
      <c r="E14" s="1374">
        <f t="shared" ref="E14:J14" si="4">SUM(E20:E30)</f>
        <v>0</v>
      </c>
      <c r="F14" s="1374">
        <f t="shared" si="4"/>
        <v>0</v>
      </c>
      <c r="G14" s="1307">
        <f t="shared" si="4"/>
        <v>0</v>
      </c>
      <c r="H14" s="1307">
        <f t="shared" si="4"/>
        <v>0</v>
      </c>
      <c r="I14" s="1307">
        <f t="shared" si="4"/>
        <v>0</v>
      </c>
      <c r="J14" s="1307">
        <f t="shared" si="4"/>
        <v>0</v>
      </c>
      <c r="K14" s="1417">
        <f t="shared" si="1"/>
        <v>0</v>
      </c>
      <c r="L14" s="1310">
        <f t="shared" si="2"/>
        <v>0</v>
      </c>
      <c r="M14" s="1373">
        <f>SUM(E14:J14)</f>
        <v>0</v>
      </c>
      <c r="N14" s="2844"/>
      <c r="O14" s="1243"/>
    </row>
    <row r="15" spans="2:15" s="1223" customFormat="1" ht="14.25" customHeight="1" x14ac:dyDescent="0.2">
      <c r="B15" s="1372"/>
      <c r="C15" s="1308"/>
      <c r="D15" s="1183" t="s">
        <v>821</v>
      </c>
      <c r="E15" s="1374">
        <f t="shared" ref="E15:J15" si="5">SUM(E31:E49)</f>
        <v>31</v>
      </c>
      <c r="F15" s="1374">
        <f t="shared" si="5"/>
        <v>30</v>
      </c>
      <c r="G15" s="1307">
        <f t="shared" si="5"/>
        <v>32</v>
      </c>
      <c r="H15" s="1307">
        <f t="shared" si="5"/>
        <v>26</v>
      </c>
      <c r="I15" s="1307">
        <f t="shared" si="5"/>
        <v>23</v>
      </c>
      <c r="J15" s="1307">
        <f t="shared" si="5"/>
        <v>18</v>
      </c>
      <c r="K15" s="1417">
        <f t="shared" si="1"/>
        <v>61</v>
      </c>
      <c r="L15" s="1310">
        <f t="shared" si="2"/>
        <v>99</v>
      </c>
      <c r="M15" s="1373">
        <f>SUM(E15:J15)</f>
        <v>160</v>
      </c>
      <c r="N15" s="2844"/>
      <c r="O15" s="1243"/>
    </row>
    <row r="16" spans="2:15" s="1223" customFormat="1" ht="14.25" customHeight="1" x14ac:dyDescent="0.2">
      <c r="B16" s="1372"/>
      <c r="C16" s="1308"/>
      <c r="D16" s="1183" t="s">
        <v>822</v>
      </c>
      <c r="E16" s="1374">
        <f t="shared" ref="E16:J16" si="6">E50</f>
        <v>0</v>
      </c>
      <c r="F16" s="1374">
        <f t="shared" si="6"/>
        <v>0</v>
      </c>
      <c r="G16" s="1307">
        <f t="shared" si="6"/>
        <v>0</v>
      </c>
      <c r="H16" s="1311">
        <f t="shared" si="6"/>
        <v>0</v>
      </c>
      <c r="I16" s="1311">
        <f t="shared" si="6"/>
        <v>0</v>
      </c>
      <c r="J16" s="1312">
        <f t="shared" si="6"/>
        <v>0</v>
      </c>
      <c r="K16" s="1416">
        <f t="shared" si="1"/>
        <v>0</v>
      </c>
      <c r="L16" s="1310">
        <f t="shared" si="2"/>
        <v>0</v>
      </c>
      <c r="M16" s="1373">
        <f>SUM(E16:J16)</f>
        <v>0</v>
      </c>
      <c r="N16" s="2844"/>
      <c r="O16" s="1243"/>
    </row>
    <row r="17" spans="2:15" s="1223" customFormat="1" ht="14.25" customHeight="1" x14ac:dyDescent="0.2">
      <c r="B17" s="1372"/>
      <c r="C17" s="1308"/>
      <c r="D17" s="1183" t="s">
        <v>823</v>
      </c>
      <c r="E17" s="1371">
        <f t="shared" ref="E17:J17" si="7">E60</f>
        <v>0</v>
      </c>
      <c r="F17" s="1371">
        <f t="shared" si="7"/>
        <v>0</v>
      </c>
      <c r="G17" s="1307">
        <f t="shared" si="7"/>
        <v>0</v>
      </c>
      <c r="H17" s="1311">
        <f t="shared" si="7"/>
        <v>0</v>
      </c>
      <c r="I17" s="1311">
        <f t="shared" si="7"/>
        <v>0</v>
      </c>
      <c r="J17" s="1311">
        <f t="shared" si="7"/>
        <v>0</v>
      </c>
      <c r="K17" s="1416">
        <f t="shared" si="1"/>
        <v>0</v>
      </c>
      <c r="L17" s="1310">
        <f t="shared" si="2"/>
        <v>0</v>
      </c>
      <c r="M17" s="1373">
        <f>SUM(E17:J17)</f>
        <v>0</v>
      </c>
      <c r="N17" s="2844"/>
      <c r="O17" s="1243"/>
    </row>
    <row r="18" spans="2:15" s="1223" customFormat="1" ht="13.5" customHeight="1" thickBot="1" x14ac:dyDescent="0.25">
      <c r="B18" s="1372"/>
      <c r="C18" s="1308"/>
      <c r="D18" s="1039" t="s">
        <v>846</v>
      </c>
      <c r="E18" s="1371">
        <f t="shared" ref="E18:J18" si="8">SUM(E68:E71)</f>
        <v>0</v>
      </c>
      <c r="F18" s="1371">
        <f t="shared" si="8"/>
        <v>0</v>
      </c>
      <c r="G18" s="1307">
        <f t="shared" si="8"/>
        <v>0</v>
      </c>
      <c r="H18" s="1307">
        <f t="shared" si="8"/>
        <v>0</v>
      </c>
      <c r="I18" s="1307">
        <f t="shared" si="8"/>
        <v>0</v>
      </c>
      <c r="J18" s="1307">
        <f t="shared" si="8"/>
        <v>0</v>
      </c>
      <c r="K18" s="1416">
        <f t="shared" si="1"/>
        <v>0</v>
      </c>
      <c r="L18" s="1306">
        <f t="shared" si="2"/>
        <v>0</v>
      </c>
      <c r="M18" s="1415">
        <f>SUM(K18:L18)</f>
        <v>0</v>
      </c>
      <c r="N18" s="2845"/>
      <c r="O18" s="1243"/>
    </row>
    <row r="19" spans="2:15" s="1223" customFormat="1" ht="19.5" customHeight="1" x14ac:dyDescent="0.2">
      <c r="B19" s="1869"/>
      <c r="C19" s="1865" t="s">
        <v>766</v>
      </c>
      <c r="D19" s="1865"/>
      <c r="E19" s="1866"/>
      <c r="F19" s="1866"/>
      <c r="G19" s="1866"/>
      <c r="H19" s="1866"/>
      <c r="I19" s="1866"/>
      <c r="J19" s="1866"/>
      <c r="K19" s="1867"/>
      <c r="L19" s="1867"/>
      <c r="M19" s="1866"/>
      <c r="N19" s="1870"/>
      <c r="O19" s="1243"/>
    </row>
    <row r="20" spans="2:15" s="991" customFormat="1" ht="14.1" customHeight="1" x14ac:dyDescent="0.2">
      <c r="B20" s="2834" t="s">
        <v>826</v>
      </c>
      <c r="C20" s="1303">
        <v>1</v>
      </c>
      <c r="D20" s="1304" t="s">
        <v>795</v>
      </c>
      <c r="E20" s="1411"/>
      <c r="F20" s="1412"/>
      <c r="G20" s="1411"/>
      <c r="H20" s="1295"/>
      <c r="I20" s="945"/>
      <c r="J20" s="947"/>
      <c r="K20" s="943">
        <f t="shared" ref="K20:K48" si="9">SUM(E20:F20)</f>
        <v>0</v>
      </c>
      <c r="L20" s="1414">
        <f t="shared" ref="L20:L48" si="10">SUM(G20:J20)</f>
        <v>0</v>
      </c>
      <c r="M20" s="1413">
        <f t="shared" ref="M20:M49" si="11">SUM(K20:L20)</f>
        <v>0</v>
      </c>
      <c r="N20" s="1367"/>
      <c r="O20" s="1243"/>
    </row>
    <row r="21" spans="2:15" s="991" customFormat="1" ht="14.1" customHeight="1" x14ac:dyDescent="0.2">
      <c r="B21" s="2835"/>
      <c r="C21" s="1125">
        <v>2</v>
      </c>
      <c r="D21" s="1302" t="s">
        <v>796</v>
      </c>
      <c r="E21" s="1392"/>
      <c r="F21" s="1393"/>
      <c r="G21" s="1392"/>
      <c r="H21" s="894"/>
      <c r="I21" s="893"/>
      <c r="J21" s="886"/>
      <c r="K21" s="885">
        <f t="shared" si="9"/>
        <v>0</v>
      </c>
      <c r="L21" s="1381">
        <f t="shared" si="10"/>
        <v>0</v>
      </c>
      <c r="M21" s="1345">
        <f t="shared" si="11"/>
        <v>0</v>
      </c>
      <c r="N21" s="1369"/>
      <c r="O21" s="1243"/>
    </row>
    <row r="22" spans="2:15" s="991" customFormat="1" ht="14.1" customHeight="1" x14ac:dyDescent="0.2">
      <c r="B22" s="2835"/>
      <c r="C22" s="1125">
        <v>3</v>
      </c>
      <c r="D22" s="1302" t="s">
        <v>797</v>
      </c>
      <c r="E22" s="1392"/>
      <c r="F22" s="1393"/>
      <c r="G22" s="1392"/>
      <c r="H22" s="894"/>
      <c r="I22" s="893"/>
      <c r="J22" s="889"/>
      <c r="K22" s="885">
        <f t="shared" si="9"/>
        <v>0</v>
      </c>
      <c r="L22" s="1381">
        <f t="shared" si="10"/>
        <v>0</v>
      </c>
      <c r="M22" s="1345">
        <f t="shared" si="11"/>
        <v>0</v>
      </c>
      <c r="N22" s="1369"/>
      <c r="O22" s="1243"/>
    </row>
    <row r="23" spans="2:15" s="991" customFormat="1" ht="14.1" customHeight="1" x14ac:dyDescent="0.2">
      <c r="B23" s="2835"/>
      <c r="C23" s="1125">
        <v>4</v>
      </c>
      <c r="D23" s="1302" t="s">
        <v>798</v>
      </c>
      <c r="E23" s="1392"/>
      <c r="F23" s="1393"/>
      <c r="G23" s="1392"/>
      <c r="H23" s="894"/>
      <c r="I23" s="893"/>
      <c r="J23" s="889"/>
      <c r="K23" s="885">
        <f t="shared" si="9"/>
        <v>0</v>
      </c>
      <c r="L23" s="1381">
        <f t="shared" si="10"/>
        <v>0</v>
      </c>
      <c r="M23" s="1345">
        <f t="shared" si="11"/>
        <v>0</v>
      </c>
      <c r="N23" s="1369"/>
      <c r="O23" s="1243"/>
    </row>
    <row r="24" spans="2:15" s="991" customFormat="1" ht="14.1" customHeight="1" x14ac:dyDescent="0.2">
      <c r="B24" s="2835"/>
      <c r="C24" s="1125">
        <v>5</v>
      </c>
      <c r="D24" s="1302" t="s">
        <v>874</v>
      </c>
      <c r="E24" s="1392"/>
      <c r="F24" s="1393"/>
      <c r="G24" s="1392"/>
      <c r="H24" s="894"/>
      <c r="I24" s="893"/>
      <c r="J24" s="898"/>
      <c r="K24" s="885">
        <f t="shared" si="9"/>
        <v>0</v>
      </c>
      <c r="L24" s="1381">
        <f t="shared" si="10"/>
        <v>0</v>
      </c>
      <c r="M24" s="1345">
        <f t="shared" si="11"/>
        <v>0</v>
      </c>
      <c r="N24" s="1369"/>
      <c r="O24" s="1243"/>
    </row>
    <row r="25" spans="2:15" s="991" customFormat="1" ht="14.1" customHeight="1" x14ac:dyDescent="0.2">
      <c r="B25" s="2835"/>
      <c r="C25" s="1125">
        <v>6</v>
      </c>
      <c r="D25" s="1302" t="s">
        <v>769</v>
      </c>
      <c r="E25" s="1392"/>
      <c r="F25" s="1393"/>
      <c r="G25" s="1392"/>
      <c r="H25" s="894"/>
      <c r="I25" s="893"/>
      <c r="J25" s="898"/>
      <c r="K25" s="885">
        <f t="shared" si="9"/>
        <v>0</v>
      </c>
      <c r="L25" s="1381">
        <f t="shared" si="10"/>
        <v>0</v>
      </c>
      <c r="M25" s="1345">
        <f t="shared" si="11"/>
        <v>0</v>
      </c>
      <c r="N25" s="1369"/>
      <c r="O25" s="1243"/>
    </row>
    <row r="26" spans="2:15" s="991" customFormat="1" ht="14.1" customHeight="1" x14ac:dyDescent="0.2">
      <c r="B26" s="2835"/>
      <c r="C26" s="1125">
        <v>7</v>
      </c>
      <c r="D26" s="1302" t="s">
        <v>782</v>
      </c>
      <c r="E26" s="1392"/>
      <c r="F26" s="1393"/>
      <c r="G26" s="1392"/>
      <c r="H26" s="894"/>
      <c r="I26" s="893"/>
      <c r="J26" s="898"/>
      <c r="K26" s="885">
        <f t="shared" si="9"/>
        <v>0</v>
      </c>
      <c r="L26" s="1381">
        <f t="shared" si="10"/>
        <v>0</v>
      </c>
      <c r="M26" s="1345">
        <f t="shared" si="11"/>
        <v>0</v>
      </c>
      <c r="N26" s="1369"/>
      <c r="O26" s="1243"/>
    </row>
    <row r="27" spans="2:15" s="991" customFormat="1" ht="14.1" customHeight="1" x14ac:dyDescent="0.2">
      <c r="B27" s="2835"/>
      <c r="C27" s="1125">
        <v>8</v>
      </c>
      <c r="D27" s="1302" t="s">
        <v>694</v>
      </c>
      <c r="E27" s="1392"/>
      <c r="F27" s="1393"/>
      <c r="G27" s="1392"/>
      <c r="H27" s="894"/>
      <c r="I27" s="893"/>
      <c r="J27" s="898"/>
      <c r="K27" s="885">
        <f t="shared" si="9"/>
        <v>0</v>
      </c>
      <c r="L27" s="1381">
        <f t="shared" si="10"/>
        <v>0</v>
      </c>
      <c r="M27" s="1345">
        <f t="shared" si="11"/>
        <v>0</v>
      </c>
      <c r="N27" s="1369"/>
      <c r="O27" s="1243"/>
    </row>
    <row r="28" spans="2:15" s="991" customFormat="1" ht="14.1" customHeight="1" x14ac:dyDescent="0.2">
      <c r="B28" s="2835"/>
      <c r="C28" s="1125">
        <v>9</v>
      </c>
      <c r="D28" s="1302" t="s">
        <v>699</v>
      </c>
      <c r="E28" s="1392"/>
      <c r="F28" s="1393"/>
      <c r="G28" s="1392"/>
      <c r="H28" s="894"/>
      <c r="I28" s="893"/>
      <c r="J28" s="898"/>
      <c r="K28" s="885">
        <f t="shared" si="9"/>
        <v>0</v>
      </c>
      <c r="L28" s="1381">
        <f t="shared" si="10"/>
        <v>0</v>
      </c>
      <c r="M28" s="1345">
        <f t="shared" si="11"/>
        <v>0</v>
      </c>
      <c r="N28" s="1369"/>
      <c r="O28" s="1243"/>
    </row>
    <row r="29" spans="2:15" s="991" customFormat="1" ht="14.1" customHeight="1" x14ac:dyDescent="0.2">
      <c r="B29" s="2835"/>
      <c r="C29" s="1125">
        <v>10</v>
      </c>
      <c r="D29" s="1302" t="s">
        <v>716</v>
      </c>
      <c r="E29" s="1392"/>
      <c r="F29" s="1393"/>
      <c r="G29" s="1392"/>
      <c r="H29" s="894"/>
      <c r="I29" s="893"/>
      <c r="J29" s="898"/>
      <c r="K29" s="885">
        <f t="shared" si="9"/>
        <v>0</v>
      </c>
      <c r="L29" s="1381">
        <f t="shared" si="10"/>
        <v>0</v>
      </c>
      <c r="M29" s="1345">
        <f t="shared" si="11"/>
        <v>0</v>
      </c>
      <c r="N29" s="1369"/>
      <c r="O29" s="1243"/>
    </row>
    <row r="30" spans="2:15" s="991" customFormat="1" ht="14.1" customHeight="1" x14ac:dyDescent="0.2">
      <c r="B30" s="2836"/>
      <c r="C30" s="1333">
        <v>11</v>
      </c>
      <c r="D30" s="1300" t="s">
        <v>702</v>
      </c>
      <c r="E30" s="1407"/>
      <c r="F30" s="1408"/>
      <c r="G30" s="1407"/>
      <c r="H30" s="1285"/>
      <c r="I30" s="1284"/>
      <c r="J30" s="1283"/>
      <c r="K30" s="1406">
        <f t="shared" si="9"/>
        <v>0</v>
      </c>
      <c r="L30" s="1405">
        <f t="shared" si="10"/>
        <v>0</v>
      </c>
      <c r="M30" s="1368">
        <f t="shared" si="11"/>
        <v>0</v>
      </c>
      <c r="N30" s="1357"/>
      <c r="O30" s="1243"/>
    </row>
    <row r="31" spans="2:15" s="991" customFormat="1" ht="14.1" customHeight="1" x14ac:dyDescent="0.2">
      <c r="B31" s="2834" t="s">
        <v>848</v>
      </c>
      <c r="C31" s="1288">
        <v>1</v>
      </c>
      <c r="D31" s="1297" t="s">
        <v>666</v>
      </c>
      <c r="E31" s="1411">
        <v>5</v>
      </c>
      <c r="F31" s="1412">
        <v>5</v>
      </c>
      <c r="G31" s="1411">
        <v>4</v>
      </c>
      <c r="H31" s="1295">
        <v>4</v>
      </c>
      <c r="I31" s="945">
        <v>4</v>
      </c>
      <c r="J31" s="947">
        <v>4</v>
      </c>
      <c r="K31" s="1410">
        <f t="shared" si="9"/>
        <v>10</v>
      </c>
      <c r="L31" s="1409">
        <f t="shared" si="10"/>
        <v>16</v>
      </c>
      <c r="M31" s="1352">
        <f t="shared" si="11"/>
        <v>26</v>
      </c>
      <c r="N31" s="1367"/>
      <c r="O31" s="1243"/>
    </row>
    <row r="32" spans="2:15" s="991" customFormat="1" ht="14.1" customHeight="1" x14ac:dyDescent="0.2">
      <c r="B32" s="2835"/>
      <c r="C32" s="1146">
        <v>2</v>
      </c>
      <c r="D32" s="1153" t="s">
        <v>849</v>
      </c>
      <c r="E32" s="1390">
        <v>3</v>
      </c>
      <c r="F32" s="1391">
        <v>3</v>
      </c>
      <c r="G32" s="1390">
        <v>3</v>
      </c>
      <c r="H32" s="888">
        <v>3</v>
      </c>
      <c r="I32" s="887">
        <v>3</v>
      </c>
      <c r="J32" s="930">
        <v>3</v>
      </c>
      <c r="K32" s="885">
        <f t="shared" si="9"/>
        <v>6</v>
      </c>
      <c r="L32" s="1381">
        <f t="shared" si="10"/>
        <v>12</v>
      </c>
      <c r="M32" s="1345">
        <f t="shared" si="11"/>
        <v>18</v>
      </c>
      <c r="N32" s="1109"/>
      <c r="O32" s="1243"/>
    </row>
    <row r="33" spans="2:15" s="991" customFormat="1" ht="14.1" customHeight="1" x14ac:dyDescent="0.2">
      <c r="B33" s="2835"/>
      <c r="C33" s="1160">
        <v>3</v>
      </c>
      <c r="D33" s="1153" t="s">
        <v>850</v>
      </c>
      <c r="E33" s="1390">
        <v>2</v>
      </c>
      <c r="F33" s="1391">
        <v>2</v>
      </c>
      <c r="G33" s="1390">
        <v>2</v>
      </c>
      <c r="H33" s="888">
        <v>2</v>
      </c>
      <c r="I33" s="887">
        <v>2</v>
      </c>
      <c r="J33" s="930">
        <v>2</v>
      </c>
      <c r="K33" s="885">
        <f t="shared" si="9"/>
        <v>4</v>
      </c>
      <c r="L33" s="1381">
        <f t="shared" si="10"/>
        <v>8</v>
      </c>
      <c r="M33" s="1345">
        <f t="shared" si="11"/>
        <v>12</v>
      </c>
      <c r="N33" s="1109"/>
      <c r="O33" s="1243"/>
    </row>
    <row r="34" spans="2:15" s="991" customFormat="1" ht="14.1" customHeight="1" x14ac:dyDescent="0.2">
      <c r="B34" s="2835"/>
      <c r="C34" s="1146">
        <v>4</v>
      </c>
      <c r="D34" s="1150" t="s">
        <v>669</v>
      </c>
      <c r="E34" s="1390">
        <v>1</v>
      </c>
      <c r="F34" s="1391"/>
      <c r="G34" s="1362"/>
      <c r="H34" s="1439"/>
      <c r="I34" s="1438"/>
      <c r="J34" s="1361"/>
      <c r="K34" s="885">
        <f t="shared" si="9"/>
        <v>1</v>
      </c>
      <c r="L34" s="1381">
        <f t="shared" si="10"/>
        <v>0</v>
      </c>
      <c r="M34" s="1345">
        <f t="shared" si="11"/>
        <v>1</v>
      </c>
      <c r="N34" s="1109"/>
      <c r="O34" s="1243"/>
    </row>
    <row r="35" spans="2:15" s="991" customFormat="1" ht="14.1" customHeight="1" x14ac:dyDescent="0.2">
      <c r="B35" s="2835"/>
      <c r="C35" s="1160">
        <v>5</v>
      </c>
      <c r="D35" s="1150" t="s">
        <v>851</v>
      </c>
      <c r="E35" s="1362"/>
      <c r="F35" s="1361"/>
      <c r="G35" s="1390">
        <v>1</v>
      </c>
      <c r="H35" s="888"/>
      <c r="I35" s="887"/>
      <c r="J35" s="930"/>
      <c r="K35" s="885">
        <f t="shared" si="9"/>
        <v>0</v>
      </c>
      <c r="L35" s="1381">
        <f t="shared" si="10"/>
        <v>1</v>
      </c>
      <c r="M35" s="1345">
        <f t="shared" si="11"/>
        <v>1</v>
      </c>
      <c r="N35" s="1109"/>
      <c r="O35" s="1243"/>
    </row>
    <row r="36" spans="2:15" s="991" customFormat="1" ht="14.1" customHeight="1" x14ac:dyDescent="0.2">
      <c r="B36" s="2835"/>
      <c r="C36" s="1146">
        <v>6</v>
      </c>
      <c r="D36" s="1150" t="s">
        <v>670</v>
      </c>
      <c r="E36" s="1392">
        <v>2</v>
      </c>
      <c r="F36" s="1393">
        <v>2</v>
      </c>
      <c r="G36" s="1392">
        <v>2</v>
      </c>
      <c r="H36" s="894">
        <v>2</v>
      </c>
      <c r="I36" s="893">
        <v>2</v>
      </c>
      <c r="J36" s="898">
        <v>1</v>
      </c>
      <c r="K36" s="895">
        <f t="shared" si="9"/>
        <v>4</v>
      </c>
      <c r="L36" s="1384">
        <f t="shared" si="10"/>
        <v>7</v>
      </c>
      <c r="M36" s="1383">
        <f t="shared" si="11"/>
        <v>11</v>
      </c>
      <c r="N36" s="1109"/>
      <c r="O36" s="1243"/>
    </row>
    <row r="37" spans="2:15" s="991" customFormat="1" ht="14.1" customHeight="1" x14ac:dyDescent="0.2">
      <c r="B37" s="2835"/>
      <c r="C37" s="1160">
        <v>7</v>
      </c>
      <c r="D37" s="1149" t="s">
        <v>715</v>
      </c>
      <c r="E37" s="1390"/>
      <c r="F37" s="1391"/>
      <c r="G37" s="1390">
        <v>2</v>
      </c>
      <c r="H37" s="888">
        <v>1</v>
      </c>
      <c r="I37" s="887"/>
      <c r="J37" s="930"/>
      <c r="K37" s="885">
        <f t="shared" si="9"/>
        <v>0</v>
      </c>
      <c r="L37" s="1381">
        <f t="shared" si="10"/>
        <v>3</v>
      </c>
      <c r="M37" s="1345">
        <f t="shared" si="11"/>
        <v>3</v>
      </c>
      <c r="N37" s="1109"/>
      <c r="O37" s="1243"/>
    </row>
    <row r="38" spans="2:15" s="991" customFormat="1" ht="14.1" customHeight="1" x14ac:dyDescent="0.2">
      <c r="B38" s="2835"/>
      <c r="C38" s="1146">
        <v>8</v>
      </c>
      <c r="D38" s="1149" t="s">
        <v>671</v>
      </c>
      <c r="E38" s="1390">
        <v>1</v>
      </c>
      <c r="F38" s="1391"/>
      <c r="G38" s="1390"/>
      <c r="H38" s="888"/>
      <c r="I38" s="887"/>
      <c r="J38" s="930"/>
      <c r="K38" s="885">
        <f t="shared" si="9"/>
        <v>1</v>
      </c>
      <c r="L38" s="1381">
        <f t="shared" si="10"/>
        <v>0</v>
      </c>
      <c r="M38" s="1345">
        <f t="shared" si="11"/>
        <v>1</v>
      </c>
      <c r="N38" s="1109"/>
      <c r="O38" s="1243"/>
    </row>
    <row r="39" spans="2:15" s="991" customFormat="1" ht="14.1" customHeight="1" x14ac:dyDescent="0.2">
      <c r="B39" s="2835"/>
      <c r="C39" s="1160">
        <v>9</v>
      </c>
      <c r="D39" s="1289" t="s">
        <v>677</v>
      </c>
      <c r="E39" s="1390">
        <v>4</v>
      </c>
      <c r="F39" s="1391">
        <v>4</v>
      </c>
      <c r="G39" s="1390">
        <v>3</v>
      </c>
      <c r="H39" s="888">
        <v>4</v>
      </c>
      <c r="I39" s="887">
        <v>3</v>
      </c>
      <c r="J39" s="930">
        <v>4</v>
      </c>
      <c r="K39" s="885">
        <f t="shared" si="9"/>
        <v>8</v>
      </c>
      <c r="L39" s="1381">
        <f t="shared" si="10"/>
        <v>14</v>
      </c>
      <c r="M39" s="1345">
        <f t="shared" si="11"/>
        <v>22</v>
      </c>
      <c r="N39" s="1109"/>
      <c r="O39" s="1243"/>
    </row>
    <row r="40" spans="2:15" s="991" customFormat="1" ht="14.1" customHeight="1" x14ac:dyDescent="0.2">
      <c r="B40" s="2835"/>
      <c r="C40" s="1146">
        <v>10</v>
      </c>
      <c r="D40" s="1150" t="s">
        <v>676</v>
      </c>
      <c r="E40" s="1390">
        <v>2</v>
      </c>
      <c r="F40" s="1391">
        <v>2</v>
      </c>
      <c r="G40" s="1390">
        <v>2</v>
      </c>
      <c r="H40" s="888">
        <v>1</v>
      </c>
      <c r="I40" s="887">
        <v>1</v>
      </c>
      <c r="J40" s="930"/>
      <c r="K40" s="885">
        <f t="shared" si="9"/>
        <v>4</v>
      </c>
      <c r="L40" s="1381">
        <f t="shared" si="10"/>
        <v>4</v>
      </c>
      <c r="M40" s="1345">
        <f t="shared" si="11"/>
        <v>8</v>
      </c>
      <c r="N40" s="1109"/>
      <c r="O40" s="1243"/>
    </row>
    <row r="41" spans="2:15" s="991" customFormat="1" ht="14.1" customHeight="1" x14ac:dyDescent="0.2">
      <c r="B41" s="2835"/>
      <c r="C41" s="1160">
        <v>11</v>
      </c>
      <c r="D41" s="1150" t="s">
        <v>712</v>
      </c>
      <c r="E41" s="1390">
        <v>2</v>
      </c>
      <c r="F41" s="1391">
        <v>2</v>
      </c>
      <c r="G41" s="1390">
        <v>2</v>
      </c>
      <c r="H41" s="888">
        <v>1</v>
      </c>
      <c r="I41" s="887">
        <v>1</v>
      </c>
      <c r="J41" s="930"/>
      <c r="K41" s="885">
        <f t="shared" si="9"/>
        <v>4</v>
      </c>
      <c r="L41" s="1381">
        <f t="shared" si="10"/>
        <v>4</v>
      </c>
      <c r="M41" s="1345">
        <f t="shared" si="11"/>
        <v>8</v>
      </c>
      <c r="N41" s="1109"/>
      <c r="O41" s="1243"/>
    </row>
    <row r="42" spans="2:15" s="991" customFormat="1" ht="14.1" customHeight="1" x14ac:dyDescent="0.2">
      <c r="B42" s="2835"/>
      <c r="C42" s="1146">
        <v>12</v>
      </c>
      <c r="D42" s="1150" t="s">
        <v>673</v>
      </c>
      <c r="E42" s="1390">
        <v>2</v>
      </c>
      <c r="F42" s="1391">
        <v>1</v>
      </c>
      <c r="G42" s="1390">
        <v>2</v>
      </c>
      <c r="H42" s="888">
        <v>1</v>
      </c>
      <c r="I42" s="887">
        <v>1</v>
      </c>
      <c r="J42" s="930"/>
      <c r="K42" s="885">
        <f t="shared" si="9"/>
        <v>3</v>
      </c>
      <c r="L42" s="1381">
        <f t="shared" si="10"/>
        <v>4</v>
      </c>
      <c r="M42" s="1345">
        <f t="shared" si="11"/>
        <v>7</v>
      </c>
      <c r="N42" s="1109"/>
      <c r="O42" s="1243"/>
    </row>
    <row r="43" spans="2:15" s="991" customFormat="1" ht="14.1" customHeight="1" x14ac:dyDescent="0.2">
      <c r="B43" s="2835"/>
      <c r="C43" s="1160">
        <v>13</v>
      </c>
      <c r="D43" s="1150" t="s">
        <v>674</v>
      </c>
      <c r="E43" s="1390">
        <v>1</v>
      </c>
      <c r="F43" s="1391">
        <v>2</v>
      </c>
      <c r="G43" s="1390">
        <v>2</v>
      </c>
      <c r="H43" s="888">
        <v>1</v>
      </c>
      <c r="I43" s="887">
        <v>1</v>
      </c>
      <c r="J43" s="930"/>
      <c r="K43" s="885">
        <f t="shared" si="9"/>
        <v>3</v>
      </c>
      <c r="L43" s="1381">
        <f t="shared" si="10"/>
        <v>4</v>
      </c>
      <c r="M43" s="1345">
        <f t="shared" si="11"/>
        <v>7</v>
      </c>
      <c r="N43" s="1109"/>
      <c r="O43" s="1243"/>
    </row>
    <row r="44" spans="2:15" s="991" customFormat="1" ht="14.1" customHeight="1" x14ac:dyDescent="0.2">
      <c r="B44" s="2835"/>
      <c r="C44" s="1146">
        <v>14</v>
      </c>
      <c r="D44" s="1150" t="s">
        <v>681</v>
      </c>
      <c r="E44" s="1390"/>
      <c r="F44" s="1391">
        <v>1</v>
      </c>
      <c r="G44" s="1390">
        <v>1</v>
      </c>
      <c r="H44" s="888"/>
      <c r="I44" s="887"/>
      <c r="J44" s="930"/>
      <c r="K44" s="885">
        <f t="shared" si="9"/>
        <v>1</v>
      </c>
      <c r="L44" s="1381">
        <f t="shared" si="10"/>
        <v>1</v>
      </c>
      <c r="M44" s="1345">
        <f t="shared" si="11"/>
        <v>2</v>
      </c>
      <c r="N44" s="1109"/>
      <c r="O44" s="1243"/>
    </row>
    <row r="45" spans="2:15" s="991" customFormat="1" ht="14.1" customHeight="1" x14ac:dyDescent="0.2">
      <c r="B45" s="2835"/>
      <c r="C45" s="1160">
        <v>15</v>
      </c>
      <c r="D45" s="1150" t="s">
        <v>680</v>
      </c>
      <c r="E45" s="1390">
        <v>4</v>
      </c>
      <c r="F45" s="1391">
        <v>4</v>
      </c>
      <c r="G45" s="1390">
        <v>3</v>
      </c>
      <c r="H45" s="888">
        <v>3</v>
      </c>
      <c r="I45" s="887">
        <v>3</v>
      </c>
      <c r="J45" s="930">
        <v>3</v>
      </c>
      <c r="K45" s="885">
        <f t="shared" si="9"/>
        <v>8</v>
      </c>
      <c r="L45" s="1381">
        <f t="shared" si="10"/>
        <v>12</v>
      </c>
      <c r="M45" s="1345">
        <f t="shared" si="11"/>
        <v>20</v>
      </c>
      <c r="N45" s="1109"/>
      <c r="O45" s="1243"/>
    </row>
    <row r="46" spans="2:15" s="991" customFormat="1" ht="14.1" customHeight="1" x14ac:dyDescent="0.2">
      <c r="B46" s="2835"/>
      <c r="C46" s="1146">
        <v>16</v>
      </c>
      <c r="D46" s="1150" t="s">
        <v>678</v>
      </c>
      <c r="E46" s="1390">
        <v>1</v>
      </c>
      <c r="F46" s="1391">
        <v>1</v>
      </c>
      <c r="G46" s="1390">
        <v>1</v>
      </c>
      <c r="H46" s="888">
        <v>1</v>
      </c>
      <c r="I46" s="887">
        <v>1</v>
      </c>
      <c r="J46" s="930"/>
      <c r="K46" s="885">
        <f t="shared" si="9"/>
        <v>2</v>
      </c>
      <c r="L46" s="1381">
        <f t="shared" si="10"/>
        <v>3</v>
      </c>
      <c r="M46" s="1345">
        <f t="shared" si="11"/>
        <v>5</v>
      </c>
      <c r="N46" s="1109"/>
      <c r="O46" s="1243"/>
    </row>
    <row r="47" spans="2:15" s="991" customFormat="1" ht="14.1" customHeight="1" x14ac:dyDescent="0.2">
      <c r="B47" s="2835"/>
      <c r="C47" s="1160">
        <v>17</v>
      </c>
      <c r="D47" s="1149" t="s">
        <v>719</v>
      </c>
      <c r="E47" s="1390"/>
      <c r="F47" s="1391"/>
      <c r="G47" s="1390">
        <v>1</v>
      </c>
      <c r="H47" s="888">
        <v>1</v>
      </c>
      <c r="I47" s="887"/>
      <c r="J47" s="930"/>
      <c r="K47" s="885">
        <f t="shared" si="9"/>
        <v>0</v>
      </c>
      <c r="L47" s="1381">
        <f t="shared" si="10"/>
        <v>2</v>
      </c>
      <c r="M47" s="1345">
        <f t="shared" si="11"/>
        <v>2</v>
      </c>
      <c r="N47" s="1109"/>
      <c r="O47" s="1243"/>
    </row>
    <row r="48" spans="2:15" s="991" customFormat="1" ht="14.1" customHeight="1" x14ac:dyDescent="0.2">
      <c r="B48" s="2835"/>
      <c r="C48" s="1332">
        <v>18</v>
      </c>
      <c r="D48" s="1287" t="s">
        <v>682</v>
      </c>
      <c r="E48" s="1407">
        <v>1</v>
      </c>
      <c r="F48" s="1408">
        <v>1</v>
      </c>
      <c r="G48" s="1407">
        <v>1</v>
      </c>
      <c r="H48" s="1285">
        <v>1</v>
      </c>
      <c r="I48" s="1284">
        <v>1</v>
      </c>
      <c r="J48" s="1283">
        <v>1</v>
      </c>
      <c r="K48" s="1406">
        <f t="shared" si="9"/>
        <v>2</v>
      </c>
      <c r="L48" s="1405">
        <f t="shared" si="10"/>
        <v>4</v>
      </c>
      <c r="M48" s="1368">
        <f t="shared" si="11"/>
        <v>6</v>
      </c>
      <c r="N48" s="1357"/>
      <c r="O48" s="1243"/>
    </row>
    <row r="49" spans="2:15" s="991" customFormat="1" ht="19.350000000000001" customHeight="1" thickBot="1" x14ac:dyDescent="0.25">
      <c r="B49" s="2835"/>
      <c r="C49" s="1280" t="s">
        <v>857</v>
      </c>
      <c r="D49" s="1279"/>
      <c r="E49" s="1585"/>
      <c r="F49" s="1610"/>
      <c r="G49" s="1585"/>
      <c r="H49" s="921"/>
      <c r="I49" s="920"/>
      <c r="J49" s="920"/>
      <c r="K49" s="1404">
        <f>SUM(E49:G49)</f>
        <v>0</v>
      </c>
      <c r="L49" s="1403">
        <f>SUM(H49:J49)</f>
        <v>0</v>
      </c>
      <c r="M49" s="1402">
        <f t="shared" si="11"/>
        <v>0</v>
      </c>
      <c r="N49" s="2019"/>
      <c r="O49" s="1243"/>
    </row>
    <row r="50" spans="2:15" s="1223" customFormat="1" ht="19.5" customHeight="1" thickTop="1" x14ac:dyDescent="0.2">
      <c r="B50" s="1356"/>
      <c r="C50" s="1266" t="s">
        <v>773</v>
      </c>
      <c r="D50" s="1275"/>
      <c r="E50" s="1273">
        <f t="shared" ref="E50:M50" si="12">SUM(E51:E59)</f>
        <v>0</v>
      </c>
      <c r="F50" s="1273">
        <f t="shared" si="12"/>
        <v>0</v>
      </c>
      <c r="G50" s="1273">
        <f t="shared" si="12"/>
        <v>0</v>
      </c>
      <c r="H50" s="1273">
        <f t="shared" si="12"/>
        <v>0</v>
      </c>
      <c r="I50" s="1273">
        <f t="shared" si="12"/>
        <v>0</v>
      </c>
      <c r="J50" s="1274">
        <f t="shared" si="12"/>
        <v>0</v>
      </c>
      <c r="K50" s="1401">
        <f t="shared" si="12"/>
        <v>0</v>
      </c>
      <c r="L50" s="1401">
        <f t="shared" si="12"/>
        <v>0</v>
      </c>
      <c r="M50" s="1400">
        <f t="shared" si="12"/>
        <v>0</v>
      </c>
      <c r="N50" s="1355"/>
      <c r="O50" s="1243"/>
    </row>
    <row r="51" spans="2:15" s="1223" customFormat="1" ht="14.1" customHeight="1" x14ac:dyDescent="0.2">
      <c r="B51" s="988"/>
      <c r="C51" s="1126">
        <v>1</v>
      </c>
      <c r="D51" s="1259"/>
      <c r="E51" s="1392"/>
      <c r="F51" s="1393"/>
      <c r="G51" s="1392"/>
      <c r="H51" s="894"/>
      <c r="I51" s="893"/>
      <c r="J51" s="898"/>
      <c r="K51" s="895">
        <f t="shared" ref="K51:K59" si="13">SUM(E51:F51)</f>
        <v>0</v>
      </c>
      <c r="L51" s="1384">
        <f t="shared" ref="L51:L59" si="14">SUM(G51:J51)</f>
        <v>0</v>
      </c>
      <c r="M51" s="1383">
        <f t="shared" ref="M51:M59" si="15">SUM(K51:L51)</f>
        <v>0</v>
      </c>
      <c r="N51" s="1111"/>
      <c r="O51" s="1243"/>
    </row>
    <row r="52" spans="2:15" s="1223" customFormat="1" ht="14.1" customHeight="1" x14ac:dyDescent="0.2">
      <c r="B52" s="988"/>
      <c r="C52" s="1126">
        <v>2</v>
      </c>
      <c r="D52" s="1253"/>
      <c r="E52" s="1392"/>
      <c r="F52" s="1393"/>
      <c r="G52" s="1392"/>
      <c r="H52" s="894"/>
      <c r="I52" s="893"/>
      <c r="J52" s="898"/>
      <c r="K52" s="885">
        <f t="shared" si="13"/>
        <v>0</v>
      </c>
      <c r="L52" s="1381">
        <f t="shared" si="14"/>
        <v>0</v>
      </c>
      <c r="M52" s="1345">
        <f t="shared" si="15"/>
        <v>0</v>
      </c>
      <c r="N52" s="1111"/>
      <c r="O52" s="1243"/>
    </row>
    <row r="53" spans="2:15" s="1223" customFormat="1" ht="14.1" customHeight="1" x14ac:dyDescent="0.2">
      <c r="B53" s="988"/>
      <c r="C53" s="1126">
        <v>3</v>
      </c>
      <c r="D53" s="1253"/>
      <c r="E53" s="1392"/>
      <c r="F53" s="1393"/>
      <c r="G53" s="1392"/>
      <c r="H53" s="894"/>
      <c r="I53" s="893"/>
      <c r="J53" s="898"/>
      <c r="K53" s="885">
        <f t="shared" si="13"/>
        <v>0</v>
      </c>
      <c r="L53" s="1381">
        <f t="shared" si="14"/>
        <v>0</v>
      </c>
      <c r="M53" s="1345">
        <f t="shared" si="15"/>
        <v>0</v>
      </c>
      <c r="N53" s="1111"/>
      <c r="O53" s="1243"/>
    </row>
    <row r="54" spans="2:15" s="1223" customFormat="1" ht="14.1" customHeight="1" x14ac:dyDescent="0.2">
      <c r="B54" s="988"/>
      <c r="C54" s="1126">
        <v>4</v>
      </c>
      <c r="D54" s="1253"/>
      <c r="E54" s="1392"/>
      <c r="F54" s="1393"/>
      <c r="G54" s="1392"/>
      <c r="H54" s="894"/>
      <c r="I54" s="893"/>
      <c r="J54" s="898"/>
      <c r="K54" s="885">
        <f t="shared" si="13"/>
        <v>0</v>
      </c>
      <c r="L54" s="1381">
        <f t="shared" si="14"/>
        <v>0</v>
      </c>
      <c r="M54" s="1345">
        <f t="shared" si="15"/>
        <v>0</v>
      </c>
      <c r="N54" s="1111"/>
      <c r="O54" s="1243"/>
    </row>
    <row r="55" spans="2:15" s="1223" customFormat="1" ht="14.1" customHeight="1" x14ac:dyDescent="0.2">
      <c r="B55" s="988"/>
      <c r="C55" s="1126">
        <v>5</v>
      </c>
      <c r="D55" s="1253"/>
      <c r="E55" s="1392"/>
      <c r="F55" s="1393"/>
      <c r="G55" s="1392"/>
      <c r="H55" s="894"/>
      <c r="I55" s="893"/>
      <c r="J55" s="898"/>
      <c r="K55" s="885">
        <f t="shared" si="13"/>
        <v>0</v>
      </c>
      <c r="L55" s="1381">
        <f t="shared" si="14"/>
        <v>0</v>
      </c>
      <c r="M55" s="1345">
        <f t="shared" si="15"/>
        <v>0</v>
      </c>
      <c r="N55" s="1111"/>
      <c r="O55" s="1243"/>
    </row>
    <row r="56" spans="2:15" s="1223" customFormat="1" ht="14.1" customHeight="1" x14ac:dyDescent="0.2">
      <c r="B56" s="988"/>
      <c r="C56" s="1126">
        <v>6</v>
      </c>
      <c r="D56" s="1253"/>
      <c r="E56" s="1392"/>
      <c r="F56" s="1393"/>
      <c r="G56" s="1392"/>
      <c r="H56" s="894"/>
      <c r="I56" s="893"/>
      <c r="J56" s="898"/>
      <c r="K56" s="885">
        <f t="shared" si="13"/>
        <v>0</v>
      </c>
      <c r="L56" s="1381">
        <f t="shared" si="14"/>
        <v>0</v>
      </c>
      <c r="M56" s="1345">
        <f t="shared" si="15"/>
        <v>0</v>
      </c>
      <c r="N56" s="1111"/>
      <c r="O56" s="1243"/>
    </row>
    <row r="57" spans="2:15" s="1223" customFormat="1" ht="14.1" customHeight="1" x14ac:dyDescent="0.2">
      <c r="B57" s="929"/>
      <c r="C57" s="1125">
        <v>7</v>
      </c>
      <c r="D57" s="1253"/>
      <c r="E57" s="1390"/>
      <c r="F57" s="1391"/>
      <c r="G57" s="1390"/>
      <c r="H57" s="888"/>
      <c r="I57" s="887"/>
      <c r="J57" s="930"/>
      <c r="K57" s="885">
        <f t="shared" si="13"/>
        <v>0</v>
      </c>
      <c r="L57" s="1381">
        <f t="shared" si="14"/>
        <v>0</v>
      </c>
      <c r="M57" s="1345">
        <f t="shared" si="15"/>
        <v>0</v>
      </c>
      <c r="N57" s="883"/>
      <c r="O57" s="1243"/>
    </row>
    <row r="58" spans="2:15" s="1223" customFormat="1" ht="14.1" customHeight="1" x14ac:dyDescent="0.2">
      <c r="B58" s="929"/>
      <c r="C58" s="1125">
        <v>8</v>
      </c>
      <c r="D58" s="1253"/>
      <c r="E58" s="1390"/>
      <c r="F58" s="1391"/>
      <c r="G58" s="1390"/>
      <c r="H58" s="888"/>
      <c r="I58" s="887"/>
      <c r="J58" s="930"/>
      <c r="K58" s="885">
        <f t="shared" si="13"/>
        <v>0</v>
      </c>
      <c r="L58" s="1381">
        <f t="shared" si="14"/>
        <v>0</v>
      </c>
      <c r="M58" s="1345">
        <f t="shared" si="15"/>
        <v>0</v>
      </c>
      <c r="N58" s="883"/>
      <c r="O58" s="1243"/>
    </row>
    <row r="59" spans="2:15" s="1223" customFormat="1" ht="14.1" customHeight="1" thickBot="1" x14ac:dyDescent="0.25">
      <c r="B59" s="926"/>
      <c r="C59" s="1132">
        <v>9</v>
      </c>
      <c r="D59" s="1248"/>
      <c r="E59" s="1398"/>
      <c r="F59" s="1399"/>
      <c r="G59" s="1398"/>
      <c r="H59" s="911"/>
      <c r="I59" s="910"/>
      <c r="J59" s="1143"/>
      <c r="K59" s="908">
        <f t="shared" si="13"/>
        <v>0</v>
      </c>
      <c r="L59" s="1397">
        <f t="shared" si="14"/>
        <v>0</v>
      </c>
      <c r="M59" s="1396">
        <f t="shared" si="15"/>
        <v>0</v>
      </c>
      <c r="N59" s="1354"/>
      <c r="O59" s="1243"/>
    </row>
    <row r="60" spans="2:15" s="1223" customFormat="1" ht="19.350000000000001" customHeight="1" thickTop="1" x14ac:dyDescent="0.2">
      <c r="B60" s="1265"/>
      <c r="C60" s="1266" t="s">
        <v>772</v>
      </c>
      <c r="D60" s="1265"/>
      <c r="E60" s="1263">
        <f t="shared" ref="E60:M60" si="16">SUM(E61:E67)</f>
        <v>0</v>
      </c>
      <c r="F60" s="1262">
        <f t="shared" si="16"/>
        <v>0</v>
      </c>
      <c r="G60" s="1263">
        <f t="shared" si="16"/>
        <v>0</v>
      </c>
      <c r="H60" s="1264">
        <f t="shared" si="16"/>
        <v>0</v>
      </c>
      <c r="I60" s="1263">
        <f t="shared" si="16"/>
        <v>0</v>
      </c>
      <c r="J60" s="1263">
        <f t="shared" si="16"/>
        <v>0</v>
      </c>
      <c r="K60" s="1395">
        <f t="shared" si="16"/>
        <v>0</v>
      </c>
      <c r="L60" s="1395">
        <f t="shared" si="16"/>
        <v>0</v>
      </c>
      <c r="M60" s="1395">
        <f t="shared" si="16"/>
        <v>0</v>
      </c>
      <c r="N60" s="1353"/>
      <c r="O60" s="1243"/>
    </row>
    <row r="61" spans="2:15" s="1223" customFormat="1" ht="14.1" customHeight="1" x14ac:dyDescent="0.2">
      <c r="B61" s="988"/>
      <c r="C61" s="1126">
        <v>1</v>
      </c>
      <c r="D61" s="1253"/>
      <c r="E61" s="1392"/>
      <c r="F61" s="1393"/>
      <c r="G61" s="1392"/>
      <c r="H61" s="894"/>
      <c r="I61" s="893"/>
      <c r="J61" s="898"/>
      <c r="K61" s="895">
        <f t="shared" ref="K61:K71" si="17">SUM(E61:F61)</f>
        <v>0</v>
      </c>
      <c r="L61" s="1384">
        <f t="shared" ref="L61:L71" si="18">SUM(G61:J61)</f>
        <v>0</v>
      </c>
      <c r="M61" s="1383">
        <f t="shared" ref="M61:M71" si="19">SUM(K61:L61)</f>
        <v>0</v>
      </c>
      <c r="N61" s="1111"/>
      <c r="O61" s="1243"/>
    </row>
    <row r="62" spans="2:15" s="1223" customFormat="1" ht="14.1" customHeight="1" x14ac:dyDescent="0.2">
      <c r="B62" s="988"/>
      <c r="C62" s="1126">
        <v>2</v>
      </c>
      <c r="D62" s="1253"/>
      <c r="E62" s="1392"/>
      <c r="F62" s="1393"/>
      <c r="G62" s="1392"/>
      <c r="H62" s="894"/>
      <c r="I62" s="893"/>
      <c r="J62" s="898"/>
      <c r="K62" s="885">
        <f t="shared" si="17"/>
        <v>0</v>
      </c>
      <c r="L62" s="1381">
        <f t="shared" si="18"/>
        <v>0</v>
      </c>
      <c r="M62" s="1345">
        <f t="shared" si="19"/>
        <v>0</v>
      </c>
      <c r="N62" s="1111"/>
      <c r="O62" s="1243"/>
    </row>
    <row r="63" spans="2:15" s="1223" customFormat="1" ht="14.1" customHeight="1" x14ac:dyDescent="0.2">
      <c r="B63" s="988"/>
      <c r="C63" s="1126">
        <v>3</v>
      </c>
      <c r="D63" s="1253"/>
      <c r="E63" s="1392"/>
      <c r="F63" s="1393"/>
      <c r="G63" s="1392"/>
      <c r="H63" s="894"/>
      <c r="I63" s="893"/>
      <c r="J63" s="898"/>
      <c r="K63" s="885">
        <f t="shared" si="17"/>
        <v>0</v>
      </c>
      <c r="L63" s="1381">
        <f t="shared" si="18"/>
        <v>0</v>
      </c>
      <c r="M63" s="1345">
        <f t="shared" si="19"/>
        <v>0</v>
      </c>
      <c r="N63" s="1111"/>
      <c r="O63" s="1243"/>
    </row>
    <row r="64" spans="2:15" s="1223" customFormat="1" ht="14.1" customHeight="1" x14ac:dyDescent="0.2">
      <c r="B64" s="929"/>
      <c r="C64" s="1125">
        <v>4</v>
      </c>
      <c r="D64" s="1253"/>
      <c r="E64" s="1390"/>
      <c r="F64" s="1391"/>
      <c r="G64" s="1390"/>
      <c r="H64" s="888"/>
      <c r="I64" s="887"/>
      <c r="J64" s="930"/>
      <c r="K64" s="885">
        <f t="shared" si="17"/>
        <v>0</v>
      </c>
      <c r="L64" s="1381">
        <f t="shared" si="18"/>
        <v>0</v>
      </c>
      <c r="M64" s="1345">
        <f t="shared" si="19"/>
        <v>0</v>
      </c>
      <c r="N64" s="883"/>
      <c r="O64" s="1243"/>
    </row>
    <row r="65" spans="2:15" s="1223" customFormat="1" ht="14.1" customHeight="1" x14ac:dyDescent="0.2">
      <c r="B65" s="1133"/>
      <c r="C65" s="1125">
        <v>5</v>
      </c>
      <c r="D65" s="1253"/>
      <c r="E65" s="1390"/>
      <c r="F65" s="1391"/>
      <c r="G65" s="1390"/>
      <c r="H65" s="888"/>
      <c r="I65" s="887"/>
      <c r="J65" s="930"/>
      <c r="K65" s="885">
        <f t="shared" si="17"/>
        <v>0</v>
      </c>
      <c r="L65" s="1381">
        <f t="shared" si="18"/>
        <v>0</v>
      </c>
      <c r="M65" s="1345">
        <f t="shared" si="19"/>
        <v>0</v>
      </c>
      <c r="N65" s="883"/>
      <c r="O65" s="1243"/>
    </row>
    <row r="66" spans="2:15" s="1223" customFormat="1" ht="14.1" customHeight="1" x14ac:dyDescent="0.2">
      <c r="B66" s="929"/>
      <c r="C66" s="1125">
        <v>6</v>
      </c>
      <c r="D66" s="1253"/>
      <c r="E66" s="1390"/>
      <c r="F66" s="1391"/>
      <c r="G66" s="1390"/>
      <c r="H66" s="888"/>
      <c r="I66" s="887"/>
      <c r="J66" s="930"/>
      <c r="K66" s="885">
        <f t="shared" si="17"/>
        <v>0</v>
      </c>
      <c r="L66" s="1381">
        <f t="shared" si="18"/>
        <v>0</v>
      </c>
      <c r="M66" s="1345">
        <f t="shared" si="19"/>
        <v>0</v>
      </c>
      <c r="N66" s="883"/>
      <c r="O66" s="1243"/>
    </row>
    <row r="67" spans="2:15" s="1223" customFormat="1" ht="14.1" customHeight="1" thickBot="1" x14ac:dyDescent="0.25">
      <c r="B67" s="1351"/>
      <c r="C67" s="1249">
        <v>7</v>
      </c>
      <c r="D67" s="1466"/>
      <c r="E67" s="1388"/>
      <c r="F67" s="1389"/>
      <c r="G67" s="1388"/>
      <c r="H67" s="1246"/>
      <c r="I67" s="1122"/>
      <c r="J67" s="1139"/>
      <c r="K67" s="1387">
        <f t="shared" si="17"/>
        <v>0</v>
      </c>
      <c r="L67" s="1386">
        <f t="shared" si="18"/>
        <v>0</v>
      </c>
      <c r="M67" s="1339">
        <f t="shared" si="19"/>
        <v>0</v>
      </c>
      <c r="N67" s="1350"/>
      <c r="O67" s="1243"/>
    </row>
    <row r="68" spans="2:15" s="1223" customFormat="1" ht="14.1" customHeight="1" thickTop="1" x14ac:dyDescent="0.2">
      <c r="B68" s="1349"/>
      <c r="C68" s="1241" t="s">
        <v>828</v>
      </c>
      <c r="D68" s="1241"/>
      <c r="E68" s="1385"/>
      <c r="F68" s="1385"/>
      <c r="G68" s="1385"/>
      <c r="H68" s="1240"/>
      <c r="I68" s="1240"/>
      <c r="J68" s="1240"/>
      <c r="K68" s="895">
        <f t="shared" si="17"/>
        <v>0</v>
      </c>
      <c r="L68" s="1384">
        <f t="shared" si="18"/>
        <v>0</v>
      </c>
      <c r="M68" s="1383">
        <f t="shared" si="19"/>
        <v>0</v>
      </c>
      <c r="N68" s="1347"/>
    </row>
    <row r="69" spans="2:15" s="1223" customFormat="1" ht="14.1" customHeight="1" x14ac:dyDescent="0.2">
      <c r="B69" s="1346"/>
      <c r="C69" s="1235" t="s">
        <v>721</v>
      </c>
      <c r="D69" s="1235"/>
      <c r="E69" s="1382"/>
      <c r="F69" s="1382"/>
      <c r="G69" s="1382"/>
      <c r="H69" s="1234"/>
      <c r="I69" s="1234"/>
      <c r="J69" s="1234"/>
      <c r="K69" s="885">
        <f t="shared" si="17"/>
        <v>0</v>
      </c>
      <c r="L69" s="1381">
        <f t="shared" si="18"/>
        <v>0</v>
      </c>
      <c r="M69" s="1345">
        <f t="shared" si="19"/>
        <v>0</v>
      </c>
      <c r="N69" s="1344"/>
    </row>
    <row r="70" spans="2:15" s="1223" customFormat="1" ht="14.1" customHeight="1" x14ac:dyDescent="0.2">
      <c r="B70" s="1346"/>
      <c r="C70" s="1235" t="s">
        <v>829</v>
      </c>
      <c r="D70" s="1235"/>
      <c r="E70" s="1382"/>
      <c r="F70" s="1382"/>
      <c r="G70" s="1382"/>
      <c r="H70" s="1234"/>
      <c r="I70" s="1234"/>
      <c r="J70" s="1234"/>
      <c r="K70" s="885">
        <f t="shared" si="17"/>
        <v>0</v>
      </c>
      <c r="L70" s="1381">
        <f t="shared" si="18"/>
        <v>0</v>
      </c>
      <c r="M70" s="1345">
        <f t="shared" si="19"/>
        <v>0</v>
      </c>
      <c r="N70" s="1344"/>
    </row>
    <row r="71" spans="2:15" s="1223" customFormat="1" ht="14.1" customHeight="1" thickBot="1" x14ac:dyDescent="0.25">
      <c r="B71" s="1343"/>
      <c r="C71" s="1642" t="s">
        <v>853</v>
      </c>
      <c r="D71" s="1342"/>
      <c r="E71" s="1380"/>
      <c r="F71" s="1380"/>
      <c r="G71" s="1380"/>
      <c r="H71" s="1341"/>
      <c r="I71" s="1341"/>
      <c r="J71" s="1340"/>
      <c r="K71" s="877">
        <f t="shared" si="17"/>
        <v>0</v>
      </c>
      <c r="L71" s="1379">
        <f t="shared" si="18"/>
        <v>0</v>
      </c>
      <c r="M71" s="1378">
        <f t="shared" si="19"/>
        <v>0</v>
      </c>
      <c r="N71" s="1338"/>
    </row>
    <row r="72" spans="2:15" ht="22.15" customHeight="1" x14ac:dyDescent="0.2">
      <c r="C72" s="1222" t="s">
        <v>479</v>
      </c>
      <c r="D72" s="2837" t="s">
        <v>868</v>
      </c>
      <c r="E72" s="2837"/>
      <c r="F72" s="2837"/>
      <c r="G72" s="2837"/>
      <c r="H72" s="1095"/>
      <c r="I72" s="1095"/>
      <c r="J72" s="1203"/>
      <c r="K72" s="1203"/>
      <c r="L72" s="1203"/>
      <c r="M72" s="1095"/>
    </row>
    <row r="73" spans="2:15" x14ac:dyDescent="0.2">
      <c r="D73" s="1095"/>
      <c r="E73" s="1221"/>
      <c r="F73" s="1220"/>
      <c r="G73" s="1220"/>
      <c r="H73" s="1095"/>
      <c r="I73" s="1095"/>
      <c r="J73" s="1203"/>
      <c r="K73" s="1203"/>
      <c r="L73" s="1203"/>
      <c r="M73" s="1095"/>
    </row>
    <row r="74" spans="2:15" x14ac:dyDescent="0.2">
      <c r="D74" s="1095"/>
      <c r="E74" s="1220"/>
      <c r="F74" s="1220"/>
      <c r="G74" s="1220"/>
      <c r="H74" s="1095"/>
      <c r="I74" s="1095"/>
      <c r="J74" s="1203"/>
      <c r="K74" s="1203"/>
      <c r="L74" s="1203"/>
      <c r="M74" s="1095"/>
    </row>
  </sheetData>
  <sheetProtection algorithmName="SHA-512" hashValue="u3RqX6+ZBwQnBVVwAaH39rwKVzjPAgpBQF+h0cQde7Q1FJKhChXaRdAO9KFU+HbyrvC+aIJ61UqoRXmPe7OMug==" saltValue="sYirvULr7W1jGNaDsUvrdA==" spinCount="100000" sheet="1" objects="1" scenarios="1"/>
  <mergeCells count="19">
    <mergeCell ref="N12:N18"/>
    <mergeCell ref="B20:B30"/>
    <mergeCell ref="B31:B49"/>
    <mergeCell ref="D72:G72"/>
    <mergeCell ref="N5:N11"/>
    <mergeCell ref="E6:J6"/>
    <mergeCell ref="K7:K11"/>
    <mergeCell ref="L7:L11"/>
    <mergeCell ref="E8:F8"/>
    <mergeCell ref="G8:J8"/>
    <mergeCell ref="M1:N1"/>
    <mergeCell ref="D2:L2"/>
    <mergeCell ref="J4:M4"/>
    <mergeCell ref="B5:D11"/>
    <mergeCell ref="E5:J5"/>
    <mergeCell ref="K5:L6"/>
    <mergeCell ref="M5:M11"/>
    <mergeCell ref="E9:J9"/>
    <mergeCell ref="E11:J11"/>
  </mergeCells>
  <printOptions horizontalCentered="1"/>
  <pageMargins left="0.59055118110236227" right="0.51181102362204722" top="1.1811023622047245" bottom="0.98425196850393704" header="0.51181102362204722" footer="0.51181102362204722"/>
  <pageSetup paperSize="9" scale="42"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9C1F83EF-D6D3-4660-B762-05FB3F677E8E}">
          <x14:formula1>
            <xm:f>słownik!$A$2:$A$175</xm:f>
          </x14:formula1>
          <xm:sqref>D51:D59 D61:D67</xm:sqref>
        </x14:dataValidation>
      </x14:dataValidations>
    </ext>
  </extLst>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3D3FAC-BF05-4EAD-A20F-A19D671AC502}">
  <sheetPr>
    <tabColor rgb="FFFF0000"/>
    <pageSetUpPr fitToPage="1"/>
  </sheetPr>
  <dimension ref="B1:O75"/>
  <sheetViews>
    <sheetView showGridLines="0" view="pageBreakPreview" zoomScale="90" zoomScaleNormal="100" zoomScaleSheetLayoutView="90" workbookViewId="0">
      <selection activeCell="L2" sqref="L2:N2"/>
    </sheetView>
  </sheetViews>
  <sheetFormatPr defaultColWidth="9.28515625" defaultRowHeight="12.75" x14ac:dyDescent="0.2"/>
  <cols>
    <col min="1" max="1" width="2.85546875" style="874" customWidth="1"/>
    <col min="2" max="2" width="6.42578125" style="874" customWidth="1"/>
    <col min="3" max="3" width="4.42578125" style="874" customWidth="1"/>
    <col min="4" max="4" width="46.7109375" style="874" customWidth="1"/>
    <col min="5" max="10" width="5.7109375" style="874" customWidth="1"/>
    <col min="11" max="11" width="6.5703125" style="874" customWidth="1"/>
    <col min="12" max="12" width="6.7109375" style="874" customWidth="1"/>
    <col min="13" max="13" width="8.5703125" style="874" customWidth="1"/>
    <col min="14" max="14" width="12.28515625" style="874" customWidth="1"/>
    <col min="15" max="15" width="5.42578125" style="874" customWidth="1"/>
    <col min="16" max="16384" width="9.28515625" style="874"/>
  </cols>
  <sheetData>
    <row r="1" spans="2:15" ht="32.25" customHeight="1" x14ac:dyDescent="0.2">
      <c r="B1" s="643"/>
      <c r="C1" s="643"/>
      <c r="D1" s="977"/>
      <c r="E1" s="977"/>
      <c r="F1" s="977"/>
      <c r="G1" s="977"/>
      <c r="H1" s="977"/>
      <c r="I1" s="977"/>
      <c r="J1" s="977"/>
      <c r="K1" s="977"/>
      <c r="L1" s="977"/>
      <c r="M1" s="977"/>
      <c r="N1" s="977"/>
    </row>
    <row r="2" spans="2:15" s="1223" customFormat="1" ht="18" x14ac:dyDescent="0.2">
      <c r="B2" s="966"/>
      <c r="C2" s="966"/>
      <c r="D2" s="965" t="str">
        <f>wizyt!C3</f>
        <v>??</v>
      </c>
      <c r="E2" s="1017"/>
      <c r="F2" s="1017"/>
      <c r="G2" s="1017"/>
      <c r="H2" s="1017"/>
      <c r="I2" s="1017"/>
      <c r="J2" s="1017"/>
      <c r="K2" s="1017"/>
      <c r="L2" s="2040" t="str">
        <f>wizyt!$B$1</f>
        <v xml:space="preserve"> </v>
      </c>
      <c r="M2" s="2708" t="str">
        <f>wizyt!$D$1</f>
        <v xml:space="preserve"> </v>
      </c>
      <c r="N2" s="2709"/>
    </row>
    <row r="3" spans="2:15" s="1223" customFormat="1" ht="20.25" x14ac:dyDescent="0.2">
      <c r="B3" s="270"/>
      <c r="C3" s="270"/>
      <c r="D3" s="2710" t="s">
        <v>755</v>
      </c>
      <c r="E3" s="2710"/>
      <c r="F3" s="2710"/>
      <c r="G3" s="2710"/>
      <c r="H3" s="2710"/>
      <c r="I3" s="2710"/>
      <c r="J3" s="2710"/>
      <c r="K3" s="2710"/>
      <c r="L3" s="2710"/>
      <c r="M3" s="998" t="str">
        <f>wizyt!H3</f>
        <v>2023/2024</v>
      </c>
      <c r="N3" s="270"/>
    </row>
    <row r="4" spans="2:15" s="1223" customFormat="1" ht="18.75" customHeight="1" x14ac:dyDescent="0.2">
      <c r="B4" s="997" t="s">
        <v>775</v>
      </c>
      <c r="C4" s="963"/>
      <c r="D4" s="996"/>
      <c r="E4" s="996"/>
      <c r="F4" s="996"/>
      <c r="G4" s="996"/>
      <c r="H4" s="1445" t="s">
        <v>858</v>
      </c>
      <c r="I4" s="996"/>
      <c r="J4" s="996" t="s">
        <v>859</v>
      </c>
      <c r="K4" s="996"/>
      <c r="L4" s="996"/>
      <c r="M4" s="995"/>
      <c r="N4" s="270"/>
    </row>
    <row r="5" spans="2:15" s="1223" customFormat="1" ht="27" customHeight="1" thickBot="1" x14ac:dyDescent="0.25">
      <c r="B5" s="1323" t="s">
        <v>794</v>
      </c>
      <c r="C5" s="1322"/>
      <c r="D5" s="330"/>
      <c r="E5" s="1016"/>
      <c r="F5" s="1016"/>
      <c r="G5" s="1321"/>
      <c r="H5" s="1016"/>
      <c r="I5" s="1016"/>
      <c r="J5" s="2849"/>
      <c r="K5" s="2849"/>
      <c r="L5" s="2849"/>
      <c r="M5" s="2849"/>
      <c r="N5" s="270"/>
    </row>
    <row r="6" spans="2:15" s="1223" customFormat="1" ht="12.75" customHeight="1" x14ac:dyDescent="0.2">
      <c r="B6" s="2713" t="s">
        <v>756</v>
      </c>
      <c r="C6" s="2765"/>
      <c r="D6" s="2765"/>
      <c r="E6" s="2850" t="s">
        <v>691</v>
      </c>
      <c r="F6" s="2851"/>
      <c r="G6" s="2851"/>
      <c r="H6" s="2851"/>
      <c r="I6" s="2851"/>
      <c r="J6" s="2852"/>
      <c r="K6" s="2862" t="s">
        <v>109</v>
      </c>
      <c r="L6" s="2863"/>
      <c r="M6" s="2853" t="s">
        <v>790</v>
      </c>
      <c r="N6" s="2838" t="s">
        <v>758</v>
      </c>
    </row>
    <row r="7" spans="2:15" s="1223" customFormat="1" ht="12.75" customHeight="1" x14ac:dyDescent="0.2">
      <c r="B7" s="2715"/>
      <c r="C7" s="2766"/>
      <c r="D7" s="2766"/>
      <c r="E7" s="2841" t="s">
        <v>817</v>
      </c>
      <c r="F7" s="2841"/>
      <c r="G7" s="2841"/>
      <c r="H7" s="2841"/>
      <c r="I7" s="2841"/>
      <c r="J7" s="2842"/>
      <c r="K7" s="2864"/>
      <c r="L7" s="2865"/>
      <c r="M7" s="2854"/>
      <c r="N7" s="2839"/>
    </row>
    <row r="8" spans="2:15" s="1223" customFormat="1" ht="12.75" customHeight="1" x14ac:dyDescent="0.2">
      <c r="B8" s="2715"/>
      <c r="C8" s="2766"/>
      <c r="D8" s="2766"/>
      <c r="E8" s="958" t="s">
        <v>523</v>
      </c>
      <c r="F8" s="958" t="s">
        <v>524</v>
      </c>
      <c r="G8" s="958" t="s">
        <v>525</v>
      </c>
      <c r="H8" s="960" t="s">
        <v>526</v>
      </c>
      <c r="I8" s="960" t="s">
        <v>527</v>
      </c>
      <c r="J8" s="1376" t="s">
        <v>528</v>
      </c>
      <c r="K8" s="2856" t="s">
        <v>862</v>
      </c>
      <c r="L8" s="2859" t="s">
        <v>856</v>
      </c>
      <c r="M8" s="2854"/>
      <c r="N8" s="2839"/>
    </row>
    <row r="9" spans="2:15" s="1223" customFormat="1" ht="12.75" customHeight="1" x14ac:dyDescent="0.2">
      <c r="B9" s="2715"/>
      <c r="C9" s="2766"/>
      <c r="D9" s="2766"/>
      <c r="E9" s="2873" t="s">
        <v>872</v>
      </c>
      <c r="F9" s="2874"/>
      <c r="G9" s="2824" t="s">
        <v>856</v>
      </c>
      <c r="H9" s="2825"/>
      <c r="I9" s="2825"/>
      <c r="J9" s="2826"/>
      <c r="K9" s="2857"/>
      <c r="L9" s="2860"/>
      <c r="M9" s="2854"/>
      <c r="N9" s="2839"/>
    </row>
    <row r="10" spans="2:15" s="1223" customFormat="1" ht="12.75" customHeight="1" x14ac:dyDescent="0.2">
      <c r="B10" s="2715"/>
      <c r="C10" s="2766"/>
      <c r="D10" s="2766"/>
      <c r="E10" s="2754" t="s">
        <v>844</v>
      </c>
      <c r="F10" s="2695"/>
      <c r="G10" s="2695"/>
      <c r="H10" s="2695"/>
      <c r="I10" s="2695"/>
      <c r="J10" s="2809"/>
      <c r="K10" s="2857"/>
      <c r="L10" s="2860"/>
      <c r="M10" s="2854"/>
      <c r="N10" s="2839"/>
    </row>
    <row r="11" spans="2:15" s="1223" customFormat="1" ht="12.75" customHeight="1" x14ac:dyDescent="0.2">
      <c r="B11" s="2715"/>
      <c r="C11" s="2766"/>
      <c r="D11" s="2766"/>
      <c r="E11" s="1728">
        <f>'kalendarz  A'!$F$30</f>
        <v>27</v>
      </c>
      <c r="F11" s="1728">
        <f>'kalendarz  A'!$F$30</f>
        <v>27</v>
      </c>
      <c r="G11" s="1728">
        <f>'kalendarz  A'!$F$30</f>
        <v>27</v>
      </c>
      <c r="H11" s="1728">
        <f>'kalendarz  A'!$F$30</f>
        <v>27</v>
      </c>
      <c r="I11" s="1728">
        <f>'kalendarz  A'!$F$30</f>
        <v>27</v>
      </c>
      <c r="J11" s="1728">
        <f>'kalendarz  A'!$F$31</f>
        <v>11</v>
      </c>
      <c r="K11" s="2857"/>
      <c r="L11" s="2860"/>
      <c r="M11" s="2854"/>
      <c r="N11" s="2839"/>
    </row>
    <row r="12" spans="2:15" s="1223" customFormat="1" ht="16.5" customHeight="1" thickBot="1" x14ac:dyDescent="0.25">
      <c r="B12" s="2717"/>
      <c r="C12" s="2767"/>
      <c r="D12" s="2767"/>
      <c r="E12" s="2827" t="s">
        <v>845</v>
      </c>
      <c r="F12" s="2828"/>
      <c r="G12" s="2828"/>
      <c r="H12" s="2828"/>
      <c r="I12" s="2828"/>
      <c r="J12" s="2829"/>
      <c r="K12" s="2858"/>
      <c r="L12" s="2861"/>
      <c r="M12" s="2855"/>
      <c r="N12" s="2840"/>
    </row>
    <row r="13" spans="2:15" s="1223" customFormat="1" ht="27" customHeight="1" thickBot="1" x14ac:dyDescent="0.25">
      <c r="B13" s="1375"/>
      <c r="C13" s="1316"/>
      <c r="D13" s="1315" t="s">
        <v>818</v>
      </c>
      <c r="E13" s="1195">
        <f t="shared" ref="E13:J13" si="0">SUM(E17:E19)+E14</f>
        <v>30</v>
      </c>
      <c r="F13" s="1195">
        <f t="shared" si="0"/>
        <v>32</v>
      </c>
      <c r="G13" s="1195">
        <f t="shared" si="0"/>
        <v>32</v>
      </c>
      <c r="H13" s="1195">
        <f t="shared" si="0"/>
        <v>26</v>
      </c>
      <c r="I13" s="1195">
        <f t="shared" si="0"/>
        <v>23</v>
      </c>
      <c r="J13" s="1195">
        <f t="shared" si="0"/>
        <v>18</v>
      </c>
      <c r="K13" s="1418">
        <f t="shared" ref="K13:K19" si="1">SUM(E13:F13)</f>
        <v>62</v>
      </c>
      <c r="L13" s="1313">
        <f t="shared" ref="L13:L19" si="2">SUM(G13:J13)</f>
        <v>99</v>
      </c>
      <c r="M13" s="1313">
        <f>SUM(K13:L13)</f>
        <v>161</v>
      </c>
      <c r="N13" s="2843"/>
      <c r="O13" s="1243"/>
    </row>
    <row r="14" spans="2:15" s="1223" customFormat="1" ht="14.25" customHeight="1" x14ac:dyDescent="0.2">
      <c r="B14" s="1372"/>
      <c r="C14" s="1308"/>
      <c r="D14" s="1183" t="s">
        <v>819</v>
      </c>
      <c r="E14" s="1374">
        <f t="shared" ref="E14:J14" si="3">SUM(E15:E16)</f>
        <v>30</v>
      </c>
      <c r="F14" s="1374">
        <f t="shared" si="3"/>
        <v>32</v>
      </c>
      <c r="G14" s="1307">
        <f t="shared" si="3"/>
        <v>32</v>
      </c>
      <c r="H14" s="1307">
        <f t="shared" si="3"/>
        <v>26</v>
      </c>
      <c r="I14" s="1307">
        <f t="shared" si="3"/>
        <v>23</v>
      </c>
      <c r="J14" s="1307">
        <f t="shared" si="3"/>
        <v>18</v>
      </c>
      <c r="K14" s="1416">
        <f t="shared" si="1"/>
        <v>62</v>
      </c>
      <c r="L14" s="1310">
        <f t="shared" si="2"/>
        <v>99</v>
      </c>
      <c r="M14" s="1373">
        <f>SUM(E14:J14)</f>
        <v>161</v>
      </c>
      <c r="N14" s="2844"/>
      <c r="O14" s="1243"/>
    </row>
    <row r="15" spans="2:15" s="1223" customFormat="1" ht="14.25" customHeight="1" x14ac:dyDescent="0.2">
      <c r="B15" s="1372"/>
      <c r="C15" s="1308"/>
      <c r="D15" s="1183" t="s">
        <v>820</v>
      </c>
      <c r="E15" s="1374">
        <f t="shared" ref="E15:J15" si="4">SUM(E21:E31)</f>
        <v>0</v>
      </c>
      <c r="F15" s="1374">
        <f t="shared" si="4"/>
        <v>0</v>
      </c>
      <c r="G15" s="1307">
        <f t="shared" si="4"/>
        <v>0</v>
      </c>
      <c r="H15" s="1307">
        <f t="shared" si="4"/>
        <v>0</v>
      </c>
      <c r="I15" s="1307">
        <f t="shared" si="4"/>
        <v>0</v>
      </c>
      <c r="J15" s="1307">
        <f t="shared" si="4"/>
        <v>0</v>
      </c>
      <c r="K15" s="1417">
        <f t="shared" si="1"/>
        <v>0</v>
      </c>
      <c r="L15" s="1310">
        <f t="shared" si="2"/>
        <v>0</v>
      </c>
      <c r="M15" s="1373">
        <f>SUM(E15:J15)</f>
        <v>0</v>
      </c>
      <c r="N15" s="2844"/>
      <c r="O15" s="1243"/>
    </row>
    <row r="16" spans="2:15" s="1223" customFormat="1" ht="14.25" customHeight="1" x14ac:dyDescent="0.2">
      <c r="B16" s="1372"/>
      <c r="C16" s="1308"/>
      <c r="D16" s="1183" t="s">
        <v>821</v>
      </c>
      <c r="E16" s="1374">
        <f t="shared" ref="E16:J16" si="5">SUM(E32:E50)</f>
        <v>30</v>
      </c>
      <c r="F16" s="1374">
        <f t="shared" si="5"/>
        <v>32</v>
      </c>
      <c r="G16" s="1307">
        <f t="shared" si="5"/>
        <v>32</v>
      </c>
      <c r="H16" s="1307">
        <f t="shared" si="5"/>
        <v>26</v>
      </c>
      <c r="I16" s="1307">
        <f t="shared" si="5"/>
        <v>23</v>
      </c>
      <c r="J16" s="1307">
        <f t="shared" si="5"/>
        <v>18</v>
      </c>
      <c r="K16" s="1417">
        <f t="shared" si="1"/>
        <v>62</v>
      </c>
      <c r="L16" s="1310">
        <f t="shared" si="2"/>
        <v>99</v>
      </c>
      <c r="M16" s="1373">
        <f>SUM(E16:J16)</f>
        <v>161</v>
      </c>
      <c r="N16" s="2844"/>
      <c r="O16" s="1243"/>
    </row>
    <row r="17" spans="2:15" s="1223" customFormat="1" ht="14.25" customHeight="1" x14ac:dyDescent="0.2">
      <c r="B17" s="1372"/>
      <c r="C17" s="1308"/>
      <c r="D17" s="1183" t="s">
        <v>822</v>
      </c>
      <c r="E17" s="1374">
        <f t="shared" ref="E17:J17" si="6">E51</f>
        <v>0</v>
      </c>
      <c r="F17" s="1374">
        <f t="shared" si="6"/>
        <v>0</v>
      </c>
      <c r="G17" s="1307">
        <f t="shared" si="6"/>
        <v>0</v>
      </c>
      <c r="H17" s="1311">
        <f t="shared" si="6"/>
        <v>0</v>
      </c>
      <c r="I17" s="1311">
        <f t="shared" si="6"/>
        <v>0</v>
      </c>
      <c r="J17" s="1312">
        <f t="shared" si="6"/>
        <v>0</v>
      </c>
      <c r="K17" s="1416">
        <f t="shared" si="1"/>
        <v>0</v>
      </c>
      <c r="L17" s="1310">
        <f t="shared" si="2"/>
        <v>0</v>
      </c>
      <c r="M17" s="1373">
        <f>SUM(E17:J17)</f>
        <v>0</v>
      </c>
      <c r="N17" s="2844"/>
      <c r="O17" s="1243"/>
    </row>
    <row r="18" spans="2:15" s="1223" customFormat="1" ht="14.25" customHeight="1" x14ac:dyDescent="0.2">
      <c r="B18" s="1372"/>
      <c r="C18" s="1308"/>
      <c r="D18" s="1183" t="s">
        <v>823</v>
      </c>
      <c r="E18" s="1371">
        <f t="shared" ref="E18:J18" si="7">E61</f>
        <v>0</v>
      </c>
      <c r="F18" s="1371">
        <f t="shared" si="7"/>
        <v>0</v>
      </c>
      <c r="G18" s="1307">
        <f t="shared" si="7"/>
        <v>0</v>
      </c>
      <c r="H18" s="1311">
        <f t="shared" si="7"/>
        <v>0</v>
      </c>
      <c r="I18" s="1311">
        <f t="shared" si="7"/>
        <v>0</v>
      </c>
      <c r="J18" s="1311">
        <f t="shared" si="7"/>
        <v>0</v>
      </c>
      <c r="K18" s="1416">
        <f t="shared" si="1"/>
        <v>0</v>
      </c>
      <c r="L18" s="1310">
        <f t="shared" si="2"/>
        <v>0</v>
      </c>
      <c r="M18" s="1373">
        <f>SUM(E18:J18)</f>
        <v>0</v>
      </c>
      <c r="N18" s="2844"/>
      <c r="O18" s="1243"/>
    </row>
    <row r="19" spans="2:15" s="1223" customFormat="1" ht="13.5" customHeight="1" thickBot="1" x14ac:dyDescent="0.25">
      <c r="B19" s="1372"/>
      <c r="C19" s="1308"/>
      <c r="D19" s="1039" t="s">
        <v>846</v>
      </c>
      <c r="E19" s="1371">
        <f t="shared" ref="E19:J19" si="8">SUM(E69:E72)</f>
        <v>0</v>
      </c>
      <c r="F19" s="1371">
        <f t="shared" si="8"/>
        <v>0</v>
      </c>
      <c r="G19" s="1307">
        <f t="shared" si="8"/>
        <v>0</v>
      </c>
      <c r="H19" s="1307">
        <f t="shared" si="8"/>
        <v>0</v>
      </c>
      <c r="I19" s="1307">
        <f t="shared" si="8"/>
        <v>0</v>
      </c>
      <c r="J19" s="1307">
        <f t="shared" si="8"/>
        <v>0</v>
      </c>
      <c r="K19" s="1416">
        <f t="shared" si="1"/>
        <v>0</v>
      </c>
      <c r="L19" s="1306">
        <f t="shared" si="2"/>
        <v>0</v>
      </c>
      <c r="M19" s="1415">
        <f>SUM(K19:L19)</f>
        <v>0</v>
      </c>
      <c r="N19" s="2845"/>
      <c r="O19" s="1243"/>
    </row>
    <row r="20" spans="2:15" s="1223" customFormat="1" ht="19.5" customHeight="1" x14ac:dyDescent="0.2">
      <c r="B20" s="1869"/>
      <c r="C20" s="1865" t="s">
        <v>766</v>
      </c>
      <c r="D20" s="1865"/>
      <c r="E20" s="1866"/>
      <c r="F20" s="1866"/>
      <c r="G20" s="1866"/>
      <c r="H20" s="1866"/>
      <c r="I20" s="1866"/>
      <c r="J20" s="1866"/>
      <c r="K20" s="1867"/>
      <c r="L20" s="1867"/>
      <c r="M20" s="1866"/>
      <c r="N20" s="1870"/>
      <c r="O20" s="1243"/>
    </row>
    <row r="21" spans="2:15" s="991" customFormat="1" ht="14.1" customHeight="1" x14ac:dyDescent="0.2">
      <c r="B21" s="2834" t="s">
        <v>826</v>
      </c>
      <c r="C21" s="1303">
        <v>1</v>
      </c>
      <c r="D21" s="1304" t="s">
        <v>795</v>
      </c>
      <c r="E21" s="1411"/>
      <c r="F21" s="1412"/>
      <c r="G21" s="1296"/>
      <c r="H21" s="1295"/>
      <c r="I21" s="945"/>
      <c r="J21" s="947"/>
      <c r="K21" s="943">
        <f t="shared" ref="K21:K49" si="9">SUM(E21:F21)</f>
        <v>0</v>
      </c>
      <c r="L21" s="1414">
        <f t="shared" ref="L21:L49" si="10">SUM(G21:J21)</f>
        <v>0</v>
      </c>
      <c r="M21" s="1413">
        <f t="shared" ref="M21:M50" si="11">SUM(K21:L21)</f>
        <v>0</v>
      </c>
      <c r="N21" s="1367"/>
      <c r="O21" s="1243"/>
    </row>
    <row r="22" spans="2:15" s="991" customFormat="1" ht="14.1" customHeight="1" x14ac:dyDescent="0.2">
      <c r="B22" s="2835"/>
      <c r="C22" s="1125">
        <v>2</v>
      </c>
      <c r="D22" s="1302" t="s">
        <v>796</v>
      </c>
      <c r="E22" s="1392"/>
      <c r="F22" s="1393"/>
      <c r="G22" s="1257"/>
      <c r="H22" s="894"/>
      <c r="I22" s="893"/>
      <c r="J22" s="886"/>
      <c r="K22" s="885">
        <f t="shared" si="9"/>
        <v>0</v>
      </c>
      <c r="L22" s="1381">
        <f t="shared" si="10"/>
        <v>0</v>
      </c>
      <c r="M22" s="1345">
        <f t="shared" si="11"/>
        <v>0</v>
      </c>
      <c r="N22" s="1369"/>
      <c r="O22" s="1243"/>
    </row>
    <row r="23" spans="2:15" s="991" customFormat="1" ht="14.1" customHeight="1" x14ac:dyDescent="0.2">
      <c r="B23" s="2835"/>
      <c r="C23" s="1125">
        <v>3</v>
      </c>
      <c r="D23" s="1302" t="s">
        <v>797</v>
      </c>
      <c r="E23" s="1392"/>
      <c r="F23" s="1393"/>
      <c r="G23" s="1257"/>
      <c r="H23" s="894"/>
      <c r="I23" s="893"/>
      <c r="J23" s="889"/>
      <c r="K23" s="885">
        <f t="shared" si="9"/>
        <v>0</v>
      </c>
      <c r="L23" s="1381">
        <f t="shared" si="10"/>
        <v>0</v>
      </c>
      <c r="M23" s="1345">
        <f t="shared" si="11"/>
        <v>0</v>
      </c>
      <c r="N23" s="1369"/>
      <c r="O23" s="1243"/>
    </row>
    <row r="24" spans="2:15" s="991" customFormat="1" ht="14.1" customHeight="1" x14ac:dyDescent="0.2">
      <c r="B24" s="2835"/>
      <c r="C24" s="1125">
        <v>4</v>
      </c>
      <c r="D24" s="1302" t="s">
        <v>798</v>
      </c>
      <c r="E24" s="1392"/>
      <c r="F24" s="1393"/>
      <c r="G24" s="1257"/>
      <c r="H24" s="894"/>
      <c r="I24" s="893"/>
      <c r="J24" s="889"/>
      <c r="K24" s="885">
        <f t="shared" si="9"/>
        <v>0</v>
      </c>
      <c r="L24" s="1381">
        <f t="shared" si="10"/>
        <v>0</v>
      </c>
      <c r="M24" s="1345">
        <f t="shared" si="11"/>
        <v>0</v>
      </c>
      <c r="N24" s="1369"/>
      <c r="O24" s="1243"/>
    </row>
    <row r="25" spans="2:15" s="991" customFormat="1" ht="14.1" customHeight="1" x14ac:dyDescent="0.2">
      <c r="B25" s="2835"/>
      <c r="C25" s="1125">
        <v>5</v>
      </c>
      <c r="D25" s="1302" t="s">
        <v>874</v>
      </c>
      <c r="E25" s="1392"/>
      <c r="F25" s="1393"/>
      <c r="G25" s="1257"/>
      <c r="H25" s="894"/>
      <c r="I25" s="893"/>
      <c r="J25" s="898"/>
      <c r="K25" s="885">
        <f t="shared" si="9"/>
        <v>0</v>
      </c>
      <c r="L25" s="1381">
        <f t="shared" si="10"/>
        <v>0</v>
      </c>
      <c r="M25" s="1345">
        <f t="shared" si="11"/>
        <v>0</v>
      </c>
      <c r="N25" s="1369"/>
      <c r="O25" s="1243"/>
    </row>
    <row r="26" spans="2:15" s="991" customFormat="1" ht="14.1" customHeight="1" x14ac:dyDescent="0.2">
      <c r="B26" s="2835"/>
      <c r="C26" s="1125">
        <v>6</v>
      </c>
      <c r="D26" s="1302" t="s">
        <v>769</v>
      </c>
      <c r="E26" s="1392"/>
      <c r="F26" s="1393"/>
      <c r="G26" s="1257"/>
      <c r="H26" s="894"/>
      <c r="I26" s="893"/>
      <c r="J26" s="898"/>
      <c r="K26" s="885">
        <f t="shared" si="9"/>
        <v>0</v>
      </c>
      <c r="L26" s="1381">
        <f t="shared" si="10"/>
        <v>0</v>
      </c>
      <c r="M26" s="1345">
        <f t="shared" si="11"/>
        <v>0</v>
      </c>
      <c r="N26" s="1369"/>
      <c r="O26" s="1243"/>
    </row>
    <row r="27" spans="2:15" s="991" customFormat="1" ht="14.1" customHeight="1" x14ac:dyDescent="0.2">
      <c r="B27" s="2835"/>
      <c r="C27" s="1125">
        <v>7</v>
      </c>
      <c r="D27" s="1302" t="s">
        <v>782</v>
      </c>
      <c r="E27" s="1392"/>
      <c r="F27" s="1393"/>
      <c r="G27" s="1257"/>
      <c r="H27" s="894"/>
      <c r="I27" s="893"/>
      <c r="J27" s="898"/>
      <c r="K27" s="885">
        <f t="shared" si="9"/>
        <v>0</v>
      </c>
      <c r="L27" s="1381">
        <f t="shared" si="10"/>
        <v>0</v>
      </c>
      <c r="M27" s="1345">
        <f t="shared" si="11"/>
        <v>0</v>
      </c>
      <c r="N27" s="1369"/>
      <c r="O27" s="1243"/>
    </row>
    <row r="28" spans="2:15" s="991" customFormat="1" ht="14.1" customHeight="1" x14ac:dyDescent="0.2">
      <c r="B28" s="2835"/>
      <c r="C28" s="1125">
        <v>8</v>
      </c>
      <c r="D28" s="1302" t="s">
        <v>694</v>
      </c>
      <c r="E28" s="1392"/>
      <c r="F28" s="1393"/>
      <c r="G28" s="1257"/>
      <c r="H28" s="894"/>
      <c r="I28" s="893"/>
      <c r="J28" s="898"/>
      <c r="K28" s="885">
        <f t="shared" si="9"/>
        <v>0</v>
      </c>
      <c r="L28" s="1381">
        <f t="shared" si="10"/>
        <v>0</v>
      </c>
      <c r="M28" s="1345">
        <f t="shared" si="11"/>
        <v>0</v>
      </c>
      <c r="N28" s="1369"/>
      <c r="O28" s="1243"/>
    </row>
    <row r="29" spans="2:15" s="991" customFormat="1" ht="14.1" customHeight="1" x14ac:dyDescent="0.2">
      <c r="B29" s="2835"/>
      <c r="C29" s="1125">
        <v>9</v>
      </c>
      <c r="D29" s="1302" t="s">
        <v>699</v>
      </c>
      <c r="E29" s="1392"/>
      <c r="F29" s="1393"/>
      <c r="G29" s="1257"/>
      <c r="H29" s="894"/>
      <c r="I29" s="893"/>
      <c r="J29" s="898"/>
      <c r="K29" s="885">
        <f t="shared" si="9"/>
        <v>0</v>
      </c>
      <c r="L29" s="1381">
        <f t="shared" si="10"/>
        <v>0</v>
      </c>
      <c r="M29" s="1345">
        <f t="shared" si="11"/>
        <v>0</v>
      </c>
      <c r="N29" s="1369"/>
      <c r="O29" s="1243"/>
    </row>
    <row r="30" spans="2:15" s="991" customFormat="1" ht="14.1" customHeight="1" x14ac:dyDescent="0.2">
      <c r="B30" s="2835"/>
      <c r="C30" s="1125">
        <v>10</v>
      </c>
      <c r="D30" s="1302" t="s">
        <v>716</v>
      </c>
      <c r="E30" s="1392"/>
      <c r="F30" s="1393"/>
      <c r="G30" s="1257"/>
      <c r="H30" s="894"/>
      <c r="I30" s="893"/>
      <c r="J30" s="898"/>
      <c r="K30" s="885">
        <f t="shared" si="9"/>
        <v>0</v>
      </c>
      <c r="L30" s="1381">
        <f t="shared" si="10"/>
        <v>0</v>
      </c>
      <c r="M30" s="1345">
        <f t="shared" si="11"/>
        <v>0</v>
      </c>
      <c r="N30" s="1369"/>
      <c r="O30" s="1243"/>
    </row>
    <row r="31" spans="2:15" s="991" customFormat="1" ht="14.1" customHeight="1" x14ac:dyDescent="0.2">
      <c r="B31" s="2836"/>
      <c r="C31" s="1333">
        <v>11</v>
      </c>
      <c r="D31" s="1300" t="s">
        <v>702</v>
      </c>
      <c r="E31" s="1407"/>
      <c r="F31" s="1408"/>
      <c r="G31" s="1286"/>
      <c r="H31" s="1285"/>
      <c r="I31" s="1284"/>
      <c r="J31" s="1283"/>
      <c r="K31" s="1406">
        <f t="shared" si="9"/>
        <v>0</v>
      </c>
      <c r="L31" s="1405">
        <f t="shared" si="10"/>
        <v>0</v>
      </c>
      <c r="M31" s="1368">
        <f t="shared" si="11"/>
        <v>0</v>
      </c>
      <c r="N31" s="1357"/>
      <c r="O31" s="1243"/>
    </row>
    <row r="32" spans="2:15" s="991" customFormat="1" ht="14.1" customHeight="1" x14ac:dyDescent="0.2">
      <c r="B32" s="2834" t="s">
        <v>848</v>
      </c>
      <c r="C32" s="1288">
        <v>1</v>
      </c>
      <c r="D32" s="1297" t="s">
        <v>666</v>
      </c>
      <c r="E32" s="1411">
        <v>5</v>
      </c>
      <c r="F32" s="1412">
        <v>5</v>
      </c>
      <c r="G32" s="1296">
        <v>4</v>
      </c>
      <c r="H32" s="1295">
        <v>4</v>
      </c>
      <c r="I32" s="945">
        <v>4</v>
      </c>
      <c r="J32" s="947">
        <v>4</v>
      </c>
      <c r="K32" s="1410">
        <f t="shared" si="9"/>
        <v>10</v>
      </c>
      <c r="L32" s="1409">
        <f t="shared" si="10"/>
        <v>16</v>
      </c>
      <c r="M32" s="1352">
        <f t="shared" si="11"/>
        <v>26</v>
      </c>
      <c r="N32" s="1367"/>
      <c r="O32" s="1243"/>
    </row>
    <row r="33" spans="2:15" s="991" customFormat="1" ht="14.1" customHeight="1" x14ac:dyDescent="0.2">
      <c r="B33" s="2835"/>
      <c r="C33" s="1146">
        <v>2</v>
      </c>
      <c r="D33" s="1153" t="s">
        <v>849</v>
      </c>
      <c r="E33" s="1390">
        <v>3</v>
      </c>
      <c r="F33" s="1391">
        <v>3</v>
      </c>
      <c r="G33" s="1252">
        <v>3</v>
      </c>
      <c r="H33" s="888">
        <v>3</v>
      </c>
      <c r="I33" s="887">
        <v>3</v>
      </c>
      <c r="J33" s="930">
        <v>3</v>
      </c>
      <c r="K33" s="885">
        <f t="shared" si="9"/>
        <v>6</v>
      </c>
      <c r="L33" s="1381">
        <f t="shared" si="10"/>
        <v>12</v>
      </c>
      <c r="M33" s="1345">
        <f t="shared" si="11"/>
        <v>18</v>
      </c>
      <c r="N33" s="1109"/>
      <c r="O33" s="1243"/>
    </row>
    <row r="34" spans="2:15" s="991" customFormat="1" ht="14.1" customHeight="1" x14ac:dyDescent="0.2">
      <c r="B34" s="2835"/>
      <c r="C34" s="1160">
        <v>3</v>
      </c>
      <c r="D34" s="1153" t="s">
        <v>850</v>
      </c>
      <c r="E34" s="1390">
        <v>2</v>
      </c>
      <c r="F34" s="1391">
        <v>2</v>
      </c>
      <c r="G34" s="1252">
        <v>2</v>
      </c>
      <c r="H34" s="888">
        <v>2</v>
      </c>
      <c r="I34" s="887">
        <v>2</v>
      </c>
      <c r="J34" s="930">
        <v>2</v>
      </c>
      <c r="K34" s="885">
        <f t="shared" si="9"/>
        <v>4</v>
      </c>
      <c r="L34" s="1381">
        <f t="shared" si="10"/>
        <v>8</v>
      </c>
      <c r="M34" s="1345">
        <f t="shared" si="11"/>
        <v>12</v>
      </c>
      <c r="N34" s="1109"/>
      <c r="O34" s="1243"/>
    </row>
    <row r="35" spans="2:15" s="991" customFormat="1" ht="14.1" customHeight="1" x14ac:dyDescent="0.2">
      <c r="B35" s="2835"/>
      <c r="C35" s="1146">
        <v>4</v>
      </c>
      <c r="D35" s="1150" t="s">
        <v>669</v>
      </c>
      <c r="E35" s="1390">
        <v>1</v>
      </c>
      <c r="F35" s="1391"/>
      <c r="G35" s="1362"/>
      <c r="H35" s="1439"/>
      <c r="I35" s="1438"/>
      <c r="J35" s="1361"/>
      <c r="K35" s="885">
        <f t="shared" si="9"/>
        <v>1</v>
      </c>
      <c r="L35" s="1381">
        <f t="shared" si="10"/>
        <v>0</v>
      </c>
      <c r="M35" s="1345">
        <f t="shared" si="11"/>
        <v>1</v>
      </c>
      <c r="N35" s="1109"/>
      <c r="O35" s="1243"/>
    </row>
    <row r="36" spans="2:15" s="991" customFormat="1" ht="14.1" customHeight="1" x14ac:dyDescent="0.2">
      <c r="B36" s="2835"/>
      <c r="C36" s="1160">
        <v>5</v>
      </c>
      <c r="D36" s="1150" t="s">
        <v>851</v>
      </c>
      <c r="E36" s="1362"/>
      <c r="F36" s="1361"/>
      <c r="G36" s="1252">
        <v>1</v>
      </c>
      <c r="H36" s="888"/>
      <c r="I36" s="887"/>
      <c r="J36" s="930"/>
      <c r="K36" s="885">
        <f t="shared" si="9"/>
        <v>0</v>
      </c>
      <c r="L36" s="1381">
        <f t="shared" si="10"/>
        <v>1</v>
      </c>
      <c r="M36" s="1345">
        <f t="shared" si="11"/>
        <v>1</v>
      </c>
      <c r="N36" s="1109"/>
      <c r="O36" s="1243"/>
    </row>
    <row r="37" spans="2:15" s="991" customFormat="1" ht="14.1" customHeight="1" x14ac:dyDescent="0.2">
      <c r="B37" s="2835"/>
      <c r="C37" s="1146">
        <v>6</v>
      </c>
      <c r="D37" s="1150" t="s">
        <v>670</v>
      </c>
      <c r="E37" s="1392">
        <v>2</v>
      </c>
      <c r="F37" s="1393">
        <v>2</v>
      </c>
      <c r="G37" s="1257">
        <v>2</v>
      </c>
      <c r="H37" s="894">
        <v>2</v>
      </c>
      <c r="I37" s="893">
        <v>2</v>
      </c>
      <c r="J37" s="898">
        <v>1</v>
      </c>
      <c r="K37" s="895">
        <f t="shared" si="9"/>
        <v>4</v>
      </c>
      <c r="L37" s="1384">
        <f t="shared" si="10"/>
        <v>7</v>
      </c>
      <c r="M37" s="1383">
        <f t="shared" si="11"/>
        <v>11</v>
      </c>
      <c r="N37" s="1109"/>
      <c r="O37" s="1243"/>
    </row>
    <row r="38" spans="2:15" s="991" customFormat="1" ht="14.1" customHeight="1" x14ac:dyDescent="0.2">
      <c r="B38" s="2835"/>
      <c r="C38" s="1160">
        <v>7</v>
      </c>
      <c r="D38" s="1149" t="s">
        <v>715</v>
      </c>
      <c r="E38" s="1362"/>
      <c r="F38" s="1361"/>
      <c r="G38" s="1252">
        <v>2</v>
      </c>
      <c r="H38" s="888">
        <v>1</v>
      </c>
      <c r="I38" s="887"/>
      <c r="J38" s="930"/>
      <c r="K38" s="885">
        <f t="shared" si="9"/>
        <v>0</v>
      </c>
      <c r="L38" s="1381">
        <f t="shared" si="10"/>
        <v>3</v>
      </c>
      <c r="M38" s="1345">
        <f t="shared" si="11"/>
        <v>3</v>
      </c>
      <c r="N38" s="1109"/>
      <c r="O38" s="1243"/>
    </row>
    <row r="39" spans="2:15" s="991" customFormat="1" ht="14.1" customHeight="1" x14ac:dyDescent="0.2">
      <c r="B39" s="2835"/>
      <c r="C39" s="1146">
        <v>8</v>
      </c>
      <c r="D39" s="1149" t="s">
        <v>671</v>
      </c>
      <c r="E39" s="1390"/>
      <c r="F39" s="1391">
        <v>2</v>
      </c>
      <c r="G39" s="1252"/>
      <c r="H39" s="888"/>
      <c r="I39" s="887"/>
      <c r="J39" s="930"/>
      <c r="K39" s="885">
        <f t="shared" si="9"/>
        <v>2</v>
      </c>
      <c r="L39" s="1381">
        <f t="shared" si="10"/>
        <v>0</v>
      </c>
      <c r="M39" s="1345">
        <f t="shared" si="11"/>
        <v>2</v>
      </c>
      <c r="N39" s="1109"/>
      <c r="O39" s="1243"/>
    </row>
    <row r="40" spans="2:15" s="991" customFormat="1" ht="14.1" customHeight="1" x14ac:dyDescent="0.2">
      <c r="B40" s="2835"/>
      <c r="C40" s="1160">
        <v>9</v>
      </c>
      <c r="D40" s="1289" t="s">
        <v>677</v>
      </c>
      <c r="E40" s="1390">
        <v>4</v>
      </c>
      <c r="F40" s="1391">
        <v>4</v>
      </c>
      <c r="G40" s="1252">
        <v>3</v>
      </c>
      <c r="H40" s="888">
        <v>4</v>
      </c>
      <c r="I40" s="887">
        <v>3</v>
      </c>
      <c r="J40" s="930">
        <v>4</v>
      </c>
      <c r="K40" s="885">
        <f t="shared" si="9"/>
        <v>8</v>
      </c>
      <c r="L40" s="1381">
        <f t="shared" si="10"/>
        <v>14</v>
      </c>
      <c r="M40" s="1345">
        <f t="shared" si="11"/>
        <v>22</v>
      </c>
      <c r="N40" s="1109"/>
      <c r="O40" s="1243"/>
    </row>
    <row r="41" spans="2:15" s="991" customFormat="1" ht="14.1" customHeight="1" x14ac:dyDescent="0.2">
      <c r="B41" s="2835"/>
      <c r="C41" s="1146">
        <v>10</v>
      </c>
      <c r="D41" s="1150" t="s">
        <v>676</v>
      </c>
      <c r="E41" s="1390">
        <v>2</v>
      </c>
      <c r="F41" s="1391">
        <v>2</v>
      </c>
      <c r="G41" s="1252">
        <v>2</v>
      </c>
      <c r="H41" s="888">
        <v>1</v>
      </c>
      <c r="I41" s="887">
        <v>1</v>
      </c>
      <c r="J41" s="930"/>
      <c r="K41" s="885">
        <f t="shared" si="9"/>
        <v>4</v>
      </c>
      <c r="L41" s="1381">
        <f t="shared" si="10"/>
        <v>4</v>
      </c>
      <c r="M41" s="1345">
        <f t="shared" si="11"/>
        <v>8</v>
      </c>
      <c r="N41" s="1109"/>
      <c r="O41" s="1243"/>
    </row>
    <row r="42" spans="2:15" s="991" customFormat="1" ht="14.1" customHeight="1" x14ac:dyDescent="0.2">
      <c r="B42" s="2835"/>
      <c r="C42" s="1160">
        <v>11</v>
      </c>
      <c r="D42" s="1150" t="s">
        <v>712</v>
      </c>
      <c r="E42" s="1390">
        <v>2</v>
      </c>
      <c r="F42" s="1391">
        <v>2</v>
      </c>
      <c r="G42" s="1252">
        <v>2</v>
      </c>
      <c r="H42" s="888">
        <v>1</v>
      </c>
      <c r="I42" s="887">
        <v>1</v>
      </c>
      <c r="J42" s="930"/>
      <c r="K42" s="885">
        <f t="shared" si="9"/>
        <v>4</v>
      </c>
      <c r="L42" s="1381">
        <f t="shared" si="10"/>
        <v>4</v>
      </c>
      <c r="M42" s="1345">
        <f t="shared" si="11"/>
        <v>8</v>
      </c>
      <c r="N42" s="1109"/>
      <c r="O42" s="1243"/>
    </row>
    <row r="43" spans="2:15" s="991" customFormat="1" ht="14.1" customHeight="1" x14ac:dyDescent="0.2">
      <c r="B43" s="2835"/>
      <c r="C43" s="1146">
        <v>12</v>
      </c>
      <c r="D43" s="1150" t="s">
        <v>673</v>
      </c>
      <c r="E43" s="1390">
        <v>2</v>
      </c>
      <c r="F43" s="1391">
        <v>1</v>
      </c>
      <c r="G43" s="1252">
        <v>2</v>
      </c>
      <c r="H43" s="888">
        <v>1</v>
      </c>
      <c r="I43" s="887">
        <v>1</v>
      </c>
      <c r="J43" s="930"/>
      <c r="K43" s="885">
        <f t="shared" si="9"/>
        <v>3</v>
      </c>
      <c r="L43" s="1381">
        <f t="shared" si="10"/>
        <v>4</v>
      </c>
      <c r="M43" s="1345">
        <f t="shared" si="11"/>
        <v>7</v>
      </c>
      <c r="N43" s="1109"/>
      <c r="O43" s="1243"/>
    </row>
    <row r="44" spans="2:15" s="991" customFormat="1" ht="14.1" customHeight="1" x14ac:dyDescent="0.2">
      <c r="B44" s="2835"/>
      <c r="C44" s="1160">
        <v>13</v>
      </c>
      <c r="D44" s="1150" t="s">
        <v>674</v>
      </c>
      <c r="E44" s="1390">
        <v>1</v>
      </c>
      <c r="F44" s="1391">
        <v>2</v>
      </c>
      <c r="G44" s="1252">
        <v>2</v>
      </c>
      <c r="H44" s="888">
        <v>1</v>
      </c>
      <c r="I44" s="887">
        <v>1</v>
      </c>
      <c r="J44" s="930"/>
      <c r="K44" s="885">
        <f t="shared" si="9"/>
        <v>3</v>
      </c>
      <c r="L44" s="1381">
        <f t="shared" si="10"/>
        <v>4</v>
      </c>
      <c r="M44" s="1345">
        <f t="shared" si="11"/>
        <v>7</v>
      </c>
      <c r="N44" s="1109"/>
      <c r="O44" s="1243"/>
    </row>
    <row r="45" spans="2:15" s="991" customFormat="1" ht="14.1" customHeight="1" x14ac:dyDescent="0.2">
      <c r="B45" s="2835"/>
      <c r="C45" s="1146">
        <v>14</v>
      </c>
      <c r="D45" s="1150" t="s">
        <v>681</v>
      </c>
      <c r="E45" s="1390"/>
      <c r="F45" s="1391">
        <v>1</v>
      </c>
      <c r="G45" s="1252">
        <v>1</v>
      </c>
      <c r="H45" s="888"/>
      <c r="I45" s="887"/>
      <c r="J45" s="930"/>
      <c r="K45" s="885">
        <f t="shared" si="9"/>
        <v>1</v>
      </c>
      <c r="L45" s="1381">
        <f t="shared" si="10"/>
        <v>1</v>
      </c>
      <c r="M45" s="1345">
        <f t="shared" si="11"/>
        <v>2</v>
      </c>
      <c r="N45" s="1109"/>
      <c r="O45" s="1243"/>
    </row>
    <row r="46" spans="2:15" s="991" customFormat="1" ht="14.1" customHeight="1" x14ac:dyDescent="0.2">
      <c r="B46" s="2835"/>
      <c r="C46" s="1160">
        <v>15</v>
      </c>
      <c r="D46" s="1150" t="s">
        <v>680</v>
      </c>
      <c r="E46" s="1390">
        <v>4</v>
      </c>
      <c r="F46" s="1391">
        <v>4</v>
      </c>
      <c r="G46" s="1252">
        <v>3</v>
      </c>
      <c r="H46" s="888">
        <v>3</v>
      </c>
      <c r="I46" s="887">
        <v>3</v>
      </c>
      <c r="J46" s="930">
        <v>3</v>
      </c>
      <c r="K46" s="885">
        <f t="shared" si="9"/>
        <v>8</v>
      </c>
      <c r="L46" s="1381">
        <f t="shared" si="10"/>
        <v>12</v>
      </c>
      <c r="M46" s="1345">
        <f t="shared" si="11"/>
        <v>20</v>
      </c>
      <c r="N46" s="1109"/>
      <c r="O46" s="1243"/>
    </row>
    <row r="47" spans="2:15" s="991" customFormat="1" ht="14.1" customHeight="1" x14ac:dyDescent="0.2">
      <c r="B47" s="2835"/>
      <c r="C47" s="1146">
        <v>16</v>
      </c>
      <c r="D47" s="1150" t="s">
        <v>678</v>
      </c>
      <c r="E47" s="1390">
        <v>1</v>
      </c>
      <c r="F47" s="1391">
        <v>1</v>
      </c>
      <c r="G47" s="1252">
        <v>1</v>
      </c>
      <c r="H47" s="888">
        <v>1</v>
      </c>
      <c r="I47" s="887">
        <v>1</v>
      </c>
      <c r="J47" s="930"/>
      <c r="K47" s="885">
        <f t="shared" si="9"/>
        <v>2</v>
      </c>
      <c r="L47" s="1381">
        <f t="shared" si="10"/>
        <v>3</v>
      </c>
      <c r="M47" s="1345">
        <f t="shared" si="11"/>
        <v>5</v>
      </c>
      <c r="N47" s="1109"/>
      <c r="O47" s="1243"/>
    </row>
    <row r="48" spans="2:15" s="991" customFormat="1" ht="14.1" customHeight="1" x14ac:dyDescent="0.2">
      <c r="B48" s="2835"/>
      <c r="C48" s="1160">
        <v>17</v>
      </c>
      <c r="D48" s="1149" t="s">
        <v>711</v>
      </c>
      <c r="E48" s="1390"/>
      <c r="F48" s="1391"/>
      <c r="G48" s="1252">
        <v>1</v>
      </c>
      <c r="H48" s="888">
        <v>1</v>
      </c>
      <c r="I48" s="887"/>
      <c r="J48" s="930"/>
      <c r="K48" s="885">
        <f t="shared" si="9"/>
        <v>0</v>
      </c>
      <c r="L48" s="1381">
        <f t="shared" si="10"/>
        <v>2</v>
      </c>
      <c r="M48" s="1345">
        <f t="shared" si="11"/>
        <v>2</v>
      </c>
      <c r="N48" s="1109"/>
      <c r="O48" s="1243"/>
    </row>
    <row r="49" spans="2:15" s="991" customFormat="1" ht="14.1" customHeight="1" x14ac:dyDescent="0.2">
      <c r="B49" s="2835"/>
      <c r="C49" s="1332">
        <v>18</v>
      </c>
      <c r="D49" s="1287" t="s">
        <v>682</v>
      </c>
      <c r="E49" s="1407">
        <v>1</v>
      </c>
      <c r="F49" s="1408">
        <v>1</v>
      </c>
      <c r="G49" s="1286">
        <v>1</v>
      </c>
      <c r="H49" s="1285">
        <v>1</v>
      </c>
      <c r="I49" s="1284">
        <v>1</v>
      </c>
      <c r="J49" s="1283">
        <v>1</v>
      </c>
      <c r="K49" s="1406">
        <f t="shared" si="9"/>
        <v>2</v>
      </c>
      <c r="L49" s="1405">
        <f t="shared" si="10"/>
        <v>4</v>
      </c>
      <c r="M49" s="1368">
        <f t="shared" si="11"/>
        <v>6</v>
      </c>
      <c r="N49" s="1357"/>
      <c r="O49" s="1243"/>
    </row>
    <row r="50" spans="2:15" s="991" customFormat="1" ht="19.350000000000001" customHeight="1" thickBot="1" x14ac:dyDescent="0.25">
      <c r="B50" s="2835"/>
      <c r="C50" s="1280" t="s">
        <v>857</v>
      </c>
      <c r="D50" s="1279"/>
      <c r="E50" s="1585"/>
      <c r="F50" s="1610"/>
      <c r="G50" s="1278"/>
      <c r="H50" s="921"/>
      <c r="I50" s="920"/>
      <c r="J50" s="920"/>
      <c r="K50" s="1404">
        <f>SUM(E50:G50)</f>
        <v>0</v>
      </c>
      <c r="L50" s="1403">
        <f>SUM(H50:J50)</f>
        <v>0</v>
      </c>
      <c r="M50" s="1402">
        <f t="shared" si="11"/>
        <v>0</v>
      </c>
      <c r="N50" s="2019"/>
      <c r="O50" s="1243"/>
    </row>
    <row r="51" spans="2:15" s="1223" customFormat="1" ht="19.5" customHeight="1" thickTop="1" x14ac:dyDescent="0.2">
      <c r="B51" s="1356"/>
      <c r="C51" s="1266" t="s">
        <v>773</v>
      </c>
      <c r="D51" s="1275"/>
      <c r="E51" s="1273">
        <f t="shared" ref="E51:M51" si="12">SUM(E52:E60)</f>
        <v>0</v>
      </c>
      <c r="F51" s="1273">
        <f t="shared" si="12"/>
        <v>0</v>
      </c>
      <c r="G51" s="1273">
        <f t="shared" si="12"/>
        <v>0</v>
      </c>
      <c r="H51" s="1273">
        <f t="shared" si="12"/>
        <v>0</v>
      </c>
      <c r="I51" s="1273">
        <f t="shared" si="12"/>
        <v>0</v>
      </c>
      <c r="J51" s="1274">
        <f t="shared" si="12"/>
        <v>0</v>
      </c>
      <c r="K51" s="1401">
        <f t="shared" si="12"/>
        <v>0</v>
      </c>
      <c r="L51" s="1401">
        <f t="shared" si="12"/>
        <v>0</v>
      </c>
      <c r="M51" s="1400">
        <f t="shared" si="12"/>
        <v>0</v>
      </c>
      <c r="N51" s="1355"/>
      <c r="O51" s="1243"/>
    </row>
    <row r="52" spans="2:15" s="1223" customFormat="1" ht="14.1" customHeight="1" x14ac:dyDescent="0.2">
      <c r="B52" s="988"/>
      <c r="C52" s="1126">
        <v>1</v>
      </c>
      <c r="D52" s="1259"/>
      <c r="E52" s="1392"/>
      <c r="F52" s="1393"/>
      <c r="G52" s="1257"/>
      <c r="H52" s="894"/>
      <c r="I52" s="893"/>
      <c r="J52" s="898"/>
      <c r="K52" s="895">
        <f t="shared" ref="K52:K60" si="13">SUM(E52:F52)</f>
        <v>0</v>
      </c>
      <c r="L52" s="1384">
        <f t="shared" ref="L52:L60" si="14">SUM(G52:J52)</f>
        <v>0</v>
      </c>
      <c r="M52" s="1383">
        <f t="shared" ref="M52:M60" si="15">SUM(K52:L52)</f>
        <v>0</v>
      </c>
      <c r="N52" s="1111"/>
      <c r="O52" s="1243"/>
    </row>
    <row r="53" spans="2:15" s="1223" customFormat="1" ht="14.1" customHeight="1" x14ac:dyDescent="0.2">
      <c r="B53" s="988"/>
      <c r="C53" s="1126">
        <v>2</v>
      </c>
      <c r="D53" s="1253"/>
      <c r="E53" s="1392"/>
      <c r="F53" s="1393"/>
      <c r="G53" s="1257"/>
      <c r="H53" s="894"/>
      <c r="I53" s="893"/>
      <c r="J53" s="898"/>
      <c r="K53" s="885">
        <f t="shared" si="13"/>
        <v>0</v>
      </c>
      <c r="L53" s="1381">
        <f t="shared" si="14"/>
        <v>0</v>
      </c>
      <c r="M53" s="1345">
        <f t="shared" si="15"/>
        <v>0</v>
      </c>
      <c r="N53" s="1111"/>
      <c r="O53" s="1243"/>
    </row>
    <row r="54" spans="2:15" s="1223" customFormat="1" ht="14.1" customHeight="1" x14ac:dyDescent="0.2">
      <c r="B54" s="988"/>
      <c r="C54" s="1126">
        <v>3</v>
      </c>
      <c r="D54" s="1253"/>
      <c r="E54" s="1392"/>
      <c r="F54" s="1393"/>
      <c r="G54" s="1257"/>
      <c r="H54" s="894"/>
      <c r="I54" s="893"/>
      <c r="J54" s="898"/>
      <c r="K54" s="885">
        <f t="shared" si="13"/>
        <v>0</v>
      </c>
      <c r="L54" s="1381">
        <f t="shared" si="14"/>
        <v>0</v>
      </c>
      <c r="M54" s="1345">
        <f t="shared" si="15"/>
        <v>0</v>
      </c>
      <c r="N54" s="1111"/>
      <c r="O54" s="1243"/>
    </row>
    <row r="55" spans="2:15" s="1223" customFormat="1" ht="14.1" customHeight="1" x14ac:dyDescent="0.2">
      <c r="B55" s="988"/>
      <c r="C55" s="1126">
        <v>4</v>
      </c>
      <c r="D55" s="1253"/>
      <c r="E55" s="1392"/>
      <c r="F55" s="1393"/>
      <c r="G55" s="1257"/>
      <c r="H55" s="894"/>
      <c r="I55" s="893"/>
      <c r="J55" s="898"/>
      <c r="K55" s="885">
        <f t="shared" si="13"/>
        <v>0</v>
      </c>
      <c r="L55" s="1381">
        <f t="shared" si="14"/>
        <v>0</v>
      </c>
      <c r="M55" s="1345">
        <f t="shared" si="15"/>
        <v>0</v>
      </c>
      <c r="N55" s="1111"/>
      <c r="O55" s="1243"/>
    </row>
    <row r="56" spans="2:15" s="1223" customFormat="1" ht="14.1" customHeight="1" x14ac:dyDescent="0.2">
      <c r="B56" s="988"/>
      <c r="C56" s="1126">
        <v>5</v>
      </c>
      <c r="D56" s="1253"/>
      <c r="E56" s="1392"/>
      <c r="F56" s="1393"/>
      <c r="G56" s="1257"/>
      <c r="H56" s="894"/>
      <c r="I56" s="893"/>
      <c r="J56" s="898"/>
      <c r="K56" s="885">
        <f t="shared" si="13"/>
        <v>0</v>
      </c>
      <c r="L56" s="1381">
        <f t="shared" si="14"/>
        <v>0</v>
      </c>
      <c r="M56" s="1345">
        <f t="shared" si="15"/>
        <v>0</v>
      </c>
      <c r="N56" s="1111"/>
      <c r="O56" s="1243"/>
    </row>
    <row r="57" spans="2:15" s="1223" customFormat="1" ht="14.1" customHeight="1" x14ac:dyDescent="0.2">
      <c r="B57" s="988"/>
      <c r="C57" s="1126">
        <v>6</v>
      </c>
      <c r="D57" s="1253"/>
      <c r="E57" s="1392"/>
      <c r="F57" s="1393"/>
      <c r="G57" s="1257"/>
      <c r="H57" s="894"/>
      <c r="I57" s="893"/>
      <c r="J57" s="898"/>
      <c r="K57" s="885">
        <f t="shared" si="13"/>
        <v>0</v>
      </c>
      <c r="L57" s="1381">
        <f t="shared" si="14"/>
        <v>0</v>
      </c>
      <c r="M57" s="1345">
        <f t="shared" si="15"/>
        <v>0</v>
      </c>
      <c r="N57" s="1111"/>
      <c r="O57" s="1243"/>
    </row>
    <row r="58" spans="2:15" s="1223" customFormat="1" ht="14.1" customHeight="1" x14ac:dyDescent="0.2">
      <c r="B58" s="929"/>
      <c r="C58" s="1125">
        <v>7</v>
      </c>
      <c r="D58" s="1253"/>
      <c r="E58" s="1390"/>
      <c r="F58" s="1391"/>
      <c r="G58" s="1252"/>
      <c r="H58" s="888"/>
      <c r="I58" s="887"/>
      <c r="J58" s="930"/>
      <c r="K58" s="885">
        <f t="shared" si="13"/>
        <v>0</v>
      </c>
      <c r="L58" s="1381">
        <f t="shared" si="14"/>
        <v>0</v>
      </c>
      <c r="M58" s="1345">
        <f t="shared" si="15"/>
        <v>0</v>
      </c>
      <c r="N58" s="883"/>
      <c r="O58" s="1243"/>
    </row>
    <row r="59" spans="2:15" s="1223" customFormat="1" ht="14.1" customHeight="1" x14ac:dyDescent="0.2">
      <c r="B59" s="929"/>
      <c r="C59" s="1125">
        <v>8</v>
      </c>
      <c r="D59" s="1253"/>
      <c r="E59" s="1390"/>
      <c r="F59" s="1391"/>
      <c r="G59" s="1252"/>
      <c r="H59" s="888"/>
      <c r="I59" s="887"/>
      <c r="J59" s="930"/>
      <c r="K59" s="885">
        <f t="shared" si="13"/>
        <v>0</v>
      </c>
      <c r="L59" s="1381">
        <f t="shared" si="14"/>
        <v>0</v>
      </c>
      <c r="M59" s="1345">
        <f t="shared" si="15"/>
        <v>0</v>
      </c>
      <c r="N59" s="883"/>
      <c r="O59" s="1243"/>
    </row>
    <row r="60" spans="2:15" s="1223" customFormat="1" ht="14.1" customHeight="1" thickBot="1" x14ac:dyDescent="0.25">
      <c r="B60" s="926"/>
      <c r="C60" s="1132">
        <v>9</v>
      </c>
      <c r="D60" s="1248"/>
      <c r="E60" s="1398"/>
      <c r="F60" s="1399"/>
      <c r="G60" s="1270"/>
      <c r="H60" s="911"/>
      <c r="I60" s="910"/>
      <c r="J60" s="1143"/>
      <c r="K60" s="908">
        <f t="shared" si="13"/>
        <v>0</v>
      </c>
      <c r="L60" s="1397">
        <f t="shared" si="14"/>
        <v>0</v>
      </c>
      <c r="M60" s="1396">
        <f t="shared" si="15"/>
        <v>0</v>
      </c>
      <c r="N60" s="1354"/>
      <c r="O60" s="1243"/>
    </row>
    <row r="61" spans="2:15" s="1223" customFormat="1" ht="19.350000000000001" customHeight="1" thickTop="1" x14ac:dyDescent="0.2">
      <c r="B61" s="1265"/>
      <c r="C61" s="1266" t="s">
        <v>772</v>
      </c>
      <c r="D61" s="1265"/>
      <c r="E61" s="1263">
        <f t="shared" ref="E61:M61" si="16">SUM(E62:E68)</f>
        <v>0</v>
      </c>
      <c r="F61" s="1262">
        <f t="shared" si="16"/>
        <v>0</v>
      </c>
      <c r="G61" s="1263">
        <f t="shared" si="16"/>
        <v>0</v>
      </c>
      <c r="H61" s="1264">
        <f t="shared" si="16"/>
        <v>0</v>
      </c>
      <c r="I61" s="1263">
        <f t="shared" si="16"/>
        <v>0</v>
      </c>
      <c r="J61" s="1263">
        <f t="shared" si="16"/>
        <v>0</v>
      </c>
      <c r="K61" s="1395">
        <f t="shared" si="16"/>
        <v>0</v>
      </c>
      <c r="L61" s="1395">
        <f t="shared" si="16"/>
        <v>0</v>
      </c>
      <c r="M61" s="1395">
        <f t="shared" si="16"/>
        <v>0</v>
      </c>
      <c r="N61" s="1353"/>
      <c r="O61" s="1243"/>
    </row>
    <row r="62" spans="2:15" s="1223" customFormat="1" ht="14.1" customHeight="1" x14ac:dyDescent="0.2">
      <c r="B62" s="988"/>
      <c r="C62" s="1126">
        <v>1</v>
      </c>
      <c r="D62" s="1253"/>
      <c r="E62" s="1392"/>
      <c r="F62" s="1393"/>
      <c r="G62" s="1257"/>
      <c r="H62" s="894"/>
      <c r="I62" s="893"/>
      <c r="J62" s="898"/>
      <c r="K62" s="895">
        <f t="shared" ref="K62:K72" si="17">SUM(E62:F62)</f>
        <v>0</v>
      </c>
      <c r="L62" s="1384">
        <f t="shared" ref="L62:L72" si="18">SUM(G62:J62)</f>
        <v>0</v>
      </c>
      <c r="M62" s="1383">
        <f t="shared" ref="M62:M72" si="19">SUM(K62:L62)</f>
        <v>0</v>
      </c>
      <c r="N62" s="1111"/>
      <c r="O62" s="1243"/>
    </row>
    <row r="63" spans="2:15" s="1223" customFormat="1" ht="14.1" customHeight="1" x14ac:dyDescent="0.2">
      <c r="B63" s="988"/>
      <c r="C63" s="1126">
        <v>2</v>
      </c>
      <c r="D63" s="1253"/>
      <c r="E63" s="1392"/>
      <c r="F63" s="1393"/>
      <c r="G63" s="1257"/>
      <c r="H63" s="894"/>
      <c r="I63" s="893"/>
      <c r="J63" s="898"/>
      <c r="K63" s="885">
        <f t="shared" si="17"/>
        <v>0</v>
      </c>
      <c r="L63" s="1381">
        <f t="shared" si="18"/>
        <v>0</v>
      </c>
      <c r="M63" s="1345">
        <f t="shared" si="19"/>
        <v>0</v>
      </c>
      <c r="N63" s="1111"/>
      <c r="O63" s="1243"/>
    </row>
    <row r="64" spans="2:15" s="1223" customFormat="1" ht="14.1" customHeight="1" x14ac:dyDescent="0.2">
      <c r="B64" s="988"/>
      <c r="C64" s="1126">
        <v>3</v>
      </c>
      <c r="D64" s="1253"/>
      <c r="E64" s="1392"/>
      <c r="F64" s="1393"/>
      <c r="G64" s="1257"/>
      <c r="H64" s="894"/>
      <c r="I64" s="893"/>
      <c r="J64" s="898"/>
      <c r="K64" s="885">
        <f t="shared" si="17"/>
        <v>0</v>
      </c>
      <c r="L64" s="1381">
        <f t="shared" si="18"/>
        <v>0</v>
      </c>
      <c r="M64" s="1345">
        <f t="shared" si="19"/>
        <v>0</v>
      </c>
      <c r="N64" s="1111"/>
      <c r="O64" s="1243"/>
    </row>
    <row r="65" spans="2:15" s="1223" customFormat="1" ht="14.1" customHeight="1" x14ac:dyDescent="0.2">
      <c r="B65" s="929"/>
      <c r="C65" s="1125">
        <v>4</v>
      </c>
      <c r="D65" s="1253"/>
      <c r="E65" s="1390"/>
      <c r="F65" s="1391"/>
      <c r="G65" s="1252"/>
      <c r="H65" s="888"/>
      <c r="I65" s="887"/>
      <c r="J65" s="930"/>
      <c r="K65" s="885">
        <f t="shared" si="17"/>
        <v>0</v>
      </c>
      <c r="L65" s="1381">
        <f t="shared" si="18"/>
        <v>0</v>
      </c>
      <c r="M65" s="1345">
        <f t="shared" si="19"/>
        <v>0</v>
      </c>
      <c r="N65" s="883"/>
      <c r="O65" s="1243"/>
    </row>
    <row r="66" spans="2:15" s="1223" customFormat="1" ht="14.1" customHeight="1" x14ac:dyDescent="0.2">
      <c r="B66" s="1133"/>
      <c r="C66" s="1125">
        <v>5</v>
      </c>
      <c r="D66" s="1253"/>
      <c r="E66" s="1390"/>
      <c r="F66" s="1391"/>
      <c r="G66" s="1252"/>
      <c r="H66" s="888"/>
      <c r="I66" s="887"/>
      <c r="J66" s="930"/>
      <c r="K66" s="885">
        <f t="shared" si="17"/>
        <v>0</v>
      </c>
      <c r="L66" s="1381">
        <f t="shared" si="18"/>
        <v>0</v>
      </c>
      <c r="M66" s="1345">
        <f t="shared" si="19"/>
        <v>0</v>
      </c>
      <c r="N66" s="883"/>
      <c r="O66" s="1243"/>
    </row>
    <row r="67" spans="2:15" s="1223" customFormat="1" ht="14.1" customHeight="1" x14ac:dyDescent="0.2">
      <c r="B67" s="929"/>
      <c r="C67" s="1125">
        <v>6</v>
      </c>
      <c r="D67" s="1253"/>
      <c r="E67" s="1390"/>
      <c r="F67" s="1391"/>
      <c r="G67" s="1252"/>
      <c r="H67" s="888"/>
      <c r="I67" s="887"/>
      <c r="J67" s="930"/>
      <c r="K67" s="885">
        <f t="shared" si="17"/>
        <v>0</v>
      </c>
      <c r="L67" s="1381">
        <f t="shared" si="18"/>
        <v>0</v>
      </c>
      <c r="M67" s="1345">
        <f t="shared" si="19"/>
        <v>0</v>
      </c>
      <c r="N67" s="883"/>
      <c r="O67" s="1243"/>
    </row>
    <row r="68" spans="2:15" s="1223" customFormat="1" ht="14.1" customHeight="1" thickBot="1" x14ac:dyDescent="0.25">
      <c r="B68" s="1351"/>
      <c r="C68" s="1249">
        <v>7</v>
      </c>
      <c r="D68" s="1466"/>
      <c r="E68" s="1388"/>
      <c r="F68" s="1389"/>
      <c r="G68" s="1247"/>
      <c r="H68" s="1246"/>
      <c r="I68" s="1122"/>
      <c r="J68" s="1139"/>
      <c r="K68" s="1387">
        <f t="shared" si="17"/>
        <v>0</v>
      </c>
      <c r="L68" s="1386">
        <f t="shared" si="18"/>
        <v>0</v>
      </c>
      <c r="M68" s="1339">
        <f t="shared" si="19"/>
        <v>0</v>
      </c>
      <c r="N68" s="1350"/>
      <c r="O68" s="1243"/>
    </row>
    <row r="69" spans="2:15" s="1223" customFormat="1" ht="14.1" customHeight="1" thickTop="1" x14ac:dyDescent="0.2">
      <c r="B69" s="1349"/>
      <c r="C69" s="1241" t="s">
        <v>828</v>
      </c>
      <c r="D69" s="1241"/>
      <c r="E69" s="1385"/>
      <c r="F69" s="1385"/>
      <c r="G69" s="1240"/>
      <c r="H69" s="1240"/>
      <c r="I69" s="1240"/>
      <c r="J69" s="1240"/>
      <c r="K69" s="895">
        <f t="shared" si="17"/>
        <v>0</v>
      </c>
      <c r="L69" s="1384">
        <f t="shared" si="18"/>
        <v>0</v>
      </c>
      <c r="M69" s="1383">
        <f t="shared" si="19"/>
        <v>0</v>
      </c>
      <c r="N69" s="1347"/>
    </row>
    <row r="70" spans="2:15" s="1223" customFormat="1" ht="14.1" customHeight="1" x14ac:dyDescent="0.2">
      <c r="B70" s="1346"/>
      <c r="C70" s="1235" t="s">
        <v>721</v>
      </c>
      <c r="D70" s="1235"/>
      <c r="E70" s="1382"/>
      <c r="F70" s="1382"/>
      <c r="G70" s="1234"/>
      <c r="H70" s="1234"/>
      <c r="I70" s="1234"/>
      <c r="J70" s="1234"/>
      <c r="K70" s="885">
        <f t="shared" si="17"/>
        <v>0</v>
      </c>
      <c r="L70" s="1381">
        <f t="shared" si="18"/>
        <v>0</v>
      </c>
      <c r="M70" s="1345">
        <f t="shared" si="19"/>
        <v>0</v>
      </c>
      <c r="N70" s="1344"/>
    </row>
    <row r="71" spans="2:15" s="1223" customFormat="1" ht="14.1" customHeight="1" x14ac:dyDescent="0.2">
      <c r="B71" s="1346"/>
      <c r="C71" s="1235" t="s">
        <v>829</v>
      </c>
      <c r="D71" s="1235"/>
      <c r="E71" s="1382"/>
      <c r="F71" s="1382"/>
      <c r="G71" s="1234"/>
      <c r="H71" s="1234"/>
      <c r="I71" s="1234"/>
      <c r="J71" s="1234"/>
      <c r="K71" s="885">
        <f t="shared" si="17"/>
        <v>0</v>
      </c>
      <c r="L71" s="1381">
        <f t="shared" si="18"/>
        <v>0</v>
      </c>
      <c r="M71" s="1345">
        <f t="shared" si="19"/>
        <v>0</v>
      </c>
      <c r="N71" s="1344"/>
    </row>
    <row r="72" spans="2:15" s="1223" customFormat="1" ht="14.1" customHeight="1" thickBot="1" x14ac:dyDescent="0.25">
      <c r="B72" s="1343"/>
      <c r="C72" s="1642" t="s">
        <v>853</v>
      </c>
      <c r="D72" s="1342"/>
      <c r="E72" s="1380"/>
      <c r="F72" s="1380"/>
      <c r="G72" s="1341"/>
      <c r="H72" s="1341"/>
      <c r="I72" s="1341"/>
      <c r="J72" s="1340"/>
      <c r="K72" s="877">
        <f t="shared" si="17"/>
        <v>0</v>
      </c>
      <c r="L72" s="1379">
        <f t="shared" si="18"/>
        <v>0</v>
      </c>
      <c r="M72" s="1378">
        <f t="shared" si="19"/>
        <v>0</v>
      </c>
      <c r="N72" s="1338"/>
    </row>
    <row r="73" spans="2:15" ht="22.15" customHeight="1" x14ac:dyDescent="0.2">
      <c r="C73" s="1222" t="s">
        <v>479</v>
      </c>
      <c r="D73" s="2837" t="s">
        <v>868</v>
      </c>
      <c r="E73" s="2837"/>
      <c r="F73" s="2837"/>
      <c r="G73" s="2837"/>
      <c r="H73" s="1095"/>
      <c r="I73" s="1095"/>
      <c r="J73" s="1203"/>
      <c r="K73" s="1203"/>
      <c r="L73" s="1203"/>
      <c r="M73" s="1095"/>
    </row>
    <row r="74" spans="2:15" x14ac:dyDescent="0.2">
      <c r="D74" s="1095"/>
      <c r="E74" s="1221"/>
      <c r="F74" s="1220"/>
      <c r="G74" s="1220"/>
      <c r="H74" s="1095"/>
      <c r="I74" s="1095"/>
      <c r="J74" s="1203"/>
      <c r="K74" s="1203"/>
      <c r="L74" s="1203"/>
      <c r="M74" s="1095"/>
    </row>
    <row r="75" spans="2:15" x14ac:dyDescent="0.2">
      <c r="D75" s="1095"/>
      <c r="E75" s="1220"/>
      <c r="F75" s="1220"/>
      <c r="G75" s="1220"/>
      <c r="H75" s="1095"/>
      <c r="I75" s="1095"/>
      <c r="J75" s="1203"/>
      <c r="K75" s="1203"/>
      <c r="L75" s="1203"/>
      <c r="M75" s="1095"/>
    </row>
  </sheetData>
  <sheetProtection algorithmName="SHA-512" hashValue="Dq81O8DGUpYxvZQ77GxA0dKciZ6g/OpzprNIDM3dwsUT2fx5sR/lW5Tcb8LkrggUEiMD6EaaUnjZ21vKcA96aA==" saltValue="0KCqYtDwOZjv4cX7mbDAsw==" spinCount="100000" sheet="1" selectLockedCells="1" selectUnlockedCells="1"/>
  <mergeCells count="19">
    <mergeCell ref="M2:N2"/>
    <mergeCell ref="N13:N19"/>
    <mergeCell ref="D3:L3"/>
    <mergeCell ref="J5:M5"/>
    <mergeCell ref="B21:B31"/>
    <mergeCell ref="B32:B50"/>
    <mergeCell ref="D73:G73"/>
    <mergeCell ref="N6:N12"/>
    <mergeCell ref="E7:J7"/>
    <mergeCell ref="K8:K12"/>
    <mergeCell ref="L8:L12"/>
    <mergeCell ref="E9:F9"/>
    <mergeCell ref="G9:J9"/>
    <mergeCell ref="E10:J10"/>
    <mergeCell ref="B6:D12"/>
    <mergeCell ref="E6:J6"/>
    <mergeCell ref="K6:L7"/>
    <mergeCell ref="M6:M12"/>
    <mergeCell ref="E12:J12"/>
  </mergeCells>
  <printOptions horizontalCentered="1"/>
  <pageMargins left="0.59055118110236227" right="0.51181102362204722" top="1.1811023622047245" bottom="0.98425196850393704" header="0.51181102362204722" footer="0.51181102362204722"/>
  <pageSetup paperSize="9" scale="42"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1A6BC3E1-F36E-4E0C-BE88-15A2392F9DE7}">
          <x14:formula1>
            <xm:f>słownik!$A$2:$A$175</xm:f>
          </x14:formula1>
          <xm:sqref>D52:D60 D62:D68</xm:sqref>
        </x14:dataValidation>
      </x14:dataValidations>
    </ext>
  </extLst>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44E31F-A6E3-449E-B8E7-D12BEBBD5054}">
  <sheetPr>
    <tabColor rgb="FFFF0000"/>
    <pageSetUpPr fitToPage="1"/>
  </sheetPr>
  <dimension ref="B1:O73"/>
  <sheetViews>
    <sheetView view="pageBreakPreview" zoomScale="90" zoomScaleNormal="100" zoomScaleSheetLayoutView="90" workbookViewId="0">
      <selection activeCell="L1" sqref="L1:N1"/>
    </sheetView>
  </sheetViews>
  <sheetFormatPr defaultColWidth="9.28515625" defaultRowHeight="12.75" x14ac:dyDescent="0.2"/>
  <cols>
    <col min="1" max="1" width="2.85546875" style="874" customWidth="1"/>
    <col min="2" max="2" width="6.42578125" style="874" customWidth="1"/>
    <col min="3" max="3" width="4.42578125" style="874" customWidth="1"/>
    <col min="4" max="4" width="46.7109375" style="874" customWidth="1"/>
    <col min="5" max="10" width="5.7109375" style="874" customWidth="1"/>
    <col min="11" max="11" width="6.5703125" style="874" customWidth="1"/>
    <col min="12" max="12" width="6.7109375" style="874" customWidth="1"/>
    <col min="13" max="13" width="8.5703125" style="874" customWidth="1"/>
    <col min="14" max="14" width="12.28515625" style="874" customWidth="1"/>
    <col min="15" max="15" width="5.42578125" style="874" customWidth="1"/>
    <col min="16" max="16384" width="9.28515625" style="874"/>
  </cols>
  <sheetData>
    <row r="1" spans="2:15" s="1223" customFormat="1" ht="18" x14ac:dyDescent="0.2">
      <c r="B1" s="966"/>
      <c r="C1" s="966"/>
      <c r="D1" s="965" t="str">
        <f>wizyt!C3</f>
        <v>??</v>
      </c>
      <c r="E1" s="1017"/>
      <c r="F1" s="1017"/>
      <c r="G1" s="1017"/>
      <c r="H1" s="1017"/>
      <c r="I1" s="1017"/>
      <c r="J1" s="1017"/>
      <c r="K1" s="1017"/>
      <c r="L1" s="2040" t="str">
        <f>wizyt!$B$1</f>
        <v xml:space="preserve"> </v>
      </c>
      <c r="M1" s="2708" t="str">
        <f>wizyt!$D$1</f>
        <v xml:space="preserve"> </v>
      </c>
      <c r="N1" s="2709"/>
    </row>
    <row r="2" spans="2:15" s="1223" customFormat="1" ht="20.25" x14ac:dyDescent="0.2">
      <c r="B2" s="270"/>
      <c r="C2" s="270"/>
      <c r="D2" s="2710" t="s">
        <v>755</v>
      </c>
      <c r="E2" s="2710"/>
      <c r="F2" s="2710"/>
      <c r="G2" s="2710"/>
      <c r="H2" s="2710"/>
      <c r="I2" s="2710"/>
      <c r="J2" s="2710"/>
      <c r="K2" s="2710"/>
      <c r="L2" s="2710"/>
      <c r="M2" s="998" t="str">
        <f>wizyt!H3</f>
        <v>2023/2024</v>
      </c>
      <c r="N2" s="270"/>
    </row>
    <row r="3" spans="2:15" s="1223" customFormat="1" ht="18.75" customHeight="1" x14ac:dyDescent="0.2">
      <c r="B3" s="997" t="s">
        <v>775</v>
      </c>
      <c r="C3" s="963"/>
      <c r="D3" s="996"/>
      <c r="E3" s="996"/>
      <c r="F3" s="996"/>
      <c r="G3" s="996"/>
      <c r="H3" s="1445" t="s">
        <v>858</v>
      </c>
      <c r="I3" s="996"/>
      <c r="J3" s="996" t="s">
        <v>859</v>
      </c>
      <c r="K3" s="996"/>
      <c r="L3" s="996"/>
      <c r="M3" s="995"/>
      <c r="N3" s="270"/>
    </row>
    <row r="4" spans="2:15" s="1223" customFormat="1" ht="27" customHeight="1" thickBot="1" x14ac:dyDescent="0.25">
      <c r="B4" s="1323" t="s">
        <v>794</v>
      </c>
      <c r="C4" s="1322"/>
      <c r="D4" s="330"/>
      <c r="E4" s="1016"/>
      <c r="F4" s="1016"/>
      <c r="G4" s="1321"/>
      <c r="H4" s="1016"/>
      <c r="I4" s="1016"/>
      <c r="J4" s="2849"/>
      <c r="K4" s="2849"/>
      <c r="L4" s="2849"/>
      <c r="M4" s="2849"/>
      <c r="N4" s="270"/>
    </row>
    <row r="5" spans="2:15" s="1223" customFormat="1" ht="12.75" customHeight="1" x14ac:dyDescent="0.2">
      <c r="B5" s="2713" t="s">
        <v>756</v>
      </c>
      <c r="C5" s="2765"/>
      <c r="D5" s="2765"/>
      <c r="E5" s="2850" t="s">
        <v>691</v>
      </c>
      <c r="F5" s="2851"/>
      <c r="G5" s="2851"/>
      <c r="H5" s="2851"/>
      <c r="I5" s="2851"/>
      <c r="J5" s="2852"/>
      <c r="K5" s="2862" t="s">
        <v>109</v>
      </c>
      <c r="L5" s="2863"/>
      <c r="M5" s="2853" t="s">
        <v>790</v>
      </c>
      <c r="N5" s="2838" t="s">
        <v>758</v>
      </c>
    </row>
    <row r="6" spans="2:15" s="1223" customFormat="1" ht="12.75" customHeight="1" x14ac:dyDescent="0.2">
      <c r="B6" s="2715"/>
      <c r="C6" s="2766"/>
      <c r="D6" s="2766"/>
      <c r="E6" s="2841" t="s">
        <v>817</v>
      </c>
      <c r="F6" s="2841"/>
      <c r="G6" s="2841"/>
      <c r="H6" s="2841"/>
      <c r="I6" s="2841"/>
      <c r="J6" s="2842"/>
      <c r="K6" s="2864"/>
      <c r="L6" s="2865"/>
      <c r="M6" s="2854"/>
      <c r="N6" s="2839"/>
    </row>
    <row r="7" spans="2:15" s="1223" customFormat="1" ht="12.75" customHeight="1" x14ac:dyDescent="0.2">
      <c r="B7" s="2715"/>
      <c r="C7" s="2766"/>
      <c r="D7" s="2766"/>
      <c r="E7" s="958" t="s">
        <v>523</v>
      </c>
      <c r="F7" s="958" t="s">
        <v>524</v>
      </c>
      <c r="G7" s="958" t="s">
        <v>525</v>
      </c>
      <c r="H7" s="960" t="s">
        <v>526</v>
      </c>
      <c r="I7" s="960" t="s">
        <v>527</v>
      </c>
      <c r="J7" s="1376" t="s">
        <v>528</v>
      </c>
      <c r="K7" s="2856" t="s">
        <v>862</v>
      </c>
      <c r="L7" s="2859" t="s">
        <v>856</v>
      </c>
      <c r="M7" s="2854"/>
      <c r="N7" s="2839"/>
    </row>
    <row r="8" spans="2:15" s="1223" customFormat="1" ht="12.75" customHeight="1" x14ac:dyDescent="0.2">
      <c r="B8" s="2715"/>
      <c r="C8" s="2766"/>
      <c r="D8" s="2766"/>
      <c r="E8" s="2873" t="s">
        <v>872</v>
      </c>
      <c r="F8" s="2874"/>
      <c r="G8" s="2824" t="s">
        <v>856</v>
      </c>
      <c r="H8" s="2825"/>
      <c r="I8" s="2825"/>
      <c r="J8" s="2826"/>
      <c r="K8" s="2857"/>
      <c r="L8" s="2860"/>
      <c r="M8" s="2854"/>
      <c r="N8" s="2839"/>
    </row>
    <row r="9" spans="2:15" s="1223" customFormat="1" ht="12.75" customHeight="1" x14ac:dyDescent="0.2">
      <c r="B9" s="2715"/>
      <c r="C9" s="2766"/>
      <c r="D9" s="2766"/>
      <c r="E9" s="2754" t="s">
        <v>844</v>
      </c>
      <c r="F9" s="2695"/>
      <c r="G9" s="2695"/>
      <c r="H9" s="2695"/>
      <c r="I9" s="2695"/>
      <c r="J9" s="2809"/>
      <c r="K9" s="2857"/>
      <c r="L9" s="2860"/>
      <c r="M9" s="2854"/>
      <c r="N9" s="2839"/>
    </row>
    <row r="10" spans="2:15" s="1223" customFormat="1" ht="12.75" customHeight="1" x14ac:dyDescent="0.2">
      <c r="B10" s="2715"/>
      <c r="C10" s="2766"/>
      <c r="D10" s="2766"/>
      <c r="E10" s="1728">
        <f>'kalendarz  A'!$F$30</f>
        <v>27</v>
      </c>
      <c r="F10" s="1728">
        <f>'kalendarz  A'!$F$30</f>
        <v>27</v>
      </c>
      <c r="G10" s="1728">
        <f>'kalendarz  A'!$F$30</f>
        <v>27</v>
      </c>
      <c r="H10" s="1728">
        <f>'kalendarz  A'!$F$30</f>
        <v>27</v>
      </c>
      <c r="I10" s="1728">
        <f>'kalendarz  A'!$F$30</f>
        <v>27</v>
      </c>
      <c r="J10" s="1728">
        <f>'kalendarz  A'!$F$31</f>
        <v>11</v>
      </c>
      <c r="K10" s="2857"/>
      <c r="L10" s="2860"/>
      <c r="M10" s="2854"/>
      <c r="N10" s="2839"/>
    </row>
    <row r="11" spans="2:15" s="1223" customFormat="1" ht="16.5" customHeight="1" thickBot="1" x14ac:dyDescent="0.25">
      <c r="B11" s="2717"/>
      <c r="C11" s="2767"/>
      <c r="D11" s="2767"/>
      <c r="E11" s="2827" t="s">
        <v>845</v>
      </c>
      <c r="F11" s="2828"/>
      <c r="G11" s="2828"/>
      <c r="H11" s="2828"/>
      <c r="I11" s="2828"/>
      <c r="J11" s="2829"/>
      <c r="K11" s="2858"/>
      <c r="L11" s="2861"/>
      <c r="M11" s="2855"/>
      <c r="N11" s="2840"/>
    </row>
    <row r="12" spans="2:15" s="1223" customFormat="1" ht="27" customHeight="1" thickBot="1" x14ac:dyDescent="0.25">
      <c r="B12" s="1375"/>
      <c r="C12" s="1316"/>
      <c r="D12" s="1315" t="s">
        <v>818</v>
      </c>
      <c r="E12" s="1195">
        <f t="shared" ref="E12:J12" si="0">SUM(E16:E18)+E13</f>
        <v>30</v>
      </c>
      <c r="F12" s="1195">
        <f t="shared" si="0"/>
        <v>32</v>
      </c>
      <c r="G12" s="1195">
        <f t="shared" si="0"/>
        <v>31</v>
      </c>
      <c r="H12" s="1195">
        <f t="shared" si="0"/>
        <v>26</v>
      </c>
      <c r="I12" s="1195">
        <f t="shared" si="0"/>
        <v>23</v>
      </c>
      <c r="J12" s="1195">
        <f t="shared" si="0"/>
        <v>19</v>
      </c>
      <c r="K12" s="1418">
        <f t="shared" ref="K12:K18" si="1">SUM(E12:F12)</f>
        <v>62</v>
      </c>
      <c r="L12" s="1313">
        <f t="shared" ref="L12:L18" si="2">SUM(G12:J12)</f>
        <v>99</v>
      </c>
      <c r="M12" s="1313">
        <f>SUM(K12:L12)</f>
        <v>161</v>
      </c>
      <c r="N12" s="2843"/>
      <c r="O12" s="1243"/>
    </row>
    <row r="13" spans="2:15" s="1223" customFormat="1" ht="14.25" customHeight="1" x14ac:dyDescent="0.2">
      <c r="B13" s="1372"/>
      <c r="C13" s="1308"/>
      <c r="D13" s="1183" t="s">
        <v>819</v>
      </c>
      <c r="E13" s="1374">
        <f t="shared" ref="E13:J13" si="3">SUM(E14:E15)</f>
        <v>30</v>
      </c>
      <c r="F13" s="1374">
        <f t="shared" si="3"/>
        <v>32</v>
      </c>
      <c r="G13" s="1307">
        <f t="shared" si="3"/>
        <v>31</v>
      </c>
      <c r="H13" s="1307">
        <f t="shared" si="3"/>
        <v>26</v>
      </c>
      <c r="I13" s="1307">
        <f t="shared" si="3"/>
        <v>23</v>
      </c>
      <c r="J13" s="1307">
        <f t="shared" si="3"/>
        <v>19</v>
      </c>
      <c r="K13" s="1416">
        <f t="shared" si="1"/>
        <v>62</v>
      </c>
      <c r="L13" s="1310">
        <f t="shared" si="2"/>
        <v>99</v>
      </c>
      <c r="M13" s="1373">
        <f>SUM(E13:J13)</f>
        <v>161</v>
      </c>
      <c r="N13" s="2844"/>
      <c r="O13" s="1243"/>
    </row>
    <row r="14" spans="2:15" s="1223" customFormat="1" ht="14.25" customHeight="1" x14ac:dyDescent="0.2">
      <c r="B14" s="1372"/>
      <c r="C14" s="1308"/>
      <c r="D14" s="1183" t="s">
        <v>820</v>
      </c>
      <c r="E14" s="1374">
        <f t="shared" ref="E14:J14" si="4">SUM(E20:E30)</f>
        <v>0</v>
      </c>
      <c r="F14" s="1374">
        <f t="shared" si="4"/>
        <v>0</v>
      </c>
      <c r="G14" s="1307">
        <f t="shared" si="4"/>
        <v>0</v>
      </c>
      <c r="H14" s="1307">
        <f t="shared" si="4"/>
        <v>0</v>
      </c>
      <c r="I14" s="1307">
        <f t="shared" si="4"/>
        <v>0</v>
      </c>
      <c r="J14" s="1307">
        <f t="shared" si="4"/>
        <v>0</v>
      </c>
      <c r="K14" s="1417">
        <f t="shared" si="1"/>
        <v>0</v>
      </c>
      <c r="L14" s="1310">
        <f t="shared" si="2"/>
        <v>0</v>
      </c>
      <c r="M14" s="1373">
        <f>SUM(E14:J14)</f>
        <v>0</v>
      </c>
      <c r="N14" s="2844"/>
      <c r="O14" s="1243"/>
    </row>
    <row r="15" spans="2:15" s="1223" customFormat="1" ht="14.25" customHeight="1" x14ac:dyDescent="0.2">
      <c r="B15" s="1372"/>
      <c r="C15" s="1308"/>
      <c r="D15" s="1183" t="s">
        <v>821</v>
      </c>
      <c r="E15" s="1374">
        <f t="shared" ref="E15:J15" si="5">SUM(E31:E48)</f>
        <v>30</v>
      </c>
      <c r="F15" s="1374">
        <f t="shared" si="5"/>
        <v>32</v>
      </c>
      <c r="G15" s="1307">
        <f t="shared" si="5"/>
        <v>31</v>
      </c>
      <c r="H15" s="1307">
        <f t="shared" si="5"/>
        <v>26</v>
      </c>
      <c r="I15" s="1307">
        <f t="shared" si="5"/>
        <v>23</v>
      </c>
      <c r="J15" s="1307">
        <f t="shared" si="5"/>
        <v>19</v>
      </c>
      <c r="K15" s="1417">
        <f t="shared" si="1"/>
        <v>62</v>
      </c>
      <c r="L15" s="1310">
        <f t="shared" si="2"/>
        <v>99</v>
      </c>
      <c r="M15" s="1373">
        <f>SUM(E15:J15)</f>
        <v>161</v>
      </c>
      <c r="N15" s="2844"/>
      <c r="O15" s="1243"/>
    </row>
    <row r="16" spans="2:15" s="1223" customFormat="1" ht="14.25" customHeight="1" x14ac:dyDescent="0.2">
      <c r="B16" s="1372"/>
      <c r="C16" s="1308"/>
      <c r="D16" s="1183" t="s">
        <v>822</v>
      </c>
      <c r="E16" s="1374">
        <f t="shared" ref="E16:J16" si="6">E49</f>
        <v>0</v>
      </c>
      <c r="F16" s="1374">
        <f t="shared" si="6"/>
        <v>0</v>
      </c>
      <c r="G16" s="1307">
        <f t="shared" si="6"/>
        <v>0</v>
      </c>
      <c r="H16" s="1311">
        <f t="shared" si="6"/>
        <v>0</v>
      </c>
      <c r="I16" s="1311">
        <f t="shared" si="6"/>
        <v>0</v>
      </c>
      <c r="J16" s="1312">
        <f t="shared" si="6"/>
        <v>0</v>
      </c>
      <c r="K16" s="1416">
        <f t="shared" si="1"/>
        <v>0</v>
      </c>
      <c r="L16" s="1310">
        <f t="shared" si="2"/>
        <v>0</v>
      </c>
      <c r="M16" s="1373">
        <f>SUM(E16:J16)</f>
        <v>0</v>
      </c>
      <c r="N16" s="2844"/>
      <c r="O16" s="1243"/>
    </row>
    <row r="17" spans="2:15" s="1223" customFormat="1" ht="14.25" customHeight="1" x14ac:dyDescent="0.2">
      <c r="B17" s="1372"/>
      <c r="C17" s="1308"/>
      <c r="D17" s="1183" t="s">
        <v>823</v>
      </c>
      <c r="E17" s="1371">
        <f t="shared" ref="E17:J17" si="7">E59</f>
        <v>0</v>
      </c>
      <c r="F17" s="1371">
        <f t="shared" si="7"/>
        <v>0</v>
      </c>
      <c r="G17" s="1307">
        <f t="shared" si="7"/>
        <v>0</v>
      </c>
      <c r="H17" s="1311">
        <f t="shared" si="7"/>
        <v>0</v>
      </c>
      <c r="I17" s="1311">
        <f t="shared" si="7"/>
        <v>0</v>
      </c>
      <c r="J17" s="1311">
        <f t="shared" si="7"/>
        <v>0</v>
      </c>
      <c r="K17" s="1416">
        <f t="shared" si="1"/>
        <v>0</v>
      </c>
      <c r="L17" s="1310">
        <f t="shared" si="2"/>
        <v>0</v>
      </c>
      <c r="M17" s="1373">
        <f>SUM(E17:J17)</f>
        <v>0</v>
      </c>
      <c r="N17" s="2844"/>
      <c r="O17" s="1243"/>
    </row>
    <row r="18" spans="2:15" s="1223" customFormat="1" ht="13.5" customHeight="1" thickBot="1" x14ac:dyDescent="0.25">
      <c r="B18" s="1372"/>
      <c r="C18" s="1308"/>
      <c r="D18" s="1039" t="s">
        <v>846</v>
      </c>
      <c r="E18" s="1371">
        <f t="shared" ref="E18:J18" si="8">SUM(E67:E70)</f>
        <v>0</v>
      </c>
      <c r="F18" s="1371">
        <f t="shared" si="8"/>
        <v>0</v>
      </c>
      <c r="G18" s="1307">
        <f t="shared" si="8"/>
        <v>0</v>
      </c>
      <c r="H18" s="1307">
        <f t="shared" si="8"/>
        <v>0</v>
      </c>
      <c r="I18" s="1307">
        <f t="shared" si="8"/>
        <v>0</v>
      </c>
      <c r="J18" s="1307">
        <f t="shared" si="8"/>
        <v>0</v>
      </c>
      <c r="K18" s="1416">
        <f t="shared" si="1"/>
        <v>0</v>
      </c>
      <c r="L18" s="1306">
        <f t="shared" si="2"/>
        <v>0</v>
      </c>
      <c r="M18" s="1415">
        <f>SUM(K18:L18)</f>
        <v>0</v>
      </c>
      <c r="N18" s="2845"/>
      <c r="O18" s="1243"/>
    </row>
    <row r="19" spans="2:15" s="1223" customFormat="1" ht="19.5" customHeight="1" x14ac:dyDescent="0.2">
      <c r="B19" s="1869"/>
      <c r="C19" s="1865" t="s">
        <v>766</v>
      </c>
      <c r="D19" s="1865"/>
      <c r="E19" s="1866"/>
      <c r="F19" s="1866"/>
      <c r="G19" s="1866"/>
      <c r="H19" s="1866"/>
      <c r="I19" s="1866"/>
      <c r="J19" s="1866"/>
      <c r="K19" s="1867"/>
      <c r="L19" s="1867"/>
      <c r="M19" s="1866"/>
      <c r="N19" s="1870"/>
      <c r="O19" s="1243"/>
    </row>
    <row r="20" spans="2:15" s="991" customFormat="1" ht="14.1" customHeight="1" x14ac:dyDescent="0.2">
      <c r="B20" s="2834" t="s">
        <v>826</v>
      </c>
      <c r="C20" s="1303">
        <v>1</v>
      </c>
      <c r="D20" s="1304" t="s">
        <v>795</v>
      </c>
      <c r="E20" s="1411"/>
      <c r="F20" s="1412"/>
      <c r="G20" s="1411"/>
      <c r="H20" s="1587"/>
      <c r="I20" s="945"/>
      <c r="J20" s="947"/>
      <c r="K20" s="943">
        <f t="shared" ref="K20:K47" si="9">SUM(E20:F20)</f>
        <v>0</v>
      </c>
      <c r="L20" s="1414">
        <f t="shared" ref="L20:L47" si="10">SUM(G20:J20)</f>
        <v>0</v>
      </c>
      <c r="M20" s="1413">
        <f t="shared" ref="M20:M48" si="11">SUM(K20:L20)</f>
        <v>0</v>
      </c>
      <c r="N20" s="1367"/>
      <c r="O20" s="1243"/>
    </row>
    <row r="21" spans="2:15" s="991" customFormat="1" ht="14.1" customHeight="1" x14ac:dyDescent="0.2">
      <c r="B21" s="2835"/>
      <c r="C21" s="1125">
        <v>2</v>
      </c>
      <c r="D21" s="1302" t="s">
        <v>796</v>
      </c>
      <c r="E21" s="1392"/>
      <c r="F21" s="1393"/>
      <c r="G21" s="1392"/>
      <c r="H21" s="1561"/>
      <c r="I21" s="893"/>
      <c r="J21" s="886"/>
      <c r="K21" s="885">
        <f t="shared" si="9"/>
        <v>0</v>
      </c>
      <c r="L21" s="1381">
        <f t="shared" si="10"/>
        <v>0</v>
      </c>
      <c r="M21" s="1345">
        <f t="shared" si="11"/>
        <v>0</v>
      </c>
      <c r="N21" s="1369"/>
      <c r="O21" s="1243"/>
    </row>
    <row r="22" spans="2:15" s="991" customFormat="1" ht="14.1" customHeight="1" x14ac:dyDescent="0.2">
      <c r="B22" s="2835"/>
      <c r="C22" s="1125">
        <v>3</v>
      </c>
      <c r="D22" s="1302" t="s">
        <v>797</v>
      </c>
      <c r="E22" s="1392"/>
      <c r="F22" s="1393"/>
      <c r="G22" s="1392"/>
      <c r="H22" s="1561"/>
      <c r="I22" s="893"/>
      <c r="J22" s="889"/>
      <c r="K22" s="885">
        <f t="shared" si="9"/>
        <v>0</v>
      </c>
      <c r="L22" s="1381">
        <f t="shared" si="10"/>
        <v>0</v>
      </c>
      <c r="M22" s="1345">
        <f t="shared" si="11"/>
        <v>0</v>
      </c>
      <c r="N22" s="1369"/>
      <c r="O22" s="1243"/>
    </row>
    <row r="23" spans="2:15" s="991" customFormat="1" ht="14.1" customHeight="1" x14ac:dyDescent="0.2">
      <c r="B23" s="2835"/>
      <c r="C23" s="1125">
        <v>4</v>
      </c>
      <c r="D23" s="1302" t="s">
        <v>798</v>
      </c>
      <c r="E23" s="1392"/>
      <c r="F23" s="1393"/>
      <c r="G23" s="1392"/>
      <c r="H23" s="1561"/>
      <c r="I23" s="893"/>
      <c r="J23" s="889"/>
      <c r="K23" s="885">
        <f t="shared" si="9"/>
        <v>0</v>
      </c>
      <c r="L23" s="1381">
        <f t="shared" si="10"/>
        <v>0</v>
      </c>
      <c r="M23" s="1345">
        <f t="shared" si="11"/>
        <v>0</v>
      </c>
      <c r="N23" s="1369"/>
      <c r="O23" s="1243"/>
    </row>
    <row r="24" spans="2:15" s="991" customFormat="1" ht="14.1" customHeight="1" x14ac:dyDescent="0.2">
      <c r="B24" s="2835"/>
      <c r="C24" s="1125">
        <v>5</v>
      </c>
      <c r="D24" s="1302" t="s">
        <v>874</v>
      </c>
      <c r="E24" s="1392"/>
      <c r="F24" s="1393"/>
      <c r="G24" s="1392"/>
      <c r="H24" s="1561"/>
      <c r="I24" s="893"/>
      <c r="J24" s="898"/>
      <c r="K24" s="885">
        <f t="shared" si="9"/>
        <v>0</v>
      </c>
      <c r="L24" s="1381">
        <f t="shared" si="10"/>
        <v>0</v>
      </c>
      <c r="M24" s="1345">
        <f t="shared" si="11"/>
        <v>0</v>
      </c>
      <c r="N24" s="1369"/>
      <c r="O24" s="1243"/>
    </row>
    <row r="25" spans="2:15" s="991" customFormat="1" ht="14.1" customHeight="1" x14ac:dyDescent="0.2">
      <c r="B25" s="2835"/>
      <c r="C25" s="1125">
        <v>6</v>
      </c>
      <c r="D25" s="1302" t="s">
        <v>769</v>
      </c>
      <c r="E25" s="1392"/>
      <c r="F25" s="1393"/>
      <c r="G25" s="1392"/>
      <c r="H25" s="1561"/>
      <c r="I25" s="893"/>
      <c r="J25" s="898"/>
      <c r="K25" s="885">
        <f t="shared" si="9"/>
        <v>0</v>
      </c>
      <c r="L25" s="1381">
        <f t="shared" si="10"/>
        <v>0</v>
      </c>
      <c r="M25" s="1345">
        <f t="shared" si="11"/>
        <v>0</v>
      </c>
      <c r="N25" s="1369"/>
      <c r="O25" s="1243"/>
    </row>
    <row r="26" spans="2:15" s="991" customFormat="1" ht="14.1" customHeight="1" x14ac:dyDescent="0.2">
      <c r="B26" s="2835"/>
      <c r="C26" s="1125">
        <v>7</v>
      </c>
      <c r="D26" s="1302" t="s">
        <v>782</v>
      </c>
      <c r="E26" s="1392"/>
      <c r="F26" s="1393"/>
      <c r="G26" s="1392"/>
      <c r="H26" s="1561"/>
      <c r="I26" s="893"/>
      <c r="J26" s="898"/>
      <c r="K26" s="885">
        <f t="shared" si="9"/>
        <v>0</v>
      </c>
      <c r="L26" s="1381">
        <f t="shared" si="10"/>
        <v>0</v>
      </c>
      <c r="M26" s="1345">
        <f t="shared" si="11"/>
        <v>0</v>
      </c>
      <c r="N26" s="1369"/>
      <c r="O26" s="1243"/>
    </row>
    <row r="27" spans="2:15" s="991" customFormat="1" ht="14.1" customHeight="1" x14ac:dyDescent="0.2">
      <c r="B27" s="2835"/>
      <c r="C27" s="1125">
        <v>8</v>
      </c>
      <c r="D27" s="1302" t="s">
        <v>694</v>
      </c>
      <c r="E27" s="1392"/>
      <c r="F27" s="1393"/>
      <c r="G27" s="1392"/>
      <c r="H27" s="1561"/>
      <c r="I27" s="893"/>
      <c r="J27" s="898"/>
      <c r="K27" s="885">
        <f t="shared" si="9"/>
        <v>0</v>
      </c>
      <c r="L27" s="1381">
        <f t="shared" si="10"/>
        <v>0</v>
      </c>
      <c r="M27" s="1345">
        <f t="shared" si="11"/>
        <v>0</v>
      </c>
      <c r="N27" s="1369"/>
      <c r="O27" s="1243"/>
    </row>
    <row r="28" spans="2:15" s="991" customFormat="1" ht="14.1" customHeight="1" x14ac:dyDescent="0.2">
      <c r="B28" s="2835"/>
      <c r="C28" s="1125">
        <v>9</v>
      </c>
      <c r="D28" s="1302" t="s">
        <v>699</v>
      </c>
      <c r="E28" s="1392"/>
      <c r="F28" s="1393"/>
      <c r="G28" s="1392"/>
      <c r="H28" s="1561"/>
      <c r="I28" s="893"/>
      <c r="J28" s="898"/>
      <c r="K28" s="885">
        <f t="shared" si="9"/>
        <v>0</v>
      </c>
      <c r="L28" s="1381">
        <f t="shared" si="10"/>
        <v>0</v>
      </c>
      <c r="M28" s="1345">
        <f t="shared" si="11"/>
        <v>0</v>
      </c>
      <c r="N28" s="1369"/>
      <c r="O28" s="1243"/>
    </row>
    <row r="29" spans="2:15" s="991" customFormat="1" ht="14.1" customHeight="1" x14ac:dyDescent="0.2">
      <c r="B29" s="2835"/>
      <c r="C29" s="1125">
        <v>10</v>
      </c>
      <c r="D29" s="1302" t="s">
        <v>716</v>
      </c>
      <c r="E29" s="1392"/>
      <c r="F29" s="1393"/>
      <c r="G29" s="1392"/>
      <c r="H29" s="1561"/>
      <c r="I29" s="893"/>
      <c r="J29" s="898"/>
      <c r="K29" s="885">
        <f t="shared" si="9"/>
        <v>0</v>
      </c>
      <c r="L29" s="1381">
        <f t="shared" si="10"/>
        <v>0</v>
      </c>
      <c r="M29" s="1345">
        <f t="shared" si="11"/>
        <v>0</v>
      </c>
      <c r="N29" s="1369"/>
      <c r="O29" s="1243"/>
    </row>
    <row r="30" spans="2:15" s="991" customFormat="1" ht="14.1" customHeight="1" x14ac:dyDescent="0.2">
      <c r="B30" s="2836"/>
      <c r="C30" s="1333">
        <v>11</v>
      </c>
      <c r="D30" s="1300" t="s">
        <v>702</v>
      </c>
      <c r="E30" s="1407"/>
      <c r="F30" s="1408"/>
      <c r="G30" s="1407"/>
      <c r="H30" s="1588"/>
      <c r="I30" s="1284"/>
      <c r="J30" s="1283"/>
      <c r="K30" s="1406">
        <f t="shared" si="9"/>
        <v>0</v>
      </c>
      <c r="L30" s="1405">
        <f t="shared" si="10"/>
        <v>0</v>
      </c>
      <c r="M30" s="1368">
        <f t="shared" si="11"/>
        <v>0</v>
      </c>
      <c r="N30" s="1357"/>
      <c r="O30" s="1243"/>
    </row>
    <row r="31" spans="2:15" s="991" customFormat="1" ht="14.1" customHeight="1" x14ac:dyDescent="0.2">
      <c r="B31" s="2834" t="s">
        <v>848</v>
      </c>
      <c r="C31" s="1288">
        <v>1</v>
      </c>
      <c r="D31" s="1297" t="s">
        <v>666</v>
      </c>
      <c r="E31" s="1411">
        <v>5</v>
      </c>
      <c r="F31" s="1412">
        <v>5</v>
      </c>
      <c r="G31" s="1411">
        <v>4</v>
      </c>
      <c r="H31" s="1587">
        <v>4</v>
      </c>
      <c r="I31" s="945">
        <v>4</v>
      </c>
      <c r="J31" s="947">
        <v>4</v>
      </c>
      <c r="K31" s="1410">
        <f t="shared" si="9"/>
        <v>10</v>
      </c>
      <c r="L31" s="1409">
        <f t="shared" si="10"/>
        <v>16</v>
      </c>
      <c r="M31" s="1352">
        <f t="shared" si="11"/>
        <v>26</v>
      </c>
      <c r="N31" s="1367"/>
      <c r="O31" s="1243"/>
    </row>
    <row r="32" spans="2:15" s="991" customFormat="1" ht="14.1" customHeight="1" x14ac:dyDescent="0.2">
      <c r="B32" s="2835"/>
      <c r="C32" s="1146">
        <v>2</v>
      </c>
      <c r="D32" s="1153" t="s">
        <v>849</v>
      </c>
      <c r="E32" s="1390">
        <v>3</v>
      </c>
      <c r="F32" s="1391">
        <v>3</v>
      </c>
      <c r="G32" s="1390">
        <v>3</v>
      </c>
      <c r="H32" s="1564">
        <v>3</v>
      </c>
      <c r="I32" s="887">
        <v>3</v>
      </c>
      <c r="J32" s="930">
        <v>3</v>
      </c>
      <c r="K32" s="885">
        <f t="shared" si="9"/>
        <v>6</v>
      </c>
      <c r="L32" s="1381">
        <f t="shared" si="10"/>
        <v>12</v>
      </c>
      <c r="M32" s="1345">
        <f t="shared" si="11"/>
        <v>18</v>
      </c>
      <c r="N32" s="1109"/>
      <c r="O32" s="1243"/>
    </row>
    <row r="33" spans="2:15" s="991" customFormat="1" ht="14.1" customHeight="1" x14ac:dyDescent="0.2">
      <c r="B33" s="2835"/>
      <c r="C33" s="1160">
        <v>3</v>
      </c>
      <c r="D33" s="1153" t="s">
        <v>850</v>
      </c>
      <c r="E33" s="1390">
        <v>2</v>
      </c>
      <c r="F33" s="1391">
        <v>2</v>
      </c>
      <c r="G33" s="1390">
        <v>2</v>
      </c>
      <c r="H33" s="1564">
        <v>2</v>
      </c>
      <c r="I33" s="887">
        <v>2</v>
      </c>
      <c r="J33" s="930">
        <v>2</v>
      </c>
      <c r="K33" s="885">
        <f t="shared" si="9"/>
        <v>4</v>
      </c>
      <c r="L33" s="1381">
        <f t="shared" si="10"/>
        <v>8</v>
      </c>
      <c r="M33" s="1345">
        <f t="shared" si="11"/>
        <v>12</v>
      </c>
      <c r="N33" s="1109"/>
      <c r="O33" s="1243"/>
    </row>
    <row r="34" spans="2:15" s="991" customFormat="1" ht="14.1" customHeight="1" x14ac:dyDescent="0.2">
      <c r="B34" s="2835"/>
      <c r="C34" s="1146">
        <v>4</v>
      </c>
      <c r="D34" s="1150" t="s">
        <v>669</v>
      </c>
      <c r="E34" s="1390">
        <v>1</v>
      </c>
      <c r="F34" s="1391"/>
      <c r="G34" s="1362"/>
      <c r="H34" s="1439"/>
      <c r="I34" s="1438"/>
      <c r="J34" s="1361"/>
      <c r="K34" s="885">
        <f t="shared" si="9"/>
        <v>1</v>
      </c>
      <c r="L34" s="1381">
        <f t="shared" si="10"/>
        <v>0</v>
      </c>
      <c r="M34" s="1345">
        <f t="shared" si="11"/>
        <v>1</v>
      </c>
      <c r="N34" s="1109"/>
      <c r="O34" s="1243"/>
    </row>
    <row r="35" spans="2:15" s="991" customFormat="1" ht="14.1" customHeight="1" x14ac:dyDescent="0.2">
      <c r="B35" s="2835"/>
      <c r="C35" s="1160">
        <v>5</v>
      </c>
      <c r="D35" s="1150" t="s">
        <v>851</v>
      </c>
      <c r="E35" s="1362"/>
      <c r="F35" s="1361"/>
      <c r="G35" s="1390">
        <v>1</v>
      </c>
      <c r="H35" s="1564"/>
      <c r="I35" s="887"/>
      <c r="J35" s="930"/>
      <c r="K35" s="885">
        <f t="shared" si="9"/>
        <v>0</v>
      </c>
      <c r="L35" s="1381">
        <f t="shared" si="10"/>
        <v>1</v>
      </c>
      <c r="M35" s="1345">
        <f t="shared" si="11"/>
        <v>1</v>
      </c>
      <c r="N35" s="1109"/>
      <c r="O35" s="1243"/>
    </row>
    <row r="36" spans="2:15" s="991" customFormat="1" ht="14.1" customHeight="1" x14ac:dyDescent="0.2">
      <c r="B36" s="2835"/>
      <c r="C36" s="1146">
        <v>6</v>
      </c>
      <c r="D36" s="1150" t="s">
        <v>670</v>
      </c>
      <c r="E36" s="1392">
        <v>2</v>
      </c>
      <c r="F36" s="1393">
        <v>2</v>
      </c>
      <c r="G36" s="1392">
        <v>2</v>
      </c>
      <c r="H36" s="1561">
        <v>2</v>
      </c>
      <c r="I36" s="893">
        <v>2</v>
      </c>
      <c r="J36" s="898">
        <v>2</v>
      </c>
      <c r="K36" s="895">
        <f t="shared" si="9"/>
        <v>4</v>
      </c>
      <c r="L36" s="1384">
        <f t="shared" si="10"/>
        <v>8</v>
      </c>
      <c r="M36" s="1383">
        <f t="shared" si="11"/>
        <v>12</v>
      </c>
      <c r="N36" s="1109"/>
      <c r="O36" s="1243"/>
    </row>
    <row r="37" spans="2:15" s="991" customFormat="1" ht="14.1" customHeight="1" x14ac:dyDescent="0.2">
      <c r="B37" s="2835"/>
      <c r="C37" s="1146">
        <v>8</v>
      </c>
      <c r="D37" s="1149" t="s">
        <v>671</v>
      </c>
      <c r="E37" s="1390"/>
      <c r="F37" s="1391">
        <v>2</v>
      </c>
      <c r="G37" s="1390">
        <v>1</v>
      </c>
      <c r="H37" s="1564">
        <v>1</v>
      </c>
      <c r="I37" s="887"/>
      <c r="J37" s="930"/>
      <c r="K37" s="885">
        <f t="shared" si="9"/>
        <v>2</v>
      </c>
      <c r="L37" s="1381">
        <f t="shared" si="10"/>
        <v>2</v>
      </c>
      <c r="M37" s="1345">
        <f t="shared" si="11"/>
        <v>4</v>
      </c>
      <c r="N37" s="1109"/>
      <c r="O37" s="1243"/>
    </row>
    <row r="38" spans="2:15" s="991" customFormat="1" ht="14.1" customHeight="1" x14ac:dyDescent="0.2">
      <c r="B38" s="2835"/>
      <c r="C38" s="1160">
        <v>9</v>
      </c>
      <c r="D38" s="1289" t="s">
        <v>677</v>
      </c>
      <c r="E38" s="1390">
        <v>4</v>
      </c>
      <c r="F38" s="1391">
        <v>4</v>
      </c>
      <c r="G38" s="1390">
        <v>3</v>
      </c>
      <c r="H38" s="1564">
        <v>4</v>
      </c>
      <c r="I38" s="887">
        <v>3</v>
      </c>
      <c r="J38" s="930">
        <v>4</v>
      </c>
      <c r="K38" s="885">
        <f t="shared" si="9"/>
        <v>8</v>
      </c>
      <c r="L38" s="1381">
        <f t="shared" si="10"/>
        <v>14</v>
      </c>
      <c r="M38" s="1345">
        <f t="shared" si="11"/>
        <v>22</v>
      </c>
      <c r="N38" s="1109"/>
      <c r="O38" s="1243"/>
    </row>
    <row r="39" spans="2:15" s="991" customFormat="1" ht="14.1" customHeight="1" x14ac:dyDescent="0.2">
      <c r="B39" s="2835"/>
      <c r="C39" s="1146">
        <v>10</v>
      </c>
      <c r="D39" s="1150" t="s">
        <v>676</v>
      </c>
      <c r="E39" s="1390">
        <v>2</v>
      </c>
      <c r="F39" s="1391">
        <v>2</v>
      </c>
      <c r="G39" s="1390">
        <v>2</v>
      </c>
      <c r="H39" s="1564">
        <v>1</v>
      </c>
      <c r="I39" s="887">
        <v>1</v>
      </c>
      <c r="J39" s="930"/>
      <c r="K39" s="885">
        <f t="shared" si="9"/>
        <v>4</v>
      </c>
      <c r="L39" s="1381">
        <f t="shared" si="10"/>
        <v>4</v>
      </c>
      <c r="M39" s="1345">
        <f t="shared" si="11"/>
        <v>8</v>
      </c>
      <c r="N39" s="1109"/>
      <c r="O39" s="1243"/>
    </row>
    <row r="40" spans="2:15" s="991" customFormat="1" ht="14.1" customHeight="1" x14ac:dyDescent="0.2">
      <c r="B40" s="2835"/>
      <c r="C40" s="1160">
        <v>11</v>
      </c>
      <c r="D40" s="1150" t="s">
        <v>712</v>
      </c>
      <c r="E40" s="1390">
        <v>2</v>
      </c>
      <c r="F40" s="1391">
        <v>2</v>
      </c>
      <c r="G40" s="1390">
        <v>2</v>
      </c>
      <c r="H40" s="1564">
        <v>1</v>
      </c>
      <c r="I40" s="887">
        <v>1</v>
      </c>
      <c r="J40" s="930"/>
      <c r="K40" s="885">
        <f t="shared" si="9"/>
        <v>4</v>
      </c>
      <c r="L40" s="1381">
        <f t="shared" si="10"/>
        <v>4</v>
      </c>
      <c r="M40" s="1345">
        <f t="shared" si="11"/>
        <v>8</v>
      </c>
      <c r="N40" s="1109"/>
      <c r="O40" s="1243"/>
    </row>
    <row r="41" spans="2:15" s="991" customFormat="1" ht="14.1" customHeight="1" x14ac:dyDescent="0.2">
      <c r="B41" s="2835"/>
      <c r="C41" s="1146">
        <v>12</v>
      </c>
      <c r="D41" s="1150" t="s">
        <v>673</v>
      </c>
      <c r="E41" s="1390">
        <v>2</v>
      </c>
      <c r="F41" s="1391">
        <v>1</v>
      </c>
      <c r="G41" s="1390">
        <v>2</v>
      </c>
      <c r="H41" s="1564">
        <v>1</v>
      </c>
      <c r="I41" s="887">
        <v>1</v>
      </c>
      <c r="J41" s="930"/>
      <c r="K41" s="885">
        <f t="shared" si="9"/>
        <v>3</v>
      </c>
      <c r="L41" s="1381">
        <f t="shared" si="10"/>
        <v>4</v>
      </c>
      <c r="M41" s="1345">
        <f t="shared" si="11"/>
        <v>7</v>
      </c>
      <c r="N41" s="1109"/>
      <c r="O41" s="1243"/>
    </row>
    <row r="42" spans="2:15" s="991" customFormat="1" ht="14.1" customHeight="1" x14ac:dyDescent="0.2">
      <c r="B42" s="2835"/>
      <c r="C42" s="1160">
        <v>13</v>
      </c>
      <c r="D42" s="1150" t="s">
        <v>674</v>
      </c>
      <c r="E42" s="1390">
        <v>1</v>
      </c>
      <c r="F42" s="1391">
        <v>2</v>
      </c>
      <c r="G42" s="1390">
        <v>2</v>
      </c>
      <c r="H42" s="1564">
        <v>1</v>
      </c>
      <c r="I42" s="887">
        <v>1</v>
      </c>
      <c r="J42" s="930"/>
      <c r="K42" s="885">
        <f t="shared" si="9"/>
        <v>3</v>
      </c>
      <c r="L42" s="1381">
        <f t="shared" si="10"/>
        <v>4</v>
      </c>
      <c r="M42" s="1345">
        <f t="shared" si="11"/>
        <v>7</v>
      </c>
      <c r="N42" s="1109"/>
      <c r="O42" s="1243"/>
    </row>
    <row r="43" spans="2:15" s="991" customFormat="1" ht="14.1" customHeight="1" x14ac:dyDescent="0.2">
      <c r="B43" s="2835"/>
      <c r="C43" s="1146">
        <v>14</v>
      </c>
      <c r="D43" s="1150" t="s">
        <v>681</v>
      </c>
      <c r="E43" s="1390"/>
      <c r="F43" s="1391">
        <v>1</v>
      </c>
      <c r="G43" s="1390">
        <v>1</v>
      </c>
      <c r="H43" s="1564"/>
      <c r="I43" s="887"/>
      <c r="J43" s="930"/>
      <c r="K43" s="885">
        <f t="shared" si="9"/>
        <v>1</v>
      </c>
      <c r="L43" s="1381">
        <f t="shared" si="10"/>
        <v>1</v>
      </c>
      <c r="M43" s="1345">
        <f t="shared" si="11"/>
        <v>2</v>
      </c>
      <c r="N43" s="1109"/>
      <c r="O43" s="1243"/>
    </row>
    <row r="44" spans="2:15" s="991" customFormat="1" ht="14.1" customHeight="1" x14ac:dyDescent="0.2">
      <c r="B44" s="2835"/>
      <c r="C44" s="1160">
        <v>15</v>
      </c>
      <c r="D44" s="1150" t="s">
        <v>680</v>
      </c>
      <c r="E44" s="1390">
        <v>4</v>
      </c>
      <c r="F44" s="1391">
        <v>4</v>
      </c>
      <c r="G44" s="1390">
        <v>3</v>
      </c>
      <c r="H44" s="1564">
        <v>3</v>
      </c>
      <c r="I44" s="887">
        <v>3</v>
      </c>
      <c r="J44" s="930">
        <v>3</v>
      </c>
      <c r="K44" s="885">
        <f t="shared" si="9"/>
        <v>8</v>
      </c>
      <c r="L44" s="1381">
        <f t="shared" si="10"/>
        <v>12</v>
      </c>
      <c r="M44" s="1345">
        <f t="shared" si="11"/>
        <v>20</v>
      </c>
      <c r="N44" s="1109"/>
      <c r="O44" s="1243"/>
    </row>
    <row r="45" spans="2:15" s="991" customFormat="1" ht="14.1" customHeight="1" x14ac:dyDescent="0.2">
      <c r="B45" s="2835"/>
      <c r="C45" s="1146">
        <v>16</v>
      </c>
      <c r="D45" s="1150" t="s">
        <v>678</v>
      </c>
      <c r="E45" s="1390">
        <v>1</v>
      </c>
      <c r="F45" s="1391">
        <v>1</v>
      </c>
      <c r="G45" s="1390">
        <v>1</v>
      </c>
      <c r="H45" s="1564">
        <v>1</v>
      </c>
      <c r="I45" s="887">
        <v>1</v>
      </c>
      <c r="J45" s="930"/>
      <c r="K45" s="885">
        <f t="shared" si="9"/>
        <v>2</v>
      </c>
      <c r="L45" s="1381">
        <f t="shared" si="10"/>
        <v>3</v>
      </c>
      <c r="M45" s="1345">
        <f t="shared" si="11"/>
        <v>5</v>
      </c>
      <c r="N45" s="1109"/>
      <c r="O45" s="1243"/>
    </row>
    <row r="46" spans="2:15" s="991" customFormat="1" ht="14.1" customHeight="1" x14ac:dyDescent="0.2">
      <c r="B46" s="2835"/>
      <c r="C46" s="1160">
        <v>17</v>
      </c>
      <c r="D46" s="1149" t="s">
        <v>719</v>
      </c>
      <c r="E46" s="1390"/>
      <c r="F46" s="1391"/>
      <c r="G46" s="1390">
        <v>1</v>
      </c>
      <c r="H46" s="1564">
        <v>1</v>
      </c>
      <c r="I46" s="887"/>
      <c r="J46" s="930"/>
      <c r="K46" s="885">
        <f t="shared" si="9"/>
        <v>0</v>
      </c>
      <c r="L46" s="1381">
        <f t="shared" si="10"/>
        <v>2</v>
      </c>
      <c r="M46" s="1345">
        <f t="shared" si="11"/>
        <v>2</v>
      </c>
      <c r="N46" s="1109"/>
      <c r="O46" s="1243"/>
    </row>
    <row r="47" spans="2:15" s="991" customFormat="1" ht="14.1" customHeight="1" x14ac:dyDescent="0.2">
      <c r="B47" s="2835"/>
      <c r="C47" s="1332">
        <v>18</v>
      </c>
      <c r="D47" s="1287" t="s">
        <v>682</v>
      </c>
      <c r="E47" s="1407">
        <v>1</v>
      </c>
      <c r="F47" s="1408">
        <v>1</v>
      </c>
      <c r="G47" s="1407">
        <v>1</v>
      </c>
      <c r="H47" s="1588">
        <v>1</v>
      </c>
      <c r="I47" s="1284">
        <v>1</v>
      </c>
      <c r="J47" s="1283">
        <v>1</v>
      </c>
      <c r="K47" s="1406">
        <f t="shared" si="9"/>
        <v>2</v>
      </c>
      <c r="L47" s="1405">
        <f t="shared" si="10"/>
        <v>4</v>
      </c>
      <c r="M47" s="1368">
        <f t="shared" si="11"/>
        <v>6</v>
      </c>
      <c r="N47" s="1357"/>
      <c r="O47" s="1243"/>
    </row>
    <row r="48" spans="2:15" s="991" customFormat="1" ht="19.350000000000001" customHeight="1" thickBot="1" x14ac:dyDescent="0.25">
      <c r="B48" s="2835"/>
      <c r="C48" s="1280" t="s">
        <v>857</v>
      </c>
      <c r="D48" s="1279"/>
      <c r="E48" s="1585"/>
      <c r="F48" s="1610"/>
      <c r="G48" s="1585"/>
      <c r="H48" s="1562"/>
      <c r="I48" s="920"/>
      <c r="J48" s="920"/>
      <c r="K48" s="1404">
        <f>SUM(E48:G48)</f>
        <v>0</v>
      </c>
      <c r="L48" s="1403">
        <f>SUM(H48:J48)</f>
        <v>0</v>
      </c>
      <c r="M48" s="1402">
        <f t="shared" si="11"/>
        <v>0</v>
      </c>
      <c r="N48" s="2019"/>
      <c r="O48" s="1243"/>
    </row>
    <row r="49" spans="2:15" s="1223" customFormat="1" ht="19.5" customHeight="1" thickTop="1" x14ac:dyDescent="0.2">
      <c r="B49" s="1356"/>
      <c r="C49" s="1266" t="s">
        <v>773</v>
      </c>
      <c r="D49" s="1275"/>
      <c r="E49" s="1273">
        <f t="shared" ref="E49:M49" si="12">SUM(E50:E58)</f>
        <v>0</v>
      </c>
      <c r="F49" s="1273">
        <f t="shared" si="12"/>
        <v>0</v>
      </c>
      <c r="G49" s="1273">
        <f t="shared" si="12"/>
        <v>0</v>
      </c>
      <c r="H49" s="1273">
        <f t="shared" si="12"/>
        <v>0</v>
      </c>
      <c r="I49" s="1273">
        <f t="shared" si="12"/>
        <v>0</v>
      </c>
      <c r="J49" s="1274">
        <f t="shared" si="12"/>
        <v>0</v>
      </c>
      <c r="K49" s="1401">
        <f t="shared" si="12"/>
        <v>0</v>
      </c>
      <c r="L49" s="1401">
        <f t="shared" si="12"/>
        <v>0</v>
      </c>
      <c r="M49" s="1400">
        <f t="shared" si="12"/>
        <v>0</v>
      </c>
      <c r="N49" s="1355"/>
      <c r="O49" s="1243"/>
    </row>
    <row r="50" spans="2:15" s="1223" customFormat="1" ht="14.1" customHeight="1" x14ac:dyDescent="0.2">
      <c r="B50" s="988"/>
      <c r="C50" s="1126">
        <v>1</v>
      </c>
      <c r="D50" s="1259"/>
      <c r="E50" s="1392"/>
      <c r="F50" s="1393"/>
      <c r="G50" s="1392"/>
      <c r="H50" s="1561"/>
      <c r="I50" s="893"/>
      <c r="J50" s="898"/>
      <c r="K50" s="895">
        <f t="shared" ref="K50:K58" si="13">SUM(E50:F50)</f>
        <v>0</v>
      </c>
      <c r="L50" s="1384">
        <f t="shared" ref="L50:L58" si="14">SUM(G50:J50)</f>
        <v>0</v>
      </c>
      <c r="M50" s="1383">
        <f t="shared" ref="M50:M58" si="15">SUM(K50:L50)</f>
        <v>0</v>
      </c>
      <c r="N50" s="1111"/>
      <c r="O50" s="1243"/>
    </row>
    <row r="51" spans="2:15" s="1223" customFormat="1" ht="14.1" customHeight="1" x14ac:dyDescent="0.2">
      <c r="B51" s="988"/>
      <c r="C51" s="1126">
        <v>2</v>
      </c>
      <c r="D51" s="1253"/>
      <c r="E51" s="1392"/>
      <c r="F51" s="1393"/>
      <c r="G51" s="1392"/>
      <c r="H51" s="1561"/>
      <c r="I51" s="893"/>
      <c r="J51" s="898"/>
      <c r="K51" s="885">
        <f t="shared" si="13"/>
        <v>0</v>
      </c>
      <c r="L51" s="1381">
        <f t="shared" si="14"/>
        <v>0</v>
      </c>
      <c r="M51" s="1345">
        <f t="shared" si="15"/>
        <v>0</v>
      </c>
      <c r="N51" s="1111"/>
      <c r="O51" s="1243"/>
    </row>
    <row r="52" spans="2:15" s="1223" customFormat="1" ht="14.1" customHeight="1" x14ac:dyDescent="0.2">
      <c r="B52" s="988"/>
      <c r="C52" s="1126">
        <v>3</v>
      </c>
      <c r="D52" s="1253"/>
      <c r="E52" s="1392"/>
      <c r="F52" s="1393"/>
      <c r="G52" s="1392"/>
      <c r="H52" s="1561"/>
      <c r="I52" s="893"/>
      <c r="J52" s="898"/>
      <c r="K52" s="885">
        <f t="shared" si="13"/>
        <v>0</v>
      </c>
      <c r="L52" s="1381">
        <f t="shared" si="14"/>
        <v>0</v>
      </c>
      <c r="M52" s="1345">
        <f t="shared" si="15"/>
        <v>0</v>
      </c>
      <c r="N52" s="1111"/>
      <c r="O52" s="1243"/>
    </row>
    <row r="53" spans="2:15" s="1223" customFormat="1" ht="14.1" customHeight="1" x14ac:dyDescent="0.2">
      <c r="B53" s="988"/>
      <c r="C53" s="1126">
        <v>4</v>
      </c>
      <c r="D53" s="1253"/>
      <c r="E53" s="1392"/>
      <c r="F53" s="1393"/>
      <c r="G53" s="1392"/>
      <c r="H53" s="1561"/>
      <c r="I53" s="893"/>
      <c r="J53" s="898"/>
      <c r="K53" s="885">
        <f t="shared" si="13"/>
        <v>0</v>
      </c>
      <c r="L53" s="1381">
        <f t="shared" si="14"/>
        <v>0</v>
      </c>
      <c r="M53" s="1345">
        <f t="shared" si="15"/>
        <v>0</v>
      </c>
      <c r="N53" s="1111"/>
      <c r="O53" s="1243"/>
    </row>
    <row r="54" spans="2:15" s="1223" customFormat="1" ht="14.1" customHeight="1" x14ac:dyDescent="0.2">
      <c r="B54" s="988"/>
      <c r="C54" s="1126">
        <v>5</v>
      </c>
      <c r="D54" s="1253"/>
      <c r="E54" s="1392"/>
      <c r="F54" s="1393"/>
      <c r="G54" s="1392"/>
      <c r="H54" s="1561"/>
      <c r="I54" s="893"/>
      <c r="J54" s="898"/>
      <c r="K54" s="885">
        <f t="shared" si="13"/>
        <v>0</v>
      </c>
      <c r="L54" s="1381">
        <f t="shared" si="14"/>
        <v>0</v>
      </c>
      <c r="M54" s="1345">
        <f t="shared" si="15"/>
        <v>0</v>
      </c>
      <c r="N54" s="1111"/>
      <c r="O54" s="1243"/>
    </row>
    <row r="55" spans="2:15" s="1223" customFormat="1" ht="14.1" customHeight="1" x14ac:dyDescent="0.2">
      <c r="B55" s="988"/>
      <c r="C55" s="1126">
        <v>6</v>
      </c>
      <c r="D55" s="1253"/>
      <c r="E55" s="1392"/>
      <c r="F55" s="1393"/>
      <c r="G55" s="1392"/>
      <c r="H55" s="1561"/>
      <c r="I55" s="893"/>
      <c r="J55" s="898"/>
      <c r="K55" s="885">
        <f t="shared" si="13"/>
        <v>0</v>
      </c>
      <c r="L55" s="1381">
        <f t="shared" si="14"/>
        <v>0</v>
      </c>
      <c r="M55" s="1345">
        <f t="shared" si="15"/>
        <v>0</v>
      </c>
      <c r="N55" s="1111"/>
      <c r="O55" s="1243"/>
    </row>
    <row r="56" spans="2:15" s="1223" customFormat="1" ht="14.1" customHeight="1" x14ac:dyDescent="0.2">
      <c r="B56" s="929"/>
      <c r="C56" s="1125">
        <v>7</v>
      </c>
      <c r="D56" s="1253"/>
      <c r="E56" s="1390"/>
      <c r="F56" s="1391"/>
      <c r="G56" s="1390"/>
      <c r="H56" s="1564"/>
      <c r="I56" s="887"/>
      <c r="J56" s="930"/>
      <c r="K56" s="885">
        <f t="shared" si="13"/>
        <v>0</v>
      </c>
      <c r="L56" s="1381">
        <f t="shared" si="14"/>
        <v>0</v>
      </c>
      <c r="M56" s="1345">
        <f t="shared" si="15"/>
        <v>0</v>
      </c>
      <c r="N56" s="883"/>
      <c r="O56" s="1243"/>
    </row>
    <row r="57" spans="2:15" s="1223" customFormat="1" ht="14.1" customHeight="1" x14ac:dyDescent="0.2">
      <c r="B57" s="929"/>
      <c r="C57" s="1125">
        <v>8</v>
      </c>
      <c r="D57" s="1253"/>
      <c r="E57" s="1390"/>
      <c r="F57" s="1391"/>
      <c r="G57" s="1390"/>
      <c r="H57" s="1564"/>
      <c r="I57" s="887"/>
      <c r="J57" s="930"/>
      <c r="K57" s="885">
        <f t="shared" si="13"/>
        <v>0</v>
      </c>
      <c r="L57" s="1381">
        <f t="shared" si="14"/>
        <v>0</v>
      </c>
      <c r="M57" s="1345">
        <f t="shared" si="15"/>
        <v>0</v>
      </c>
      <c r="N57" s="883"/>
      <c r="O57" s="1243"/>
    </row>
    <row r="58" spans="2:15" s="1223" customFormat="1" ht="14.1" customHeight="1" thickBot="1" x14ac:dyDescent="0.25">
      <c r="B58" s="926"/>
      <c r="C58" s="1132">
        <v>9</v>
      </c>
      <c r="D58" s="1248"/>
      <c r="E58" s="1398"/>
      <c r="F58" s="1399"/>
      <c r="G58" s="1398"/>
      <c r="H58" s="1565"/>
      <c r="I58" s="910"/>
      <c r="J58" s="1143"/>
      <c r="K58" s="908">
        <f t="shared" si="13"/>
        <v>0</v>
      </c>
      <c r="L58" s="1397">
        <f t="shared" si="14"/>
        <v>0</v>
      </c>
      <c r="M58" s="1396">
        <f t="shared" si="15"/>
        <v>0</v>
      </c>
      <c r="N58" s="1354"/>
      <c r="O58" s="1243"/>
    </row>
    <row r="59" spans="2:15" s="1223" customFormat="1" ht="19.350000000000001" customHeight="1" thickTop="1" x14ac:dyDescent="0.2">
      <c r="B59" s="1265"/>
      <c r="C59" s="1266" t="s">
        <v>772</v>
      </c>
      <c r="D59" s="1265"/>
      <c r="E59" s="1263">
        <f t="shared" ref="E59:M59" si="16">SUM(E60:E66)</f>
        <v>0</v>
      </c>
      <c r="F59" s="1262">
        <f t="shared" si="16"/>
        <v>0</v>
      </c>
      <c r="G59" s="1263">
        <f t="shared" si="16"/>
        <v>0</v>
      </c>
      <c r="H59" s="1264">
        <f t="shared" si="16"/>
        <v>0</v>
      </c>
      <c r="I59" s="1263">
        <f t="shared" si="16"/>
        <v>0</v>
      </c>
      <c r="J59" s="1263">
        <f t="shared" si="16"/>
        <v>0</v>
      </c>
      <c r="K59" s="1401">
        <f t="shared" si="16"/>
        <v>0</v>
      </c>
      <c r="L59" s="1401">
        <f t="shared" si="16"/>
        <v>0</v>
      </c>
      <c r="M59" s="1401">
        <f t="shared" si="16"/>
        <v>0</v>
      </c>
      <c r="N59" s="1353"/>
      <c r="O59" s="1243"/>
    </row>
    <row r="60" spans="2:15" s="1223" customFormat="1" ht="14.1" customHeight="1" x14ac:dyDescent="0.2">
      <c r="B60" s="988"/>
      <c r="C60" s="1126">
        <v>1</v>
      </c>
      <c r="D60" s="1253"/>
      <c r="E60" s="1392"/>
      <c r="F60" s="1393"/>
      <c r="G60" s="1392"/>
      <c r="H60" s="1561"/>
      <c r="I60" s="893"/>
      <c r="J60" s="898"/>
      <c r="K60" s="895">
        <f t="shared" ref="K60:K70" si="17">SUM(E60:F60)</f>
        <v>0</v>
      </c>
      <c r="L60" s="1384">
        <f t="shared" ref="L60:L70" si="18">SUM(G60:J60)</f>
        <v>0</v>
      </c>
      <c r="M60" s="1383">
        <f t="shared" ref="M60:M70" si="19">SUM(K60:L60)</f>
        <v>0</v>
      </c>
      <c r="N60" s="1111"/>
      <c r="O60" s="1243"/>
    </row>
    <row r="61" spans="2:15" s="1223" customFormat="1" ht="14.1" customHeight="1" x14ac:dyDescent="0.2">
      <c r="B61" s="988"/>
      <c r="C61" s="1126">
        <v>2</v>
      </c>
      <c r="D61" s="1253"/>
      <c r="E61" s="1392"/>
      <c r="F61" s="1393"/>
      <c r="G61" s="1392"/>
      <c r="H61" s="1561"/>
      <c r="I61" s="893"/>
      <c r="J61" s="898"/>
      <c r="K61" s="885">
        <f t="shared" si="17"/>
        <v>0</v>
      </c>
      <c r="L61" s="1381">
        <f t="shared" si="18"/>
        <v>0</v>
      </c>
      <c r="M61" s="1345">
        <f t="shared" si="19"/>
        <v>0</v>
      </c>
      <c r="N61" s="1111"/>
      <c r="O61" s="1243"/>
    </row>
    <row r="62" spans="2:15" s="1223" customFormat="1" ht="14.1" customHeight="1" x14ac:dyDescent="0.2">
      <c r="B62" s="988"/>
      <c r="C62" s="1126">
        <v>3</v>
      </c>
      <c r="D62" s="1253"/>
      <c r="E62" s="1392"/>
      <c r="F62" s="1393"/>
      <c r="G62" s="1392"/>
      <c r="H62" s="1561"/>
      <c r="I62" s="893"/>
      <c r="J62" s="898"/>
      <c r="K62" s="885">
        <f t="shared" si="17"/>
        <v>0</v>
      </c>
      <c r="L62" s="1381">
        <f t="shared" si="18"/>
        <v>0</v>
      </c>
      <c r="M62" s="1345">
        <f t="shared" si="19"/>
        <v>0</v>
      </c>
      <c r="N62" s="1111"/>
      <c r="O62" s="1243"/>
    </row>
    <row r="63" spans="2:15" s="1223" customFormat="1" ht="14.1" customHeight="1" x14ac:dyDescent="0.2">
      <c r="B63" s="929"/>
      <c r="C63" s="1125">
        <v>4</v>
      </c>
      <c r="D63" s="1253"/>
      <c r="E63" s="1390"/>
      <c r="F63" s="1391"/>
      <c r="G63" s="1390"/>
      <c r="H63" s="1564"/>
      <c r="I63" s="887"/>
      <c r="J63" s="930"/>
      <c r="K63" s="885">
        <f t="shared" si="17"/>
        <v>0</v>
      </c>
      <c r="L63" s="1381">
        <f t="shared" si="18"/>
        <v>0</v>
      </c>
      <c r="M63" s="1345">
        <f t="shared" si="19"/>
        <v>0</v>
      </c>
      <c r="N63" s="883"/>
      <c r="O63" s="1243"/>
    </row>
    <row r="64" spans="2:15" s="1223" customFormat="1" ht="14.1" customHeight="1" x14ac:dyDescent="0.2">
      <c r="B64" s="1133"/>
      <c r="C64" s="1125">
        <v>5</v>
      </c>
      <c r="D64" s="1253"/>
      <c r="E64" s="1390"/>
      <c r="F64" s="1391"/>
      <c r="G64" s="1390"/>
      <c r="H64" s="1564"/>
      <c r="I64" s="887"/>
      <c r="J64" s="930"/>
      <c r="K64" s="885">
        <f t="shared" si="17"/>
        <v>0</v>
      </c>
      <c r="L64" s="1381">
        <f t="shared" si="18"/>
        <v>0</v>
      </c>
      <c r="M64" s="1345">
        <f t="shared" si="19"/>
        <v>0</v>
      </c>
      <c r="N64" s="883"/>
      <c r="O64" s="1243"/>
    </row>
    <row r="65" spans="2:15" s="1223" customFormat="1" ht="14.1" customHeight="1" x14ac:dyDescent="0.2">
      <c r="B65" s="929"/>
      <c r="C65" s="1125">
        <v>6</v>
      </c>
      <c r="D65" s="1253"/>
      <c r="E65" s="1390"/>
      <c r="F65" s="1391"/>
      <c r="G65" s="1390"/>
      <c r="H65" s="1564"/>
      <c r="I65" s="887"/>
      <c r="J65" s="930"/>
      <c r="K65" s="885">
        <f t="shared" si="17"/>
        <v>0</v>
      </c>
      <c r="L65" s="1381">
        <f t="shared" si="18"/>
        <v>0</v>
      </c>
      <c r="M65" s="1345">
        <f t="shared" si="19"/>
        <v>0</v>
      </c>
      <c r="N65" s="883"/>
      <c r="O65" s="1243"/>
    </row>
    <row r="66" spans="2:15" s="1223" customFormat="1" ht="14.1" customHeight="1" thickBot="1" x14ac:dyDescent="0.25">
      <c r="B66" s="1351"/>
      <c r="C66" s="1249">
        <v>7</v>
      </c>
      <c r="D66" s="1466"/>
      <c r="E66" s="1388"/>
      <c r="F66" s="1389"/>
      <c r="G66" s="1388"/>
      <c r="H66" s="1589"/>
      <c r="I66" s="1122"/>
      <c r="J66" s="1139"/>
      <c r="K66" s="1387">
        <f t="shared" si="17"/>
        <v>0</v>
      </c>
      <c r="L66" s="1386">
        <f t="shared" si="18"/>
        <v>0</v>
      </c>
      <c r="M66" s="1339">
        <f t="shared" si="19"/>
        <v>0</v>
      </c>
      <c r="N66" s="1350"/>
      <c r="O66" s="1243"/>
    </row>
    <row r="67" spans="2:15" s="1223" customFormat="1" ht="14.1" customHeight="1" thickTop="1" x14ac:dyDescent="0.2">
      <c r="B67" s="1349"/>
      <c r="C67" s="1241" t="s">
        <v>828</v>
      </c>
      <c r="D67" s="1241"/>
      <c r="E67" s="1385"/>
      <c r="F67" s="1385"/>
      <c r="G67" s="1385"/>
      <c r="H67" s="1385"/>
      <c r="I67" s="1240"/>
      <c r="J67" s="1240"/>
      <c r="K67" s="895">
        <f t="shared" si="17"/>
        <v>0</v>
      </c>
      <c r="L67" s="1384">
        <f t="shared" si="18"/>
        <v>0</v>
      </c>
      <c r="M67" s="1383">
        <f t="shared" si="19"/>
        <v>0</v>
      </c>
      <c r="N67" s="1347"/>
    </row>
    <row r="68" spans="2:15" s="1223" customFormat="1" ht="14.1" customHeight="1" x14ac:dyDescent="0.2">
      <c r="B68" s="1346"/>
      <c r="C68" s="1235" t="s">
        <v>721</v>
      </c>
      <c r="D68" s="1235"/>
      <c r="E68" s="1382"/>
      <c r="F68" s="1382"/>
      <c r="G68" s="1382"/>
      <c r="H68" s="1382"/>
      <c r="I68" s="1234"/>
      <c r="J68" s="1234"/>
      <c r="K68" s="885">
        <f t="shared" si="17"/>
        <v>0</v>
      </c>
      <c r="L68" s="1381">
        <f t="shared" si="18"/>
        <v>0</v>
      </c>
      <c r="M68" s="1345">
        <f t="shared" si="19"/>
        <v>0</v>
      </c>
      <c r="N68" s="1344"/>
    </row>
    <row r="69" spans="2:15" s="1223" customFormat="1" ht="14.1" customHeight="1" x14ac:dyDescent="0.2">
      <c r="B69" s="1346"/>
      <c r="C69" s="1235" t="s">
        <v>829</v>
      </c>
      <c r="D69" s="1235"/>
      <c r="E69" s="1382"/>
      <c r="F69" s="1382"/>
      <c r="G69" s="1382"/>
      <c r="H69" s="1382"/>
      <c r="I69" s="1234"/>
      <c r="J69" s="1234"/>
      <c r="K69" s="885">
        <f t="shared" si="17"/>
        <v>0</v>
      </c>
      <c r="L69" s="1381">
        <f t="shared" si="18"/>
        <v>0</v>
      </c>
      <c r="M69" s="1345">
        <f t="shared" si="19"/>
        <v>0</v>
      </c>
      <c r="N69" s="1344"/>
    </row>
    <row r="70" spans="2:15" s="1223" customFormat="1" ht="14.1" customHeight="1" thickBot="1" x14ac:dyDescent="0.25">
      <c r="B70" s="1343"/>
      <c r="C70" s="1642" t="s">
        <v>853</v>
      </c>
      <c r="D70" s="1342"/>
      <c r="E70" s="1380"/>
      <c r="F70" s="1380"/>
      <c r="G70" s="1380"/>
      <c r="H70" s="1380"/>
      <c r="I70" s="1341"/>
      <c r="J70" s="1340"/>
      <c r="K70" s="877">
        <f t="shared" si="17"/>
        <v>0</v>
      </c>
      <c r="L70" s="1379">
        <f t="shared" si="18"/>
        <v>0</v>
      </c>
      <c r="M70" s="1378">
        <f t="shared" si="19"/>
        <v>0</v>
      </c>
      <c r="N70" s="1338"/>
    </row>
    <row r="71" spans="2:15" ht="22.15" customHeight="1" x14ac:dyDescent="0.2">
      <c r="C71" s="1222" t="s">
        <v>479</v>
      </c>
      <c r="D71" s="2837" t="s">
        <v>868</v>
      </c>
      <c r="E71" s="2837"/>
      <c r="F71" s="2837"/>
      <c r="G71" s="2837"/>
      <c r="H71" s="1095"/>
      <c r="I71" s="1095"/>
      <c r="J71" s="1203"/>
      <c r="K71" s="1203"/>
      <c r="L71" s="1203"/>
      <c r="M71" s="1095"/>
    </row>
    <row r="72" spans="2:15" x14ac:dyDescent="0.2">
      <c r="D72" s="1095"/>
      <c r="E72" s="1221"/>
      <c r="F72" s="1220"/>
      <c r="G72" s="1220"/>
      <c r="H72" s="1095"/>
      <c r="I72" s="1095"/>
      <c r="J72" s="1203"/>
      <c r="K72" s="1203"/>
      <c r="L72" s="1203"/>
      <c r="M72" s="1095"/>
    </row>
    <row r="73" spans="2:15" x14ac:dyDescent="0.2">
      <c r="D73" s="1095"/>
      <c r="E73" s="1220"/>
      <c r="F73" s="1220"/>
      <c r="G73" s="1220"/>
      <c r="H73" s="1095"/>
      <c r="I73" s="1095"/>
      <c r="J73" s="1203"/>
      <c r="K73" s="1203"/>
      <c r="L73" s="1203"/>
      <c r="M73" s="1095"/>
    </row>
  </sheetData>
  <sheetProtection algorithmName="SHA-512" hashValue="4Y5H+RC2z422YgtZBm3zzAnAn9bg3LMaujsH5D+hP+wt0sP5JwMWyJTLjA+NroBlneaAU/HMINzYhc0/TRP9+g==" saltValue="qzKdt+TGLRR1lSGoCxBCCg==" spinCount="100000" sheet="1" objects="1" scenarios="1"/>
  <mergeCells count="19">
    <mergeCell ref="N12:N18"/>
    <mergeCell ref="B20:B30"/>
    <mergeCell ref="B31:B48"/>
    <mergeCell ref="D71:G71"/>
    <mergeCell ref="N5:N11"/>
    <mergeCell ref="E6:J6"/>
    <mergeCell ref="K7:K11"/>
    <mergeCell ref="L7:L11"/>
    <mergeCell ref="E8:F8"/>
    <mergeCell ref="G8:J8"/>
    <mergeCell ref="M1:N1"/>
    <mergeCell ref="D2:L2"/>
    <mergeCell ref="J4:M4"/>
    <mergeCell ref="B5:D11"/>
    <mergeCell ref="E5:J5"/>
    <mergeCell ref="K5:L6"/>
    <mergeCell ref="M5:M11"/>
    <mergeCell ref="E9:J9"/>
    <mergeCell ref="E11:J11"/>
  </mergeCells>
  <printOptions horizontalCentered="1"/>
  <pageMargins left="0.59055118110236227" right="0.51181102362204722" top="1.1811023622047245" bottom="0.98425196850393704" header="0.51181102362204722" footer="0.51181102362204722"/>
  <pageSetup paperSize="9" scale="43"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4D935C43-18BC-4530-BC99-FB9528CCFF05}">
          <x14:formula1>
            <xm:f>słownik!$A$2:$A$175</xm:f>
          </x14:formula1>
          <xm:sqref>D50:D58 D60:D66</xm:sqref>
        </x14:dataValidation>
      </x14:dataValidations>
    </ext>
  </extLst>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E622DF-88D9-4F09-8870-5ADA62634A53}">
  <sheetPr>
    <tabColor rgb="FFFF0000"/>
    <pageSetUpPr fitToPage="1"/>
  </sheetPr>
  <dimension ref="B1:K70"/>
  <sheetViews>
    <sheetView view="pageBreakPreview" zoomScale="80" zoomScaleNormal="100" zoomScaleSheetLayoutView="80" workbookViewId="0">
      <selection activeCell="H1" sqref="H1:J1"/>
    </sheetView>
  </sheetViews>
  <sheetFormatPr defaultColWidth="9.28515625" defaultRowHeight="12.75" x14ac:dyDescent="0.2"/>
  <cols>
    <col min="1" max="1" width="2.85546875" style="874" customWidth="1"/>
    <col min="2" max="2" width="6.42578125" style="874" customWidth="1"/>
    <col min="3" max="3" width="4.42578125" style="874" customWidth="1"/>
    <col min="4" max="4" width="46.42578125" style="874" customWidth="1"/>
    <col min="5" max="8" width="7.5703125" style="874" customWidth="1"/>
    <col min="9" max="9" width="10.85546875" style="874" customWidth="1"/>
    <col min="10" max="10" width="12.28515625" style="874" customWidth="1"/>
    <col min="11" max="11" width="5.42578125" style="874" customWidth="1"/>
    <col min="12" max="16384" width="9.28515625" style="874"/>
  </cols>
  <sheetData>
    <row r="1" spans="2:11" s="1223" customFormat="1" ht="18" x14ac:dyDescent="0.2">
      <c r="B1" s="966"/>
      <c r="C1" s="966"/>
      <c r="D1" s="965" t="str">
        <f>wizyt!C3</f>
        <v>??</v>
      </c>
      <c r="E1" s="1017"/>
      <c r="F1" s="1017"/>
      <c r="G1" s="1017"/>
      <c r="H1" s="2040" t="str">
        <f>wizyt!$B$1</f>
        <v xml:space="preserve"> </v>
      </c>
      <c r="I1" s="2708" t="str">
        <f>wizyt!$D$1</f>
        <v xml:space="preserve"> </v>
      </c>
      <c r="J1" s="2709"/>
    </row>
    <row r="2" spans="2:11" s="1223" customFormat="1" ht="20.25" x14ac:dyDescent="0.2">
      <c r="B2" s="270"/>
      <c r="C2" s="270"/>
      <c r="D2" s="2810" t="s">
        <v>755</v>
      </c>
      <c r="E2" s="2810"/>
      <c r="F2" s="2810"/>
      <c r="G2" s="2810"/>
      <c r="H2" s="2810"/>
      <c r="I2" s="998" t="str">
        <f>wizyt!H3</f>
        <v>2023/2024</v>
      </c>
      <c r="J2" s="270"/>
    </row>
    <row r="3" spans="2:11" s="1223" customFormat="1" ht="18.75" customHeight="1" x14ac:dyDescent="0.2">
      <c r="B3" s="997" t="s">
        <v>775</v>
      </c>
      <c r="C3" s="963"/>
      <c r="D3" s="996"/>
      <c r="E3" s="996" t="s">
        <v>30</v>
      </c>
      <c r="F3" s="996"/>
      <c r="G3" s="996"/>
      <c r="I3" s="995"/>
      <c r="J3" s="270"/>
    </row>
    <row r="4" spans="2:11" s="1223" customFormat="1" ht="27" customHeight="1" thickBot="1" x14ac:dyDescent="0.25">
      <c r="B4" s="1461" t="s">
        <v>875</v>
      </c>
      <c r="C4" s="1322"/>
      <c r="D4" s="330"/>
      <c r="E4" s="1321"/>
      <c r="F4" s="1016"/>
      <c r="G4" s="1016"/>
      <c r="H4" s="2849"/>
      <c r="I4" s="2849"/>
      <c r="J4" s="270"/>
    </row>
    <row r="5" spans="2:11" s="1223" customFormat="1" ht="12.75" customHeight="1" x14ac:dyDescent="0.2">
      <c r="B5" s="2713" t="s">
        <v>756</v>
      </c>
      <c r="C5" s="2765"/>
      <c r="D5" s="2765"/>
      <c r="E5" s="2850" t="s">
        <v>691</v>
      </c>
      <c r="F5" s="2851"/>
      <c r="G5" s="2851"/>
      <c r="H5" s="2852"/>
      <c r="I5" s="2853" t="s">
        <v>790</v>
      </c>
      <c r="J5" s="2838" t="s">
        <v>758</v>
      </c>
    </row>
    <row r="6" spans="2:11" s="1223" customFormat="1" ht="12.75" customHeight="1" x14ac:dyDescent="0.2">
      <c r="B6" s="2715"/>
      <c r="C6" s="2766"/>
      <c r="D6" s="2766"/>
      <c r="E6" s="2841" t="s">
        <v>644</v>
      </c>
      <c r="F6" s="2841"/>
      <c r="G6" s="2841"/>
      <c r="H6" s="2842"/>
      <c r="I6" s="2854"/>
      <c r="J6" s="2839"/>
    </row>
    <row r="7" spans="2:11" s="1223" customFormat="1" ht="12.75" customHeight="1" x14ac:dyDescent="0.2">
      <c r="B7" s="2715"/>
      <c r="C7" s="2766"/>
      <c r="D7" s="2766"/>
      <c r="E7" s="958" t="s">
        <v>523</v>
      </c>
      <c r="F7" s="958" t="s">
        <v>524</v>
      </c>
      <c r="G7" s="958" t="s">
        <v>525</v>
      </c>
      <c r="H7" s="960" t="s">
        <v>526</v>
      </c>
      <c r="I7" s="2854"/>
      <c r="J7" s="2839"/>
    </row>
    <row r="8" spans="2:11" s="1223" customFormat="1" ht="12.75" customHeight="1" x14ac:dyDescent="0.2">
      <c r="B8" s="2715"/>
      <c r="C8" s="2766"/>
      <c r="D8" s="2766"/>
      <c r="E8" s="2824" t="s">
        <v>856</v>
      </c>
      <c r="F8" s="2825"/>
      <c r="G8" s="2825"/>
      <c r="H8" s="2826"/>
      <c r="I8" s="2854"/>
      <c r="J8" s="2839"/>
    </row>
    <row r="9" spans="2:11" s="1223" customFormat="1" ht="12.75" customHeight="1" x14ac:dyDescent="0.2">
      <c r="B9" s="2715"/>
      <c r="C9" s="2766"/>
      <c r="D9" s="2766"/>
      <c r="E9" s="2754" t="s">
        <v>844</v>
      </c>
      <c r="F9" s="2695"/>
      <c r="G9" s="2695"/>
      <c r="H9" s="2809"/>
      <c r="I9" s="2854"/>
      <c r="J9" s="2839"/>
    </row>
    <row r="10" spans="2:11" s="1223" customFormat="1" ht="12.75" customHeight="1" x14ac:dyDescent="0.2">
      <c r="B10" s="2715"/>
      <c r="C10" s="2766"/>
      <c r="D10" s="2766"/>
      <c r="E10" s="1728">
        <f>'kalendarz  A'!$F$30</f>
        <v>27</v>
      </c>
      <c r="F10" s="1728">
        <f>'kalendarz  A'!$F$30</f>
        <v>27</v>
      </c>
      <c r="G10" s="1728">
        <f>'kalendarz  A'!$F$30</f>
        <v>27</v>
      </c>
      <c r="H10" s="1728">
        <f>'kalendarz  A'!$F$31</f>
        <v>11</v>
      </c>
      <c r="I10" s="2854"/>
      <c r="J10" s="2839"/>
    </row>
    <row r="11" spans="2:11" s="1223" customFormat="1" ht="16.5" customHeight="1" thickBot="1" x14ac:dyDescent="0.25">
      <c r="B11" s="2717"/>
      <c r="C11" s="2767"/>
      <c r="D11" s="2767"/>
      <c r="E11" s="2827" t="s">
        <v>845</v>
      </c>
      <c r="F11" s="2828"/>
      <c r="G11" s="2828"/>
      <c r="H11" s="2829"/>
      <c r="I11" s="2855"/>
      <c r="J11" s="2840"/>
    </row>
    <row r="12" spans="2:11" s="1223" customFormat="1" ht="27" customHeight="1" thickBot="1" x14ac:dyDescent="0.25">
      <c r="B12" s="1375"/>
      <c r="C12" s="1316"/>
      <c r="D12" s="1315" t="s">
        <v>818</v>
      </c>
      <c r="E12" s="1314">
        <f>SUM(E16:E18)+E13</f>
        <v>48</v>
      </c>
      <c r="F12" s="1314">
        <f>SUM(F16:F18)+F13</f>
        <v>40</v>
      </c>
      <c r="G12" s="1314">
        <f>SUM(G16:G18)+G13</f>
        <v>43</v>
      </c>
      <c r="H12" s="1314">
        <f>SUM(H16:H18)+H13</f>
        <v>36</v>
      </c>
      <c r="I12" s="1313">
        <f t="shared" ref="I12:I18" si="0">SUM(E12:H12)</f>
        <v>167</v>
      </c>
      <c r="J12" s="2843"/>
      <c r="K12" s="1243"/>
    </row>
    <row r="13" spans="2:11" s="1223" customFormat="1" ht="14.25" customHeight="1" x14ac:dyDescent="0.2">
      <c r="B13" s="1372"/>
      <c r="C13" s="1308"/>
      <c r="D13" s="1183" t="s">
        <v>819</v>
      </c>
      <c r="E13" s="1307">
        <f>SUM(E14:E15)</f>
        <v>48</v>
      </c>
      <c r="F13" s="1307">
        <f>SUM(F14:F15)</f>
        <v>40</v>
      </c>
      <c r="G13" s="1307">
        <f>SUM(G14:G15)</f>
        <v>43</v>
      </c>
      <c r="H13" s="1307">
        <f>SUM(H14:H15)</f>
        <v>36</v>
      </c>
      <c r="I13" s="1373">
        <f t="shared" si="0"/>
        <v>167</v>
      </c>
      <c r="J13" s="2844"/>
      <c r="K13" s="1243"/>
    </row>
    <row r="14" spans="2:11" s="1223" customFormat="1" ht="14.25" customHeight="1" x14ac:dyDescent="0.2">
      <c r="B14" s="1372"/>
      <c r="C14" s="1308"/>
      <c r="D14" s="1183" t="s">
        <v>820</v>
      </c>
      <c r="E14" s="1307">
        <f>SUM(E20:E30)</f>
        <v>15</v>
      </c>
      <c r="F14" s="1307">
        <f>SUM(F20:F30)</f>
        <v>15</v>
      </c>
      <c r="G14" s="1307">
        <f>SUM(G20:G30)</f>
        <v>20</v>
      </c>
      <c r="H14" s="1307">
        <f>SUM(H20:H30)</f>
        <v>18</v>
      </c>
      <c r="I14" s="1373">
        <f t="shared" si="0"/>
        <v>68</v>
      </c>
      <c r="J14" s="2844"/>
      <c r="K14" s="1243"/>
    </row>
    <row r="15" spans="2:11" s="1223" customFormat="1" ht="14.25" customHeight="1" x14ac:dyDescent="0.2">
      <c r="B15" s="1372"/>
      <c r="C15" s="1308"/>
      <c r="D15" s="1183" t="s">
        <v>821</v>
      </c>
      <c r="E15" s="1307">
        <f>SUM(E31:E47)</f>
        <v>33</v>
      </c>
      <c r="F15" s="1307">
        <f>SUM(F31:F47)</f>
        <v>25</v>
      </c>
      <c r="G15" s="1307">
        <f>SUM(G31:G47)</f>
        <v>23</v>
      </c>
      <c r="H15" s="1307">
        <f>SUM(H31:H47)</f>
        <v>18</v>
      </c>
      <c r="I15" s="1373">
        <f t="shared" si="0"/>
        <v>99</v>
      </c>
      <c r="J15" s="2844"/>
      <c r="K15" s="1243"/>
    </row>
    <row r="16" spans="2:11" s="1223" customFormat="1" ht="14.25" hidden="1" customHeight="1" x14ac:dyDescent="0.2">
      <c r="B16" s="1372"/>
      <c r="C16" s="1308"/>
      <c r="D16" s="1183" t="s">
        <v>822</v>
      </c>
      <c r="E16" s="1307">
        <f>E48</f>
        <v>0</v>
      </c>
      <c r="F16" s="1311">
        <f>F48</f>
        <v>0</v>
      </c>
      <c r="G16" s="1311">
        <f>G48</f>
        <v>0</v>
      </c>
      <c r="H16" s="1312">
        <f>H48</f>
        <v>0</v>
      </c>
      <c r="I16" s="1373">
        <f t="shared" si="0"/>
        <v>0</v>
      </c>
      <c r="J16" s="2844"/>
      <c r="K16" s="1243"/>
    </row>
    <row r="17" spans="2:11" s="1223" customFormat="1" ht="14.25" customHeight="1" x14ac:dyDescent="0.2">
      <c r="B17" s="1372"/>
      <c r="C17" s="1308"/>
      <c r="D17" s="1183" t="s">
        <v>823</v>
      </c>
      <c r="E17" s="1307">
        <f>E58</f>
        <v>0</v>
      </c>
      <c r="F17" s="1311">
        <f>F58</f>
        <v>0</v>
      </c>
      <c r="G17" s="1311">
        <f>G58</f>
        <v>0</v>
      </c>
      <c r="H17" s="1311">
        <f>H58</f>
        <v>0</v>
      </c>
      <c r="I17" s="1373">
        <f t="shared" si="0"/>
        <v>0</v>
      </c>
      <c r="J17" s="2844"/>
      <c r="K17" s="1243"/>
    </row>
    <row r="18" spans="2:11" s="1223" customFormat="1" ht="13.5" customHeight="1" thickBot="1" x14ac:dyDescent="0.25">
      <c r="B18" s="1372"/>
      <c r="C18" s="1308"/>
      <c r="D18" s="1039" t="s">
        <v>846</v>
      </c>
      <c r="E18" s="1307">
        <f>SUM(E64:E67)</f>
        <v>0</v>
      </c>
      <c r="F18" s="1307">
        <f>SUM(F64:F67)</f>
        <v>0</v>
      </c>
      <c r="G18" s="1307">
        <f>SUM(G64:G67)</f>
        <v>0</v>
      </c>
      <c r="H18" s="1307">
        <f>SUM(H64:H67)</f>
        <v>0</v>
      </c>
      <c r="I18" s="1415">
        <f t="shared" si="0"/>
        <v>0</v>
      </c>
      <c r="J18" s="2845"/>
      <c r="K18" s="1243"/>
    </row>
    <row r="19" spans="2:11" s="1223" customFormat="1" ht="19.5" customHeight="1" x14ac:dyDescent="0.2">
      <c r="B19" s="1869"/>
      <c r="C19" s="1865" t="s">
        <v>766</v>
      </c>
      <c r="D19" s="1865"/>
      <c r="E19" s="1866"/>
      <c r="F19" s="1866"/>
      <c r="G19" s="1866"/>
      <c r="H19" s="1866"/>
      <c r="I19" s="1866"/>
      <c r="J19" s="1870"/>
      <c r="K19" s="1243"/>
    </row>
    <row r="20" spans="2:11" s="991" customFormat="1" ht="14.1" customHeight="1" x14ac:dyDescent="0.2">
      <c r="B20" s="2834" t="s">
        <v>826</v>
      </c>
      <c r="C20" s="1303">
        <v>1</v>
      </c>
      <c r="D20" s="1304" t="s">
        <v>876</v>
      </c>
      <c r="E20" s="1296">
        <v>2</v>
      </c>
      <c r="F20" s="1295">
        <v>2</v>
      </c>
      <c r="G20" s="945">
        <v>2</v>
      </c>
      <c r="H20" s="947">
        <v>2</v>
      </c>
      <c r="I20" s="1413">
        <f t="shared" ref="I20:I47" si="1">SUM(E20:H20)</f>
        <v>8</v>
      </c>
      <c r="J20" s="1367"/>
      <c r="K20" s="1243"/>
    </row>
    <row r="21" spans="2:11" s="991" customFormat="1" ht="14.1" customHeight="1" x14ac:dyDescent="0.2">
      <c r="B21" s="2835"/>
      <c r="C21" s="1125">
        <v>2</v>
      </c>
      <c r="D21" s="1302" t="s">
        <v>877</v>
      </c>
      <c r="E21" s="1257">
        <v>1</v>
      </c>
      <c r="F21" s="894">
        <v>1</v>
      </c>
      <c r="G21" s="893">
        <v>1</v>
      </c>
      <c r="H21" s="886">
        <v>1</v>
      </c>
      <c r="I21" s="1413">
        <f t="shared" si="1"/>
        <v>4</v>
      </c>
      <c r="J21" s="1369"/>
      <c r="K21" s="1243"/>
    </row>
    <row r="22" spans="2:11" s="991" customFormat="1" ht="14.1" customHeight="1" x14ac:dyDescent="0.2">
      <c r="B22" s="2835"/>
      <c r="C22" s="1303">
        <v>3</v>
      </c>
      <c r="D22" s="1302" t="s">
        <v>878</v>
      </c>
      <c r="E22" s="1257">
        <v>6</v>
      </c>
      <c r="F22" s="894">
        <v>6</v>
      </c>
      <c r="G22" s="893">
        <v>6</v>
      </c>
      <c r="H22" s="898">
        <v>6</v>
      </c>
      <c r="I22" s="1413">
        <f t="shared" si="1"/>
        <v>24</v>
      </c>
      <c r="J22" s="1369"/>
      <c r="K22" s="1243"/>
    </row>
    <row r="23" spans="2:11" s="991" customFormat="1" ht="14.1" customHeight="1" x14ac:dyDescent="0.2">
      <c r="B23" s="2835"/>
      <c r="C23" s="1125">
        <v>4</v>
      </c>
      <c r="D23" s="1302" t="s">
        <v>879</v>
      </c>
      <c r="E23" s="1257">
        <v>1</v>
      </c>
      <c r="F23" s="894">
        <v>1</v>
      </c>
      <c r="G23" s="893">
        <v>2</v>
      </c>
      <c r="H23" s="898"/>
      <c r="I23" s="1413">
        <f t="shared" si="1"/>
        <v>4</v>
      </c>
      <c r="J23" s="1369"/>
      <c r="K23" s="1243"/>
    </row>
    <row r="24" spans="2:11" s="991" customFormat="1" ht="14.1" customHeight="1" x14ac:dyDescent="0.2">
      <c r="B24" s="2835"/>
      <c r="C24" s="1303">
        <v>5</v>
      </c>
      <c r="D24" s="1302" t="s">
        <v>880</v>
      </c>
      <c r="E24" s="1257"/>
      <c r="F24" s="894"/>
      <c r="G24" s="893">
        <v>1</v>
      </c>
      <c r="H24" s="898">
        <v>1</v>
      </c>
      <c r="I24" s="1413">
        <f t="shared" si="1"/>
        <v>2</v>
      </c>
      <c r="J24" s="1369"/>
      <c r="K24" s="1243"/>
    </row>
    <row r="25" spans="2:11" s="991" customFormat="1" ht="14.1" customHeight="1" x14ac:dyDescent="0.2">
      <c r="B25" s="2835"/>
      <c r="C25" s="1125">
        <v>6</v>
      </c>
      <c r="D25" s="1302" t="s">
        <v>881</v>
      </c>
      <c r="E25" s="1257"/>
      <c r="F25" s="894"/>
      <c r="G25" s="893">
        <v>1</v>
      </c>
      <c r="H25" s="898">
        <v>1</v>
      </c>
      <c r="I25" s="1413">
        <f t="shared" si="1"/>
        <v>2</v>
      </c>
      <c r="J25" s="1369"/>
      <c r="K25" s="1243"/>
    </row>
    <row r="26" spans="2:11" s="991" customFormat="1" ht="14.1" customHeight="1" x14ac:dyDescent="0.2">
      <c r="B26" s="2835"/>
      <c r="C26" s="1303">
        <v>7</v>
      </c>
      <c r="D26" s="1302" t="s">
        <v>882</v>
      </c>
      <c r="E26" s="1257"/>
      <c r="F26" s="894"/>
      <c r="G26" s="893">
        <v>1</v>
      </c>
      <c r="H26" s="889">
        <v>1</v>
      </c>
      <c r="I26" s="1413">
        <f t="shared" si="1"/>
        <v>2</v>
      </c>
      <c r="J26" s="1369"/>
      <c r="K26" s="1243"/>
    </row>
    <row r="27" spans="2:11" s="991" customFormat="1" ht="14.1" customHeight="1" x14ac:dyDescent="0.2">
      <c r="B27" s="2835"/>
      <c r="C27" s="1125">
        <v>8</v>
      </c>
      <c r="D27" s="1302" t="s">
        <v>769</v>
      </c>
      <c r="E27" s="1257">
        <v>2</v>
      </c>
      <c r="F27" s="894">
        <v>2</v>
      </c>
      <c r="G27" s="893">
        <v>2</v>
      </c>
      <c r="H27" s="898">
        <v>2</v>
      </c>
      <c r="I27" s="1413">
        <f t="shared" si="1"/>
        <v>8</v>
      </c>
      <c r="J27" s="1369"/>
      <c r="K27" s="1243"/>
    </row>
    <row r="28" spans="2:11" s="991" customFormat="1" ht="14.1" customHeight="1" x14ac:dyDescent="0.2">
      <c r="B28" s="2835"/>
      <c r="C28" s="1303">
        <v>9</v>
      </c>
      <c r="D28" s="1302" t="s">
        <v>694</v>
      </c>
      <c r="E28" s="1301">
        <v>1</v>
      </c>
      <c r="F28" s="1004">
        <v>1</v>
      </c>
      <c r="G28" s="1003">
        <v>1</v>
      </c>
      <c r="H28" s="1201">
        <v>1</v>
      </c>
      <c r="I28" s="1413">
        <f t="shared" si="1"/>
        <v>4</v>
      </c>
      <c r="J28" s="1369"/>
      <c r="K28" s="1243"/>
    </row>
    <row r="29" spans="2:11" s="991" customFormat="1" ht="14.1" customHeight="1" x14ac:dyDescent="0.2">
      <c r="B29" s="2835"/>
      <c r="C29" s="1125">
        <v>10</v>
      </c>
      <c r="D29" s="1302" t="s">
        <v>716</v>
      </c>
      <c r="E29" s="1301">
        <v>2</v>
      </c>
      <c r="F29" s="1004">
        <v>2</v>
      </c>
      <c r="G29" s="1003">
        <v>1</v>
      </c>
      <c r="H29" s="1201">
        <v>1</v>
      </c>
      <c r="I29" s="1413">
        <f t="shared" si="1"/>
        <v>6</v>
      </c>
      <c r="J29" s="1369"/>
      <c r="K29" s="1243"/>
    </row>
    <row r="30" spans="2:11" s="991" customFormat="1" ht="14.1" customHeight="1" x14ac:dyDescent="0.2">
      <c r="B30" s="2835"/>
      <c r="C30" s="1303">
        <v>11</v>
      </c>
      <c r="D30" s="1302" t="s">
        <v>702</v>
      </c>
      <c r="E30" s="1301"/>
      <c r="F30" s="1004"/>
      <c r="G30" s="1003">
        <v>2</v>
      </c>
      <c r="H30" s="1201">
        <v>2</v>
      </c>
      <c r="I30" s="1413">
        <f t="shared" si="1"/>
        <v>4</v>
      </c>
      <c r="J30" s="1369"/>
      <c r="K30" s="1243"/>
    </row>
    <row r="31" spans="2:11" s="991" customFormat="1" ht="14.1" customHeight="1" x14ac:dyDescent="0.2">
      <c r="B31" s="2834" t="s">
        <v>848</v>
      </c>
      <c r="C31" s="1288">
        <v>1</v>
      </c>
      <c r="D31" s="1297" t="s">
        <v>666</v>
      </c>
      <c r="E31" s="1296">
        <v>4</v>
      </c>
      <c r="F31" s="1295">
        <v>4</v>
      </c>
      <c r="G31" s="945">
        <v>4</v>
      </c>
      <c r="H31" s="947">
        <v>4</v>
      </c>
      <c r="I31" s="1413">
        <f t="shared" si="1"/>
        <v>16</v>
      </c>
      <c r="J31" s="1367"/>
      <c r="K31" s="1243"/>
    </row>
    <row r="32" spans="2:11" s="991" customFormat="1" ht="14.1" customHeight="1" x14ac:dyDescent="0.2">
      <c r="B32" s="2835"/>
      <c r="C32" s="1146">
        <v>2</v>
      </c>
      <c r="D32" s="1153" t="s">
        <v>849</v>
      </c>
      <c r="E32" s="1252">
        <v>3</v>
      </c>
      <c r="F32" s="888">
        <v>3</v>
      </c>
      <c r="G32" s="887">
        <v>3</v>
      </c>
      <c r="H32" s="930">
        <v>3</v>
      </c>
      <c r="I32" s="1413">
        <f t="shared" si="1"/>
        <v>12</v>
      </c>
      <c r="J32" s="1109"/>
      <c r="K32" s="1243"/>
    </row>
    <row r="33" spans="2:11" s="991" customFormat="1" ht="14.1" customHeight="1" x14ac:dyDescent="0.2">
      <c r="B33" s="2835"/>
      <c r="C33" s="1160">
        <v>3</v>
      </c>
      <c r="D33" s="1153" t="s">
        <v>850</v>
      </c>
      <c r="E33" s="1252">
        <v>2</v>
      </c>
      <c r="F33" s="888">
        <v>2</v>
      </c>
      <c r="G33" s="887">
        <v>2</v>
      </c>
      <c r="H33" s="930">
        <v>2</v>
      </c>
      <c r="I33" s="1413">
        <f t="shared" si="1"/>
        <v>8</v>
      </c>
      <c r="J33" s="1109"/>
      <c r="K33" s="1243"/>
    </row>
    <row r="34" spans="2:11" s="991" customFormat="1" ht="14.1" customHeight="1" x14ac:dyDescent="0.2">
      <c r="B34" s="2835"/>
      <c r="C34" s="1146">
        <v>4</v>
      </c>
      <c r="D34" s="1150" t="s">
        <v>851</v>
      </c>
      <c r="E34" s="1252">
        <v>1</v>
      </c>
      <c r="F34" s="888"/>
      <c r="G34" s="887"/>
      <c r="H34" s="930"/>
      <c r="I34" s="1413">
        <f t="shared" si="1"/>
        <v>1</v>
      </c>
      <c r="J34" s="1109"/>
      <c r="K34" s="1243"/>
    </row>
    <row r="35" spans="2:11" s="991" customFormat="1" ht="14.1" customHeight="1" x14ac:dyDescent="0.2">
      <c r="B35" s="2835"/>
      <c r="C35" s="1160">
        <v>5</v>
      </c>
      <c r="D35" s="1150" t="s">
        <v>670</v>
      </c>
      <c r="E35" s="1252">
        <v>2</v>
      </c>
      <c r="F35" s="888">
        <v>2</v>
      </c>
      <c r="G35" s="887">
        <v>2</v>
      </c>
      <c r="H35" s="930">
        <v>1</v>
      </c>
      <c r="I35" s="1413">
        <f t="shared" si="1"/>
        <v>7</v>
      </c>
      <c r="J35" s="1109"/>
      <c r="K35" s="1243"/>
    </row>
    <row r="36" spans="2:11" s="991" customFormat="1" ht="14.1" customHeight="1" x14ac:dyDescent="0.2">
      <c r="B36" s="2835"/>
      <c r="C36" s="1146">
        <v>6</v>
      </c>
      <c r="D36" s="1149" t="s">
        <v>715</v>
      </c>
      <c r="E36" s="1252">
        <v>2</v>
      </c>
      <c r="F36" s="888">
        <v>1</v>
      </c>
      <c r="G36" s="887"/>
      <c r="H36" s="930"/>
      <c r="I36" s="1413">
        <f t="shared" si="1"/>
        <v>3</v>
      </c>
      <c r="J36" s="1109"/>
      <c r="K36" s="1243"/>
    </row>
    <row r="37" spans="2:11" s="991" customFormat="1" ht="14.1" customHeight="1" x14ac:dyDescent="0.2">
      <c r="B37" s="2835"/>
      <c r="C37" s="1160">
        <v>7</v>
      </c>
      <c r="D37" s="1291" t="s">
        <v>711</v>
      </c>
      <c r="E37" s="1290">
        <v>2</v>
      </c>
      <c r="F37" s="888"/>
      <c r="G37" s="887"/>
      <c r="H37" s="930"/>
      <c r="I37" s="1413">
        <f t="shared" si="1"/>
        <v>2</v>
      </c>
      <c r="J37" s="1109"/>
      <c r="K37" s="1243"/>
    </row>
    <row r="38" spans="2:11" s="991" customFormat="1" ht="14.1" customHeight="1" x14ac:dyDescent="0.2">
      <c r="B38" s="2835"/>
      <c r="C38" s="1146">
        <v>8</v>
      </c>
      <c r="D38" s="1150" t="s">
        <v>673</v>
      </c>
      <c r="E38" s="1252">
        <v>2</v>
      </c>
      <c r="F38" s="888">
        <v>1</v>
      </c>
      <c r="G38" s="887">
        <v>1</v>
      </c>
      <c r="H38" s="930"/>
      <c r="I38" s="1413">
        <f t="shared" si="1"/>
        <v>4</v>
      </c>
      <c r="J38" s="1109"/>
      <c r="K38" s="1243"/>
    </row>
    <row r="39" spans="2:11" s="991" customFormat="1" ht="14.1" customHeight="1" x14ac:dyDescent="0.2">
      <c r="B39" s="2835"/>
      <c r="C39" s="1160">
        <v>9</v>
      </c>
      <c r="D39" s="1150" t="s">
        <v>674</v>
      </c>
      <c r="E39" s="1252">
        <v>2</v>
      </c>
      <c r="F39" s="888">
        <v>1</v>
      </c>
      <c r="G39" s="887">
        <v>1</v>
      </c>
      <c r="H39" s="930"/>
      <c r="I39" s="1413">
        <f t="shared" si="1"/>
        <v>4</v>
      </c>
      <c r="J39" s="1109"/>
      <c r="K39" s="1243"/>
    </row>
    <row r="40" spans="2:11" s="991" customFormat="1" ht="14.1" customHeight="1" x14ac:dyDescent="0.2">
      <c r="B40" s="2835"/>
      <c r="C40" s="1146">
        <v>10</v>
      </c>
      <c r="D40" s="1150" t="s">
        <v>712</v>
      </c>
      <c r="E40" s="1252">
        <v>2</v>
      </c>
      <c r="F40" s="888">
        <v>1</v>
      </c>
      <c r="G40" s="887">
        <v>1</v>
      </c>
      <c r="H40" s="930"/>
      <c r="I40" s="1413">
        <f t="shared" si="1"/>
        <v>4</v>
      </c>
      <c r="J40" s="1109"/>
      <c r="K40" s="1243"/>
    </row>
    <row r="41" spans="2:11" s="991" customFormat="1" ht="14.1" customHeight="1" x14ac:dyDescent="0.2">
      <c r="B41" s="2835"/>
      <c r="C41" s="1160">
        <v>11</v>
      </c>
      <c r="D41" s="1150" t="s">
        <v>676</v>
      </c>
      <c r="E41" s="1252">
        <v>2</v>
      </c>
      <c r="F41" s="888">
        <v>1</v>
      </c>
      <c r="G41" s="887">
        <v>1</v>
      </c>
      <c r="H41" s="930"/>
      <c r="I41" s="1413">
        <f t="shared" si="1"/>
        <v>4</v>
      </c>
      <c r="J41" s="1109"/>
      <c r="K41" s="1243"/>
    </row>
    <row r="42" spans="2:11" s="991" customFormat="1" ht="14.1" customHeight="1" x14ac:dyDescent="0.2">
      <c r="B42" s="2835"/>
      <c r="C42" s="1146">
        <v>12</v>
      </c>
      <c r="D42" s="1289" t="s">
        <v>677</v>
      </c>
      <c r="E42" s="1252">
        <v>3</v>
      </c>
      <c r="F42" s="888">
        <v>4</v>
      </c>
      <c r="G42" s="887">
        <v>3</v>
      </c>
      <c r="H42" s="930">
        <v>4</v>
      </c>
      <c r="I42" s="1413">
        <f t="shared" si="1"/>
        <v>14</v>
      </c>
      <c r="J42" s="1109"/>
      <c r="K42" s="1243"/>
    </row>
    <row r="43" spans="2:11" s="991" customFormat="1" ht="14.1" customHeight="1" x14ac:dyDescent="0.2">
      <c r="B43" s="2835"/>
      <c r="C43" s="1160">
        <v>13</v>
      </c>
      <c r="D43" s="1150" t="s">
        <v>678</v>
      </c>
      <c r="E43" s="1252">
        <v>1</v>
      </c>
      <c r="F43" s="888">
        <v>1</v>
      </c>
      <c r="G43" s="887">
        <v>1</v>
      </c>
      <c r="H43" s="930"/>
      <c r="I43" s="1413">
        <f t="shared" si="1"/>
        <v>3</v>
      </c>
      <c r="J43" s="1109"/>
      <c r="K43" s="1243"/>
    </row>
    <row r="44" spans="2:11" s="991" customFormat="1" ht="14.1" customHeight="1" x14ac:dyDescent="0.2">
      <c r="B44" s="2835"/>
      <c r="C44" s="1146">
        <v>14</v>
      </c>
      <c r="D44" s="1150" t="s">
        <v>680</v>
      </c>
      <c r="E44" s="1252">
        <v>3</v>
      </c>
      <c r="F44" s="888">
        <v>3</v>
      </c>
      <c r="G44" s="887">
        <v>3</v>
      </c>
      <c r="H44" s="930">
        <v>3</v>
      </c>
      <c r="I44" s="1413">
        <f t="shared" si="1"/>
        <v>12</v>
      </c>
      <c r="J44" s="1109"/>
      <c r="K44" s="1243"/>
    </row>
    <row r="45" spans="2:11" s="991" customFormat="1" ht="14.1" customHeight="1" x14ac:dyDescent="0.2">
      <c r="B45" s="2835"/>
      <c r="C45" s="1160">
        <v>15</v>
      </c>
      <c r="D45" s="1150" t="s">
        <v>681</v>
      </c>
      <c r="E45" s="1252">
        <v>1</v>
      </c>
      <c r="F45" s="888"/>
      <c r="G45" s="887"/>
      <c r="H45" s="930"/>
      <c r="I45" s="1413">
        <f t="shared" si="1"/>
        <v>1</v>
      </c>
      <c r="J45" s="1109"/>
      <c r="K45" s="1243"/>
    </row>
    <row r="46" spans="2:11" s="991" customFormat="1" ht="14.1" customHeight="1" x14ac:dyDescent="0.2">
      <c r="B46" s="2835"/>
      <c r="C46" s="1332">
        <v>16</v>
      </c>
      <c r="D46" s="1287" t="s">
        <v>682</v>
      </c>
      <c r="E46" s="1286">
        <v>1</v>
      </c>
      <c r="F46" s="1285">
        <v>1</v>
      </c>
      <c r="G46" s="1284">
        <v>1</v>
      </c>
      <c r="H46" s="1283">
        <v>1</v>
      </c>
      <c r="I46" s="1413">
        <f t="shared" si="1"/>
        <v>4</v>
      </c>
      <c r="J46" s="1357"/>
      <c r="K46" s="1243"/>
    </row>
    <row r="47" spans="2:11" s="991" customFormat="1" ht="19.350000000000001" customHeight="1" thickBot="1" x14ac:dyDescent="0.25">
      <c r="B47" s="2835"/>
      <c r="C47" s="1280" t="s">
        <v>857</v>
      </c>
      <c r="D47" s="1279"/>
      <c r="E47" s="1278"/>
      <c r="F47" s="921"/>
      <c r="G47" s="920"/>
      <c r="H47" s="920"/>
      <c r="I47" s="1413">
        <f t="shared" si="1"/>
        <v>0</v>
      </c>
      <c r="J47" s="2019"/>
      <c r="K47" s="1243"/>
    </row>
    <row r="48" spans="2:11" s="1223" customFormat="1" ht="19.5" hidden="1" customHeight="1" thickTop="1" x14ac:dyDescent="0.2">
      <c r="B48" s="1356"/>
      <c r="C48" s="1266" t="s">
        <v>773</v>
      </c>
      <c r="D48" s="1275"/>
      <c r="E48" s="1273">
        <f>SUM(E49:E57)</f>
        <v>0</v>
      </c>
      <c r="F48" s="1273">
        <f>SUM(F49:F57)</f>
        <v>0</v>
      </c>
      <c r="G48" s="1273">
        <f>SUM(G49:G57)</f>
        <v>0</v>
      </c>
      <c r="H48" s="1274">
        <f>SUM(H49:H57)</f>
        <v>0</v>
      </c>
      <c r="I48" s="1400">
        <f>SUM(I49:I57)</f>
        <v>0</v>
      </c>
      <c r="J48" s="1355"/>
      <c r="K48" s="1243"/>
    </row>
    <row r="49" spans="2:11" s="1223" customFormat="1" ht="14.1" hidden="1" customHeight="1" x14ac:dyDescent="0.2">
      <c r="B49" s="988"/>
      <c r="C49" s="1126">
        <v>1</v>
      </c>
      <c r="D49" s="1259"/>
      <c r="E49" s="1257"/>
      <c r="F49" s="894"/>
      <c r="G49" s="893"/>
      <c r="H49" s="898"/>
      <c r="I49" s="1383">
        <f t="shared" ref="I49:I67" si="2">SUM(E49:H49)</f>
        <v>0</v>
      </c>
      <c r="J49" s="1111"/>
      <c r="K49" s="1243"/>
    </row>
    <row r="50" spans="2:11" s="1223" customFormat="1" ht="14.1" hidden="1" customHeight="1" x14ac:dyDescent="0.2">
      <c r="B50" s="988"/>
      <c r="C50" s="1126">
        <v>2</v>
      </c>
      <c r="D50" s="1253"/>
      <c r="E50" s="1257"/>
      <c r="F50" s="894"/>
      <c r="G50" s="893"/>
      <c r="H50" s="898"/>
      <c r="I50" s="1383">
        <f t="shared" si="2"/>
        <v>0</v>
      </c>
      <c r="J50" s="1111"/>
      <c r="K50" s="1243"/>
    </row>
    <row r="51" spans="2:11" s="1223" customFormat="1" ht="14.1" hidden="1" customHeight="1" x14ac:dyDescent="0.2">
      <c r="B51" s="988"/>
      <c r="C51" s="1126">
        <v>3</v>
      </c>
      <c r="D51" s="1253"/>
      <c r="E51" s="1257"/>
      <c r="F51" s="894"/>
      <c r="G51" s="893"/>
      <c r="H51" s="898"/>
      <c r="I51" s="1383">
        <f t="shared" si="2"/>
        <v>0</v>
      </c>
      <c r="J51" s="1111"/>
      <c r="K51" s="1243"/>
    </row>
    <row r="52" spans="2:11" s="1223" customFormat="1" ht="14.1" hidden="1" customHeight="1" x14ac:dyDescent="0.2">
      <c r="B52" s="988"/>
      <c r="C52" s="1126">
        <v>4</v>
      </c>
      <c r="D52" s="1253"/>
      <c r="E52" s="1257"/>
      <c r="F52" s="894"/>
      <c r="G52" s="893"/>
      <c r="H52" s="898"/>
      <c r="I52" s="1383">
        <f t="shared" si="2"/>
        <v>0</v>
      </c>
      <c r="J52" s="1111"/>
      <c r="K52" s="1243"/>
    </row>
    <row r="53" spans="2:11" s="1223" customFormat="1" ht="14.1" hidden="1" customHeight="1" x14ac:dyDescent="0.2">
      <c r="B53" s="988"/>
      <c r="C53" s="1126">
        <v>5</v>
      </c>
      <c r="D53" s="1253"/>
      <c r="E53" s="1257"/>
      <c r="F53" s="894"/>
      <c r="G53" s="893"/>
      <c r="H53" s="898"/>
      <c r="I53" s="1383">
        <f t="shared" si="2"/>
        <v>0</v>
      </c>
      <c r="J53" s="1111"/>
      <c r="K53" s="1243"/>
    </row>
    <row r="54" spans="2:11" s="1223" customFormat="1" ht="14.1" hidden="1" customHeight="1" x14ac:dyDescent="0.2">
      <c r="B54" s="988"/>
      <c r="C54" s="1126">
        <v>6</v>
      </c>
      <c r="D54" s="1253"/>
      <c r="E54" s="1257"/>
      <c r="F54" s="894"/>
      <c r="G54" s="893"/>
      <c r="H54" s="898"/>
      <c r="I54" s="1383">
        <f t="shared" si="2"/>
        <v>0</v>
      </c>
      <c r="J54" s="1111"/>
      <c r="K54" s="1243"/>
    </row>
    <row r="55" spans="2:11" s="1223" customFormat="1" ht="14.1" hidden="1" customHeight="1" x14ac:dyDescent="0.2">
      <c r="B55" s="929"/>
      <c r="C55" s="1125">
        <v>7</v>
      </c>
      <c r="D55" s="1253"/>
      <c r="E55" s="1252"/>
      <c r="F55" s="888"/>
      <c r="G55" s="887"/>
      <c r="H55" s="930"/>
      <c r="I55" s="1383">
        <f t="shared" si="2"/>
        <v>0</v>
      </c>
      <c r="J55" s="883"/>
      <c r="K55" s="1243"/>
    </row>
    <row r="56" spans="2:11" s="1223" customFormat="1" ht="14.1" hidden="1" customHeight="1" x14ac:dyDescent="0.2">
      <c r="B56" s="929"/>
      <c r="C56" s="1125">
        <v>8</v>
      </c>
      <c r="D56" s="1253"/>
      <c r="E56" s="1252"/>
      <c r="F56" s="888"/>
      <c r="G56" s="887"/>
      <c r="H56" s="930"/>
      <c r="I56" s="1383">
        <f t="shared" si="2"/>
        <v>0</v>
      </c>
      <c r="J56" s="883"/>
      <c r="K56" s="1243"/>
    </row>
    <row r="57" spans="2:11" s="1223" customFormat="1" ht="14.1" hidden="1" customHeight="1" thickBot="1" x14ac:dyDescent="0.25">
      <c r="B57" s="926"/>
      <c r="C57" s="1132">
        <v>9</v>
      </c>
      <c r="D57" s="1248"/>
      <c r="E57" s="1270"/>
      <c r="F57" s="911"/>
      <c r="G57" s="910"/>
      <c r="H57" s="1143"/>
      <c r="I57" s="1383">
        <f t="shared" si="2"/>
        <v>0</v>
      </c>
      <c r="J57" s="1354"/>
      <c r="K57" s="1243"/>
    </row>
    <row r="58" spans="2:11" s="1223" customFormat="1" ht="19.350000000000001" customHeight="1" thickTop="1" x14ac:dyDescent="0.2">
      <c r="B58" s="1265"/>
      <c r="C58" s="1266" t="s">
        <v>772</v>
      </c>
      <c r="D58" s="1265"/>
      <c r="E58" s="1263">
        <f>SUM(E59:E63)</f>
        <v>0</v>
      </c>
      <c r="F58" s="1264">
        <f>SUM(F59:F63)</f>
        <v>0</v>
      </c>
      <c r="G58" s="1263">
        <f>SUM(G59:G63)</f>
        <v>0</v>
      </c>
      <c r="H58" s="1263">
        <f>SUM(H59:H63)</f>
        <v>0</v>
      </c>
      <c r="I58" s="1401">
        <f t="shared" si="2"/>
        <v>0</v>
      </c>
      <c r="J58" s="1353"/>
      <c r="K58" s="1243"/>
    </row>
    <row r="59" spans="2:11" s="1223" customFormat="1" ht="14.1" customHeight="1" x14ac:dyDescent="0.2">
      <c r="B59" s="988"/>
      <c r="C59" s="1126">
        <v>1</v>
      </c>
      <c r="D59" s="1253"/>
      <c r="E59" s="1257"/>
      <c r="F59" s="894"/>
      <c r="G59" s="893"/>
      <c r="H59" s="898"/>
      <c r="I59" s="1383">
        <f t="shared" si="2"/>
        <v>0</v>
      </c>
      <c r="J59" s="1111"/>
      <c r="K59" s="1243"/>
    </row>
    <row r="60" spans="2:11" s="1223" customFormat="1" ht="14.1" customHeight="1" x14ac:dyDescent="0.2">
      <c r="B60" s="929"/>
      <c r="C60" s="1125">
        <v>2</v>
      </c>
      <c r="D60" s="1253"/>
      <c r="E60" s="1252"/>
      <c r="F60" s="888"/>
      <c r="G60" s="887"/>
      <c r="H60" s="930"/>
      <c r="I60" s="1383">
        <f t="shared" si="2"/>
        <v>0</v>
      </c>
      <c r="J60" s="883"/>
      <c r="K60" s="1243"/>
    </row>
    <row r="61" spans="2:11" s="1223" customFormat="1" ht="14.1" customHeight="1" x14ac:dyDescent="0.2">
      <c r="B61" s="1133"/>
      <c r="C61" s="1125">
        <v>3</v>
      </c>
      <c r="D61" s="1253"/>
      <c r="E61" s="1252"/>
      <c r="F61" s="888"/>
      <c r="G61" s="887"/>
      <c r="H61" s="930"/>
      <c r="I61" s="1383">
        <f t="shared" si="2"/>
        <v>0</v>
      </c>
      <c r="J61" s="883"/>
      <c r="K61" s="1243"/>
    </row>
    <row r="62" spans="2:11" s="1223" customFormat="1" ht="14.1" customHeight="1" x14ac:dyDescent="0.2">
      <c r="B62" s="929"/>
      <c r="C62" s="1125">
        <v>4</v>
      </c>
      <c r="D62" s="1253"/>
      <c r="E62" s="1252"/>
      <c r="F62" s="888"/>
      <c r="G62" s="887"/>
      <c r="H62" s="930"/>
      <c r="I62" s="1402">
        <f t="shared" si="2"/>
        <v>0</v>
      </c>
      <c r="J62" s="883"/>
      <c r="K62" s="1243"/>
    </row>
    <row r="63" spans="2:11" s="1223" customFormat="1" ht="14.1" customHeight="1" thickBot="1" x14ac:dyDescent="0.25">
      <c r="B63" s="1351"/>
      <c r="C63" s="1249">
        <v>5</v>
      </c>
      <c r="D63" s="1466"/>
      <c r="E63" s="1247"/>
      <c r="F63" s="1246"/>
      <c r="G63" s="1122"/>
      <c r="H63" s="1139"/>
      <c r="I63" s="1460">
        <f t="shared" si="2"/>
        <v>0</v>
      </c>
      <c r="J63" s="1350"/>
      <c r="K63" s="1243"/>
    </row>
    <row r="64" spans="2:11" s="1223" customFormat="1" ht="14.1" customHeight="1" thickTop="1" x14ac:dyDescent="0.2">
      <c r="B64" s="1349"/>
      <c r="C64" s="1241" t="s">
        <v>828</v>
      </c>
      <c r="D64" s="1241"/>
      <c r="E64" s="1240"/>
      <c r="F64" s="1240"/>
      <c r="G64" s="1240"/>
      <c r="H64" s="1240"/>
      <c r="I64" s="1383">
        <f t="shared" si="2"/>
        <v>0</v>
      </c>
      <c r="J64" s="1347"/>
    </row>
    <row r="65" spans="2:10" s="1223" customFormat="1" ht="14.1" customHeight="1" x14ac:dyDescent="0.2">
      <c r="B65" s="1346"/>
      <c r="C65" s="1235" t="s">
        <v>721</v>
      </c>
      <c r="D65" s="1235"/>
      <c r="E65" s="1234"/>
      <c r="F65" s="1234"/>
      <c r="G65" s="1234"/>
      <c r="H65" s="1234"/>
      <c r="I65" s="1383">
        <f t="shared" si="2"/>
        <v>0</v>
      </c>
      <c r="J65" s="1344"/>
    </row>
    <row r="66" spans="2:10" s="1223" customFormat="1" ht="14.1" customHeight="1" x14ac:dyDescent="0.2">
      <c r="B66" s="1346"/>
      <c r="C66" s="1235" t="s">
        <v>829</v>
      </c>
      <c r="D66" s="1235"/>
      <c r="E66" s="1234"/>
      <c r="F66" s="1234"/>
      <c r="G66" s="1234"/>
      <c r="H66" s="1234"/>
      <c r="I66" s="1383">
        <f t="shared" si="2"/>
        <v>0</v>
      </c>
      <c r="J66" s="1344"/>
    </row>
    <row r="67" spans="2:10" s="1223" customFormat="1" ht="14.1" customHeight="1" thickBot="1" x14ac:dyDescent="0.25">
      <c r="B67" s="1343"/>
      <c r="C67" s="1642" t="s">
        <v>853</v>
      </c>
      <c r="D67" s="1342"/>
      <c r="E67" s="1341"/>
      <c r="F67" s="1341"/>
      <c r="G67" s="1341"/>
      <c r="H67" s="1340"/>
      <c r="I67" s="1446">
        <f t="shared" si="2"/>
        <v>0</v>
      </c>
      <c r="J67" s="1338"/>
    </row>
    <row r="68" spans="2:10" ht="22.15" customHeight="1" x14ac:dyDescent="0.2">
      <c r="C68" s="1222"/>
      <c r="D68" s="2808"/>
      <c r="E68" s="2808"/>
      <c r="F68" s="1095"/>
      <c r="G68" s="1095"/>
      <c r="H68" s="1203"/>
      <c r="I68" s="1095"/>
    </row>
    <row r="69" spans="2:10" x14ac:dyDescent="0.2">
      <c r="D69" s="1095"/>
      <c r="E69" s="1220"/>
      <c r="F69" s="1095"/>
      <c r="G69" s="1095"/>
      <c r="H69" s="1203"/>
      <c r="I69" s="1095"/>
    </row>
    <row r="70" spans="2:10" x14ac:dyDescent="0.2">
      <c r="D70" s="1095"/>
      <c r="E70" s="1220"/>
      <c r="F70" s="1095"/>
      <c r="G70" s="1095"/>
      <c r="H70" s="1203"/>
      <c r="I70" s="1095"/>
    </row>
  </sheetData>
  <sheetProtection algorithmName="SHA-512" hashValue="jgxXdQrWtvopWsVe/VRVgmJKH4iHX1g3q4QQYsjJ+GeGoICvXbo9WThaJEt8QghmzKH9f3hSsFFVfxm63ZSvZA==" saltValue="KZ9PUREkwSpCbY0A9wgK2Q==" spinCount="100000" sheet="1" objects="1" scenarios="1"/>
  <mergeCells count="15">
    <mergeCell ref="D68:E68"/>
    <mergeCell ref="J5:J11"/>
    <mergeCell ref="E6:H6"/>
    <mergeCell ref="E8:H8"/>
    <mergeCell ref="E9:H9"/>
    <mergeCell ref="E11:H11"/>
    <mergeCell ref="J12:J18"/>
    <mergeCell ref="I1:J1"/>
    <mergeCell ref="B31:B47"/>
    <mergeCell ref="B20:B30"/>
    <mergeCell ref="D2:H2"/>
    <mergeCell ref="H4:I4"/>
    <mergeCell ref="B5:D11"/>
    <mergeCell ref="E5:H5"/>
    <mergeCell ref="I5:I11"/>
  </mergeCells>
  <printOptions horizontalCentered="1"/>
  <pageMargins left="0.59055118110236227" right="0.51181102362204722" top="1.1811023622047245" bottom="0.98425196850393704" header="0.51181102362204722" footer="0.51181102362204722"/>
  <pageSetup paperSize="9" scale="54"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673F36DE-4E6F-4D58-B115-4DC079358D20}">
          <x14:formula1>
            <xm:f>słownik!$A$2:$A$175</xm:f>
          </x14:formula1>
          <xm:sqref>D49:D57 D59:D63</xm:sqref>
        </x14:dataValidation>
      </x14:dataValidations>
    </ext>
  </extLst>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CBB6AD-66A4-4C26-A2D9-F9B79523EE5D}">
  <sheetPr>
    <tabColor rgb="FFFF0000"/>
    <pageSetUpPr fitToPage="1"/>
  </sheetPr>
  <dimension ref="B1:K71"/>
  <sheetViews>
    <sheetView showGridLines="0" view="pageBreakPreview" zoomScale="90" zoomScaleNormal="100" zoomScaleSheetLayoutView="90" workbookViewId="0">
      <selection activeCell="Z63" sqref="Z63"/>
    </sheetView>
  </sheetViews>
  <sheetFormatPr defaultColWidth="9.28515625" defaultRowHeight="12.75" x14ac:dyDescent="0.2"/>
  <cols>
    <col min="1" max="1" width="2.85546875" style="874" customWidth="1"/>
    <col min="2" max="2" width="6.42578125" style="874" customWidth="1"/>
    <col min="3" max="3" width="4.42578125" style="874" customWidth="1"/>
    <col min="4" max="4" width="46.42578125" style="874" customWidth="1"/>
    <col min="5" max="8" width="7.5703125" style="874" customWidth="1"/>
    <col min="9" max="9" width="10.85546875" style="874" customWidth="1"/>
    <col min="10" max="10" width="12.28515625" style="874" customWidth="1"/>
    <col min="11" max="11" width="5.42578125" style="874" customWidth="1"/>
    <col min="12" max="16384" width="9.28515625" style="874"/>
  </cols>
  <sheetData>
    <row r="1" spans="2:11" ht="32.25" customHeight="1" x14ac:dyDescent="0.2">
      <c r="B1" s="643"/>
      <c r="C1" s="643"/>
      <c r="D1" s="977"/>
      <c r="E1" s="977"/>
      <c r="F1" s="977"/>
      <c r="G1" s="977"/>
      <c r="H1" s="977"/>
      <c r="I1" s="977"/>
      <c r="J1" s="977"/>
    </row>
    <row r="2" spans="2:11" s="1223" customFormat="1" ht="18" x14ac:dyDescent="0.2">
      <c r="B2" s="966"/>
      <c r="C2" s="966"/>
      <c r="D2" s="965" t="str">
        <f>wizyt!C3</f>
        <v>??</v>
      </c>
      <c r="E2" s="1017"/>
      <c r="F2" s="1017"/>
      <c r="G2" s="1017"/>
      <c r="H2" s="2040" t="str">
        <f>wizyt!$B$1</f>
        <v xml:space="preserve"> </v>
      </c>
      <c r="I2" s="2708" t="str">
        <f>wizyt!$D$1</f>
        <v xml:space="preserve"> </v>
      </c>
      <c r="J2" s="2709"/>
    </row>
    <row r="3" spans="2:11" s="1223" customFormat="1" ht="20.25" x14ac:dyDescent="0.2">
      <c r="B3" s="270"/>
      <c r="C3" s="270"/>
      <c r="D3" s="2810" t="s">
        <v>755</v>
      </c>
      <c r="E3" s="2810"/>
      <c r="F3" s="2810"/>
      <c r="G3" s="2810"/>
      <c r="H3" s="2810"/>
      <c r="I3" s="998" t="str">
        <f>wizyt!H3</f>
        <v>2023/2024</v>
      </c>
      <c r="J3" s="270"/>
    </row>
    <row r="4" spans="2:11" s="1223" customFormat="1" ht="18.75" customHeight="1" x14ac:dyDescent="0.2">
      <c r="B4" s="997" t="s">
        <v>775</v>
      </c>
      <c r="C4" s="963"/>
      <c r="D4" s="996"/>
      <c r="E4" s="996" t="s">
        <v>30</v>
      </c>
      <c r="F4" s="996"/>
      <c r="G4" s="996"/>
      <c r="I4" s="995"/>
      <c r="J4" s="270"/>
    </row>
    <row r="5" spans="2:11" s="1223" customFormat="1" ht="27" customHeight="1" thickBot="1" x14ac:dyDescent="0.25">
      <c r="B5" s="1461" t="s">
        <v>875</v>
      </c>
      <c r="C5" s="1322"/>
      <c r="D5" s="330"/>
      <c r="E5" s="1321"/>
      <c r="F5" s="1016"/>
      <c r="G5" s="1016"/>
      <c r="H5" s="2849"/>
      <c r="I5" s="2849"/>
      <c r="J5" s="270"/>
    </row>
    <row r="6" spans="2:11" s="1223" customFormat="1" ht="12.75" customHeight="1" x14ac:dyDescent="0.2">
      <c r="B6" s="2713" t="s">
        <v>756</v>
      </c>
      <c r="C6" s="2765"/>
      <c r="D6" s="2765"/>
      <c r="E6" s="2850" t="s">
        <v>691</v>
      </c>
      <c r="F6" s="2851"/>
      <c r="G6" s="2851"/>
      <c r="H6" s="2852"/>
      <c r="I6" s="2853" t="s">
        <v>790</v>
      </c>
      <c r="J6" s="2838" t="s">
        <v>758</v>
      </c>
    </row>
    <row r="7" spans="2:11" s="1223" customFormat="1" ht="12.75" customHeight="1" x14ac:dyDescent="0.2">
      <c r="B7" s="2715"/>
      <c r="C7" s="2766"/>
      <c r="D7" s="2766"/>
      <c r="E7" s="2841" t="s">
        <v>644</v>
      </c>
      <c r="F7" s="2841"/>
      <c r="G7" s="2841"/>
      <c r="H7" s="2842"/>
      <c r="I7" s="2854"/>
      <c r="J7" s="2839"/>
    </row>
    <row r="8" spans="2:11" s="1223" customFormat="1" ht="12.75" customHeight="1" x14ac:dyDescent="0.2">
      <c r="B8" s="2715"/>
      <c r="C8" s="2766"/>
      <c r="D8" s="2766"/>
      <c r="E8" s="958" t="s">
        <v>523</v>
      </c>
      <c r="F8" s="958" t="s">
        <v>524</v>
      </c>
      <c r="G8" s="958" t="s">
        <v>525</v>
      </c>
      <c r="H8" s="960" t="s">
        <v>526</v>
      </c>
      <c r="I8" s="2854"/>
      <c r="J8" s="2839"/>
    </row>
    <row r="9" spans="2:11" s="1223" customFormat="1" ht="12.75" customHeight="1" x14ac:dyDescent="0.2">
      <c r="B9" s="2715"/>
      <c r="C9" s="2766"/>
      <c r="D9" s="2766"/>
      <c r="E9" s="2824" t="s">
        <v>856</v>
      </c>
      <c r="F9" s="2825"/>
      <c r="G9" s="2825"/>
      <c r="H9" s="2826"/>
      <c r="I9" s="2854"/>
      <c r="J9" s="2839"/>
    </row>
    <row r="10" spans="2:11" s="1223" customFormat="1" ht="12.75" customHeight="1" x14ac:dyDescent="0.2">
      <c r="B10" s="2715"/>
      <c r="C10" s="2766"/>
      <c r="D10" s="2766"/>
      <c r="E10" s="2754" t="s">
        <v>844</v>
      </c>
      <c r="F10" s="2695"/>
      <c r="G10" s="2695"/>
      <c r="H10" s="2809"/>
      <c r="I10" s="2854"/>
      <c r="J10" s="2839"/>
    </row>
    <row r="11" spans="2:11" s="1223" customFormat="1" ht="12.75" customHeight="1" x14ac:dyDescent="0.2">
      <c r="B11" s="2715"/>
      <c r="C11" s="2766"/>
      <c r="D11" s="2766"/>
      <c r="E11" s="1728">
        <f>'kalendarz  A'!$F$30</f>
        <v>27</v>
      </c>
      <c r="F11" s="1728">
        <f>'kalendarz  A'!$F$30</f>
        <v>27</v>
      </c>
      <c r="G11" s="1728">
        <f>'kalendarz  A'!$F$30</f>
        <v>27</v>
      </c>
      <c r="H11" s="1728">
        <f>'kalendarz  A'!$F$31</f>
        <v>11</v>
      </c>
      <c r="I11" s="2854"/>
      <c r="J11" s="2839"/>
    </row>
    <row r="12" spans="2:11" s="1223" customFormat="1" ht="16.5" customHeight="1" thickBot="1" x14ac:dyDescent="0.25">
      <c r="B12" s="2717"/>
      <c r="C12" s="2767"/>
      <c r="D12" s="2767"/>
      <c r="E12" s="2827" t="s">
        <v>845</v>
      </c>
      <c r="F12" s="2828"/>
      <c r="G12" s="2828"/>
      <c r="H12" s="2829"/>
      <c r="I12" s="2855"/>
      <c r="J12" s="2840"/>
    </row>
    <row r="13" spans="2:11" s="1223" customFormat="1" ht="27" customHeight="1" thickBot="1" x14ac:dyDescent="0.25">
      <c r="B13" s="1375"/>
      <c r="C13" s="1316"/>
      <c r="D13" s="1315" t="s">
        <v>818</v>
      </c>
      <c r="E13" s="1314">
        <f>SUM(E17:E19)+E14</f>
        <v>32</v>
      </c>
      <c r="F13" s="1314">
        <f>SUM(F17:F19)+F14</f>
        <v>26</v>
      </c>
      <c r="G13" s="1314">
        <f>SUM(G17:G19)+G14</f>
        <v>23</v>
      </c>
      <c r="H13" s="1314">
        <f>SUM(H17:H19)+H14</f>
        <v>18</v>
      </c>
      <c r="I13" s="1313">
        <f t="shared" ref="I13:I19" si="0">SUM(E13:H13)</f>
        <v>99</v>
      </c>
      <c r="J13" s="2843"/>
      <c r="K13" s="1243"/>
    </row>
    <row r="14" spans="2:11" s="1223" customFormat="1" ht="14.25" customHeight="1" x14ac:dyDescent="0.2">
      <c r="B14" s="1372"/>
      <c r="C14" s="1308"/>
      <c r="D14" s="1183" t="s">
        <v>819</v>
      </c>
      <c r="E14" s="1307">
        <f>SUM(E15:E16)</f>
        <v>32</v>
      </c>
      <c r="F14" s="1307">
        <f>SUM(F15:F16)</f>
        <v>26</v>
      </c>
      <c r="G14" s="1307">
        <f>SUM(G15:G16)</f>
        <v>23</v>
      </c>
      <c r="H14" s="1307">
        <f>SUM(H15:H16)</f>
        <v>18</v>
      </c>
      <c r="I14" s="1373">
        <f t="shared" si="0"/>
        <v>99</v>
      </c>
      <c r="J14" s="2844"/>
      <c r="K14" s="1243"/>
    </row>
    <row r="15" spans="2:11" s="1223" customFormat="1" ht="14.25" customHeight="1" x14ac:dyDescent="0.2">
      <c r="B15" s="1372"/>
      <c r="C15" s="1308"/>
      <c r="D15" s="1183" t="s">
        <v>820</v>
      </c>
      <c r="E15" s="1307">
        <f>SUM(E21:E31)</f>
        <v>0</v>
      </c>
      <c r="F15" s="1307">
        <f>SUM(F21:F31)</f>
        <v>0</v>
      </c>
      <c r="G15" s="1307">
        <f>SUM(G21:G31)</f>
        <v>0</v>
      </c>
      <c r="H15" s="1307">
        <f>SUM(H21:H31)</f>
        <v>0</v>
      </c>
      <c r="I15" s="1373">
        <f t="shared" si="0"/>
        <v>0</v>
      </c>
      <c r="J15" s="2844"/>
      <c r="K15" s="1243"/>
    </row>
    <row r="16" spans="2:11" s="1223" customFormat="1" ht="14.25" customHeight="1" x14ac:dyDescent="0.2">
      <c r="B16" s="1372"/>
      <c r="C16" s="1308"/>
      <c r="D16" s="1183" t="s">
        <v>821</v>
      </c>
      <c r="E16" s="1307">
        <f>SUM(E32:E48)</f>
        <v>32</v>
      </c>
      <c r="F16" s="1307">
        <f>SUM(F32:F48)</f>
        <v>26</v>
      </c>
      <c r="G16" s="1307">
        <f>SUM(G32:G48)</f>
        <v>23</v>
      </c>
      <c r="H16" s="1307">
        <f>SUM(H32:H48)</f>
        <v>18</v>
      </c>
      <c r="I16" s="1373">
        <f t="shared" si="0"/>
        <v>99</v>
      </c>
      <c r="J16" s="2844"/>
      <c r="K16" s="1243"/>
    </row>
    <row r="17" spans="2:11" s="1223" customFormat="1" ht="14.25" customHeight="1" x14ac:dyDescent="0.2">
      <c r="B17" s="1372"/>
      <c r="C17" s="1308"/>
      <c r="D17" s="1183" t="s">
        <v>822</v>
      </c>
      <c r="E17" s="1307">
        <f>E49</f>
        <v>0</v>
      </c>
      <c r="F17" s="1311">
        <f>F49</f>
        <v>0</v>
      </c>
      <c r="G17" s="1311">
        <f>G49</f>
        <v>0</v>
      </c>
      <c r="H17" s="1312">
        <f>H49</f>
        <v>0</v>
      </c>
      <c r="I17" s="1373">
        <f t="shared" si="0"/>
        <v>0</v>
      </c>
      <c r="J17" s="2844"/>
      <c r="K17" s="1243"/>
    </row>
    <row r="18" spans="2:11" s="1223" customFormat="1" ht="14.25" customHeight="1" x14ac:dyDescent="0.2">
      <c r="B18" s="1372"/>
      <c r="C18" s="1308"/>
      <c r="D18" s="1183" t="s">
        <v>823</v>
      </c>
      <c r="E18" s="1307">
        <f>E59</f>
        <v>0</v>
      </c>
      <c r="F18" s="1311">
        <f>F59</f>
        <v>0</v>
      </c>
      <c r="G18" s="1311">
        <f>G59</f>
        <v>0</v>
      </c>
      <c r="H18" s="1311">
        <f>H59</f>
        <v>0</v>
      </c>
      <c r="I18" s="1373">
        <f t="shared" si="0"/>
        <v>0</v>
      </c>
      <c r="J18" s="2844"/>
      <c r="K18" s="1243"/>
    </row>
    <row r="19" spans="2:11" s="1223" customFormat="1" ht="13.5" customHeight="1" thickBot="1" x14ac:dyDescent="0.25">
      <c r="B19" s="1372"/>
      <c r="C19" s="1308"/>
      <c r="D19" s="1039" t="s">
        <v>846</v>
      </c>
      <c r="E19" s="1307">
        <f>SUM(E65:E68)</f>
        <v>0</v>
      </c>
      <c r="F19" s="1307">
        <f>SUM(F65:F68)</f>
        <v>0</v>
      </c>
      <c r="G19" s="1307">
        <f>SUM(G65:G68)</f>
        <v>0</v>
      </c>
      <c r="H19" s="1307">
        <f>SUM(H65:H68)</f>
        <v>0</v>
      </c>
      <c r="I19" s="1415">
        <f t="shared" si="0"/>
        <v>0</v>
      </c>
      <c r="J19" s="2845"/>
      <c r="K19" s="1243"/>
    </row>
    <row r="20" spans="2:11" s="1223" customFormat="1" ht="19.5" customHeight="1" x14ac:dyDescent="0.2">
      <c r="B20" s="1869"/>
      <c r="C20" s="1865" t="s">
        <v>766</v>
      </c>
      <c r="D20" s="1865"/>
      <c r="E20" s="1866"/>
      <c r="F20" s="1866"/>
      <c r="G20" s="1866"/>
      <c r="H20" s="1866"/>
      <c r="I20" s="1866"/>
      <c r="J20" s="1870"/>
      <c r="K20" s="1243"/>
    </row>
    <row r="21" spans="2:11" s="991" customFormat="1" ht="14.1" customHeight="1" x14ac:dyDescent="0.2">
      <c r="B21" s="2834" t="s">
        <v>826</v>
      </c>
      <c r="C21" s="1303">
        <v>1</v>
      </c>
      <c r="D21" s="1304" t="s">
        <v>876</v>
      </c>
      <c r="E21" s="1411"/>
      <c r="F21" s="1295"/>
      <c r="G21" s="945"/>
      <c r="H21" s="947"/>
      <c r="I21" s="1413">
        <f t="shared" ref="I21:I48" si="1">SUM(E21:H21)</f>
        <v>0</v>
      </c>
      <c r="J21" s="1367"/>
      <c r="K21" s="1243"/>
    </row>
    <row r="22" spans="2:11" s="991" customFormat="1" ht="14.1" customHeight="1" x14ac:dyDescent="0.2">
      <c r="B22" s="2835"/>
      <c r="C22" s="1125">
        <v>2</v>
      </c>
      <c r="D22" s="1302" t="s">
        <v>877</v>
      </c>
      <c r="E22" s="1392"/>
      <c r="F22" s="894"/>
      <c r="G22" s="893"/>
      <c r="H22" s="886"/>
      <c r="I22" s="1413">
        <f t="shared" si="1"/>
        <v>0</v>
      </c>
      <c r="J22" s="1369"/>
      <c r="K22" s="1243"/>
    </row>
    <row r="23" spans="2:11" s="991" customFormat="1" ht="14.1" customHeight="1" x14ac:dyDescent="0.2">
      <c r="B23" s="2835"/>
      <c r="C23" s="1125">
        <v>3</v>
      </c>
      <c r="D23" s="1302" t="s">
        <v>769</v>
      </c>
      <c r="E23" s="1392"/>
      <c r="F23" s="894"/>
      <c r="G23" s="893"/>
      <c r="H23" s="889"/>
      <c r="I23" s="1413">
        <f t="shared" si="1"/>
        <v>0</v>
      </c>
      <c r="J23" s="1369"/>
      <c r="K23" s="1243"/>
    </row>
    <row r="24" spans="2:11" s="991" customFormat="1" ht="14.1" customHeight="1" x14ac:dyDescent="0.2">
      <c r="B24" s="2835"/>
      <c r="C24" s="1125">
        <v>4</v>
      </c>
      <c r="D24" s="1302" t="s">
        <v>694</v>
      </c>
      <c r="E24" s="1392"/>
      <c r="F24" s="894"/>
      <c r="G24" s="893"/>
      <c r="H24" s="898"/>
      <c r="I24" s="1413">
        <f t="shared" si="1"/>
        <v>0</v>
      </c>
      <c r="J24" s="1369"/>
      <c r="K24" s="1243"/>
    </row>
    <row r="25" spans="2:11" s="991" customFormat="1" ht="14.1" customHeight="1" x14ac:dyDescent="0.2">
      <c r="B25" s="2835"/>
      <c r="C25" s="1125">
        <v>5</v>
      </c>
      <c r="D25" s="1302" t="s">
        <v>716</v>
      </c>
      <c r="E25" s="1392"/>
      <c r="F25" s="894"/>
      <c r="G25" s="893"/>
      <c r="H25" s="898"/>
      <c r="I25" s="1413">
        <f t="shared" si="1"/>
        <v>0</v>
      </c>
      <c r="J25" s="1369"/>
      <c r="K25" s="1243"/>
    </row>
    <row r="26" spans="2:11" s="991" customFormat="1" ht="14.1" customHeight="1" x14ac:dyDescent="0.2">
      <c r="B26" s="2835"/>
      <c r="C26" s="1125">
        <v>6</v>
      </c>
      <c r="D26" s="1302" t="s">
        <v>702</v>
      </c>
      <c r="E26" s="1392"/>
      <c r="F26" s="894"/>
      <c r="G26" s="893"/>
      <c r="H26" s="898"/>
      <c r="I26" s="1413">
        <f t="shared" si="1"/>
        <v>0</v>
      </c>
      <c r="J26" s="1369"/>
      <c r="K26" s="1243"/>
    </row>
    <row r="27" spans="2:11" s="991" customFormat="1" ht="14.1" customHeight="1" x14ac:dyDescent="0.2">
      <c r="B27" s="2835"/>
      <c r="C27" s="1125">
        <v>7</v>
      </c>
      <c r="D27" s="1302" t="s">
        <v>881</v>
      </c>
      <c r="E27" s="1392"/>
      <c r="F27" s="894"/>
      <c r="G27" s="893"/>
      <c r="H27" s="898"/>
      <c r="I27" s="1413">
        <f t="shared" si="1"/>
        <v>0</v>
      </c>
      <c r="J27" s="1369"/>
      <c r="K27" s="1243"/>
    </row>
    <row r="28" spans="2:11" s="991" customFormat="1" ht="14.1" customHeight="1" x14ac:dyDescent="0.2">
      <c r="B28" s="2835"/>
      <c r="C28" s="1125">
        <v>8</v>
      </c>
      <c r="D28" s="1302" t="s">
        <v>879</v>
      </c>
      <c r="E28" s="1392"/>
      <c r="F28" s="894"/>
      <c r="G28" s="893"/>
      <c r="H28" s="898"/>
      <c r="I28" s="1413">
        <f t="shared" si="1"/>
        <v>0</v>
      </c>
      <c r="J28" s="1369"/>
      <c r="K28" s="1243"/>
    </row>
    <row r="29" spans="2:11" s="991" customFormat="1" ht="14.1" customHeight="1" x14ac:dyDescent="0.2">
      <c r="B29" s="2835"/>
      <c r="C29" s="1125">
        <v>9</v>
      </c>
      <c r="D29" s="1302" t="s">
        <v>882</v>
      </c>
      <c r="E29" s="1392"/>
      <c r="F29" s="894"/>
      <c r="G29" s="893"/>
      <c r="H29" s="898"/>
      <c r="I29" s="1413">
        <f t="shared" si="1"/>
        <v>0</v>
      </c>
      <c r="J29" s="1369"/>
      <c r="K29" s="1243"/>
    </row>
    <row r="30" spans="2:11" s="991" customFormat="1" ht="14.1" customHeight="1" x14ac:dyDescent="0.2">
      <c r="B30" s="2835"/>
      <c r="C30" s="1125">
        <v>10</v>
      </c>
      <c r="D30" s="1463" t="s">
        <v>880</v>
      </c>
      <c r="E30" s="1585"/>
      <c r="F30" s="921"/>
      <c r="G30" s="920"/>
      <c r="H30" s="922"/>
      <c r="I30" s="1413">
        <f t="shared" si="1"/>
        <v>0</v>
      </c>
      <c r="J30" s="1462"/>
      <c r="K30" s="1243"/>
    </row>
    <row r="31" spans="2:11" s="991" customFormat="1" ht="14.1" customHeight="1" x14ac:dyDescent="0.2">
      <c r="B31" s="2836"/>
      <c r="C31" s="1333">
        <v>11</v>
      </c>
      <c r="D31" s="1300" t="s">
        <v>878</v>
      </c>
      <c r="E31" s="1407"/>
      <c r="F31" s="1285"/>
      <c r="G31" s="1284"/>
      <c r="H31" s="1283"/>
      <c r="I31" s="1413">
        <f t="shared" si="1"/>
        <v>0</v>
      </c>
      <c r="J31" s="1357"/>
      <c r="K31" s="1243"/>
    </row>
    <row r="32" spans="2:11" s="991" customFormat="1" ht="14.1" customHeight="1" x14ac:dyDescent="0.2">
      <c r="B32" s="2834" t="s">
        <v>848</v>
      </c>
      <c r="C32" s="1288">
        <v>1</v>
      </c>
      <c r="D32" s="1297" t="s">
        <v>666</v>
      </c>
      <c r="E32" s="1411">
        <v>4</v>
      </c>
      <c r="F32" s="1295">
        <v>4</v>
      </c>
      <c r="G32" s="945">
        <v>4</v>
      </c>
      <c r="H32" s="947">
        <v>4</v>
      </c>
      <c r="I32" s="1413">
        <f t="shared" si="1"/>
        <v>16</v>
      </c>
      <c r="J32" s="1367"/>
      <c r="K32" s="1243"/>
    </row>
    <row r="33" spans="2:11" s="991" customFormat="1" ht="14.1" customHeight="1" x14ac:dyDescent="0.2">
      <c r="B33" s="2835"/>
      <c r="C33" s="1146">
        <v>2</v>
      </c>
      <c r="D33" s="1153" t="s">
        <v>849</v>
      </c>
      <c r="E33" s="1390">
        <v>3</v>
      </c>
      <c r="F33" s="888">
        <v>3</v>
      </c>
      <c r="G33" s="887">
        <v>3</v>
      </c>
      <c r="H33" s="930">
        <v>3</v>
      </c>
      <c r="I33" s="1413">
        <f t="shared" si="1"/>
        <v>12</v>
      </c>
      <c r="J33" s="1109"/>
      <c r="K33" s="1243"/>
    </row>
    <row r="34" spans="2:11" s="991" customFormat="1" ht="14.1" customHeight="1" x14ac:dyDescent="0.2">
      <c r="B34" s="2835"/>
      <c r="C34" s="1160">
        <v>3</v>
      </c>
      <c r="D34" s="1153" t="s">
        <v>850</v>
      </c>
      <c r="E34" s="1390">
        <v>2</v>
      </c>
      <c r="F34" s="888">
        <v>2</v>
      </c>
      <c r="G34" s="887">
        <v>2</v>
      </c>
      <c r="H34" s="930">
        <v>2</v>
      </c>
      <c r="I34" s="1413">
        <f t="shared" si="1"/>
        <v>8</v>
      </c>
      <c r="J34" s="1109"/>
      <c r="K34" s="1243"/>
    </row>
    <row r="35" spans="2:11" s="991" customFormat="1" ht="14.1" customHeight="1" x14ac:dyDescent="0.2">
      <c r="B35" s="2835"/>
      <c r="C35" s="1146">
        <v>4</v>
      </c>
      <c r="D35" s="1150" t="s">
        <v>851</v>
      </c>
      <c r="E35" s="1390">
        <v>1</v>
      </c>
      <c r="F35" s="888"/>
      <c r="G35" s="887"/>
      <c r="H35" s="930"/>
      <c r="I35" s="1413">
        <f t="shared" si="1"/>
        <v>1</v>
      </c>
      <c r="J35" s="1109"/>
      <c r="K35" s="1243"/>
    </row>
    <row r="36" spans="2:11" s="991" customFormat="1" ht="14.1" customHeight="1" x14ac:dyDescent="0.2">
      <c r="B36" s="2835"/>
      <c r="C36" s="1160">
        <v>5</v>
      </c>
      <c r="D36" s="1150" t="s">
        <v>670</v>
      </c>
      <c r="E36" s="1390">
        <v>2</v>
      </c>
      <c r="F36" s="888">
        <v>2</v>
      </c>
      <c r="G36" s="887">
        <v>2</v>
      </c>
      <c r="H36" s="930">
        <v>1</v>
      </c>
      <c r="I36" s="1413">
        <f t="shared" si="1"/>
        <v>7</v>
      </c>
      <c r="J36" s="1109"/>
      <c r="K36" s="1243"/>
    </row>
    <row r="37" spans="2:11" s="991" customFormat="1" ht="14.1" customHeight="1" x14ac:dyDescent="0.2">
      <c r="B37" s="2835"/>
      <c r="C37" s="1146">
        <v>6</v>
      </c>
      <c r="D37" s="1149" t="s">
        <v>715</v>
      </c>
      <c r="E37" s="1390">
        <v>2</v>
      </c>
      <c r="F37" s="888">
        <v>1</v>
      </c>
      <c r="G37" s="887"/>
      <c r="H37" s="930"/>
      <c r="I37" s="1413">
        <f t="shared" si="1"/>
        <v>3</v>
      </c>
      <c r="J37" s="1109"/>
      <c r="K37" s="1243"/>
    </row>
    <row r="38" spans="2:11" s="991" customFormat="1" ht="14.1" customHeight="1" x14ac:dyDescent="0.2">
      <c r="B38" s="2835"/>
      <c r="C38" s="1160">
        <v>7</v>
      </c>
      <c r="D38" s="1289" t="s">
        <v>677</v>
      </c>
      <c r="E38" s="1390">
        <v>3</v>
      </c>
      <c r="F38" s="888">
        <v>4</v>
      </c>
      <c r="G38" s="887">
        <v>3</v>
      </c>
      <c r="H38" s="930">
        <v>4</v>
      </c>
      <c r="I38" s="1413">
        <f t="shared" si="1"/>
        <v>14</v>
      </c>
      <c r="J38" s="1109"/>
      <c r="K38" s="1243"/>
    </row>
    <row r="39" spans="2:11" s="991" customFormat="1" ht="14.1" customHeight="1" x14ac:dyDescent="0.2">
      <c r="B39" s="2835"/>
      <c r="C39" s="1146">
        <v>8</v>
      </c>
      <c r="D39" s="1150" t="s">
        <v>676</v>
      </c>
      <c r="E39" s="1390">
        <v>2</v>
      </c>
      <c r="F39" s="888">
        <v>1</v>
      </c>
      <c r="G39" s="887">
        <v>1</v>
      </c>
      <c r="H39" s="930"/>
      <c r="I39" s="1413">
        <f t="shared" si="1"/>
        <v>4</v>
      </c>
      <c r="J39" s="1109"/>
      <c r="K39" s="1243"/>
    </row>
    <row r="40" spans="2:11" s="991" customFormat="1" ht="14.1" customHeight="1" x14ac:dyDescent="0.2">
      <c r="B40" s="2835"/>
      <c r="C40" s="1160">
        <v>9</v>
      </c>
      <c r="D40" s="1150" t="s">
        <v>712</v>
      </c>
      <c r="E40" s="1390">
        <v>2</v>
      </c>
      <c r="F40" s="888">
        <v>1</v>
      </c>
      <c r="G40" s="887">
        <v>1</v>
      </c>
      <c r="H40" s="930"/>
      <c r="I40" s="1413">
        <f t="shared" si="1"/>
        <v>4</v>
      </c>
      <c r="J40" s="1109"/>
      <c r="K40" s="1243"/>
    </row>
    <row r="41" spans="2:11" s="991" customFormat="1" ht="14.1" customHeight="1" x14ac:dyDescent="0.2">
      <c r="B41" s="2835"/>
      <c r="C41" s="1146">
        <v>10</v>
      </c>
      <c r="D41" s="1150" t="s">
        <v>673</v>
      </c>
      <c r="E41" s="1390">
        <v>2</v>
      </c>
      <c r="F41" s="888">
        <v>1</v>
      </c>
      <c r="G41" s="887">
        <v>1</v>
      </c>
      <c r="H41" s="930"/>
      <c r="I41" s="1413">
        <f t="shared" si="1"/>
        <v>4</v>
      </c>
      <c r="J41" s="1109"/>
      <c r="K41" s="1243"/>
    </row>
    <row r="42" spans="2:11" s="991" customFormat="1" ht="14.1" customHeight="1" x14ac:dyDescent="0.2">
      <c r="B42" s="2835"/>
      <c r="C42" s="1160">
        <v>11</v>
      </c>
      <c r="D42" s="1150" t="s">
        <v>674</v>
      </c>
      <c r="E42" s="1390">
        <v>2</v>
      </c>
      <c r="F42" s="888">
        <v>1</v>
      </c>
      <c r="G42" s="887">
        <v>1</v>
      </c>
      <c r="H42" s="930"/>
      <c r="I42" s="1413">
        <f t="shared" si="1"/>
        <v>4</v>
      </c>
      <c r="J42" s="1109"/>
      <c r="K42" s="1243"/>
    </row>
    <row r="43" spans="2:11" s="991" customFormat="1" ht="14.1" customHeight="1" x14ac:dyDescent="0.2">
      <c r="B43" s="2835"/>
      <c r="C43" s="1146">
        <v>12</v>
      </c>
      <c r="D43" s="1150" t="s">
        <v>681</v>
      </c>
      <c r="E43" s="1390">
        <v>1</v>
      </c>
      <c r="F43" s="888"/>
      <c r="G43" s="887"/>
      <c r="H43" s="930"/>
      <c r="I43" s="1413">
        <f t="shared" si="1"/>
        <v>1</v>
      </c>
      <c r="J43" s="1109"/>
      <c r="K43" s="1243"/>
    </row>
    <row r="44" spans="2:11" s="991" customFormat="1" ht="14.1" customHeight="1" x14ac:dyDescent="0.2">
      <c r="B44" s="2835"/>
      <c r="C44" s="1160">
        <v>13</v>
      </c>
      <c r="D44" s="1150" t="s">
        <v>680</v>
      </c>
      <c r="E44" s="1390">
        <v>3</v>
      </c>
      <c r="F44" s="888">
        <v>3</v>
      </c>
      <c r="G44" s="887">
        <v>3</v>
      </c>
      <c r="H44" s="930">
        <v>3</v>
      </c>
      <c r="I44" s="1413">
        <f t="shared" si="1"/>
        <v>12</v>
      </c>
      <c r="J44" s="1109"/>
      <c r="K44" s="1243"/>
    </row>
    <row r="45" spans="2:11" s="991" customFormat="1" ht="14.1" customHeight="1" x14ac:dyDescent="0.2">
      <c r="B45" s="2835"/>
      <c r="C45" s="1146">
        <v>14</v>
      </c>
      <c r="D45" s="1150" t="s">
        <v>678</v>
      </c>
      <c r="E45" s="1390">
        <v>1</v>
      </c>
      <c r="F45" s="888">
        <v>1</v>
      </c>
      <c r="G45" s="887">
        <v>1</v>
      </c>
      <c r="H45" s="930"/>
      <c r="I45" s="1413">
        <f t="shared" si="1"/>
        <v>3</v>
      </c>
      <c r="J45" s="1109"/>
      <c r="K45" s="1243"/>
    </row>
    <row r="46" spans="2:11" s="991" customFormat="1" ht="14.1" customHeight="1" x14ac:dyDescent="0.2">
      <c r="B46" s="2835"/>
      <c r="C46" s="1160">
        <v>15</v>
      </c>
      <c r="D46" s="1149" t="s">
        <v>719</v>
      </c>
      <c r="E46" s="1390">
        <v>1</v>
      </c>
      <c r="F46" s="888">
        <v>1</v>
      </c>
      <c r="G46" s="887"/>
      <c r="H46" s="930"/>
      <c r="I46" s="1413">
        <f t="shared" si="1"/>
        <v>2</v>
      </c>
      <c r="J46" s="1109"/>
      <c r="K46" s="1243"/>
    </row>
    <row r="47" spans="2:11" s="991" customFormat="1" ht="14.1" customHeight="1" x14ac:dyDescent="0.2">
      <c r="B47" s="2835"/>
      <c r="C47" s="1332">
        <v>16</v>
      </c>
      <c r="D47" s="1287" t="s">
        <v>682</v>
      </c>
      <c r="E47" s="1407">
        <v>1</v>
      </c>
      <c r="F47" s="1285">
        <v>1</v>
      </c>
      <c r="G47" s="1284">
        <v>1</v>
      </c>
      <c r="H47" s="1283">
        <v>1</v>
      </c>
      <c r="I47" s="1413">
        <f t="shared" si="1"/>
        <v>4</v>
      </c>
      <c r="J47" s="1357"/>
      <c r="K47" s="1243"/>
    </row>
    <row r="48" spans="2:11" s="991" customFormat="1" ht="19.350000000000001" customHeight="1" thickBot="1" x14ac:dyDescent="0.25">
      <c r="B48" s="2835"/>
      <c r="C48" s="1280" t="s">
        <v>857</v>
      </c>
      <c r="D48" s="1279"/>
      <c r="E48" s="1585"/>
      <c r="F48" s="921"/>
      <c r="G48" s="920"/>
      <c r="H48" s="920"/>
      <c r="I48" s="1413">
        <f t="shared" si="1"/>
        <v>0</v>
      </c>
      <c r="J48" s="2019"/>
      <c r="K48" s="1243"/>
    </row>
    <row r="49" spans="2:11" s="1223" customFormat="1" ht="19.5" customHeight="1" thickTop="1" x14ac:dyDescent="0.2">
      <c r="B49" s="1356"/>
      <c r="C49" s="1266" t="s">
        <v>773</v>
      </c>
      <c r="D49" s="1275"/>
      <c r="E49" s="1273">
        <f>SUM(E50:E58)</f>
        <v>0</v>
      </c>
      <c r="F49" s="1273">
        <f>SUM(F50:F58)</f>
        <v>0</v>
      </c>
      <c r="G49" s="1273">
        <f>SUM(G50:G58)</f>
        <v>0</v>
      </c>
      <c r="H49" s="1274">
        <f>SUM(H50:H58)</f>
        <v>0</v>
      </c>
      <c r="I49" s="1400">
        <f>SUM(I50:I58)</f>
        <v>0</v>
      </c>
      <c r="J49" s="1355"/>
      <c r="K49" s="1243"/>
    </row>
    <row r="50" spans="2:11" s="1223" customFormat="1" ht="14.1" customHeight="1" x14ac:dyDescent="0.2">
      <c r="B50" s="988"/>
      <c r="C50" s="1126">
        <v>1</v>
      </c>
      <c r="D50" s="1259"/>
      <c r="E50" s="1392"/>
      <c r="F50" s="894"/>
      <c r="G50" s="893"/>
      <c r="H50" s="898"/>
      <c r="I50" s="1383">
        <f t="shared" ref="I50:I68" si="2">SUM(E50:H50)</f>
        <v>0</v>
      </c>
      <c r="J50" s="1111"/>
      <c r="K50" s="1243"/>
    </row>
    <row r="51" spans="2:11" s="1223" customFormat="1" ht="14.1" customHeight="1" x14ac:dyDescent="0.2">
      <c r="B51" s="988"/>
      <c r="C51" s="1126">
        <v>2</v>
      </c>
      <c r="D51" s="1253"/>
      <c r="E51" s="1392"/>
      <c r="F51" s="894"/>
      <c r="G51" s="893"/>
      <c r="H51" s="898"/>
      <c r="I51" s="1383">
        <f t="shared" si="2"/>
        <v>0</v>
      </c>
      <c r="J51" s="1111"/>
      <c r="K51" s="1243"/>
    </row>
    <row r="52" spans="2:11" s="1223" customFormat="1" ht="14.1" customHeight="1" x14ac:dyDescent="0.2">
      <c r="B52" s="988"/>
      <c r="C52" s="1126">
        <v>3</v>
      </c>
      <c r="D52" s="1253"/>
      <c r="E52" s="1392"/>
      <c r="F52" s="894"/>
      <c r="G52" s="893"/>
      <c r="H52" s="898"/>
      <c r="I52" s="1383">
        <f t="shared" si="2"/>
        <v>0</v>
      </c>
      <c r="J52" s="1111"/>
      <c r="K52" s="1243"/>
    </row>
    <row r="53" spans="2:11" s="1223" customFormat="1" ht="14.1" customHeight="1" x14ac:dyDescent="0.2">
      <c r="B53" s="988"/>
      <c r="C53" s="1126">
        <v>4</v>
      </c>
      <c r="D53" s="1253"/>
      <c r="E53" s="1392"/>
      <c r="F53" s="894"/>
      <c r="G53" s="893"/>
      <c r="H53" s="898"/>
      <c r="I53" s="1383">
        <f t="shared" si="2"/>
        <v>0</v>
      </c>
      <c r="J53" s="1111"/>
      <c r="K53" s="1243"/>
    </row>
    <row r="54" spans="2:11" s="1223" customFormat="1" ht="14.1" customHeight="1" x14ac:dyDescent="0.2">
      <c r="B54" s="988"/>
      <c r="C54" s="1126">
        <v>5</v>
      </c>
      <c r="D54" s="1253"/>
      <c r="E54" s="1392"/>
      <c r="F54" s="894"/>
      <c r="G54" s="893"/>
      <c r="H54" s="898"/>
      <c r="I54" s="1383">
        <f t="shared" si="2"/>
        <v>0</v>
      </c>
      <c r="J54" s="1111"/>
      <c r="K54" s="1243"/>
    </row>
    <row r="55" spans="2:11" s="1223" customFormat="1" ht="14.1" customHeight="1" x14ac:dyDescent="0.2">
      <c r="B55" s="988"/>
      <c r="C55" s="1126">
        <v>6</v>
      </c>
      <c r="D55" s="1253"/>
      <c r="E55" s="1392"/>
      <c r="F55" s="894"/>
      <c r="G55" s="893"/>
      <c r="H55" s="898"/>
      <c r="I55" s="1383">
        <f t="shared" si="2"/>
        <v>0</v>
      </c>
      <c r="J55" s="1111"/>
      <c r="K55" s="1243"/>
    </row>
    <row r="56" spans="2:11" s="1223" customFormat="1" ht="14.1" customHeight="1" x14ac:dyDescent="0.2">
      <c r="B56" s="929"/>
      <c r="C56" s="1125">
        <v>7</v>
      </c>
      <c r="D56" s="1253"/>
      <c r="E56" s="1390"/>
      <c r="F56" s="888"/>
      <c r="G56" s="887"/>
      <c r="H56" s="930"/>
      <c r="I56" s="1383">
        <f t="shared" si="2"/>
        <v>0</v>
      </c>
      <c r="J56" s="883"/>
      <c r="K56" s="1243"/>
    </row>
    <row r="57" spans="2:11" s="1223" customFormat="1" ht="14.1" customHeight="1" x14ac:dyDescent="0.2">
      <c r="B57" s="929"/>
      <c r="C57" s="1125">
        <v>8</v>
      </c>
      <c r="D57" s="1253"/>
      <c r="E57" s="1390"/>
      <c r="F57" s="888"/>
      <c r="G57" s="887"/>
      <c r="H57" s="930"/>
      <c r="I57" s="1383">
        <f t="shared" si="2"/>
        <v>0</v>
      </c>
      <c r="J57" s="883"/>
      <c r="K57" s="1243"/>
    </row>
    <row r="58" spans="2:11" s="1223" customFormat="1" ht="14.1" customHeight="1" thickBot="1" x14ac:dyDescent="0.25">
      <c r="B58" s="926"/>
      <c r="C58" s="1132">
        <v>9</v>
      </c>
      <c r="D58" s="1248"/>
      <c r="E58" s="1398"/>
      <c r="F58" s="911"/>
      <c r="G58" s="910"/>
      <c r="H58" s="1143"/>
      <c r="I58" s="1383">
        <f t="shared" si="2"/>
        <v>0</v>
      </c>
      <c r="J58" s="1354"/>
      <c r="K58" s="1243"/>
    </row>
    <row r="59" spans="2:11" s="1223" customFormat="1" ht="19.350000000000001" customHeight="1" thickTop="1" x14ac:dyDescent="0.2">
      <c r="B59" s="1265"/>
      <c r="C59" s="1266" t="s">
        <v>772</v>
      </c>
      <c r="D59" s="1265"/>
      <c r="E59" s="1263">
        <f>SUM(E60:E64)</f>
        <v>0</v>
      </c>
      <c r="F59" s="1264">
        <f>SUM(F60:F64)</f>
        <v>0</v>
      </c>
      <c r="G59" s="1263">
        <f>SUM(G60:G64)</f>
        <v>0</v>
      </c>
      <c r="H59" s="1263">
        <f>SUM(H60:H64)</f>
        <v>0</v>
      </c>
      <c r="I59" s="1401">
        <f t="shared" si="2"/>
        <v>0</v>
      </c>
      <c r="J59" s="1353"/>
      <c r="K59" s="1243"/>
    </row>
    <row r="60" spans="2:11" s="1223" customFormat="1" ht="14.1" customHeight="1" x14ac:dyDescent="0.2">
      <c r="B60" s="988"/>
      <c r="C60" s="1126">
        <v>1</v>
      </c>
      <c r="D60" s="1253"/>
      <c r="E60" s="1392"/>
      <c r="F60" s="894"/>
      <c r="G60" s="893"/>
      <c r="H60" s="898"/>
      <c r="I60" s="1383">
        <f t="shared" si="2"/>
        <v>0</v>
      </c>
      <c r="J60" s="1111"/>
      <c r="K60" s="1243"/>
    </row>
    <row r="61" spans="2:11" s="1223" customFormat="1" ht="14.1" customHeight="1" x14ac:dyDescent="0.2">
      <c r="B61" s="929"/>
      <c r="C61" s="1125">
        <v>2</v>
      </c>
      <c r="D61" s="1253"/>
      <c r="E61" s="1390"/>
      <c r="F61" s="888"/>
      <c r="G61" s="887"/>
      <c r="H61" s="930"/>
      <c r="I61" s="1383">
        <f t="shared" si="2"/>
        <v>0</v>
      </c>
      <c r="J61" s="883"/>
      <c r="K61" s="1243"/>
    </row>
    <row r="62" spans="2:11" s="1223" customFormat="1" ht="14.1" customHeight="1" x14ac:dyDescent="0.2">
      <c r="B62" s="1133"/>
      <c r="C62" s="1125">
        <v>3</v>
      </c>
      <c r="D62" s="1253"/>
      <c r="E62" s="1390"/>
      <c r="F62" s="888"/>
      <c r="G62" s="887"/>
      <c r="H62" s="930"/>
      <c r="I62" s="1383">
        <f t="shared" si="2"/>
        <v>0</v>
      </c>
      <c r="J62" s="883"/>
      <c r="K62" s="1243"/>
    </row>
    <row r="63" spans="2:11" s="1223" customFormat="1" ht="14.1" customHeight="1" x14ac:dyDescent="0.2">
      <c r="B63" s="929"/>
      <c r="C63" s="1125">
        <v>4</v>
      </c>
      <c r="D63" s="1253"/>
      <c r="E63" s="1390"/>
      <c r="F63" s="888"/>
      <c r="G63" s="887"/>
      <c r="H63" s="930"/>
      <c r="I63" s="1402">
        <f t="shared" si="2"/>
        <v>0</v>
      </c>
      <c r="J63" s="883"/>
      <c r="K63" s="1243"/>
    </row>
    <row r="64" spans="2:11" s="1223" customFormat="1" ht="14.1" customHeight="1" thickBot="1" x14ac:dyDescent="0.25">
      <c r="B64" s="1351"/>
      <c r="C64" s="1249">
        <v>5</v>
      </c>
      <c r="D64" s="1466"/>
      <c r="E64" s="1388"/>
      <c r="F64" s="1246"/>
      <c r="G64" s="1122"/>
      <c r="H64" s="1139"/>
      <c r="I64" s="1460">
        <f t="shared" si="2"/>
        <v>0</v>
      </c>
      <c r="J64" s="1350"/>
      <c r="K64" s="1243"/>
    </row>
    <row r="65" spans="2:10" s="1223" customFormat="1" ht="14.1" customHeight="1" thickTop="1" x14ac:dyDescent="0.2">
      <c r="B65" s="1349"/>
      <c r="C65" s="1241" t="s">
        <v>828</v>
      </c>
      <c r="D65" s="1241"/>
      <c r="E65" s="1385"/>
      <c r="F65" s="1240"/>
      <c r="G65" s="1240"/>
      <c r="H65" s="1240"/>
      <c r="I65" s="1383">
        <f t="shared" si="2"/>
        <v>0</v>
      </c>
      <c r="J65" s="1347"/>
    </row>
    <row r="66" spans="2:10" s="1223" customFormat="1" ht="14.1" customHeight="1" x14ac:dyDescent="0.2">
      <c r="B66" s="1346"/>
      <c r="C66" s="1235" t="s">
        <v>721</v>
      </c>
      <c r="D66" s="1235"/>
      <c r="E66" s="1382"/>
      <c r="F66" s="1234"/>
      <c r="G66" s="1234"/>
      <c r="H66" s="1234"/>
      <c r="I66" s="1383">
        <f t="shared" si="2"/>
        <v>0</v>
      </c>
      <c r="J66" s="1344"/>
    </row>
    <row r="67" spans="2:10" s="1223" customFormat="1" ht="14.1" customHeight="1" x14ac:dyDescent="0.2">
      <c r="B67" s="1346"/>
      <c r="C67" s="1235" t="s">
        <v>829</v>
      </c>
      <c r="D67" s="1235"/>
      <c r="E67" s="1382"/>
      <c r="F67" s="1234"/>
      <c r="G67" s="1234"/>
      <c r="H67" s="1234"/>
      <c r="I67" s="1383">
        <f t="shared" si="2"/>
        <v>0</v>
      </c>
      <c r="J67" s="1344"/>
    </row>
    <row r="68" spans="2:10" s="1223" customFormat="1" ht="14.1" customHeight="1" thickBot="1" x14ac:dyDescent="0.25">
      <c r="B68" s="1343"/>
      <c r="C68" s="1642" t="s">
        <v>853</v>
      </c>
      <c r="D68" s="1342"/>
      <c r="E68" s="1380"/>
      <c r="F68" s="1341"/>
      <c r="G68" s="1341"/>
      <c r="H68" s="1340"/>
      <c r="I68" s="1446">
        <f t="shared" si="2"/>
        <v>0</v>
      </c>
      <c r="J68" s="1338"/>
    </row>
    <row r="69" spans="2:10" ht="22.15" customHeight="1" x14ac:dyDescent="0.2">
      <c r="C69" s="1222"/>
      <c r="D69" s="2808"/>
      <c r="E69" s="2808"/>
      <c r="F69" s="1095"/>
      <c r="G69" s="1095"/>
      <c r="H69" s="1203"/>
      <c r="I69" s="1095"/>
    </row>
    <row r="70" spans="2:10" x14ac:dyDescent="0.2">
      <c r="D70" s="1095"/>
      <c r="E70" s="1220"/>
      <c r="F70" s="1095"/>
      <c r="G70" s="1095"/>
      <c r="H70" s="1203"/>
      <c r="I70" s="1095"/>
    </row>
    <row r="71" spans="2:10" x14ac:dyDescent="0.2">
      <c r="D71" s="1095"/>
      <c r="E71" s="1220"/>
      <c r="F71" s="1095"/>
      <c r="G71" s="1095"/>
      <c r="H71" s="1203"/>
      <c r="I71" s="1095"/>
    </row>
  </sheetData>
  <sheetProtection algorithmName="SHA-512" hashValue="G+VnIwvWb8nTQ8H4fS3K0vU/qf5s9zKRrX6p9vXT6FPMK2hgaaXc/vEmaibhpkwKQWtbGEGie4YNU7fBIKqrKA==" saltValue="UkrJYN6Piab0y6HNtfh6fA==" spinCount="100000" sheet="1" formatRows="0"/>
  <mergeCells count="15">
    <mergeCell ref="B21:B31"/>
    <mergeCell ref="B32:B48"/>
    <mergeCell ref="D69:E69"/>
    <mergeCell ref="J6:J12"/>
    <mergeCell ref="E7:H7"/>
    <mergeCell ref="E9:H9"/>
    <mergeCell ref="J13:J19"/>
    <mergeCell ref="I2:J2"/>
    <mergeCell ref="H5:I5"/>
    <mergeCell ref="B6:D12"/>
    <mergeCell ref="I6:I12"/>
    <mergeCell ref="D3:H3"/>
    <mergeCell ref="E6:H6"/>
    <mergeCell ref="E10:H10"/>
    <mergeCell ref="E12:H12"/>
  </mergeCells>
  <printOptions horizontalCentered="1"/>
  <pageMargins left="0.59055118110236227" right="0.51181102362204722" top="1.1811023622047245" bottom="0.98425196850393704" header="0.51181102362204722" footer="0.51181102362204722"/>
  <pageSetup paperSize="9" scale="45"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E8AD38D3-312E-4EFD-83BE-95D314A17AD4}">
          <x14:formula1>
            <xm:f>słownik!$A$2:$A$175</xm:f>
          </x14:formula1>
          <xm:sqref>D50:D58 D60:D64</xm:sqref>
        </x14:dataValidation>
      </x14:dataValidations>
    </ext>
  </extLst>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B72174-4661-4F7E-A69A-F667F9359CFE}">
  <sheetPr>
    <tabColor rgb="FFFF0000"/>
    <pageSetUpPr fitToPage="1"/>
  </sheetPr>
  <dimension ref="B1:O74"/>
  <sheetViews>
    <sheetView view="pageBreakPreview" zoomScale="90" zoomScaleNormal="100" zoomScaleSheetLayoutView="90" workbookViewId="0">
      <selection activeCell="L1" sqref="L1:N1"/>
    </sheetView>
  </sheetViews>
  <sheetFormatPr defaultColWidth="9.28515625" defaultRowHeight="12.75" x14ac:dyDescent="0.2"/>
  <cols>
    <col min="1" max="1" width="2.85546875" style="874" customWidth="1"/>
    <col min="2" max="2" width="6.42578125" style="874" customWidth="1"/>
    <col min="3" max="3" width="4.42578125" style="874" customWidth="1"/>
    <col min="4" max="4" width="49.140625" style="874" customWidth="1"/>
    <col min="5" max="10" width="5.7109375" style="874" customWidth="1"/>
    <col min="11" max="11" width="6.5703125" style="874" customWidth="1"/>
    <col min="12" max="12" width="6.7109375" style="874" customWidth="1"/>
    <col min="13" max="13" width="8.5703125" style="874" customWidth="1"/>
    <col min="14" max="14" width="12.28515625" style="874" customWidth="1"/>
    <col min="15" max="15" width="5.42578125" style="874" customWidth="1"/>
    <col min="16" max="16384" width="9.28515625" style="874"/>
  </cols>
  <sheetData>
    <row r="1" spans="2:15" s="1223" customFormat="1" ht="18" x14ac:dyDescent="0.2">
      <c r="B1" s="966"/>
      <c r="C1" s="966"/>
      <c r="D1" s="965" t="str">
        <f>wizyt!C3</f>
        <v>??</v>
      </c>
      <c r="E1" s="1017"/>
      <c r="F1" s="1017"/>
      <c r="G1" s="1017"/>
      <c r="H1" s="1017"/>
      <c r="I1" s="1017"/>
      <c r="J1" s="1017"/>
      <c r="K1" s="1017"/>
      <c r="L1" s="2040" t="str">
        <f>wizyt!$B$1</f>
        <v xml:space="preserve"> </v>
      </c>
      <c r="M1" s="2708" t="str">
        <f>wizyt!$D$1</f>
        <v xml:space="preserve"> </v>
      </c>
      <c r="N1" s="2709"/>
    </row>
    <row r="2" spans="2:15" s="1223" customFormat="1" ht="20.25" x14ac:dyDescent="0.2">
      <c r="B2" s="270"/>
      <c r="C2" s="270"/>
      <c r="D2" s="2710" t="s">
        <v>755</v>
      </c>
      <c r="E2" s="2710"/>
      <c r="F2" s="2710"/>
      <c r="G2" s="2710"/>
      <c r="H2" s="2710"/>
      <c r="I2" s="2710"/>
      <c r="J2" s="2710"/>
      <c r="K2" s="2710"/>
      <c r="L2" s="2710"/>
      <c r="M2" s="998" t="str">
        <f>wizyt!H3</f>
        <v>2023/2024</v>
      </c>
      <c r="N2" s="270"/>
    </row>
    <row r="3" spans="2:15" s="1223" customFormat="1" ht="18.75" customHeight="1" x14ac:dyDescent="0.2">
      <c r="B3" s="997" t="s">
        <v>775</v>
      </c>
      <c r="C3" s="963"/>
      <c r="D3" s="996"/>
      <c r="E3" s="996" t="s">
        <v>858</v>
      </c>
      <c r="F3" s="996"/>
      <c r="G3" s="996"/>
      <c r="H3" s="996"/>
      <c r="I3" s="996"/>
      <c r="J3" s="996" t="s">
        <v>30</v>
      </c>
      <c r="K3" s="996"/>
      <c r="L3" s="996"/>
      <c r="M3" s="995"/>
      <c r="N3" s="270"/>
    </row>
    <row r="4" spans="2:15" s="1223" customFormat="1" ht="27" customHeight="1" thickBot="1" x14ac:dyDescent="0.25">
      <c r="B4" s="1461" t="s">
        <v>875</v>
      </c>
      <c r="C4" s="1322"/>
      <c r="D4" s="330"/>
      <c r="E4" s="1016"/>
      <c r="F4" s="1016"/>
      <c r="G4" s="1321"/>
      <c r="H4" s="1016"/>
      <c r="I4" s="1016"/>
      <c r="J4" s="2849"/>
      <c r="K4" s="2849"/>
      <c r="L4" s="2849"/>
      <c r="M4" s="2849"/>
      <c r="N4" s="270"/>
    </row>
    <row r="5" spans="2:15" s="1223" customFormat="1" ht="12.75" customHeight="1" x14ac:dyDescent="0.2">
      <c r="B5" s="2713" t="s">
        <v>756</v>
      </c>
      <c r="C5" s="2765"/>
      <c r="D5" s="2765"/>
      <c r="E5" s="2850" t="s">
        <v>691</v>
      </c>
      <c r="F5" s="2851"/>
      <c r="G5" s="2851"/>
      <c r="H5" s="2851"/>
      <c r="I5" s="2851"/>
      <c r="J5" s="2852"/>
      <c r="K5" s="2862" t="s">
        <v>109</v>
      </c>
      <c r="L5" s="2863"/>
      <c r="M5" s="2853" t="s">
        <v>790</v>
      </c>
      <c r="N5" s="2838" t="s">
        <v>758</v>
      </c>
    </row>
    <row r="6" spans="2:15" s="1223" customFormat="1" ht="12.75" customHeight="1" x14ac:dyDescent="0.2">
      <c r="B6" s="2715"/>
      <c r="C6" s="2766"/>
      <c r="D6" s="2766"/>
      <c r="E6" s="2841" t="s">
        <v>817</v>
      </c>
      <c r="F6" s="2841"/>
      <c r="G6" s="2841"/>
      <c r="H6" s="2841"/>
      <c r="I6" s="2841"/>
      <c r="J6" s="2842"/>
      <c r="K6" s="2864"/>
      <c r="L6" s="2865"/>
      <c r="M6" s="2854"/>
      <c r="N6" s="2839"/>
    </row>
    <row r="7" spans="2:15" s="1223" customFormat="1" ht="12.75" customHeight="1" x14ac:dyDescent="0.2">
      <c r="B7" s="2715"/>
      <c r="C7" s="2766"/>
      <c r="D7" s="2766"/>
      <c r="E7" s="958" t="s">
        <v>523</v>
      </c>
      <c r="F7" s="958" t="s">
        <v>524</v>
      </c>
      <c r="G7" s="958" t="s">
        <v>525</v>
      </c>
      <c r="H7" s="960" t="s">
        <v>526</v>
      </c>
      <c r="I7" s="960" t="s">
        <v>527</v>
      </c>
      <c r="J7" s="1376" t="s">
        <v>528</v>
      </c>
      <c r="K7" s="2856" t="s">
        <v>862</v>
      </c>
      <c r="L7" s="2859" t="s">
        <v>856</v>
      </c>
      <c r="M7" s="2854"/>
      <c r="N7" s="2839"/>
    </row>
    <row r="8" spans="2:15" s="1223" customFormat="1" ht="12.75" customHeight="1" x14ac:dyDescent="0.2">
      <c r="B8" s="2715"/>
      <c r="C8" s="2766"/>
      <c r="D8" s="2766"/>
      <c r="E8" s="2873" t="s">
        <v>872</v>
      </c>
      <c r="F8" s="2874"/>
      <c r="G8" s="2824" t="s">
        <v>856</v>
      </c>
      <c r="H8" s="2825"/>
      <c r="I8" s="2825"/>
      <c r="J8" s="2826"/>
      <c r="K8" s="2857"/>
      <c r="L8" s="2860"/>
      <c r="M8" s="2854"/>
      <c r="N8" s="2839"/>
    </row>
    <row r="9" spans="2:15" s="1223" customFormat="1" ht="12.75" customHeight="1" x14ac:dyDescent="0.2">
      <c r="B9" s="2715"/>
      <c r="C9" s="2766"/>
      <c r="D9" s="2766"/>
      <c r="E9" s="2754" t="s">
        <v>844</v>
      </c>
      <c r="F9" s="2695"/>
      <c r="G9" s="2695"/>
      <c r="H9" s="2695"/>
      <c r="I9" s="2695"/>
      <c r="J9" s="2809"/>
      <c r="K9" s="2857"/>
      <c r="L9" s="2860"/>
      <c r="M9" s="2854"/>
      <c r="N9" s="2839"/>
    </row>
    <row r="10" spans="2:15" s="1223" customFormat="1" ht="12.75" customHeight="1" x14ac:dyDescent="0.2">
      <c r="B10" s="2715"/>
      <c r="C10" s="2766"/>
      <c r="D10" s="2766"/>
      <c r="E10" s="1728">
        <f>'kalendarz  A'!$F$30</f>
        <v>27</v>
      </c>
      <c r="F10" s="1728">
        <f>'kalendarz  A'!$F$30</f>
        <v>27</v>
      </c>
      <c r="G10" s="1728">
        <f>'kalendarz  A'!$F$30</f>
        <v>27</v>
      </c>
      <c r="H10" s="1728">
        <f>'kalendarz  A'!$F$30</f>
        <v>27</v>
      </c>
      <c r="I10" s="1728">
        <f>'kalendarz  A'!$F$30</f>
        <v>27</v>
      </c>
      <c r="J10" s="1728">
        <f>'kalendarz  A'!$F$31</f>
        <v>11</v>
      </c>
      <c r="K10" s="2857"/>
      <c r="L10" s="2860"/>
      <c r="M10" s="2854"/>
      <c r="N10" s="2839"/>
    </row>
    <row r="11" spans="2:15" s="1223" customFormat="1" ht="16.5" customHeight="1" thickBot="1" x14ac:dyDescent="0.25">
      <c r="B11" s="2717"/>
      <c r="C11" s="2767"/>
      <c r="D11" s="2767"/>
      <c r="E11" s="2827" t="s">
        <v>845</v>
      </c>
      <c r="F11" s="2828"/>
      <c r="G11" s="2828"/>
      <c r="H11" s="2828"/>
      <c r="I11" s="2828"/>
      <c r="J11" s="2829"/>
      <c r="K11" s="2858"/>
      <c r="L11" s="2861"/>
      <c r="M11" s="2855"/>
      <c r="N11" s="2840"/>
    </row>
    <row r="12" spans="2:15" s="1223" customFormat="1" ht="27" customHeight="1" thickBot="1" x14ac:dyDescent="0.25">
      <c r="B12" s="1375"/>
      <c r="C12" s="1316"/>
      <c r="D12" s="1315" t="s">
        <v>818</v>
      </c>
      <c r="E12" s="1314">
        <f t="shared" ref="E12:J12" si="0">SUM(E16:E18)+E13</f>
        <v>30</v>
      </c>
      <c r="F12" s="1314">
        <f t="shared" si="0"/>
        <v>32</v>
      </c>
      <c r="G12" s="1314">
        <f t="shared" si="0"/>
        <v>32</v>
      </c>
      <c r="H12" s="1314">
        <f t="shared" si="0"/>
        <v>26</v>
      </c>
      <c r="I12" s="1314">
        <f t="shared" si="0"/>
        <v>23</v>
      </c>
      <c r="J12" s="1314">
        <f t="shared" si="0"/>
        <v>18</v>
      </c>
      <c r="K12" s="1418">
        <f t="shared" ref="K12:K18" si="1">SUM(E12:F12)</f>
        <v>62</v>
      </c>
      <c r="L12" s="1313">
        <f t="shared" ref="L12:L18" si="2">SUM(G12:J12)</f>
        <v>99</v>
      </c>
      <c r="M12" s="1313">
        <f>SUM(K12:L12)</f>
        <v>161</v>
      </c>
      <c r="N12" s="2843"/>
      <c r="O12" s="1243"/>
    </row>
    <row r="13" spans="2:15" s="1223" customFormat="1" ht="14.25" customHeight="1" x14ac:dyDescent="0.2">
      <c r="B13" s="1372"/>
      <c r="C13" s="1308"/>
      <c r="D13" s="1183" t="s">
        <v>819</v>
      </c>
      <c r="E13" s="1374">
        <f t="shared" ref="E13:J13" si="3">SUM(E14:E15)</f>
        <v>30</v>
      </c>
      <c r="F13" s="1374">
        <f t="shared" si="3"/>
        <v>32</v>
      </c>
      <c r="G13" s="1307">
        <f t="shared" si="3"/>
        <v>32</v>
      </c>
      <c r="H13" s="1307">
        <f t="shared" si="3"/>
        <v>26</v>
      </c>
      <c r="I13" s="1307">
        <f t="shared" si="3"/>
        <v>23</v>
      </c>
      <c r="J13" s="1307">
        <f t="shared" si="3"/>
        <v>18</v>
      </c>
      <c r="K13" s="1416">
        <f t="shared" si="1"/>
        <v>62</v>
      </c>
      <c r="L13" s="1310">
        <f t="shared" si="2"/>
        <v>99</v>
      </c>
      <c r="M13" s="1373">
        <f>SUM(E13:J13)</f>
        <v>161</v>
      </c>
      <c r="N13" s="2844"/>
      <c r="O13" s="1243"/>
    </row>
    <row r="14" spans="2:15" s="1223" customFormat="1" ht="14.25" customHeight="1" x14ac:dyDescent="0.2">
      <c r="B14" s="1372"/>
      <c r="C14" s="1308"/>
      <c r="D14" s="1183" t="s">
        <v>820</v>
      </c>
      <c r="E14" s="1374">
        <f t="shared" ref="E14:J14" si="4">SUM(E20:E32)</f>
        <v>0</v>
      </c>
      <c r="F14" s="1374">
        <f t="shared" si="4"/>
        <v>0</v>
      </c>
      <c r="G14" s="1307">
        <f t="shared" si="4"/>
        <v>0</v>
      </c>
      <c r="H14" s="1307">
        <f t="shared" si="4"/>
        <v>0</v>
      </c>
      <c r="I14" s="1307">
        <f t="shared" si="4"/>
        <v>0</v>
      </c>
      <c r="J14" s="1307">
        <f t="shared" si="4"/>
        <v>0</v>
      </c>
      <c r="K14" s="1417">
        <f t="shared" si="1"/>
        <v>0</v>
      </c>
      <c r="L14" s="1310">
        <f t="shared" si="2"/>
        <v>0</v>
      </c>
      <c r="M14" s="1373">
        <f>SUM(E14:J14)</f>
        <v>0</v>
      </c>
      <c r="N14" s="2844"/>
      <c r="O14" s="1243"/>
    </row>
    <row r="15" spans="2:15" s="1223" customFormat="1" ht="14.25" customHeight="1" x14ac:dyDescent="0.2">
      <c r="B15" s="1372"/>
      <c r="C15" s="1308"/>
      <c r="D15" s="1183" t="s">
        <v>821</v>
      </c>
      <c r="E15" s="1374">
        <f t="shared" ref="E15:J15" si="5">SUM(E33:E51)</f>
        <v>30</v>
      </c>
      <c r="F15" s="1374">
        <f t="shared" si="5"/>
        <v>32</v>
      </c>
      <c r="G15" s="1307">
        <f t="shared" si="5"/>
        <v>32</v>
      </c>
      <c r="H15" s="1307">
        <f t="shared" si="5"/>
        <v>26</v>
      </c>
      <c r="I15" s="1307">
        <f t="shared" si="5"/>
        <v>23</v>
      </c>
      <c r="J15" s="1307">
        <f t="shared" si="5"/>
        <v>18</v>
      </c>
      <c r="K15" s="1417">
        <f t="shared" si="1"/>
        <v>62</v>
      </c>
      <c r="L15" s="1310">
        <f t="shared" si="2"/>
        <v>99</v>
      </c>
      <c r="M15" s="1373">
        <f>SUM(E15:J15)</f>
        <v>161</v>
      </c>
      <c r="N15" s="2844"/>
      <c r="O15" s="1243"/>
    </row>
    <row r="16" spans="2:15" s="1223" customFormat="1" ht="14.25" customHeight="1" x14ac:dyDescent="0.2">
      <c r="B16" s="1372"/>
      <c r="C16" s="1308"/>
      <c r="D16" s="1183" t="s">
        <v>822</v>
      </c>
      <c r="E16" s="1374">
        <f t="shared" ref="E16:J16" si="6">E52</f>
        <v>0</v>
      </c>
      <c r="F16" s="1374">
        <f t="shared" si="6"/>
        <v>0</v>
      </c>
      <c r="G16" s="1307">
        <f t="shared" si="6"/>
        <v>0</v>
      </c>
      <c r="H16" s="1311">
        <f t="shared" si="6"/>
        <v>0</v>
      </c>
      <c r="I16" s="1311">
        <f t="shared" si="6"/>
        <v>0</v>
      </c>
      <c r="J16" s="1312">
        <f t="shared" si="6"/>
        <v>0</v>
      </c>
      <c r="K16" s="1416">
        <f t="shared" si="1"/>
        <v>0</v>
      </c>
      <c r="L16" s="1310">
        <f t="shared" si="2"/>
        <v>0</v>
      </c>
      <c r="M16" s="1373">
        <f>SUM(E16:J16)</f>
        <v>0</v>
      </c>
      <c r="N16" s="2844"/>
      <c r="O16" s="1243"/>
    </row>
    <row r="17" spans="2:15" s="1223" customFormat="1" ht="14.25" customHeight="1" x14ac:dyDescent="0.2">
      <c r="B17" s="1372"/>
      <c r="C17" s="1308"/>
      <c r="D17" s="1183" t="s">
        <v>823</v>
      </c>
      <c r="E17" s="1371">
        <f t="shared" ref="E17:J17" si="7">E62</f>
        <v>0</v>
      </c>
      <c r="F17" s="1371">
        <f t="shared" si="7"/>
        <v>0</v>
      </c>
      <c r="G17" s="1307">
        <f t="shared" si="7"/>
        <v>0</v>
      </c>
      <c r="H17" s="1311">
        <f t="shared" si="7"/>
        <v>0</v>
      </c>
      <c r="I17" s="1311">
        <f t="shared" si="7"/>
        <v>0</v>
      </c>
      <c r="J17" s="1311">
        <f t="shared" si="7"/>
        <v>0</v>
      </c>
      <c r="K17" s="1416">
        <f t="shared" si="1"/>
        <v>0</v>
      </c>
      <c r="L17" s="1310">
        <f t="shared" si="2"/>
        <v>0</v>
      </c>
      <c r="M17" s="1373">
        <f>SUM(E17:J17)</f>
        <v>0</v>
      </c>
      <c r="N17" s="2844"/>
      <c r="O17" s="1243"/>
    </row>
    <row r="18" spans="2:15" s="1223" customFormat="1" ht="13.5" customHeight="1" thickBot="1" x14ac:dyDescent="0.25">
      <c r="B18" s="1372"/>
      <c r="C18" s="1308"/>
      <c r="D18" s="1039" t="s">
        <v>846</v>
      </c>
      <c r="E18" s="1371">
        <f t="shared" ref="E18:J18" si="8">SUM(E68:E71)</f>
        <v>0</v>
      </c>
      <c r="F18" s="1371">
        <f t="shared" si="8"/>
        <v>0</v>
      </c>
      <c r="G18" s="1307">
        <f t="shared" si="8"/>
        <v>0</v>
      </c>
      <c r="H18" s="1307">
        <f t="shared" si="8"/>
        <v>0</v>
      </c>
      <c r="I18" s="1307">
        <f t="shared" si="8"/>
        <v>0</v>
      </c>
      <c r="J18" s="1307">
        <f t="shared" si="8"/>
        <v>0</v>
      </c>
      <c r="K18" s="1416">
        <f t="shared" si="1"/>
        <v>0</v>
      </c>
      <c r="L18" s="1306">
        <f t="shared" si="2"/>
        <v>0</v>
      </c>
      <c r="M18" s="1415">
        <f>SUM(K18:L18)</f>
        <v>0</v>
      </c>
      <c r="N18" s="2845"/>
      <c r="O18" s="1243"/>
    </row>
    <row r="19" spans="2:15" s="1223" customFormat="1" ht="19.5" customHeight="1" x14ac:dyDescent="0.2">
      <c r="B19" s="1869"/>
      <c r="C19" s="1865" t="s">
        <v>766</v>
      </c>
      <c r="D19" s="1865"/>
      <c r="E19" s="1866"/>
      <c r="F19" s="1866"/>
      <c r="G19" s="1866"/>
      <c r="H19" s="1866"/>
      <c r="I19" s="1866"/>
      <c r="J19" s="1866"/>
      <c r="K19" s="1867"/>
      <c r="L19" s="1867"/>
      <c r="M19" s="1866"/>
      <c r="N19" s="1870"/>
      <c r="O19" s="1243"/>
    </row>
    <row r="20" spans="2:15" s="991" customFormat="1" ht="14.1" customHeight="1" x14ac:dyDescent="0.2">
      <c r="B20" s="2834" t="s">
        <v>826</v>
      </c>
      <c r="C20" s="1303">
        <v>1</v>
      </c>
      <c r="D20" s="1304" t="s">
        <v>876</v>
      </c>
      <c r="E20" s="1411"/>
      <c r="F20" s="1412"/>
      <c r="G20" s="1411"/>
      <c r="H20" s="1295"/>
      <c r="I20" s="945"/>
      <c r="J20" s="947"/>
      <c r="K20" s="943">
        <f t="shared" ref="K20:K50" si="9">SUM(E20:F20)</f>
        <v>0</v>
      </c>
      <c r="L20" s="1414">
        <f t="shared" ref="L20:L50" si="10">SUM(G20:J20)</f>
        <v>0</v>
      </c>
      <c r="M20" s="1413">
        <f t="shared" ref="M20:M51" si="11">SUM(K20:L20)</f>
        <v>0</v>
      </c>
      <c r="N20" s="1367"/>
      <c r="O20" s="1243"/>
    </row>
    <row r="21" spans="2:15" s="991" customFormat="1" ht="14.1" customHeight="1" x14ac:dyDescent="0.2">
      <c r="B21" s="2835"/>
      <c r="C21" s="1125">
        <v>2</v>
      </c>
      <c r="D21" s="1302" t="s">
        <v>877</v>
      </c>
      <c r="E21" s="1392"/>
      <c r="F21" s="1393"/>
      <c r="G21" s="1392"/>
      <c r="H21" s="894"/>
      <c r="I21" s="893"/>
      <c r="J21" s="886"/>
      <c r="K21" s="885">
        <f t="shared" si="9"/>
        <v>0</v>
      </c>
      <c r="L21" s="1381">
        <f t="shared" si="10"/>
        <v>0</v>
      </c>
      <c r="M21" s="1345">
        <f t="shared" si="11"/>
        <v>0</v>
      </c>
      <c r="N21" s="1369"/>
      <c r="O21" s="1243"/>
    </row>
    <row r="22" spans="2:15" s="991" customFormat="1" ht="14.1" customHeight="1" x14ac:dyDescent="0.2">
      <c r="B22" s="2835"/>
      <c r="C22" s="1125">
        <v>3</v>
      </c>
      <c r="D22" s="1302" t="s">
        <v>769</v>
      </c>
      <c r="E22" s="1392"/>
      <c r="F22" s="1393"/>
      <c r="G22" s="1392"/>
      <c r="H22" s="894"/>
      <c r="I22" s="893"/>
      <c r="J22" s="889"/>
      <c r="K22" s="885">
        <f t="shared" si="9"/>
        <v>0</v>
      </c>
      <c r="L22" s="1381">
        <f t="shared" si="10"/>
        <v>0</v>
      </c>
      <c r="M22" s="1345">
        <f t="shared" si="11"/>
        <v>0</v>
      </c>
      <c r="N22" s="1369"/>
      <c r="O22" s="1243"/>
    </row>
    <row r="23" spans="2:15" s="991" customFormat="1" ht="14.1" customHeight="1" x14ac:dyDescent="0.2">
      <c r="B23" s="2835"/>
      <c r="C23" s="1125">
        <v>4</v>
      </c>
      <c r="D23" s="1302" t="s">
        <v>782</v>
      </c>
      <c r="E23" s="1392"/>
      <c r="F23" s="1393"/>
      <c r="G23" s="1392"/>
      <c r="H23" s="894"/>
      <c r="I23" s="893"/>
      <c r="J23" s="889"/>
      <c r="K23" s="885">
        <f t="shared" si="9"/>
        <v>0</v>
      </c>
      <c r="L23" s="1381">
        <f t="shared" si="10"/>
        <v>0</v>
      </c>
      <c r="M23" s="1345">
        <f t="shared" si="11"/>
        <v>0</v>
      </c>
      <c r="N23" s="1369"/>
      <c r="O23" s="1243"/>
    </row>
    <row r="24" spans="2:15" s="991" customFormat="1" ht="14.1" customHeight="1" x14ac:dyDescent="0.2">
      <c r="B24" s="2835"/>
      <c r="C24" s="1125">
        <v>5</v>
      </c>
      <c r="D24" s="1302" t="s">
        <v>694</v>
      </c>
      <c r="E24" s="1392"/>
      <c r="F24" s="1393"/>
      <c r="G24" s="1392"/>
      <c r="H24" s="894"/>
      <c r="I24" s="893"/>
      <c r="J24" s="898"/>
      <c r="K24" s="885">
        <f t="shared" si="9"/>
        <v>0</v>
      </c>
      <c r="L24" s="1381">
        <f t="shared" si="10"/>
        <v>0</v>
      </c>
      <c r="M24" s="1345">
        <f t="shared" si="11"/>
        <v>0</v>
      </c>
      <c r="N24" s="1369"/>
      <c r="O24" s="1243"/>
    </row>
    <row r="25" spans="2:15" s="991" customFormat="1" ht="14.1" customHeight="1" x14ac:dyDescent="0.2">
      <c r="B25" s="2835"/>
      <c r="C25" s="1125">
        <v>6</v>
      </c>
      <c r="D25" s="1302" t="s">
        <v>699</v>
      </c>
      <c r="E25" s="1392"/>
      <c r="F25" s="1393"/>
      <c r="G25" s="1392"/>
      <c r="H25" s="894"/>
      <c r="I25" s="893"/>
      <c r="J25" s="898"/>
      <c r="K25" s="885">
        <f t="shared" si="9"/>
        <v>0</v>
      </c>
      <c r="L25" s="1381">
        <f t="shared" si="10"/>
        <v>0</v>
      </c>
      <c r="M25" s="1345">
        <f t="shared" si="11"/>
        <v>0</v>
      </c>
      <c r="N25" s="1369"/>
      <c r="O25" s="1243"/>
    </row>
    <row r="26" spans="2:15" s="991" customFormat="1" ht="14.1" customHeight="1" x14ac:dyDescent="0.2">
      <c r="B26" s="2835"/>
      <c r="C26" s="1125">
        <v>7</v>
      </c>
      <c r="D26" s="1302" t="s">
        <v>716</v>
      </c>
      <c r="E26" s="1392"/>
      <c r="F26" s="1393"/>
      <c r="G26" s="1392"/>
      <c r="H26" s="894"/>
      <c r="I26" s="893"/>
      <c r="J26" s="898"/>
      <c r="K26" s="885">
        <f t="shared" si="9"/>
        <v>0</v>
      </c>
      <c r="L26" s="1381">
        <f t="shared" si="10"/>
        <v>0</v>
      </c>
      <c r="M26" s="1345">
        <f t="shared" si="11"/>
        <v>0</v>
      </c>
      <c r="N26" s="1369"/>
      <c r="O26" s="1243"/>
    </row>
    <row r="27" spans="2:15" s="991" customFormat="1" ht="14.1" customHeight="1" x14ac:dyDescent="0.2">
      <c r="B27" s="2835"/>
      <c r="C27" s="1125">
        <v>8</v>
      </c>
      <c r="D27" s="1302" t="s">
        <v>702</v>
      </c>
      <c r="E27" s="1392"/>
      <c r="F27" s="1393"/>
      <c r="G27" s="1392"/>
      <c r="H27" s="894"/>
      <c r="I27" s="893"/>
      <c r="J27" s="898"/>
      <c r="K27" s="885">
        <f t="shared" si="9"/>
        <v>0</v>
      </c>
      <c r="L27" s="1381">
        <f t="shared" si="10"/>
        <v>0</v>
      </c>
      <c r="M27" s="1345">
        <f t="shared" si="11"/>
        <v>0</v>
      </c>
      <c r="N27" s="1369"/>
      <c r="O27" s="1243"/>
    </row>
    <row r="28" spans="2:15" s="991" customFormat="1" ht="14.1" customHeight="1" x14ac:dyDescent="0.2">
      <c r="B28" s="2835"/>
      <c r="C28" s="1125">
        <v>9</v>
      </c>
      <c r="D28" s="1302" t="s">
        <v>881</v>
      </c>
      <c r="E28" s="1392"/>
      <c r="F28" s="1393"/>
      <c r="G28" s="1392"/>
      <c r="H28" s="894"/>
      <c r="I28" s="893"/>
      <c r="J28" s="898"/>
      <c r="K28" s="885">
        <f t="shared" si="9"/>
        <v>0</v>
      </c>
      <c r="L28" s="1381">
        <f t="shared" si="10"/>
        <v>0</v>
      </c>
      <c r="M28" s="1345">
        <f t="shared" si="11"/>
        <v>0</v>
      </c>
      <c r="N28" s="1369"/>
      <c r="O28" s="1243"/>
    </row>
    <row r="29" spans="2:15" s="991" customFormat="1" ht="14.1" customHeight="1" x14ac:dyDescent="0.2">
      <c r="B29" s="2835"/>
      <c r="C29" s="1125">
        <v>10</v>
      </c>
      <c r="D29" s="1302" t="s">
        <v>879</v>
      </c>
      <c r="E29" s="1392"/>
      <c r="F29" s="1393"/>
      <c r="G29" s="1392"/>
      <c r="H29" s="894"/>
      <c r="I29" s="893"/>
      <c r="J29" s="898"/>
      <c r="K29" s="885">
        <f t="shared" si="9"/>
        <v>0</v>
      </c>
      <c r="L29" s="1381">
        <f t="shared" si="10"/>
        <v>0</v>
      </c>
      <c r="M29" s="1345">
        <f t="shared" si="11"/>
        <v>0</v>
      </c>
      <c r="N29" s="1369"/>
      <c r="O29" s="1243"/>
    </row>
    <row r="30" spans="2:15" s="991" customFormat="1" ht="14.1" customHeight="1" x14ac:dyDescent="0.2">
      <c r="B30" s="2835"/>
      <c r="C30" s="1125">
        <v>11</v>
      </c>
      <c r="D30" s="1302" t="s">
        <v>882</v>
      </c>
      <c r="E30" s="1392"/>
      <c r="F30" s="1393"/>
      <c r="G30" s="1392"/>
      <c r="H30" s="894"/>
      <c r="I30" s="893"/>
      <c r="J30" s="898"/>
      <c r="K30" s="885">
        <f t="shared" si="9"/>
        <v>0</v>
      </c>
      <c r="L30" s="1381">
        <f t="shared" si="10"/>
        <v>0</v>
      </c>
      <c r="M30" s="1345">
        <f t="shared" si="11"/>
        <v>0</v>
      </c>
      <c r="N30" s="1369"/>
      <c r="O30" s="1243"/>
    </row>
    <row r="31" spans="2:15" s="991" customFormat="1" ht="14.1" customHeight="1" x14ac:dyDescent="0.2">
      <c r="B31" s="2835"/>
      <c r="C31" s="1132">
        <v>12</v>
      </c>
      <c r="D31" s="1463" t="s">
        <v>880</v>
      </c>
      <c r="E31" s="1585"/>
      <c r="F31" s="1559"/>
      <c r="G31" s="1585"/>
      <c r="H31" s="921"/>
      <c r="I31" s="920"/>
      <c r="J31" s="922"/>
      <c r="K31" s="885">
        <f t="shared" si="9"/>
        <v>0</v>
      </c>
      <c r="L31" s="1381">
        <f t="shared" si="10"/>
        <v>0</v>
      </c>
      <c r="M31" s="1345">
        <f t="shared" si="11"/>
        <v>0</v>
      </c>
      <c r="N31" s="1462"/>
      <c r="O31" s="1243"/>
    </row>
    <row r="32" spans="2:15" s="991" customFormat="1" ht="14.1" customHeight="1" x14ac:dyDescent="0.2">
      <c r="B32" s="2836"/>
      <c r="C32" s="1333">
        <v>13</v>
      </c>
      <c r="D32" s="1300" t="s">
        <v>878</v>
      </c>
      <c r="E32" s="1407"/>
      <c r="F32" s="1408"/>
      <c r="G32" s="1407"/>
      <c r="H32" s="1285"/>
      <c r="I32" s="1284"/>
      <c r="J32" s="1283"/>
      <c r="K32" s="1406">
        <f t="shared" si="9"/>
        <v>0</v>
      </c>
      <c r="L32" s="1405">
        <f t="shared" si="10"/>
        <v>0</v>
      </c>
      <c r="M32" s="1368">
        <f t="shared" si="11"/>
        <v>0</v>
      </c>
      <c r="N32" s="1357"/>
      <c r="O32" s="1243"/>
    </row>
    <row r="33" spans="2:15" s="991" customFormat="1" ht="14.1" customHeight="1" x14ac:dyDescent="0.2">
      <c r="B33" s="2834" t="s">
        <v>848</v>
      </c>
      <c r="C33" s="1288">
        <v>1</v>
      </c>
      <c r="D33" s="1297" t="s">
        <v>666</v>
      </c>
      <c r="E33" s="1411">
        <v>5</v>
      </c>
      <c r="F33" s="1412">
        <v>5</v>
      </c>
      <c r="G33" s="1411">
        <v>4</v>
      </c>
      <c r="H33" s="1295">
        <v>4</v>
      </c>
      <c r="I33" s="945">
        <v>4</v>
      </c>
      <c r="J33" s="947">
        <v>4</v>
      </c>
      <c r="K33" s="1410">
        <f t="shared" si="9"/>
        <v>10</v>
      </c>
      <c r="L33" s="1409">
        <f t="shared" si="10"/>
        <v>16</v>
      </c>
      <c r="M33" s="1352">
        <f t="shared" si="11"/>
        <v>26</v>
      </c>
      <c r="N33" s="1367"/>
      <c r="O33" s="1243"/>
    </row>
    <row r="34" spans="2:15" s="991" customFormat="1" ht="14.1" customHeight="1" x14ac:dyDescent="0.2">
      <c r="B34" s="2835"/>
      <c r="C34" s="1146">
        <v>2</v>
      </c>
      <c r="D34" s="1153" t="s">
        <v>849</v>
      </c>
      <c r="E34" s="1390">
        <v>3</v>
      </c>
      <c r="F34" s="1391">
        <v>3</v>
      </c>
      <c r="G34" s="1390">
        <v>3</v>
      </c>
      <c r="H34" s="888">
        <v>3</v>
      </c>
      <c r="I34" s="887">
        <v>3</v>
      </c>
      <c r="J34" s="930">
        <v>3</v>
      </c>
      <c r="K34" s="885">
        <f t="shared" si="9"/>
        <v>6</v>
      </c>
      <c r="L34" s="1381">
        <f t="shared" si="10"/>
        <v>12</v>
      </c>
      <c r="M34" s="1345">
        <f t="shared" si="11"/>
        <v>18</v>
      </c>
      <c r="N34" s="1109"/>
      <c r="O34" s="1243"/>
    </row>
    <row r="35" spans="2:15" s="991" customFormat="1" ht="14.1" customHeight="1" x14ac:dyDescent="0.2">
      <c r="B35" s="2835"/>
      <c r="C35" s="1160">
        <v>3</v>
      </c>
      <c r="D35" s="1153" t="s">
        <v>850</v>
      </c>
      <c r="E35" s="1390">
        <v>2</v>
      </c>
      <c r="F35" s="1391">
        <v>2</v>
      </c>
      <c r="G35" s="1390">
        <v>2</v>
      </c>
      <c r="H35" s="888">
        <v>2</v>
      </c>
      <c r="I35" s="887">
        <v>2</v>
      </c>
      <c r="J35" s="930">
        <v>2</v>
      </c>
      <c r="K35" s="885">
        <f t="shared" si="9"/>
        <v>4</v>
      </c>
      <c r="L35" s="1381">
        <f t="shared" si="10"/>
        <v>8</v>
      </c>
      <c r="M35" s="1345">
        <f t="shared" si="11"/>
        <v>12</v>
      </c>
      <c r="N35" s="1109"/>
      <c r="O35" s="1243"/>
    </row>
    <row r="36" spans="2:15" s="991" customFormat="1" ht="14.1" customHeight="1" x14ac:dyDescent="0.2">
      <c r="B36" s="2835"/>
      <c r="C36" s="1146">
        <v>4</v>
      </c>
      <c r="D36" s="1150" t="s">
        <v>669</v>
      </c>
      <c r="E36" s="1390">
        <v>1</v>
      </c>
      <c r="F36" s="1391"/>
      <c r="G36" s="1362"/>
      <c r="H36" s="1439"/>
      <c r="I36" s="1438"/>
      <c r="J36" s="1361"/>
      <c r="K36" s="885">
        <f t="shared" si="9"/>
        <v>1</v>
      </c>
      <c r="L36" s="1381">
        <f t="shared" si="10"/>
        <v>0</v>
      </c>
      <c r="M36" s="1345">
        <f t="shared" si="11"/>
        <v>1</v>
      </c>
      <c r="N36" s="1109"/>
      <c r="O36" s="1243"/>
    </row>
    <row r="37" spans="2:15" s="991" customFormat="1" ht="14.1" customHeight="1" x14ac:dyDescent="0.2">
      <c r="B37" s="2835"/>
      <c r="C37" s="1160">
        <v>5</v>
      </c>
      <c r="D37" s="1150" t="s">
        <v>851</v>
      </c>
      <c r="E37" s="1362"/>
      <c r="F37" s="1361"/>
      <c r="G37" s="1390">
        <v>1</v>
      </c>
      <c r="H37" s="888"/>
      <c r="I37" s="887"/>
      <c r="J37" s="930"/>
      <c r="K37" s="885">
        <f t="shared" si="9"/>
        <v>0</v>
      </c>
      <c r="L37" s="1381">
        <f t="shared" si="10"/>
        <v>1</v>
      </c>
      <c r="M37" s="1345">
        <f t="shared" si="11"/>
        <v>1</v>
      </c>
      <c r="N37" s="1109"/>
      <c r="O37" s="1243"/>
    </row>
    <row r="38" spans="2:15" s="991" customFormat="1" ht="14.1" customHeight="1" x14ac:dyDescent="0.2">
      <c r="B38" s="2835"/>
      <c r="C38" s="1146">
        <v>6</v>
      </c>
      <c r="D38" s="1150" t="s">
        <v>670</v>
      </c>
      <c r="E38" s="1390">
        <v>2</v>
      </c>
      <c r="F38" s="1391">
        <v>2</v>
      </c>
      <c r="G38" s="1390">
        <v>2</v>
      </c>
      <c r="H38" s="888">
        <v>2</v>
      </c>
      <c r="I38" s="887">
        <v>2</v>
      </c>
      <c r="J38" s="930">
        <v>1</v>
      </c>
      <c r="K38" s="885">
        <f t="shared" si="9"/>
        <v>4</v>
      </c>
      <c r="L38" s="1381">
        <f t="shared" si="10"/>
        <v>7</v>
      </c>
      <c r="M38" s="1345">
        <f t="shared" si="11"/>
        <v>11</v>
      </c>
      <c r="N38" s="1109"/>
      <c r="O38" s="1243"/>
    </row>
    <row r="39" spans="2:15" s="991" customFormat="1" ht="14.1" customHeight="1" x14ac:dyDescent="0.2">
      <c r="B39" s="2835"/>
      <c r="C39" s="1160">
        <v>7</v>
      </c>
      <c r="D39" s="1149" t="s">
        <v>715</v>
      </c>
      <c r="E39" s="1465"/>
      <c r="F39" s="1464"/>
      <c r="G39" s="1390">
        <v>2</v>
      </c>
      <c r="H39" s="888">
        <v>1</v>
      </c>
      <c r="I39" s="887"/>
      <c r="J39" s="930"/>
      <c r="K39" s="885">
        <f t="shared" si="9"/>
        <v>0</v>
      </c>
      <c r="L39" s="1381">
        <f t="shared" si="10"/>
        <v>3</v>
      </c>
      <c r="M39" s="1345">
        <f t="shared" si="11"/>
        <v>3</v>
      </c>
      <c r="N39" s="1109"/>
      <c r="O39" s="1243"/>
    </row>
    <row r="40" spans="2:15" s="991" customFormat="1" ht="14.1" customHeight="1" x14ac:dyDescent="0.2">
      <c r="B40" s="2835"/>
      <c r="C40" s="1146">
        <v>8</v>
      </c>
      <c r="D40" s="1149" t="s">
        <v>671</v>
      </c>
      <c r="E40" s="1390"/>
      <c r="F40" s="1391">
        <v>2</v>
      </c>
      <c r="G40" s="1390"/>
      <c r="H40" s="888"/>
      <c r="I40" s="887"/>
      <c r="J40" s="930"/>
      <c r="K40" s="885">
        <f t="shared" si="9"/>
        <v>2</v>
      </c>
      <c r="L40" s="1381">
        <f t="shared" si="10"/>
        <v>0</v>
      </c>
      <c r="M40" s="1345">
        <f t="shared" si="11"/>
        <v>2</v>
      </c>
      <c r="N40" s="1109"/>
      <c r="O40" s="1243"/>
    </row>
    <row r="41" spans="2:15" s="991" customFormat="1" ht="14.1" customHeight="1" x14ac:dyDescent="0.2">
      <c r="B41" s="2835"/>
      <c r="C41" s="1160">
        <v>9</v>
      </c>
      <c r="D41" s="1289" t="s">
        <v>677</v>
      </c>
      <c r="E41" s="1390">
        <v>4</v>
      </c>
      <c r="F41" s="1391">
        <v>4</v>
      </c>
      <c r="G41" s="1390">
        <v>3</v>
      </c>
      <c r="H41" s="888">
        <v>4</v>
      </c>
      <c r="I41" s="887">
        <v>3</v>
      </c>
      <c r="J41" s="930">
        <v>4</v>
      </c>
      <c r="K41" s="885">
        <f t="shared" si="9"/>
        <v>8</v>
      </c>
      <c r="L41" s="1381">
        <f t="shared" si="10"/>
        <v>14</v>
      </c>
      <c r="M41" s="1345">
        <f t="shared" si="11"/>
        <v>22</v>
      </c>
      <c r="N41" s="1109"/>
      <c r="O41" s="1243"/>
    </row>
    <row r="42" spans="2:15" s="991" customFormat="1" ht="14.1" customHeight="1" x14ac:dyDescent="0.2">
      <c r="B42" s="2835"/>
      <c r="C42" s="1146">
        <v>10</v>
      </c>
      <c r="D42" s="1150" t="s">
        <v>676</v>
      </c>
      <c r="E42" s="1390">
        <v>2</v>
      </c>
      <c r="F42" s="1391">
        <v>2</v>
      </c>
      <c r="G42" s="1390">
        <v>2</v>
      </c>
      <c r="H42" s="888">
        <v>1</v>
      </c>
      <c r="I42" s="887">
        <v>1</v>
      </c>
      <c r="J42" s="930"/>
      <c r="K42" s="885">
        <f t="shared" si="9"/>
        <v>4</v>
      </c>
      <c r="L42" s="1381">
        <f t="shared" si="10"/>
        <v>4</v>
      </c>
      <c r="M42" s="1345">
        <f t="shared" si="11"/>
        <v>8</v>
      </c>
      <c r="N42" s="1109"/>
      <c r="O42" s="1243"/>
    </row>
    <row r="43" spans="2:15" s="991" customFormat="1" ht="14.1" customHeight="1" x14ac:dyDescent="0.2">
      <c r="B43" s="2835"/>
      <c r="C43" s="1160">
        <v>11</v>
      </c>
      <c r="D43" s="1150" t="s">
        <v>712</v>
      </c>
      <c r="E43" s="1390">
        <v>2</v>
      </c>
      <c r="F43" s="1391">
        <v>2</v>
      </c>
      <c r="G43" s="1390">
        <v>2</v>
      </c>
      <c r="H43" s="888">
        <v>1</v>
      </c>
      <c r="I43" s="887">
        <v>1</v>
      </c>
      <c r="J43" s="930"/>
      <c r="K43" s="885">
        <f t="shared" si="9"/>
        <v>4</v>
      </c>
      <c r="L43" s="1381">
        <f t="shared" si="10"/>
        <v>4</v>
      </c>
      <c r="M43" s="1345">
        <f t="shared" si="11"/>
        <v>8</v>
      </c>
      <c r="N43" s="1109"/>
      <c r="O43" s="1243"/>
    </row>
    <row r="44" spans="2:15" s="991" customFormat="1" ht="14.1" customHeight="1" x14ac:dyDescent="0.2">
      <c r="B44" s="2835"/>
      <c r="C44" s="1146">
        <v>12</v>
      </c>
      <c r="D44" s="1150" t="s">
        <v>673</v>
      </c>
      <c r="E44" s="1390">
        <v>2</v>
      </c>
      <c r="F44" s="1391">
        <v>1</v>
      </c>
      <c r="G44" s="1390">
        <v>2</v>
      </c>
      <c r="H44" s="888">
        <v>1</v>
      </c>
      <c r="I44" s="887">
        <v>1</v>
      </c>
      <c r="J44" s="930"/>
      <c r="K44" s="885">
        <f t="shared" si="9"/>
        <v>3</v>
      </c>
      <c r="L44" s="1381">
        <f t="shared" si="10"/>
        <v>4</v>
      </c>
      <c r="M44" s="1345">
        <f t="shared" si="11"/>
        <v>7</v>
      </c>
      <c r="N44" s="1109"/>
      <c r="O44" s="1243"/>
    </row>
    <row r="45" spans="2:15" s="991" customFormat="1" ht="14.1" customHeight="1" x14ac:dyDescent="0.2">
      <c r="B45" s="2835"/>
      <c r="C45" s="1160">
        <v>13</v>
      </c>
      <c r="D45" s="1150" t="s">
        <v>674</v>
      </c>
      <c r="E45" s="1390">
        <v>1</v>
      </c>
      <c r="F45" s="1391">
        <v>2</v>
      </c>
      <c r="G45" s="1390">
        <v>2</v>
      </c>
      <c r="H45" s="888">
        <v>1</v>
      </c>
      <c r="I45" s="887">
        <v>1</v>
      </c>
      <c r="J45" s="930"/>
      <c r="K45" s="885">
        <f t="shared" si="9"/>
        <v>3</v>
      </c>
      <c r="L45" s="1381">
        <f t="shared" si="10"/>
        <v>4</v>
      </c>
      <c r="M45" s="1345">
        <f t="shared" si="11"/>
        <v>7</v>
      </c>
      <c r="N45" s="1109"/>
      <c r="O45" s="1243"/>
    </row>
    <row r="46" spans="2:15" s="991" customFormat="1" ht="14.1" customHeight="1" x14ac:dyDescent="0.2">
      <c r="B46" s="2835"/>
      <c r="C46" s="1146">
        <v>14</v>
      </c>
      <c r="D46" s="1150" t="s">
        <v>681</v>
      </c>
      <c r="E46" s="1390"/>
      <c r="F46" s="1391">
        <v>1</v>
      </c>
      <c r="G46" s="1390">
        <v>1</v>
      </c>
      <c r="H46" s="888"/>
      <c r="I46" s="887"/>
      <c r="J46" s="930"/>
      <c r="K46" s="885">
        <f t="shared" si="9"/>
        <v>1</v>
      </c>
      <c r="L46" s="1381">
        <f t="shared" si="10"/>
        <v>1</v>
      </c>
      <c r="M46" s="1345">
        <f t="shared" si="11"/>
        <v>2</v>
      </c>
      <c r="N46" s="1109"/>
      <c r="O46" s="1243"/>
    </row>
    <row r="47" spans="2:15" s="991" customFormat="1" ht="14.1" customHeight="1" x14ac:dyDescent="0.2">
      <c r="B47" s="2835"/>
      <c r="C47" s="1160">
        <v>15</v>
      </c>
      <c r="D47" s="1150" t="s">
        <v>680</v>
      </c>
      <c r="E47" s="1390">
        <v>4</v>
      </c>
      <c r="F47" s="1391">
        <v>4</v>
      </c>
      <c r="G47" s="1390">
        <v>3</v>
      </c>
      <c r="H47" s="888">
        <v>3</v>
      </c>
      <c r="I47" s="887">
        <v>3</v>
      </c>
      <c r="J47" s="930">
        <v>3</v>
      </c>
      <c r="K47" s="885">
        <f t="shared" si="9"/>
        <v>8</v>
      </c>
      <c r="L47" s="1381">
        <f t="shared" si="10"/>
        <v>12</v>
      </c>
      <c r="M47" s="1345">
        <f t="shared" si="11"/>
        <v>20</v>
      </c>
      <c r="N47" s="1109"/>
      <c r="O47" s="1243"/>
    </row>
    <row r="48" spans="2:15" s="991" customFormat="1" ht="14.1" customHeight="1" x14ac:dyDescent="0.2">
      <c r="B48" s="2835"/>
      <c r="C48" s="1146">
        <v>16</v>
      </c>
      <c r="D48" s="1150" t="s">
        <v>678</v>
      </c>
      <c r="E48" s="1390">
        <v>1</v>
      </c>
      <c r="F48" s="1391">
        <v>1</v>
      </c>
      <c r="G48" s="1390">
        <v>1</v>
      </c>
      <c r="H48" s="888">
        <v>1</v>
      </c>
      <c r="I48" s="887">
        <v>1</v>
      </c>
      <c r="J48" s="930"/>
      <c r="K48" s="885">
        <f t="shared" si="9"/>
        <v>2</v>
      </c>
      <c r="L48" s="1381">
        <f t="shared" si="10"/>
        <v>3</v>
      </c>
      <c r="M48" s="1345">
        <f t="shared" si="11"/>
        <v>5</v>
      </c>
      <c r="N48" s="1109"/>
      <c r="O48" s="1243"/>
    </row>
    <row r="49" spans="2:15" s="991" customFormat="1" ht="14.1" customHeight="1" x14ac:dyDescent="0.2">
      <c r="B49" s="2835"/>
      <c r="C49" s="1160">
        <v>17</v>
      </c>
      <c r="D49" s="1149" t="s">
        <v>719</v>
      </c>
      <c r="E49" s="1362"/>
      <c r="F49" s="1361"/>
      <c r="G49" s="1390">
        <v>1</v>
      </c>
      <c r="H49" s="888">
        <v>1</v>
      </c>
      <c r="I49" s="887"/>
      <c r="J49" s="930"/>
      <c r="K49" s="885">
        <f t="shared" si="9"/>
        <v>0</v>
      </c>
      <c r="L49" s="1381">
        <f t="shared" si="10"/>
        <v>2</v>
      </c>
      <c r="M49" s="1345">
        <f t="shared" si="11"/>
        <v>2</v>
      </c>
      <c r="N49" s="1109"/>
      <c r="O49" s="1243"/>
    </row>
    <row r="50" spans="2:15" s="991" customFormat="1" ht="14.1" customHeight="1" x14ac:dyDescent="0.2">
      <c r="B50" s="2835"/>
      <c r="C50" s="1332">
        <v>18</v>
      </c>
      <c r="D50" s="1287" t="s">
        <v>682</v>
      </c>
      <c r="E50" s="1407">
        <v>1</v>
      </c>
      <c r="F50" s="1408">
        <v>1</v>
      </c>
      <c r="G50" s="1407">
        <v>1</v>
      </c>
      <c r="H50" s="1285">
        <v>1</v>
      </c>
      <c r="I50" s="1284">
        <v>1</v>
      </c>
      <c r="J50" s="1283">
        <v>1</v>
      </c>
      <c r="K50" s="1406">
        <f t="shared" si="9"/>
        <v>2</v>
      </c>
      <c r="L50" s="1405">
        <f t="shared" si="10"/>
        <v>4</v>
      </c>
      <c r="M50" s="1368">
        <f t="shared" si="11"/>
        <v>6</v>
      </c>
      <c r="N50" s="1357"/>
      <c r="O50" s="1243"/>
    </row>
    <row r="51" spans="2:15" s="991" customFormat="1" ht="19.350000000000001" customHeight="1" thickBot="1" x14ac:dyDescent="0.25">
      <c r="B51" s="2835"/>
      <c r="C51" s="1280" t="s">
        <v>857</v>
      </c>
      <c r="D51" s="1279"/>
      <c r="E51" s="1585"/>
      <c r="F51" s="1559"/>
      <c r="G51" s="1585"/>
      <c r="H51" s="921"/>
      <c r="I51" s="920"/>
      <c r="J51" s="920"/>
      <c r="K51" s="1404">
        <f>SUM(E51:G51)</f>
        <v>0</v>
      </c>
      <c r="L51" s="1403">
        <f>SUM(H51:J51)</f>
        <v>0</v>
      </c>
      <c r="M51" s="1402">
        <f t="shared" si="11"/>
        <v>0</v>
      </c>
      <c r="N51" s="2019"/>
      <c r="O51" s="1243"/>
    </row>
    <row r="52" spans="2:15" s="1223" customFormat="1" ht="19.5" customHeight="1" thickTop="1" x14ac:dyDescent="0.2">
      <c r="B52" s="1356"/>
      <c r="C52" s="1266" t="s">
        <v>773</v>
      </c>
      <c r="D52" s="1275"/>
      <c r="E52" s="1273">
        <f t="shared" ref="E52:M52" si="12">SUM(E53:E61)</f>
        <v>0</v>
      </c>
      <c r="F52" s="1273">
        <f t="shared" si="12"/>
        <v>0</v>
      </c>
      <c r="G52" s="1273">
        <f t="shared" si="12"/>
        <v>0</v>
      </c>
      <c r="H52" s="1273">
        <f t="shared" si="12"/>
        <v>0</v>
      </c>
      <c r="I52" s="1273">
        <f t="shared" si="12"/>
        <v>0</v>
      </c>
      <c r="J52" s="1274">
        <f t="shared" si="12"/>
        <v>0</v>
      </c>
      <c r="K52" s="1401">
        <f t="shared" si="12"/>
        <v>0</v>
      </c>
      <c r="L52" s="1401">
        <f t="shared" si="12"/>
        <v>0</v>
      </c>
      <c r="M52" s="1400">
        <f t="shared" si="12"/>
        <v>0</v>
      </c>
      <c r="N52" s="1355"/>
      <c r="O52" s="1243"/>
    </row>
    <row r="53" spans="2:15" s="1223" customFormat="1" ht="14.1" customHeight="1" x14ac:dyDescent="0.2">
      <c r="B53" s="988"/>
      <c r="C53" s="1126">
        <v>1</v>
      </c>
      <c r="D53" s="1259"/>
      <c r="E53" s="1392"/>
      <c r="F53" s="1393"/>
      <c r="G53" s="1392"/>
      <c r="H53" s="894"/>
      <c r="I53" s="893"/>
      <c r="J53" s="898"/>
      <c r="K53" s="895">
        <f t="shared" ref="K53:K61" si="13">SUM(E53:F53)</f>
        <v>0</v>
      </c>
      <c r="L53" s="1384">
        <f t="shared" ref="L53:L61" si="14">SUM(G53:J53)</f>
        <v>0</v>
      </c>
      <c r="M53" s="1383">
        <f t="shared" ref="M53:M61" si="15">SUM(K53:L53)</f>
        <v>0</v>
      </c>
      <c r="N53" s="1111"/>
      <c r="O53" s="1243"/>
    </row>
    <row r="54" spans="2:15" s="1223" customFormat="1" ht="14.1" customHeight="1" x14ac:dyDescent="0.2">
      <c r="B54" s="988"/>
      <c r="C54" s="1126">
        <v>2</v>
      </c>
      <c r="D54" s="1253"/>
      <c r="E54" s="1392"/>
      <c r="F54" s="1393"/>
      <c r="G54" s="1392"/>
      <c r="H54" s="894"/>
      <c r="I54" s="893"/>
      <c r="J54" s="898"/>
      <c r="K54" s="885">
        <f t="shared" si="13"/>
        <v>0</v>
      </c>
      <c r="L54" s="1381">
        <f t="shared" si="14"/>
        <v>0</v>
      </c>
      <c r="M54" s="1345">
        <f t="shared" si="15"/>
        <v>0</v>
      </c>
      <c r="N54" s="1111"/>
      <c r="O54" s="1243"/>
    </row>
    <row r="55" spans="2:15" s="1223" customFormat="1" ht="14.1" customHeight="1" x14ac:dyDescent="0.2">
      <c r="B55" s="988"/>
      <c r="C55" s="1126">
        <v>3</v>
      </c>
      <c r="D55" s="1253"/>
      <c r="E55" s="1392"/>
      <c r="F55" s="1393"/>
      <c r="G55" s="1392"/>
      <c r="H55" s="894"/>
      <c r="I55" s="893"/>
      <c r="J55" s="898"/>
      <c r="K55" s="885">
        <f t="shared" si="13"/>
        <v>0</v>
      </c>
      <c r="L55" s="1381">
        <f t="shared" si="14"/>
        <v>0</v>
      </c>
      <c r="M55" s="1345">
        <f t="shared" si="15"/>
        <v>0</v>
      </c>
      <c r="N55" s="1111"/>
      <c r="O55" s="1243"/>
    </row>
    <row r="56" spans="2:15" s="1223" customFormat="1" ht="14.1" customHeight="1" x14ac:dyDescent="0.2">
      <c r="B56" s="988"/>
      <c r="C56" s="1126">
        <v>4</v>
      </c>
      <c r="D56" s="1253"/>
      <c r="E56" s="1392"/>
      <c r="F56" s="1393"/>
      <c r="G56" s="1392"/>
      <c r="H56" s="894"/>
      <c r="I56" s="893"/>
      <c r="J56" s="898"/>
      <c r="K56" s="885">
        <f t="shared" si="13"/>
        <v>0</v>
      </c>
      <c r="L56" s="1381">
        <f t="shared" si="14"/>
        <v>0</v>
      </c>
      <c r="M56" s="1345">
        <f t="shared" si="15"/>
        <v>0</v>
      </c>
      <c r="N56" s="1111"/>
      <c r="O56" s="1243"/>
    </row>
    <row r="57" spans="2:15" s="1223" customFormat="1" ht="14.1" customHeight="1" x14ac:dyDescent="0.2">
      <c r="B57" s="988"/>
      <c r="C57" s="1126">
        <v>5</v>
      </c>
      <c r="D57" s="1253"/>
      <c r="E57" s="1392"/>
      <c r="F57" s="1393"/>
      <c r="G57" s="1392"/>
      <c r="H57" s="894"/>
      <c r="I57" s="893"/>
      <c r="J57" s="898"/>
      <c r="K57" s="885">
        <f t="shared" si="13"/>
        <v>0</v>
      </c>
      <c r="L57" s="1381">
        <f t="shared" si="14"/>
        <v>0</v>
      </c>
      <c r="M57" s="1345">
        <f t="shared" si="15"/>
        <v>0</v>
      </c>
      <c r="N57" s="1111"/>
      <c r="O57" s="1243"/>
    </row>
    <row r="58" spans="2:15" s="1223" customFormat="1" ht="14.1" customHeight="1" x14ac:dyDescent="0.2">
      <c r="B58" s="988"/>
      <c r="C58" s="1126">
        <v>6</v>
      </c>
      <c r="D58" s="1253"/>
      <c r="E58" s="1392"/>
      <c r="F58" s="1393"/>
      <c r="G58" s="1392"/>
      <c r="H58" s="894"/>
      <c r="I58" s="893"/>
      <c r="J58" s="898"/>
      <c r="K58" s="885">
        <f t="shared" si="13"/>
        <v>0</v>
      </c>
      <c r="L58" s="1381">
        <f t="shared" si="14"/>
        <v>0</v>
      </c>
      <c r="M58" s="1345">
        <f t="shared" si="15"/>
        <v>0</v>
      </c>
      <c r="N58" s="1111"/>
      <c r="O58" s="1243"/>
    </row>
    <row r="59" spans="2:15" s="1223" customFormat="1" ht="14.1" customHeight="1" x14ac:dyDescent="0.2">
      <c r="B59" s="929"/>
      <c r="C59" s="1125">
        <v>7</v>
      </c>
      <c r="D59" s="1253"/>
      <c r="E59" s="1390"/>
      <c r="F59" s="1391"/>
      <c r="G59" s="1390"/>
      <c r="H59" s="888"/>
      <c r="I59" s="887"/>
      <c r="J59" s="930"/>
      <c r="K59" s="885">
        <f t="shared" si="13"/>
        <v>0</v>
      </c>
      <c r="L59" s="1381">
        <f t="shared" si="14"/>
        <v>0</v>
      </c>
      <c r="M59" s="1345">
        <f t="shared" si="15"/>
        <v>0</v>
      </c>
      <c r="N59" s="883"/>
      <c r="O59" s="1243"/>
    </row>
    <row r="60" spans="2:15" s="1223" customFormat="1" ht="14.1" customHeight="1" x14ac:dyDescent="0.2">
      <c r="B60" s="929"/>
      <c r="C60" s="1125">
        <v>8</v>
      </c>
      <c r="D60" s="1253"/>
      <c r="E60" s="1390"/>
      <c r="F60" s="1391"/>
      <c r="G60" s="1390"/>
      <c r="H60" s="888"/>
      <c r="I60" s="887"/>
      <c r="J60" s="930"/>
      <c r="K60" s="885">
        <f t="shared" si="13"/>
        <v>0</v>
      </c>
      <c r="L60" s="1381">
        <f t="shared" si="14"/>
        <v>0</v>
      </c>
      <c r="M60" s="1345">
        <f t="shared" si="15"/>
        <v>0</v>
      </c>
      <c r="N60" s="883"/>
      <c r="O60" s="1243"/>
    </row>
    <row r="61" spans="2:15" s="1223" customFormat="1" ht="14.1" customHeight="1" thickBot="1" x14ac:dyDescent="0.25">
      <c r="B61" s="926"/>
      <c r="C61" s="1132">
        <v>9</v>
      </c>
      <c r="D61" s="1248"/>
      <c r="E61" s="1398"/>
      <c r="F61" s="1399"/>
      <c r="G61" s="1398"/>
      <c r="H61" s="911"/>
      <c r="I61" s="910"/>
      <c r="J61" s="1143"/>
      <c r="K61" s="908">
        <f t="shared" si="13"/>
        <v>0</v>
      </c>
      <c r="L61" s="1397">
        <f t="shared" si="14"/>
        <v>0</v>
      </c>
      <c r="M61" s="1396">
        <f t="shared" si="15"/>
        <v>0</v>
      </c>
      <c r="N61" s="1354"/>
      <c r="O61" s="1243"/>
    </row>
    <row r="62" spans="2:15" s="1223" customFormat="1" ht="19.350000000000001" customHeight="1" thickTop="1" x14ac:dyDescent="0.2">
      <c r="B62" s="1265"/>
      <c r="C62" s="1266" t="s">
        <v>772</v>
      </c>
      <c r="D62" s="1265"/>
      <c r="E62" s="1263">
        <f t="shared" ref="E62:M62" si="16">SUM(E63:E67)</f>
        <v>0</v>
      </c>
      <c r="F62" s="1262">
        <f t="shared" si="16"/>
        <v>0</v>
      </c>
      <c r="G62" s="1263">
        <f t="shared" si="16"/>
        <v>0</v>
      </c>
      <c r="H62" s="1264">
        <f t="shared" si="16"/>
        <v>0</v>
      </c>
      <c r="I62" s="1263">
        <f t="shared" si="16"/>
        <v>0</v>
      </c>
      <c r="J62" s="1263">
        <f t="shared" si="16"/>
        <v>0</v>
      </c>
      <c r="K62" s="1395">
        <f t="shared" si="16"/>
        <v>0</v>
      </c>
      <c r="L62" s="1395">
        <f t="shared" si="16"/>
        <v>0</v>
      </c>
      <c r="M62" s="1395">
        <f t="shared" si="16"/>
        <v>0</v>
      </c>
      <c r="N62" s="1353"/>
      <c r="O62" s="1243"/>
    </row>
    <row r="63" spans="2:15" s="1223" customFormat="1" ht="14.1" customHeight="1" x14ac:dyDescent="0.2">
      <c r="B63" s="988"/>
      <c r="C63" s="1126">
        <v>1</v>
      </c>
      <c r="D63" s="1253"/>
      <c r="E63" s="1392"/>
      <c r="F63" s="1393"/>
      <c r="G63" s="1392"/>
      <c r="H63" s="894"/>
      <c r="I63" s="893"/>
      <c r="J63" s="898"/>
      <c r="K63" s="895">
        <f t="shared" ref="K63:K71" si="17">SUM(E63:F63)</f>
        <v>0</v>
      </c>
      <c r="L63" s="1384">
        <f t="shared" ref="L63:L71" si="18">SUM(G63:J63)</f>
        <v>0</v>
      </c>
      <c r="M63" s="1383">
        <f t="shared" ref="M63:M71" si="19">SUM(K63:L63)</f>
        <v>0</v>
      </c>
      <c r="N63" s="1111"/>
      <c r="O63" s="1243"/>
    </row>
    <row r="64" spans="2:15" s="1223" customFormat="1" ht="14.1" customHeight="1" x14ac:dyDescent="0.2">
      <c r="B64" s="929"/>
      <c r="C64" s="1125">
        <v>2</v>
      </c>
      <c r="D64" s="1253"/>
      <c r="E64" s="1390"/>
      <c r="F64" s="1391"/>
      <c r="G64" s="1390"/>
      <c r="H64" s="888"/>
      <c r="I64" s="887"/>
      <c r="J64" s="930"/>
      <c r="K64" s="885">
        <f t="shared" si="17"/>
        <v>0</v>
      </c>
      <c r="L64" s="1381">
        <f t="shared" si="18"/>
        <v>0</v>
      </c>
      <c r="M64" s="1345">
        <f t="shared" si="19"/>
        <v>0</v>
      </c>
      <c r="N64" s="883"/>
      <c r="O64" s="1243"/>
    </row>
    <row r="65" spans="2:15" s="1223" customFormat="1" ht="14.1" customHeight="1" x14ac:dyDescent="0.2">
      <c r="B65" s="1133"/>
      <c r="C65" s="1125">
        <v>3</v>
      </c>
      <c r="D65" s="1253"/>
      <c r="E65" s="1390"/>
      <c r="F65" s="1391"/>
      <c r="G65" s="1390"/>
      <c r="H65" s="888"/>
      <c r="I65" s="887"/>
      <c r="J65" s="930"/>
      <c r="K65" s="885">
        <f t="shared" si="17"/>
        <v>0</v>
      </c>
      <c r="L65" s="1381">
        <f t="shared" si="18"/>
        <v>0</v>
      </c>
      <c r="M65" s="1345">
        <f t="shared" si="19"/>
        <v>0</v>
      </c>
      <c r="N65" s="883"/>
      <c r="O65" s="1243"/>
    </row>
    <row r="66" spans="2:15" s="1223" customFormat="1" ht="14.1" customHeight="1" x14ac:dyDescent="0.2">
      <c r="B66" s="929"/>
      <c r="C66" s="1125">
        <v>4</v>
      </c>
      <c r="D66" s="1253"/>
      <c r="E66" s="1390"/>
      <c r="F66" s="1391"/>
      <c r="G66" s="1390"/>
      <c r="H66" s="888"/>
      <c r="I66" s="887"/>
      <c r="J66" s="930"/>
      <c r="K66" s="885">
        <f t="shared" si="17"/>
        <v>0</v>
      </c>
      <c r="L66" s="1381">
        <f t="shared" si="18"/>
        <v>0</v>
      </c>
      <c r="M66" s="1345">
        <f t="shared" si="19"/>
        <v>0</v>
      </c>
      <c r="N66" s="883"/>
      <c r="O66" s="1243"/>
    </row>
    <row r="67" spans="2:15" s="1223" customFormat="1" ht="14.1" customHeight="1" thickBot="1" x14ac:dyDescent="0.25">
      <c r="B67" s="1351"/>
      <c r="C67" s="1249">
        <v>5</v>
      </c>
      <c r="D67" s="1466"/>
      <c r="E67" s="1388"/>
      <c r="F67" s="1389"/>
      <c r="G67" s="1388"/>
      <c r="H67" s="1246"/>
      <c r="I67" s="1122"/>
      <c r="J67" s="1139"/>
      <c r="K67" s="1387">
        <f t="shared" si="17"/>
        <v>0</v>
      </c>
      <c r="L67" s="1386">
        <f t="shared" si="18"/>
        <v>0</v>
      </c>
      <c r="M67" s="1339">
        <f t="shared" si="19"/>
        <v>0</v>
      </c>
      <c r="N67" s="1350"/>
      <c r="O67" s="1243"/>
    </row>
    <row r="68" spans="2:15" s="1223" customFormat="1" ht="14.1" customHeight="1" thickTop="1" x14ac:dyDescent="0.2">
      <c r="B68" s="1349"/>
      <c r="C68" s="1241" t="s">
        <v>828</v>
      </c>
      <c r="D68" s="1241"/>
      <c r="E68" s="1385"/>
      <c r="F68" s="1385"/>
      <c r="G68" s="1385"/>
      <c r="H68" s="1240"/>
      <c r="I68" s="1240"/>
      <c r="J68" s="1240"/>
      <c r="K68" s="895">
        <f t="shared" si="17"/>
        <v>0</v>
      </c>
      <c r="L68" s="1384">
        <f t="shared" si="18"/>
        <v>0</v>
      </c>
      <c r="M68" s="1383">
        <f t="shared" si="19"/>
        <v>0</v>
      </c>
      <c r="N68" s="1347"/>
    </row>
    <row r="69" spans="2:15" s="1223" customFormat="1" ht="14.1" customHeight="1" x14ac:dyDescent="0.2">
      <c r="B69" s="1346"/>
      <c r="C69" s="1235" t="s">
        <v>721</v>
      </c>
      <c r="D69" s="1235"/>
      <c r="E69" s="1382"/>
      <c r="F69" s="1382"/>
      <c r="G69" s="1382"/>
      <c r="H69" s="1234"/>
      <c r="I69" s="1234"/>
      <c r="J69" s="1234"/>
      <c r="K69" s="885">
        <f t="shared" si="17"/>
        <v>0</v>
      </c>
      <c r="L69" s="1381">
        <f t="shared" si="18"/>
        <v>0</v>
      </c>
      <c r="M69" s="1345">
        <f t="shared" si="19"/>
        <v>0</v>
      </c>
      <c r="N69" s="1344"/>
    </row>
    <row r="70" spans="2:15" s="1223" customFormat="1" ht="14.1" customHeight="1" x14ac:dyDescent="0.2">
      <c r="B70" s="1346"/>
      <c r="C70" s="1235" t="s">
        <v>829</v>
      </c>
      <c r="D70" s="1235"/>
      <c r="E70" s="1382"/>
      <c r="F70" s="1382"/>
      <c r="G70" s="1382"/>
      <c r="H70" s="1234"/>
      <c r="I70" s="1234"/>
      <c r="J70" s="1234"/>
      <c r="K70" s="885">
        <f t="shared" si="17"/>
        <v>0</v>
      </c>
      <c r="L70" s="1381">
        <f t="shared" si="18"/>
        <v>0</v>
      </c>
      <c r="M70" s="1345">
        <f t="shared" si="19"/>
        <v>0</v>
      </c>
      <c r="N70" s="1344"/>
    </row>
    <row r="71" spans="2:15" s="1223" customFormat="1" ht="14.1" customHeight="1" thickBot="1" x14ac:dyDescent="0.25">
      <c r="B71" s="1343"/>
      <c r="C71" s="1642" t="s">
        <v>853</v>
      </c>
      <c r="D71" s="1342"/>
      <c r="E71" s="1380"/>
      <c r="F71" s="1380"/>
      <c r="G71" s="1380"/>
      <c r="H71" s="1341"/>
      <c r="I71" s="1341"/>
      <c r="J71" s="1340"/>
      <c r="K71" s="877">
        <f t="shared" si="17"/>
        <v>0</v>
      </c>
      <c r="L71" s="1379">
        <f t="shared" si="18"/>
        <v>0</v>
      </c>
      <c r="M71" s="1378">
        <f t="shared" si="19"/>
        <v>0</v>
      </c>
      <c r="N71" s="1338"/>
    </row>
    <row r="72" spans="2:15" ht="22.15" customHeight="1" x14ac:dyDescent="0.2">
      <c r="C72" s="1222" t="s">
        <v>479</v>
      </c>
      <c r="D72" s="2837" t="s">
        <v>868</v>
      </c>
      <c r="E72" s="2837"/>
      <c r="F72" s="2837"/>
      <c r="G72" s="2837"/>
      <c r="H72" s="1095"/>
      <c r="I72" s="1095"/>
      <c r="J72" s="1203"/>
      <c r="K72" s="1203"/>
      <c r="L72" s="1203"/>
      <c r="M72" s="1095"/>
    </row>
    <row r="73" spans="2:15" x14ac:dyDescent="0.2">
      <c r="D73" s="1095"/>
      <c r="E73" s="1221"/>
      <c r="F73" s="1220"/>
      <c r="G73" s="1220"/>
      <c r="H73" s="1095"/>
      <c r="I73" s="1095"/>
      <c r="J73" s="1203"/>
      <c r="K73" s="1203"/>
      <c r="L73" s="1203"/>
      <c r="M73" s="1095"/>
    </row>
    <row r="74" spans="2:15" x14ac:dyDescent="0.2">
      <c r="D74" s="1095"/>
      <c r="E74" s="1220"/>
      <c r="F74" s="1220"/>
      <c r="G74" s="1220"/>
      <c r="H74" s="1095"/>
      <c r="I74" s="1095"/>
      <c r="J74" s="1203"/>
      <c r="K74" s="1203"/>
      <c r="L74" s="1203"/>
      <c r="M74" s="1095"/>
    </row>
  </sheetData>
  <sheetProtection algorithmName="SHA-512" hashValue="Fbtz+Y5ax8oFQTdvaop93TiJ4ZmtsGE+vcwaby0u3rCjjbZohaZ9AL9Y0TwWM1xBBpzCkoHrZMjzaY5u7hwqBA==" saltValue="P8YKBnEdZQav1umyjkUSVQ==" spinCount="100000" sheet="1" objects="1" scenarios="1"/>
  <mergeCells count="19">
    <mergeCell ref="N12:N18"/>
    <mergeCell ref="B20:B32"/>
    <mergeCell ref="B33:B51"/>
    <mergeCell ref="D72:G72"/>
    <mergeCell ref="N5:N11"/>
    <mergeCell ref="E6:J6"/>
    <mergeCell ref="K7:K11"/>
    <mergeCell ref="L7:L11"/>
    <mergeCell ref="E8:F8"/>
    <mergeCell ref="G8:J8"/>
    <mergeCell ref="M1:N1"/>
    <mergeCell ref="D2:L2"/>
    <mergeCell ref="J4:M4"/>
    <mergeCell ref="B5:D11"/>
    <mergeCell ref="E5:J5"/>
    <mergeCell ref="K5:L6"/>
    <mergeCell ref="M5:M11"/>
    <mergeCell ref="E9:J9"/>
    <mergeCell ref="E11:J11"/>
  </mergeCells>
  <printOptions horizontalCentered="1"/>
  <pageMargins left="0.59055118110236227" right="0.51181102362204722" top="1.1811023622047245" bottom="0.98425196850393704" header="0.51181102362204722" footer="0.51181102362204722"/>
  <pageSetup paperSize="9" scale="42"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50A032EE-D468-4AD5-B392-59A4FB797C28}">
          <x14:formula1>
            <xm:f>słownik!$A$2:$A$175</xm:f>
          </x14:formula1>
          <xm:sqref>D53:D61 D63:D67</xm:sqref>
        </x14:dataValidation>
      </x14:dataValidations>
    </ext>
  </extLst>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043BAE-EA99-426E-97FA-5F47BF10781E}">
  <sheetPr>
    <tabColor rgb="FFFF0000"/>
    <pageSetUpPr fitToPage="1"/>
  </sheetPr>
  <dimension ref="B1:O75"/>
  <sheetViews>
    <sheetView showGridLines="0" view="pageBreakPreview" zoomScale="90" zoomScaleNormal="100" zoomScaleSheetLayoutView="90" workbookViewId="0">
      <selection activeCell="L2" sqref="L2:N2"/>
    </sheetView>
  </sheetViews>
  <sheetFormatPr defaultColWidth="9.28515625" defaultRowHeight="12.75" x14ac:dyDescent="0.2"/>
  <cols>
    <col min="1" max="1" width="2.85546875" style="874" customWidth="1"/>
    <col min="2" max="2" width="6.42578125" style="874" customWidth="1"/>
    <col min="3" max="3" width="4.42578125" style="874" customWidth="1"/>
    <col min="4" max="4" width="49.140625" style="874" customWidth="1"/>
    <col min="5" max="10" width="5.7109375" style="874" customWidth="1"/>
    <col min="11" max="11" width="6.5703125" style="874" customWidth="1"/>
    <col min="12" max="12" width="6.7109375" style="874" customWidth="1"/>
    <col min="13" max="13" width="8.5703125" style="874" customWidth="1"/>
    <col min="14" max="14" width="12.28515625" style="874" customWidth="1"/>
    <col min="15" max="15" width="5.42578125" style="874" customWidth="1"/>
    <col min="16" max="16384" width="9.28515625" style="874"/>
  </cols>
  <sheetData>
    <row r="1" spans="2:15" ht="32.25" customHeight="1" x14ac:dyDescent="0.2">
      <c r="B1" s="643"/>
      <c r="C1" s="643"/>
      <c r="D1" s="977"/>
      <c r="E1" s="977"/>
      <c r="F1" s="977"/>
      <c r="G1" s="977"/>
      <c r="H1" s="977"/>
      <c r="I1" s="977"/>
      <c r="J1" s="977"/>
      <c r="K1" s="977"/>
      <c r="L1" s="977"/>
      <c r="M1" s="977"/>
      <c r="N1" s="977"/>
    </row>
    <row r="2" spans="2:15" s="1223" customFormat="1" ht="18" x14ac:dyDescent="0.2">
      <c r="B2" s="966"/>
      <c r="C2" s="966"/>
      <c r="D2" s="965" t="str">
        <f>wizyt!C3</f>
        <v>??</v>
      </c>
      <c r="E2" s="1017"/>
      <c r="F2" s="1017"/>
      <c r="G2" s="1017"/>
      <c r="H2" s="1017"/>
      <c r="I2" s="1017"/>
      <c r="J2" s="1017"/>
      <c r="K2" s="1017"/>
      <c r="L2" s="2040" t="str">
        <f>wizyt!$B$1</f>
        <v xml:space="preserve"> </v>
      </c>
      <c r="M2" s="2708" t="str">
        <f>wizyt!$D$1</f>
        <v xml:space="preserve"> </v>
      </c>
      <c r="N2" s="2709"/>
    </row>
    <row r="3" spans="2:15" s="1223" customFormat="1" ht="20.25" x14ac:dyDescent="0.2">
      <c r="B3" s="270"/>
      <c r="C3" s="270"/>
      <c r="D3" s="2710" t="s">
        <v>755</v>
      </c>
      <c r="E3" s="2710"/>
      <c r="F3" s="2710"/>
      <c r="G3" s="2710"/>
      <c r="H3" s="2710"/>
      <c r="I3" s="2710"/>
      <c r="J3" s="2710"/>
      <c r="K3" s="2710"/>
      <c r="L3" s="2710"/>
      <c r="M3" s="998" t="str">
        <f>wizyt!H3</f>
        <v>2023/2024</v>
      </c>
      <c r="N3" s="270"/>
    </row>
    <row r="4" spans="2:15" s="1223" customFormat="1" ht="18.75" customHeight="1" x14ac:dyDescent="0.2">
      <c r="B4" s="997" t="s">
        <v>775</v>
      </c>
      <c r="C4" s="963"/>
      <c r="D4" s="996"/>
      <c r="E4" s="996" t="s">
        <v>858</v>
      </c>
      <c r="F4" s="996"/>
      <c r="G4" s="996"/>
      <c r="H4" s="996"/>
      <c r="I4" s="996"/>
      <c r="J4" s="996" t="s">
        <v>30</v>
      </c>
      <c r="K4" s="996"/>
      <c r="L4" s="996"/>
      <c r="M4" s="995"/>
      <c r="N4" s="270"/>
    </row>
    <row r="5" spans="2:15" s="1223" customFormat="1" ht="27" customHeight="1" thickBot="1" x14ac:dyDescent="0.25">
      <c r="B5" s="1461" t="s">
        <v>875</v>
      </c>
      <c r="C5" s="1322"/>
      <c r="D5" s="330"/>
      <c r="E5" s="1016"/>
      <c r="F5" s="1016"/>
      <c r="G5" s="1321"/>
      <c r="H5" s="1016"/>
      <c r="I5" s="1016"/>
      <c r="J5" s="2849"/>
      <c r="K5" s="2849"/>
      <c r="L5" s="2849"/>
      <c r="M5" s="2849"/>
      <c r="N5" s="270"/>
    </row>
    <row r="6" spans="2:15" s="1223" customFormat="1" ht="12.75" customHeight="1" x14ac:dyDescent="0.2">
      <c r="B6" s="2713" t="s">
        <v>756</v>
      </c>
      <c r="C6" s="2765"/>
      <c r="D6" s="2765"/>
      <c r="E6" s="2850" t="s">
        <v>691</v>
      </c>
      <c r="F6" s="2851"/>
      <c r="G6" s="2851"/>
      <c r="H6" s="2851"/>
      <c r="I6" s="2851"/>
      <c r="J6" s="2852"/>
      <c r="K6" s="2862" t="s">
        <v>109</v>
      </c>
      <c r="L6" s="2863"/>
      <c r="M6" s="2853" t="s">
        <v>790</v>
      </c>
      <c r="N6" s="2838" t="s">
        <v>758</v>
      </c>
    </row>
    <row r="7" spans="2:15" s="1223" customFormat="1" ht="12.75" customHeight="1" x14ac:dyDescent="0.2">
      <c r="B7" s="2715"/>
      <c r="C7" s="2766"/>
      <c r="D7" s="2766"/>
      <c r="E7" s="2841" t="s">
        <v>817</v>
      </c>
      <c r="F7" s="2841"/>
      <c r="G7" s="2841"/>
      <c r="H7" s="2841"/>
      <c r="I7" s="2841"/>
      <c r="J7" s="2842"/>
      <c r="K7" s="2864"/>
      <c r="L7" s="2865"/>
      <c r="M7" s="2854"/>
      <c r="N7" s="2839"/>
    </row>
    <row r="8" spans="2:15" s="1223" customFormat="1" ht="12.75" customHeight="1" x14ac:dyDescent="0.2">
      <c r="B8" s="2715"/>
      <c r="C8" s="2766"/>
      <c r="D8" s="2766"/>
      <c r="E8" s="958" t="s">
        <v>523</v>
      </c>
      <c r="F8" s="958" t="s">
        <v>524</v>
      </c>
      <c r="G8" s="958" t="s">
        <v>525</v>
      </c>
      <c r="H8" s="960" t="s">
        <v>526</v>
      </c>
      <c r="I8" s="960" t="s">
        <v>527</v>
      </c>
      <c r="J8" s="1376" t="s">
        <v>528</v>
      </c>
      <c r="K8" s="2856" t="s">
        <v>862</v>
      </c>
      <c r="L8" s="2859" t="s">
        <v>856</v>
      </c>
      <c r="M8" s="2854"/>
      <c r="N8" s="2839"/>
    </row>
    <row r="9" spans="2:15" s="1223" customFormat="1" ht="12.75" customHeight="1" x14ac:dyDescent="0.2">
      <c r="B9" s="2715"/>
      <c r="C9" s="2766"/>
      <c r="D9" s="2766"/>
      <c r="E9" s="2873" t="s">
        <v>872</v>
      </c>
      <c r="F9" s="2874"/>
      <c r="G9" s="2824" t="s">
        <v>856</v>
      </c>
      <c r="H9" s="2825"/>
      <c r="I9" s="2825"/>
      <c r="J9" s="2826"/>
      <c r="K9" s="2857"/>
      <c r="L9" s="2860"/>
      <c r="M9" s="2854"/>
      <c r="N9" s="2839"/>
    </row>
    <row r="10" spans="2:15" s="1223" customFormat="1" ht="12.75" customHeight="1" x14ac:dyDescent="0.2">
      <c r="B10" s="2715"/>
      <c r="C10" s="2766"/>
      <c r="D10" s="2766"/>
      <c r="E10" s="2754" t="s">
        <v>844</v>
      </c>
      <c r="F10" s="2695"/>
      <c r="G10" s="2695"/>
      <c r="H10" s="2695"/>
      <c r="I10" s="2695"/>
      <c r="J10" s="2809"/>
      <c r="K10" s="2857"/>
      <c r="L10" s="2860"/>
      <c r="M10" s="2854"/>
      <c r="N10" s="2839"/>
    </row>
    <row r="11" spans="2:15" s="1223" customFormat="1" ht="12.75" customHeight="1" x14ac:dyDescent="0.2">
      <c r="B11" s="2715"/>
      <c r="C11" s="2766"/>
      <c r="D11" s="2766"/>
      <c r="E11" s="1728">
        <f>'kalendarz  A'!$F$30</f>
        <v>27</v>
      </c>
      <c r="F11" s="1728">
        <f>'kalendarz  A'!$F$30</f>
        <v>27</v>
      </c>
      <c r="G11" s="1728">
        <f>'kalendarz  A'!$F$30</f>
        <v>27</v>
      </c>
      <c r="H11" s="1728">
        <f>'kalendarz  A'!$F$30</f>
        <v>27</v>
      </c>
      <c r="I11" s="1728">
        <f>'kalendarz  A'!$F$30</f>
        <v>27</v>
      </c>
      <c r="J11" s="1728">
        <f>'kalendarz  A'!$F$31</f>
        <v>11</v>
      </c>
      <c r="K11" s="2857"/>
      <c r="L11" s="2860"/>
      <c r="M11" s="2854"/>
      <c r="N11" s="2839"/>
    </row>
    <row r="12" spans="2:15" s="1223" customFormat="1" ht="16.5" customHeight="1" thickBot="1" x14ac:dyDescent="0.25">
      <c r="B12" s="2717"/>
      <c r="C12" s="2767"/>
      <c r="D12" s="2767"/>
      <c r="E12" s="2827" t="s">
        <v>845</v>
      </c>
      <c r="F12" s="2828"/>
      <c r="G12" s="2828"/>
      <c r="H12" s="2828"/>
      <c r="I12" s="2828"/>
      <c r="J12" s="2829"/>
      <c r="K12" s="2858"/>
      <c r="L12" s="2861"/>
      <c r="M12" s="2855"/>
      <c r="N12" s="2840"/>
    </row>
    <row r="13" spans="2:15" s="1223" customFormat="1" ht="27" customHeight="1" thickBot="1" x14ac:dyDescent="0.25">
      <c r="B13" s="1375"/>
      <c r="C13" s="1316"/>
      <c r="D13" s="1315" t="s">
        <v>818</v>
      </c>
      <c r="E13" s="1314">
        <f t="shared" ref="E13:J13" si="0">SUM(E17:E19)+E14</f>
        <v>30</v>
      </c>
      <c r="F13" s="1314">
        <f t="shared" si="0"/>
        <v>32</v>
      </c>
      <c r="G13" s="1314">
        <f t="shared" si="0"/>
        <v>32</v>
      </c>
      <c r="H13" s="1314">
        <f t="shared" si="0"/>
        <v>26</v>
      </c>
      <c r="I13" s="1314">
        <f t="shared" si="0"/>
        <v>23</v>
      </c>
      <c r="J13" s="1314">
        <f t="shared" si="0"/>
        <v>18</v>
      </c>
      <c r="K13" s="1418">
        <f t="shared" ref="K13:K19" si="1">SUM(E13:F13)</f>
        <v>62</v>
      </c>
      <c r="L13" s="1313">
        <f t="shared" ref="L13:L19" si="2">SUM(G13:J13)</f>
        <v>99</v>
      </c>
      <c r="M13" s="1313">
        <f>SUM(K13:L13)</f>
        <v>161</v>
      </c>
      <c r="N13" s="2843"/>
      <c r="O13" s="1243"/>
    </row>
    <row r="14" spans="2:15" s="1223" customFormat="1" ht="14.25" customHeight="1" x14ac:dyDescent="0.2">
      <c r="B14" s="1372"/>
      <c r="C14" s="1308"/>
      <c r="D14" s="1183" t="s">
        <v>819</v>
      </c>
      <c r="E14" s="1374">
        <f t="shared" ref="E14:J14" si="3">SUM(E15:E16)</f>
        <v>30</v>
      </c>
      <c r="F14" s="1374">
        <f t="shared" si="3"/>
        <v>32</v>
      </c>
      <c r="G14" s="1307">
        <f t="shared" si="3"/>
        <v>32</v>
      </c>
      <c r="H14" s="1307">
        <f t="shared" si="3"/>
        <v>26</v>
      </c>
      <c r="I14" s="1307">
        <f t="shared" si="3"/>
        <v>23</v>
      </c>
      <c r="J14" s="1307">
        <f t="shared" si="3"/>
        <v>18</v>
      </c>
      <c r="K14" s="1416">
        <f t="shared" si="1"/>
        <v>62</v>
      </c>
      <c r="L14" s="1310">
        <f t="shared" si="2"/>
        <v>99</v>
      </c>
      <c r="M14" s="1373">
        <f>SUM(E14:J14)</f>
        <v>161</v>
      </c>
      <c r="N14" s="2844"/>
      <c r="O14" s="1243"/>
    </row>
    <row r="15" spans="2:15" s="1223" customFormat="1" ht="14.25" customHeight="1" x14ac:dyDescent="0.2">
      <c r="B15" s="1372"/>
      <c r="C15" s="1308"/>
      <c r="D15" s="1183" t="s">
        <v>820</v>
      </c>
      <c r="E15" s="1374">
        <f t="shared" ref="E15:J15" si="4">SUM(E21:E33)</f>
        <v>0</v>
      </c>
      <c r="F15" s="1374">
        <f t="shared" si="4"/>
        <v>0</v>
      </c>
      <c r="G15" s="1307">
        <f t="shared" si="4"/>
        <v>0</v>
      </c>
      <c r="H15" s="1307">
        <f t="shared" si="4"/>
        <v>0</v>
      </c>
      <c r="I15" s="1307">
        <f t="shared" si="4"/>
        <v>0</v>
      </c>
      <c r="J15" s="1307">
        <f t="shared" si="4"/>
        <v>0</v>
      </c>
      <c r="K15" s="1417">
        <f t="shared" si="1"/>
        <v>0</v>
      </c>
      <c r="L15" s="1310">
        <f t="shared" si="2"/>
        <v>0</v>
      </c>
      <c r="M15" s="1373">
        <f>SUM(E15:J15)</f>
        <v>0</v>
      </c>
      <c r="N15" s="2844"/>
      <c r="O15" s="1243"/>
    </row>
    <row r="16" spans="2:15" s="1223" customFormat="1" ht="14.25" customHeight="1" x14ac:dyDescent="0.2">
      <c r="B16" s="1372"/>
      <c r="C16" s="1308"/>
      <c r="D16" s="1183" t="s">
        <v>821</v>
      </c>
      <c r="E16" s="1374">
        <f t="shared" ref="E16:J16" si="5">SUM(E34:E52)</f>
        <v>30</v>
      </c>
      <c r="F16" s="1374">
        <f t="shared" si="5"/>
        <v>32</v>
      </c>
      <c r="G16" s="1307">
        <f t="shared" si="5"/>
        <v>32</v>
      </c>
      <c r="H16" s="1307">
        <f t="shared" si="5"/>
        <v>26</v>
      </c>
      <c r="I16" s="1307">
        <f t="shared" si="5"/>
        <v>23</v>
      </c>
      <c r="J16" s="1307">
        <f t="shared" si="5"/>
        <v>18</v>
      </c>
      <c r="K16" s="1417">
        <f t="shared" si="1"/>
        <v>62</v>
      </c>
      <c r="L16" s="1310">
        <f t="shared" si="2"/>
        <v>99</v>
      </c>
      <c r="M16" s="1373">
        <f>SUM(E16:J16)</f>
        <v>161</v>
      </c>
      <c r="N16" s="2844"/>
      <c r="O16" s="1243"/>
    </row>
    <row r="17" spans="2:15" s="1223" customFormat="1" ht="14.25" customHeight="1" x14ac:dyDescent="0.2">
      <c r="B17" s="1372"/>
      <c r="C17" s="1308"/>
      <c r="D17" s="1183" t="s">
        <v>822</v>
      </c>
      <c r="E17" s="1374">
        <f t="shared" ref="E17:J17" si="6">E53</f>
        <v>0</v>
      </c>
      <c r="F17" s="1374">
        <f t="shared" si="6"/>
        <v>0</v>
      </c>
      <c r="G17" s="1307">
        <f t="shared" si="6"/>
        <v>0</v>
      </c>
      <c r="H17" s="1311">
        <f t="shared" si="6"/>
        <v>0</v>
      </c>
      <c r="I17" s="1311">
        <f t="shared" si="6"/>
        <v>0</v>
      </c>
      <c r="J17" s="1312">
        <f t="shared" si="6"/>
        <v>0</v>
      </c>
      <c r="K17" s="1416">
        <f t="shared" si="1"/>
        <v>0</v>
      </c>
      <c r="L17" s="1310">
        <f t="shared" si="2"/>
        <v>0</v>
      </c>
      <c r="M17" s="1373">
        <f>SUM(E17:J17)</f>
        <v>0</v>
      </c>
      <c r="N17" s="2844"/>
      <c r="O17" s="1243"/>
    </row>
    <row r="18" spans="2:15" s="1223" customFormat="1" ht="14.25" customHeight="1" x14ac:dyDescent="0.2">
      <c r="B18" s="1372"/>
      <c r="C18" s="1308"/>
      <c r="D18" s="1183" t="s">
        <v>823</v>
      </c>
      <c r="E18" s="1371">
        <f t="shared" ref="E18:J18" si="7">E63</f>
        <v>0</v>
      </c>
      <c r="F18" s="1371">
        <f t="shared" si="7"/>
        <v>0</v>
      </c>
      <c r="G18" s="1307">
        <f t="shared" si="7"/>
        <v>0</v>
      </c>
      <c r="H18" s="1311">
        <f t="shared" si="7"/>
        <v>0</v>
      </c>
      <c r="I18" s="1311">
        <f t="shared" si="7"/>
        <v>0</v>
      </c>
      <c r="J18" s="1311">
        <f t="shared" si="7"/>
        <v>0</v>
      </c>
      <c r="K18" s="1416">
        <f t="shared" si="1"/>
        <v>0</v>
      </c>
      <c r="L18" s="1310">
        <f t="shared" si="2"/>
        <v>0</v>
      </c>
      <c r="M18" s="1373">
        <f>SUM(E18:J18)</f>
        <v>0</v>
      </c>
      <c r="N18" s="2844"/>
      <c r="O18" s="1243"/>
    </row>
    <row r="19" spans="2:15" s="1223" customFormat="1" ht="13.5" customHeight="1" thickBot="1" x14ac:dyDescent="0.25">
      <c r="B19" s="1372"/>
      <c r="C19" s="1308"/>
      <c r="D19" s="1039" t="s">
        <v>846</v>
      </c>
      <c r="E19" s="1371">
        <f t="shared" ref="E19:J19" si="8">SUM(E69:E72)</f>
        <v>0</v>
      </c>
      <c r="F19" s="1371">
        <f t="shared" si="8"/>
        <v>0</v>
      </c>
      <c r="G19" s="1307">
        <f t="shared" si="8"/>
        <v>0</v>
      </c>
      <c r="H19" s="1307">
        <f t="shared" si="8"/>
        <v>0</v>
      </c>
      <c r="I19" s="1307">
        <f t="shared" si="8"/>
        <v>0</v>
      </c>
      <c r="J19" s="1307">
        <f t="shared" si="8"/>
        <v>0</v>
      </c>
      <c r="K19" s="1416">
        <f t="shared" si="1"/>
        <v>0</v>
      </c>
      <c r="L19" s="1306">
        <f t="shared" si="2"/>
        <v>0</v>
      </c>
      <c r="M19" s="1415">
        <f>SUM(K19:L19)</f>
        <v>0</v>
      </c>
      <c r="N19" s="2845"/>
      <c r="O19" s="1243"/>
    </row>
    <row r="20" spans="2:15" s="1223" customFormat="1" ht="19.5" customHeight="1" x14ac:dyDescent="0.2">
      <c r="B20" s="1869"/>
      <c r="C20" s="1865" t="s">
        <v>766</v>
      </c>
      <c r="D20" s="1865"/>
      <c r="E20" s="1866"/>
      <c r="F20" s="1866"/>
      <c r="G20" s="1866"/>
      <c r="H20" s="1866"/>
      <c r="I20" s="1866"/>
      <c r="J20" s="1866"/>
      <c r="K20" s="1867"/>
      <c r="L20" s="1867"/>
      <c r="M20" s="1866"/>
      <c r="N20" s="1870"/>
      <c r="O20" s="1243"/>
    </row>
    <row r="21" spans="2:15" s="991" customFormat="1" ht="14.1" customHeight="1" x14ac:dyDescent="0.2">
      <c r="B21" s="2834" t="s">
        <v>826</v>
      </c>
      <c r="C21" s="1303">
        <v>1</v>
      </c>
      <c r="D21" s="1304" t="s">
        <v>876</v>
      </c>
      <c r="E21" s="1411"/>
      <c r="F21" s="1412"/>
      <c r="G21" s="1296"/>
      <c r="H21" s="1295"/>
      <c r="I21" s="945"/>
      <c r="J21" s="947"/>
      <c r="K21" s="943">
        <f t="shared" ref="K21:K51" si="9">SUM(E21:F21)</f>
        <v>0</v>
      </c>
      <c r="L21" s="1414">
        <f t="shared" ref="L21:L51" si="10">SUM(G21:J21)</f>
        <v>0</v>
      </c>
      <c r="M21" s="1413">
        <f t="shared" ref="M21:M52" si="11">SUM(K21:L21)</f>
        <v>0</v>
      </c>
      <c r="N21" s="1367"/>
      <c r="O21" s="1243"/>
    </row>
    <row r="22" spans="2:15" s="991" customFormat="1" ht="14.1" customHeight="1" x14ac:dyDescent="0.2">
      <c r="B22" s="2835"/>
      <c r="C22" s="1125">
        <v>2</v>
      </c>
      <c r="D22" s="1302" t="s">
        <v>877</v>
      </c>
      <c r="E22" s="1392"/>
      <c r="F22" s="1393"/>
      <c r="G22" s="1257"/>
      <c r="H22" s="894"/>
      <c r="I22" s="893"/>
      <c r="J22" s="886"/>
      <c r="K22" s="885">
        <f t="shared" si="9"/>
        <v>0</v>
      </c>
      <c r="L22" s="1381">
        <f t="shared" si="10"/>
        <v>0</v>
      </c>
      <c r="M22" s="1345">
        <f t="shared" si="11"/>
        <v>0</v>
      </c>
      <c r="N22" s="1369"/>
      <c r="O22" s="1243"/>
    </row>
    <row r="23" spans="2:15" s="991" customFormat="1" ht="14.1" customHeight="1" x14ac:dyDescent="0.2">
      <c r="B23" s="2835"/>
      <c r="C23" s="1125">
        <v>3</v>
      </c>
      <c r="D23" s="1302" t="s">
        <v>769</v>
      </c>
      <c r="E23" s="1392"/>
      <c r="F23" s="1393"/>
      <c r="G23" s="1257"/>
      <c r="H23" s="894"/>
      <c r="I23" s="893"/>
      <c r="J23" s="889"/>
      <c r="K23" s="885">
        <f t="shared" si="9"/>
        <v>0</v>
      </c>
      <c r="L23" s="1381">
        <f t="shared" si="10"/>
        <v>0</v>
      </c>
      <c r="M23" s="1345">
        <f t="shared" si="11"/>
        <v>0</v>
      </c>
      <c r="N23" s="1369"/>
      <c r="O23" s="1243"/>
    </row>
    <row r="24" spans="2:15" s="991" customFormat="1" ht="14.1" customHeight="1" x14ac:dyDescent="0.2">
      <c r="B24" s="2835"/>
      <c r="C24" s="1125">
        <v>4</v>
      </c>
      <c r="D24" s="1302" t="s">
        <v>782</v>
      </c>
      <c r="E24" s="1392"/>
      <c r="F24" s="1393"/>
      <c r="G24" s="1257"/>
      <c r="H24" s="894"/>
      <c r="I24" s="893"/>
      <c r="J24" s="889"/>
      <c r="K24" s="885">
        <f t="shared" si="9"/>
        <v>0</v>
      </c>
      <c r="L24" s="1381">
        <f t="shared" si="10"/>
        <v>0</v>
      </c>
      <c r="M24" s="1345">
        <f t="shared" si="11"/>
        <v>0</v>
      </c>
      <c r="N24" s="1369"/>
      <c r="O24" s="1243"/>
    </row>
    <row r="25" spans="2:15" s="991" customFormat="1" ht="14.1" customHeight="1" x14ac:dyDescent="0.2">
      <c r="B25" s="2835"/>
      <c r="C25" s="1125">
        <v>5</v>
      </c>
      <c r="D25" s="1302" t="s">
        <v>694</v>
      </c>
      <c r="E25" s="1392"/>
      <c r="F25" s="1393"/>
      <c r="G25" s="1257"/>
      <c r="H25" s="894"/>
      <c r="I25" s="893"/>
      <c r="J25" s="898"/>
      <c r="K25" s="885">
        <f t="shared" si="9"/>
        <v>0</v>
      </c>
      <c r="L25" s="1381">
        <f t="shared" si="10"/>
        <v>0</v>
      </c>
      <c r="M25" s="1345">
        <f t="shared" si="11"/>
        <v>0</v>
      </c>
      <c r="N25" s="1369"/>
      <c r="O25" s="1243"/>
    </row>
    <row r="26" spans="2:15" s="991" customFormat="1" ht="14.1" customHeight="1" x14ac:dyDescent="0.2">
      <c r="B26" s="2835"/>
      <c r="C26" s="1125">
        <v>6</v>
      </c>
      <c r="D26" s="1302" t="s">
        <v>699</v>
      </c>
      <c r="E26" s="1392"/>
      <c r="F26" s="1393"/>
      <c r="G26" s="1257"/>
      <c r="H26" s="894"/>
      <c r="I26" s="893"/>
      <c r="J26" s="898"/>
      <c r="K26" s="885">
        <f t="shared" si="9"/>
        <v>0</v>
      </c>
      <c r="L26" s="1381">
        <f t="shared" si="10"/>
        <v>0</v>
      </c>
      <c r="M26" s="1345">
        <f t="shared" si="11"/>
        <v>0</v>
      </c>
      <c r="N26" s="1369"/>
      <c r="O26" s="1243"/>
    </row>
    <row r="27" spans="2:15" s="991" customFormat="1" ht="14.1" customHeight="1" x14ac:dyDescent="0.2">
      <c r="B27" s="2835"/>
      <c r="C27" s="1125">
        <v>7</v>
      </c>
      <c r="D27" s="1302" t="s">
        <v>716</v>
      </c>
      <c r="E27" s="1392"/>
      <c r="F27" s="1393"/>
      <c r="G27" s="1257"/>
      <c r="H27" s="894"/>
      <c r="I27" s="893"/>
      <c r="J27" s="898"/>
      <c r="K27" s="885">
        <f t="shared" si="9"/>
        <v>0</v>
      </c>
      <c r="L27" s="1381">
        <f t="shared" si="10"/>
        <v>0</v>
      </c>
      <c r="M27" s="1345">
        <f t="shared" si="11"/>
        <v>0</v>
      </c>
      <c r="N27" s="1369"/>
      <c r="O27" s="1243"/>
    </row>
    <row r="28" spans="2:15" s="991" customFormat="1" ht="14.1" customHeight="1" x14ac:dyDescent="0.2">
      <c r="B28" s="2835"/>
      <c r="C28" s="1125">
        <v>8</v>
      </c>
      <c r="D28" s="1302" t="s">
        <v>702</v>
      </c>
      <c r="E28" s="1392"/>
      <c r="F28" s="1393"/>
      <c r="G28" s="1257"/>
      <c r="H28" s="894"/>
      <c r="I28" s="893"/>
      <c r="J28" s="898"/>
      <c r="K28" s="885">
        <f t="shared" si="9"/>
        <v>0</v>
      </c>
      <c r="L28" s="1381">
        <f t="shared" si="10"/>
        <v>0</v>
      </c>
      <c r="M28" s="1345">
        <f t="shared" si="11"/>
        <v>0</v>
      </c>
      <c r="N28" s="1369"/>
      <c r="O28" s="1243"/>
    </row>
    <row r="29" spans="2:15" s="991" customFormat="1" ht="14.1" customHeight="1" x14ac:dyDescent="0.2">
      <c r="B29" s="2835"/>
      <c r="C29" s="1125">
        <v>9</v>
      </c>
      <c r="D29" s="1302" t="s">
        <v>881</v>
      </c>
      <c r="E29" s="1392"/>
      <c r="F29" s="1393"/>
      <c r="G29" s="1257"/>
      <c r="H29" s="894"/>
      <c r="I29" s="893"/>
      <c r="J29" s="898"/>
      <c r="K29" s="885">
        <f t="shared" si="9"/>
        <v>0</v>
      </c>
      <c r="L29" s="1381">
        <f t="shared" si="10"/>
        <v>0</v>
      </c>
      <c r="M29" s="1345">
        <f t="shared" si="11"/>
        <v>0</v>
      </c>
      <c r="N29" s="1369"/>
      <c r="O29" s="1243"/>
    </row>
    <row r="30" spans="2:15" s="991" customFormat="1" ht="14.1" customHeight="1" x14ac:dyDescent="0.2">
      <c r="B30" s="2835"/>
      <c r="C30" s="1125">
        <v>10</v>
      </c>
      <c r="D30" s="1302" t="s">
        <v>879</v>
      </c>
      <c r="E30" s="1392"/>
      <c r="F30" s="1393"/>
      <c r="G30" s="1257"/>
      <c r="H30" s="894"/>
      <c r="I30" s="893"/>
      <c r="J30" s="898"/>
      <c r="K30" s="885">
        <f t="shared" si="9"/>
        <v>0</v>
      </c>
      <c r="L30" s="1381">
        <f t="shared" si="10"/>
        <v>0</v>
      </c>
      <c r="M30" s="1345">
        <f t="shared" si="11"/>
        <v>0</v>
      </c>
      <c r="N30" s="1369"/>
      <c r="O30" s="1243"/>
    </row>
    <row r="31" spans="2:15" s="991" customFormat="1" ht="14.1" customHeight="1" x14ac:dyDescent="0.2">
      <c r="B31" s="2835"/>
      <c r="C31" s="1125">
        <v>11</v>
      </c>
      <c r="D31" s="1302" t="s">
        <v>882</v>
      </c>
      <c r="E31" s="1392"/>
      <c r="F31" s="1393"/>
      <c r="G31" s="1257"/>
      <c r="H31" s="894"/>
      <c r="I31" s="893"/>
      <c r="J31" s="898"/>
      <c r="K31" s="885">
        <f t="shared" si="9"/>
        <v>0</v>
      </c>
      <c r="L31" s="1381">
        <f t="shared" si="10"/>
        <v>0</v>
      </c>
      <c r="M31" s="1345">
        <f t="shared" si="11"/>
        <v>0</v>
      </c>
      <c r="N31" s="1369"/>
      <c r="O31" s="1243"/>
    </row>
    <row r="32" spans="2:15" s="991" customFormat="1" ht="14.1" customHeight="1" x14ac:dyDescent="0.2">
      <c r="B32" s="2835"/>
      <c r="C32" s="1132">
        <v>12</v>
      </c>
      <c r="D32" s="1463" t="s">
        <v>880</v>
      </c>
      <c r="E32" s="1585"/>
      <c r="F32" s="1559"/>
      <c r="G32" s="1467"/>
      <c r="H32" s="921"/>
      <c r="I32" s="920"/>
      <c r="J32" s="922"/>
      <c r="K32" s="885">
        <f t="shared" si="9"/>
        <v>0</v>
      </c>
      <c r="L32" s="1381">
        <f t="shared" si="10"/>
        <v>0</v>
      </c>
      <c r="M32" s="1345">
        <f t="shared" si="11"/>
        <v>0</v>
      </c>
      <c r="N32" s="1462"/>
      <c r="O32" s="1243"/>
    </row>
    <row r="33" spans="2:15" s="991" customFormat="1" ht="14.1" customHeight="1" x14ac:dyDescent="0.2">
      <c r="B33" s="2836"/>
      <c r="C33" s="1333">
        <v>13</v>
      </c>
      <c r="D33" s="1300" t="s">
        <v>878</v>
      </c>
      <c r="E33" s="1407"/>
      <c r="F33" s="1408"/>
      <c r="G33" s="1286"/>
      <c r="H33" s="1285"/>
      <c r="I33" s="1284"/>
      <c r="J33" s="1283"/>
      <c r="K33" s="1406">
        <f t="shared" si="9"/>
        <v>0</v>
      </c>
      <c r="L33" s="1405">
        <f t="shared" si="10"/>
        <v>0</v>
      </c>
      <c r="M33" s="1368">
        <f t="shared" si="11"/>
        <v>0</v>
      </c>
      <c r="N33" s="1357"/>
      <c r="O33" s="1243"/>
    </row>
    <row r="34" spans="2:15" s="991" customFormat="1" ht="14.1" customHeight="1" x14ac:dyDescent="0.2">
      <c r="B34" s="2834" t="s">
        <v>848</v>
      </c>
      <c r="C34" s="1288">
        <v>1</v>
      </c>
      <c r="D34" s="1297" t="s">
        <v>666</v>
      </c>
      <c r="E34" s="1411">
        <v>5</v>
      </c>
      <c r="F34" s="1412">
        <v>5</v>
      </c>
      <c r="G34" s="1296">
        <v>4</v>
      </c>
      <c r="H34" s="1295">
        <v>4</v>
      </c>
      <c r="I34" s="945">
        <v>4</v>
      </c>
      <c r="J34" s="947">
        <v>4</v>
      </c>
      <c r="K34" s="1410">
        <f t="shared" si="9"/>
        <v>10</v>
      </c>
      <c r="L34" s="1409">
        <f t="shared" si="10"/>
        <v>16</v>
      </c>
      <c r="M34" s="1352">
        <f t="shared" si="11"/>
        <v>26</v>
      </c>
      <c r="N34" s="1367"/>
      <c r="O34" s="1243"/>
    </row>
    <row r="35" spans="2:15" s="991" customFormat="1" ht="14.1" customHeight="1" x14ac:dyDescent="0.2">
      <c r="B35" s="2835"/>
      <c r="C35" s="1146">
        <v>2</v>
      </c>
      <c r="D35" s="1153" t="s">
        <v>849</v>
      </c>
      <c r="E35" s="1390">
        <v>3</v>
      </c>
      <c r="F35" s="1391">
        <v>3</v>
      </c>
      <c r="G35" s="1252">
        <v>3</v>
      </c>
      <c r="H35" s="888">
        <v>3</v>
      </c>
      <c r="I35" s="887">
        <v>3</v>
      </c>
      <c r="J35" s="930">
        <v>3</v>
      </c>
      <c r="K35" s="885">
        <f t="shared" si="9"/>
        <v>6</v>
      </c>
      <c r="L35" s="1381">
        <f t="shared" si="10"/>
        <v>12</v>
      </c>
      <c r="M35" s="1345">
        <f t="shared" si="11"/>
        <v>18</v>
      </c>
      <c r="N35" s="1109"/>
      <c r="O35" s="1243"/>
    </row>
    <row r="36" spans="2:15" s="991" customFormat="1" ht="14.1" customHeight="1" x14ac:dyDescent="0.2">
      <c r="B36" s="2835"/>
      <c r="C36" s="1160">
        <v>3</v>
      </c>
      <c r="D36" s="1153" t="s">
        <v>850</v>
      </c>
      <c r="E36" s="1390">
        <v>2</v>
      </c>
      <c r="F36" s="1391">
        <v>2</v>
      </c>
      <c r="G36" s="1252">
        <v>2</v>
      </c>
      <c r="H36" s="888">
        <v>2</v>
      </c>
      <c r="I36" s="887">
        <v>2</v>
      </c>
      <c r="J36" s="930">
        <v>2</v>
      </c>
      <c r="K36" s="885">
        <f t="shared" si="9"/>
        <v>4</v>
      </c>
      <c r="L36" s="1381">
        <f t="shared" si="10"/>
        <v>8</v>
      </c>
      <c r="M36" s="1345">
        <f t="shared" si="11"/>
        <v>12</v>
      </c>
      <c r="N36" s="1109"/>
      <c r="O36" s="1243"/>
    </row>
    <row r="37" spans="2:15" s="991" customFormat="1" ht="14.1" customHeight="1" x14ac:dyDescent="0.2">
      <c r="B37" s="2835"/>
      <c r="C37" s="1146">
        <v>4</v>
      </c>
      <c r="D37" s="1150" t="s">
        <v>669</v>
      </c>
      <c r="E37" s="1390">
        <v>1</v>
      </c>
      <c r="F37" s="1391"/>
      <c r="G37" s="1362"/>
      <c r="H37" s="1439"/>
      <c r="I37" s="1438"/>
      <c r="J37" s="1361"/>
      <c r="K37" s="885">
        <f t="shared" si="9"/>
        <v>1</v>
      </c>
      <c r="L37" s="1381">
        <f t="shared" si="10"/>
        <v>0</v>
      </c>
      <c r="M37" s="1345">
        <f t="shared" si="11"/>
        <v>1</v>
      </c>
      <c r="N37" s="1109"/>
      <c r="O37" s="1243"/>
    </row>
    <row r="38" spans="2:15" s="991" customFormat="1" ht="14.1" customHeight="1" x14ac:dyDescent="0.2">
      <c r="B38" s="2835"/>
      <c r="C38" s="1160">
        <v>5</v>
      </c>
      <c r="D38" s="1150" t="s">
        <v>851</v>
      </c>
      <c r="E38" s="1362"/>
      <c r="F38" s="1361"/>
      <c r="G38" s="1252">
        <v>1</v>
      </c>
      <c r="H38" s="888"/>
      <c r="I38" s="887"/>
      <c r="J38" s="930"/>
      <c r="K38" s="885">
        <f t="shared" si="9"/>
        <v>0</v>
      </c>
      <c r="L38" s="1381">
        <f t="shared" si="10"/>
        <v>1</v>
      </c>
      <c r="M38" s="1345">
        <f t="shared" si="11"/>
        <v>1</v>
      </c>
      <c r="N38" s="1109"/>
      <c r="O38" s="1243"/>
    </row>
    <row r="39" spans="2:15" s="991" customFormat="1" ht="14.1" customHeight="1" x14ac:dyDescent="0.2">
      <c r="B39" s="2835"/>
      <c r="C39" s="1146">
        <v>6</v>
      </c>
      <c r="D39" s="1150" t="s">
        <v>670</v>
      </c>
      <c r="E39" s="1390">
        <v>2</v>
      </c>
      <c r="F39" s="1391">
        <v>2</v>
      </c>
      <c r="G39" s="1252">
        <v>2</v>
      </c>
      <c r="H39" s="888">
        <v>2</v>
      </c>
      <c r="I39" s="887">
        <v>2</v>
      </c>
      <c r="J39" s="930">
        <v>1</v>
      </c>
      <c r="K39" s="885">
        <f t="shared" si="9"/>
        <v>4</v>
      </c>
      <c r="L39" s="1381">
        <f t="shared" si="10"/>
        <v>7</v>
      </c>
      <c r="M39" s="1345">
        <f t="shared" si="11"/>
        <v>11</v>
      </c>
      <c r="N39" s="1109"/>
      <c r="O39" s="1243"/>
    </row>
    <row r="40" spans="2:15" s="991" customFormat="1" ht="14.1" customHeight="1" x14ac:dyDescent="0.2">
      <c r="B40" s="2835"/>
      <c r="C40" s="1160">
        <v>7</v>
      </c>
      <c r="D40" s="1149" t="s">
        <v>715</v>
      </c>
      <c r="E40" s="1390"/>
      <c r="F40" s="1391"/>
      <c r="G40" s="1252">
        <v>2</v>
      </c>
      <c r="H40" s="888">
        <v>1</v>
      </c>
      <c r="I40" s="887"/>
      <c r="J40" s="930"/>
      <c r="K40" s="885">
        <f t="shared" si="9"/>
        <v>0</v>
      </c>
      <c r="L40" s="1381">
        <f t="shared" si="10"/>
        <v>3</v>
      </c>
      <c r="M40" s="1345">
        <f t="shared" si="11"/>
        <v>3</v>
      </c>
      <c r="N40" s="1109"/>
      <c r="O40" s="1243"/>
    </row>
    <row r="41" spans="2:15" s="991" customFormat="1" ht="14.1" customHeight="1" x14ac:dyDescent="0.2">
      <c r="B41" s="2835"/>
      <c r="C41" s="1146">
        <v>8</v>
      </c>
      <c r="D41" s="1149" t="s">
        <v>671</v>
      </c>
      <c r="E41" s="1390"/>
      <c r="F41" s="1391">
        <v>2</v>
      </c>
      <c r="G41" s="1252"/>
      <c r="H41" s="888"/>
      <c r="I41" s="887"/>
      <c r="J41" s="930"/>
      <c r="K41" s="885">
        <f t="shared" si="9"/>
        <v>2</v>
      </c>
      <c r="L41" s="1381">
        <f t="shared" si="10"/>
        <v>0</v>
      </c>
      <c r="M41" s="1345">
        <f t="shared" si="11"/>
        <v>2</v>
      </c>
      <c r="N41" s="1109"/>
      <c r="O41" s="1243"/>
    </row>
    <row r="42" spans="2:15" s="991" customFormat="1" ht="14.1" customHeight="1" x14ac:dyDescent="0.2">
      <c r="B42" s="2835"/>
      <c r="C42" s="1160">
        <v>9</v>
      </c>
      <c r="D42" s="1289" t="s">
        <v>677</v>
      </c>
      <c r="E42" s="1390">
        <v>4</v>
      </c>
      <c r="F42" s="1391">
        <v>4</v>
      </c>
      <c r="G42" s="1252">
        <v>3</v>
      </c>
      <c r="H42" s="888">
        <v>4</v>
      </c>
      <c r="I42" s="887">
        <v>3</v>
      </c>
      <c r="J42" s="930">
        <v>4</v>
      </c>
      <c r="K42" s="885">
        <f t="shared" si="9"/>
        <v>8</v>
      </c>
      <c r="L42" s="1381">
        <f t="shared" si="10"/>
        <v>14</v>
      </c>
      <c r="M42" s="1345">
        <f t="shared" si="11"/>
        <v>22</v>
      </c>
      <c r="N42" s="1109"/>
      <c r="O42" s="1243"/>
    </row>
    <row r="43" spans="2:15" s="991" customFormat="1" ht="14.1" customHeight="1" x14ac:dyDescent="0.2">
      <c r="B43" s="2835"/>
      <c r="C43" s="1146">
        <v>10</v>
      </c>
      <c r="D43" s="1150" t="s">
        <v>676</v>
      </c>
      <c r="E43" s="1390">
        <v>2</v>
      </c>
      <c r="F43" s="1391">
        <v>2</v>
      </c>
      <c r="G43" s="1252">
        <v>2</v>
      </c>
      <c r="H43" s="888">
        <v>1</v>
      </c>
      <c r="I43" s="887">
        <v>1</v>
      </c>
      <c r="J43" s="930"/>
      <c r="K43" s="885">
        <f t="shared" si="9"/>
        <v>4</v>
      </c>
      <c r="L43" s="1381">
        <f t="shared" si="10"/>
        <v>4</v>
      </c>
      <c r="M43" s="1345">
        <f t="shared" si="11"/>
        <v>8</v>
      </c>
      <c r="N43" s="1109"/>
      <c r="O43" s="1243"/>
    </row>
    <row r="44" spans="2:15" s="991" customFormat="1" ht="14.1" customHeight="1" x14ac:dyDescent="0.2">
      <c r="B44" s="2835"/>
      <c r="C44" s="1160">
        <v>11</v>
      </c>
      <c r="D44" s="1150" t="s">
        <v>712</v>
      </c>
      <c r="E44" s="1390">
        <v>2</v>
      </c>
      <c r="F44" s="1391">
        <v>2</v>
      </c>
      <c r="G44" s="1252">
        <v>2</v>
      </c>
      <c r="H44" s="888">
        <v>1</v>
      </c>
      <c r="I44" s="887">
        <v>1</v>
      </c>
      <c r="J44" s="930"/>
      <c r="K44" s="885">
        <f t="shared" si="9"/>
        <v>4</v>
      </c>
      <c r="L44" s="1381">
        <f t="shared" si="10"/>
        <v>4</v>
      </c>
      <c r="M44" s="1345">
        <f t="shared" si="11"/>
        <v>8</v>
      </c>
      <c r="N44" s="1109"/>
      <c r="O44" s="1243"/>
    </row>
    <row r="45" spans="2:15" s="991" customFormat="1" ht="14.1" customHeight="1" x14ac:dyDescent="0.2">
      <c r="B45" s="2835"/>
      <c r="C45" s="1146">
        <v>12</v>
      </c>
      <c r="D45" s="1150" t="s">
        <v>673</v>
      </c>
      <c r="E45" s="1390">
        <v>2</v>
      </c>
      <c r="F45" s="1391">
        <v>1</v>
      </c>
      <c r="G45" s="1252">
        <v>2</v>
      </c>
      <c r="H45" s="888">
        <v>1</v>
      </c>
      <c r="I45" s="887">
        <v>1</v>
      </c>
      <c r="J45" s="930"/>
      <c r="K45" s="885">
        <f t="shared" si="9"/>
        <v>3</v>
      </c>
      <c r="L45" s="1381">
        <f t="shared" si="10"/>
        <v>4</v>
      </c>
      <c r="M45" s="1345">
        <f t="shared" si="11"/>
        <v>7</v>
      </c>
      <c r="N45" s="1109"/>
      <c r="O45" s="1243"/>
    </row>
    <row r="46" spans="2:15" s="991" customFormat="1" ht="14.1" customHeight="1" x14ac:dyDescent="0.2">
      <c r="B46" s="2835"/>
      <c r="C46" s="1160">
        <v>13</v>
      </c>
      <c r="D46" s="1150" t="s">
        <v>674</v>
      </c>
      <c r="E46" s="1390">
        <v>1</v>
      </c>
      <c r="F46" s="1391">
        <v>2</v>
      </c>
      <c r="G46" s="1252">
        <v>2</v>
      </c>
      <c r="H46" s="888">
        <v>1</v>
      </c>
      <c r="I46" s="887">
        <v>1</v>
      </c>
      <c r="J46" s="930"/>
      <c r="K46" s="885">
        <f t="shared" si="9"/>
        <v>3</v>
      </c>
      <c r="L46" s="1381">
        <f t="shared" si="10"/>
        <v>4</v>
      </c>
      <c r="M46" s="1345">
        <f t="shared" si="11"/>
        <v>7</v>
      </c>
      <c r="N46" s="1109"/>
      <c r="O46" s="1243"/>
    </row>
    <row r="47" spans="2:15" s="991" customFormat="1" ht="14.1" customHeight="1" x14ac:dyDescent="0.2">
      <c r="B47" s="2835"/>
      <c r="C47" s="1146">
        <v>14</v>
      </c>
      <c r="D47" s="1150" t="s">
        <v>681</v>
      </c>
      <c r="E47" s="1390"/>
      <c r="F47" s="1391">
        <v>1</v>
      </c>
      <c r="G47" s="1252">
        <v>1</v>
      </c>
      <c r="H47" s="888"/>
      <c r="I47" s="887"/>
      <c r="J47" s="930"/>
      <c r="K47" s="885">
        <f t="shared" si="9"/>
        <v>1</v>
      </c>
      <c r="L47" s="1381">
        <f t="shared" si="10"/>
        <v>1</v>
      </c>
      <c r="M47" s="1345">
        <f t="shared" si="11"/>
        <v>2</v>
      </c>
      <c r="N47" s="1109"/>
      <c r="O47" s="1243"/>
    </row>
    <row r="48" spans="2:15" s="991" customFormat="1" ht="14.1" customHeight="1" x14ac:dyDescent="0.2">
      <c r="B48" s="2835"/>
      <c r="C48" s="1160">
        <v>15</v>
      </c>
      <c r="D48" s="1150" t="s">
        <v>680</v>
      </c>
      <c r="E48" s="1390">
        <v>4</v>
      </c>
      <c r="F48" s="1391">
        <v>4</v>
      </c>
      <c r="G48" s="1252">
        <v>3</v>
      </c>
      <c r="H48" s="888">
        <v>3</v>
      </c>
      <c r="I48" s="887">
        <v>3</v>
      </c>
      <c r="J48" s="930">
        <v>3</v>
      </c>
      <c r="K48" s="885">
        <f t="shared" si="9"/>
        <v>8</v>
      </c>
      <c r="L48" s="1381">
        <f t="shared" si="10"/>
        <v>12</v>
      </c>
      <c r="M48" s="1345">
        <f t="shared" si="11"/>
        <v>20</v>
      </c>
      <c r="N48" s="1109"/>
      <c r="O48" s="1243"/>
    </row>
    <row r="49" spans="2:15" s="991" customFormat="1" ht="14.1" customHeight="1" x14ac:dyDescent="0.2">
      <c r="B49" s="2835"/>
      <c r="C49" s="1146">
        <v>16</v>
      </c>
      <c r="D49" s="1150" t="s">
        <v>678</v>
      </c>
      <c r="E49" s="1390">
        <v>1</v>
      </c>
      <c r="F49" s="1391">
        <v>1</v>
      </c>
      <c r="G49" s="1252">
        <v>1</v>
      </c>
      <c r="H49" s="888">
        <v>1</v>
      </c>
      <c r="I49" s="887">
        <v>1</v>
      </c>
      <c r="J49" s="930"/>
      <c r="K49" s="885">
        <f t="shared" si="9"/>
        <v>2</v>
      </c>
      <c r="L49" s="1381">
        <f t="shared" si="10"/>
        <v>3</v>
      </c>
      <c r="M49" s="1345">
        <f t="shared" si="11"/>
        <v>5</v>
      </c>
      <c r="N49" s="1109"/>
      <c r="O49" s="1243"/>
    </row>
    <row r="50" spans="2:15" s="991" customFormat="1" ht="14.1" customHeight="1" x14ac:dyDescent="0.2">
      <c r="B50" s="2835"/>
      <c r="C50" s="1160">
        <v>17</v>
      </c>
      <c r="D50" s="1149" t="s">
        <v>711</v>
      </c>
      <c r="E50" s="1362"/>
      <c r="F50" s="1361"/>
      <c r="G50" s="1252">
        <v>1</v>
      </c>
      <c r="H50" s="888">
        <v>1</v>
      </c>
      <c r="I50" s="887"/>
      <c r="J50" s="930"/>
      <c r="K50" s="885">
        <f t="shared" si="9"/>
        <v>0</v>
      </c>
      <c r="L50" s="1381">
        <f t="shared" si="10"/>
        <v>2</v>
      </c>
      <c r="M50" s="1345">
        <f t="shared" si="11"/>
        <v>2</v>
      </c>
      <c r="N50" s="1109"/>
      <c r="O50" s="1243"/>
    </row>
    <row r="51" spans="2:15" s="991" customFormat="1" ht="14.1" customHeight="1" x14ac:dyDescent="0.2">
      <c r="B51" s="2835"/>
      <c r="C51" s="1332">
        <v>18</v>
      </c>
      <c r="D51" s="1287" t="s">
        <v>682</v>
      </c>
      <c r="E51" s="1407">
        <v>1</v>
      </c>
      <c r="F51" s="1408">
        <v>1</v>
      </c>
      <c r="G51" s="1286">
        <v>1</v>
      </c>
      <c r="H51" s="1285">
        <v>1</v>
      </c>
      <c r="I51" s="1284">
        <v>1</v>
      </c>
      <c r="J51" s="1283">
        <v>1</v>
      </c>
      <c r="K51" s="1406">
        <f t="shared" si="9"/>
        <v>2</v>
      </c>
      <c r="L51" s="1405">
        <f t="shared" si="10"/>
        <v>4</v>
      </c>
      <c r="M51" s="1368">
        <f t="shared" si="11"/>
        <v>6</v>
      </c>
      <c r="N51" s="1357"/>
      <c r="O51" s="1243"/>
    </row>
    <row r="52" spans="2:15" s="991" customFormat="1" ht="19.350000000000001" customHeight="1" thickBot="1" x14ac:dyDescent="0.25">
      <c r="B52" s="2835"/>
      <c r="C52" s="1280" t="s">
        <v>857</v>
      </c>
      <c r="D52" s="1279"/>
      <c r="E52" s="1585"/>
      <c r="F52" s="1559"/>
      <c r="G52" s="1278"/>
      <c r="H52" s="921"/>
      <c r="I52" s="920"/>
      <c r="J52" s="920"/>
      <c r="K52" s="1404">
        <f>SUM(E52:G52)</f>
        <v>0</v>
      </c>
      <c r="L52" s="1403">
        <f>SUM(H52:J52)</f>
        <v>0</v>
      </c>
      <c r="M52" s="1402">
        <f t="shared" si="11"/>
        <v>0</v>
      </c>
      <c r="N52" s="2019"/>
      <c r="O52" s="1243"/>
    </row>
    <row r="53" spans="2:15" s="1223" customFormat="1" ht="19.5" customHeight="1" thickTop="1" x14ac:dyDescent="0.2">
      <c r="B53" s="1356"/>
      <c r="C53" s="1266" t="s">
        <v>773</v>
      </c>
      <c r="D53" s="1275"/>
      <c r="E53" s="1273">
        <f t="shared" ref="E53:M53" si="12">SUM(E54:E62)</f>
        <v>0</v>
      </c>
      <c r="F53" s="1273">
        <f t="shared" si="12"/>
        <v>0</v>
      </c>
      <c r="G53" s="1273">
        <f t="shared" si="12"/>
        <v>0</v>
      </c>
      <c r="H53" s="1273">
        <f t="shared" si="12"/>
        <v>0</v>
      </c>
      <c r="I53" s="1273">
        <f t="shared" si="12"/>
        <v>0</v>
      </c>
      <c r="J53" s="1274">
        <f t="shared" si="12"/>
        <v>0</v>
      </c>
      <c r="K53" s="1401">
        <f t="shared" si="12"/>
        <v>0</v>
      </c>
      <c r="L53" s="1401">
        <f t="shared" si="12"/>
        <v>0</v>
      </c>
      <c r="M53" s="1400">
        <f t="shared" si="12"/>
        <v>0</v>
      </c>
      <c r="N53" s="1355"/>
      <c r="O53" s="1243"/>
    </row>
    <row r="54" spans="2:15" s="1223" customFormat="1" ht="14.1" customHeight="1" x14ac:dyDescent="0.2">
      <c r="B54" s="988"/>
      <c r="C54" s="1126">
        <v>1</v>
      </c>
      <c r="D54" s="1259"/>
      <c r="E54" s="1392"/>
      <c r="F54" s="1393"/>
      <c r="G54" s="1257"/>
      <c r="H54" s="894"/>
      <c r="I54" s="893"/>
      <c r="J54" s="898"/>
      <c r="K54" s="895">
        <f t="shared" ref="K54:K62" si="13">SUM(E54:F54)</f>
        <v>0</v>
      </c>
      <c r="L54" s="1384">
        <f t="shared" ref="L54:L62" si="14">SUM(G54:J54)</f>
        <v>0</v>
      </c>
      <c r="M54" s="1383">
        <f t="shared" ref="M54:M62" si="15">SUM(K54:L54)</f>
        <v>0</v>
      </c>
      <c r="N54" s="1111"/>
      <c r="O54" s="1243"/>
    </row>
    <row r="55" spans="2:15" s="1223" customFormat="1" ht="14.1" customHeight="1" x14ac:dyDescent="0.2">
      <c r="B55" s="988"/>
      <c r="C55" s="1126">
        <v>2</v>
      </c>
      <c r="D55" s="1253"/>
      <c r="E55" s="1392"/>
      <c r="F55" s="1393"/>
      <c r="G55" s="1257"/>
      <c r="H55" s="894"/>
      <c r="I55" s="893"/>
      <c r="J55" s="898"/>
      <c r="K55" s="885">
        <f t="shared" si="13"/>
        <v>0</v>
      </c>
      <c r="L55" s="1381">
        <f t="shared" si="14"/>
        <v>0</v>
      </c>
      <c r="M55" s="1345">
        <f t="shared" si="15"/>
        <v>0</v>
      </c>
      <c r="N55" s="1111"/>
      <c r="O55" s="1243"/>
    </row>
    <row r="56" spans="2:15" s="1223" customFormat="1" ht="14.1" customHeight="1" x14ac:dyDescent="0.2">
      <c r="B56" s="988"/>
      <c r="C56" s="1126">
        <v>3</v>
      </c>
      <c r="D56" s="1253"/>
      <c r="E56" s="1392"/>
      <c r="F56" s="1393"/>
      <c r="G56" s="1257"/>
      <c r="H56" s="894"/>
      <c r="I56" s="893"/>
      <c r="J56" s="898"/>
      <c r="K56" s="885">
        <f t="shared" si="13"/>
        <v>0</v>
      </c>
      <c r="L56" s="1381">
        <f t="shared" si="14"/>
        <v>0</v>
      </c>
      <c r="M56" s="1345">
        <f t="shared" si="15"/>
        <v>0</v>
      </c>
      <c r="N56" s="1111"/>
      <c r="O56" s="1243"/>
    </row>
    <row r="57" spans="2:15" s="1223" customFormat="1" ht="14.1" customHeight="1" x14ac:dyDescent="0.2">
      <c r="B57" s="988"/>
      <c r="C57" s="1126">
        <v>4</v>
      </c>
      <c r="D57" s="1253"/>
      <c r="E57" s="1392"/>
      <c r="F57" s="1393"/>
      <c r="G57" s="1257"/>
      <c r="H57" s="894"/>
      <c r="I57" s="893"/>
      <c r="J57" s="898"/>
      <c r="K57" s="885">
        <f t="shared" si="13"/>
        <v>0</v>
      </c>
      <c r="L57" s="1381">
        <f t="shared" si="14"/>
        <v>0</v>
      </c>
      <c r="M57" s="1345">
        <f t="shared" si="15"/>
        <v>0</v>
      </c>
      <c r="N57" s="1111"/>
      <c r="O57" s="1243"/>
    </row>
    <row r="58" spans="2:15" s="1223" customFormat="1" ht="14.1" customHeight="1" x14ac:dyDescent="0.2">
      <c r="B58" s="988"/>
      <c r="C58" s="1126">
        <v>5</v>
      </c>
      <c r="D58" s="1253"/>
      <c r="E58" s="1392"/>
      <c r="F58" s="1393"/>
      <c r="G58" s="1257"/>
      <c r="H58" s="894"/>
      <c r="I58" s="893"/>
      <c r="J58" s="898"/>
      <c r="K58" s="885">
        <f t="shared" si="13"/>
        <v>0</v>
      </c>
      <c r="L58" s="1381">
        <f t="shared" si="14"/>
        <v>0</v>
      </c>
      <c r="M58" s="1345">
        <f t="shared" si="15"/>
        <v>0</v>
      </c>
      <c r="N58" s="1111"/>
      <c r="O58" s="1243"/>
    </row>
    <row r="59" spans="2:15" s="1223" customFormat="1" ht="14.1" customHeight="1" x14ac:dyDescent="0.2">
      <c r="B59" s="988"/>
      <c r="C59" s="1126">
        <v>6</v>
      </c>
      <c r="D59" s="1253"/>
      <c r="E59" s="1392"/>
      <c r="F59" s="1393"/>
      <c r="G59" s="1257"/>
      <c r="H59" s="894"/>
      <c r="I59" s="893"/>
      <c r="J59" s="898"/>
      <c r="K59" s="885">
        <f t="shared" si="13"/>
        <v>0</v>
      </c>
      <c r="L59" s="1381">
        <f t="shared" si="14"/>
        <v>0</v>
      </c>
      <c r="M59" s="1345">
        <f t="shared" si="15"/>
        <v>0</v>
      </c>
      <c r="N59" s="1111"/>
      <c r="O59" s="1243"/>
    </row>
    <row r="60" spans="2:15" s="1223" customFormat="1" ht="14.1" customHeight="1" x14ac:dyDescent="0.2">
      <c r="B60" s="929"/>
      <c r="C60" s="1125">
        <v>7</v>
      </c>
      <c r="D60" s="1253"/>
      <c r="E60" s="1390"/>
      <c r="F60" s="1391"/>
      <c r="G60" s="1252"/>
      <c r="H60" s="888"/>
      <c r="I60" s="887"/>
      <c r="J60" s="930"/>
      <c r="K60" s="885">
        <f t="shared" si="13"/>
        <v>0</v>
      </c>
      <c r="L60" s="1381">
        <f t="shared" si="14"/>
        <v>0</v>
      </c>
      <c r="M60" s="1345">
        <f t="shared" si="15"/>
        <v>0</v>
      </c>
      <c r="N60" s="883"/>
      <c r="O60" s="1243"/>
    </row>
    <row r="61" spans="2:15" s="1223" customFormat="1" ht="14.1" customHeight="1" x14ac:dyDescent="0.2">
      <c r="B61" s="929"/>
      <c r="C61" s="1125">
        <v>8</v>
      </c>
      <c r="D61" s="1253"/>
      <c r="E61" s="1390"/>
      <c r="F61" s="1391"/>
      <c r="G61" s="1252"/>
      <c r="H61" s="888"/>
      <c r="I61" s="887"/>
      <c r="J61" s="930"/>
      <c r="K61" s="885">
        <f t="shared" si="13"/>
        <v>0</v>
      </c>
      <c r="L61" s="1381">
        <f t="shared" si="14"/>
        <v>0</v>
      </c>
      <c r="M61" s="1345">
        <f t="shared" si="15"/>
        <v>0</v>
      </c>
      <c r="N61" s="883"/>
      <c r="O61" s="1243"/>
    </row>
    <row r="62" spans="2:15" s="1223" customFormat="1" ht="14.1" customHeight="1" thickBot="1" x14ac:dyDescent="0.25">
      <c r="B62" s="926"/>
      <c r="C62" s="1132">
        <v>9</v>
      </c>
      <c r="D62" s="1248"/>
      <c r="E62" s="1398"/>
      <c r="F62" s="1399"/>
      <c r="G62" s="1270"/>
      <c r="H62" s="911"/>
      <c r="I62" s="910"/>
      <c r="J62" s="1143"/>
      <c r="K62" s="908">
        <f t="shared" si="13"/>
        <v>0</v>
      </c>
      <c r="L62" s="1397">
        <f t="shared" si="14"/>
        <v>0</v>
      </c>
      <c r="M62" s="1396">
        <f t="shared" si="15"/>
        <v>0</v>
      </c>
      <c r="N62" s="1354"/>
      <c r="O62" s="1243"/>
    </row>
    <row r="63" spans="2:15" s="1223" customFormat="1" ht="19.350000000000001" customHeight="1" thickTop="1" x14ac:dyDescent="0.2">
      <c r="B63" s="1265"/>
      <c r="C63" s="1266" t="s">
        <v>772</v>
      </c>
      <c r="D63" s="1265"/>
      <c r="E63" s="1263">
        <f t="shared" ref="E63:M63" si="16">SUM(E64:E68)</f>
        <v>0</v>
      </c>
      <c r="F63" s="1262">
        <f t="shared" si="16"/>
        <v>0</v>
      </c>
      <c r="G63" s="1263">
        <f t="shared" si="16"/>
        <v>0</v>
      </c>
      <c r="H63" s="1264">
        <f t="shared" si="16"/>
        <v>0</v>
      </c>
      <c r="I63" s="1263">
        <f t="shared" si="16"/>
        <v>0</v>
      </c>
      <c r="J63" s="1263">
        <f t="shared" si="16"/>
        <v>0</v>
      </c>
      <c r="K63" s="1395">
        <f t="shared" si="16"/>
        <v>0</v>
      </c>
      <c r="L63" s="1395">
        <f t="shared" si="16"/>
        <v>0</v>
      </c>
      <c r="M63" s="1395">
        <f t="shared" si="16"/>
        <v>0</v>
      </c>
      <c r="N63" s="1353"/>
      <c r="O63" s="1243"/>
    </row>
    <row r="64" spans="2:15" s="1223" customFormat="1" ht="14.1" customHeight="1" x14ac:dyDescent="0.2">
      <c r="B64" s="988"/>
      <c r="C64" s="1126">
        <v>1</v>
      </c>
      <c r="D64" s="1253"/>
      <c r="E64" s="1392"/>
      <c r="F64" s="1393"/>
      <c r="G64" s="1257"/>
      <c r="H64" s="894"/>
      <c r="I64" s="893"/>
      <c r="J64" s="898"/>
      <c r="K64" s="895">
        <f t="shared" ref="K64:K72" si="17">SUM(E64:F64)</f>
        <v>0</v>
      </c>
      <c r="L64" s="1384">
        <f t="shared" ref="L64:L72" si="18">SUM(G64:J64)</f>
        <v>0</v>
      </c>
      <c r="M64" s="1383">
        <f t="shared" ref="M64:M72" si="19">SUM(K64:L64)</f>
        <v>0</v>
      </c>
      <c r="N64" s="1111"/>
      <c r="O64" s="1243"/>
    </row>
    <row r="65" spans="2:15" s="1223" customFormat="1" ht="14.1" customHeight="1" x14ac:dyDescent="0.2">
      <c r="B65" s="929"/>
      <c r="C65" s="1125">
        <v>2</v>
      </c>
      <c r="D65" s="1253"/>
      <c r="E65" s="1390"/>
      <c r="F65" s="1391"/>
      <c r="G65" s="1252"/>
      <c r="H65" s="888"/>
      <c r="I65" s="887"/>
      <c r="J65" s="930"/>
      <c r="K65" s="885">
        <f t="shared" si="17"/>
        <v>0</v>
      </c>
      <c r="L65" s="1381">
        <f t="shared" si="18"/>
        <v>0</v>
      </c>
      <c r="M65" s="1345">
        <f t="shared" si="19"/>
        <v>0</v>
      </c>
      <c r="N65" s="883"/>
      <c r="O65" s="1243"/>
    </row>
    <row r="66" spans="2:15" s="1223" customFormat="1" ht="14.1" customHeight="1" x14ac:dyDescent="0.2">
      <c r="B66" s="1133"/>
      <c r="C66" s="1125">
        <v>3</v>
      </c>
      <c r="D66" s="1253"/>
      <c r="E66" s="1390"/>
      <c r="F66" s="1391"/>
      <c r="G66" s="1252"/>
      <c r="H66" s="888"/>
      <c r="I66" s="887"/>
      <c r="J66" s="930"/>
      <c r="K66" s="885">
        <f t="shared" si="17"/>
        <v>0</v>
      </c>
      <c r="L66" s="1381">
        <f t="shared" si="18"/>
        <v>0</v>
      </c>
      <c r="M66" s="1345">
        <f t="shared" si="19"/>
        <v>0</v>
      </c>
      <c r="N66" s="883"/>
      <c r="O66" s="1243"/>
    </row>
    <row r="67" spans="2:15" s="1223" customFormat="1" ht="14.1" customHeight="1" x14ac:dyDescent="0.2">
      <c r="B67" s="929"/>
      <c r="C67" s="1125">
        <v>4</v>
      </c>
      <c r="D67" s="1253"/>
      <c r="E67" s="1390"/>
      <c r="F67" s="1391"/>
      <c r="G67" s="1252"/>
      <c r="H67" s="888"/>
      <c r="I67" s="887"/>
      <c r="J67" s="930"/>
      <c r="K67" s="885">
        <f t="shared" si="17"/>
        <v>0</v>
      </c>
      <c r="L67" s="1381">
        <f t="shared" si="18"/>
        <v>0</v>
      </c>
      <c r="M67" s="1345">
        <f t="shared" si="19"/>
        <v>0</v>
      </c>
      <c r="N67" s="883"/>
      <c r="O67" s="1243"/>
    </row>
    <row r="68" spans="2:15" s="1223" customFormat="1" ht="14.1" customHeight="1" thickBot="1" x14ac:dyDescent="0.25">
      <c r="B68" s="1351"/>
      <c r="C68" s="1249">
        <v>5</v>
      </c>
      <c r="D68" s="1466"/>
      <c r="E68" s="1388"/>
      <c r="F68" s="1389"/>
      <c r="G68" s="1247"/>
      <c r="H68" s="1246"/>
      <c r="I68" s="1122"/>
      <c r="J68" s="1139"/>
      <c r="K68" s="1387">
        <f t="shared" si="17"/>
        <v>0</v>
      </c>
      <c r="L68" s="1386">
        <f t="shared" si="18"/>
        <v>0</v>
      </c>
      <c r="M68" s="1339">
        <f t="shared" si="19"/>
        <v>0</v>
      </c>
      <c r="N68" s="1350"/>
      <c r="O68" s="1243"/>
    </row>
    <row r="69" spans="2:15" s="1223" customFormat="1" ht="14.1" customHeight="1" thickTop="1" x14ac:dyDescent="0.2">
      <c r="B69" s="1349"/>
      <c r="C69" s="1241" t="s">
        <v>828</v>
      </c>
      <c r="D69" s="1241"/>
      <c r="E69" s="1385"/>
      <c r="F69" s="1385"/>
      <c r="G69" s="1240"/>
      <c r="H69" s="1240"/>
      <c r="I69" s="1240"/>
      <c r="J69" s="1240"/>
      <c r="K69" s="895">
        <f t="shared" si="17"/>
        <v>0</v>
      </c>
      <c r="L69" s="1384">
        <f t="shared" si="18"/>
        <v>0</v>
      </c>
      <c r="M69" s="1383">
        <f t="shared" si="19"/>
        <v>0</v>
      </c>
      <c r="N69" s="1347"/>
    </row>
    <row r="70" spans="2:15" s="1223" customFormat="1" ht="14.1" customHeight="1" x14ac:dyDescent="0.2">
      <c r="B70" s="1346"/>
      <c r="C70" s="1235" t="s">
        <v>721</v>
      </c>
      <c r="D70" s="1235"/>
      <c r="E70" s="1382"/>
      <c r="F70" s="1382"/>
      <c r="G70" s="1234"/>
      <c r="H70" s="1234"/>
      <c r="I70" s="1234"/>
      <c r="J70" s="1234"/>
      <c r="K70" s="885">
        <f t="shared" si="17"/>
        <v>0</v>
      </c>
      <c r="L70" s="1381">
        <f t="shared" si="18"/>
        <v>0</v>
      </c>
      <c r="M70" s="1345">
        <f t="shared" si="19"/>
        <v>0</v>
      </c>
      <c r="N70" s="1344"/>
    </row>
    <row r="71" spans="2:15" s="1223" customFormat="1" ht="14.1" customHeight="1" x14ac:dyDescent="0.2">
      <c r="B71" s="1346"/>
      <c r="C71" s="1235" t="s">
        <v>829</v>
      </c>
      <c r="D71" s="1235"/>
      <c r="E71" s="1382"/>
      <c r="F71" s="1382"/>
      <c r="G71" s="1234"/>
      <c r="H71" s="1234"/>
      <c r="I71" s="1234"/>
      <c r="J71" s="1234"/>
      <c r="K71" s="885">
        <f t="shared" si="17"/>
        <v>0</v>
      </c>
      <c r="L71" s="1381">
        <f t="shared" si="18"/>
        <v>0</v>
      </c>
      <c r="M71" s="1345">
        <f t="shared" si="19"/>
        <v>0</v>
      </c>
      <c r="N71" s="1344"/>
    </row>
    <row r="72" spans="2:15" s="1223" customFormat="1" ht="14.1" customHeight="1" thickBot="1" x14ac:dyDescent="0.25">
      <c r="B72" s="1343"/>
      <c r="C72" s="1642" t="s">
        <v>853</v>
      </c>
      <c r="D72" s="1342"/>
      <c r="E72" s="1380"/>
      <c r="F72" s="1380"/>
      <c r="G72" s="1341"/>
      <c r="H72" s="1341"/>
      <c r="I72" s="1341"/>
      <c r="J72" s="1340"/>
      <c r="K72" s="877">
        <f t="shared" si="17"/>
        <v>0</v>
      </c>
      <c r="L72" s="1379">
        <f t="shared" si="18"/>
        <v>0</v>
      </c>
      <c r="M72" s="1378">
        <f t="shared" si="19"/>
        <v>0</v>
      </c>
      <c r="N72" s="1338"/>
    </row>
    <row r="73" spans="2:15" ht="22.15" customHeight="1" x14ac:dyDescent="0.2">
      <c r="C73" s="1222" t="s">
        <v>479</v>
      </c>
      <c r="D73" s="2837" t="s">
        <v>868</v>
      </c>
      <c r="E73" s="2837"/>
      <c r="F73" s="2837"/>
      <c r="G73" s="2837"/>
      <c r="H73" s="1095"/>
      <c r="I73" s="1095"/>
      <c r="J73" s="1203"/>
      <c r="K73" s="1203"/>
      <c r="L73" s="1203"/>
      <c r="M73" s="1095"/>
    </row>
    <row r="74" spans="2:15" x14ac:dyDescent="0.2">
      <c r="D74" s="1095"/>
      <c r="E74" s="1221"/>
      <c r="F74" s="1220"/>
      <c r="G74" s="1220"/>
      <c r="H74" s="1095"/>
      <c r="I74" s="1095"/>
      <c r="J74" s="1203"/>
      <c r="K74" s="1203"/>
      <c r="L74" s="1203"/>
      <c r="M74" s="1095"/>
    </row>
    <row r="75" spans="2:15" x14ac:dyDescent="0.2">
      <c r="D75" s="1095"/>
      <c r="E75" s="1220"/>
      <c r="F75" s="1220"/>
      <c r="G75" s="1220"/>
      <c r="H75" s="1095"/>
      <c r="I75" s="1095"/>
      <c r="J75" s="1203"/>
      <c r="K75" s="1203"/>
      <c r="L75" s="1203"/>
      <c r="M75" s="1095"/>
    </row>
  </sheetData>
  <sheetProtection algorithmName="SHA-512" hashValue="ndwkMcLPL4It4E8qW5RjjwqYWbLQG0Ovq7sq1QpgWMdMgiDegweFlpL+pVOyM+If16XjL4IYFsDE4cVwgTfojw==" saltValue="WwPcEOFV6ehoHTMUJ6FMfA==" spinCount="100000" sheet="1" formatRows="0"/>
  <mergeCells count="19">
    <mergeCell ref="M2:N2"/>
    <mergeCell ref="N13:N19"/>
    <mergeCell ref="D3:L3"/>
    <mergeCell ref="J5:M5"/>
    <mergeCell ref="B21:B33"/>
    <mergeCell ref="B34:B52"/>
    <mergeCell ref="D73:G73"/>
    <mergeCell ref="N6:N12"/>
    <mergeCell ref="E7:J7"/>
    <mergeCell ref="K8:K12"/>
    <mergeCell ref="L8:L12"/>
    <mergeCell ref="E9:F9"/>
    <mergeCell ref="G9:J9"/>
    <mergeCell ref="E10:J10"/>
    <mergeCell ref="B6:D12"/>
    <mergeCell ref="E6:J6"/>
    <mergeCell ref="K6:L7"/>
    <mergeCell ref="M6:M12"/>
    <mergeCell ref="E12:J12"/>
  </mergeCells>
  <printOptions horizontalCentered="1"/>
  <pageMargins left="0.59055118110236227" right="0.51181102362204722" top="1.1811023622047245" bottom="0.98425196850393704" header="0.51181102362204722" footer="0.51181102362204722"/>
  <pageSetup paperSize="9" scale="42"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2B98C7D3-4836-4CDB-A112-63898F3E4BBF}">
          <x14:formula1>
            <xm:f>słownik!$A$2:$A$175</xm:f>
          </x14:formula1>
          <xm:sqref>D54:D62 D64:D68</xm:sqref>
        </x14:dataValidation>
      </x14:dataValidations>
    </ext>
  </extLst>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BD7ABB-29F9-4304-A0C8-58A511166CB9}">
  <sheetPr>
    <tabColor rgb="FFFF0000"/>
    <pageSetUpPr fitToPage="1"/>
  </sheetPr>
  <dimension ref="B1:K67"/>
  <sheetViews>
    <sheetView showGridLines="0" view="pageBreakPreview" zoomScale="90" zoomScaleNormal="100" zoomScaleSheetLayoutView="90" workbookViewId="0">
      <selection activeCell="H2" sqref="H2:J2"/>
    </sheetView>
  </sheetViews>
  <sheetFormatPr defaultColWidth="9.28515625" defaultRowHeight="12.75" x14ac:dyDescent="0.2"/>
  <cols>
    <col min="1" max="1" width="2.85546875" style="874" customWidth="1"/>
    <col min="2" max="2" width="8.5703125" style="874" customWidth="1"/>
    <col min="3" max="3" width="4.42578125" style="874" customWidth="1"/>
    <col min="4" max="4" width="45.7109375" style="874" customWidth="1"/>
    <col min="5" max="8" width="7.7109375" style="874" customWidth="1"/>
    <col min="9" max="9" width="10.140625" style="874" customWidth="1"/>
    <col min="10" max="10" width="12.28515625" style="874" customWidth="1"/>
    <col min="11" max="11" width="5.42578125" style="874" customWidth="1"/>
    <col min="12" max="16384" width="9.28515625" style="874"/>
  </cols>
  <sheetData>
    <row r="1" spans="2:11" ht="32.25" customHeight="1" x14ac:dyDescent="0.2">
      <c r="B1" s="781"/>
      <c r="C1" s="781"/>
      <c r="D1" s="1199"/>
      <c r="E1" s="1199"/>
      <c r="F1" s="1199"/>
      <c r="G1" s="1199"/>
      <c r="H1" s="1199"/>
      <c r="I1" s="1199"/>
      <c r="J1" s="1199"/>
    </row>
    <row r="2" spans="2:11" s="1223" customFormat="1" ht="18" x14ac:dyDescent="0.2">
      <c r="B2" s="966"/>
      <c r="C2" s="966"/>
      <c r="D2" s="965" t="str">
        <f>wizyt!C3</f>
        <v>??</v>
      </c>
      <c r="E2" s="1017"/>
      <c r="F2" s="1017"/>
      <c r="G2" s="1017"/>
      <c r="H2" s="2040" t="str">
        <f>wizyt!$B$1</f>
        <v xml:space="preserve"> </v>
      </c>
      <c r="I2" s="2708" t="str">
        <f>wizyt!$D$1</f>
        <v xml:space="preserve"> </v>
      </c>
      <c r="J2" s="2709"/>
    </row>
    <row r="3" spans="2:11" s="1223" customFormat="1" ht="20.25" x14ac:dyDescent="0.2">
      <c r="B3" s="270"/>
      <c r="C3" s="270"/>
      <c r="D3" s="2710" t="s">
        <v>755</v>
      </c>
      <c r="E3" s="2710"/>
      <c r="F3" s="2710"/>
      <c r="G3" s="2710"/>
      <c r="H3" s="998" t="str">
        <f>wizyt!H3</f>
        <v>2023/2024</v>
      </c>
      <c r="J3" s="270"/>
    </row>
    <row r="4" spans="2:11" s="1223" customFormat="1" ht="18.75" customHeight="1" x14ac:dyDescent="0.2">
      <c r="B4" s="997" t="s">
        <v>775</v>
      </c>
      <c r="C4" s="963"/>
      <c r="D4" s="996"/>
      <c r="E4" s="996" t="s">
        <v>30</v>
      </c>
      <c r="F4" s="996"/>
      <c r="G4" s="996"/>
      <c r="I4" s="995"/>
      <c r="J4" s="270"/>
    </row>
    <row r="5" spans="2:11" s="1223" customFormat="1" ht="27" customHeight="1" thickBot="1" x14ac:dyDescent="0.25">
      <c r="B5" s="1475" t="s">
        <v>883</v>
      </c>
      <c r="C5" s="1322"/>
      <c r="D5" s="330"/>
      <c r="E5" s="1321"/>
      <c r="F5" s="1016"/>
      <c r="G5" s="1016"/>
      <c r="H5" s="2849"/>
      <c r="I5" s="2849"/>
      <c r="J5" s="270"/>
    </row>
    <row r="6" spans="2:11" s="1223" customFormat="1" ht="12.75" customHeight="1" x14ac:dyDescent="0.2">
      <c r="B6" s="2713" t="s">
        <v>756</v>
      </c>
      <c r="C6" s="2765"/>
      <c r="D6" s="2765"/>
      <c r="E6" s="2850" t="s">
        <v>691</v>
      </c>
      <c r="F6" s="2851"/>
      <c r="G6" s="2851"/>
      <c r="H6" s="2852"/>
      <c r="I6" s="2853" t="s">
        <v>790</v>
      </c>
      <c r="J6" s="2838" t="s">
        <v>758</v>
      </c>
    </row>
    <row r="7" spans="2:11" s="1223" customFormat="1" ht="12.75" customHeight="1" x14ac:dyDescent="0.2">
      <c r="B7" s="2715"/>
      <c r="C7" s="2766"/>
      <c r="D7" s="2766"/>
      <c r="E7" s="2841" t="s">
        <v>644</v>
      </c>
      <c r="F7" s="2841"/>
      <c r="G7" s="2841"/>
      <c r="H7" s="2842"/>
      <c r="I7" s="2854"/>
      <c r="J7" s="2839"/>
    </row>
    <row r="8" spans="2:11" s="1223" customFormat="1" ht="12.75" customHeight="1" x14ac:dyDescent="0.2">
      <c r="B8" s="2715"/>
      <c r="C8" s="2766"/>
      <c r="D8" s="2766"/>
      <c r="E8" s="958" t="s">
        <v>523</v>
      </c>
      <c r="F8" s="958" t="s">
        <v>524</v>
      </c>
      <c r="G8" s="958" t="s">
        <v>525</v>
      </c>
      <c r="H8" s="960" t="s">
        <v>526</v>
      </c>
      <c r="I8" s="2854"/>
      <c r="J8" s="2839"/>
    </row>
    <row r="9" spans="2:11" s="1223" customFormat="1" ht="12.75" customHeight="1" x14ac:dyDescent="0.2">
      <c r="B9" s="2715"/>
      <c r="C9" s="2766"/>
      <c r="D9" s="2766"/>
      <c r="E9" s="2824" t="s">
        <v>856</v>
      </c>
      <c r="F9" s="2825"/>
      <c r="G9" s="2825"/>
      <c r="H9" s="2826"/>
      <c r="I9" s="2854"/>
      <c r="J9" s="2839"/>
    </row>
    <row r="10" spans="2:11" s="1223" customFormat="1" ht="12.75" customHeight="1" x14ac:dyDescent="0.2">
      <c r="B10" s="2715"/>
      <c r="C10" s="2766"/>
      <c r="D10" s="2766"/>
      <c r="E10" s="2754" t="s">
        <v>844</v>
      </c>
      <c r="F10" s="2695"/>
      <c r="G10" s="2695"/>
      <c r="H10" s="2809"/>
      <c r="I10" s="2854"/>
      <c r="J10" s="2839"/>
    </row>
    <row r="11" spans="2:11" s="1223" customFormat="1" ht="12.75" customHeight="1" x14ac:dyDescent="0.2">
      <c r="B11" s="2715"/>
      <c r="C11" s="2766"/>
      <c r="D11" s="2766"/>
      <c r="E11" s="1728">
        <f>'kalendarz  A'!$F$30</f>
        <v>27</v>
      </c>
      <c r="F11" s="1728">
        <f>'kalendarz  A'!$F$30</f>
        <v>27</v>
      </c>
      <c r="G11" s="1728">
        <f>'kalendarz  A'!$F$30</f>
        <v>27</v>
      </c>
      <c r="H11" s="1728">
        <f>'kalendarz  A'!$F$31</f>
        <v>11</v>
      </c>
      <c r="I11" s="2854"/>
      <c r="J11" s="2839"/>
    </row>
    <row r="12" spans="2:11" s="1223" customFormat="1" ht="16.5" customHeight="1" thickBot="1" x14ac:dyDescent="0.25">
      <c r="B12" s="2717"/>
      <c r="C12" s="2767"/>
      <c r="D12" s="2767"/>
      <c r="E12" s="2827" t="s">
        <v>845</v>
      </c>
      <c r="F12" s="2828"/>
      <c r="G12" s="2828"/>
      <c r="H12" s="2829"/>
      <c r="I12" s="2855"/>
      <c r="J12" s="2840"/>
    </row>
    <row r="13" spans="2:11" s="1223" customFormat="1" ht="27" customHeight="1" thickBot="1" x14ac:dyDescent="0.25">
      <c r="B13" s="1375"/>
      <c r="C13" s="1316"/>
      <c r="D13" s="1315" t="s">
        <v>818</v>
      </c>
      <c r="E13" s="1314">
        <f>SUM(E17:E19)+E14</f>
        <v>44</v>
      </c>
      <c r="F13" s="1314">
        <f>SUM(F17:F19)+F14</f>
        <v>37</v>
      </c>
      <c r="G13" s="1314">
        <f>SUM(G17:G19)+G14</f>
        <v>36</v>
      </c>
      <c r="H13" s="1314">
        <f>SUM(H17:H19)+H14</f>
        <v>28</v>
      </c>
      <c r="I13" s="1313">
        <f t="shared" ref="I13:I19" si="0">SUM(E13:H13)</f>
        <v>145</v>
      </c>
      <c r="J13" s="2843"/>
      <c r="K13" s="1243"/>
    </row>
    <row r="14" spans="2:11" s="1223" customFormat="1" ht="14.25" customHeight="1" x14ac:dyDescent="0.2">
      <c r="B14" s="1372"/>
      <c r="C14" s="1308"/>
      <c r="D14" s="1183" t="s">
        <v>819</v>
      </c>
      <c r="E14" s="1307">
        <f>SUM(E15:E16)</f>
        <v>44</v>
      </c>
      <c r="F14" s="1307">
        <f>SUM(F15:F16)</f>
        <v>37</v>
      </c>
      <c r="G14" s="1307">
        <f>SUM(G15:G16)</f>
        <v>36</v>
      </c>
      <c r="H14" s="1307">
        <f>SUM(H15:H16)</f>
        <v>28</v>
      </c>
      <c r="I14" s="1373">
        <f t="shared" si="0"/>
        <v>145</v>
      </c>
      <c r="J14" s="2844"/>
      <c r="K14" s="1243"/>
    </row>
    <row r="15" spans="2:11" s="1223" customFormat="1" ht="14.25" customHeight="1" x14ac:dyDescent="0.2">
      <c r="B15" s="1372"/>
      <c r="C15" s="1308"/>
      <c r="D15" s="1183" t="s">
        <v>820</v>
      </c>
      <c r="E15" s="1307">
        <f>SUM(E21:E30)</f>
        <v>11</v>
      </c>
      <c r="F15" s="1307">
        <f>SUM(F21:F30)</f>
        <v>12</v>
      </c>
      <c r="G15" s="1307">
        <f>SUM(G21:G30)</f>
        <v>13</v>
      </c>
      <c r="H15" s="1307">
        <f>SUM(H21:H30)</f>
        <v>10</v>
      </c>
      <c r="I15" s="1373">
        <f t="shared" si="0"/>
        <v>46</v>
      </c>
      <c r="J15" s="2844"/>
      <c r="K15" s="1243"/>
    </row>
    <row r="16" spans="2:11" s="1223" customFormat="1" ht="14.25" customHeight="1" x14ac:dyDescent="0.2">
      <c r="B16" s="1372"/>
      <c r="C16" s="1308"/>
      <c r="D16" s="1183" t="s">
        <v>821</v>
      </c>
      <c r="E16" s="1307">
        <f>SUM(E31:E47)</f>
        <v>33</v>
      </c>
      <c r="F16" s="1307">
        <f>SUM(F31:F47)</f>
        <v>25</v>
      </c>
      <c r="G16" s="1307">
        <f>SUM(G31:G47)</f>
        <v>23</v>
      </c>
      <c r="H16" s="1307">
        <f>SUM(H31:H47)</f>
        <v>18</v>
      </c>
      <c r="I16" s="1373">
        <f t="shared" si="0"/>
        <v>99</v>
      </c>
      <c r="J16" s="2844"/>
      <c r="K16" s="1243"/>
    </row>
    <row r="17" spans="2:11" s="1223" customFormat="1" ht="14.25" hidden="1" customHeight="1" x14ac:dyDescent="0.2">
      <c r="B17" s="1372"/>
      <c r="C17" s="1308"/>
      <c r="D17" s="1183" t="s">
        <v>822</v>
      </c>
      <c r="E17" s="1307">
        <f>E48</f>
        <v>0</v>
      </c>
      <c r="F17" s="1311">
        <f>F48</f>
        <v>0</v>
      </c>
      <c r="G17" s="1311">
        <f>G48</f>
        <v>0</v>
      </c>
      <c r="H17" s="1312">
        <f>H48</f>
        <v>0</v>
      </c>
      <c r="I17" s="1373">
        <f t="shared" si="0"/>
        <v>0</v>
      </c>
      <c r="J17" s="2844"/>
      <c r="K17" s="1243"/>
    </row>
    <row r="18" spans="2:11" s="1223" customFormat="1" ht="14.25" customHeight="1" x14ac:dyDescent="0.2">
      <c r="B18" s="1372"/>
      <c r="C18" s="1308"/>
      <c r="D18" s="1183" t="s">
        <v>823</v>
      </c>
      <c r="E18" s="1307">
        <f>E55</f>
        <v>0</v>
      </c>
      <c r="F18" s="1311">
        <f>F55</f>
        <v>0</v>
      </c>
      <c r="G18" s="1311">
        <f>G55</f>
        <v>0</v>
      </c>
      <c r="H18" s="1311">
        <f>H55</f>
        <v>0</v>
      </c>
      <c r="I18" s="1373">
        <f t="shared" si="0"/>
        <v>0</v>
      </c>
      <c r="J18" s="2844"/>
      <c r="K18" s="1243"/>
    </row>
    <row r="19" spans="2:11" s="1223" customFormat="1" ht="13.5" customHeight="1" thickBot="1" x14ac:dyDescent="0.25">
      <c r="B19" s="1372"/>
      <c r="C19" s="1308"/>
      <c r="D19" s="1039" t="s">
        <v>846</v>
      </c>
      <c r="E19" s="1307">
        <f>SUM(E61:E64)</f>
        <v>0</v>
      </c>
      <c r="F19" s="1307">
        <f>SUM(F61:F64)</f>
        <v>0</v>
      </c>
      <c r="G19" s="1307">
        <f>SUM(G61:G64)</f>
        <v>0</v>
      </c>
      <c r="H19" s="1307">
        <f>SUM(H61:H64)</f>
        <v>0</v>
      </c>
      <c r="I19" s="1373">
        <f t="shared" si="0"/>
        <v>0</v>
      </c>
      <c r="J19" s="2845"/>
      <c r="K19" s="1243"/>
    </row>
    <row r="20" spans="2:11" s="1223" customFormat="1" ht="19.5" customHeight="1" x14ac:dyDescent="0.2">
      <c r="B20" s="1869"/>
      <c r="C20" s="1865" t="s">
        <v>766</v>
      </c>
      <c r="D20" s="1865"/>
      <c r="E20" s="1866"/>
      <c r="F20" s="1866"/>
      <c r="G20" s="1866"/>
      <c r="H20" s="1866"/>
      <c r="I20" s="1866"/>
      <c r="J20" s="1870"/>
      <c r="K20" s="1243"/>
    </row>
    <row r="21" spans="2:11" s="991" customFormat="1" ht="14.1" customHeight="1" x14ac:dyDescent="0.2">
      <c r="B21" s="2878" t="s">
        <v>826</v>
      </c>
      <c r="C21" s="1303">
        <v>1</v>
      </c>
      <c r="D21" s="1304" t="s">
        <v>800</v>
      </c>
      <c r="E21" s="1296">
        <v>2</v>
      </c>
      <c r="F21" s="1295">
        <v>2</v>
      </c>
      <c r="G21" s="945">
        <v>2</v>
      </c>
      <c r="H21" s="947">
        <v>3</v>
      </c>
      <c r="I21" s="1413">
        <f t="shared" ref="I21:I47" si="1">SUM(E21:H21)</f>
        <v>9</v>
      </c>
      <c r="J21" s="1367"/>
      <c r="K21" s="1243"/>
    </row>
    <row r="22" spans="2:11" s="991" customFormat="1" ht="14.1" customHeight="1" x14ac:dyDescent="0.2">
      <c r="B22" s="2879"/>
      <c r="C22" s="1125">
        <v>2</v>
      </c>
      <c r="D22" s="1302" t="s">
        <v>770</v>
      </c>
      <c r="E22" s="1257"/>
      <c r="F22" s="894"/>
      <c r="G22" s="893"/>
      <c r="H22" s="886"/>
      <c r="I22" s="1345">
        <f t="shared" si="1"/>
        <v>0</v>
      </c>
      <c r="J22" s="1369"/>
      <c r="K22" s="1243"/>
    </row>
    <row r="23" spans="2:11" s="991" customFormat="1" ht="14.1" customHeight="1" x14ac:dyDescent="0.2">
      <c r="B23" s="2879"/>
      <c r="C23" s="1125">
        <v>3</v>
      </c>
      <c r="D23" s="1302" t="s">
        <v>801</v>
      </c>
      <c r="E23" s="1456">
        <v>1</v>
      </c>
      <c r="F23" s="1455">
        <v>2</v>
      </c>
      <c r="G23" s="1007">
        <v>2</v>
      </c>
      <c r="H23" s="1006">
        <v>1</v>
      </c>
      <c r="I23" s="1345">
        <f t="shared" si="1"/>
        <v>6</v>
      </c>
      <c r="J23" s="1369"/>
      <c r="K23" s="1243"/>
    </row>
    <row r="24" spans="2:11" s="991" customFormat="1" ht="14.1" customHeight="1" x14ac:dyDescent="0.2">
      <c r="B24" s="2879"/>
      <c r="C24" s="1125">
        <v>4</v>
      </c>
      <c r="D24" s="1302" t="s">
        <v>713</v>
      </c>
      <c r="E24" s="1456">
        <v>1</v>
      </c>
      <c r="F24" s="1455">
        <v>1</v>
      </c>
      <c r="G24" s="1007">
        <v>1</v>
      </c>
      <c r="H24" s="1006"/>
      <c r="I24" s="1345">
        <f t="shared" si="1"/>
        <v>3</v>
      </c>
      <c r="J24" s="1369"/>
      <c r="K24" s="1243"/>
    </row>
    <row r="25" spans="2:11" s="991" customFormat="1" ht="14.1" customHeight="1" x14ac:dyDescent="0.2">
      <c r="B25" s="2879"/>
      <c r="C25" s="1125">
        <v>5</v>
      </c>
      <c r="D25" s="1302" t="s">
        <v>802</v>
      </c>
      <c r="E25" s="1301">
        <v>2</v>
      </c>
      <c r="F25" s="1004">
        <v>2</v>
      </c>
      <c r="G25" s="1003">
        <v>2</v>
      </c>
      <c r="H25" s="898"/>
      <c r="I25" s="1345">
        <f t="shared" si="1"/>
        <v>6</v>
      </c>
      <c r="J25" s="1369"/>
      <c r="K25" s="1243"/>
    </row>
    <row r="26" spans="2:11" s="991" customFormat="1" ht="14.1" customHeight="1" x14ac:dyDescent="0.2">
      <c r="B26" s="2879"/>
      <c r="C26" s="1125">
        <v>6</v>
      </c>
      <c r="D26" s="1302" t="s">
        <v>803</v>
      </c>
      <c r="E26" s="1257"/>
      <c r="F26" s="894"/>
      <c r="G26" s="893"/>
      <c r="H26" s="898"/>
      <c r="I26" s="1345">
        <f t="shared" si="1"/>
        <v>0</v>
      </c>
      <c r="J26" s="1369"/>
      <c r="K26" s="1243"/>
    </row>
    <row r="27" spans="2:11" s="991" customFormat="1" ht="14.1" customHeight="1" x14ac:dyDescent="0.2">
      <c r="B27" s="2879"/>
      <c r="C27" s="1125">
        <v>7</v>
      </c>
      <c r="D27" s="1302" t="s">
        <v>769</v>
      </c>
      <c r="E27" s="1257">
        <v>2</v>
      </c>
      <c r="F27" s="894">
        <v>2</v>
      </c>
      <c r="G27" s="893">
        <v>2</v>
      </c>
      <c r="H27" s="898">
        <v>2</v>
      </c>
      <c r="I27" s="1345">
        <f t="shared" si="1"/>
        <v>8</v>
      </c>
      <c r="J27" s="1369"/>
      <c r="K27" s="1243"/>
    </row>
    <row r="28" spans="2:11" s="991" customFormat="1" ht="14.1" customHeight="1" x14ac:dyDescent="0.2">
      <c r="B28" s="2879"/>
      <c r="C28" s="1125">
        <v>8</v>
      </c>
      <c r="D28" s="1302" t="s">
        <v>694</v>
      </c>
      <c r="E28" s="1301">
        <v>1</v>
      </c>
      <c r="F28" s="1004">
        <v>1</v>
      </c>
      <c r="G28" s="1003">
        <v>1</v>
      </c>
      <c r="H28" s="1201">
        <v>1</v>
      </c>
      <c r="I28" s="1345">
        <f t="shared" si="1"/>
        <v>4</v>
      </c>
      <c r="J28" s="1369"/>
      <c r="K28" s="1243"/>
    </row>
    <row r="29" spans="2:11" s="991" customFormat="1" ht="14.1" customHeight="1" x14ac:dyDescent="0.2">
      <c r="B29" s="2879"/>
      <c r="C29" s="1125">
        <v>9</v>
      </c>
      <c r="D29" s="1302" t="s">
        <v>716</v>
      </c>
      <c r="E29" s="1301">
        <v>2</v>
      </c>
      <c r="F29" s="1004">
        <v>2</v>
      </c>
      <c r="G29" s="1003">
        <v>1</v>
      </c>
      <c r="H29" s="1201">
        <v>1</v>
      </c>
      <c r="I29" s="1345">
        <f t="shared" si="1"/>
        <v>6</v>
      </c>
      <c r="J29" s="1369"/>
      <c r="K29" s="1243"/>
    </row>
    <row r="30" spans="2:11" s="991" customFormat="1" ht="14.1" customHeight="1" x14ac:dyDescent="0.2">
      <c r="B30" s="2880"/>
      <c r="C30" s="1333">
        <v>10</v>
      </c>
      <c r="D30" s="1300" t="s">
        <v>702</v>
      </c>
      <c r="E30" s="1474"/>
      <c r="F30" s="1473"/>
      <c r="G30" s="1299">
        <v>2</v>
      </c>
      <c r="H30" s="1298">
        <v>2</v>
      </c>
      <c r="I30" s="1345">
        <f t="shared" si="1"/>
        <v>4</v>
      </c>
      <c r="J30" s="1357"/>
      <c r="K30" s="1243"/>
    </row>
    <row r="31" spans="2:11" s="991" customFormat="1" ht="14.1" customHeight="1" x14ac:dyDescent="0.2">
      <c r="B31" s="2834" t="s">
        <v>848</v>
      </c>
      <c r="C31" s="1288">
        <v>1</v>
      </c>
      <c r="D31" s="1297" t="s">
        <v>666</v>
      </c>
      <c r="E31" s="1296">
        <v>4</v>
      </c>
      <c r="F31" s="1295">
        <v>4</v>
      </c>
      <c r="G31" s="945">
        <v>4</v>
      </c>
      <c r="H31" s="947">
        <v>4</v>
      </c>
      <c r="I31" s="1345">
        <f t="shared" si="1"/>
        <v>16</v>
      </c>
      <c r="J31" s="1367"/>
      <c r="K31" s="1243"/>
    </row>
    <row r="32" spans="2:11" s="991" customFormat="1" ht="14.1" customHeight="1" x14ac:dyDescent="0.2">
      <c r="B32" s="2835"/>
      <c r="C32" s="1146">
        <v>2</v>
      </c>
      <c r="D32" s="1153" t="s">
        <v>849</v>
      </c>
      <c r="E32" s="1252">
        <v>3</v>
      </c>
      <c r="F32" s="888">
        <v>3</v>
      </c>
      <c r="G32" s="887">
        <v>3</v>
      </c>
      <c r="H32" s="930">
        <v>3</v>
      </c>
      <c r="I32" s="1345">
        <f t="shared" si="1"/>
        <v>12</v>
      </c>
      <c r="J32" s="1109"/>
      <c r="K32" s="1243"/>
    </row>
    <row r="33" spans="2:11" s="991" customFormat="1" ht="14.1" customHeight="1" x14ac:dyDescent="0.2">
      <c r="B33" s="2835"/>
      <c r="C33" s="1160">
        <v>3</v>
      </c>
      <c r="D33" s="1153" t="s">
        <v>850</v>
      </c>
      <c r="E33" s="1252">
        <v>2</v>
      </c>
      <c r="F33" s="888">
        <v>2</v>
      </c>
      <c r="G33" s="887">
        <v>2</v>
      </c>
      <c r="H33" s="930">
        <v>2</v>
      </c>
      <c r="I33" s="1345">
        <f t="shared" si="1"/>
        <v>8</v>
      </c>
      <c r="J33" s="1109"/>
      <c r="K33" s="1243"/>
    </row>
    <row r="34" spans="2:11" s="991" customFormat="1" ht="14.1" customHeight="1" x14ac:dyDescent="0.2">
      <c r="B34" s="2835"/>
      <c r="C34" s="1146">
        <v>4</v>
      </c>
      <c r="D34" s="1150" t="s">
        <v>851</v>
      </c>
      <c r="E34" s="1252">
        <v>1</v>
      </c>
      <c r="F34" s="888"/>
      <c r="G34" s="887"/>
      <c r="H34" s="930"/>
      <c r="I34" s="1345">
        <f t="shared" si="1"/>
        <v>1</v>
      </c>
      <c r="J34" s="1109"/>
      <c r="K34" s="1243"/>
    </row>
    <row r="35" spans="2:11" s="991" customFormat="1" ht="14.1" customHeight="1" x14ac:dyDescent="0.2">
      <c r="B35" s="2835"/>
      <c r="C35" s="1160">
        <v>5</v>
      </c>
      <c r="D35" s="1150" t="s">
        <v>670</v>
      </c>
      <c r="E35" s="1252">
        <v>2</v>
      </c>
      <c r="F35" s="888">
        <v>2</v>
      </c>
      <c r="G35" s="887">
        <v>2</v>
      </c>
      <c r="H35" s="930">
        <v>1</v>
      </c>
      <c r="I35" s="1345">
        <f t="shared" si="1"/>
        <v>7</v>
      </c>
      <c r="J35" s="1109"/>
      <c r="K35" s="1243"/>
    </row>
    <row r="36" spans="2:11" s="991" customFormat="1" ht="14.1" customHeight="1" x14ac:dyDescent="0.2">
      <c r="B36" s="2835"/>
      <c r="C36" s="1146">
        <v>6</v>
      </c>
      <c r="D36" s="1149" t="s">
        <v>715</v>
      </c>
      <c r="E36" s="1252">
        <v>2</v>
      </c>
      <c r="F36" s="888">
        <v>1</v>
      </c>
      <c r="G36" s="887"/>
      <c r="H36" s="930"/>
      <c r="I36" s="1345">
        <f t="shared" si="1"/>
        <v>3</v>
      </c>
      <c r="J36" s="1109"/>
      <c r="K36" s="1243"/>
    </row>
    <row r="37" spans="2:11" s="991" customFormat="1" ht="14.1" customHeight="1" x14ac:dyDescent="0.2">
      <c r="B37" s="2835"/>
      <c r="C37" s="1160">
        <v>7</v>
      </c>
      <c r="D37" s="1291" t="s">
        <v>711</v>
      </c>
      <c r="E37" s="1290">
        <v>2</v>
      </c>
      <c r="F37" s="888"/>
      <c r="G37" s="887"/>
      <c r="H37" s="930"/>
      <c r="I37" s="1345">
        <f t="shared" si="1"/>
        <v>2</v>
      </c>
      <c r="J37" s="1109"/>
      <c r="K37" s="1243"/>
    </row>
    <row r="38" spans="2:11" s="991" customFormat="1" ht="14.1" customHeight="1" x14ac:dyDescent="0.2">
      <c r="B38" s="2835"/>
      <c r="C38" s="1146">
        <v>8</v>
      </c>
      <c r="D38" s="1150" t="s">
        <v>673</v>
      </c>
      <c r="E38" s="1252">
        <v>2</v>
      </c>
      <c r="F38" s="888">
        <v>1</v>
      </c>
      <c r="G38" s="887">
        <v>1</v>
      </c>
      <c r="H38" s="930"/>
      <c r="I38" s="1345">
        <f t="shared" si="1"/>
        <v>4</v>
      </c>
      <c r="J38" s="1109"/>
      <c r="K38" s="1243"/>
    </row>
    <row r="39" spans="2:11" s="991" customFormat="1" ht="14.1" customHeight="1" x14ac:dyDescent="0.2">
      <c r="B39" s="2835"/>
      <c r="C39" s="1160">
        <v>9</v>
      </c>
      <c r="D39" s="1150" t="s">
        <v>674</v>
      </c>
      <c r="E39" s="1252">
        <v>2</v>
      </c>
      <c r="F39" s="888">
        <v>1</v>
      </c>
      <c r="G39" s="887">
        <v>1</v>
      </c>
      <c r="H39" s="930"/>
      <c r="I39" s="1345">
        <f t="shared" si="1"/>
        <v>4</v>
      </c>
      <c r="J39" s="1109"/>
      <c r="K39" s="1243"/>
    </row>
    <row r="40" spans="2:11" s="991" customFormat="1" ht="14.1" customHeight="1" x14ac:dyDescent="0.2">
      <c r="B40" s="2835"/>
      <c r="C40" s="1146">
        <v>10</v>
      </c>
      <c r="D40" s="1150" t="s">
        <v>712</v>
      </c>
      <c r="E40" s="1252">
        <v>2</v>
      </c>
      <c r="F40" s="888">
        <v>1</v>
      </c>
      <c r="G40" s="887">
        <v>1</v>
      </c>
      <c r="H40" s="930"/>
      <c r="I40" s="1345">
        <f t="shared" si="1"/>
        <v>4</v>
      </c>
      <c r="J40" s="1109"/>
      <c r="K40" s="1243"/>
    </row>
    <row r="41" spans="2:11" s="991" customFormat="1" ht="14.1" customHeight="1" x14ac:dyDescent="0.2">
      <c r="B41" s="2835"/>
      <c r="C41" s="1160">
        <v>11</v>
      </c>
      <c r="D41" s="1150" t="s">
        <v>676</v>
      </c>
      <c r="E41" s="1252">
        <v>2</v>
      </c>
      <c r="F41" s="888">
        <v>1</v>
      </c>
      <c r="G41" s="887">
        <v>1</v>
      </c>
      <c r="H41" s="930"/>
      <c r="I41" s="1345">
        <f t="shared" si="1"/>
        <v>4</v>
      </c>
      <c r="J41" s="1109"/>
      <c r="K41" s="1243"/>
    </row>
    <row r="42" spans="2:11" s="991" customFormat="1" ht="14.1" customHeight="1" x14ac:dyDescent="0.2">
      <c r="B42" s="2835"/>
      <c r="C42" s="1146">
        <v>12</v>
      </c>
      <c r="D42" s="1289" t="s">
        <v>677</v>
      </c>
      <c r="E42" s="1252">
        <v>3</v>
      </c>
      <c r="F42" s="888">
        <v>4</v>
      </c>
      <c r="G42" s="887">
        <v>3</v>
      </c>
      <c r="H42" s="930">
        <v>4</v>
      </c>
      <c r="I42" s="1345">
        <f t="shared" si="1"/>
        <v>14</v>
      </c>
      <c r="J42" s="1109"/>
      <c r="K42" s="1243"/>
    </row>
    <row r="43" spans="2:11" s="991" customFormat="1" ht="14.1" customHeight="1" x14ac:dyDescent="0.2">
      <c r="B43" s="2835"/>
      <c r="C43" s="1160">
        <v>13</v>
      </c>
      <c r="D43" s="1150" t="s">
        <v>678</v>
      </c>
      <c r="E43" s="1252">
        <v>1</v>
      </c>
      <c r="F43" s="888">
        <v>1</v>
      </c>
      <c r="G43" s="887">
        <v>1</v>
      </c>
      <c r="H43" s="930"/>
      <c r="I43" s="1345">
        <f t="shared" si="1"/>
        <v>3</v>
      </c>
      <c r="J43" s="1109"/>
      <c r="K43" s="1243"/>
    </row>
    <row r="44" spans="2:11" s="991" customFormat="1" ht="14.1" customHeight="1" x14ac:dyDescent="0.2">
      <c r="B44" s="2835"/>
      <c r="C44" s="1146">
        <v>14</v>
      </c>
      <c r="D44" s="1150" t="s">
        <v>680</v>
      </c>
      <c r="E44" s="1252">
        <v>3</v>
      </c>
      <c r="F44" s="888">
        <v>3</v>
      </c>
      <c r="G44" s="887">
        <v>3</v>
      </c>
      <c r="H44" s="930">
        <v>3</v>
      </c>
      <c r="I44" s="1345">
        <f t="shared" si="1"/>
        <v>12</v>
      </c>
      <c r="J44" s="1109"/>
      <c r="K44" s="1243"/>
    </row>
    <row r="45" spans="2:11" s="991" customFormat="1" ht="14.1" customHeight="1" x14ac:dyDescent="0.2">
      <c r="B45" s="2835"/>
      <c r="C45" s="1146">
        <v>15</v>
      </c>
      <c r="D45" s="1150" t="s">
        <v>681</v>
      </c>
      <c r="E45" s="1252">
        <v>1</v>
      </c>
      <c r="F45" s="888"/>
      <c r="G45" s="887"/>
      <c r="H45" s="930"/>
      <c r="I45" s="1345">
        <f t="shared" si="1"/>
        <v>1</v>
      </c>
      <c r="J45" s="1109"/>
      <c r="K45" s="1243"/>
    </row>
    <row r="46" spans="2:11" s="991" customFormat="1" ht="14.1" customHeight="1" x14ac:dyDescent="0.2">
      <c r="B46" s="2835"/>
      <c r="C46" s="1332">
        <v>16</v>
      </c>
      <c r="D46" s="1287" t="s">
        <v>682</v>
      </c>
      <c r="E46" s="1286">
        <v>1</v>
      </c>
      <c r="F46" s="1285">
        <v>1</v>
      </c>
      <c r="G46" s="1284">
        <v>1</v>
      </c>
      <c r="H46" s="1283">
        <v>1</v>
      </c>
      <c r="I46" s="1402">
        <f t="shared" si="1"/>
        <v>4</v>
      </c>
      <c r="J46" s="1357"/>
      <c r="K46" s="1243"/>
    </row>
    <row r="47" spans="2:11" s="991" customFormat="1" ht="19.350000000000001" customHeight="1" thickBot="1" x14ac:dyDescent="0.25">
      <c r="B47" s="2835"/>
      <c r="C47" s="1280" t="s">
        <v>857</v>
      </c>
      <c r="D47" s="1279"/>
      <c r="E47" s="1278"/>
      <c r="F47" s="921"/>
      <c r="G47" s="920"/>
      <c r="H47" s="920"/>
      <c r="I47" s="1413">
        <f t="shared" si="1"/>
        <v>0</v>
      </c>
      <c r="J47" s="2019"/>
      <c r="K47" s="1243"/>
    </row>
    <row r="48" spans="2:11" s="1223" customFormat="1" ht="19.5" hidden="1" customHeight="1" thickTop="1" x14ac:dyDescent="0.2">
      <c r="B48" s="1356"/>
      <c r="C48" s="1266" t="s">
        <v>773</v>
      </c>
      <c r="D48" s="1275"/>
      <c r="E48" s="1273">
        <f>SUM(E49:E54)</f>
        <v>0</v>
      </c>
      <c r="F48" s="1273">
        <f>SUM(F49:F54)</f>
        <v>0</v>
      </c>
      <c r="G48" s="1273">
        <f>SUM(G49:G54)</f>
        <v>0</v>
      </c>
      <c r="H48" s="1274">
        <f>SUM(H49:H54)</f>
        <v>0</v>
      </c>
      <c r="I48" s="1400">
        <f>SUM(I49:I54)</f>
        <v>0</v>
      </c>
      <c r="J48" s="1355"/>
      <c r="K48" s="1243"/>
    </row>
    <row r="49" spans="2:11" s="1223" customFormat="1" ht="14.1" hidden="1" customHeight="1" x14ac:dyDescent="0.2">
      <c r="B49" s="988"/>
      <c r="C49" s="1126">
        <v>1</v>
      </c>
      <c r="D49" s="1259"/>
      <c r="E49" s="1257"/>
      <c r="F49" s="894"/>
      <c r="G49" s="893"/>
      <c r="H49" s="898"/>
      <c r="I49" s="1383">
        <f t="shared" ref="I49:I54" si="2">SUM(E49:H49)</f>
        <v>0</v>
      </c>
      <c r="J49" s="1111"/>
      <c r="K49" s="1243"/>
    </row>
    <row r="50" spans="2:11" s="1223" customFormat="1" ht="14.1" hidden="1" customHeight="1" x14ac:dyDescent="0.2">
      <c r="B50" s="988"/>
      <c r="C50" s="1126">
        <v>2</v>
      </c>
      <c r="D50" s="1253"/>
      <c r="E50" s="1257"/>
      <c r="F50" s="894"/>
      <c r="G50" s="893"/>
      <c r="H50" s="898"/>
      <c r="I50" s="1383">
        <f t="shared" si="2"/>
        <v>0</v>
      </c>
      <c r="J50" s="1111"/>
      <c r="K50" s="1243"/>
    </row>
    <row r="51" spans="2:11" s="1223" customFormat="1" ht="14.1" hidden="1" customHeight="1" x14ac:dyDescent="0.2">
      <c r="B51" s="988"/>
      <c r="C51" s="1126">
        <v>3</v>
      </c>
      <c r="D51" s="1253"/>
      <c r="E51" s="1257"/>
      <c r="F51" s="894"/>
      <c r="G51" s="893"/>
      <c r="H51" s="898"/>
      <c r="I51" s="1383">
        <f t="shared" si="2"/>
        <v>0</v>
      </c>
      <c r="J51" s="1111"/>
      <c r="K51" s="1243"/>
    </row>
    <row r="52" spans="2:11" s="1223" customFormat="1" ht="14.1" hidden="1" customHeight="1" x14ac:dyDescent="0.2">
      <c r="B52" s="929"/>
      <c r="C52" s="1125">
        <v>4</v>
      </c>
      <c r="D52" s="1253"/>
      <c r="E52" s="1252"/>
      <c r="F52" s="888"/>
      <c r="G52" s="887"/>
      <c r="H52" s="930"/>
      <c r="I52" s="1383">
        <f t="shared" si="2"/>
        <v>0</v>
      </c>
      <c r="J52" s="883"/>
      <c r="K52" s="1243"/>
    </row>
    <row r="53" spans="2:11" s="1223" customFormat="1" ht="14.1" hidden="1" customHeight="1" x14ac:dyDescent="0.2">
      <c r="B53" s="929"/>
      <c r="C53" s="1125">
        <v>5</v>
      </c>
      <c r="D53" s="1253"/>
      <c r="E53" s="1252"/>
      <c r="F53" s="888"/>
      <c r="G53" s="887"/>
      <c r="H53" s="930"/>
      <c r="I53" s="1383">
        <f t="shared" si="2"/>
        <v>0</v>
      </c>
      <c r="J53" s="883"/>
      <c r="K53" s="1243"/>
    </row>
    <row r="54" spans="2:11" s="1223" customFormat="1" ht="14.1" hidden="1" customHeight="1" thickBot="1" x14ac:dyDescent="0.25">
      <c r="B54" s="926"/>
      <c r="C54" s="1132">
        <v>6</v>
      </c>
      <c r="D54" s="1248"/>
      <c r="E54" s="1270"/>
      <c r="F54" s="911"/>
      <c r="G54" s="910"/>
      <c r="H54" s="1143"/>
      <c r="I54" s="1383">
        <f t="shared" si="2"/>
        <v>0</v>
      </c>
      <c r="J54" s="1354"/>
      <c r="K54" s="1243"/>
    </row>
    <row r="55" spans="2:11" s="1223" customFormat="1" ht="19.350000000000001" customHeight="1" thickTop="1" x14ac:dyDescent="0.2">
      <c r="B55" s="1265"/>
      <c r="C55" s="1266" t="s">
        <v>772</v>
      </c>
      <c r="D55" s="1265"/>
      <c r="E55" s="1263">
        <f>SUM(E56:E60)</f>
        <v>0</v>
      </c>
      <c r="F55" s="1264">
        <f>SUM(F56:F60)</f>
        <v>0</v>
      </c>
      <c r="G55" s="1263">
        <f>SUM(G56:G60)</f>
        <v>0</v>
      </c>
      <c r="H55" s="1263">
        <f>SUM(H56:H60)</f>
        <v>0</v>
      </c>
      <c r="I55" s="1401">
        <f>SUM(I56:I60)</f>
        <v>0</v>
      </c>
      <c r="J55" s="1353"/>
      <c r="K55" s="1243"/>
    </row>
    <row r="56" spans="2:11" s="1223" customFormat="1" ht="14.1" customHeight="1" x14ac:dyDescent="0.2">
      <c r="B56" s="988"/>
      <c r="C56" s="1126">
        <v>1</v>
      </c>
      <c r="D56" s="1253"/>
      <c r="E56" s="1257"/>
      <c r="F56" s="894"/>
      <c r="G56" s="893"/>
      <c r="H56" s="898"/>
      <c r="I56" s="1383">
        <f t="shared" ref="I56:I64" si="3">SUM(E56:H56)</f>
        <v>0</v>
      </c>
      <c r="J56" s="1111"/>
      <c r="K56" s="1243"/>
    </row>
    <row r="57" spans="2:11" s="1223" customFormat="1" ht="14.1" customHeight="1" x14ac:dyDescent="0.2">
      <c r="B57" s="929"/>
      <c r="C57" s="1125">
        <v>2</v>
      </c>
      <c r="D57" s="1253"/>
      <c r="E57" s="1252"/>
      <c r="F57" s="888"/>
      <c r="G57" s="887"/>
      <c r="H57" s="930"/>
      <c r="I57" s="1383">
        <f t="shared" si="3"/>
        <v>0</v>
      </c>
      <c r="J57" s="883"/>
      <c r="K57" s="1243"/>
    </row>
    <row r="58" spans="2:11" s="1223" customFormat="1" ht="14.1" customHeight="1" x14ac:dyDescent="0.2">
      <c r="B58" s="1133"/>
      <c r="C58" s="1125">
        <v>3</v>
      </c>
      <c r="D58" s="1253"/>
      <c r="E58" s="1252"/>
      <c r="F58" s="888"/>
      <c r="G58" s="887"/>
      <c r="H58" s="930"/>
      <c r="I58" s="1383">
        <f t="shared" si="3"/>
        <v>0</v>
      </c>
      <c r="J58" s="883"/>
      <c r="K58" s="1243"/>
    </row>
    <row r="59" spans="2:11" s="1223" customFormat="1" ht="14.1" customHeight="1" x14ac:dyDescent="0.2">
      <c r="B59" s="929"/>
      <c r="C59" s="1125">
        <v>4</v>
      </c>
      <c r="D59" s="1253"/>
      <c r="E59" s="1252"/>
      <c r="F59" s="888"/>
      <c r="G59" s="887"/>
      <c r="H59" s="930"/>
      <c r="I59" s="1402">
        <f t="shared" si="3"/>
        <v>0</v>
      </c>
      <c r="J59" s="883"/>
      <c r="K59" s="1243"/>
    </row>
    <row r="60" spans="2:11" s="1223" customFormat="1" ht="14.1" customHeight="1" thickBot="1" x14ac:dyDescent="0.25">
      <c r="B60" s="1351"/>
      <c r="C60" s="1142">
        <v>5</v>
      </c>
      <c r="D60" s="1466"/>
      <c r="E60" s="1247"/>
      <c r="F60" s="1246"/>
      <c r="G60" s="1122"/>
      <c r="H60" s="1139"/>
      <c r="I60" s="1460">
        <f t="shared" si="3"/>
        <v>0</v>
      </c>
      <c r="J60" s="1350"/>
      <c r="K60" s="1243"/>
    </row>
    <row r="61" spans="2:11" s="1223" customFormat="1" ht="14.1" customHeight="1" thickTop="1" x14ac:dyDescent="0.2">
      <c r="B61" s="1349"/>
      <c r="C61" s="1241" t="s">
        <v>828</v>
      </c>
      <c r="D61" s="1241"/>
      <c r="E61" s="1240"/>
      <c r="F61" s="1240"/>
      <c r="G61" s="1240"/>
      <c r="H61" s="1240"/>
      <c r="I61" s="1383">
        <f t="shared" si="3"/>
        <v>0</v>
      </c>
      <c r="J61" s="1347"/>
    </row>
    <row r="62" spans="2:11" s="1223" customFormat="1" ht="14.1" customHeight="1" x14ac:dyDescent="0.2">
      <c r="B62" s="1346"/>
      <c r="C62" s="1235" t="s">
        <v>721</v>
      </c>
      <c r="D62" s="1235"/>
      <c r="E62" s="1234"/>
      <c r="F62" s="1234"/>
      <c r="G62" s="1234"/>
      <c r="H62" s="1234"/>
      <c r="I62" s="1383">
        <f t="shared" si="3"/>
        <v>0</v>
      </c>
      <c r="J62" s="1344"/>
    </row>
    <row r="63" spans="2:11" s="1223" customFormat="1" ht="14.1" customHeight="1" x14ac:dyDescent="0.2">
      <c r="B63" s="1346"/>
      <c r="C63" s="1235" t="s">
        <v>829</v>
      </c>
      <c r="D63" s="1235"/>
      <c r="E63" s="1234"/>
      <c r="F63" s="1234"/>
      <c r="G63" s="1234"/>
      <c r="H63" s="1234"/>
      <c r="I63" s="1383">
        <f t="shared" si="3"/>
        <v>0</v>
      </c>
      <c r="J63" s="1344"/>
    </row>
    <row r="64" spans="2:11" s="1223" customFormat="1" ht="14.1" customHeight="1" thickBot="1" x14ac:dyDescent="0.25">
      <c r="B64" s="1343"/>
      <c r="C64" s="1642" t="s">
        <v>853</v>
      </c>
      <c r="D64" s="1342"/>
      <c r="E64" s="1341"/>
      <c r="F64" s="1341"/>
      <c r="G64" s="1341"/>
      <c r="H64" s="1340"/>
      <c r="I64" s="1383">
        <f t="shared" si="3"/>
        <v>0</v>
      </c>
      <c r="J64" s="1338"/>
    </row>
    <row r="65" spans="3:9" ht="18" customHeight="1" x14ac:dyDescent="0.2">
      <c r="C65" s="1472"/>
      <c r="D65" s="2022"/>
      <c r="E65" s="2023"/>
      <c r="F65" s="2023"/>
      <c r="G65" s="2023"/>
      <c r="H65" s="2023"/>
      <c r="I65" s="2023"/>
    </row>
    <row r="66" spans="3:9" ht="15.75" x14ac:dyDescent="0.25">
      <c r="C66" s="1471"/>
      <c r="D66" s="1470"/>
      <c r="E66" s="1469"/>
      <c r="F66" s="1469"/>
      <c r="G66" s="1469"/>
      <c r="H66" s="1469"/>
      <c r="I66" s="1468"/>
    </row>
    <row r="67" spans="3:9" x14ac:dyDescent="0.2">
      <c r="D67" s="1095"/>
      <c r="E67" s="1220"/>
      <c r="F67" s="1095"/>
      <c r="G67" s="1095"/>
      <c r="H67" s="1203"/>
      <c r="I67" s="1095"/>
    </row>
  </sheetData>
  <sheetProtection algorithmName="SHA-512" hashValue="wbqQpXLcvTBO7lX03KNfT3KHKxCNXkX7MOiLivihwRAeQxhu3NSVN/YN8qMn+foMXwr7C9cCrgn86vxcIeXyGg==" saltValue="OVhr/oP1i9VJkn2dExoN+A==" spinCount="100000" sheet="1" formatRows="0"/>
  <mergeCells count="14">
    <mergeCell ref="J13:J19"/>
    <mergeCell ref="J6:J12"/>
    <mergeCell ref="B21:B30"/>
    <mergeCell ref="B31:B47"/>
    <mergeCell ref="E6:H6"/>
    <mergeCell ref="E10:H10"/>
    <mergeCell ref="E12:H12"/>
    <mergeCell ref="E7:H7"/>
    <mergeCell ref="E9:H9"/>
    <mergeCell ref="I2:J2"/>
    <mergeCell ref="H5:I5"/>
    <mergeCell ref="B6:D12"/>
    <mergeCell ref="I6:I12"/>
    <mergeCell ref="D3:G3"/>
  </mergeCells>
  <printOptions horizontalCentered="1"/>
  <pageMargins left="0.59055118110236227" right="0.51181102362204722" top="1.1811023622047245" bottom="0.98425196850393704" header="0.51181102362204722" footer="0.51181102362204722"/>
  <pageSetup paperSize="9" scale="55"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112DC8C9-EBE5-41D8-AD46-9714755827DF}">
          <x14:formula1>
            <xm:f>słownik!$A$2:$A$175</xm:f>
          </x14:formula1>
          <xm:sqref>D49:D54 D56:D60</xm:sqref>
        </x14:dataValidation>
      </x14:dataValidations>
    </ext>
  </extLst>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F6A0AB-4BAE-4C31-BC84-43A54D2D4CEB}">
  <sheetPr>
    <tabColor rgb="FFFF0000"/>
    <pageSetUpPr fitToPage="1"/>
  </sheetPr>
  <dimension ref="B1:K66"/>
  <sheetViews>
    <sheetView view="pageBreakPreview" zoomScale="90" zoomScaleNormal="100" zoomScaleSheetLayoutView="90" workbookViewId="0">
      <selection activeCell="H1" sqref="H1:J1"/>
    </sheetView>
  </sheetViews>
  <sheetFormatPr defaultColWidth="9.28515625" defaultRowHeight="12.75" x14ac:dyDescent="0.2"/>
  <cols>
    <col min="1" max="1" width="2.85546875" style="874" customWidth="1"/>
    <col min="2" max="2" width="8.5703125" style="874" customWidth="1"/>
    <col min="3" max="3" width="4.42578125" style="874" customWidth="1"/>
    <col min="4" max="4" width="45.7109375" style="874" customWidth="1"/>
    <col min="5" max="8" width="7.7109375" style="874" customWidth="1"/>
    <col min="9" max="9" width="10.140625" style="874" customWidth="1"/>
    <col min="10" max="10" width="12.28515625" style="874" customWidth="1"/>
    <col min="11" max="11" width="5.42578125" style="874" customWidth="1"/>
    <col min="12" max="16384" width="9.28515625" style="874"/>
  </cols>
  <sheetData>
    <row r="1" spans="2:11" s="1223" customFormat="1" ht="18" x14ac:dyDescent="0.2">
      <c r="B1" s="966"/>
      <c r="C1" s="966"/>
      <c r="D1" s="965" t="str">
        <f>wizyt!C3</f>
        <v>??</v>
      </c>
      <c r="E1" s="1017"/>
      <c r="F1" s="1017"/>
      <c r="G1" s="1017"/>
      <c r="H1" s="2040" t="str">
        <f>wizyt!$B$1</f>
        <v xml:space="preserve"> </v>
      </c>
      <c r="I1" s="2708" t="str">
        <f>wizyt!$D$1</f>
        <v xml:space="preserve"> </v>
      </c>
      <c r="J1" s="2709"/>
    </row>
    <row r="2" spans="2:11" s="1223" customFormat="1" ht="20.25" x14ac:dyDescent="0.2">
      <c r="B2" s="270"/>
      <c r="C2" s="270"/>
      <c r="D2" s="2710" t="s">
        <v>755</v>
      </c>
      <c r="E2" s="2710"/>
      <c r="F2" s="2710"/>
      <c r="G2" s="2710"/>
      <c r="H2" s="998" t="str">
        <f>wizyt!H3</f>
        <v>2023/2024</v>
      </c>
      <c r="J2" s="270"/>
    </row>
    <row r="3" spans="2:11" s="1223" customFormat="1" ht="18.75" customHeight="1" x14ac:dyDescent="0.2">
      <c r="B3" s="997" t="s">
        <v>775</v>
      </c>
      <c r="C3" s="963"/>
      <c r="D3" s="996"/>
      <c r="E3" s="996" t="s">
        <v>30</v>
      </c>
      <c r="F3" s="996"/>
      <c r="G3" s="996"/>
      <c r="I3" s="995"/>
      <c r="J3" s="270"/>
    </row>
    <row r="4" spans="2:11" s="1223" customFormat="1" ht="27" customHeight="1" thickBot="1" x14ac:dyDescent="0.25">
      <c r="B4" s="1475" t="s">
        <v>883</v>
      </c>
      <c r="C4" s="1322"/>
      <c r="D4" s="330"/>
      <c r="E4" s="1321"/>
      <c r="F4" s="1016"/>
      <c r="G4" s="1016"/>
      <c r="H4" s="2849"/>
      <c r="I4" s="2849"/>
      <c r="J4" s="270"/>
    </row>
    <row r="5" spans="2:11" s="1223" customFormat="1" ht="12.75" customHeight="1" x14ac:dyDescent="0.2">
      <c r="B5" s="2713" t="s">
        <v>756</v>
      </c>
      <c r="C5" s="2765"/>
      <c r="D5" s="2765"/>
      <c r="E5" s="2850" t="s">
        <v>691</v>
      </c>
      <c r="F5" s="2851"/>
      <c r="G5" s="2851"/>
      <c r="H5" s="2852"/>
      <c r="I5" s="2853" t="s">
        <v>790</v>
      </c>
      <c r="J5" s="2838" t="s">
        <v>758</v>
      </c>
    </row>
    <row r="6" spans="2:11" s="1223" customFormat="1" ht="12.75" customHeight="1" x14ac:dyDescent="0.2">
      <c r="B6" s="2715"/>
      <c r="C6" s="2766"/>
      <c r="D6" s="2766"/>
      <c r="E6" s="2841" t="s">
        <v>644</v>
      </c>
      <c r="F6" s="2841"/>
      <c r="G6" s="2841"/>
      <c r="H6" s="2842"/>
      <c r="I6" s="2854"/>
      <c r="J6" s="2839"/>
    </row>
    <row r="7" spans="2:11" s="1223" customFormat="1" ht="12.75" customHeight="1" x14ac:dyDescent="0.2">
      <c r="B7" s="2715"/>
      <c r="C7" s="2766"/>
      <c r="D7" s="2766"/>
      <c r="E7" s="958" t="s">
        <v>523</v>
      </c>
      <c r="F7" s="958" t="s">
        <v>524</v>
      </c>
      <c r="G7" s="958" t="s">
        <v>525</v>
      </c>
      <c r="H7" s="960" t="s">
        <v>526</v>
      </c>
      <c r="I7" s="2854"/>
      <c r="J7" s="2839"/>
    </row>
    <row r="8" spans="2:11" s="1223" customFormat="1" ht="12.75" customHeight="1" x14ac:dyDescent="0.2">
      <c r="B8" s="2715"/>
      <c r="C8" s="2766"/>
      <c r="D8" s="2766"/>
      <c r="E8" s="2824" t="s">
        <v>856</v>
      </c>
      <c r="F8" s="2825"/>
      <c r="G8" s="2825"/>
      <c r="H8" s="2826"/>
      <c r="I8" s="2854"/>
      <c r="J8" s="2839"/>
    </row>
    <row r="9" spans="2:11" s="1223" customFormat="1" ht="12.75" customHeight="1" x14ac:dyDescent="0.2">
      <c r="B9" s="2715"/>
      <c r="C9" s="2766"/>
      <c r="D9" s="2766"/>
      <c r="E9" s="2754" t="s">
        <v>844</v>
      </c>
      <c r="F9" s="2695"/>
      <c r="G9" s="2695"/>
      <c r="H9" s="2809"/>
      <c r="I9" s="2854"/>
      <c r="J9" s="2839"/>
    </row>
    <row r="10" spans="2:11" s="1223" customFormat="1" ht="12.75" customHeight="1" x14ac:dyDescent="0.2">
      <c r="B10" s="2715"/>
      <c r="C10" s="2766"/>
      <c r="D10" s="2766"/>
      <c r="E10" s="1728">
        <f>'kalendarz  A'!$F$30</f>
        <v>27</v>
      </c>
      <c r="F10" s="1728">
        <f>'kalendarz  A'!$F$30</f>
        <v>27</v>
      </c>
      <c r="G10" s="1728">
        <f>'kalendarz  A'!$F$30</f>
        <v>27</v>
      </c>
      <c r="H10" s="1728">
        <f>'kalendarz  A'!$F$31</f>
        <v>11</v>
      </c>
      <c r="I10" s="2854"/>
      <c r="J10" s="2839"/>
    </row>
    <row r="11" spans="2:11" s="1223" customFormat="1" ht="16.5" customHeight="1" thickBot="1" x14ac:dyDescent="0.25">
      <c r="B11" s="2717"/>
      <c r="C11" s="2767"/>
      <c r="D11" s="2767"/>
      <c r="E11" s="2827" t="s">
        <v>845</v>
      </c>
      <c r="F11" s="2828"/>
      <c r="G11" s="2828"/>
      <c r="H11" s="2829"/>
      <c r="I11" s="2855"/>
      <c r="J11" s="2840"/>
    </row>
    <row r="12" spans="2:11" s="1223" customFormat="1" ht="27" customHeight="1" thickBot="1" x14ac:dyDescent="0.25">
      <c r="B12" s="1375"/>
      <c r="C12" s="1316"/>
      <c r="D12" s="1315" t="s">
        <v>818</v>
      </c>
      <c r="E12" s="1314">
        <f>SUM(E16:E18)+E13</f>
        <v>32</v>
      </c>
      <c r="F12" s="1314">
        <f>SUM(F16:F18)+F13</f>
        <v>26</v>
      </c>
      <c r="G12" s="1314">
        <f>SUM(G16:G18)+G13</f>
        <v>23</v>
      </c>
      <c r="H12" s="1314">
        <f>SUM(H16:H18)+H13</f>
        <v>18</v>
      </c>
      <c r="I12" s="1313">
        <f t="shared" ref="I12:I18" si="0">SUM(E12:H12)</f>
        <v>99</v>
      </c>
      <c r="J12" s="2843"/>
      <c r="K12" s="1243"/>
    </row>
    <row r="13" spans="2:11" s="1223" customFormat="1" ht="14.25" customHeight="1" x14ac:dyDescent="0.2">
      <c r="B13" s="1372"/>
      <c r="C13" s="1308"/>
      <c r="D13" s="1183" t="s">
        <v>819</v>
      </c>
      <c r="E13" s="1307">
        <f>SUM(E14:E15)</f>
        <v>32</v>
      </c>
      <c r="F13" s="1307">
        <f>SUM(F14:F15)</f>
        <v>26</v>
      </c>
      <c r="G13" s="1307">
        <f>SUM(G14:G15)</f>
        <v>23</v>
      </c>
      <c r="H13" s="1307">
        <f>SUM(H14:H15)</f>
        <v>18</v>
      </c>
      <c r="I13" s="1373">
        <f t="shared" si="0"/>
        <v>99</v>
      </c>
      <c r="J13" s="2844"/>
      <c r="K13" s="1243"/>
    </row>
    <row r="14" spans="2:11" s="1223" customFormat="1" ht="14.25" customHeight="1" x14ac:dyDescent="0.2">
      <c r="B14" s="1372"/>
      <c r="C14" s="1308"/>
      <c r="D14" s="1183" t="s">
        <v>820</v>
      </c>
      <c r="E14" s="1307">
        <f>SUM(E20:E29)</f>
        <v>0</v>
      </c>
      <c r="F14" s="1307">
        <f>SUM(F20:F29)</f>
        <v>0</v>
      </c>
      <c r="G14" s="1307">
        <f>SUM(G20:G29)</f>
        <v>0</v>
      </c>
      <c r="H14" s="1307">
        <f>SUM(H20:H29)</f>
        <v>0</v>
      </c>
      <c r="I14" s="1373">
        <f t="shared" si="0"/>
        <v>0</v>
      </c>
      <c r="J14" s="2844"/>
      <c r="K14" s="1243"/>
    </row>
    <row r="15" spans="2:11" s="1223" customFormat="1" ht="14.25" customHeight="1" x14ac:dyDescent="0.2">
      <c r="B15" s="1372"/>
      <c r="C15" s="1308"/>
      <c r="D15" s="1183" t="s">
        <v>821</v>
      </c>
      <c r="E15" s="1307">
        <f>SUM(E30:E46)</f>
        <v>32</v>
      </c>
      <c r="F15" s="1307">
        <f>SUM(F30:F46)</f>
        <v>26</v>
      </c>
      <c r="G15" s="1307">
        <f>SUM(G30:G46)</f>
        <v>23</v>
      </c>
      <c r="H15" s="1307">
        <f>SUM(H30:H46)</f>
        <v>18</v>
      </c>
      <c r="I15" s="1373">
        <f t="shared" si="0"/>
        <v>99</v>
      </c>
      <c r="J15" s="2844"/>
      <c r="K15" s="1243"/>
    </row>
    <row r="16" spans="2:11" s="1223" customFormat="1" ht="14.25" customHeight="1" x14ac:dyDescent="0.2">
      <c r="B16" s="1372"/>
      <c r="C16" s="1308"/>
      <c r="D16" s="1183" t="s">
        <v>822</v>
      </c>
      <c r="E16" s="1307">
        <f>E47</f>
        <v>0</v>
      </c>
      <c r="F16" s="1311">
        <f>F47</f>
        <v>0</v>
      </c>
      <c r="G16" s="1311">
        <f>G47</f>
        <v>0</v>
      </c>
      <c r="H16" s="1312">
        <f>H47</f>
        <v>0</v>
      </c>
      <c r="I16" s="1373">
        <f t="shared" si="0"/>
        <v>0</v>
      </c>
      <c r="J16" s="2844"/>
      <c r="K16" s="1243"/>
    </row>
    <row r="17" spans="2:11" s="1223" customFormat="1" ht="14.25" customHeight="1" x14ac:dyDescent="0.2">
      <c r="B17" s="1372"/>
      <c r="C17" s="1308"/>
      <c r="D17" s="1183" t="s">
        <v>823</v>
      </c>
      <c r="E17" s="1307">
        <f>E54</f>
        <v>0</v>
      </c>
      <c r="F17" s="1311">
        <f>F54</f>
        <v>0</v>
      </c>
      <c r="G17" s="1311">
        <f>G54</f>
        <v>0</v>
      </c>
      <c r="H17" s="1311">
        <f>H54</f>
        <v>0</v>
      </c>
      <c r="I17" s="1373">
        <f t="shared" si="0"/>
        <v>0</v>
      </c>
      <c r="J17" s="2844"/>
      <c r="K17" s="1243"/>
    </row>
    <row r="18" spans="2:11" s="1223" customFormat="1" ht="13.5" customHeight="1" thickBot="1" x14ac:dyDescent="0.25">
      <c r="B18" s="1372"/>
      <c r="C18" s="1308"/>
      <c r="D18" s="1039" t="s">
        <v>846</v>
      </c>
      <c r="E18" s="1307">
        <f>SUM(E60:E63)</f>
        <v>0</v>
      </c>
      <c r="F18" s="1307">
        <f>SUM(F60:F63)</f>
        <v>0</v>
      </c>
      <c r="G18" s="1307">
        <f>SUM(G60:G63)</f>
        <v>0</v>
      </c>
      <c r="H18" s="1307">
        <f>SUM(H60:H63)</f>
        <v>0</v>
      </c>
      <c r="I18" s="1373">
        <f t="shared" si="0"/>
        <v>0</v>
      </c>
      <c r="J18" s="2845"/>
      <c r="K18" s="1243"/>
    </row>
    <row r="19" spans="2:11" s="1223" customFormat="1" ht="19.5" customHeight="1" x14ac:dyDescent="0.2">
      <c r="B19" s="1869"/>
      <c r="C19" s="1865" t="s">
        <v>766</v>
      </c>
      <c r="D19" s="1865"/>
      <c r="E19" s="1866"/>
      <c r="F19" s="1866"/>
      <c r="G19" s="1866"/>
      <c r="H19" s="1866"/>
      <c r="I19" s="1866"/>
      <c r="J19" s="1870"/>
      <c r="K19" s="1243"/>
    </row>
    <row r="20" spans="2:11" s="991" customFormat="1" ht="14.1" customHeight="1" x14ac:dyDescent="0.2">
      <c r="B20" s="2878" t="s">
        <v>826</v>
      </c>
      <c r="C20" s="1303">
        <v>1</v>
      </c>
      <c r="D20" s="1304" t="s">
        <v>800</v>
      </c>
      <c r="E20" s="1411"/>
      <c r="F20" s="1295"/>
      <c r="G20" s="945"/>
      <c r="H20" s="947"/>
      <c r="I20" s="1413">
        <f t="shared" ref="I20:I46" si="1">SUM(E20:H20)</f>
        <v>0</v>
      </c>
      <c r="J20" s="1367"/>
      <c r="K20" s="1243"/>
    </row>
    <row r="21" spans="2:11" s="991" customFormat="1" ht="14.1" customHeight="1" x14ac:dyDescent="0.2">
      <c r="B21" s="2879"/>
      <c r="C21" s="1125">
        <v>2</v>
      </c>
      <c r="D21" s="1302" t="s">
        <v>770</v>
      </c>
      <c r="E21" s="1392"/>
      <c r="F21" s="894"/>
      <c r="G21" s="893"/>
      <c r="H21" s="886"/>
      <c r="I21" s="1345">
        <f t="shared" si="1"/>
        <v>0</v>
      </c>
      <c r="J21" s="1369"/>
      <c r="K21" s="1243"/>
    </row>
    <row r="22" spans="2:11" s="991" customFormat="1" ht="14.1" customHeight="1" x14ac:dyDescent="0.2">
      <c r="B22" s="2879"/>
      <c r="C22" s="1125">
        <v>3</v>
      </c>
      <c r="D22" s="1302" t="s">
        <v>801</v>
      </c>
      <c r="E22" s="1392"/>
      <c r="F22" s="894"/>
      <c r="G22" s="893"/>
      <c r="H22" s="889"/>
      <c r="I22" s="1345">
        <f t="shared" si="1"/>
        <v>0</v>
      </c>
      <c r="J22" s="1369"/>
      <c r="K22" s="1243"/>
    </row>
    <row r="23" spans="2:11" s="991" customFormat="1" ht="14.1" customHeight="1" x14ac:dyDescent="0.2">
      <c r="B23" s="2879"/>
      <c r="C23" s="1125">
        <v>4</v>
      </c>
      <c r="D23" s="1302" t="s">
        <v>713</v>
      </c>
      <c r="E23" s="1392"/>
      <c r="F23" s="894"/>
      <c r="G23" s="893"/>
      <c r="H23" s="889"/>
      <c r="I23" s="1345">
        <f t="shared" si="1"/>
        <v>0</v>
      </c>
      <c r="J23" s="1369"/>
      <c r="K23" s="1243"/>
    </row>
    <row r="24" spans="2:11" s="991" customFormat="1" ht="14.1" customHeight="1" x14ac:dyDescent="0.2">
      <c r="B24" s="2879"/>
      <c r="C24" s="1125">
        <v>5</v>
      </c>
      <c r="D24" s="1302" t="s">
        <v>802</v>
      </c>
      <c r="E24" s="1392"/>
      <c r="F24" s="894"/>
      <c r="G24" s="893"/>
      <c r="H24" s="898"/>
      <c r="I24" s="1345">
        <f t="shared" si="1"/>
        <v>0</v>
      </c>
      <c r="J24" s="1369"/>
      <c r="K24" s="1243"/>
    </row>
    <row r="25" spans="2:11" s="991" customFormat="1" ht="14.1" customHeight="1" x14ac:dyDescent="0.2">
      <c r="B25" s="2879"/>
      <c r="C25" s="1125">
        <v>6</v>
      </c>
      <c r="D25" s="1302" t="s">
        <v>803</v>
      </c>
      <c r="E25" s="1392"/>
      <c r="F25" s="894"/>
      <c r="G25" s="893"/>
      <c r="H25" s="898"/>
      <c r="I25" s="1345">
        <f t="shared" si="1"/>
        <v>0</v>
      </c>
      <c r="J25" s="1369"/>
      <c r="K25" s="1243"/>
    </row>
    <row r="26" spans="2:11" s="991" customFormat="1" ht="14.1" customHeight="1" x14ac:dyDescent="0.2">
      <c r="B26" s="2879"/>
      <c r="C26" s="1125">
        <v>7</v>
      </c>
      <c r="D26" s="1302" t="s">
        <v>769</v>
      </c>
      <c r="E26" s="1392"/>
      <c r="F26" s="894"/>
      <c r="G26" s="893"/>
      <c r="H26" s="898"/>
      <c r="I26" s="1345">
        <f t="shared" si="1"/>
        <v>0</v>
      </c>
      <c r="J26" s="1369"/>
      <c r="K26" s="1243"/>
    </row>
    <row r="27" spans="2:11" s="991" customFormat="1" ht="14.1" customHeight="1" x14ac:dyDescent="0.2">
      <c r="B27" s="2879"/>
      <c r="C27" s="1125">
        <v>8</v>
      </c>
      <c r="D27" s="1302" t="s">
        <v>694</v>
      </c>
      <c r="E27" s="1392"/>
      <c r="F27" s="894"/>
      <c r="G27" s="893"/>
      <c r="H27" s="898"/>
      <c r="I27" s="1345">
        <f t="shared" si="1"/>
        <v>0</v>
      </c>
      <c r="J27" s="1369"/>
      <c r="K27" s="1243"/>
    </row>
    <row r="28" spans="2:11" s="991" customFormat="1" ht="14.1" customHeight="1" x14ac:dyDescent="0.2">
      <c r="B28" s="2879"/>
      <c r="C28" s="1125">
        <v>9</v>
      </c>
      <c r="D28" s="1302" t="s">
        <v>716</v>
      </c>
      <c r="E28" s="1392"/>
      <c r="F28" s="894"/>
      <c r="G28" s="893"/>
      <c r="H28" s="898"/>
      <c r="I28" s="1345">
        <f t="shared" si="1"/>
        <v>0</v>
      </c>
      <c r="J28" s="1369"/>
      <c r="K28" s="1243"/>
    </row>
    <row r="29" spans="2:11" s="991" customFormat="1" ht="14.1" customHeight="1" x14ac:dyDescent="0.2">
      <c r="B29" s="2880"/>
      <c r="C29" s="1333">
        <v>10</v>
      </c>
      <c r="D29" s="1300" t="s">
        <v>702</v>
      </c>
      <c r="E29" s="1407"/>
      <c r="F29" s="1285"/>
      <c r="G29" s="1284"/>
      <c r="H29" s="1283"/>
      <c r="I29" s="1345">
        <f t="shared" si="1"/>
        <v>0</v>
      </c>
      <c r="J29" s="1357"/>
      <c r="K29" s="1243"/>
    </row>
    <row r="30" spans="2:11" s="991" customFormat="1" ht="14.1" customHeight="1" x14ac:dyDescent="0.2">
      <c r="B30" s="2834" t="s">
        <v>848</v>
      </c>
      <c r="C30" s="1288">
        <v>1</v>
      </c>
      <c r="D30" s="1297" t="s">
        <v>666</v>
      </c>
      <c r="E30" s="1411">
        <v>4</v>
      </c>
      <c r="F30" s="1295">
        <v>4</v>
      </c>
      <c r="G30" s="945">
        <v>4</v>
      </c>
      <c r="H30" s="947">
        <v>4</v>
      </c>
      <c r="I30" s="1345">
        <f t="shared" si="1"/>
        <v>16</v>
      </c>
      <c r="J30" s="1367"/>
      <c r="K30" s="1243"/>
    </row>
    <row r="31" spans="2:11" s="991" customFormat="1" ht="14.1" customHeight="1" x14ac:dyDescent="0.2">
      <c r="B31" s="2835"/>
      <c r="C31" s="1146">
        <v>2</v>
      </c>
      <c r="D31" s="1153" t="s">
        <v>849</v>
      </c>
      <c r="E31" s="1390">
        <v>3</v>
      </c>
      <c r="F31" s="888">
        <v>3</v>
      </c>
      <c r="G31" s="887">
        <v>3</v>
      </c>
      <c r="H31" s="930">
        <v>3</v>
      </c>
      <c r="I31" s="1345">
        <f t="shared" si="1"/>
        <v>12</v>
      </c>
      <c r="J31" s="1109"/>
      <c r="K31" s="1243"/>
    </row>
    <row r="32" spans="2:11" s="991" customFormat="1" ht="14.1" customHeight="1" x14ac:dyDescent="0.2">
      <c r="B32" s="2835"/>
      <c r="C32" s="1160">
        <v>3</v>
      </c>
      <c r="D32" s="1153" t="s">
        <v>850</v>
      </c>
      <c r="E32" s="1390">
        <v>2</v>
      </c>
      <c r="F32" s="888">
        <v>2</v>
      </c>
      <c r="G32" s="887">
        <v>2</v>
      </c>
      <c r="H32" s="930">
        <v>2</v>
      </c>
      <c r="I32" s="1345">
        <f t="shared" si="1"/>
        <v>8</v>
      </c>
      <c r="J32" s="1109"/>
      <c r="K32" s="1243"/>
    </row>
    <row r="33" spans="2:11" s="991" customFormat="1" ht="14.1" customHeight="1" x14ac:dyDescent="0.2">
      <c r="B33" s="2835"/>
      <c r="C33" s="1146">
        <v>4</v>
      </c>
      <c r="D33" s="1150" t="s">
        <v>851</v>
      </c>
      <c r="E33" s="1390">
        <v>1</v>
      </c>
      <c r="F33" s="888"/>
      <c r="G33" s="887"/>
      <c r="H33" s="930"/>
      <c r="I33" s="1345">
        <f t="shared" si="1"/>
        <v>1</v>
      </c>
      <c r="J33" s="1109"/>
      <c r="K33" s="1243"/>
    </row>
    <row r="34" spans="2:11" s="991" customFormat="1" ht="14.1" customHeight="1" x14ac:dyDescent="0.2">
      <c r="B34" s="2835"/>
      <c r="C34" s="1160">
        <v>5</v>
      </c>
      <c r="D34" s="1150" t="s">
        <v>670</v>
      </c>
      <c r="E34" s="1390">
        <v>2</v>
      </c>
      <c r="F34" s="888">
        <v>2</v>
      </c>
      <c r="G34" s="887">
        <v>2</v>
      </c>
      <c r="H34" s="930">
        <v>1</v>
      </c>
      <c r="I34" s="1345">
        <f t="shared" si="1"/>
        <v>7</v>
      </c>
      <c r="J34" s="1109"/>
      <c r="K34" s="1243"/>
    </row>
    <row r="35" spans="2:11" s="991" customFormat="1" ht="14.1" customHeight="1" x14ac:dyDescent="0.2">
      <c r="B35" s="2835"/>
      <c r="C35" s="1146">
        <v>6</v>
      </c>
      <c r="D35" s="1149" t="s">
        <v>715</v>
      </c>
      <c r="E35" s="1390">
        <v>2</v>
      </c>
      <c r="F35" s="888">
        <v>1</v>
      </c>
      <c r="G35" s="887"/>
      <c r="H35" s="930"/>
      <c r="I35" s="1345">
        <f t="shared" si="1"/>
        <v>3</v>
      </c>
      <c r="J35" s="1109"/>
      <c r="K35" s="1243"/>
    </row>
    <row r="36" spans="2:11" s="991" customFormat="1" ht="14.1" customHeight="1" x14ac:dyDescent="0.2">
      <c r="B36" s="2835"/>
      <c r="C36" s="1160">
        <v>7</v>
      </c>
      <c r="D36" s="1148" t="s">
        <v>677</v>
      </c>
      <c r="E36" s="1390">
        <v>3</v>
      </c>
      <c r="F36" s="888">
        <v>4</v>
      </c>
      <c r="G36" s="887">
        <v>3</v>
      </c>
      <c r="H36" s="930">
        <v>4</v>
      </c>
      <c r="I36" s="1345">
        <f t="shared" si="1"/>
        <v>14</v>
      </c>
      <c r="J36" s="1109"/>
      <c r="K36" s="1243"/>
    </row>
    <row r="37" spans="2:11" s="991" customFormat="1" ht="14.1" customHeight="1" x14ac:dyDescent="0.2">
      <c r="B37" s="2835"/>
      <c r="C37" s="1146">
        <v>8</v>
      </c>
      <c r="D37" s="1150" t="s">
        <v>676</v>
      </c>
      <c r="E37" s="1390">
        <v>2</v>
      </c>
      <c r="F37" s="888">
        <v>1</v>
      </c>
      <c r="G37" s="887">
        <v>1</v>
      </c>
      <c r="H37" s="930"/>
      <c r="I37" s="1345">
        <f t="shared" si="1"/>
        <v>4</v>
      </c>
      <c r="J37" s="1109"/>
      <c r="K37" s="1243"/>
    </row>
    <row r="38" spans="2:11" s="991" customFormat="1" ht="14.1" customHeight="1" x14ac:dyDescent="0.2">
      <c r="B38" s="2835"/>
      <c r="C38" s="1160">
        <v>9</v>
      </c>
      <c r="D38" s="1150" t="s">
        <v>712</v>
      </c>
      <c r="E38" s="1390">
        <v>2</v>
      </c>
      <c r="F38" s="888">
        <v>1</v>
      </c>
      <c r="G38" s="887">
        <v>1</v>
      </c>
      <c r="H38" s="930"/>
      <c r="I38" s="1345">
        <f t="shared" si="1"/>
        <v>4</v>
      </c>
      <c r="J38" s="1109"/>
      <c r="K38" s="1243"/>
    </row>
    <row r="39" spans="2:11" s="991" customFormat="1" ht="14.1" customHeight="1" x14ac:dyDescent="0.2">
      <c r="B39" s="2835"/>
      <c r="C39" s="1146">
        <v>10</v>
      </c>
      <c r="D39" s="1150" t="s">
        <v>673</v>
      </c>
      <c r="E39" s="1390">
        <v>2</v>
      </c>
      <c r="F39" s="888">
        <v>1</v>
      </c>
      <c r="G39" s="887">
        <v>1</v>
      </c>
      <c r="H39" s="930"/>
      <c r="I39" s="1345">
        <f t="shared" si="1"/>
        <v>4</v>
      </c>
      <c r="J39" s="1109"/>
      <c r="K39" s="1243"/>
    </row>
    <row r="40" spans="2:11" s="991" customFormat="1" ht="14.1" customHeight="1" x14ac:dyDescent="0.2">
      <c r="B40" s="2835"/>
      <c r="C40" s="1160">
        <v>11</v>
      </c>
      <c r="D40" s="1150" t="s">
        <v>674</v>
      </c>
      <c r="E40" s="1390">
        <v>2</v>
      </c>
      <c r="F40" s="888">
        <v>1</v>
      </c>
      <c r="G40" s="887">
        <v>1</v>
      </c>
      <c r="H40" s="930"/>
      <c r="I40" s="1345">
        <f t="shared" si="1"/>
        <v>4</v>
      </c>
      <c r="J40" s="1109"/>
      <c r="K40" s="1243"/>
    </row>
    <row r="41" spans="2:11" s="991" customFormat="1" ht="14.1" customHeight="1" x14ac:dyDescent="0.2">
      <c r="B41" s="2835"/>
      <c r="C41" s="1146">
        <v>12</v>
      </c>
      <c r="D41" s="1150" t="s">
        <v>681</v>
      </c>
      <c r="E41" s="1390">
        <v>1</v>
      </c>
      <c r="F41" s="888"/>
      <c r="G41" s="887"/>
      <c r="H41" s="930"/>
      <c r="I41" s="1345">
        <f t="shared" si="1"/>
        <v>1</v>
      </c>
      <c r="J41" s="1109"/>
      <c r="K41" s="1243"/>
    </row>
    <row r="42" spans="2:11" s="991" customFormat="1" ht="14.1" customHeight="1" x14ac:dyDescent="0.2">
      <c r="B42" s="2835"/>
      <c r="C42" s="1160">
        <v>13</v>
      </c>
      <c r="D42" s="1150" t="s">
        <v>680</v>
      </c>
      <c r="E42" s="1390">
        <v>3</v>
      </c>
      <c r="F42" s="888">
        <v>3</v>
      </c>
      <c r="G42" s="887">
        <v>3</v>
      </c>
      <c r="H42" s="930">
        <v>3</v>
      </c>
      <c r="I42" s="1345">
        <f t="shared" si="1"/>
        <v>12</v>
      </c>
      <c r="J42" s="1109"/>
      <c r="K42" s="1243"/>
    </row>
    <row r="43" spans="2:11" s="991" customFormat="1" ht="14.1" customHeight="1" x14ac:dyDescent="0.2">
      <c r="B43" s="2835"/>
      <c r="C43" s="1146">
        <v>14</v>
      </c>
      <c r="D43" s="1150" t="s">
        <v>678</v>
      </c>
      <c r="E43" s="1390">
        <v>1</v>
      </c>
      <c r="F43" s="888">
        <v>1</v>
      </c>
      <c r="G43" s="887">
        <v>1</v>
      </c>
      <c r="H43" s="930"/>
      <c r="I43" s="1345">
        <f t="shared" si="1"/>
        <v>3</v>
      </c>
      <c r="J43" s="1109"/>
      <c r="K43" s="1243"/>
    </row>
    <row r="44" spans="2:11" s="991" customFormat="1" ht="14.1" customHeight="1" x14ac:dyDescent="0.2">
      <c r="B44" s="2835"/>
      <c r="C44" s="1146">
        <v>15</v>
      </c>
      <c r="D44" s="1149" t="s">
        <v>719</v>
      </c>
      <c r="E44" s="1390">
        <v>1</v>
      </c>
      <c r="F44" s="888">
        <v>1</v>
      </c>
      <c r="G44" s="887"/>
      <c r="H44" s="930"/>
      <c r="I44" s="1345">
        <f t="shared" si="1"/>
        <v>2</v>
      </c>
      <c r="J44" s="1109"/>
      <c r="K44" s="1243"/>
    </row>
    <row r="45" spans="2:11" s="991" customFormat="1" ht="14.1" customHeight="1" x14ac:dyDescent="0.2">
      <c r="B45" s="2835"/>
      <c r="C45" s="1332">
        <v>16</v>
      </c>
      <c r="D45" s="1287" t="s">
        <v>682</v>
      </c>
      <c r="E45" s="1407">
        <v>1</v>
      </c>
      <c r="F45" s="1285">
        <v>1</v>
      </c>
      <c r="G45" s="1284">
        <v>1</v>
      </c>
      <c r="H45" s="1283">
        <v>1</v>
      </c>
      <c r="I45" s="1402">
        <f t="shared" si="1"/>
        <v>4</v>
      </c>
      <c r="J45" s="1357"/>
      <c r="K45" s="1243"/>
    </row>
    <row r="46" spans="2:11" s="991" customFormat="1" ht="19.350000000000001" customHeight="1" thickBot="1" x14ac:dyDescent="0.25">
      <c r="B46" s="2835"/>
      <c r="C46" s="1280" t="s">
        <v>857</v>
      </c>
      <c r="D46" s="1279"/>
      <c r="E46" s="1585"/>
      <c r="F46" s="921"/>
      <c r="G46" s="920"/>
      <c r="H46" s="920"/>
      <c r="I46" s="1413">
        <f t="shared" si="1"/>
        <v>0</v>
      </c>
      <c r="J46" s="2019"/>
      <c r="K46" s="1243"/>
    </row>
    <row r="47" spans="2:11" s="1223" customFormat="1" ht="19.5" customHeight="1" thickTop="1" x14ac:dyDescent="0.2">
      <c r="B47" s="1356"/>
      <c r="C47" s="1266" t="s">
        <v>773</v>
      </c>
      <c r="D47" s="1275"/>
      <c r="E47" s="1273">
        <f>SUM(E48:E53)</f>
        <v>0</v>
      </c>
      <c r="F47" s="1273">
        <f>SUM(F48:F53)</f>
        <v>0</v>
      </c>
      <c r="G47" s="1273">
        <f>SUM(G48:G53)</f>
        <v>0</v>
      </c>
      <c r="H47" s="1274">
        <f>SUM(H48:H53)</f>
        <v>0</v>
      </c>
      <c r="I47" s="1400">
        <f>SUM(I48:I53)</f>
        <v>0</v>
      </c>
      <c r="J47" s="1355"/>
      <c r="K47" s="1243"/>
    </row>
    <row r="48" spans="2:11" s="1223" customFormat="1" ht="14.1" customHeight="1" x14ac:dyDescent="0.2">
      <c r="B48" s="988"/>
      <c r="C48" s="1126">
        <v>1</v>
      </c>
      <c r="D48" s="1259"/>
      <c r="E48" s="1392"/>
      <c r="F48" s="894"/>
      <c r="G48" s="893"/>
      <c r="H48" s="898"/>
      <c r="I48" s="1383">
        <f t="shared" ref="I48:I53" si="2">SUM(E48:H48)</f>
        <v>0</v>
      </c>
      <c r="J48" s="1111"/>
      <c r="K48" s="1243"/>
    </row>
    <row r="49" spans="2:11" s="1223" customFormat="1" ht="14.1" customHeight="1" x14ac:dyDescent="0.2">
      <c r="B49" s="988"/>
      <c r="C49" s="1126">
        <v>2</v>
      </c>
      <c r="D49" s="1253"/>
      <c r="E49" s="1392"/>
      <c r="F49" s="894"/>
      <c r="G49" s="893"/>
      <c r="H49" s="898"/>
      <c r="I49" s="1383">
        <f t="shared" si="2"/>
        <v>0</v>
      </c>
      <c r="J49" s="1111"/>
      <c r="K49" s="1243"/>
    </row>
    <row r="50" spans="2:11" s="1223" customFormat="1" ht="14.1" customHeight="1" x14ac:dyDescent="0.2">
      <c r="B50" s="988"/>
      <c r="C50" s="1126">
        <v>3</v>
      </c>
      <c r="D50" s="1253"/>
      <c r="E50" s="1392"/>
      <c r="F50" s="894"/>
      <c r="G50" s="893"/>
      <c r="H50" s="898"/>
      <c r="I50" s="1383">
        <f t="shared" si="2"/>
        <v>0</v>
      </c>
      <c r="J50" s="1111"/>
      <c r="K50" s="1243"/>
    </row>
    <row r="51" spans="2:11" s="1223" customFormat="1" ht="14.1" customHeight="1" x14ac:dyDescent="0.2">
      <c r="B51" s="929"/>
      <c r="C51" s="1125">
        <v>4</v>
      </c>
      <c r="D51" s="1253"/>
      <c r="E51" s="1390"/>
      <c r="F51" s="888"/>
      <c r="G51" s="887"/>
      <c r="H51" s="930"/>
      <c r="I51" s="1383">
        <f t="shared" si="2"/>
        <v>0</v>
      </c>
      <c r="J51" s="883"/>
      <c r="K51" s="1243"/>
    </row>
    <row r="52" spans="2:11" s="1223" customFormat="1" ht="14.1" customHeight="1" x14ac:dyDescent="0.2">
      <c r="B52" s="929"/>
      <c r="C52" s="1125">
        <v>5</v>
      </c>
      <c r="D52" s="1253"/>
      <c r="E52" s="1390"/>
      <c r="F52" s="888"/>
      <c r="G52" s="887"/>
      <c r="H52" s="930"/>
      <c r="I52" s="1383">
        <f t="shared" si="2"/>
        <v>0</v>
      </c>
      <c r="J52" s="883"/>
      <c r="K52" s="1243"/>
    </row>
    <row r="53" spans="2:11" s="1223" customFormat="1" ht="14.1" customHeight="1" thickBot="1" x14ac:dyDescent="0.25">
      <c r="B53" s="926"/>
      <c r="C53" s="1132">
        <v>6</v>
      </c>
      <c r="D53" s="1248"/>
      <c r="E53" s="1398"/>
      <c r="F53" s="911"/>
      <c r="G53" s="910"/>
      <c r="H53" s="1143"/>
      <c r="I53" s="1383">
        <f t="shared" si="2"/>
        <v>0</v>
      </c>
      <c r="J53" s="1354"/>
      <c r="K53" s="1243"/>
    </row>
    <row r="54" spans="2:11" s="1223" customFormat="1" ht="19.350000000000001" customHeight="1" thickTop="1" x14ac:dyDescent="0.2">
      <c r="B54" s="1265"/>
      <c r="C54" s="1266" t="s">
        <v>772</v>
      </c>
      <c r="D54" s="1265"/>
      <c r="E54" s="1263">
        <f>SUM(E55:E59)</f>
        <v>0</v>
      </c>
      <c r="F54" s="1264">
        <f>SUM(F55:F59)</f>
        <v>0</v>
      </c>
      <c r="G54" s="1263">
        <f>SUM(G55:G59)</f>
        <v>0</v>
      </c>
      <c r="H54" s="1263">
        <f>SUM(H55:H59)</f>
        <v>0</v>
      </c>
      <c r="I54" s="1401">
        <f>SUM(I55:I59)</f>
        <v>0</v>
      </c>
      <c r="J54" s="1353"/>
      <c r="K54" s="1243"/>
    </row>
    <row r="55" spans="2:11" s="1223" customFormat="1" ht="14.1" customHeight="1" x14ac:dyDescent="0.2">
      <c r="B55" s="988"/>
      <c r="C55" s="1126">
        <v>1</v>
      </c>
      <c r="D55" s="1253"/>
      <c r="E55" s="1328"/>
      <c r="F55" s="894"/>
      <c r="G55" s="893"/>
      <c r="H55" s="898"/>
      <c r="I55" s="1383">
        <f t="shared" ref="I55:I63" si="3">SUM(E55:H55)</f>
        <v>0</v>
      </c>
      <c r="J55" s="1111"/>
      <c r="K55" s="1243"/>
    </row>
    <row r="56" spans="2:11" s="1223" customFormat="1" ht="14.1" customHeight="1" x14ac:dyDescent="0.2">
      <c r="B56" s="929"/>
      <c r="C56" s="1125">
        <v>2</v>
      </c>
      <c r="D56" s="1253"/>
      <c r="E56" s="1327"/>
      <c r="F56" s="888"/>
      <c r="G56" s="887"/>
      <c r="H56" s="930"/>
      <c r="I56" s="1383">
        <f t="shared" si="3"/>
        <v>0</v>
      </c>
      <c r="J56" s="883"/>
      <c r="K56" s="1243"/>
    </row>
    <row r="57" spans="2:11" s="1223" customFormat="1" ht="14.1" customHeight="1" x14ac:dyDescent="0.2">
      <c r="B57" s="1133"/>
      <c r="C57" s="1125">
        <v>3</v>
      </c>
      <c r="D57" s="1253"/>
      <c r="E57" s="1327"/>
      <c r="F57" s="888"/>
      <c r="G57" s="887"/>
      <c r="H57" s="930"/>
      <c r="I57" s="1383">
        <f t="shared" si="3"/>
        <v>0</v>
      </c>
      <c r="J57" s="883"/>
      <c r="K57" s="1243"/>
    </row>
    <row r="58" spans="2:11" s="1223" customFormat="1" ht="14.1" customHeight="1" x14ac:dyDescent="0.2">
      <c r="B58" s="929"/>
      <c r="C58" s="1125">
        <v>4</v>
      </c>
      <c r="D58" s="1253"/>
      <c r="E58" s="1327"/>
      <c r="F58" s="888"/>
      <c r="G58" s="887"/>
      <c r="H58" s="930"/>
      <c r="I58" s="1345">
        <f t="shared" si="3"/>
        <v>0</v>
      </c>
      <c r="J58" s="883"/>
      <c r="K58" s="1243"/>
    </row>
    <row r="59" spans="2:11" s="1223" customFormat="1" ht="14.1" customHeight="1" thickBot="1" x14ac:dyDescent="0.25">
      <c r="B59" s="1351"/>
      <c r="C59" s="1249">
        <v>5</v>
      </c>
      <c r="D59" s="1466"/>
      <c r="E59" s="1326"/>
      <c r="F59" s="1246"/>
      <c r="G59" s="1122"/>
      <c r="H59" s="1139"/>
      <c r="I59" s="1339">
        <f t="shared" si="3"/>
        <v>0</v>
      </c>
      <c r="J59" s="1350"/>
      <c r="K59" s="1243"/>
    </row>
    <row r="60" spans="2:11" s="1223" customFormat="1" ht="14.1" customHeight="1" thickTop="1" x14ac:dyDescent="0.2">
      <c r="B60" s="1349"/>
      <c r="C60" s="1241" t="s">
        <v>828</v>
      </c>
      <c r="D60" s="1241"/>
      <c r="E60" s="1385"/>
      <c r="F60" s="1240"/>
      <c r="G60" s="1240"/>
      <c r="H60" s="1240"/>
      <c r="I60" s="1383">
        <f t="shared" si="3"/>
        <v>0</v>
      </c>
      <c r="J60" s="1347"/>
    </row>
    <row r="61" spans="2:11" s="1223" customFormat="1" ht="14.1" customHeight="1" x14ac:dyDescent="0.2">
      <c r="B61" s="1346"/>
      <c r="C61" s="1235" t="s">
        <v>721</v>
      </c>
      <c r="D61" s="1235"/>
      <c r="E61" s="1382"/>
      <c r="F61" s="1234"/>
      <c r="G61" s="1234"/>
      <c r="H61" s="1234"/>
      <c r="I61" s="1383">
        <f t="shared" si="3"/>
        <v>0</v>
      </c>
      <c r="J61" s="1344"/>
    </row>
    <row r="62" spans="2:11" s="1223" customFormat="1" ht="14.1" customHeight="1" x14ac:dyDescent="0.2">
      <c r="B62" s="1346"/>
      <c r="C62" s="1235" t="s">
        <v>829</v>
      </c>
      <c r="D62" s="1235"/>
      <c r="E62" s="1382"/>
      <c r="F62" s="1234"/>
      <c r="G62" s="1234"/>
      <c r="H62" s="1234"/>
      <c r="I62" s="1383">
        <f t="shared" si="3"/>
        <v>0</v>
      </c>
      <c r="J62" s="1344"/>
    </row>
    <row r="63" spans="2:11" s="1223" customFormat="1" ht="14.1" customHeight="1" thickBot="1" x14ac:dyDescent="0.25">
      <c r="B63" s="1343"/>
      <c r="C63" s="1642" t="s">
        <v>853</v>
      </c>
      <c r="D63" s="1342"/>
      <c r="E63" s="1380"/>
      <c r="F63" s="1341"/>
      <c r="G63" s="1341"/>
      <c r="H63" s="1340"/>
      <c r="I63" s="1383">
        <f t="shared" si="3"/>
        <v>0</v>
      </c>
      <c r="J63" s="1338"/>
    </row>
    <row r="64" spans="2:11" ht="18" customHeight="1" x14ac:dyDescent="0.2">
      <c r="C64" s="1472"/>
      <c r="D64" s="2022"/>
      <c r="E64" s="2023"/>
      <c r="F64" s="2023"/>
      <c r="G64" s="2023"/>
      <c r="H64" s="2023"/>
      <c r="I64" s="2023"/>
    </row>
    <row r="65" spans="3:9" ht="15.75" x14ac:dyDescent="0.25">
      <c r="C65" s="1471"/>
      <c r="D65" s="1470"/>
      <c r="E65" s="1469"/>
      <c r="F65" s="1469"/>
      <c r="G65" s="1469"/>
      <c r="H65" s="1469"/>
      <c r="I65" s="1468"/>
    </row>
    <row r="66" spans="3:9" x14ac:dyDescent="0.2">
      <c r="D66" s="1095"/>
      <c r="E66" s="1220"/>
      <c r="F66" s="1095"/>
      <c r="G66" s="1095"/>
      <c r="H66" s="1203"/>
      <c r="I66" s="1095"/>
    </row>
  </sheetData>
  <sheetProtection algorithmName="SHA-512" hashValue="6h16LTySZ+Nvm2rOm651gCwM7Dq6lGjhrwXhFSjxYqEDbBVnb7X/TS11eNT/oZ7aL4p3rHcOJ4yrgOGXpztbug==" saltValue="F3eGl9NPEXGEpfrtdkKHPA==" spinCount="100000" sheet="1" objects="1" scenarios="1"/>
  <mergeCells count="14">
    <mergeCell ref="I1:J1"/>
    <mergeCell ref="B20:B29"/>
    <mergeCell ref="B30:B46"/>
    <mergeCell ref="J12:J18"/>
    <mergeCell ref="D2:G2"/>
    <mergeCell ref="H4:I4"/>
    <mergeCell ref="B5:D11"/>
    <mergeCell ref="E5:H5"/>
    <mergeCell ref="I5:I11"/>
    <mergeCell ref="J5:J11"/>
    <mergeCell ref="E6:H6"/>
    <mergeCell ref="E8:H8"/>
    <mergeCell ref="E9:H9"/>
    <mergeCell ref="E11:H11"/>
  </mergeCells>
  <printOptions horizontalCentered="1"/>
  <pageMargins left="0.59055118110236227" right="0.51181102362204722" top="1.1811023622047245" bottom="0.98425196850393704" header="0.51181102362204722" footer="0.51181102362204722"/>
  <pageSetup paperSize="9" scale="48"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6914213F-084D-4C3F-A33E-F88C28B5E521}">
          <x14:formula1>
            <xm:f>słownik!$A$2:$A$175</xm:f>
          </x14:formula1>
          <xm:sqref>D48:D53 D55:D59</xm:sqref>
        </x14:dataValidation>
      </x14:dataValidations>
    </ext>
  </extLst>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0FE21E-02EF-4B45-A460-A76584D11F83}">
  <sheetPr>
    <tabColor rgb="FFFF0000"/>
    <pageSetUpPr fitToPage="1"/>
  </sheetPr>
  <dimension ref="B1:Q69"/>
  <sheetViews>
    <sheetView view="pageBreakPreview" zoomScale="90" zoomScaleNormal="100" zoomScaleSheetLayoutView="90" workbookViewId="0">
      <selection activeCell="L1" sqref="L1:N1"/>
    </sheetView>
  </sheetViews>
  <sheetFormatPr defaultColWidth="9.28515625" defaultRowHeight="12.75" x14ac:dyDescent="0.2"/>
  <cols>
    <col min="1" max="1" width="2.85546875" style="874" customWidth="1"/>
    <col min="2" max="2" width="6.42578125" style="874" customWidth="1"/>
    <col min="3" max="3" width="4.42578125" style="874" customWidth="1"/>
    <col min="4" max="4" width="48" style="874" customWidth="1"/>
    <col min="5" max="9" width="6.5703125" style="874" customWidth="1"/>
    <col min="10" max="10" width="7.7109375" style="874" customWidth="1"/>
    <col min="11" max="12" width="7.85546875" style="874" customWidth="1"/>
    <col min="13" max="13" width="9.42578125" style="874" customWidth="1"/>
    <col min="14" max="14" width="12.28515625" style="874" customWidth="1"/>
    <col min="15" max="15" width="5.42578125" style="874" customWidth="1"/>
    <col min="16" max="16384" width="9.28515625" style="874"/>
  </cols>
  <sheetData>
    <row r="1" spans="2:15" s="1223" customFormat="1" ht="18" x14ac:dyDescent="0.2">
      <c r="B1" s="966"/>
      <c r="C1" s="966"/>
      <c r="D1" s="965" t="str">
        <f>wizyt!C3</f>
        <v>??</v>
      </c>
      <c r="E1" s="1017"/>
      <c r="F1" s="1017"/>
      <c r="G1" s="1017"/>
      <c r="H1" s="1017"/>
      <c r="I1" s="1017"/>
      <c r="J1" s="1017"/>
      <c r="K1" s="1017"/>
      <c r="L1" s="2040" t="str">
        <f>wizyt!$B$1</f>
        <v xml:space="preserve"> </v>
      </c>
      <c r="M1" s="2708" t="str">
        <f>wizyt!$D$1</f>
        <v xml:space="preserve"> </v>
      </c>
      <c r="N1" s="2709"/>
    </row>
    <row r="2" spans="2:15" s="1223" customFormat="1" ht="20.25" x14ac:dyDescent="0.2">
      <c r="B2" s="270"/>
      <c r="C2" s="270"/>
      <c r="D2" s="2710" t="s">
        <v>755</v>
      </c>
      <c r="E2" s="2710"/>
      <c r="F2" s="2710"/>
      <c r="G2" s="2710"/>
      <c r="H2" s="2710"/>
      <c r="I2" s="2710"/>
      <c r="J2" s="2710"/>
      <c r="K2" s="2710"/>
      <c r="L2" s="2710"/>
      <c r="M2" s="998" t="str">
        <f>wizyt!H3</f>
        <v>2023/2024</v>
      </c>
      <c r="N2" s="270"/>
    </row>
    <row r="3" spans="2:15" s="1223" customFormat="1" ht="18.75" customHeight="1" x14ac:dyDescent="0.2">
      <c r="B3" s="997" t="s">
        <v>775</v>
      </c>
      <c r="C3" s="963"/>
      <c r="D3" s="996"/>
      <c r="E3" s="996" t="s">
        <v>858</v>
      </c>
      <c r="F3" s="996"/>
      <c r="G3" s="996"/>
      <c r="H3" s="996"/>
      <c r="I3" s="996"/>
      <c r="J3" s="996" t="s">
        <v>30</v>
      </c>
      <c r="K3" s="996"/>
      <c r="L3" s="996"/>
      <c r="M3" s="995"/>
      <c r="N3" s="270"/>
    </row>
    <row r="4" spans="2:15" s="1223" customFormat="1" ht="27" customHeight="1" thickBot="1" x14ac:dyDescent="0.25">
      <c r="B4" s="1475" t="s">
        <v>884</v>
      </c>
      <c r="C4" s="1322"/>
      <c r="D4" s="330"/>
      <c r="E4" s="1016"/>
      <c r="F4" s="1016"/>
      <c r="G4" s="1321"/>
      <c r="H4" s="1016"/>
      <c r="I4" s="1016"/>
      <c r="J4" s="2849"/>
      <c r="K4" s="2849"/>
      <c r="L4" s="2849"/>
      <c r="M4" s="2849"/>
      <c r="N4" s="270"/>
    </row>
    <row r="5" spans="2:15" s="1223" customFormat="1" ht="12.75" customHeight="1" x14ac:dyDescent="0.2">
      <c r="B5" s="2713" t="s">
        <v>756</v>
      </c>
      <c r="C5" s="2765"/>
      <c r="D5" s="2765"/>
      <c r="E5" s="2850" t="s">
        <v>691</v>
      </c>
      <c r="F5" s="2851"/>
      <c r="G5" s="2851"/>
      <c r="H5" s="2851"/>
      <c r="I5" s="2851"/>
      <c r="J5" s="2852"/>
      <c r="K5" s="2862" t="s">
        <v>109</v>
      </c>
      <c r="L5" s="2863"/>
      <c r="M5" s="2853" t="s">
        <v>790</v>
      </c>
      <c r="N5" s="2838" t="s">
        <v>758</v>
      </c>
    </row>
    <row r="6" spans="2:15" s="1223" customFormat="1" ht="12.75" customHeight="1" x14ac:dyDescent="0.2">
      <c r="B6" s="2715"/>
      <c r="C6" s="2766"/>
      <c r="D6" s="2766"/>
      <c r="E6" s="2841" t="s">
        <v>817</v>
      </c>
      <c r="F6" s="2841"/>
      <c r="G6" s="2841"/>
      <c r="H6" s="2841"/>
      <c r="I6" s="2841"/>
      <c r="J6" s="2842"/>
      <c r="K6" s="2864"/>
      <c r="L6" s="2865"/>
      <c r="M6" s="2854"/>
      <c r="N6" s="2839"/>
    </row>
    <row r="7" spans="2:15" s="1223" customFormat="1" ht="12.75" customHeight="1" x14ac:dyDescent="0.2">
      <c r="B7" s="2715"/>
      <c r="C7" s="2766"/>
      <c r="D7" s="2766"/>
      <c r="E7" s="958" t="s">
        <v>523</v>
      </c>
      <c r="F7" s="958" t="s">
        <v>524</v>
      </c>
      <c r="G7" s="958" t="s">
        <v>525</v>
      </c>
      <c r="H7" s="960" t="s">
        <v>526</v>
      </c>
      <c r="I7" s="960" t="s">
        <v>527</v>
      </c>
      <c r="J7" s="1376" t="s">
        <v>528</v>
      </c>
      <c r="K7" s="2856" t="s">
        <v>862</v>
      </c>
      <c r="L7" s="2859" t="s">
        <v>856</v>
      </c>
      <c r="M7" s="2854"/>
      <c r="N7" s="2839"/>
    </row>
    <row r="8" spans="2:15" s="1223" customFormat="1" ht="12.75" customHeight="1" x14ac:dyDescent="0.2">
      <c r="B8" s="2715"/>
      <c r="C8" s="2766"/>
      <c r="D8" s="2766"/>
      <c r="E8" s="2873" t="s">
        <v>872</v>
      </c>
      <c r="F8" s="2874"/>
      <c r="G8" s="2824" t="s">
        <v>856</v>
      </c>
      <c r="H8" s="2825"/>
      <c r="I8" s="2825"/>
      <c r="J8" s="2826"/>
      <c r="K8" s="2857"/>
      <c r="L8" s="2860"/>
      <c r="M8" s="2854"/>
      <c r="N8" s="2839"/>
    </row>
    <row r="9" spans="2:15" s="1223" customFormat="1" ht="12.75" customHeight="1" x14ac:dyDescent="0.2">
      <c r="B9" s="2715"/>
      <c r="C9" s="2766"/>
      <c r="D9" s="2766"/>
      <c r="E9" s="2754" t="s">
        <v>844</v>
      </c>
      <c r="F9" s="2695"/>
      <c r="G9" s="2695"/>
      <c r="H9" s="2695"/>
      <c r="I9" s="2695"/>
      <c r="J9" s="2809"/>
      <c r="K9" s="2857"/>
      <c r="L9" s="2860"/>
      <c r="M9" s="2854"/>
      <c r="N9" s="2839"/>
    </row>
    <row r="10" spans="2:15" s="1223" customFormat="1" ht="12.75" customHeight="1" x14ac:dyDescent="0.2">
      <c r="B10" s="2715"/>
      <c r="C10" s="2766"/>
      <c r="D10" s="2766"/>
      <c r="E10" s="1728">
        <f>'kalendarz  A'!$F$30</f>
        <v>27</v>
      </c>
      <c r="F10" s="1728">
        <f>'kalendarz  A'!$F$30</f>
        <v>27</v>
      </c>
      <c r="G10" s="1728">
        <f>'kalendarz  A'!$F$30</f>
        <v>27</v>
      </c>
      <c r="H10" s="1728">
        <f>'kalendarz  A'!$F$30</f>
        <v>27</v>
      </c>
      <c r="I10" s="1728">
        <f>'kalendarz  A'!$F$30</f>
        <v>27</v>
      </c>
      <c r="J10" s="1728">
        <f>'kalendarz  A'!$F$31</f>
        <v>11</v>
      </c>
      <c r="K10" s="2857"/>
      <c r="L10" s="2860"/>
      <c r="M10" s="2854"/>
      <c r="N10" s="2839"/>
    </row>
    <row r="11" spans="2:15" s="1223" customFormat="1" ht="16.5" customHeight="1" thickBot="1" x14ac:dyDescent="0.25">
      <c r="B11" s="2717"/>
      <c r="C11" s="2767"/>
      <c r="D11" s="2767"/>
      <c r="E11" s="2827" t="s">
        <v>845</v>
      </c>
      <c r="F11" s="2828"/>
      <c r="G11" s="2828"/>
      <c r="H11" s="2828"/>
      <c r="I11" s="2828"/>
      <c r="J11" s="2829"/>
      <c r="K11" s="2858"/>
      <c r="L11" s="2861"/>
      <c r="M11" s="2855"/>
      <c r="N11" s="2840"/>
    </row>
    <row r="12" spans="2:15" s="1223" customFormat="1" ht="27" customHeight="1" thickBot="1" x14ac:dyDescent="0.25">
      <c r="B12" s="1375"/>
      <c r="C12" s="1316"/>
      <c r="D12" s="1315" t="s">
        <v>818</v>
      </c>
      <c r="E12" s="1314">
        <f t="shared" ref="E12:J12" si="0">SUM(E16:E18)+E13</f>
        <v>30</v>
      </c>
      <c r="F12" s="1314">
        <f t="shared" si="0"/>
        <v>32</v>
      </c>
      <c r="G12" s="1314">
        <f t="shared" si="0"/>
        <v>32</v>
      </c>
      <c r="H12" s="1314">
        <f t="shared" si="0"/>
        <v>26</v>
      </c>
      <c r="I12" s="1314">
        <f t="shared" si="0"/>
        <v>23</v>
      </c>
      <c r="J12" s="1314">
        <f t="shared" si="0"/>
        <v>18</v>
      </c>
      <c r="K12" s="1418">
        <f t="shared" ref="K12:K18" si="1">SUM(E12:F12)</f>
        <v>62</v>
      </c>
      <c r="L12" s="1313">
        <f t="shared" ref="L12:L18" si="2">SUM(G12:J12)</f>
        <v>99</v>
      </c>
      <c r="M12" s="1313">
        <f>SUM(K12:L12)</f>
        <v>161</v>
      </c>
      <c r="N12" s="2843"/>
      <c r="O12" s="1243"/>
    </row>
    <row r="13" spans="2:15" s="1223" customFormat="1" ht="14.25" customHeight="1" x14ac:dyDescent="0.2">
      <c r="B13" s="1372"/>
      <c r="C13" s="1308"/>
      <c r="D13" s="1183" t="s">
        <v>819</v>
      </c>
      <c r="E13" s="1374">
        <f t="shared" ref="E13:J13" si="3">SUM(E14:E15)</f>
        <v>30</v>
      </c>
      <c r="F13" s="1374">
        <f t="shared" si="3"/>
        <v>32</v>
      </c>
      <c r="G13" s="1307">
        <f t="shared" si="3"/>
        <v>32</v>
      </c>
      <c r="H13" s="1307">
        <f t="shared" si="3"/>
        <v>26</v>
      </c>
      <c r="I13" s="1307">
        <f t="shared" si="3"/>
        <v>23</v>
      </c>
      <c r="J13" s="1307">
        <f t="shared" si="3"/>
        <v>18</v>
      </c>
      <c r="K13" s="1416">
        <f t="shared" si="1"/>
        <v>62</v>
      </c>
      <c r="L13" s="1310">
        <f t="shared" si="2"/>
        <v>99</v>
      </c>
      <c r="M13" s="1373">
        <f>SUM(E13:J13)</f>
        <v>161</v>
      </c>
      <c r="N13" s="2844"/>
      <c r="O13" s="1243"/>
    </row>
    <row r="14" spans="2:15" s="1223" customFormat="1" ht="14.25" customHeight="1" x14ac:dyDescent="0.2">
      <c r="B14" s="1372"/>
      <c r="C14" s="1308"/>
      <c r="D14" s="1183" t="s">
        <v>820</v>
      </c>
      <c r="E14" s="1374">
        <f t="shared" ref="E14:J14" si="4">SUM(E20:E30)</f>
        <v>0</v>
      </c>
      <c r="F14" s="1374">
        <f t="shared" si="4"/>
        <v>0</v>
      </c>
      <c r="G14" s="1307">
        <f t="shared" si="4"/>
        <v>0</v>
      </c>
      <c r="H14" s="1307">
        <f t="shared" si="4"/>
        <v>0</v>
      </c>
      <c r="I14" s="1307">
        <f t="shared" si="4"/>
        <v>0</v>
      </c>
      <c r="J14" s="1307">
        <f t="shared" si="4"/>
        <v>0</v>
      </c>
      <c r="K14" s="1417">
        <f t="shared" si="1"/>
        <v>0</v>
      </c>
      <c r="L14" s="1310">
        <f t="shared" si="2"/>
        <v>0</v>
      </c>
      <c r="M14" s="1373">
        <f>SUM(E14:J14)</f>
        <v>0</v>
      </c>
      <c r="N14" s="2844"/>
      <c r="O14" s="1243"/>
    </row>
    <row r="15" spans="2:15" s="1223" customFormat="1" ht="14.25" customHeight="1" x14ac:dyDescent="0.2">
      <c r="B15" s="1372"/>
      <c r="C15" s="1308"/>
      <c r="D15" s="1183" t="s">
        <v>821</v>
      </c>
      <c r="E15" s="1374">
        <f t="shared" ref="E15:J15" si="5">SUM(E31:E49)</f>
        <v>30</v>
      </c>
      <c r="F15" s="1374">
        <f t="shared" si="5"/>
        <v>32</v>
      </c>
      <c r="G15" s="1307">
        <f t="shared" si="5"/>
        <v>32</v>
      </c>
      <c r="H15" s="1307">
        <f t="shared" si="5"/>
        <v>26</v>
      </c>
      <c r="I15" s="1307">
        <f t="shared" si="5"/>
        <v>23</v>
      </c>
      <c r="J15" s="1307">
        <f t="shared" si="5"/>
        <v>18</v>
      </c>
      <c r="K15" s="1417">
        <f t="shared" si="1"/>
        <v>62</v>
      </c>
      <c r="L15" s="1310">
        <f t="shared" si="2"/>
        <v>99</v>
      </c>
      <c r="M15" s="1373">
        <f>SUM(E15:J15)</f>
        <v>161</v>
      </c>
      <c r="N15" s="2844"/>
      <c r="O15" s="1243"/>
    </row>
    <row r="16" spans="2:15" s="1223" customFormat="1" ht="14.25" customHeight="1" x14ac:dyDescent="0.2">
      <c r="B16" s="1372"/>
      <c r="C16" s="1308"/>
      <c r="D16" s="1183" t="s">
        <v>822</v>
      </c>
      <c r="E16" s="1374">
        <f t="shared" ref="E16:J16" si="6">E50</f>
        <v>0</v>
      </c>
      <c r="F16" s="1374">
        <f t="shared" si="6"/>
        <v>0</v>
      </c>
      <c r="G16" s="1307">
        <f t="shared" si="6"/>
        <v>0</v>
      </c>
      <c r="H16" s="1311">
        <f t="shared" si="6"/>
        <v>0</v>
      </c>
      <c r="I16" s="1311">
        <f t="shared" si="6"/>
        <v>0</v>
      </c>
      <c r="J16" s="1312">
        <f t="shared" si="6"/>
        <v>0</v>
      </c>
      <c r="K16" s="1416">
        <f t="shared" si="1"/>
        <v>0</v>
      </c>
      <c r="L16" s="1310">
        <f t="shared" si="2"/>
        <v>0</v>
      </c>
      <c r="M16" s="1373">
        <f>SUM(E16:J16)</f>
        <v>0</v>
      </c>
      <c r="N16" s="2844"/>
      <c r="O16" s="1243"/>
    </row>
    <row r="17" spans="2:15" s="1223" customFormat="1" ht="14.25" customHeight="1" x14ac:dyDescent="0.2">
      <c r="B17" s="1372"/>
      <c r="C17" s="1308"/>
      <c r="D17" s="1183" t="s">
        <v>823</v>
      </c>
      <c r="E17" s="1371">
        <f t="shared" ref="E17:J17" si="7">E57</f>
        <v>0</v>
      </c>
      <c r="F17" s="1371">
        <f t="shared" si="7"/>
        <v>0</v>
      </c>
      <c r="G17" s="1307">
        <f t="shared" si="7"/>
        <v>0</v>
      </c>
      <c r="H17" s="1311">
        <f t="shared" si="7"/>
        <v>0</v>
      </c>
      <c r="I17" s="1311">
        <f t="shared" si="7"/>
        <v>0</v>
      </c>
      <c r="J17" s="1311">
        <f t="shared" si="7"/>
        <v>0</v>
      </c>
      <c r="K17" s="1416">
        <f t="shared" si="1"/>
        <v>0</v>
      </c>
      <c r="L17" s="1310">
        <f t="shared" si="2"/>
        <v>0</v>
      </c>
      <c r="M17" s="1373">
        <f>SUM(E17:J17)</f>
        <v>0</v>
      </c>
      <c r="N17" s="2844"/>
      <c r="O17" s="1243"/>
    </row>
    <row r="18" spans="2:15" s="1223" customFormat="1" ht="13.5" customHeight="1" thickBot="1" x14ac:dyDescent="0.25">
      <c r="B18" s="1372"/>
      <c r="C18" s="1308"/>
      <c r="D18" s="1039" t="s">
        <v>846</v>
      </c>
      <c r="E18" s="1371">
        <f t="shared" ref="E18:J18" si="8">SUM(E63:E66)</f>
        <v>0</v>
      </c>
      <c r="F18" s="1371">
        <f t="shared" si="8"/>
        <v>0</v>
      </c>
      <c r="G18" s="1307">
        <f t="shared" si="8"/>
        <v>0</v>
      </c>
      <c r="H18" s="1307">
        <f t="shared" si="8"/>
        <v>0</v>
      </c>
      <c r="I18" s="1307">
        <f t="shared" si="8"/>
        <v>0</v>
      </c>
      <c r="J18" s="1307">
        <f t="shared" si="8"/>
        <v>0</v>
      </c>
      <c r="K18" s="1416">
        <f t="shared" si="1"/>
        <v>0</v>
      </c>
      <c r="L18" s="1306">
        <f t="shared" si="2"/>
        <v>0</v>
      </c>
      <c r="M18" s="1415">
        <f>SUM(K18:L18)</f>
        <v>0</v>
      </c>
      <c r="N18" s="2845"/>
      <c r="O18" s="1243"/>
    </row>
    <row r="19" spans="2:15" s="1223" customFormat="1" ht="19.5" customHeight="1" x14ac:dyDescent="0.2">
      <c r="B19" s="1869"/>
      <c r="C19" s="1865" t="s">
        <v>766</v>
      </c>
      <c r="D19" s="1865"/>
      <c r="E19" s="1866"/>
      <c r="F19" s="1866"/>
      <c r="G19" s="1866"/>
      <c r="H19" s="1866"/>
      <c r="I19" s="1866"/>
      <c r="J19" s="1866"/>
      <c r="K19" s="1867"/>
      <c r="L19" s="1867"/>
      <c r="M19" s="1866"/>
      <c r="N19" s="1870"/>
      <c r="O19" s="1243"/>
    </row>
    <row r="20" spans="2:15" s="991" customFormat="1" ht="14.1" customHeight="1" x14ac:dyDescent="0.2">
      <c r="B20" s="2834" t="s">
        <v>826</v>
      </c>
      <c r="C20" s="1303">
        <v>1</v>
      </c>
      <c r="D20" s="1304" t="s">
        <v>800</v>
      </c>
      <c r="E20" s="1411"/>
      <c r="F20" s="1412"/>
      <c r="G20" s="1498"/>
      <c r="H20" s="1497"/>
      <c r="I20" s="945"/>
      <c r="J20" s="947"/>
      <c r="K20" s="943">
        <f t="shared" ref="K20:K37" si="9">SUM(E20:F20)</f>
        <v>0</v>
      </c>
      <c r="L20" s="1414">
        <f t="shared" ref="L20:L48" si="10">SUM(G20:J20)</f>
        <v>0</v>
      </c>
      <c r="M20" s="1413">
        <f t="shared" ref="M20:M37" si="11">SUM(K20:L20)</f>
        <v>0</v>
      </c>
      <c r="N20" s="1367"/>
      <c r="O20" s="1243"/>
    </row>
    <row r="21" spans="2:15" s="991" customFormat="1" ht="14.1" customHeight="1" x14ac:dyDescent="0.2">
      <c r="B21" s="2835"/>
      <c r="C21" s="1125">
        <v>2</v>
      </c>
      <c r="D21" s="1302" t="s">
        <v>770</v>
      </c>
      <c r="E21" s="1392"/>
      <c r="F21" s="1393"/>
      <c r="G21" s="1484"/>
      <c r="H21" s="1483"/>
      <c r="I21" s="893"/>
      <c r="J21" s="886"/>
      <c r="K21" s="885">
        <f t="shared" si="9"/>
        <v>0</v>
      </c>
      <c r="L21" s="1381">
        <f t="shared" si="10"/>
        <v>0</v>
      </c>
      <c r="M21" s="1345">
        <f t="shared" si="11"/>
        <v>0</v>
      </c>
      <c r="N21" s="1369"/>
      <c r="O21" s="1243"/>
    </row>
    <row r="22" spans="2:15" s="991" customFormat="1" ht="14.1" customHeight="1" x14ac:dyDescent="0.2">
      <c r="B22" s="2835"/>
      <c r="C22" s="1125">
        <v>3</v>
      </c>
      <c r="D22" s="1302" t="s">
        <v>801</v>
      </c>
      <c r="E22" s="1392"/>
      <c r="F22" s="1393"/>
      <c r="G22" s="1484"/>
      <c r="H22" s="1483"/>
      <c r="I22" s="893"/>
      <c r="J22" s="889"/>
      <c r="K22" s="885">
        <f t="shared" si="9"/>
        <v>0</v>
      </c>
      <c r="L22" s="1381">
        <f t="shared" si="10"/>
        <v>0</v>
      </c>
      <c r="M22" s="1345">
        <f t="shared" si="11"/>
        <v>0</v>
      </c>
      <c r="N22" s="1369"/>
      <c r="O22" s="1243"/>
    </row>
    <row r="23" spans="2:15" s="991" customFormat="1" ht="14.1" customHeight="1" x14ac:dyDescent="0.2">
      <c r="B23" s="2835"/>
      <c r="C23" s="1125">
        <v>4</v>
      </c>
      <c r="D23" s="1302" t="s">
        <v>713</v>
      </c>
      <c r="E23" s="1392"/>
      <c r="F23" s="1393"/>
      <c r="G23" s="1484"/>
      <c r="H23" s="1483"/>
      <c r="I23" s="893"/>
      <c r="J23" s="889"/>
      <c r="K23" s="885">
        <f t="shared" si="9"/>
        <v>0</v>
      </c>
      <c r="L23" s="1381">
        <f t="shared" si="10"/>
        <v>0</v>
      </c>
      <c r="M23" s="1345">
        <f t="shared" si="11"/>
        <v>0</v>
      </c>
      <c r="N23" s="1369"/>
      <c r="O23" s="1243"/>
    </row>
    <row r="24" spans="2:15" s="991" customFormat="1" ht="14.1" customHeight="1" x14ac:dyDescent="0.2">
      <c r="B24" s="2835"/>
      <c r="C24" s="1125">
        <v>5</v>
      </c>
      <c r="D24" s="1302" t="s">
        <v>802</v>
      </c>
      <c r="E24" s="1392"/>
      <c r="F24" s="1393"/>
      <c r="G24" s="1484"/>
      <c r="H24" s="1483"/>
      <c r="I24" s="893"/>
      <c r="J24" s="898"/>
      <c r="K24" s="885">
        <f t="shared" si="9"/>
        <v>0</v>
      </c>
      <c r="L24" s="1381">
        <f t="shared" si="10"/>
        <v>0</v>
      </c>
      <c r="M24" s="1345">
        <f t="shared" si="11"/>
        <v>0</v>
      </c>
      <c r="N24" s="1369"/>
      <c r="O24" s="1243"/>
    </row>
    <row r="25" spans="2:15" s="991" customFormat="1" ht="14.1" customHeight="1" x14ac:dyDescent="0.2">
      <c r="B25" s="2835"/>
      <c r="C25" s="1125">
        <v>6</v>
      </c>
      <c r="D25" s="1302" t="s">
        <v>803</v>
      </c>
      <c r="E25" s="1392"/>
      <c r="F25" s="1393"/>
      <c r="G25" s="1484"/>
      <c r="H25" s="1483"/>
      <c r="I25" s="893"/>
      <c r="J25" s="898"/>
      <c r="K25" s="885">
        <f t="shared" si="9"/>
        <v>0</v>
      </c>
      <c r="L25" s="1381">
        <f t="shared" si="10"/>
        <v>0</v>
      </c>
      <c r="M25" s="1345">
        <f t="shared" si="11"/>
        <v>0</v>
      </c>
      <c r="N25" s="1369"/>
      <c r="O25" s="1243"/>
    </row>
    <row r="26" spans="2:15" s="991" customFormat="1" ht="14.1" customHeight="1" x14ac:dyDescent="0.2">
      <c r="B26" s="2835"/>
      <c r="C26" s="1125">
        <v>7</v>
      </c>
      <c r="D26" s="1302" t="s">
        <v>769</v>
      </c>
      <c r="E26" s="1392"/>
      <c r="F26" s="1393"/>
      <c r="G26" s="1484"/>
      <c r="H26" s="1483"/>
      <c r="I26" s="893"/>
      <c r="J26" s="898"/>
      <c r="K26" s="885">
        <f t="shared" si="9"/>
        <v>0</v>
      </c>
      <c r="L26" s="1381">
        <f t="shared" si="10"/>
        <v>0</v>
      </c>
      <c r="M26" s="1345">
        <f t="shared" si="11"/>
        <v>0</v>
      </c>
      <c r="N26" s="1369"/>
      <c r="O26" s="1243"/>
    </row>
    <row r="27" spans="2:15" s="991" customFormat="1" ht="14.1" customHeight="1" x14ac:dyDescent="0.2">
      <c r="B27" s="2835"/>
      <c r="C27" s="1125">
        <v>8</v>
      </c>
      <c r="D27" s="1302" t="s">
        <v>782</v>
      </c>
      <c r="E27" s="1392"/>
      <c r="F27" s="1393"/>
      <c r="G27" s="1484"/>
      <c r="H27" s="1483"/>
      <c r="I27" s="893"/>
      <c r="J27" s="898"/>
      <c r="K27" s="885">
        <f t="shared" si="9"/>
        <v>0</v>
      </c>
      <c r="L27" s="1381">
        <f t="shared" si="10"/>
        <v>0</v>
      </c>
      <c r="M27" s="1345">
        <f t="shared" si="11"/>
        <v>0</v>
      </c>
      <c r="N27" s="1369"/>
      <c r="O27" s="1243"/>
    </row>
    <row r="28" spans="2:15" s="991" customFormat="1" ht="14.1" customHeight="1" x14ac:dyDescent="0.2">
      <c r="B28" s="2835"/>
      <c r="C28" s="1125">
        <v>9</v>
      </c>
      <c r="D28" s="1302" t="s">
        <v>694</v>
      </c>
      <c r="E28" s="1392"/>
      <c r="F28" s="1393"/>
      <c r="G28" s="1484"/>
      <c r="H28" s="1483"/>
      <c r="I28" s="893"/>
      <c r="J28" s="898"/>
      <c r="K28" s="885">
        <f t="shared" si="9"/>
        <v>0</v>
      </c>
      <c r="L28" s="1381">
        <f t="shared" si="10"/>
        <v>0</v>
      </c>
      <c r="M28" s="1345">
        <f t="shared" si="11"/>
        <v>0</v>
      </c>
      <c r="N28" s="1369"/>
      <c r="O28" s="1243"/>
    </row>
    <row r="29" spans="2:15" s="991" customFormat="1" ht="14.1" customHeight="1" x14ac:dyDescent="0.2">
      <c r="B29" s="2835"/>
      <c r="C29" s="1125">
        <v>10</v>
      </c>
      <c r="D29" s="1302" t="s">
        <v>885</v>
      </c>
      <c r="E29" s="1392"/>
      <c r="F29" s="1393"/>
      <c r="G29" s="1484"/>
      <c r="H29" s="1483"/>
      <c r="I29" s="893"/>
      <c r="J29" s="898"/>
      <c r="K29" s="885">
        <f t="shared" si="9"/>
        <v>0</v>
      </c>
      <c r="L29" s="1381">
        <f t="shared" si="10"/>
        <v>0</v>
      </c>
      <c r="M29" s="1345">
        <f t="shared" si="11"/>
        <v>0</v>
      </c>
      <c r="N29" s="1369"/>
      <c r="O29" s="1243"/>
    </row>
    <row r="30" spans="2:15" s="991" customFormat="1" ht="14.1" customHeight="1" x14ac:dyDescent="0.2">
      <c r="B30" s="2836"/>
      <c r="C30" s="1333">
        <v>11</v>
      </c>
      <c r="D30" s="1300" t="s">
        <v>702</v>
      </c>
      <c r="E30" s="1407"/>
      <c r="F30" s="1408"/>
      <c r="G30" s="1490"/>
      <c r="H30" s="1489"/>
      <c r="I30" s="1284"/>
      <c r="J30" s="1283"/>
      <c r="K30" s="1406">
        <f t="shared" si="9"/>
        <v>0</v>
      </c>
      <c r="L30" s="1405">
        <f t="shared" si="10"/>
        <v>0</v>
      </c>
      <c r="M30" s="1368">
        <f t="shared" si="11"/>
        <v>0</v>
      </c>
      <c r="N30" s="1357"/>
      <c r="O30" s="1243"/>
    </row>
    <row r="31" spans="2:15" s="991" customFormat="1" ht="14.1" customHeight="1" x14ac:dyDescent="0.2">
      <c r="B31" s="2834" t="s">
        <v>848</v>
      </c>
      <c r="C31" s="1288">
        <v>1</v>
      </c>
      <c r="D31" s="1297" t="s">
        <v>666</v>
      </c>
      <c r="E31" s="1411">
        <v>5</v>
      </c>
      <c r="F31" s="1412">
        <v>5</v>
      </c>
      <c r="G31" s="1498">
        <v>4</v>
      </c>
      <c r="H31" s="1497">
        <v>4</v>
      </c>
      <c r="I31" s="945">
        <v>4</v>
      </c>
      <c r="J31" s="947">
        <v>4</v>
      </c>
      <c r="K31" s="1410">
        <f t="shared" si="9"/>
        <v>10</v>
      </c>
      <c r="L31" s="1409">
        <f t="shared" si="10"/>
        <v>16</v>
      </c>
      <c r="M31" s="1352">
        <f t="shared" si="11"/>
        <v>26</v>
      </c>
      <c r="N31" s="1367"/>
      <c r="O31" s="1243"/>
    </row>
    <row r="32" spans="2:15" s="991" customFormat="1" ht="14.1" customHeight="1" x14ac:dyDescent="0.2">
      <c r="B32" s="2835"/>
      <c r="C32" s="1146">
        <v>2</v>
      </c>
      <c r="D32" s="1153" t="s">
        <v>849</v>
      </c>
      <c r="E32" s="1390">
        <v>3</v>
      </c>
      <c r="F32" s="1391">
        <v>3</v>
      </c>
      <c r="G32" s="1482">
        <v>3</v>
      </c>
      <c r="H32" s="1481">
        <v>3</v>
      </c>
      <c r="I32" s="887">
        <v>3</v>
      </c>
      <c r="J32" s="930">
        <v>3</v>
      </c>
      <c r="K32" s="885">
        <f t="shared" si="9"/>
        <v>6</v>
      </c>
      <c r="L32" s="1381">
        <f t="shared" si="10"/>
        <v>12</v>
      </c>
      <c r="M32" s="1345">
        <f t="shared" si="11"/>
        <v>18</v>
      </c>
      <c r="N32" s="1109"/>
      <c r="O32" s="1243"/>
    </row>
    <row r="33" spans="2:17" s="991" customFormat="1" ht="14.1" customHeight="1" x14ac:dyDescent="0.2">
      <c r="B33" s="2835"/>
      <c r="C33" s="1160">
        <v>3</v>
      </c>
      <c r="D33" s="1153" t="s">
        <v>850</v>
      </c>
      <c r="E33" s="1390">
        <v>2</v>
      </c>
      <c r="F33" s="1391">
        <v>2</v>
      </c>
      <c r="G33" s="1482">
        <v>2</v>
      </c>
      <c r="H33" s="1481">
        <v>2</v>
      </c>
      <c r="I33" s="887">
        <v>2</v>
      </c>
      <c r="J33" s="930">
        <v>2</v>
      </c>
      <c r="K33" s="885">
        <f t="shared" si="9"/>
        <v>4</v>
      </c>
      <c r="L33" s="1381">
        <f t="shared" si="10"/>
        <v>8</v>
      </c>
      <c r="M33" s="1345">
        <f t="shared" si="11"/>
        <v>12</v>
      </c>
      <c r="N33" s="1109"/>
      <c r="O33" s="1243"/>
    </row>
    <row r="34" spans="2:17" s="991" customFormat="1" ht="14.1" customHeight="1" x14ac:dyDescent="0.2">
      <c r="B34" s="2835"/>
      <c r="C34" s="1146">
        <v>4</v>
      </c>
      <c r="D34" s="1150" t="s">
        <v>669</v>
      </c>
      <c r="E34" s="1390">
        <v>1</v>
      </c>
      <c r="F34" s="1391"/>
      <c r="G34" s="1362"/>
      <c r="H34" s="1439"/>
      <c r="I34" s="1438"/>
      <c r="J34" s="1361"/>
      <c r="K34" s="885">
        <f t="shared" si="9"/>
        <v>1</v>
      </c>
      <c r="L34" s="1381">
        <f t="shared" si="10"/>
        <v>0</v>
      </c>
      <c r="M34" s="1345">
        <f t="shared" si="11"/>
        <v>1</v>
      </c>
      <c r="N34" s="1109"/>
      <c r="O34" s="1243"/>
    </row>
    <row r="35" spans="2:17" s="991" customFormat="1" ht="14.1" customHeight="1" x14ac:dyDescent="0.2">
      <c r="B35" s="2835"/>
      <c r="C35" s="1160">
        <v>5</v>
      </c>
      <c r="D35" s="1150" t="s">
        <v>851</v>
      </c>
      <c r="E35" s="1362"/>
      <c r="F35" s="1361"/>
      <c r="G35" s="1482">
        <v>1</v>
      </c>
      <c r="H35" s="1481"/>
      <c r="I35" s="887"/>
      <c r="J35" s="930"/>
      <c r="K35" s="885">
        <f t="shared" si="9"/>
        <v>0</v>
      </c>
      <c r="L35" s="1381">
        <f t="shared" si="10"/>
        <v>1</v>
      </c>
      <c r="M35" s="1345">
        <f t="shared" si="11"/>
        <v>1</v>
      </c>
      <c r="N35" s="1109"/>
      <c r="O35" s="1243"/>
    </row>
    <row r="36" spans="2:17" s="991" customFormat="1" ht="14.1" customHeight="1" x14ac:dyDescent="0.2">
      <c r="B36" s="2835"/>
      <c r="C36" s="1146">
        <v>6</v>
      </c>
      <c r="D36" s="1150" t="s">
        <v>670</v>
      </c>
      <c r="E36" s="1390">
        <v>2</v>
      </c>
      <c r="F36" s="1391">
        <v>2</v>
      </c>
      <c r="G36" s="1482">
        <v>2</v>
      </c>
      <c r="H36" s="1481">
        <v>2</v>
      </c>
      <c r="I36" s="887">
        <v>2</v>
      </c>
      <c r="J36" s="930">
        <v>1</v>
      </c>
      <c r="K36" s="885">
        <f t="shared" si="9"/>
        <v>4</v>
      </c>
      <c r="L36" s="1381">
        <f t="shared" si="10"/>
        <v>7</v>
      </c>
      <c r="M36" s="1345">
        <f t="shared" si="11"/>
        <v>11</v>
      </c>
      <c r="N36" s="1109"/>
      <c r="O36" s="1243"/>
    </row>
    <row r="37" spans="2:17" s="991" customFormat="1" ht="14.1" customHeight="1" x14ac:dyDescent="0.2">
      <c r="B37" s="2835"/>
      <c r="C37" s="1160">
        <v>7</v>
      </c>
      <c r="D37" s="1149" t="s">
        <v>671</v>
      </c>
      <c r="E37" s="1390"/>
      <c r="F37" s="1391">
        <v>2</v>
      </c>
      <c r="G37" s="1465"/>
      <c r="H37" s="1496"/>
      <c r="I37" s="1495"/>
      <c r="J37" s="1464"/>
      <c r="K37" s="885">
        <f t="shared" si="9"/>
        <v>2</v>
      </c>
      <c r="L37" s="1381">
        <f t="shared" si="10"/>
        <v>0</v>
      </c>
      <c r="M37" s="1345">
        <f t="shared" si="11"/>
        <v>2</v>
      </c>
      <c r="N37" s="1109"/>
      <c r="O37" s="1243"/>
    </row>
    <row r="38" spans="2:17" s="991" customFormat="1" ht="14.1" customHeight="1" x14ac:dyDescent="0.2">
      <c r="B38" s="2835"/>
      <c r="C38" s="1146">
        <v>8</v>
      </c>
      <c r="D38" s="1150" t="s">
        <v>715</v>
      </c>
      <c r="E38" s="1362"/>
      <c r="F38" s="1361"/>
      <c r="G38" s="1482">
        <v>2</v>
      </c>
      <c r="H38" s="1481">
        <v>1</v>
      </c>
      <c r="I38" s="887"/>
      <c r="J38" s="930"/>
      <c r="K38" s="885"/>
      <c r="L38" s="1381">
        <f t="shared" si="10"/>
        <v>3</v>
      </c>
      <c r="M38" s="1345"/>
      <c r="N38" s="1109"/>
      <c r="O38" s="1243"/>
    </row>
    <row r="39" spans="2:17" s="991" customFormat="1" ht="14.1" customHeight="1" x14ac:dyDescent="0.2">
      <c r="B39" s="2835"/>
      <c r="C39" s="1160">
        <v>9</v>
      </c>
      <c r="D39" s="1494" t="s">
        <v>677</v>
      </c>
      <c r="E39" s="1390">
        <v>4</v>
      </c>
      <c r="F39" s="1391">
        <v>4</v>
      </c>
      <c r="G39" s="1482">
        <v>3</v>
      </c>
      <c r="H39" s="1481">
        <v>4</v>
      </c>
      <c r="I39" s="887">
        <v>3</v>
      </c>
      <c r="J39" s="930">
        <v>4</v>
      </c>
      <c r="K39" s="885">
        <f t="shared" ref="K39:K48" si="12">SUM(E39:F39)</f>
        <v>8</v>
      </c>
      <c r="L39" s="1381">
        <f t="shared" si="10"/>
        <v>14</v>
      </c>
      <c r="M39" s="1345">
        <f t="shared" ref="M39:M49" si="13">SUM(K39:L39)</f>
        <v>22</v>
      </c>
      <c r="N39" s="1109"/>
      <c r="O39" s="1243"/>
    </row>
    <row r="40" spans="2:17" s="991" customFormat="1" ht="14.1" customHeight="1" x14ac:dyDescent="0.2">
      <c r="B40" s="2835"/>
      <c r="C40" s="1146">
        <v>10</v>
      </c>
      <c r="D40" s="1150" t="s">
        <v>676</v>
      </c>
      <c r="E40" s="1390">
        <v>2</v>
      </c>
      <c r="F40" s="1391">
        <v>2</v>
      </c>
      <c r="G40" s="1482">
        <v>2</v>
      </c>
      <c r="H40" s="1481">
        <v>1</v>
      </c>
      <c r="I40" s="887">
        <v>1</v>
      </c>
      <c r="J40" s="930"/>
      <c r="K40" s="885">
        <f t="shared" si="12"/>
        <v>4</v>
      </c>
      <c r="L40" s="1381">
        <f t="shared" si="10"/>
        <v>4</v>
      </c>
      <c r="M40" s="1345">
        <f t="shared" si="13"/>
        <v>8</v>
      </c>
      <c r="N40" s="1109"/>
      <c r="O40" s="1243"/>
    </row>
    <row r="41" spans="2:17" s="991" customFormat="1" ht="14.1" customHeight="1" x14ac:dyDescent="0.2">
      <c r="B41" s="2835"/>
      <c r="C41" s="1160">
        <v>11</v>
      </c>
      <c r="D41" s="1150" t="s">
        <v>712</v>
      </c>
      <c r="E41" s="1390">
        <v>2</v>
      </c>
      <c r="F41" s="1391">
        <v>2</v>
      </c>
      <c r="G41" s="1482">
        <v>2</v>
      </c>
      <c r="H41" s="1481">
        <v>1</v>
      </c>
      <c r="I41" s="887">
        <v>1</v>
      </c>
      <c r="J41" s="930"/>
      <c r="K41" s="885">
        <f t="shared" si="12"/>
        <v>4</v>
      </c>
      <c r="L41" s="1381">
        <f t="shared" si="10"/>
        <v>4</v>
      </c>
      <c r="M41" s="1345">
        <f t="shared" si="13"/>
        <v>8</v>
      </c>
      <c r="N41" s="1109"/>
      <c r="O41" s="1243"/>
    </row>
    <row r="42" spans="2:17" s="991" customFormat="1" ht="14.1" customHeight="1" x14ac:dyDescent="0.2">
      <c r="B42" s="2835"/>
      <c r="C42" s="1146">
        <v>12</v>
      </c>
      <c r="D42" s="1150" t="s">
        <v>673</v>
      </c>
      <c r="E42" s="1390">
        <v>2</v>
      </c>
      <c r="F42" s="1391">
        <v>1</v>
      </c>
      <c r="G42" s="1482">
        <v>2</v>
      </c>
      <c r="H42" s="1481">
        <v>1</v>
      </c>
      <c r="I42" s="887">
        <v>1</v>
      </c>
      <c r="J42" s="930"/>
      <c r="K42" s="885">
        <f t="shared" si="12"/>
        <v>3</v>
      </c>
      <c r="L42" s="1381">
        <f t="shared" si="10"/>
        <v>4</v>
      </c>
      <c r="M42" s="1345">
        <f t="shared" si="13"/>
        <v>7</v>
      </c>
      <c r="N42" s="1109"/>
      <c r="O42" s="1243"/>
      <c r="Q42" s="1493"/>
    </row>
    <row r="43" spans="2:17" s="991" customFormat="1" ht="14.1" customHeight="1" x14ac:dyDescent="0.2">
      <c r="B43" s="2835"/>
      <c r="C43" s="1160">
        <v>13</v>
      </c>
      <c r="D43" s="1150" t="s">
        <v>674</v>
      </c>
      <c r="E43" s="1390">
        <v>1</v>
      </c>
      <c r="F43" s="1391">
        <v>2</v>
      </c>
      <c r="G43" s="1482">
        <v>2</v>
      </c>
      <c r="H43" s="1481">
        <v>1</v>
      </c>
      <c r="I43" s="887">
        <v>1</v>
      </c>
      <c r="J43" s="930"/>
      <c r="K43" s="885">
        <f t="shared" si="12"/>
        <v>3</v>
      </c>
      <c r="L43" s="1381">
        <f t="shared" si="10"/>
        <v>4</v>
      </c>
      <c r="M43" s="1345">
        <f t="shared" si="13"/>
        <v>7</v>
      </c>
      <c r="N43" s="1109"/>
      <c r="O43" s="1243"/>
    </row>
    <row r="44" spans="2:17" s="991" customFormat="1" ht="14.1" customHeight="1" x14ac:dyDescent="0.2">
      <c r="B44" s="2835"/>
      <c r="C44" s="1146">
        <v>14</v>
      </c>
      <c r="D44" s="1150" t="s">
        <v>681</v>
      </c>
      <c r="E44" s="1390"/>
      <c r="F44" s="1391">
        <v>1</v>
      </c>
      <c r="G44" s="1482">
        <v>1</v>
      </c>
      <c r="H44" s="1481"/>
      <c r="I44" s="887"/>
      <c r="J44" s="930"/>
      <c r="K44" s="885">
        <f t="shared" si="12"/>
        <v>1</v>
      </c>
      <c r="L44" s="1381">
        <f t="shared" si="10"/>
        <v>1</v>
      </c>
      <c r="M44" s="1345">
        <f t="shared" si="13"/>
        <v>2</v>
      </c>
      <c r="N44" s="1109"/>
      <c r="O44" s="1243"/>
    </row>
    <row r="45" spans="2:17" s="991" customFormat="1" ht="14.1" customHeight="1" x14ac:dyDescent="0.2">
      <c r="B45" s="2835"/>
      <c r="C45" s="1160">
        <v>15</v>
      </c>
      <c r="D45" s="1150" t="s">
        <v>680</v>
      </c>
      <c r="E45" s="1390">
        <v>4</v>
      </c>
      <c r="F45" s="1391">
        <v>4</v>
      </c>
      <c r="G45" s="1482">
        <v>3</v>
      </c>
      <c r="H45" s="1481">
        <v>3</v>
      </c>
      <c r="I45" s="887">
        <v>3</v>
      </c>
      <c r="J45" s="930">
        <v>3</v>
      </c>
      <c r="K45" s="885">
        <f t="shared" si="12"/>
        <v>8</v>
      </c>
      <c r="L45" s="1381">
        <f t="shared" si="10"/>
        <v>12</v>
      </c>
      <c r="M45" s="1345">
        <f t="shared" si="13"/>
        <v>20</v>
      </c>
      <c r="N45" s="1109"/>
      <c r="O45" s="1243"/>
    </row>
    <row r="46" spans="2:17" s="991" customFormat="1" ht="14.1" customHeight="1" x14ac:dyDescent="0.2">
      <c r="B46" s="2835"/>
      <c r="C46" s="1146">
        <v>16</v>
      </c>
      <c r="D46" s="1150" t="s">
        <v>678</v>
      </c>
      <c r="E46" s="1390">
        <v>1</v>
      </c>
      <c r="F46" s="1391">
        <v>1</v>
      </c>
      <c r="G46" s="1482">
        <v>1</v>
      </c>
      <c r="H46" s="1481">
        <v>1</v>
      </c>
      <c r="I46" s="887">
        <v>1</v>
      </c>
      <c r="J46" s="930"/>
      <c r="K46" s="885">
        <f t="shared" si="12"/>
        <v>2</v>
      </c>
      <c r="L46" s="1381">
        <f t="shared" si="10"/>
        <v>3</v>
      </c>
      <c r="M46" s="1345">
        <f t="shared" si="13"/>
        <v>5</v>
      </c>
      <c r="N46" s="1109"/>
      <c r="O46" s="1243"/>
    </row>
    <row r="47" spans="2:17" s="991" customFormat="1" ht="14.1" customHeight="1" x14ac:dyDescent="0.2">
      <c r="B47" s="2835"/>
      <c r="C47" s="1160">
        <v>17</v>
      </c>
      <c r="D47" s="1149" t="s">
        <v>886</v>
      </c>
      <c r="E47" s="1390"/>
      <c r="F47" s="1391"/>
      <c r="G47" s="1492">
        <v>1</v>
      </c>
      <c r="H47" s="1491">
        <v>1</v>
      </c>
      <c r="I47" s="887"/>
      <c r="J47" s="930"/>
      <c r="K47" s="885">
        <f t="shared" si="12"/>
        <v>0</v>
      </c>
      <c r="L47" s="1381">
        <f t="shared" si="10"/>
        <v>2</v>
      </c>
      <c r="M47" s="1345">
        <f t="shared" si="13"/>
        <v>2</v>
      </c>
      <c r="N47" s="1109"/>
      <c r="O47" s="1243"/>
    </row>
    <row r="48" spans="2:17" s="991" customFormat="1" ht="14.1" customHeight="1" x14ac:dyDescent="0.2">
      <c r="B48" s="2835"/>
      <c r="C48" s="1146">
        <v>18</v>
      </c>
      <c r="D48" s="1287" t="s">
        <v>682</v>
      </c>
      <c r="E48" s="1407">
        <v>1</v>
      </c>
      <c r="F48" s="1408">
        <v>1</v>
      </c>
      <c r="G48" s="1490">
        <v>1</v>
      </c>
      <c r="H48" s="1489">
        <v>1</v>
      </c>
      <c r="I48" s="1284">
        <v>1</v>
      </c>
      <c r="J48" s="1283">
        <v>1</v>
      </c>
      <c r="K48" s="1406">
        <f t="shared" si="12"/>
        <v>2</v>
      </c>
      <c r="L48" s="1405">
        <f t="shared" si="10"/>
        <v>4</v>
      </c>
      <c r="M48" s="1368">
        <f t="shared" si="13"/>
        <v>6</v>
      </c>
      <c r="N48" s="1357"/>
      <c r="O48" s="1243"/>
    </row>
    <row r="49" spans="2:15" s="991" customFormat="1" ht="19.350000000000001" customHeight="1" thickBot="1" x14ac:dyDescent="0.25">
      <c r="B49" s="2835"/>
      <c r="C49" s="1280" t="s">
        <v>857</v>
      </c>
      <c r="D49" s="1279"/>
      <c r="E49" s="1585"/>
      <c r="F49" s="1559"/>
      <c r="G49" s="1488"/>
      <c r="H49" s="1487"/>
      <c r="I49" s="920"/>
      <c r="J49" s="920"/>
      <c r="K49" s="1404">
        <f>SUM(E49:G49)</f>
        <v>0</v>
      </c>
      <c r="L49" s="1403">
        <f>SUM(H49:J49)</f>
        <v>0</v>
      </c>
      <c r="M49" s="1402">
        <f t="shared" si="13"/>
        <v>0</v>
      </c>
      <c r="N49" s="2019"/>
      <c r="O49" s="1243"/>
    </row>
    <row r="50" spans="2:15" s="1223" customFormat="1" ht="19.5" customHeight="1" thickTop="1" x14ac:dyDescent="0.2">
      <c r="B50" s="1356"/>
      <c r="C50" s="1266" t="s">
        <v>773</v>
      </c>
      <c r="D50" s="1275"/>
      <c r="E50" s="1273">
        <f t="shared" ref="E50:M50" si="14">SUM(E51:E56)</f>
        <v>0</v>
      </c>
      <c r="F50" s="1273">
        <f t="shared" si="14"/>
        <v>0</v>
      </c>
      <c r="G50" s="1273">
        <f t="shared" si="14"/>
        <v>0</v>
      </c>
      <c r="H50" s="1273">
        <f t="shared" si="14"/>
        <v>0</v>
      </c>
      <c r="I50" s="1273">
        <f t="shared" si="14"/>
        <v>0</v>
      </c>
      <c r="J50" s="1274">
        <f t="shared" si="14"/>
        <v>0</v>
      </c>
      <c r="K50" s="1401">
        <f t="shared" si="14"/>
        <v>0</v>
      </c>
      <c r="L50" s="1401">
        <f t="shared" si="14"/>
        <v>0</v>
      </c>
      <c r="M50" s="1400">
        <f t="shared" si="14"/>
        <v>0</v>
      </c>
      <c r="N50" s="1355"/>
      <c r="O50" s="1243"/>
    </row>
    <row r="51" spans="2:15" s="1223" customFormat="1" ht="14.1" customHeight="1" x14ac:dyDescent="0.2">
      <c r="B51" s="988"/>
      <c r="C51" s="1126">
        <v>1</v>
      </c>
      <c r="D51" s="1259"/>
      <c r="E51" s="1392"/>
      <c r="F51" s="1393"/>
      <c r="G51" s="1484"/>
      <c r="H51" s="1483"/>
      <c r="I51" s="893"/>
      <c r="J51" s="898"/>
      <c r="K51" s="895">
        <f t="shared" ref="K51:K56" si="15">SUM(E51:F51)</f>
        <v>0</v>
      </c>
      <c r="L51" s="1384">
        <f t="shared" ref="L51:L56" si="16">SUM(G51:J51)</f>
        <v>0</v>
      </c>
      <c r="M51" s="1383">
        <f t="shared" ref="M51:M56" si="17">SUM(K51:L51)</f>
        <v>0</v>
      </c>
      <c r="N51" s="1111"/>
      <c r="O51" s="1243"/>
    </row>
    <row r="52" spans="2:15" s="1223" customFormat="1" ht="14.1" customHeight="1" x14ac:dyDescent="0.2">
      <c r="B52" s="988"/>
      <c r="C52" s="1126">
        <v>2</v>
      </c>
      <c r="D52" s="1253"/>
      <c r="E52" s="1392"/>
      <c r="F52" s="1393"/>
      <c r="G52" s="1484"/>
      <c r="H52" s="1483"/>
      <c r="I52" s="893"/>
      <c r="J52" s="898"/>
      <c r="K52" s="885">
        <f t="shared" si="15"/>
        <v>0</v>
      </c>
      <c r="L52" s="1381">
        <f t="shared" si="16"/>
        <v>0</v>
      </c>
      <c r="M52" s="1345">
        <f t="shared" si="17"/>
        <v>0</v>
      </c>
      <c r="N52" s="1111"/>
      <c r="O52" s="1243"/>
    </row>
    <row r="53" spans="2:15" s="1223" customFormat="1" ht="14.1" customHeight="1" x14ac:dyDescent="0.2">
      <c r="B53" s="988"/>
      <c r="C53" s="1126">
        <v>3</v>
      </c>
      <c r="D53" s="1253"/>
      <c r="E53" s="1392"/>
      <c r="F53" s="1393"/>
      <c r="G53" s="1484"/>
      <c r="H53" s="1483"/>
      <c r="I53" s="893"/>
      <c r="J53" s="898"/>
      <c r="K53" s="885">
        <f t="shared" si="15"/>
        <v>0</v>
      </c>
      <c r="L53" s="1381">
        <f t="shared" si="16"/>
        <v>0</v>
      </c>
      <c r="M53" s="1345">
        <f t="shared" si="17"/>
        <v>0</v>
      </c>
      <c r="N53" s="1111"/>
      <c r="O53" s="1243"/>
    </row>
    <row r="54" spans="2:15" s="1223" customFormat="1" ht="14.1" customHeight="1" x14ac:dyDescent="0.2">
      <c r="B54" s="929"/>
      <c r="C54" s="1125">
        <v>4</v>
      </c>
      <c r="D54" s="1253"/>
      <c r="E54" s="1390"/>
      <c r="F54" s="1391"/>
      <c r="G54" s="1482"/>
      <c r="H54" s="1481"/>
      <c r="I54" s="887"/>
      <c r="J54" s="930"/>
      <c r="K54" s="885">
        <f t="shared" si="15"/>
        <v>0</v>
      </c>
      <c r="L54" s="1381">
        <f t="shared" si="16"/>
        <v>0</v>
      </c>
      <c r="M54" s="1345">
        <f t="shared" si="17"/>
        <v>0</v>
      </c>
      <c r="N54" s="883"/>
      <c r="O54" s="1243"/>
    </row>
    <row r="55" spans="2:15" s="1223" customFormat="1" ht="14.1" customHeight="1" x14ac:dyDescent="0.2">
      <c r="B55" s="929"/>
      <c r="C55" s="1125">
        <v>5</v>
      </c>
      <c r="D55" s="1253"/>
      <c r="E55" s="1390"/>
      <c r="F55" s="1391"/>
      <c r="G55" s="1482"/>
      <c r="H55" s="1481"/>
      <c r="I55" s="887"/>
      <c r="J55" s="930"/>
      <c r="K55" s="885">
        <f t="shared" si="15"/>
        <v>0</v>
      </c>
      <c r="L55" s="1381">
        <f t="shared" si="16"/>
        <v>0</v>
      </c>
      <c r="M55" s="1345">
        <f t="shared" si="17"/>
        <v>0</v>
      </c>
      <c r="N55" s="883"/>
      <c r="O55" s="1243"/>
    </row>
    <row r="56" spans="2:15" s="1223" customFormat="1" ht="14.1" customHeight="1" thickBot="1" x14ac:dyDescent="0.25">
      <c r="B56" s="926"/>
      <c r="C56" s="1132">
        <v>6</v>
      </c>
      <c r="D56" s="1248"/>
      <c r="E56" s="1398"/>
      <c r="F56" s="1399"/>
      <c r="G56" s="1486"/>
      <c r="H56" s="1485"/>
      <c r="I56" s="910"/>
      <c r="J56" s="1143"/>
      <c r="K56" s="908">
        <f t="shared" si="15"/>
        <v>0</v>
      </c>
      <c r="L56" s="1397">
        <f t="shared" si="16"/>
        <v>0</v>
      </c>
      <c r="M56" s="1396">
        <f t="shared" si="17"/>
        <v>0</v>
      </c>
      <c r="N56" s="1354"/>
      <c r="O56" s="1243"/>
    </row>
    <row r="57" spans="2:15" s="1223" customFormat="1" ht="19.350000000000001" customHeight="1" thickTop="1" x14ac:dyDescent="0.2">
      <c r="B57" s="1265"/>
      <c r="C57" s="1266" t="s">
        <v>772</v>
      </c>
      <c r="D57" s="1265"/>
      <c r="E57" s="1263">
        <f t="shared" ref="E57:M57" si="18">SUM(E58:E62)</f>
        <v>0</v>
      </c>
      <c r="F57" s="1262">
        <f t="shared" si="18"/>
        <v>0</v>
      </c>
      <c r="G57" s="1263">
        <f t="shared" si="18"/>
        <v>0</v>
      </c>
      <c r="H57" s="1264">
        <f t="shared" si="18"/>
        <v>0</v>
      </c>
      <c r="I57" s="1263">
        <f t="shared" si="18"/>
        <v>0</v>
      </c>
      <c r="J57" s="1263">
        <f t="shared" si="18"/>
        <v>0</v>
      </c>
      <c r="K57" s="1395">
        <f t="shared" si="18"/>
        <v>0</v>
      </c>
      <c r="L57" s="1395">
        <f t="shared" si="18"/>
        <v>0</v>
      </c>
      <c r="M57" s="1395">
        <f t="shared" si="18"/>
        <v>0</v>
      </c>
      <c r="N57" s="1353"/>
      <c r="O57" s="1243"/>
    </row>
    <row r="58" spans="2:15" s="1223" customFormat="1" ht="14.1" customHeight="1" x14ac:dyDescent="0.2">
      <c r="B58" s="988"/>
      <c r="C58" s="1126">
        <v>1</v>
      </c>
      <c r="D58" s="1253"/>
      <c r="E58" s="1392"/>
      <c r="F58" s="1393"/>
      <c r="G58" s="1484"/>
      <c r="H58" s="1483"/>
      <c r="I58" s="893"/>
      <c r="J58" s="898"/>
      <c r="K58" s="895">
        <f t="shared" ref="K58:K66" si="19">SUM(E58:F58)</f>
        <v>0</v>
      </c>
      <c r="L58" s="1384">
        <f t="shared" ref="L58:L66" si="20">SUM(G58:J58)</f>
        <v>0</v>
      </c>
      <c r="M58" s="1383">
        <f t="shared" ref="M58:M66" si="21">SUM(K58:L58)</f>
        <v>0</v>
      </c>
      <c r="N58" s="1111"/>
      <c r="O58" s="1243"/>
    </row>
    <row r="59" spans="2:15" s="1223" customFormat="1" ht="14.1" customHeight="1" x14ac:dyDescent="0.2">
      <c r="B59" s="929"/>
      <c r="C59" s="1125">
        <v>2</v>
      </c>
      <c r="D59" s="1253"/>
      <c r="E59" s="1390"/>
      <c r="F59" s="1391"/>
      <c r="G59" s="1482"/>
      <c r="H59" s="1481"/>
      <c r="I59" s="887"/>
      <c r="J59" s="930"/>
      <c r="K59" s="885">
        <f t="shared" si="19"/>
        <v>0</v>
      </c>
      <c r="L59" s="1381">
        <f t="shared" si="20"/>
        <v>0</v>
      </c>
      <c r="M59" s="1345">
        <f t="shared" si="21"/>
        <v>0</v>
      </c>
      <c r="N59" s="883"/>
      <c r="O59" s="1243"/>
    </row>
    <row r="60" spans="2:15" s="1223" customFormat="1" ht="14.1" customHeight="1" x14ac:dyDescent="0.2">
      <c r="B60" s="1133"/>
      <c r="C60" s="1125">
        <v>3</v>
      </c>
      <c r="D60" s="1253"/>
      <c r="E60" s="1390"/>
      <c r="F60" s="1391"/>
      <c r="G60" s="1482"/>
      <c r="H60" s="1481"/>
      <c r="I60" s="887"/>
      <c r="J60" s="930"/>
      <c r="K60" s="885">
        <f t="shared" si="19"/>
        <v>0</v>
      </c>
      <c r="L60" s="1381">
        <f t="shared" si="20"/>
        <v>0</v>
      </c>
      <c r="M60" s="1345">
        <f t="shared" si="21"/>
        <v>0</v>
      </c>
      <c r="N60" s="883"/>
      <c r="O60" s="1243"/>
    </row>
    <row r="61" spans="2:15" s="1223" customFormat="1" ht="14.1" customHeight="1" x14ac:dyDescent="0.2">
      <c r="B61" s="929"/>
      <c r="C61" s="1125">
        <v>4</v>
      </c>
      <c r="D61" s="1253"/>
      <c r="E61" s="1390"/>
      <c r="F61" s="1391"/>
      <c r="G61" s="1482"/>
      <c r="H61" s="1481"/>
      <c r="I61" s="887"/>
      <c r="J61" s="930"/>
      <c r="K61" s="885">
        <f t="shared" si="19"/>
        <v>0</v>
      </c>
      <c r="L61" s="1381">
        <f t="shared" si="20"/>
        <v>0</v>
      </c>
      <c r="M61" s="1345">
        <f t="shared" si="21"/>
        <v>0</v>
      </c>
      <c r="N61" s="883"/>
      <c r="O61" s="1243"/>
    </row>
    <row r="62" spans="2:15" s="1223" customFormat="1" ht="14.1" customHeight="1" thickBot="1" x14ac:dyDescent="0.25">
      <c r="B62" s="1351"/>
      <c r="C62" s="1249">
        <v>5</v>
      </c>
      <c r="D62" s="1466"/>
      <c r="E62" s="1388"/>
      <c r="F62" s="1389"/>
      <c r="G62" s="1480"/>
      <c r="H62" s="1479"/>
      <c r="I62" s="1122"/>
      <c r="J62" s="1139"/>
      <c r="K62" s="1387">
        <f t="shared" si="19"/>
        <v>0</v>
      </c>
      <c r="L62" s="1386">
        <f t="shared" si="20"/>
        <v>0</v>
      </c>
      <c r="M62" s="1339">
        <f t="shared" si="21"/>
        <v>0</v>
      </c>
      <c r="N62" s="1350"/>
      <c r="O62" s="1243"/>
    </row>
    <row r="63" spans="2:15" s="1223" customFormat="1" ht="14.1" customHeight="1" thickTop="1" x14ac:dyDescent="0.2">
      <c r="B63" s="1349"/>
      <c r="C63" s="1241" t="s">
        <v>828</v>
      </c>
      <c r="D63" s="1241"/>
      <c r="E63" s="1385"/>
      <c r="F63" s="1385"/>
      <c r="G63" s="1478"/>
      <c r="H63" s="1478"/>
      <c r="I63" s="1240"/>
      <c r="J63" s="1240"/>
      <c r="K63" s="895">
        <f t="shared" si="19"/>
        <v>0</v>
      </c>
      <c r="L63" s="1384">
        <f t="shared" si="20"/>
        <v>0</v>
      </c>
      <c r="M63" s="1383">
        <f t="shared" si="21"/>
        <v>0</v>
      </c>
      <c r="N63" s="1347"/>
    </row>
    <row r="64" spans="2:15" s="1223" customFormat="1" ht="14.1" customHeight="1" x14ac:dyDescent="0.2">
      <c r="B64" s="1346"/>
      <c r="C64" s="1235" t="s">
        <v>721</v>
      </c>
      <c r="D64" s="1235"/>
      <c r="E64" s="1382"/>
      <c r="F64" s="1382"/>
      <c r="G64" s="1477"/>
      <c r="H64" s="1477"/>
      <c r="I64" s="1234"/>
      <c r="J64" s="1234"/>
      <c r="K64" s="885">
        <f t="shared" si="19"/>
        <v>0</v>
      </c>
      <c r="L64" s="1381">
        <f t="shared" si="20"/>
        <v>0</v>
      </c>
      <c r="M64" s="1345">
        <f t="shared" si="21"/>
        <v>0</v>
      </c>
      <c r="N64" s="1344"/>
    </row>
    <row r="65" spans="2:14" s="1223" customFormat="1" ht="14.1" customHeight="1" x14ac:dyDescent="0.2">
      <c r="B65" s="1346"/>
      <c r="C65" s="1235" t="s">
        <v>829</v>
      </c>
      <c r="D65" s="1235"/>
      <c r="E65" s="1382"/>
      <c r="F65" s="1382"/>
      <c r="G65" s="1477"/>
      <c r="H65" s="1477"/>
      <c r="I65" s="1234"/>
      <c r="J65" s="1234"/>
      <c r="K65" s="885">
        <f t="shared" si="19"/>
        <v>0</v>
      </c>
      <c r="L65" s="1381">
        <f t="shared" si="20"/>
        <v>0</v>
      </c>
      <c r="M65" s="1345">
        <f t="shared" si="21"/>
        <v>0</v>
      </c>
      <c r="N65" s="1344"/>
    </row>
    <row r="66" spans="2:14" s="1223" customFormat="1" ht="14.1" customHeight="1" thickBot="1" x14ac:dyDescent="0.25">
      <c r="B66" s="1343"/>
      <c r="C66" s="1642" t="s">
        <v>853</v>
      </c>
      <c r="D66" s="1342"/>
      <c r="E66" s="1380"/>
      <c r="F66" s="1380"/>
      <c r="G66" s="1476"/>
      <c r="H66" s="1476"/>
      <c r="I66" s="1341"/>
      <c r="J66" s="1340"/>
      <c r="K66" s="877">
        <f t="shared" si="19"/>
        <v>0</v>
      </c>
      <c r="L66" s="1379">
        <f t="shared" si="20"/>
        <v>0</v>
      </c>
      <c r="M66" s="1378">
        <f t="shared" si="21"/>
        <v>0</v>
      </c>
      <c r="N66" s="1338"/>
    </row>
    <row r="67" spans="2:14" ht="22.15" customHeight="1" x14ac:dyDescent="0.2">
      <c r="C67" s="1472"/>
      <c r="D67" s="2022"/>
      <c r="E67" s="2023"/>
      <c r="F67" s="2023"/>
      <c r="G67" s="2023"/>
      <c r="H67" s="2023"/>
      <c r="I67" s="2023"/>
      <c r="J67" s="2023"/>
      <c r="K67" s="2023"/>
      <c r="L67" s="2023"/>
      <c r="M67" s="2023"/>
    </row>
    <row r="68" spans="2:14" ht="15.75" x14ac:dyDescent="0.25">
      <c r="C68" s="1471"/>
      <c r="D68" s="1470"/>
      <c r="E68" s="1469"/>
      <c r="F68" s="1469"/>
      <c r="G68" s="1469"/>
      <c r="H68" s="1469"/>
      <c r="I68" s="1469"/>
      <c r="J68" s="1469"/>
      <c r="K68" s="1469"/>
      <c r="L68" s="1469"/>
      <c r="M68" s="1468"/>
    </row>
    <row r="69" spans="2:14" x14ac:dyDescent="0.2">
      <c r="D69" s="1095"/>
      <c r="E69" s="1220"/>
      <c r="F69" s="1220"/>
      <c r="G69" s="1220"/>
      <c r="H69" s="1095"/>
      <c r="I69" s="1095"/>
      <c r="J69" s="1203"/>
      <c r="K69" s="1203"/>
      <c r="L69" s="1203"/>
      <c r="M69" s="1095"/>
    </row>
  </sheetData>
  <sheetProtection algorithmName="SHA-512" hashValue="1XItnRPmbdv53YxJ/yIRSxqGy9esMO2jv1liFzrC9iJWMH9YkNxV28eyVYDrLMULFrgPGcuaL0TQpsn4RIbrRQ==" saltValue="EBnfVpa9EOIczFKpjabdJA==" spinCount="100000" sheet="1" objects="1" scenarios="1"/>
  <mergeCells count="18">
    <mergeCell ref="N12:N18"/>
    <mergeCell ref="B20:B30"/>
    <mergeCell ref="B31:B49"/>
    <mergeCell ref="N5:N11"/>
    <mergeCell ref="E6:J6"/>
    <mergeCell ref="K7:K11"/>
    <mergeCell ref="L7:L11"/>
    <mergeCell ref="E8:F8"/>
    <mergeCell ref="G8:J8"/>
    <mergeCell ref="E9:J9"/>
    <mergeCell ref="M1:N1"/>
    <mergeCell ref="D2:L2"/>
    <mergeCell ref="J4:M4"/>
    <mergeCell ref="B5:D11"/>
    <mergeCell ref="E5:J5"/>
    <mergeCell ref="K5:L6"/>
    <mergeCell ref="M5:M11"/>
    <mergeCell ref="E11:J11"/>
  </mergeCells>
  <printOptions horizontalCentered="1"/>
  <pageMargins left="0.59055118110236227" right="0.51181102362204722" top="1.1811023622047245" bottom="0.98425196850393704" header="0.51181102362204722" footer="0.51181102362204722"/>
  <pageSetup paperSize="9" scale="46"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47E35E73-55AF-4AE2-956F-FAAE656121A0}">
          <x14:formula1>
            <xm:f>słownik!$A$2:$A$175</xm:f>
          </x14:formula1>
          <xm:sqref>D51:D56 D58:D62</xm:sqref>
        </x14:dataValidation>
      </x14:dataValidations>
    </ext>
  </extLst>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652E1A-F7A4-4554-B0CA-1A7468C9BD95}">
  <sheetPr>
    <tabColor rgb="FFFF0000"/>
    <pageSetUpPr fitToPage="1"/>
  </sheetPr>
  <dimension ref="B1:Q69"/>
  <sheetViews>
    <sheetView view="pageBreakPreview" zoomScale="90" zoomScaleNormal="100" zoomScaleSheetLayoutView="90" workbookViewId="0">
      <selection activeCell="L1" sqref="L1:N1"/>
    </sheetView>
  </sheetViews>
  <sheetFormatPr defaultColWidth="9.28515625" defaultRowHeight="12.75" x14ac:dyDescent="0.2"/>
  <cols>
    <col min="1" max="1" width="2.85546875" style="874" customWidth="1"/>
    <col min="2" max="2" width="6.42578125" style="874" customWidth="1"/>
    <col min="3" max="3" width="4.42578125" style="874" customWidth="1"/>
    <col min="4" max="4" width="48" style="874" customWidth="1"/>
    <col min="5" max="9" width="6.5703125" style="874" customWidth="1"/>
    <col min="10" max="10" width="7.7109375" style="874" customWidth="1"/>
    <col min="11" max="12" width="7.85546875" style="874" customWidth="1"/>
    <col min="13" max="13" width="9.42578125" style="874" customWidth="1"/>
    <col min="14" max="14" width="12.28515625" style="874" customWidth="1"/>
    <col min="15" max="15" width="5.42578125" style="874" customWidth="1"/>
    <col min="16" max="16384" width="9.28515625" style="874"/>
  </cols>
  <sheetData>
    <row r="1" spans="2:15" s="1223" customFormat="1" ht="18" x14ac:dyDescent="0.2">
      <c r="B1" s="966"/>
      <c r="C1" s="966"/>
      <c r="D1" s="965" t="str">
        <f>wizyt!C3</f>
        <v>??</v>
      </c>
      <c r="E1" s="1017"/>
      <c r="F1" s="1017"/>
      <c r="G1" s="1017"/>
      <c r="H1" s="1017"/>
      <c r="I1" s="1017"/>
      <c r="J1" s="1017"/>
      <c r="K1" s="1017"/>
      <c r="L1" s="2040" t="str">
        <f>wizyt!$B$1</f>
        <v xml:space="preserve"> </v>
      </c>
      <c r="M1" s="2708" t="str">
        <f>wizyt!$D$1</f>
        <v xml:space="preserve"> </v>
      </c>
      <c r="N1" s="2709"/>
    </row>
    <row r="2" spans="2:15" s="1223" customFormat="1" ht="20.25" x14ac:dyDescent="0.2">
      <c r="B2" s="270"/>
      <c r="C2" s="270"/>
      <c r="D2" s="2710" t="s">
        <v>755</v>
      </c>
      <c r="E2" s="2710"/>
      <c r="F2" s="2710"/>
      <c r="G2" s="2710"/>
      <c r="H2" s="2710"/>
      <c r="I2" s="2710"/>
      <c r="J2" s="2710"/>
      <c r="K2" s="2710"/>
      <c r="L2" s="2710"/>
      <c r="M2" s="998" t="str">
        <f>wizyt!H3</f>
        <v>2023/2024</v>
      </c>
      <c r="N2" s="270"/>
    </row>
    <row r="3" spans="2:15" s="1223" customFormat="1" ht="18.75" customHeight="1" x14ac:dyDescent="0.2">
      <c r="B3" s="997" t="s">
        <v>775</v>
      </c>
      <c r="C3" s="963"/>
      <c r="D3" s="996"/>
      <c r="E3" s="996" t="s">
        <v>858</v>
      </c>
      <c r="F3" s="996"/>
      <c r="G3" s="996"/>
      <c r="H3" s="996"/>
      <c r="I3" s="996"/>
      <c r="J3" s="996" t="s">
        <v>30</v>
      </c>
      <c r="K3" s="996"/>
      <c r="L3" s="996"/>
      <c r="M3" s="995"/>
      <c r="N3" s="270"/>
    </row>
    <row r="4" spans="2:15" s="1223" customFormat="1" ht="27" customHeight="1" thickBot="1" x14ac:dyDescent="0.25">
      <c r="B4" s="1475" t="s">
        <v>884</v>
      </c>
      <c r="C4" s="1322"/>
      <c r="D4" s="330"/>
      <c r="E4" s="1016"/>
      <c r="F4" s="1016"/>
      <c r="G4" s="1321"/>
      <c r="H4" s="1016"/>
      <c r="I4" s="1016"/>
      <c r="J4" s="2849"/>
      <c r="K4" s="2849"/>
      <c r="L4" s="2849"/>
      <c r="M4" s="2849"/>
      <c r="N4" s="270"/>
    </row>
    <row r="5" spans="2:15" s="1223" customFormat="1" ht="12.75" customHeight="1" x14ac:dyDescent="0.2">
      <c r="B5" s="2713" t="s">
        <v>756</v>
      </c>
      <c r="C5" s="2765"/>
      <c r="D5" s="2765"/>
      <c r="E5" s="2850" t="s">
        <v>691</v>
      </c>
      <c r="F5" s="2851"/>
      <c r="G5" s="2851"/>
      <c r="H5" s="2851"/>
      <c r="I5" s="2851"/>
      <c r="J5" s="2852"/>
      <c r="K5" s="2862" t="s">
        <v>109</v>
      </c>
      <c r="L5" s="2863"/>
      <c r="M5" s="2853" t="s">
        <v>790</v>
      </c>
      <c r="N5" s="2838" t="s">
        <v>758</v>
      </c>
    </row>
    <row r="6" spans="2:15" s="1223" customFormat="1" ht="12.75" customHeight="1" x14ac:dyDescent="0.2">
      <c r="B6" s="2715"/>
      <c r="C6" s="2766"/>
      <c r="D6" s="2766"/>
      <c r="E6" s="2841" t="s">
        <v>817</v>
      </c>
      <c r="F6" s="2841"/>
      <c r="G6" s="2841"/>
      <c r="H6" s="2841"/>
      <c r="I6" s="2841"/>
      <c r="J6" s="2842"/>
      <c r="K6" s="2864"/>
      <c r="L6" s="2865"/>
      <c r="M6" s="2854"/>
      <c r="N6" s="2839"/>
    </row>
    <row r="7" spans="2:15" s="1223" customFormat="1" ht="12.75" customHeight="1" x14ac:dyDescent="0.2">
      <c r="B7" s="2715"/>
      <c r="C7" s="2766"/>
      <c r="D7" s="2766"/>
      <c r="E7" s="958" t="s">
        <v>523</v>
      </c>
      <c r="F7" s="958" t="s">
        <v>524</v>
      </c>
      <c r="G7" s="958" t="s">
        <v>525</v>
      </c>
      <c r="H7" s="960" t="s">
        <v>526</v>
      </c>
      <c r="I7" s="960" t="s">
        <v>527</v>
      </c>
      <c r="J7" s="1376" t="s">
        <v>528</v>
      </c>
      <c r="K7" s="2856" t="s">
        <v>862</v>
      </c>
      <c r="L7" s="2859" t="s">
        <v>856</v>
      </c>
      <c r="M7" s="2854"/>
      <c r="N7" s="2839"/>
    </row>
    <row r="8" spans="2:15" s="1223" customFormat="1" ht="12.75" customHeight="1" x14ac:dyDescent="0.2">
      <c r="B8" s="2715"/>
      <c r="C8" s="2766"/>
      <c r="D8" s="2766"/>
      <c r="E8" s="2873" t="s">
        <v>872</v>
      </c>
      <c r="F8" s="2874"/>
      <c r="G8" s="2824" t="s">
        <v>856</v>
      </c>
      <c r="H8" s="2825"/>
      <c r="I8" s="2825"/>
      <c r="J8" s="2826"/>
      <c r="K8" s="2857"/>
      <c r="L8" s="2860"/>
      <c r="M8" s="2854"/>
      <c r="N8" s="2839"/>
    </row>
    <row r="9" spans="2:15" s="1223" customFormat="1" ht="12.75" customHeight="1" x14ac:dyDescent="0.2">
      <c r="B9" s="2715"/>
      <c r="C9" s="2766"/>
      <c r="D9" s="2766"/>
      <c r="E9" s="2754" t="s">
        <v>844</v>
      </c>
      <c r="F9" s="2695"/>
      <c r="G9" s="2695"/>
      <c r="H9" s="2695"/>
      <c r="I9" s="2695"/>
      <c r="J9" s="2809"/>
      <c r="K9" s="2857"/>
      <c r="L9" s="2860"/>
      <c r="M9" s="2854"/>
      <c r="N9" s="2839"/>
    </row>
    <row r="10" spans="2:15" s="1223" customFormat="1" ht="12.75" customHeight="1" x14ac:dyDescent="0.2">
      <c r="B10" s="2715"/>
      <c r="C10" s="2766"/>
      <c r="D10" s="2766"/>
      <c r="E10" s="1728">
        <f>'kalendarz  A'!$F$30</f>
        <v>27</v>
      </c>
      <c r="F10" s="1728">
        <f>'kalendarz  A'!$F$30</f>
        <v>27</v>
      </c>
      <c r="G10" s="1728">
        <f>'kalendarz  A'!$F$30</f>
        <v>27</v>
      </c>
      <c r="H10" s="1728">
        <f>'kalendarz  A'!$F$30</f>
        <v>27</v>
      </c>
      <c r="I10" s="1728">
        <f>'kalendarz  A'!$F$30</f>
        <v>27</v>
      </c>
      <c r="J10" s="1728">
        <f>'kalendarz  A'!$F$31</f>
        <v>11</v>
      </c>
      <c r="K10" s="2857"/>
      <c r="L10" s="2860"/>
      <c r="M10" s="2854"/>
      <c r="N10" s="2839"/>
    </row>
    <row r="11" spans="2:15" s="1223" customFormat="1" ht="16.5" customHeight="1" thickBot="1" x14ac:dyDescent="0.25">
      <c r="B11" s="2717"/>
      <c r="C11" s="2767"/>
      <c r="D11" s="2767"/>
      <c r="E11" s="2827" t="s">
        <v>845</v>
      </c>
      <c r="F11" s="2828"/>
      <c r="G11" s="2828"/>
      <c r="H11" s="2828"/>
      <c r="I11" s="2828"/>
      <c r="J11" s="2829"/>
      <c r="K11" s="2858"/>
      <c r="L11" s="2861"/>
      <c r="M11" s="2855"/>
      <c r="N11" s="2840"/>
    </row>
    <row r="12" spans="2:15" s="1223" customFormat="1" ht="27" customHeight="1" thickBot="1" x14ac:dyDescent="0.25">
      <c r="B12" s="1375"/>
      <c r="C12" s="1316"/>
      <c r="D12" s="1315" t="s">
        <v>818</v>
      </c>
      <c r="E12" s="1314">
        <f t="shared" ref="E12:J12" si="0">SUM(E16:E18)+E13</f>
        <v>30</v>
      </c>
      <c r="F12" s="1314">
        <f t="shared" si="0"/>
        <v>32</v>
      </c>
      <c r="G12" s="1314">
        <f t="shared" si="0"/>
        <v>32</v>
      </c>
      <c r="H12" s="1314">
        <f t="shared" si="0"/>
        <v>26</v>
      </c>
      <c r="I12" s="1314">
        <f t="shared" si="0"/>
        <v>23</v>
      </c>
      <c r="J12" s="1314">
        <f t="shared" si="0"/>
        <v>18</v>
      </c>
      <c r="K12" s="1418">
        <f t="shared" ref="K12:K18" si="1">SUM(E12:F12)</f>
        <v>62</v>
      </c>
      <c r="L12" s="1313">
        <f t="shared" ref="L12:L18" si="2">SUM(G12:J12)</f>
        <v>99</v>
      </c>
      <c r="M12" s="1313">
        <f>SUM(K12:L12)</f>
        <v>161</v>
      </c>
      <c r="N12" s="2843"/>
      <c r="O12" s="1243"/>
    </row>
    <row r="13" spans="2:15" s="1223" customFormat="1" ht="14.25" customHeight="1" x14ac:dyDescent="0.2">
      <c r="B13" s="1372"/>
      <c r="C13" s="1308"/>
      <c r="D13" s="1183" t="s">
        <v>819</v>
      </c>
      <c r="E13" s="1374">
        <f t="shared" ref="E13:J13" si="3">SUM(E14:E15)</f>
        <v>30</v>
      </c>
      <c r="F13" s="1374">
        <f t="shared" si="3"/>
        <v>32</v>
      </c>
      <c r="G13" s="1307">
        <f t="shared" si="3"/>
        <v>32</v>
      </c>
      <c r="H13" s="1307">
        <f t="shared" si="3"/>
        <v>26</v>
      </c>
      <c r="I13" s="1307">
        <f t="shared" si="3"/>
        <v>23</v>
      </c>
      <c r="J13" s="1307">
        <f t="shared" si="3"/>
        <v>18</v>
      </c>
      <c r="K13" s="1416">
        <f t="shared" si="1"/>
        <v>62</v>
      </c>
      <c r="L13" s="1310">
        <f t="shared" si="2"/>
        <v>99</v>
      </c>
      <c r="M13" s="1373">
        <f>SUM(E13:J13)</f>
        <v>161</v>
      </c>
      <c r="N13" s="2844"/>
      <c r="O13" s="1243"/>
    </row>
    <row r="14" spans="2:15" s="1223" customFormat="1" ht="14.25" customHeight="1" x14ac:dyDescent="0.2">
      <c r="B14" s="1372"/>
      <c r="C14" s="1308"/>
      <c r="D14" s="1183" t="s">
        <v>820</v>
      </c>
      <c r="E14" s="1374">
        <f t="shared" ref="E14:J14" si="4">SUM(E20:E30)</f>
        <v>0</v>
      </c>
      <c r="F14" s="1374">
        <f t="shared" si="4"/>
        <v>0</v>
      </c>
      <c r="G14" s="1307">
        <f t="shared" si="4"/>
        <v>0</v>
      </c>
      <c r="H14" s="1307">
        <f t="shared" si="4"/>
        <v>0</v>
      </c>
      <c r="I14" s="1307">
        <f t="shared" si="4"/>
        <v>0</v>
      </c>
      <c r="J14" s="1307">
        <f t="shared" si="4"/>
        <v>0</v>
      </c>
      <c r="K14" s="1417">
        <f t="shared" si="1"/>
        <v>0</v>
      </c>
      <c r="L14" s="1310">
        <f t="shared" si="2"/>
        <v>0</v>
      </c>
      <c r="M14" s="1373">
        <f>SUM(E14:J14)</f>
        <v>0</v>
      </c>
      <c r="N14" s="2844"/>
      <c r="O14" s="1243"/>
    </row>
    <row r="15" spans="2:15" s="1223" customFormat="1" ht="14.25" customHeight="1" x14ac:dyDescent="0.2">
      <c r="B15" s="1372"/>
      <c r="C15" s="1308"/>
      <c r="D15" s="1183" t="s">
        <v>821</v>
      </c>
      <c r="E15" s="1374">
        <f t="shared" ref="E15:J15" si="5">SUM(E31:E49)</f>
        <v>30</v>
      </c>
      <c r="F15" s="1374">
        <f t="shared" si="5"/>
        <v>32</v>
      </c>
      <c r="G15" s="1307">
        <f t="shared" si="5"/>
        <v>32</v>
      </c>
      <c r="H15" s="1307">
        <f t="shared" si="5"/>
        <v>26</v>
      </c>
      <c r="I15" s="1307">
        <f t="shared" si="5"/>
        <v>23</v>
      </c>
      <c r="J15" s="1307">
        <f t="shared" si="5"/>
        <v>18</v>
      </c>
      <c r="K15" s="1417">
        <f t="shared" si="1"/>
        <v>62</v>
      </c>
      <c r="L15" s="1310">
        <f t="shared" si="2"/>
        <v>99</v>
      </c>
      <c r="M15" s="1373">
        <f>SUM(E15:J15)</f>
        <v>161</v>
      </c>
      <c r="N15" s="2844"/>
      <c r="O15" s="1243"/>
    </row>
    <row r="16" spans="2:15" s="1223" customFormat="1" ht="14.25" customHeight="1" x14ac:dyDescent="0.2">
      <c r="B16" s="1372"/>
      <c r="C16" s="1308"/>
      <c r="D16" s="1183" t="s">
        <v>822</v>
      </c>
      <c r="E16" s="1374">
        <f t="shared" ref="E16:J16" si="6">E50</f>
        <v>0</v>
      </c>
      <c r="F16" s="1374">
        <f t="shared" si="6"/>
        <v>0</v>
      </c>
      <c r="G16" s="1307">
        <f t="shared" si="6"/>
        <v>0</v>
      </c>
      <c r="H16" s="1311">
        <f t="shared" si="6"/>
        <v>0</v>
      </c>
      <c r="I16" s="1311">
        <f t="shared" si="6"/>
        <v>0</v>
      </c>
      <c r="J16" s="1312">
        <f t="shared" si="6"/>
        <v>0</v>
      </c>
      <c r="K16" s="1416">
        <f t="shared" si="1"/>
        <v>0</v>
      </c>
      <c r="L16" s="1310">
        <f t="shared" si="2"/>
        <v>0</v>
      </c>
      <c r="M16" s="1373">
        <f>SUM(E16:J16)</f>
        <v>0</v>
      </c>
      <c r="N16" s="2844"/>
      <c r="O16" s="1243"/>
    </row>
    <row r="17" spans="2:15" s="1223" customFormat="1" ht="14.25" customHeight="1" x14ac:dyDescent="0.2">
      <c r="B17" s="1372"/>
      <c r="C17" s="1308"/>
      <c r="D17" s="1183" t="s">
        <v>823</v>
      </c>
      <c r="E17" s="1371">
        <f t="shared" ref="E17:J17" si="7">E57</f>
        <v>0</v>
      </c>
      <c r="F17" s="1371">
        <f t="shared" si="7"/>
        <v>0</v>
      </c>
      <c r="G17" s="1307">
        <f t="shared" si="7"/>
        <v>0</v>
      </c>
      <c r="H17" s="1311">
        <f t="shared" si="7"/>
        <v>0</v>
      </c>
      <c r="I17" s="1311">
        <f t="shared" si="7"/>
        <v>0</v>
      </c>
      <c r="J17" s="1311">
        <f t="shared" si="7"/>
        <v>0</v>
      </c>
      <c r="K17" s="1416">
        <f t="shared" si="1"/>
        <v>0</v>
      </c>
      <c r="L17" s="1310">
        <f t="shared" si="2"/>
        <v>0</v>
      </c>
      <c r="M17" s="1373">
        <f>SUM(E17:J17)</f>
        <v>0</v>
      </c>
      <c r="N17" s="2844"/>
      <c r="O17" s="1243"/>
    </row>
    <row r="18" spans="2:15" s="1223" customFormat="1" ht="13.5" customHeight="1" thickBot="1" x14ac:dyDescent="0.25">
      <c r="B18" s="1372"/>
      <c r="C18" s="1308"/>
      <c r="D18" s="1039" t="s">
        <v>846</v>
      </c>
      <c r="E18" s="1371">
        <f t="shared" ref="E18:J18" si="8">SUM(E63:E66)</f>
        <v>0</v>
      </c>
      <c r="F18" s="1371">
        <f t="shared" si="8"/>
        <v>0</v>
      </c>
      <c r="G18" s="1307">
        <f t="shared" si="8"/>
        <v>0</v>
      </c>
      <c r="H18" s="1307">
        <f t="shared" si="8"/>
        <v>0</v>
      </c>
      <c r="I18" s="1307">
        <f t="shared" si="8"/>
        <v>0</v>
      </c>
      <c r="J18" s="1307">
        <f t="shared" si="8"/>
        <v>0</v>
      </c>
      <c r="K18" s="1416">
        <f t="shared" si="1"/>
        <v>0</v>
      </c>
      <c r="L18" s="1306">
        <f t="shared" si="2"/>
        <v>0</v>
      </c>
      <c r="M18" s="1415">
        <f>SUM(K18:L18)</f>
        <v>0</v>
      </c>
      <c r="N18" s="2845"/>
      <c r="O18" s="1243"/>
    </row>
    <row r="19" spans="2:15" s="1223" customFormat="1" ht="19.5" customHeight="1" x14ac:dyDescent="0.2">
      <c r="B19" s="1869"/>
      <c r="C19" s="1865" t="s">
        <v>766</v>
      </c>
      <c r="D19" s="1865"/>
      <c r="E19" s="1866"/>
      <c r="F19" s="1866"/>
      <c r="G19" s="1866"/>
      <c r="H19" s="1866"/>
      <c r="I19" s="1866"/>
      <c r="J19" s="1866"/>
      <c r="K19" s="1867"/>
      <c r="L19" s="1867"/>
      <c r="M19" s="1866"/>
      <c r="N19" s="1870"/>
      <c r="O19" s="1243"/>
    </row>
    <row r="20" spans="2:15" s="991" customFormat="1" ht="14.1" customHeight="1" x14ac:dyDescent="0.2">
      <c r="B20" s="2834" t="s">
        <v>826</v>
      </c>
      <c r="C20" s="1303">
        <v>1</v>
      </c>
      <c r="D20" s="1304" t="s">
        <v>800</v>
      </c>
      <c r="E20" s="1411"/>
      <c r="F20" s="1412"/>
      <c r="G20" s="1411"/>
      <c r="H20" s="1497"/>
      <c r="I20" s="945"/>
      <c r="J20" s="947"/>
      <c r="K20" s="943">
        <f t="shared" ref="K20:K37" si="9">SUM(E20:F20)</f>
        <v>0</v>
      </c>
      <c r="L20" s="1414">
        <f t="shared" ref="L20:L48" si="10">SUM(G20:J20)</f>
        <v>0</v>
      </c>
      <c r="M20" s="1413">
        <f t="shared" ref="M20:M37" si="11">SUM(K20:L20)</f>
        <v>0</v>
      </c>
      <c r="N20" s="1367"/>
      <c r="O20" s="1243"/>
    </row>
    <row r="21" spans="2:15" s="991" customFormat="1" ht="14.1" customHeight="1" x14ac:dyDescent="0.2">
      <c r="B21" s="2835"/>
      <c r="C21" s="1125">
        <v>2</v>
      </c>
      <c r="D21" s="1302" t="s">
        <v>770</v>
      </c>
      <c r="E21" s="1392"/>
      <c r="F21" s="1393"/>
      <c r="G21" s="1392"/>
      <c r="H21" s="1483"/>
      <c r="I21" s="893"/>
      <c r="J21" s="886"/>
      <c r="K21" s="885">
        <f t="shared" si="9"/>
        <v>0</v>
      </c>
      <c r="L21" s="1381">
        <f t="shared" si="10"/>
        <v>0</v>
      </c>
      <c r="M21" s="1345">
        <f t="shared" si="11"/>
        <v>0</v>
      </c>
      <c r="N21" s="1369"/>
      <c r="O21" s="1243"/>
    </row>
    <row r="22" spans="2:15" s="991" customFormat="1" ht="14.1" customHeight="1" x14ac:dyDescent="0.2">
      <c r="B22" s="2835"/>
      <c r="C22" s="1125">
        <v>3</v>
      </c>
      <c r="D22" s="1302" t="s">
        <v>801</v>
      </c>
      <c r="E22" s="1392"/>
      <c r="F22" s="1393"/>
      <c r="G22" s="1392"/>
      <c r="H22" s="1483"/>
      <c r="I22" s="893"/>
      <c r="J22" s="889"/>
      <c r="K22" s="885">
        <f t="shared" si="9"/>
        <v>0</v>
      </c>
      <c r="L22" s="1381">
        <f t="shared" si="10"/>
        <v>0</v>
      </c>
      <c r="M22" s="1345">
        <f t="shared" si="11"/>
        <v>0</v>
      </c>
      <c r="N22" s="1369"/>
      <c r="O22" s="1243"/>
    </row>
    <row r="23" spans="2:15" s="991" customFormat="1" ht="14.1" customHeight="1" x14ac:dyDescent="0.2">
      <c r="B23" s="2835"/>
      <c r="C23" s="1125">
        <v>4</v>
      </c>
      <c r="D23" s="1302" t="s">
        <v>713</v>
      </c>
      <c r="E23" s="1392"/>
      <c r="F23" s="1393"/>
      <c r="G23" s="1392"/>
      <c r="H23" s="1483"/>
      <c r="I23" s="893"/>
      <c r="J23" s="889"/>
      <c r="K23" s="885">
        <f t="shared" si="9"/>
        <v>0</v>
      </c>
      <c r="L23" s="1381">
        <f t="shared" si="10"/>
        <v>0</v>
      </c>
      <c r="M23" s="1345">
        <f t="shared" si="11"/>
        <v>0</v>
      </c>
      <c r="N23" s="1369"/>
      <c r="O23" s="1243"/>
    </row>
    <row r="24" spans="2:15" s="991" customFormat="1" ht="14.1" customHeight="1" x14ac:dyDescent="0.2">
      <c r="B24" s="2835"/>
      <c r="C24" s="1125">
        <v>5</v>
      </c>
      <c r="D24" s="1302" t="s">
        <v>802</v>
      </c>
      <c r="E24" s="1392"/>
      <c r="F24" s="1393"/>
      <c r="G24" s="1392"/>
      <c r="H24" s="1483"/>
      <c r="I24" s="893"/>
      <c r="J24" s="898"/>
      <c r="K24" s="885">
        <f t="shared" si="9"/>
        <v>0</v>
      </c>
      <c r="L24" s="1381">
        <f t="shared" si="10"/>
        <v>0</v>
      </c>
      <c r="M24" s="1345">
        <f t="shared" si="11"/>
        <v>0</v>
      </c>
      <c r="N24" s="1369"/>
      <c r="O24" s="1243"/>
    </row>
    <row r="25" spans="2:15" s="991" customFormat="1" ht="14.1" customHeight="1" x14ac:dyDescent="0.2">
      <c r="B25" s="2835"/>
      <c r="C25" s="1125">
        <v>6</v>
      </c>
      <c r="D25" s="1302" t="s">
        <v>803</v>
      </c>
      <c r="E25" s="1392"/>
      <c r="F25" s="1393"/>
      <c r="G25" s="1392"/>
      <c r="H25" s="1483"/>
      <c r="I25" s="893"/>
      <c r="J25" s="898"/>
      <c r="K25" s="885">
        <f t="shared" si="9"/>
        <v>0</v>
      </c>
      <c r="L25" s="1381">
        <f t="shared" si="10"/>
        <v>0</v>
      </c>
      <c r="M25" s="1345">
        <f t="shared" si="11"/>
        <v>0</v>
      </c>
      <c r="N25" s="1369"/>
      <c r="O25" s="1243"/>
    </row>
    <row r="26" spans="2:15" s="991" customFormat="1" ht="14.1" customHeight="1" x14ac:dyDescent="0.2">
      <c r="B26" s="2835"/>
      <c r="C26" s="1125">
        <v>7</v>
      </c>
      <c r="D26" s="1302" t="s">
        <v>769</v>
      </c>
      <c r="E26" s="1392"/>
      <c r="F26" s="1393"/>
      <c r="G26" s="1392"/>
      <c r="H26" s="1483"/>
      <c r="I26" s="893"/>
      <c r="J26" s="898"/>
      <c r="K26" s="885">
        <f t="shared" si="9"/>
        <v>0</v>
      </c>
      <c r="L26" s="1381">
        <f t="shared" si="10"/>
        <v>0</v>
      </c>
      <c r="M26" s="1345">
        <f t="shared" si="11"/>
        <v>0</v>
      </c>
      <c r="N26" s="1369"/>
      <c r="O26" s="1243"/>
    </row>
    <row r="27" spans="2:15" s="991" customFormat="1" ht="14.1" customHeight="1" x14ac:dyDescent="0.2">
      <c r="B27" s="2835"/>
      <c r="C27" s="1125">
        <v>8</v>
      </c>
      <c r="D27" s="1302" t="s">
        <v>782</v>
      </c>
      <c r="E27" s="1392"/>
      <c r="F27" s="1393"/>
      <c r="G27" s="1392"/>
      <c r="H27" s="1483"/>
      <c r="I27" s="893"/>
      <c r="J27" s="898"/>
      <c r="K27" s="885">
        <f t="shared" si="9"/>
        <v>0</v>
      </c>
      <c r="L27" s="1381">
        <f t="shared" si="10"/>
        <v>0</v>
      </c>
      <c r="M27" s="1345">
        <f t="shared" si="11"/>
        <v>0</v>
      </c>
      <c r="N27" s="1369"/>
      <c r="O27" s="1243"/>
    </row>
    <row r="28" spans="2:15" s="991" customFormat="1" ht="14.1" customHeight="1" x14ac:dyDescent="0.2">
      <c r="B28" s="2835"/>
      <c r="C28" s="1125">
        <v>9</v>
      </c>
      <c r="D28" s="1302" t="s">
        <v>694</v>
      </c>
      <c r="E28" s="1392"/>
      <c r="F28" s="1393"/>
      <c r="G28" s="1392"/>
      <c r="H28" s="1483"/>
      <c r="I28" s="893"/>
      <c r="J28" s="898"/>
      <c r="K28" s="885">
        <f t="shared" si="9"/>
        <v>0</v>
      </c>
      <c r="L28" s="1381">
        <f t="shared" si="10"/>
        <v>0</v>
      </c>
      <c r="M28" s="1345">
        <f t="shared" si="11"/>
        <v>0</v>
      </c>
      <c r="N28" s="1369"/>
      <c r="O28" s="1243"/>
    </row>
    <row r="29" spans="2:15" s="991" customFormat="1" ht="14.1" customHeight="1" x14ac:dyDescent="0.2">
      <c r="B29" s="2835"/>
      <c r="C29" s="1125">
        <v>10</v>
      </c>
      <c r="D29" s="1302" t="s">
        <v>885</v>
      </c>
      <c r="E29" s="1392"/>
      <c r="F29" s="1393"/>
      <c r="G29" s="1392"/>
      <c r="H29" s="1483"/>
      <c r="I29" s="893"/>
      <c r="J29" s="898"/>
      <c r="K29" s="885">
        <f t="shared" si="9"/>
        <v>0</v>
      </c>
      <c r="L29" s="1381">
        <f t="shared" si="10"/>
        <v>0</v>
      </c>
      <c r="M29" s="1345">
        <f t="shared" si="11"/>
        <v>0</v>
      </c>
      <c r="N29" s="1369"/>
      <c r="O29" s="1243"/>
    </row>
    <row r="30" spans="2:15" s="991" customFormat="1" ht="14.1" customHeight="1" x14ac:dyDescent="0.2">
      <c r="B30" s="2836"/>
      <c r="C30" s="1333">
        <v>11</v>
      </c>
      <c r="D30" s="1300" t="s">
        <v>702</v>
      </c>
      <c r="E30" s="1407"/>
      <c r="F30" s="1408"/>
      <c r="G30" s="1407"/>
      <c r="H30" s="1489"/>
      <c r="I30" s="1284"/>
      <c r="J30" s="1283"/>
      <c r="K30" s="1406">
        <f t="shared" si="9"/>
        <v>0</v>
      </c>
      <c r="L30" s="1405">
        <f t="shared" si="10"/>
        <v>0</v>
      </c>
      <c r="M30" s="1368">
        <f t="shared" si="11"/>
        <v>0</v>
      </c>
      <c r="N30" s="1357"/>
      <c r="O30" s="1243"/>
    </row>
    <row r="31" spans="2:15" s="991" customFormat="1" ht="14.1" customHeight="1" x14ac:dyDescent="0.2">
      <c r="B31" s="2834" t="s">
        <v>848</v>
      </c>
      <c r="C31" s="1288">
        <v>1</v>
      </c>
      <c r="D31" s="1297" t="s">
        <v>666</v>
      </c>
      <c r="E31" s="1411">
        <v>5</v>
      </c>
      <c r="F31" s="1412">
        <v>5</v>
      </c>
      <c r="G31" s="1411">
        <v>4</v>
      </c>
      <c r="H31" s="1497">
        <v>4</v>
      </c>
      <c r="I31" s="945">
        <v>4</v>
      </c>
      <c r="J31" s="947">
        <v>4</v>
      </c>
      <c r="K31" s="1410">
        <f t="shared" si="9"/>
        <v>10</v>
      </c>
      <c r="L31" s="1409">
        <f t="shared" si="10"/>
        <v>16</v>
      </c>
      <c r="M31" s="1352">
        <f t="shared" si="11"/>
        <v>26</v>
      </c>
      <c r="N31" s="1367"/>
      <c r="O31" s="1243"/>
    </row>
    <row r="32" spans="2:15" s="991" customFormat="1" ht="14.1" customHeight="1" x14ac:dyDescent="0.2">
      <c r="B32" s="2835"/>
      <c r="C32" s="1146">
        <v>2</v>
      </c>
      <c r="D32" s="1153" t="s">
        <v>849</v>
      </c>
      <c r="E32" s="1390">
        <v>3</v>
      </c>
      <c r="F32" s="1391">
        <v>3</v>
      </c>
      <c r="G32" s="1390">
        <v>3</v>
      </c>
      <c r="H32" s="1481">
        <v>3</v>
      </c>
      <c r="I32" s="887">
        <v>3</v>
      </c>
      <c r="J32" s="930">
        <v>3</v>
      </c>
      <c r="K32" s="885">
        <f t="shared" si="9"/>
        <v>6</v>
      </c>
      <c r="L32" s="1381">
        <f t="shared" si="10"/>
        <v>12</v>
      </c>
      <c r="M32" s="1345">
        <f t="shared" si="11"/>
        <v>18</v>
      </c>
      <c r="N32" s="1109"/>
      <c r="O32" s="1243"/>
    </row>
    <row r="33" spans="2:17" s="991" customFormat="1" ht="14.1" customHeight="1" x14ac:dyDescent="0.2">
      <c r="B33" s="2835"/>
      <c r="C33" s="1160">
        <v>3</v>
      </c>
      <c r="D33" s="1153" t="s">
        <v>850</v>
      </c>
      <c r="E33" s="1390">
        <v>2</v>
      </c>
      <c r="F33" s="1391">
        <v>2</v>
      </c>
      <c r="G33" s="1390">
        <v>2</v>
      </c>
      <c r="H33" s="1481">
        <v>2</v>
      </c>
      <c r="I33" s="887">
        <v>2</v>
      </c>
      <c r="J33" s="930">
        <v>2</v>
      </c>
      <c r="K33" s="885">
        <f t="shared" si="9"/>
        <v>4</v>
      </c>
      <c r="L33" s="1381">
        <f t="shared" si="10"/>
        <v>8</v>
      </c>
      <c r="M33" s="1345">
        <f t="shared" si="11"/>
        <v>12</v>
      </c>
      <c r="N33" s="1109"/>
      <c r="O33" s="1243"/>
    </row>
    <row r="34" spans="2:17" s="991" customFormat="1" ht="14.1" customHeight="1" x14ac:dyDescent="0.2">
      <c r="B34" s="2835"/>
      <c r="C34" s="1146">
        <v>4</v>
      </c>
      <c r="D34" s="1150" t="s">
        <v>669</v>
      </c>
      <c r="E34" s="1390">
        <v>1</v>
      </c>
      <c r="F34" s="1391"/>
      <c r="G34" s="1362"/>
      <c r="H34" s="1439"/>
      <c r="I34" s="1438"/>
      <c r="J34" s="1361"/>
      <c r="K34" s="885">
        <f t="shared" si="9"/>
        <v>1</v>
      </c>
      <c r="L34" s="1381">
        <f t="shared" si="10"/>
        <v>0</v>
      </c>
      <c r="M34" s="1345">
        <f t="shared" si="11"/>
        <v>1</v>
      </c>
      <c r="N34" s="1109"/>
      <c r="O34" s="1243"/>
    </row>
    <row r="35" spans="2:17" s="991" customFormat="1" ht="14.1" customHeight="1" x14ac:dyDescent="0.2">
      <c r="B35" s="2835"/>
      <c r="C35" s="1160">
        <v>5</v>
      </c>
      <c r="D35" s="1150" t="s">
        <v>851</v>
      </c>
      <c r="E35" s="1362"/>
      <c r="F35" s="1361"/>
      <c r="G35" s="1390">
        <v>1</v>
      </c>
      <c r="H35" s="1481"/>
      <c r="I35" s="887"/>
      <c r="J35" s="930"/>
      <c r="K35" s="885">
        <f t="shared" si="9"/>
        <v>0</v>
      </c>
      <c r="L35" s="1381">
        <f t="shared" si="10"/>
        <v>1</v>
      </c>
      <c r="M35" s="1345">
        <f t="shared" si="11"/>
        <v>1</v>
      </c>
      <c r="N35" s="1109"/>
      <c r="O35" s="1243"/>
    </row>
    <row r="36" spans="2:17" s="991" customFormat="1" ht="14.1" customHeight="1" x14ac:dyDescent="0.2">
      <c r="B36" s="2835"/>
      <c r="C36" s="1146">
        <v>6</v>
      </c>
      <c r="D36" s="1150" t="s">
        <v>670</v>
      </c>
      <c r="E36" s="1390">
        <v>2</v>
      </c>
      <c r="F36" s="1391">
        <v>2</v>
      </c>
      <c r="G36" s="1390">
        <v>2</v>
      </c>
      <c r="H36" s="1481">
        <v>2</v>
      </c>
      <c r="I36" s="887">
        <v>2</v>
      </c>
      <c r="J36" s="930">
        <v>1</v>
      </c>
      <c r="K36" s="885">
        <f t="shared" si="9"/>
        <v>4</v>
      </c>
      <c r="L36" s="1381">
        <f t="shared" si="10"/>
        <v>7</v>
      </c>
      <c r="M36" s="1345">
        <f t="shared" si="11"/>
        <v>11</v>
      </c>
      <c r="N36" s="1109"/>
      <c r="O36" s="1243"/>
    </row>
    <row r="37" spans="2:17" s="991" customFormat="1" ht="14.1" customHeight="1" x14ac:dyDescent="0.2">
      <c r="B37" s="2835"/>
      <c r="C37" s="1160">
        <v>7</v>
      </c>
      <c r="D37" s="1149" t="s">
        <v>671</v>
      </c>
      <c r="E37" s="1390"/>
      <c r="F37" s="1391">
        <v>2</v>
      </c>
      <c r="G37" s="1465"/>
      <c r="H37" s="1496"/>
      <c r="I37" s="1495"/>
      <c r="J37" s="1464"/>
      <c r="K37" s="885">
        <f t="shared" si="9"/>
        <v>2</v>
      </c>
      <c r="L37" s="1381">
        <f t="shared" si="10"/>
        <v>0</v>
      </c>
      <c r="M37" s="1345">
        <f t="shared" si="11"/>
        <v>2</v>
      </c>
      <c r="N37" s="1109"/>
      <c r="O37" s="1243"/>
    </row>
    <row r="38" spans="2:17" s="991" customFormat="1" ht="14.1" customHeight="1" x14ac:dyDescent="0.2">
      <c r="B38" s="2835"/>
      <c r="C38" s="1146">
        <v>8</v>
      </c>
      <c r="D38" s="1150" t="s">
        <v>715</v>
      </c>
      <c r="E38" s="1465"/>
      <c r="F38" s="1464"/>
      <c r="G38" s="1390">
        <v>2</v>
      </c>
      <c r="H38" s="1481">
        <v>1</v>
      </c>
      <c r="I38" s="887"/>
      <c r="J38" s="930"/>
      <c r="K38" s="885"/>
      <c r="L38" s="1381">
        <f t="shared" si="10"/>
        <v>3</v>
      </c>
      <c r="M38" s="1345"/>
      <c r="N38" s="1109"/>
      <c r="O38" s="1243"/>
    </row>
    <row r="39" spans="2:17" s="991" customFormat="1" ht="14.1" customHeight="1" x14ac:dyDescent="0.2">
      <c r="B39" s="2835"/>
      <c r="C39" s="1160">
        <v>9</v>
      </c>
      <c r="D39" s="1494" t="s">
        <v>677</v>
      </c>
      <c r="E39" s="1390">
        <v>4</v>
      </c>
      <c r="F39" s="1391">
        <v>4</v>
      </c>
      <c r="G39" s="1390">
        <v>3</v>
      </c>
      <c r="H39" s="1481">
        <v>4</v>
      </c>
      <c r="I39" s="887">
        <v>3</v>
      </c>
      <c r="J39" s="930">
        <v>4</v>
      </c>
      <c r="K39" s="885">
        <f t="shared" ref="K39:K48" si="12">SUM(E39:F39)</f>
        <v>8</v>
      </c>
      <c r="L39" s="1381">
        <f t="shared" si="10"/>
        <v>14</v>
      </c>
      <c r="M39" s="1345">
        <f t="shared" ref="M39:M49" si="13">SUM(K39:L39)</f>
        <v>22</v>
      </c>
      <c r="N39" s="1109"/>
      <c r="O39" s="1243"/>
    </row>
    <row r="40" spans="2:17" s="991" customFormat="1" ht="14.1" customHeight="1" x14ac:dyDescent="0.2">
      <c r="B40" s="2835"/>
      <c r="C40" s="1146">
        <v>10</v>
      </c>
      <c r="D40" s="1150" t="s">
        <v>676</v>
      </c>
      <c r="E40" s="1390">
        <v>2</v>
      </c>
      <c r="F40" s="1391">
        <v>2</v>
      </c>
      <c r="G40" s="1390">
        <v>2</v>
      </c>
      <c r="H40" s="1481">
        <v>1</v>
      </c>
      <c r="I40" s="887">
        <v>1</v>
      </c>
      <c r="J40" s="930"/>
      <c r="K40" s="885">
        <f t="shared" si="12"/>
        <v>4</v>
      </c>
      <c r="L40" s="1381">
        <f t="shared" si="10"/>
        <v>4</v>
      </c>
      <c r="M40" s="1345">
        <f t="shared" si="13"/>
        <v>8</v>
      </c>
      <c r="N40" s="1109"/>
      <c r="O40" s="1243"/>
    </row>
    <row r="41" spans="2:17" s="991" customFormat="1" ht="14.1" customHeight="1" x14ac:dyDescent="0.2">
      <c r="B41" s="2835"/>
      <c r="C41" s="1160">
        <v>11</v>
      </c>
      <c r="D41" s="1150" t="s">
        <v>712</v>
      </c>
      <c r="E41" s="1390">
        <v>2</v>
      </c>
      <c r="F41" s="1391">
        <v>2</v>
      </c>
      <c r="G41" s="1390">
        <v>2</v>
      </c>
      <c r="H41" s="1481">
        <v>1</v>
      </c>
      <c r="I41" s="887">
        <v>1</v>
      </c>
      <c r="J41" s="930"/>
      <c r="K41" s="885">
        <f t="shared" si="12"/>
        <v>4</v>
      </c>
      <c r="L41" s="1381">
        <f t="shared" si="10"/>
        <v>4</v>
      </c>
      <c r="M41" s="1345">
        <f t="shared" si="13"/>
        <v>8</v>
      </c>
      <c r="N41" s="1109"/>
      <c r="O41" s="1243"/>
    </row>
    <row r="42" spans="2:17" s="991" customFormat="1" ht="14.1" customHeight="1" x14ac:dyDescent="0.2">
      <c r="B42" s="2835"/>
      <c r="C42" s="1146">
        <v>12</v>
      </c>
      <c r="D42" s="1150" t="s">
        <v>673</v>
      </c>
      <c r="E42" s="1390">
        <v>2</v>
      </c>
      <c r="F42" s="1391">
        <v>1</v>
      </c>
      <c r="G42" s="1390">
        <v>2</v>
      </c>
      <c r="H42" s="1481">
        <v>1</v>
      </c>
      <c r="I42" s="887">
        <v>1</v>
      </c>
      <c r="J42" s="930"/>
      <c r="K42" s="885">
        <f t="shared" si="12"/>
        <v>3</v>
      </c>
      <c r="L42" s="1381">
        <f t="shared" si="10"/>
        <v>4</v>
      </c>
      <c r="M42" s="1345">
        <f t="shared" si="13"/>
        <v>7</v>
      </c>
      <c r="N42" s="1109"/>
      <c r="O42" s="1243"/>
      <c r="Q42" s="1493"/>
    </row>
    <row r="43" spans="2:17" s="991" customFormat="1" ht="14.1" customHeight="1" x14ac:dyDescent="0.2">
      <c r="B43" s="2835"/>
      <c r="C43" s="1160">
        <v>13</v>
      </c>
      <c r="D43" s="1150" t="s">
        <v>674</v>
      </c>
      <c r="E43" s="1390">
        <v>1</v>
      </c>
      <c r="F43" s="1391">
        <v>2</v>
      </c>
      <c r="G43" s="1390">
        <v>2</v>
      </c>
      <c r="H43" s="1481">
        <v>1</v>
      </c>
      <c r="I43" s="887">
        <v>1</v>
      </c>
      <c r="J43" s="930"/>
      <c r="K43" s="885">
        <f t="shared" si="12"/>
        <v>3</v>
      </c>
      <c r="L43" s="1381">
        <f t="shared" si="10"/>
        <v>4</v>
      </c>
      <c r="M43" s="1345">
        <f t="shared" si="13"/>
        <v>7</v>
      </c>
      <c r="N43" s="1109"/>
      <c r="O43" s="1243"/>
    </row>
    <row r="44" spans="2:17" s="991" customFormat="1" ht="14.1" customHeight="1" x14ac:dyDescent="0.2">
      <c r="B44" s="2835"/>
      <c r="C44" s="1146">
        <v>14</v>
      </c>
      <c r="D44" s="1150" t="s">
        <v>681</v>
      </c>
      <c r="E44" s="1390"/>
      <c r="F44" s="1391">
        <v>1</v>
      </c>
      <c r="G44" s="1390">
        <v>1</v>
      </c>
      <c r="H44" s="1481"/>
      <c r="I44" s="887"/>
      <c r="J44" s="930"/>
      <c r="K44" s="885">
        <f t="shared" si="12"/>
        <v>1</v>
      </c>
      <c r="L44" s="1381">
        <f t="shared" si="10"/>
        <v>1</v>
      </c>
      <c r="M44" s="1345">
        <f t="shared" si="13"/>
        <v>2</v>
      </c>
      <c r="N44" s="1109"/>
      <c r="O44" s="1243"/>
    </row>
    <row r="45" spans="2:17" s="991" customFormat="1" ht="14.1" customHeight="1" x14ac:dyDescent="0.2">
      <c r="B45" s="2835"/>
      <c r="C45" s="1160">
        <v>15</v>
      </c>
      <c r="D45" s="1150" t="s">
        <v>680</v>
      </c>
      <c r="E45" s="1390">
        <v>4</v>
      </c>
      <c r="F45" s="1391">
        <v>4</v>
      </c>
      <c r="G45" s="1390">
        <v>3</v>
      </c>
      <c r="H45" s="1481">
        <v>3</v>
      </c>
      <c r="I45" s="887">
        <v>3</v>
      </c>
      <c r="J45" s="930">
        <v>3</v>
      </c>
      <c r="K45" s="885">
        <f t="shared" si="12"/>
        <v>8</v>
      </c>
      <c r="L45" s="1381">
        <f t="shared" si="10"/>
        <v>12</v>
      </c>
      <c r="M45" s="1345">
        <f t="shared" si="13"/>
        <v>20</v>
      </c>
      <c r="N45" s="1109"/>
      <c r="O45" s="1243"/>
    </row>
    <row r="46" spans="2:17" s="991" customFormat="1" ht="14.1" customHeight="1" x14ac:dyDescent="0.2">
      <c r="B46" s="2835"/>
      <c r="C46" s="1146">
        <v>16</v>
      </c>
      <c r="D46" s="1150" t="s">
        <v>678</v>
      </c>
      <c r="E46" s="1390">
        <v>1</v>
      </c>
      <c r="F46" s="1391">
        <v>1</v>
      </c>
      <c r="G46" s="1390">
        <v>1</v>
      </c>
      <c r="H46" s="1481">
        <v>1</v>
      </c>
      <c r="I46" s="887">
        <v>1</v>
      </c>
      <c r="J46" s="930"/>
      <c r="K46" s="885">
        <f t="shared" si="12"/>
        <v>2</v>
      </c>
      <c r="L46" s="1381">
        <f t="shared" si="10"/>
        <v>3</v>
      </c>
      <c r="M46" s="1345">
        <f t="shared" si="13"/>
        <v>5</v>
      </c>
      <c r="N46" s="1109"/>
      <c r="O46" s="1243"/>
    </row>
    <row r="47" spans="2:17" s="991" customFormat="1" ht="14.1" customHeight="1" x14ac:dyDescent="0.2">
      <c r="B47" s="2835"/>
      <c r="C47" s="1160">
        <v>17</v>
      </c>
      <c r="D47" s="1149" t="s">
        <v>719</v>
      </c>
      <c r="E47" s="1390"/>
      <c r="F47" s="1391"/>
      <c r="G47" s="1390">
        <v>1</v>
      </c>
      <c r="H47" s="1481">
        <v>1</v>
      </c>
      <c r="I47" s="887"/>
      <c r="J47" s="930"/>
      <c r="K47" s="885">
        <f t="shared" si="12"/>
        <v>0</v>
      </c>
      <c r="L47" s="1381">
        <f t="shared" si="10"/>
        <v>2</v>
      </c>
      <c r="M47" s="1345">
        <f t="shared" si="13"/>
        <v>2</v>
      </c>
      <c r="N47" s="1109"/>
      <c r="O47" s="1243"/>
    </row>
    <row r="48" spans="2:17" s="991" customFormat="1" ht="14.1" customHeight="1" x14ac:dyDescent="0.2">
      <c r="B48" s="2835"/>
      <c r="C48" s="1146">
        <v>18</v>
      </c>
      <c r="D48" s="1287" t="s">
        <v>682</v>
      </c>
      <c r="E48" s="1407">
        <v>1</v>
      </c>
      <c r="F48" s="1408">
        <v>1</v>
      </c>
      <c r="G48" s="1407">
        <v>1</v>
      </c>
      <c r="H48" s="1489">
        <v>1</v>
      </c>
      <c r="I48" s="1284">
        <v>1</v>
      </c>
      <c r="J48" s="1283">
        <v>1</v>
      </c>
      <c r="K48" s="1406">
        <f t="shared" si="12"/>
        <v>2</v>
      </c>
      <c r="L48" s="1405">
        <f t="shared" si="10"/>
        <v>4</v>
      </c>
      <c r="M48" s="1368">
        <f t="shared" si="13"/>
        <v>6</v>
      </c>
      <c r="N48" s="1357"/>
      <c r="O48" s="1243"/>
    </row>
    <row r="49" spans="2:15" s="991" customFormat="1" ht="19.350000000000001" customHeight="1" thickBot="1" x14ac:dyDescent="0.25">
      <c r="B49" s="2835"/>
      <c r="C49" s="1280" t="s">
        <v>857</v>
      </c>
      <c r="D49" s="1279"/>
      <c r="E49" s="1585"/>
      <c r="F49" s="1559"/>
      <c r="G49" s="1585"/>
      <c r="H49" s="1487"/>
      <c r="I49" s="920"/>
      <c r="J49" s="920"/>
      <c r="K49" s="1404">
        <f>SUM(E49:G49)</f>
        <v>0</v>
      </c>
      <c r="L49" s="1403">
        <f>SUM(H49:J49)</f>
        <v>0</v>
      </c>
      <c r="M49" s="1402">
        <f t="shared" si="13"/>
        <v>0</v>
      </c>
      <c r="N49" s="2019"/>
      <c r="O49" s="1243"/>
    </row>
    <row r="50" spans="2:15" s="1223" customFormat="1" ht="19.5" customHeight="1" thickTop="1" x14ac:dyDescent="0.2">
      <c r="B50" s="1356"/>
      <c r="C50" s="1266" t="s">
        <v>773</v>
      </c>
      <c r="D50" s="1275"/>
      <c r="E50" s="1273">
        <f t="shared" ref="E50:M50" si="14">SUM(E51:E56)</f>
        <v>0</v>
      </c>
      <c r="F50" s="1273">
        <f t="shared" si="14"/>
        <v>0</v>
      </c>
      <c r="G50" s="1273">
        <f t="shared" si="14"/>
        <v>0</v>
      </c>
      <c r="H50" s="1273">
        <f t="shared" si="14"/>
        <v>0</v>
      </c>
      <c r="I50" s="1273">
        <f t="shared" si="14"/>
        <v>0</v>
      </c>
      <c r="J50" s="1274">
        <f t="shared" si="14"/>
        <v>0</v>
      </c>
      <c r="K50" s="1401">
        <f t="shared" si="14"/>
        <v>0</v>
      </c>
      <c r="L50" s="1401">
        <f t="shared" si="14"/>
        <v>0</v>
      </c>
      <c r="M50" s="1400">
        <f t="shared" si="14"/>
        <v>0</v>
      </c>
      <c r="N50" s="1355"/>
      <c r="O50" s="1243"/>
    </row>
    <row r="51" spans="2:15" s="1223" customFormat="1" ht="14.1" customHeight="1" x14ac:dyDescent="0.2">
      <c r="B51" s="988"/>
      <c r="C51" s="1126">
        <v>1</v>
      </c>
      <c r="D51" s="1259"/>
      <c r="E51" s="1392"/>
      <c r="F51" s="1393"/>
      <c r="G51" s="1392"/>
      <c r="H51" s="1483"/>
      <c r="I51" s="893"/>
      <c r="J51" s="898"/>
      <c r="K51" s="895">
        <f t="shared" ref="K51:K56" si="15">SUM(E51:F51)</f>
        <v>0</v>
      </c>
      <c r="L51" s="1384">
        <f t="shared" ref="L51:L56" si="16">SUM(G51:J51)</f>
        <v>0</v>
      </c>
      <c r="M51" s="1383">
        <f t="shared" ref="M51:M56" si="17">SUM(K51:L51)</f>
        <v>0</v>
      </c>
      <c r="N51" s="1111"/>
      <c r="O51" s="1243"/>
    </row>
    <row r="52" spans="2:15" s="1223" customFormat="1" ht="14.1" customHeight="1" x14ac:dyDescent="0.2">
      <c r="B52" s="988"/>
      <c r="C52" s="1126">
        <v>2</v>
      </c>
      <c r="D52" s="1253"/>
      <c r="E52" s="1392"/>
      <c r="F52" s="1393"/>
      <c r="G52" s="1392"/>
      <c r="H52" s="1483"/>
      <c r="I52" s="893"/>
      <c r="J52" s="898"/>
      <c r="K52" s="885">
        <f t="shared" si="15"/>
        <v>0</v>
      </c>
      <c r="L52" s="1381">
        <f t="shared" si="16"/>
        <v>0</v>
      </c>
      <c r="M52" s="1345">
        <f t="shared" si="17"/>
        <v>0</v>
      </c>
      <c r="N52" s="1111"/>
      <c r="O52" s="1243"/>
    </row>
    <row r="53" spans="2:15" s="1223" customFormat="1" ht="14.1" customHeight="1" x14ac:dyDescent="0.2">
      <c r="B53" s="988"/>
      <c r="C53" s="1126">
        <v>3</v>
      </c>
      <c r="D53" s="1253"/>
      <c r="E53" s="1392"/>
      <c r="F53" s="1393"/>
      <c r="G53" s="1392"/>
      <c r="H53" s="1483"/>
      <c r="I53" s="893"/>
      <c r="J53" s="898"/>
      <c r="K53" s="885">
        <f t="shared" si="15"/>
        <v>0</v>
      </c>
      <c r="L53" s="1381">
        <f t="shared" si="16"/>
        <v>0</v>
      </c>
      <c r="M53" s="1345">
        <f t="shared" si="17"/>
        <v>0</v>
      </c>
      <c r="N53" s="1111"/>
      <c r="O53" s="1243"/>
    </row>
    <row r="54" spans="2:15" s="1223" customFormat="1" ht="14.1" customHeight="1" x14ac:dyDescent="0.2">
      <c r="B54" s="929"/>
      <c r="C54" s="1125">
        <v>4</v>
      </c>
      <c r="D54" s="1253"/>
      <c r="E54" s="1390"/>
      <c r="F54" s="1391"/>
      <c r="G54" s="1390"/>
      <c r="H54" s="1481"/>
      <c r="I54" s="887"/>
      <c r="J54" s="930"/>
      <c r="K54" s="885">
        <f t="shared" si="15"/>
        <v>0</v>
      </c>
      <c r="L54" s="1381">
        <f t="shared" si="16"/>
        <v>0</v>
      </c>
      <c r="M54" s="1345">
        <f t="shared" si="17"/>
        <v>0</v>
      </c>
      <c r="N54" s="883"/>
      <c r="O54" s="1243"/>
    </row>
    <row r="55" spans="2:15" s="1223" customFormat="1" ht="14.1" customHeight="1" x14ac:dyDescent="0.2">
      <c r="B55" s="929"/>
      <c r="C55" s="1125">
        <v>5</v>
      </c>
      <c r="D55" s="1253"/>
      <c r="E55" s="1390"/>
      <c r="F55" s="1391"/>
      <c r="G55" s="1390"/>
      <c r="H55" s="1481"/>
      <c r="I55" s="887"/>
      <c r="J55" s="930"/>
      <c r="K55" s="885">
        <f t="shared" si="15"/>
        <v>0</v>
      </c>
      <c r="L55" s="1381">
        <f t="shared" si="16"/>
        <v>0</v>
      </c>
      <c r="M55" s="1345">
        <f t="shared" si="17"/>
        <v>0</v>
      </c>
      <c r="N55" s="883"/>
      <c r="O55" s="1243"/>
    </row>
    <row r="56" spans="2:15" s="1223" customFormat="1" ht="14.1" customHeight="1" thickBot="1" x14ac:dyDescent="0.25">
      <c r="B56" s="926"/>
      <c r="C56" s="1132">
        <v>6</v>
      </c>
      <c r="D56" s="1248"/>
      <c r="E56" s="1398"/>
      <c r="F56" s="1399"/>
      <c r="G56" s="1398"/>
      <c r="H56" s="1485"/>
      <c r="I56" s="910"/>
      <c r="J56" s="1143"/>
      <c r="K56" s="908">
        <f t="shared" si="15"/>
        <v>0</v>
      </c>
      <c r="L56" s="1397">
        <f t="shared" si="16"/>
        <v>0</v>
      </c>
      <c r="M56" s="1396">
        <f t="shared" si="17"/>
        <v>0</v>
      </c>
      <c r="N56" s="1354"/>
      <c r="O56" s="1243"/>
    </row>
    <row r="57" spans="2:15" s="1223" customFormat="1" ht="19.350000000000001" customHeight="1" thickTop="1" x14ac:dyDescent="0.2">
      <c r="B57" s="1265"/>
      <c r="C57" s="1266" t="s">
        <v>772</v>
      </c>
      <c r="D57" s="1265"/>
      <c r="E57" s="1263">
        <f t="shared" ref="E57:M57" si="18">SUM(E58:E62)</f>
        <v>0</v>
      </c>
      <c r="F57" s="1262">
        <f t="shared" si="18"/>
        <v>0</v>
      </c>
      <c r="G57" s="1263">
        <f t="shared" si="18"/>
        <v>0</v>
      </c>
      <c r="H57" s="1264">
        <f t="shared" si="18"/>
        <v>0</v>
      </c>
      <c r="I57" s="1263">
        <f t="shared" si="18"/>
        <v>0</v>
      </c>
      <c r="J57" s="1263">
        <f t="shared" si="18"/>
        <v>0</v>
      </c>
      <c r="K57" s="1395">
        <f t="shared" si="18"/>
        <v>0</v>
      </c>
      <c r="L57" s="1395">
        <f t="shared" si="18"/>
        <v>0</v>
      </c>
      <c r="M57" s="1395">
        <f t="shared" si="18"/>
        <v>0</v>
      </c>
      <c r="N57" s="1353"/>
      <c r="O57" s="1243"/>
    </row>
    <row r="58" spans="2:15" s="1223" customFormat="1" ht="14.1" customHeight="1" x14ac:dyDescent="0.2">
      <c r="B58" s="988"/>
      <c r="C58" s="1126">
        <v>1</v>
      </c>
      <c r="D58" s="1253"/>
      <c r="E58" s="1392"/>
      <c r="F58" s="1393"/>
      <c r="G58" s="1392"/>
      <c r="H58" s="1483"/>
      <c r="I58" s="893"/>
      <c r="J58" s="898"/>
      <c r="K58" s="895">
        <f t="shared" ref="K58:K66" si="19">SUM(E58:F58)</f>
        <v>0</v>
      </c>
      <c r="L58" s="1384">
        <f t="shared" ref="L58:L66" si="20">SUM(G58:J58)</f>
        <v>0</v>
      </c>
      <c r="M58" s="1383">
        <f t="shared" ref="M58:M66" si="21">SUM(K58:L58)</f>
        <v>0</v>
      </c>
      <c r="N58" s="1111"/>
      <c r="O58" s="1243"/>
    </row>
    <row r="59" spans="2:15" s="1223" customFormat="1" ht="14.1" customHeight="1" x14ac:dyDescent="0.2">
      <c r="B59" s="929"/>
      <c r="C59" s="1125">
        <v>2</v>
      </c>
      <c r="D59" s="1253"/>
      <c r="E59" s="1390"/>
      <c r="F59" s="1391"/>
      <c r="G59" s="1390"/>
      <c r="H59" s="1481"/>
      <c r="I59" s="887"/>
      <c r="J59" s="930"/>
      <c r="K59" s="885">
        <f t="shared" si="19"/>
        <v>0</v>
      </c>
      <c r="L59" s="1381">
        <f t="shared" si="20"/>
        <v>0</v>
      </c>
      <c r="M59" s="1345">
        <f t="shared" si="21"/>
        <v>0</v>
      </c>
      <c r="N59" s="883"/>
      <c r="O59" s="1243"/>
    </row>
    <row r="60" spans="2:15" s="1223" customFormat="1" ht="14.1" customHeight="1" x14ac:dyDescent="0.2">
      <c r="B60" s="1133"/>
      <c r="C60" s="1125">
        <v>3</v>
      </c>
      <c r="D60" s="1253"/>
      <c r="E60" s="1390"/>
      <c r="F60" s="1391"/>
      <c r="G60" s="1390"/>
      <c r="H60" s="1481"/>
      <c r="I60" s="887"/>
      <c r="J60" s="930"/>
      <c r="K60" s="885">
        <f t="shared" si="19"/>
        <v>0</v>
      </c>
      <c r="L60" s="1381">
        <f t="shared" si="20"/>
        <v>0</v>
      </c>
      <c r="M60" s="1345">
        <f t="shared" si="21"/>
        <v>0</v>
      </c>
      <c r="N60" s="883"/>
      <c r="O60" s="1243"/>
    </row>
    <row r="61" spans="2:15" s="1223" customFormat="1" ht="14.1" customHeight="1" x14ac:dyDescent="0.2">
      <c r="B61" s="929"/>
      <c r="C61" s="1125">
        <v>4</v>
      </c>
      <c r="D61" s="1253"/>
      <c r="E61" s="1390"/>
      <c r="F61" s="1391"/>
      <c r="G61" s="1390"/>
      <c r="H61" s="1481"/>
      <c r="I61" s="887"/>
      <c r="J61" s="930"/>
      <c r="K61" s="885">
        <f t="shared" si="19"/>
        <v>0</v>
      </c>
      <c r="L61" s="1381">
        <f t="shared" si="20"/>
        <v>0</v>
      </c>
      <c r="M61" s="1345">
        <f t="shared" si="21"/>
        <v>0</v>
      </c>
      <c r="N61" s="883"/>
      <c r="O61" s="1243"/>
    </row>
    <row r="62" spans="2:15" s="1223" customFormat="1" ht="14.1" customHeight="1" thickBot="1" x14ac:dyDescent="0.25">
      <c r="B62" s="1351"/>
      <c r="C62" s="1249">
        <v>5</v>
      </c>
      <c r="D62" s="1466"/>
      <c r="E62" s="1388"/>
      <c r="F62" s="1389"/>
      <c r="G62" s="1388"/>
      <c r="H62" s="1479"/>
      <c r="I62" s="1122"/>
      <c r="J62" s="1139"/>
      <c r="K62" s="1387">
        <f t="shared" si="19"/>
        <v>0</v>
      </c>
      <c r="L62" s="1386">
        <f t="shared" si="20"/>
        <v>0</v>
      </c>
      <c r="M62" s="1339">
        <f t="shared" si="21"/>
        <v>0</v>
      </c>
      <c r="N62" s="1350"/>
      <c r="O62" s="1243"/>
    </row>
    <row r="63" spans="2:15" s="1223" customFormat="1" ht="14.1" customHeight="1" thickTop="1" x14ac:dyDescent="0.2">
      <c r="B63" s="1349"/>
      <c r="C63" s="1241" t="s">
        <v>828</v>
      </c>
      <c r="D63" s="1241"/>
      <c r="E63" s="1385"/>
      <c r="F63" s="1385"/>
      <c r="G63" s="1385"/>
      <c r="H63" s="1478"/>
      <c r="I63" s="1240"/>
      <c r="J63" s="1240"/>
      <c r="K63" s="895">
        <f t="shared" si="19"/>
        <v>0</v>
      </c>
      <c r="L63" s="1384">
        <f t="shared" si="20"/>
        <v>0</v>
      </c>
      <c r="M63" s="1383">
        <f t="shared" si="21"/>
        <v>0</v>
      </c>
      <c r="N63" s="1347"/>
    </row>
    <row r="64" spans="2:15" s="1223" customFormat="1" ht="14.1" customHeight="1" x14ac:dyDescent="0.2">
      <c r="B64" s="1346"/>
      <c r="C64" s="1235" t="s">
        <v>721</v>
      </c>
      <c r="D64" s="1235"/>
      <c r="E64" s="1382"/>
      <c r="F64" s="1382"/>
      <c r="G64" s="1382"/>
      <c r="H64" s="1477"/>
      <c r="I64" s="1234"/>
      <c r="J64" s="1234"/>
      <c r="K64" s="885">
        <f t="shared" si="19"/>
        <v>0</v>
      </c>
      <c r="L64" s="1381">
        <f t="shared" si="20"/>
        <v>0</v>
      </c>
      <c r="M64" s="1345">
        <f t="shared" si="21"/>
        <v>0</v>
      </c>
      <c r="N64" s="1344"/>
    </row>
    <row r="65" spans="2:14" s="1223" customFormat="1" ht="14.1" customHeight="1" x14ac:dyDescent="0.2">
      <c r="B65" s="1346"/>
      <c r="C65" s="1235" t="s">
        <v>829</v>
      </c>
      <c r="D65" s="1235"/>
      <c r="E65" s="1382"/>
      <c r="F65" s="1382"/>
      <c r="G65" s="1382"/>
      <c r="H65" s="1477"/>
      <c r="I65" s="1234"/>
      <c r="J65" s="1234"/>
      <c r="K65" s="885">
        <f t="shared" si="19"/>
        <v>0</v>
      </c>
      <c r="L65" s="1381">
        <f t="shared" si="20"/>
        <v>0</v>
      </c>
      <c r="M65" s="1345">
        <f t="shared" si="21"/>
        <v>0</v>
      </c>
      <c r="N65" s="1344"/>
    </row>
    <row r="66" spans="2:14" s="1223" customFormat="1" ht="14.1" customHeight="1" thickBot="1" x14ac:dyDescent="0.25">
      <c r="B66" s="1343"/>
      <c r="C66" s="1642" t="s">
        <v>853</v>
      </c>
      <c r="D66" s="1342"/>
      <c r="E66" s="1380"/>
      <c r="F66" s="1380"/>
      <c r="G66" s="1380"/>
      <c r="H66" s="1476"/>
      <c r="I66" s="1341"/>
      <c r="J66" s="1340"/>
      <c r="K66" s="877">
        <f t="shared" si="19"/>
        <v>0</v>
      </c>
      <c r="L66" s="1379">
        <f t="shared" si="20"/>
        <v>0</v>
      </c>
      <c r="M66" s="1378">
        <f t="shared" si="21"/>
        <v>0</v>
      </c>
      <c r="N66" s="1338"/>
    </row>
    <row r="67" spans="2:14" ht="22.15" customHeight="1" x14ac:dyDescent="0.2">
      <c r="C67" s="1472"/>
      <c r="D67" s="2022"/>
      <c r="E67" s="2023"/>
      <c r="F67" s="2023"/>
      <c r="G67" s="2023"/>
      <c r="H67" s="2023"/>
      <c r="I67" s="2023"/>
      <c r="J67" s="2023"/>
      <c r="K67" s="2023"/>
      <c r="L67" s="2023"/>
      <c r="M67" s="2023"/>
    </row>
    <row r="68" spans="2:14" ht="15.75" x14ac:dyDescent="0.25">
      <c r="C68" s="1471"/>
      <c r="D68" s="1470"/>
      <c r="E68" s="1469"/>
      <c r="F68" s="1469"/>
      <c r="G68" s="1469"/>
      <c r="H68" s="1469"/>
      <c r="I68" s="1469"/>
      <c r="J68" s="1469"/>
      <c r="K68" s="1469"/>
      <c r="L68" s="1469"/>
      <c r="M68" s="1468"/>
    </row>
    <row r="69" spans="2:14" x14ac:dyDescent="0.2">
      <c r="D69" s="1095"/>
      <c r="E69" s="1220"/>
      <c r="F69" s="1220"/>
      <c r="G69" s="1220"/>
      <c r="H69" s="1095"/>
      <c r="I69" s="1095"/>
      <c r="J69" s="1203"/>
      <c r="K69" s="1203"/>
      <c r="L69" s="1203"/>
      <c r="M69" s="1095"/>
    </row>
  </sheetData>
  <sheetProtection algorithmName="SHA-512" hashValue="6PhjXi1jYphtKE+nAkVTZVqXEm3X4QyPT6EgzX9yJUromX2MyMKVbekAtnsdy+aQH56abb8Ajl9XDMqA19MpDw==" saltValue="8wFOdW9YApRdvns9jGAMVg==" spinCount="100000" sheet="1" objects="1" scenarios="1"/>
  <mergeCells count="18">
    <mergeCell ref="N12:N18"/>
    <mergeCell ref="B20:B30"/>
    <mergeCell ref="B31:B49"/>
    <mergeCell ref="N5:N11"/>
    <mergeCell ref="E6:J6"/>
    <mergeCell ref="K7:K11"/>
    <mergeCell ref="L7:L11"/>
    <mergeCell ref="E8:F8"/>
    <mergeCell ref="G8:J8"/>
    <mergeCell ref="E9:J9"/>
    <mergeCell ref="M1:N1"/>
    <mergeCell ref="D2:L2"/>
    <mergeCell ref="J4:M4"/>
    <mergeCell ref="B5:D11"/>
    <mergeCell ref="E5:J5"/>
    <mergeCell ref="K5:L6"/>
    <mergeCell ref="M5:M11"/>
    <mergeCell ref="E11:J11"/>
  </mergeCells>
  <printOptions horizontalCentered="1"/>
  <pageMargins left="0.59055118110236227" right="0.51181102362204722" top="1.1811023622047245" bottom="0.98425196850393704" header="0.51181102362204722" footer="0.51181102362204722"/>
  <pageSetup paperSize="9" scale="46" orientation="landscape" r:id="rId1"/>
  <headerFooter alignWithMargins="0"/>
  <rowBreaks count="1" manualBreakCount="1">
    <brk id="66"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DC31BA70-4E7A-4750-8A88-88B90226BA49}">
          <x14:formula1>
            <xm:f>słownik!$A$2:$A$175</xm:f>
          </x14:formula1>
          <xm:sqref>D51:D56 D58:D62</xm:sqref>
        </x14:dataValidation>
      </x14:dataValidations>
    </ext>
  </extLst>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3DD622-0B6A-47BE-BFAF-7E17BD492925}">
  <sheetPr>
    <tabColor rgb="FFFF0000"/>
    <pageSetUpPr fitToPage="1"/>
  </sheetPr>
  <dimension ref="B1:O69"/>
  <sheetViews>
    <sheetView showGridLines="0" view="pageBreakPreview" zoomScaleNormal="100" zoomScaleSheetLayoutView="100" workbookViewId="0">
      <selection activeCell="L2" sqref="L2:N2"/>
    </sheetView>
  </sheetViews>
  <sheetFormatPr defaultColWidth="9.28515625" defaultRowHeight="12.75" x14ac:dyDescent="0.2"/>
  <cols>
    <col min="1" max="1" width="2.85546875" style="874" customWidth="1"/>
    <col min="2" max="2" width="6.42578125" style="874" customWidth="1"/>
    <col min="3" max="3" width="4.42578125" style="874" customWidth="1"/>
    <col min="4" max="4" width="48" style="874" customWidth="1"/>
    <col min="5" max="9" width="6.5703125" style="874" customWidth="1"/>
    <col min="10" max="10" width="7.7109375" style="874" customWidth="1"/>
    <col min="11" max="12" width="7.85546875" style="874" customWidth="1"/>
    <col min="13" max="13" width="9.42578125" style="874" customWidth="1"/>
    <col min="14" max="14" width="12.28515625" style="874" customWidth="1"/>
    <col min="15" max="15" width="5.42578125" style="874" customWidth="1"/>
    <col min="16" max="16384" width="9.28515625" style="874"/>
  </cols>
  <sheetData>
    <row r="1" spans="2:15" ht="32.25" customHeight="1" x14ac:dyDescent="0.2">
      <c r="B1" s="781"/>
      <c r="C1" s="781"/>
      <c r="D1" s="1199"/>
      <c r="E1" s="1199"/>
      <c r="F1" s="1199"/>
      <c r="G1" s="1199"/>
      <c r="H1" s="1199"/>
      <c r="I1" s="1199"/>
      <c r="J1" s="1199"/>
      <c r="K1" s="1199"/>
      <c r="L1" s="1199"/>
      <c r="M1" s="1199"/>
      <c r="N1" s="1199"/>
    </row>
    <row r="2" spans="2:15" s="1223" customFormat="1" ht="18" x14ac:dyDescent="0.2">
      <c r="B2" s="966"/>
      <c r="C2" s="966"/>
      <c r="D2" s="965" t="str">
        <f>wizyt!C3</f>
        <v>??</v>
      </c>
      <c r="E2" s="1017"/>
      <c r="F2" s="1017"/>
      <c r="G2" s="1017"/>
      <c r="H2" s="1017"/>
      <c r="I2" s="1017"/>
      <c r="J2" s="1017"/>
      <c r="K2" s="1017"/>
      <c r="L2" s="2040" t="str">
        <f>wizyt!$B$1</f>
        <v xml:space="preserve"> </v>
      </c>
      <c r="M2" s="2708" t="str">
        <f>wizyt!$D$1</f>
        <v xml:space="preserve"> </v>
      </c>
      <c r="N2" s="2709"/>
    </row>
    <row r="3" spans="2:15" s="1223" customFormat="1" ht="20.25" x14ac:dyDescent="0.2">
      <c r="B3" s="270"/>
      <c r="C3" s="270"/>
      <c r="D3" s="2710" t="s">
        <v>755</v>
      </c>
      <c r="E3" s="2710"/>
      <c r="F3" s="2710"/>
      <c r="G3" s="2710"/>
      <c r="H3" s="2710"/>
      <c r="I3" s="2710"/>
      <c r="J3" s="2710"/>
      <c r="K3" s="2710"/>
      <c r="L3" s="2710"/>
      <c r="M3" s="998" t="str">
        <f>wizyt!H3</f>
        <v>2023/2024</v>
      </c>
      <c r="N3" s="270"/>
    </row>
    <row r="4" spans="2:15" s="1223" customFormat="1" ht="18.75" customHeight="1" x14ac:dyDescent="0.2">
      <c r="B4" s="997" t="s">
        <v>775</v>
      </c>
      <c r="C4" s="963"/>
      <c r="D4" s="996"/>
      <c r="E4" s="996" t="s">
        <v>858</v>
      </c>
      <c r="F4" s="996"/>
      <c r="G4" s="996"/>
      <c r="H4" s="996"/>
      <c r="I4" s="996"/>
      <c r="J4" s="996" t="s">
        <v>30</v>
      </c>
      <c r="K4" s="996"/>
      <c r="L4" s="996"/>
      <c r="M4" s="995"/>
      <c r="N4" s="270"/>
    </row>
    <row r="5" spans="2:15" s="1223" customFormat="1" ht="27" customHeight="1" thickBot="1" x14ac:dyDescent="0.25">
      <c r="B5" s="1475" t="s">
        <v>884</v>
      </c>
      <c r="C5" s="1322"/>
      <c r="D5" s="330"/>
      <c r="E5" s="1016"/>
      <c r="F5" s="1016"/>
      <c r="G5" s="1321"/>
      <c r="H5" s="1016"/>
      <c r="I5" s="1016"/>
      <c r="J5" s="2849"/>
      <c r="K5" s="2849"/>
      <c r="L5" s="2849"/>
      <c r="M5" s="2849"/>
      <c r="N5" s="270"/>
    </row>
    <row r="6" spans="2:15" s="1223" customFormat="1" ht="12.75" customHeight="1" x14ac:dyDescent="0.2">
      <c r="B6" s="2713" t="s">
        <v>756</v>
      </c>
      <c r="C6" s="2765"/>
      <c r="D6" s="2765"/>
      <c r="E6" s="2850" t="s">
        <v>691</v>
      </c>
      <c r="F6" s="2851"/>
      <c r="G6" s="2851"/>
      <c r="H6" s="2851"/>
      <c r="I6" s="2851"/>
      <c r="J6" s="2852"/>
      <c r="K6" s="2862" t="s">
        <v>109</v>
      </c>
      <c r="L6" s="2863"/>
      <c r="M6" s="2853" t="s">
        <v>790</v>
      </c>
      <c r="N6" s="2838" t="s">
        <v>758</v>
      </c>
    </row>
    <row r="7" spans="2:15" s="1223" customFormat="1" ht="12.75" customHeight="1" x14ac:dyDescent="0.2">
      <c r="B7" s="2715"/>
      <c r="C7" s="2766"/>
      <c r="D7" s="2766"/>
      <c r="E7" s="2841" t="s">
        <v>817</v>
      </c>
      <c r="F7" s="2841"/>
      <c r="G7" s="2841"/>
      <c r="H7" s="2841"/>
      <c r="I7" s="2841"/>
      <c r="J7" s="2842"/>
      <c r="K7" s="2864"/>
      <c r="L7" s="2865"/>
      <c r="M7" s="2854"/>
      <c r="N7" s="2839"/>
    </row>
    <row r="8" spans="2:15" s="1223" customFormat="1" ht="12.75" customHeight="1" x14ac:dyDescent="0.2">
      <c r="B8" s="2715"/>
      <c r="C8" s="2766"/>
      <c r="D8" s="2766"/>
      <c r="E8" s="958" t="s">
        <v>523</v>
      </c>
      <c r="F8" s="958" t="s">
        <v>524</v>
      </c>
      <c r="G8" s="958" t="s">
        <v>525</v>
      </c>
      <c r="H8" s="960" t="s">
        <v>526</v>
      </c>
      <c r="I8" s="960" t="s">
        <v>527</v>
      </c>
      <c r="J8" s="1376" t="s">
        <v>528</v>
      </c>
      <c r="K8" s="2856" t="s">
        <v>862</v>
      </c>
      <c r="L8" s="2859" t="s">
        <v>856</v>
      </c>
      <c r="M8" s="2854"/>
      <c r="N8" s="2839"/>
    </row>
    <row r="9" spans="2:15" s="1223" customFormat="1" ht="12.75" customHeight="1" x14ac:dyDescent="0.2">
      <c r="B9" s="2715"/>
      <c r="C9" s="2766"/>
      <c r="D9" s="2766"/>
      <c r="E9" s="2873" t="s">
        <v>872</v>
      </c>
      <c r="F9" s="2874"/>
      <c r="G9" s="2824" t="s">
        <v>856</v>
      </c>
      <c r="H9" s="2825"/>
      <c r="I9" s="2825"/>
      <c r="J9" s="2826"/>
      <c r="K9" s="2857"/>
      <c r="L9" s="2860"/>
      <c r="M9" s="2854"/>
      <c r="N9" s="2839"/>
    </row>
    <row r="10" spans="2:15" s="1223" customFormat="1" ht="12.75" customHeight="1" x14ac:dyDescent="0.2">
      <c r="B10" s="2715"/>
      <c r="C10" s="2766"/>
      <c r="D10" s="2766"/>
      <c r="E10" s="2754" t="s">
        <v>844</v>
      </c>
      <c r="F10" s="2695"/>
      <c r="G10" s="2695"/>
      <c r="H10" s="2695"/>
      <c r="I10" s="2695"/>
      <c r="J10" s="2809"/>
      <c r="K10" s="2857"/>
      <c r="L10" s="2860"/>
      <c r="M10" s="2854"/>
      <c r="N10" s="2839"/>
    </row>
    <row r="11" spans="2:15" s="1223" customFormat="1" ht="12.75" customHeight="1" x14ac:dyDescent="0.2">
      <c r="B11" s="2715"/>
      <c r="C11" s="2766"/>
      <c r="D11" s="2766"/>
      <c r="E11" s="1728">
        <f>'kalendarz  A'!$F$30</f>
        <v>27</v>
      </c>
      <c r="F11" s="1728">
        <f>'kalendarz  A'!$F$30</f>
        <v>27</v>
      </c>
      <c r="G11" s="1728">
        <f>'kalendarz  A'!$F$30</f>
        <v>27</v>
      </c>
      <c r="H11" s="1728">
        <f>'kalendarz  A'!$F$30</f>
        <v>27</v>
      </c>
      <c r="I11" s="1728">
        <f>'kalendarz  A'!$F$30</f>
        <v>27</v>
      </c>
      <c r="J11" s="1728">
        <f>'kalendarz  A'!$F$31</f>
        <v>11</v>
      </c>
      <c r="K11" s="2857"/>
      <c r="L11" s="2860"/>
      <c r="M11" s="2854"/>
      <c r="N11" s="2839"/>
    </row>
    <row r="12" spans="2:15" s="1223" customFormat="1" ht="16.5" customHeight="1" thickBot="1" x14ac:dyDescent="0.25">
      <c r="B12" s="2717"/>
      <c r="C12" s="2767"/>
      <c r="D12" s="2767"/>
      <c r="E12" s="2827" t="s">
        <v>845</v>
      </c>
      <c r="F12" s="2828"/>
      <c r="G12" s="2828"/>
      <c r="H12" s="2828"/>
      <c r="I12" s="2828"/>
      <c r="J12" s="2829"/>
      <c r="K12" s="2858"/>
      <c r="L12" s="2861"/>
      <c r="M12" s="2855"/>
      <c r="N12" s="2840"/>
    </row>
    <row r="13" spans="2:15" s="1223" customFormat="1" ht="27" customHeight="1" thickBot="1" x14ac:dyDescent="0.25">
      <c r="B13" s="1375"/>
      <c r="C13" s="1316"/>
      <c r="D13" s="1315" t="s">
        <v>818</v>
      </c>
      <c r="E13" s="1314">
        <f t="shared" ref="E13:J13" si="0">SUM(E17:E19)+E14</f>
        <v>30</v>
      </c>
      <c r="F13" s="1314">
        <f t="shared" si="0"/>
        <v>32</v>
      </c>
      <c r="G13" s="1314">
        <f t="shared" si="0"/>
        <v>31</v>
      </c>
      <c r="H13" s="1314">
        <f t="shared" si="0"/>
        <v>26</v>
      </c>
      <c r="I13" s="1314">
        <f t="shared" si="0"/>
        <v>23</v>
      </c>
      <c r="J13" s="1314">
        <f t="shared" si="0"/>
        <v>19</v>
      </c>
      <c r="K13" s="1418">
        <f t="shared" ref="K13:K19" si="1">SUM(E13:F13)</f>
        <v>62</v>
      </c>
      <c r="L13" s="1313">
        <f t="shared" ref="L13:L19" si="2">SUM(G13:J13)</f>
        <v>99</v>
      </c>
      <c r="M13" s="1313">
        <f>SUM(K13:L13)</f>
        <v>161</v>
      </c>
      <c r="N13" s="2843"/>
      <c r="O13" s="1243"/>
    </row>
    <row r="14" spans="2:15" s="1223" customFormat="1" ht="14.25" customHeight="1" x14ac:dyDescent="0.2">
      <c r="B14" s="1372"/>
      <c r="C14" s="1308"/>
      <c r="D14" s="1183" t="s">
        <v>819</v>
      </c>
      <c r="E14" s="1374">
        <f t="shared" ref="E14:J14" si="3">SUM(E15:E16)</f>
        <v>30</v>
      </c>
      <c r="F14" s="1374">
        <f t="shared" si="3"/>
        <v>32</v>
      </c>
      <c r="G14" s="1307">
        <f t="shared" si="3"/>
        <v>31</v>
      </c>
      <c r="H14" s="1307">
        <f t="shared" si="3"/>
        <v>26</v>
      </c>
      <c r="I14" s="1307">
        <f t="shared" si="3"/>
        <v>23</v>
      </c>
      <c r="J14" s="1307">
        <f t="shared" si="3"/>
        <v>19</v>
      </c>
      <c r="K14" s="1416">
        <f t="shared" si="1"/>
        <v>62</v>
      </c>
      <c r="L14" s="1310">
        <f t="shared" si="2"/>
        <v>99</v>
      </c>
      <c r="M14" s="1373">
        <f>SUM(E14:J14)</f>
        <v>161</v>
      </c>
      <c r="N14" s="2844"/>
      <c r="O14" s="1243"/>
    </row>
    <row r="15" spans="2:15" s="1223" customFormat="1" ht="14.25" customHeight="1" x14ac:dyDescent="0.2">
      <c r="B15" s="1372"/>
      <c r="C15" s="1308"/>
      <c r="D15" s="1183" t="s">
        <v>820</v>
      </c>
      <c r="E15" s="1374">
        <f t="shared" ref="E15:J15" si="4">SUM(E21:E31)</f>
        <v>0</v>
      </c>
      <c r="F15" s="1374">
        <f t="shared" si="4"/>
        <v>0</v>
      </c>
      <c r="G15" s="1307">
        <f t="shared" si="4"/>
        <v>0</v>
      </c>
      <c r="H15" s="1307">
        <f t="shared" si="4"/>
        <v>0</v>
      </c>
      <c r="I15" s="1307">
        <f t="shared" si="4"/>
        <v>0</v>
      </c>
      <c r="J15" s="1307">
        <f t="shared" si="4"/>
        <v>0</v>
      </c>
      <c r="K15" s="1417">
        <f t="shared" si="1"/>
        <v>0</v>
      </c>
      <c r="L15" s="1310">
        <f t="shared" si="2"/>
        <v>0</v>
      </c>
      <c r="M15" s="1373">
        <f>SUM(E15:J15)</f>
        <v>0</v>
      </c>
      <c r="N15" s="2844"/>
      <c r="O15" s="1243"/>
    </row>
    <row r="16" spans="2:15" s="1223" customFormat="1" ht="14.25" customHeight="1" x14ac:dyDescent="0.2">
      <c r="B16" s="1372"/>
      <c r="C16" s="1308"/>
      <c r="D16" s="1183" t="s">
        <v>821</v>
      </c>
      <c r="E16" s="1374">
        <f t="shared" ref="E16:J16" si="5">SUM(E32:E49)</f>
        <v>30</v>
      </c>
      <c r="F16" s="1374">
        <f t="shared" si="5"/>
        <v>32</v>
      </c>
      <c r="G16" s="1307">
        <f t="shared" si="5"/>
        <v>31</v>
      </c>
      <c r="H16" s="1307">
        <f t="shared" si="5"/>
        <v>26</v>
      </c>
      <c r="I16" s="1307">
        <f t="shared" si="5"/>
        <v>23</v>
      </c>
      <c r="J16" s="1307">
        <f t="shared" si="5"/>
        <v>19</v>
      </c>
      <c r="K16" s="1417">
        <f t="shared" si="1"/>
        <v>62</v>
      </c>
      <c r="L16" s="1310">
        <f t="shared" si="2"/>
        <v>99</v>
      </c>
      <c r="M16" s="1373">
        <f>SUM(E16:J16)</f>
        <v>161</v>
      </c>
      <c r="N16" s="2844"/>
      <c r="O16" s="1243"/>
    </row>
    <row r="17" spans="2:15" s="1223" customFormat="1" ht="14.25" customHeight="1" x14ac:dyDescent="0.2">
      <c r="B17" s="1372"/>
      <c r="C17" s="1308"/>
      <c r="D17" s="1183" t="s">
        <v>822</v>
      </c>
      <c r="E17" s="1374">
        <f t="shared" ref="E17:J17" si="6">E50</f>
        <v>0</v>
      </c>
      <c r="F17" s="1374">
        <f t="shared" si="6"/>
        <v>0</v>
      </c>
      <c r="G17" s="1307">
        <f t="shared" si="6"/>
        <v>0</v>
      </c>
      <c r="H17" s="1311">
        <f t="shared" si="6"/>
        <v>0</v>
      </c>
      <c r="I17" s="1311">
        <f t="shared" si="6"/>
        <v>0</v>
      </c>
      <c r="J17" s="1312">
        <f t="shared" si="6"/>
        <v>0</v>
      </c>
      <c r="K17" s="1416">
        <f t="shared" si="1"/>
        <v>0</v>
      </c>
      <c r="L17" s="1310">
        <f t="shared" si="2"/>
        <v>0</v>
      </c>
      <c r="M17" s="1373">
        <f>SUM(E17:J17)</f>
        <v>0</v>
      </c>
      <c r="N17" s="2844"/>
      <c r="O17" s="1243"/>
    </row>
    <row r="18" spans="2:15" s="1223" customFormat="1" ht="14.25" customHeight="1" x14ac:dyDescent="0.2">
      <c r="B18" s="1372"/>
      <c r="C18" s="1308"/>
      <c r="D18" s="1183" t="s">
        <v>823</v>
      </c>
      <c r="E18" s="1371">
        <f t="shared" ref="E18:J18" si="7">E57</f>
        <v>0</v>
      </c>
      <c r="F18" s="1371">
        <f t="shared" si="7"/>
        <v>0</v>
      </c>
      <c r="G18" s="1307">
        <f t="shared" si="7"/>
        <v>0</v>
      </c>
      <c r="H18" s="1311">
        <f t="shared" si="7"/>
        <v>0</v>
      </c>
      <c r="I18" s="1311">
        <f t="shared" si="7"/>
        <v>0</v>
      </c>
      <c r="J18" s="1311">
        <f t="shared" si="7"/>
        <v>0</v>
      </c>
      <c r="K18" s="1416">
        <f t="shared" si="1"/>
        <v>0</v>
      </c>
      <c r="L18" s="1310">
        <f t="shared" si="2"/>
        <v>0</v>
      </c>
      <c r="M18" s="1373">
        <f>SUM(E18:J18)</f>
        <v>0</v>
      </c>
      <c r="N18" s="2844"/>
      <c r="O18" s="1243"/>
    </row>
    <row r="19" spans="2:15" s="1223" customFormat="1" ht="13.5" customHeight="1" thickBot="1" x14ac:dyDescent="0.25">
      <c r="B19" s="1372"/>
      <c r="C19" s="1308"/>
      <c r="D19" s="1039" t="s">
        <v>846</v>
      </c>
      <c r="E19" s="1371">
        <f t="shared" ref="E19:J19" si="8">SUM(E63:E66)</f>
        <v>0</v>
      </c>
      <c r="F19" s="1371">
        <f t="shared" si="8"/>
        <v>0</v>
      </c>
      <c r="G19" s="1307">
        <f t="shared" si="8"/>
        <v>0</v>
      </c>
      <c r="H19" s="1307">
        <f t="shared" si="8"/>
        <v>0</v>
      </c>
      <c r="I19" s="1307">
        <f t="shared" si="8"/>
        <v>0</v>
      </c>
      <c r="J19" s="1307">
        <f t="shared" si="8"/>
        <v>0</v>
      </c>
      <c r="K19" s="1416">
        <f t="shared" si="1"/>
        <v>0</v>
      </c>
      <c r="L19" s="1306">
        <f t="shared" si="2"/>
        <v>0</v>
      </c>
      <c r="M19" s="1415">
        <f>SUM(K19:L19)</f>
        <v>0</v>
      </c>
      <c r="N19" s="2845"/>
      <c r="O19" s="1243"/>
    </row>
    <row r="20" spans="2:15" s="1223" customFormat="1" ht="19.5" customHeight="1" x14ac:dyDescent="0.2">
      <c r="B20" s="1869"/>
      <c r="C20" s="1865" t="s">
        <v>766</v>
      </c>
      <c r="D20" s="1865"/>
      <c r="E20" s="1866"/>
      <c r="F20" s="1866"/>
      <c r="G20" s="1866"/>
      <c r="H20" s="1866"/>
      <c r="I20" s="1866"/>
      <c r="J20" s="1866"/>
      <c r="K20" s="1867"/>
      <c r="L20" s="1867"/>
      <c r="M20" s="1866"/>
      <c r="N20" s="1870"/>
      <c r="O20" s="1243"/>
    </row>
    <row r="21" spans="2:15" s="991" customFormat="1" ht="14.1" customHeight="1" x14ac:dyDescent="0.2">
      <c r="B21" s="2834" t="s">
        <v>826</v>
      </c>
      <c r="C21" s="1303">
        <v>1</v>
      </c>
      <c r="D21" s="1304" t="s">
        <v>800</v>
      </c>
      <c r="E21" s="1411"/>
      <c r="F21" s="1412"/>
      <c r="G21" s="1411"/>
      <c r="H21" s="1587"/>
      <c r="I21" s="945"/>
      <c r="J21" s="947"/>
      <c r="K21" s="943">
        <f t="shared" ref="K21:K48" si="9">SUM(E21:F21)</f>
        <v>0</v>
      </c>
      <c r="L21" s="1414">
        <f t="shared" ref="L21:L48" si="10">SUM(G21:J21)</f>
        <v>0</v>
      </c>
      <c r="M21" s="1413">
        <f t="shared" ref="M21:M49" si="11">SUM(K21:L21)</f>
        <v>0</v>
      </c>
      <c r="N21" s="1367"/>
      <c r="O21" s="1243"/>
    </row>
    <row r="22" spans="2:15" s="991" customFormat="1" ht="14.1" customHeight="1" x14ac:dyDescent="0.2">
      <c r="B22" s="2835"/>
      <c r="C22" s="1125">
        <v>2</v>
      </c>
      <c r="D22" s="1302" t="s">
        <v>770</v>
      </c>
      <c r="E22" s="1392"/>
      <c r="F22" s="1393"/>
      <c r="G22" s="1392"/>
      <c r="H22" s="1561"/>
      <c r="I22" s="893"/>
      <c r="J22" s="886"/>
      <c r="K22" s="885">
        <f t="shared" si="9"/>
        <v>0</v>
      </c>
      <c r="L22" s="1381">
        <f t="shared" si="10"/>
        <v>0</v>
      </c>
      <c r="M22" s="1345">
        <f t="shared" si="11"/>
        <v>0</v>
      </c>
      <c r="N22" s="1369"/>
      <c r="O22" s="1243"/>
    </row>
    <row r="23" spans="2:15" s="991" customFormat="1" ht="14.1" customHeight="1" x14ac:dyDescent="0.2">
      <c r="B23" s="2835"/>
      <c r="C23" s="1125">
        <v>3</v>
      </c>
      <c r="D23" s="1302" t="s">
        <v>801</v>
      </c>
      <c r="E23" s="1392"/>
      <c r="F23" s="1393"/>
      <c r="G23" s="1392"/>
      <c r="H23" s="1561"/>
      <c r="I23" s="893"/>
      <c r="J23" s="889"/>
      <c r="K23" s="885">
        <f t="shared" si="9"/>
        <v>0</v>
      </c>
      <c r="L23" s="1381">
        <f t="shared" si="10"/>
        <v>0</v>
      </c>
      <c r="M23" s="1345">
        <f t="shared" si="11"/>
        <v>0</v>
      </c>
      <c r="N23" s="1369"/>
      <c r="O23" s="1243"/>
    </row>
    <row r="24" spans="2:15" s="991" customFormat="1" ht="14.1" customHeight="1" x14ac:dyDescent="0.2">
      <c r="B24" s="2835"/>
      <c r="C24" s="1125">
        <v>4</v>
      </c>
      <c r="D24" s="1302" t="s">
        <v>713</v>
      </c>
      <c r="E24" s="1392"/>
      <c r="F24" s="1393"/>
      <c r="G24" s="1392"/>
      <c r="H24" s="1561"/>
      <c r="I24" s="893"/>
      <c r="J24" s="889"/>
      <c r="K24" s="885">
        <f t="shared" si="9"/>
        <v>0</v>
      </c>
      <c r="L24" s="1381">
        <f t="shared" si="10"/>
        <v>0</v>
      </c>
      <c r="M24" s="1345">
        <f t="shared" si="11"/>
        <v>0</v>
      </c>
      <c r="N24" s="1369"/>
      <c r="O24" s="1243"/>
    </row>
    <row r="25" spans="2:15" s="991" customFormat="1" ht="14.1" customHeight="1" x14ac:dyDescent="0.2">
      <c r="B25" s="2835"/>
      <c r="C25" s="1125">
        <v>5</v>
      </c>
      <c r="D25" s="1302" t="s">
        <v>802</v>
      </c>
      <c r="E25" s="1392"/>
      <c r="F25" s="1393"/>
      <c r="G25" s="1392"/>
      <c r="H25" s="1561"/>
      <c r="I25" s="893"/>
      <c r="J25" s="898"/>
      <c r="K25" s="885">
        <f t="shared" si="9"/>
        <v>0</v>
      </c>
      <c r="L25" s="1381">
        <f t="shared" si="10"/>
        <v>0</v>
      </c>
      <c r="M25" s="1345">
        <f t="shared" si="11"/>
        <v>0</v>
      </c>
      <c r="N25" s="1369"/>
      <c r="O25" s="1243"/>
    </row>
    <row r="26" spans="2:15" s="991" customFormat="1" ht="14.1" customHeight="1" x14ac:dyDescent="0.2">
      <c r="B26" s="2835"/>
      <c r="C26" s="1125">
        <v>6</v>
      </c>
      <c r="D26" s="1302" t="s">
        <v>803</v>
      </c>
      <c r="E26" s="1392"/>
      <c r="F26" s="1393"/>
      <c r="G26" s="1392"/>
      <c r="H26" s="1561"/>
      <c r="I26" s="893"/>
      <c r="J26" s="898"/>
      <c r="K26" s="885">
        <f t="shared" si="9"/>
        <v>0</v>
      </c>
      <c r="L26" s="1381">
        <f t="shared" si="10"/>
        <v>0</v>
      </c>
      <c r="M26" s="1345">
        <f t="shared" si="11"/>
        <v>0</v>
      </c>
      <c r="N26" s="1369"/>
      <c r="O26" s="1243"/>
    </row>
    <row r="27" spans="2:15" s="991" customFormat="1" ht="14.1" customHeight="1" x14ac:dyDescent="0.2">
      <c r="B27" s="2835"/>
      <c r="C27" s="1125">
        <v>7</v>
      </c>
      <c r="D27" s="1302" t="s">
        <v>769</v>
      </c>
      <c r="E27" s="1392"/>
      <c r="F27" s="1393"/>
      <c r="G27" s="1392"/>
      <c r="H27" s="1561"/>
      <c r="I27" s="893"/>
      <c r="J27" s="898"/>
      <c r="K27" s="885">
        <f t="shared" si="9"/>
        <v>0</v>
      </c>
      <c r="L27" s="1381">
        <f t="shared" si="10"/>
        <v>0</v>
      </c>
      <c r="M27" s="1345">
        <f t="shared" si="11"/>
        <v>0</v>
      </c>
      <c r="N27" s="1369"/>
      <c r="O27" s="1243"/>
    </row>
    <row r="28" spans="2:15" s="991" customFormat="1" ht="14.1" customHeight="1" x14ac:dyDescent="0.2">
      <c r="B28" s="2835"/>
      <c r="C28" s="1125">
        <v>8</v>
      </c>
      <c r="D28" s="1302" t="s">
        <v>782</v>
      </c>
      <c r="E28" s="1392"/>
      <c r="F28" s="1393"/>
      <c r="G28" s="1392"/>
      <c r="H28" s="1561"/>
      <c r="I28" s="893"/>
      <c r="J28" s="898"/>
      <c r="K28" s="885">
        <f t="shared" si="9"/>
        <v>0</v>
      </c>
      <c r="L28" s="1381">
        <f t="shared" si="10"/>
        <v>0</v>
      </c>
      <c r="M28" s="1345">
        <f t="shared" si="11"/>
        <v>0</v>
      </c>
      <c r="N28" s="1369"/>
      <c r="O28" s="1243"/>
    </row>
    <row r="29" spans="2:15" s="991" customFormat="1" ht="14.1" customHeight="1" x14ac:dyDescent="0.2">
      <c r="B29" s="2835"/>
      <c r="C29" s="1125">
        <v>9</v>
      </c>
      <c r="D29" s="1302" t="s">
        <v>694</v>
      </c>
      <c r="E29" s="1392"/>
      <c r="F29" s="1393"/>
      <c r="G29" s="1392"/>
      <c r="H29" s="1561"/>
      <c r="I29" s="893"/>
      <c r="J29" s="898"/>
      <c r="K29" s="885">
        <f t="shared" si="9"/>
        <v>0</v>
      </c>
      <c r="L29" s="1381">
        <f t="shared" si="10"/>
        <v>0</v>
      </c>
      <c r="M29" s="1345">
        <f t="shared" si="11"/>
        <v>0</v>
      </c>
      <c r="N29" s="1369"/>
      <c r="O29" s="1243"/>
    </row>
    <row r="30" spans="2:15" s="991" customFormat="1" ht="14.1" customHeight="1" x14ac:dyDescent="0.2">
      <c r="B30" s="2835"/>
      <c r="C30" s="1125">
        <v>10</v>
      </c>
      <c r="D30" s="1302" t="s">
        <v>885</v>
      </c>
      <c r="E30" s="1392"/>
      <c r="F30" s="1393"/>
      <c r="G30" s="1392"/>
      <c r="H30" s="1561"/>
      <c r="I30" s="893"/>
      <c r="J30" s="898"/>
      <c r="K30" s="885">
        <f t="shared" si="9"/>
        <v>0</v>
      </c>
      <c r="L30" s="1381">
        <f t="shared" si="10"/>
        <v>0</v>
      </c>
      <c r="M30" s="1345">
        <f t="shared" si="11"/>
        <v>0</v>
      </c>
      <c r="N30" s="1369"/>
      <c r="O30" s="1243"/>
    </row>
    <row r="31" spans="2:15" s="991" customFormat="1" ht="14.1" customHeight="1" x14ac:dyDescent="0.2">
      <c r="B31" s="2836"/>
      <c r="C31" s="1333">
        <v>11</v>
      </c>
      <c r="D31" s="1300" t="s">
        <v>702</v>
      </c>
      <c r="E31" s="1407"/>
      <c r="F31" s="1408"/>
      <c r="G31" s="1407"/>
      <c r="H31" s="1588"/>
      <c r="I31" s="1284"/>
      <c r="J31" s="1283"/>
      <c r="K31" s="1406">
        <f t="shared" si="9"/>
        <v>0</v>
      </c>
      <c r="L31" s="1405">
        <f t="shared" si="10"/>
        <v>0</v>
      </c>
      <c r="M31" s="1368">
        <f t="shared" si="11"/>
        <v>0</v>
      </c>
      <c r="N31" s="1357"/>
      <c r="O31" s="1243"/>
    </row>
    <row r="32" spans="2:15" s="991" customFormat="1" ht="14.1" customHeight="1" x14ac:dyDescent="0.2">
      <c r="B32" s="2834" t="s">
        <v>848</v>
      </c>
      <c r="C32" s="1288">
        <v>1</v>
      </c>
      <c r="D32" s="1297" t="s">
        <v>666</v>
      </c>
      <c r="E32" s="1411">
        <v>5</v>
      </c>
      <c r="F32" s="1412">
        <v>5</v>
      </c>
      <c r="G32" s="1411">
        <v>4</v>
      </c>
      <c r="H32" s="1587">
        <v>4</v>
      </c>
      <c r="I32" s="945">
        <v>4</v>
      </c>
      <c r="J32" s="947">
        <v>4</v>
      </c>
      <c r="K32" s="1410">
        <f t="shared" si="9"/>
        <v>10</v>
      </c>
      <c r="L32" s="1409">
        <f t="shared" si="10"/>
        <v>16</v>
      </c>
      <c r="M32" s="1352">
        <f t="shared" si="11"/>
        <v>26</v>
      </c>
      <c r="N32" s="1367"/>
      <c r="O32" s="1243"/>
    </row>
    <row r="33" spans="2:15" s="991" customFormat="1" ht="14.1" customHeight="1" x14ac:dyDescent="0.2">
      <c r="B33" s="2835"/>
      <c r="C33" s="1146">
        <v>2</v>
      </c>
      <c r="D33" s="1153" t="s">
        <v>849</v>
      </c>
      <c r="E33" s="1390">
        <v>3</v>
      </c>
      <c r="F33" s="1391">
        <v>3</v>
      </c>
      <c r="G33" s="1390">
        <v>3</v>
      </c>
      <c r="H33" s="1564">
        <v>3</v>
      </c>
      <c r="I33" s="887">
        <v>3</v>
      </c>
      <c r="J33" s="930">
        <v>3</v>
      </c>
      <c r="K33" s="885">
        <f t="shared" si="9"/>
        <v>6</v>
      </c>
      <c r="L33" s="1381">
        <f t="shared" si="10"/>
        <v>12</v>
      </c>
      <c r="M33" s="1345">
        <f t="shared" si="11"/>
        <v>18</v>
      </c>
      <c r="N33" s="1109"/>
      <c r="O33" s="1243"/>
    </row>
    <row r="34" spans="2:15" s="991" customFormat="1" ht="14.1" customHeight="1" x14ac:dyDescent="0.2">
      <c r="B34" s="2835"/>
      <c r="C34" s="1160">
        <v>3</v>
      </c>
      <c r="D34" s="1153" t="s">
        <v>850</v>
      </c>
      <c r="E34" s="1390">
        <v>2</v>
      </c>
      <c r="F34" s="1391">
        <v>2</v>
      </c>
      <c r="G34" s="1390">
        <v>2</v>
      </c>
      <c r="H34" s="1564">
        <v>2</v>
      </c>
      <c r="I34" s="887">
        <v>2</v>
      </c>
      <c r="J34" s="930">
        <v>2</v>
      </c>
      <c r="K34" s="885">
        <f t="shared" si="9"/>
        <v>4</v>
      </c>
      <c r="L34" s="1381">
        <f t="shared" si="10"/>
        <v>8</v>
      </c>
      <c r="M34" s="1345">
        <f t="shared" si="11"/>
        <v>12</v>
      </c>
      <c r="N34" s="1109"/>
      <c r="O34" s="1243"/>
    </row>
    <row r="35" spans="2:15" s="991" customFormat="1" ht="14.1" customHeight="1" x14ac:dyDescent="0.2">
      <c r="B35" s="2835"/>
      <c r="C35" s="1146">
        <v>4</v>
      </c>
      <c r="D35" s="1150" t="s">
        <v>669</v>
      </c>
      <c r="E35" s="1390">
        <v>1</v>
      </c>
      <c r="F35" s="1391"/>
      <c r="G35" s="1362"/>
      <c r="H35" s="1439"/>
      <c r="I35" s="1438"/>
      <c r="J35" s="1361"/>
      <c r="K35" s="885">
        <f t="shared" si="9"/>
        <v>1</v>
      </c>
      <c r="L35" s="1381">
        <f t="shared" si="10"/>
        <v>0</v>
      </c>
      <c r="M35" s="1345">
        <f t="shared" si="11"/>
        <v>1</v>
      </c>
      <c r="N35" s="1109"/>
      <c r="O35" s="1243"/>
    </row>
    <row r="36" spans="2:15" s="991" customFormat="1" ht="14.1" customHeight="1" x14ac:dyDescent="0.2">
      <c r="B36" s="2835"/>
      <c r="C36" s="1160">
        <v>5</v>
      </c>
      <c r="D36" s="1150" t="s">
        <v>851</v>
      </c>
      <c r="E36" s="1362"/>
      <c r="F36" s="1361"/>
      <c r="G36" s="1390">
        <v>1</v>
      </c>
      <c r="H36" s="1564"/>
      <c r="I36" s="887"/>
      <c r="J36" s="930"/>
      <c r="K36" s="885">
        <f t="shared" si="9"/>
        <v>0</v>
      </c>
      <c r="L36" s="1381">
        <f t="shared" si="10"/>
        <v>1</v>
      </c>
      <c r="M36" s="1345">
        <f t="shared" si="11"/>
        <v>1</v>
      </c>
      <c r="N36" s="1109"/>
      <c r="O36" s="1243"/>
    </row>
    <row r="37" spans="2:15" s="991" customFormat="1" ht="14.1" customHeight="1" x14ac:dyDescent="0.2">
      <c r="B37" s="2835"/>
      <c r="C37" s="1146">
        <v>6</v>
      </c>
      <c r="D37" s="1150" t="s">
        <v>670</v>
      </c>
      <c r="E37" s="1390">
        <v>2</v>
      </c>
      <c r="F37" s="1391">
        <v>2</v>
      </c>
      <c r="G37" s="1390">
        <v>2</v>
      </c>
      <c r="H37" s="1564">
        <v>2</v>
      </c>
      <c r="I37" s="887">
        <v>2</v>
      </c>
      <c r="J37" s="930">
        <v>2</v>
      </c>
      <c r="K37" s="885">
        <f t="shared" si="9"/>
        <v>4</v>
      </c>
      <c r="L37" s="1381">
        <f t="shared" si="10"/>
        <v>8</v>
      </c>
      <c r="M37" s="1345">
        <f t="shared" si="11"/>
        <v>12</v>
      </c>
      <c r="N37" s="1109"/>
      <c r="O37" s="1243"/>
    </row>
    <row r="38" spans="2:15" s="991" customFormat="1" ht="14.1" customHeight="1" x14ac:dyDescent="0.2">
      <c r="B38" s="2835"/>
      <c r="C38" s="1160">
        <v>7</v>
      </c>
      <c r="D38" s="1149" t="s">
        <v>671</v>
      </c>
      <c r="E38" s="1390"/>
      <c r="F38" s="1391">
        <v>2</v>
      </c>
      <c r="G38" s="1390">
        <v>1</v>
      </c>
      <c r="H38" s="1564">
        <v>1</v>
      </c>
      <c r="I38" s="887"/>
      <c r="J38" s="930"/>
      <c r="K38" s="885">
        <f t="shared" si="9"/>
        <v>2</v>
      </c>
      <c r="L38" s="1381">
        <f t="shared" si="10"/>
        <v>2</v>
      </c>
      <c r="M38" s="1345">
        <f t="shared" si="11"/>
        <v>4</v>
      </c>
      <c r="N38" s="1109"/>
      <c r="O38" s="1243"/>
    </row>
    <row r="39" spans="2:15" s="991" customFormat="1" ht="14.1" customHeight="1" x14ac:dyDescent="0.2">
      <c r="B39" s="2835"/>
      <c r="C39" s="1146">
        <v>8</v>
      </c>
      <c r="D39" s="1289" t="s">
        <v>677</v>
      </c>
      <c r="E39" s="1390">
        <v>4</v>
      </c>
      <c r="F39" s="1391">
        <v>4</v>
      </c>
      <c r="G39" s="1390">
        <v>3</v>
      </c>
      <c r="H39" s="1564">
        <v>4</v>
      </c>
      <c r="I39" s="887">
        <v>3</v>
      </c>
      <c r="J39" s="930">
        <v>4</v>
      </c>
      <c r="K39" s="885">
        <f t="shared" si="9"/>
        <v>8</v>
      </c>
      <c r="L39" s="1381">
        <f t="shared" si="10"/>
        <v>14</v>
      </c>
      <c r="M39" s="1345">
        <f t="shared" si="11"/>
        <v>22</v>
      </c>
      <c r="N39" s="1109"/>
      <c r="O39" s="1243"/>
    </row>
    <row r="40" spans="2:15" s="991" customFormat="1" ht="14.1" customHeight="1" x14ac:dyDescent="0.2">
      <c r="B40" s="2835"/>
      <c r="C40" s="1160">
        <v>9</v>
      </c>
      <c r="D40" s="1150" t="s">
        <v>676</v>
      </c>
      <c r="E40" s="1390">
        <v>2</v>
      </c>
      <c r="F40" s="1391">
        <v>2</v>
      </c>
      <c r="G40" s="1390">
        <v>2</v>
      </c>
      <c r="H40" s="1564">
        <v>1</v>
      </c>
      <c r="I40" s="887">
        <v>1</v>
      </c>
      <c r="J40" s="930"/>
      <c r="K40" s="885">
        <f t="shared" si="9"/>
        <v>4</v>
      </c>
      <c r="L40" s="1381">
        <f t="shared" si="10"/>
        <v>4</v>
      </c>
      <c r="M40" s="1345">
        <f t="shared" si="11"/>
        <v>8</v>
      </c>
      <c r="N40" s="1109"/>
      <c r="O40" s="1243"/>
    </row>
    <row r="41" spans="2:15" s="991" customFormat="1" ht="14.1" customHeight="1" x14ac:dyDescent="0.2">
      <c r="B41" s="2835"/>
      <c r="C41" s="1146">
        <v>10</v>
      </c>
      <c r="D41" s="1150" t="s">
        <v>712</v>
      </c>
      <c r="E41" s="1390">
        <v>2</v>
      </c>
      <c r="F41" s="1391">
        <v>2</v>
      </c>
      <c r="G41" s="1390">
        <v>2</v>
      </c>
      <c r="H41" s="1564">
        <v>1</v>
      </c>
      <c r="I41" s="887">
        <v>1</v>
      </c>
      <c r="J41" s="930"/>
      <c r="K41" s="885">
        <f t="shared" si="9"/>
        <v>4</v>
      </c>
      <c r="L41" s="1381">
        <f t="shared" si="10"/>
        <v>4</v>
      </c>
      <c r="M41" s="1345">
        <f t="shared" si="11"/>
        <v>8</v>
      </c>
      <c r="N41" s="1109"/>
      <c r="O41" s="1243"/>
    </row>
    <row r="42" spans="2:15" s="991" customFormat="1" ht="14.1" customHeight="1" x14ac:dyDescent="0.2">
      <c r="B42" s="2835"/>
      <c r="C42" s="1160">
        <v>11</v>
      </c>
      <c r="D42" s="1150" t="s">
        <v>673</v>
      </c>
      <c r="E42" s="1390">
        <v>2</v>
      </c>
      <c r="F42" s="1391">
        <v>1</v>
      </c>
      <c r="G42" s="1390">
        <v>2</v>
      </c>
      <c r="H42" s="1564">
        <v>1</v>
      </c>
      <c r="I42" s="887">
        <v>1</v>
      </c>
      <c r="J42" s="930"/>
      <c r="K42" s="885">
        <f t="shared" si="9"/>
        <v>3</v>
      </c>
      <c r="L42" s="1381">
        <f t="shared" si="10"/>
        <v>4</v>
      </c>
      <c r="M42" s="1345">
        <f t="shared" si="11"/>
        <v>7</v>
      </c>
      <c r="N42" s="1109"/>
      <c r="O42" s="1243"/>
    </row>
    <row r="43" spans="2:15" s="991" customFormat="1" ht="14.1" customHeight="1" x14ac:dyDescent="0.2">
      <c r="B43" s="2835"/>
      <c r="C43" s="1146">
        <v>12</v>
      </c>
      <c r="D43" s="1150" t="s">
        <v>674</v>
      </c>
      <c r="E43" s="1390">
        <v>1</v>
      </c>
      <c r="F43" s="1391">
        <v>2</v>
      </c>
      <c r="G43" s="1390">
        <v>2</v>
      </c>
      <c r="H43" s="1564">
        <v>1</v>
      </c>
      <c r="I43" s="887">
        <v>1</v>
      </c>
      <c r="J43" s="930"/>
      <c r="K43" s="885">
        <f t="shared" si="9"/>
        <v>3</v>
      </c>
      <c r="L43" s="1381">
        <f t="shared" si="10"/>
        <v>4</v>
      </c>
      <c r="M43" s="1345">
        <f t="shared" si="11"/>
        <v>7</v>
      </c>
      <c r="N43" s="1109"/>
      <c r="O43" s="1243"/>
    </row>
    <row r="44" spans="2:15" s="991" customFormat="1" ht="14.1" customHeight="1" x14ac:dyDescent="0.2">
      <c r="B44" s="2835"/>
      <c r="C44" s="1160">
        <v>13</v>
      </c>
      <c r="D44" s="1150" t="s">
        <v>681</v>
      </c>
      <c r="E44" s="1390"/>
      <c r="F44" s="1391">
        <v>1</v>
      </c>
      <c r="G44" s="1390">
        <v>1</v>
      </c>
      <c r="H44" s="1564"/>
      <c r="I44" s="887"/>
      <c r="J44" s="930"/>
      <c r="K44" s="885">
        <f t="shared" si="9"/>
        <v>1</v>
      </c>
      <c r="L44" s="1381">
        <f t="shared" si="10"/>
        <v>1</v>
      </c>
      <c r="M44" s="1345">
        <f t="shared" si="11"/>
        <v>2</v>
      </c>
      <c r="N44" s="1109"/>
      <c r="O44" s="1243"/>
    </row>
    <row r="45" spans="2:15" s="991" customFormat="1" ht="14.1" customHeight="1" x14ac:dyDescent="0.2">
      <c r="B45" s="2835"/>
      <c r="C45" s="1146">
        <v>14</v>
      </c>
      <c r="D45" s="1150" t="s">
        <v>680</v>
      </c>
      <c r="E45" s="1390">
        <v>4</v>
      </c>
      <c r="F45" s="1391">
        <v>4</v>
      </c>
      <c r="G45" s="1390">
        <v>3</v>
      </c>
      <c r="H45" s="1564">
        <v>3</v>
      </c>
      <c r="I45" s="887">
        <v>3</v>
      </c>
      <c r="J45" s="930">
        <v>3</v>
      </c>
      <c r="K45" s="885">
        <f t="shared" si="9"/>
        <v>8</v>
      </c>
      <c r="L45" s="1381">
        <f t="shared" si="10"/>
        <v>12</v>
      </c>
      <c r="M45" s="1345">
        <f t="shared" si="11"/>
        <v>20</v>
      </c>
      <c r="N45" s="1109"/>
      <c r="O45" s="1243"/>
    </row>
    <row r="46" spans="2:15" s="991" customFormat="1" ht="14.1" customHeight="1" x14ac:dyDescent="0.2">
      <c r="B46" s="2835"/>
      <c r="C46" s="1160">
        <v>15</v>
      </c>
      <c r="D46" s="1150" t="s">
        <v>678</v>
      </c>
      <c r="E46" s="1390">
        <v>1</v>
      </c>
      <c r="F46" s="1391">
        <v>1</v>
      </c>
      <c r="G46" s="1390">
        <v>1</v>
      </c>
      <c r="H46" s="1564">
        <v>1</v>
      </c>
      <c r="I46" s="887">
        <v>1</v>
      </c>
      <c r="J46" s="930"/>
      <c r="K46" s="885">
        <f t="shared" si="9"/>
        <v>2</v>
      </c>
      <c r="L46" s="1381">
        <f t="shared" si="10"/>
        <v>3</v>
      </c>
      <c r="M46" s="1345">
        <f t="shared" si="11"/>
        <v>5</v>
      </c>
      <c r="N46" s="1109"/>
      <c r="O46" s="1243"/>
    </row>
    <row r="47" spans="2:15" s="991" customFormat="1" ht="14.1" customHeight="1" x14ac:dyDescent="0.2">
      <c r="B47" s="2835"/>
      <c r="C47" s="1146">
        <v>16</v>
      </c>
      <c r="D47" s="1149" t="s">
        <v>719</v>
      </c>
      <c r="E47" s="1390"/>
      <c r="F47" s="1391"/>
      <c r="G47" s="1390">
        <v>1</v>
      </c>
      <c r="H47" s="1564">
        <v>1</v>
      </c>
      <c r="I47" s="887"/>
      <c r="J47" s="930"/>
      <c r="K47" s="885">
        <f t="shared" si="9"/>
        <v>0</v>
      </c>
      <c r="L47" s="1381">
        <f t="shared" si="10"/>
        <v>2</v>
      </c>
      <c r="M47" s="1345">
        <f t="shared" si="11"/>
        <v>2</v>
      </c>
      <c r="N47" s="1109"/>
      <c r="O47" s="1243"/>
    </row>
    <row r="48" spans="2:15" s="991" customFormat="1" ht="14.1" customHeight="1" x14ac:dyDescent="0.2">
      <c r="B48" s="2835"/>
      <c r="C48" s="1332">
        <v>17</v>
      </c>
      <c r="D48" s="1287" t="s">
        <v>682</v>
      </c>
      <c r="E48" s="1407">
        <v>1</v>
      </c>
      <c r="F48" s="1408">
        <v>1</v>
      </c>
      <c r="G48" s="1407">
        <v>1</v>
      </c>
      <c r="H48" s="1588">
        <v>1</v>
      </c>
      <c r="I48" s="1284">
        <v>1</v>
      </c>
      <c r="J48" s="1283">
        <v>1</v>
      </c>
      <c r="K48" s="1406">
        <f t="shared" si="9"/>
        <v>2</v>
      </c>
      <c r="L48" s="1405">
        <f t="shared" si="10"/>
        <v>4</v>
      </c>
      <c r="M48" s="1368">
        <f t="shared" si="11"/>
        <v>6</v>
      </c>
      <c r="N48" s="1357"/>
      <c r="O48" s="1243"/>
    </row>
    <row r="49" spans="2:15" s="991" customFormat="1" ht="19.350000000000001" customHeight="1" thickBot="1" x14ac:dyDescent="0.25">
      <c r="B49" s="2835"/>
      <c r="C49" s="1280" t="s">
        <v>857</v>
      </c>
      <c r="D49" s="1279"/>
      <c r="E49" s="1585"/>
      <c r="F49" s="1559"/>
      <c r="G49" s="1585"/>
      <c r="H49" s="1562"/>
      <c r="I49" s="920"/>
      <c r="J49" s="920"/>
      <c r="K49" s="1404">
        <f>SUM(E49:G49)</f>
        <v>0</v>
      </c>
      <c r="L49" s="1403">
        <f>SUM(H49:J49)</f>
        <v>0</v>
      </c>
      <c r="M49" s="1402">
        <f t="shared" si="11"/>
        <v>0</v>
      </c>
      <c r="N49" s="2019"/>
      <c r="O49" s="1243"/>
    </row>
    <row r="50" spans="2:15" s="1223" customFormat="1" ht="19.5" customHeight="1" thickTop="1" x14ac:dyDescent="0.2">
      <c r="B50" s="1356"/>
      <c r="C50" s="1266" t="s">
        <v>773</v>
      </c>
      <c r="D50" s="1275"/>
      <c r="E50" s="1273">
        <f t="shared" ref="E50:M50" si="12">SUM(E51:E56)</f>
        <v>0</v>
      </c>
      <c r="F50" s="1273">
        <f t="shared" si="12"/>
        <v>0</v>
      </c>
      <c r="G50" s="1273">
        <f t="shared" si="12"/>
        <v>0</v>
      </c>
      <c r="H50" s="1273">
        <f t="shared" si="12"/>
        <v>0</v>
      </c>
      <c r="I50" s="1273">
        <f t="shared" si="12"/>
        <v>0</v>
      </c>
      <c r="J50" s="1274">
        <f t="shared" si="12"/>
        <v>0</v>
      </c>
      <c r="K50" s="1401">
        <f t="shared" si="12"/>
        <v>0</v>
      </c>
      <c r="L50" s="1401">
        <f t="shared" si="12"/>
        <v>0</v>
      </c>
      <c r="M50" s="1400">
        <f t="shared" si="12"/>
        <v>0</v>
      </c>
      <c r="N50" s="1355"/>
      <c r="O50" s="1243"/>
    </row>
    <row r="51" spans="2:15" s="1223" customFormat="1" ht="14.1" customHeight="1" x14ac:dyDescent="0.2">
      <c r="B51" s="988"/>
      <c r="C51" s="1126">
        <v>1</v>
      </c>
      <c r="D51" s="1259"/>
      <c r="E51" s="1392"/>
      <c r="F51" s="1393"/>
      <c r="G51" s="1392"/>
      <c r="H51" s="1561"/>
      <c r="I51" s="893"/>
      <c r="J51" s="898"/>
      <c r="K51" s="895">
        <f t="shared" ref="K51:K56" si="13">SUM(E51:F51)</f>
        <v>0</v>
      </c>
      <c r="L51" s="1384">
        <f t="shared" ref="L51:L56" si="14">SUM(G51:J51)</f>
        <v>0</v>
      </c>
      <c r="M51" s="1383">
        <f t="shared" ref="M51:M56" si="15">SUM(K51:L51)</f>
        <v>0</v>
      </c>
      <c r="N51" s="1111"/>
      <c r="O51" s="1243"/>
    </row>
    <row r="52" spans="2:15" s="1223" customFormat="1" ht="14.1" customHeight="1" x14ac:dyDescent="0.2">
      <c r="B52" s="988"/>
      <c r="C52" s="1126">
        <v>2</v>
      </c>
      <c r="D52" s="1253"/>
      <c r="E52" s="1392"/>
      <c r="F52" s="1393"/>
      <c r="G52" s="1392"/>
      <c r="H52" s="1561"/>
      <c r="I52" s="893"/>
      <c r="J52" s="898"/>
      <c r="K52" s="885">
        <f t="shared" si="13"/>
        <v>0</v>
      </c>
      <c r="L52" s="1381">
        <f t="shared" si="14"/>
        <v>0</v>
      </c>
      <c r="M52" s="1345">
        <f t="shared" si="15"/>
        <v>0</v>
      </c>
      <c r="N52" s="1111"/>
      <c r="O52" s="1243"/>
    </row>
    <row r="53" spans="2:15" s="1223" customFormat="1" ht="14.1" customHeight="1" x14ac:dyDescent="0.2">
      <c r="B53" s="988"/>
      <c r="C53" s="1126">
        <v>3</v>
      </c>
      <c r="D53" s="1253"/>
      <c r="E53" s="1392"/>
      <c r="F53" s="1393"/>
      <c r="G53" s="1392"/>
      <c r="H53" s="1561"/>
      <c r="I53" s="893"/>
      <c r="J53" s="898"/>
      <c r="K53" s="885">
        <f t="shared" si="13"/>
        <v>0</v>
      </c>
      <c r="L53" s="1381">
        <f t="shared" si="14"/>
        <v>0</v>
      </c>
      <c r="M53" s="1345">
        <f t="shared" si="15"/>
        <v>0</v>
      </c>
      <c r="N53" s="1111"/>
      <c r="O53" s="1243"/>
    </row>
    <row r="54" spans="2:15" s="1223" customFormat="1" ht="14.1" customHeight="1" x14ac:dyDescent="0.2">
      <c r="B54" s="929"/>
      <c r="C54" s="1125">
        <v>4</v>
      </c>
      <c r="D54" s="1253"/>
      <c r="E54" s="1390"/>
      <c r="F54" s="1391"/>
      <c r="G54" s="1390"/>
      <c r="H54" s="1564"/>
      <c r="I54" s="887"/>
      <c r="J54" s="930"/>
      <c r="K54" s="885">
        <f t="shared" si="13"/>
        <v>0</v>
      </c>
      <c r="L54" s="1381">
        <f t="shared" si="14"/>
        <v>0</v>
      </c>
      <c r="M54" s="1345">
        <f t="shared" si="15"/>
        <v>0</v>
      </c>
      <c r="N54" s="883"/>
      <c r="O54" s="1243"/>
    </row>
    <row r="55" spans="2:15" s="1223" customFormat="1" ht="14.1" customHeight="1" x14ac:dyDescent="0.2">
      <c r="B55" s="929"/>
      <c r="C55" s="1125">
        <v>5</v>
      </c>
      <c r="D55" s="1253"/>
      <c r="E55" s="1390"/>
      <c r="F55" s="1391"/>
      <c r="G55" s="1390"/>
      <c r="H55" s="1564"/>
      <c r="I55" s="887"/>
      <c r="J55" s="930"/>
      <c r="K55" s="885">
        <f t="shared" si="13"/>
        <v>0</v>
      </c>
      <c r="L55" s="1381">
        <f t="shared" si="14"/>
        <v>0</v>
      </c>
      <c r="M55" s="1345">
        <f t="shared" si="15"/>
        <v>0</v>
      </c>
      <c r="N55" s="883"/>
      <c r="O55" s="1243"/>
    </row>
    <row r="56" spans="2:15" s="1223" customFormat="1" ht="14.1" customHeight="1" thickBot="1" x14ac:dyDescent="0.25">
      <c r="B56" s="926"/>
      <c r="C56" s="1132">
        <v>6</v>
      </c>
      <c r="D56" s="1248"/>
      <c r="E56" s="1398"/>
      <c r="F56" s="1399"/>
      <c r="G56" s="1398"/>
      <c r="H56" s="1565"/>
      <c r="I56" s="910"/>
      <c r="J56" s="1143"/>
      <c r="K56" s="908">
        <f t="shared" si="13"/>
        <v>0</v>
      </c>
      <c r="L56" s="1397">
        <f t="shared" si="14"/>
        <v>0</v>
      </c>
      <c r="M56" s="1396">
        <f t="shared" si="15"/>
        <v>0</v>
      </c>
      <c r="N56" s="1354"/>
      <c r="O56" s="1243"/>
    </row>
    <row r="57" spans="2:15" s="1223" customFormat="1" ht="19.350000000000001" customHeight="1" thickTop="1" x14ac:dyDescent="0.2">
      <c r="B57" s="1265"/>
      <c r="C57" s="1266" t="s">
        <v>772</v>
      </c>
      <c r="D57" s="1265"/>
      <c r="E57" s="1263">
        <f t="shared" ref="E57:M57" si="16">SUM(E58:E62)</f>
        <v>0</v>
      </c>
      <c r="F57" s="1262">
        <f t="shared" si="16"/>
        <v>0</v>
      </c>
      <c r="G57" s="1263">
        <f t="shared" si="16"/>
        <v>0</v>
      </c>
      <c r="H57" s="1264">
        <f t="shared" si="16"/>
        <v>0</v>
      </c>
      <c r="I57" s="1263">
        <f t="shared" si="16"/>
        <v>0</v>
      </c>
      <c r="J57" s="1263">
        <f t="shared" si="16"/>
        <v>0</v>
      </c>
      <c r="K57" s="1395">
        <f t="shared" si="16"/>
        <v>0</v>
      </c>
      <c r="L57" s="1395">
        <f t="shared" si="16"/>
        <v>0</v>
      </c>
      <c r="M57" s="1395">
        <f t="shared" si="16"/>
        <v>0</v>
      </c>
      <c r="N57" s="1353"/>
      <c r="O57" s="1243"/>
    </row>
    <row r="58" spans="2:15" s="1223" customFormat="1" ht="14.1" customHeight="1" x14ac:dyDescent="0.2">
      <c r="B58" s="988"/>
      <c r="C58" s="1126">
        <v>1</v>
      </c>
      <c r="D58" s="1253"/>
      <c r="E58" s="1392"/>
      <c r="F58" s="1393"/>
      <c r="G58" s="1392"/>
      <c r="H58" s="1561"/>
      <c r="I58" s="893"/>
      <c r="J58" s="898"/>
      <c r="K58" s="895">
        <f t="shared" ref="K58:K66" si="17">SUM(E58:F58)</f>
        <v>0</v>
      </c>
      <c r="L58" s="1384">
        <f t="shared" ref="L58:L66" si="18">SUM(G58:J58)</f>
        <v>0</v>
      </c>
      <c r="M58" s="1383">
        <f t="shared" ref="M58:M66" si="19">SUM(K58:L58)</f>
        <v>0</v>
      </c>
      <c r="N58" s="1111"/>
      <c r="O58" s="1243"/>
    </row>
    <row r="59" spans="2:15" s="1223" customFormat="1" ht="14.1" customHeight="1" x14ac:dyDescent="0.2">
      <c r="B59" s="929"/>
      <c r="C59" s="1125">
        <v>2</v>
      </c>
      <c r="D59" s="1253"/>
      <c r="E59" s="1390"/>
      <c r="F59" s="1391"/>
      <c r="G59" s="1390"/>
      <c r="H59" s="1564"/>
      <c r="I59" s="887"/>
      <c r="J59" s="930"/>
      <c r="K59" s="885">
        <f t="shared" si="17"/>
        <v>0</v>
      </c>
      <c r="L59" s="1381">
        <f t="shared" si="18"/>
        <v>0</v>
      </c>
      <c r="M59" s="1345">
        <f t="shared" si="19"/>
        <v>0</v>
      </c>
      <c r="N59" s="883"/>
      <c r="O59" s="1243"/>
    </row>
    <row r="60" spans="2:15" s="1223" customFormat="1" ht="14.1" customHeight="1" x14ac:dyDescent="0.2">
      <c r="B60" s="1133"/>
      <c r="C60" s="1125">
        <v>3</v>
      </c>
      <c r="D60" s="1253"/>
      <c r="E60" s="1390"/>
      <c r="F60" s="1391"/>
      <c r="G60" s="1390"/>
      <c r="H60" s="1564"/>
      <c r="I60" s="887"/>
      <c r="J60" s="930"/>
      <c r="K60" s="885">
        <f t="shared" si="17"/>
        <v>0</v>
      </c>
      <c r="L60" s="1381">
        <f t="shared" si="18"/>
        <v>0</v>
      </c>
      <c r="M60" s="1345">
        <f t="shared" si="19"/>
        <v>0</v>
      </c>
      <c r="N60" s="883"/>
      <c r="O60" s="1243"/>
    </row>
    <row r="61" spans="2:15" s="1223" customFormat="1" ht="14.1" customHeight="1" x14ac:dyDescent="0.2">
      <c r="B61" s="929"/>
      <c r="C61" s="1125">
        <v>4</v>
      </c>
      <c r="D61" s="1253"/>
      <c r="E61" s="1390"/>
      <c r="F61" s="1391"/>
      <c r="G61" s="1390"/>
      <c r="H61" s="1564"/>
      <c r="I61" s="887"/>
      <c r="J61" s="930"/>
      <c r="K61" s="885">
        <f t="shared" si="17"/>
        <v>0</v>
      </c>
      <c r="L61" s="1381">
        <f t="shared" si="18"/>
        <v>0</v>
      </c>
      <c r="M61" s="1345">
        <f t="shared" si="19"/>
        <v>0</v>
      </c>
      <c r="N61" s="883"/>
      <c r="O61" s="1243"/>
    </row>
    <row r="62" spans="2:15" s="1223" customFormat="1" ht="14.1" customHeight="1" thickBot="1" x14ac:dyDescent="0.25">
      <c r="B62" s="1351"/>
      <c r="C62" s="1249">
        <v>5</v>
      </c>
      <c r="D62" s="1466"/>
      <c r="E62" s="1388"/>
      <c r="F62" s="1389"/>
      <c r="G62" s="1388"/>
      <c r="H62" s="1589"/>
      <c r="I62" s="1122"/>
      <c r="J62" s="1139"/>
      <c r="K62" s="1387">
        <f t="shared" si="17"/>
        <v>0</v>
      </c>
      <c r="L62" s="1386">
        <f t="shared" si="18"/>
        <v>0</v>
      </c>
      <c r="M62" s="1339">
        <f t="shared" si="19"/>
        <v>0</v>
      </c>
      <c r="N62" s="1350"/>
      <c r="O62" s="1243"/>
    </row>
    <row r="63" spans="2:15" s="1223" customFormat="1" ht="14.1" customHeight="1" thickTop="1" x14ac:dyDescent="0.2">
      <c r="B63" s="1349"/>
      <c r="C63" s="1241" t="s">
        <v>828</v>
      </c>
      <c r="D63" s="1241"/>
      <c r="E63" s="1385"/>
      <c r="F63" s="1385"/>
      <c r="G63" s="1385"/>
      <c r="H63" s="1385"/>
      <c r="I63" s="1240"/>
      <c r="J63" s="1240"/>
      <c r="K63" s="895">
        <f t="shared" si="17"/>
        <v>0</v>
      </c>
      <c r="L63" s="1384">
        <f t="shared" si="18"/>
        <v>0</v>
      </c>
      <c r="M63" s="1383">
        <f t="shared" si="19"/>
        <v>0</v>
      </c>
      <c r="N63" s="1347"/>
    </row>
    <row r="64" spans="2:15" s="1223" customFormat="1" ht="14.1" customHeight="1" x14ac:dyDescent="0.2">
      <c r="B64" s="1346"/>
      <c r="C64" s="1235" t="s">
        <v>721</v>
      </c>
      <c r="D64" s="1235"/>
      <c r="E64" s="1382"/>
      <c r="F64" s="1382"/>
      <c r="G64" s="1382"/>
      <c r="H64" s="1382"/>
      <c r="I64" s="1234"/>
      <c r="J64" s="1234"/>
      <c r="K64" s="885">
        <f t="shared" si="17"/>
        <v>0</v>
      </c>
      <c r="L64" s="1381">
        <f t="shared" si="18"/>
        <v>0</v>
      </c>
      <c r="M64" s="1345">
        <f t="shared" si="19"/>
        <v>0</v>
      </c>
      <c r="N64" s="1344"/>
    </row>
    <row r="65" spans="2:14" s="1223" customFormat="1" ht="14.1" customHeight="1" x14ac:dyDescent="0.2">
      <c r="B65" s="1346"/>
      <c r="C65" s="1235" t="s">
        <v>829</v>
      </c>
      <c r="D65" s="1235"/>
      <c r="E65" s="1382"/>
      <c r="F65" s="1382"/>
      <c r="G65" s="1382"/>
      <c r="H65" s="1382"/>
      <c r="I65" s="1234"/>
      <c r="J65" s="1234"/>
      <c r="K65" s="885">
        <f t="shared" si="17"/>
        <v>0</v>
      </c>
      <c r="L65" s="1381">
        <f t="shared" si="18"/>
        <v>0</v>
      </c>
      <c r="M65" s="1345">
        <f t="shared" si="19"/>
        <v>0</v>
      </c>
      <c r="N65" s="1344"/>
    </row>
    <row r="66" spans="2:14" s="1223" customFormat="1" ht="14.1" customHeight="1" thickBot="1" x14ac:dyDescent="0.25">
      <c r="B66" s="1343"/>
      <c r="C66" s="1642" t="s">
        <v>853</v>
      </c>
      <c r="D66" s="1342"/>
      <c r="E66" s="1380"/>
      <c r="F66" s="1380"/>
      <c r="G66" s="1380"/>
      <c r="H66" s="1380"/>
      <c r="I66" s="1341"/>
      <c r="J66" s="1340"/>
      <c r="K66" s="877">
        <f t="shared" si="17"/>
        <v>0</v>
      </c>
      <c r="L66" s="1379">
        <f t="shared" si="18"/>
        <v>0</v>
      </c>
      <c r="M66" s="1378">
        <f t="shared" si="19"/>
        <v>0</v>
      </c>
      <c r="N66" s="1338"/>
    </row>
    <row r="67" spans="2:14" ht="22.15" customHeight="1" x14ac:dyDescent="0.2">
      <c r="C67" s="1472"/>
      <c r="D67" s="2022"/>
      <c r="E67" s="2023"/>
      <c r="F67" s="2023"/>
      <c r="G67" s="2023"/>
      <c r="H67" s="2023"/>
      <c r="I67" s="2023"/>
      <c r="J67" s="2023"/>
      <c r="K67" s="2023"/>
      <c r="L67" s="2023"/>
      <c r="M67" s="2023"/>
    </row>
    <row r="68" spans="2:14" ht="15.75" x14ac:dyDescent="0.25">
      <c r="C68" s="1471"/>
      <c r="D68" s="1470"/>
      <c r="E68" s="1469"/>
      <c r="F68" s="1469"/>
      <c r="G68" s="1469"/>
      <c r="H68" s="1469"/>
      <c r="I68" s="1469"/>
      <c r="J68" s="1469"/>
      <c r="K68" s="1469"/>
      <c r="L68" s="1469"/>
      <c r="M68" s="1468"/>
    </row>
    <row r="69" spans="2:14" x14ac:dyDescent="0.2">
      <c r="D69" s="1095"/>
      <c r="E69" s="1220"/>
      <c r="F69" s="1220"/>
      <c r="G69" s="1220"/>
      <c r="H69" s="1095"/>
      <c r="I69" s="1095"/>
      <c r="J69" s="1203"/>
      <c r="K69" s="1203"/>
      <c r="L69" s="1203"/>
      <c r="M69" s="1095"/>
    </row>
  </sheetData>
  <sheetProtection algorithmName="SHA-512" hashValue="PZFUwkuMkuGQYN4gdxy0TrGkFXcT2iJRytzRBscwPIOml2OzoIDDc3NhCno67QvLdH4qkEayYcFQepHG2adN2A==" saltValue="flAjVOe33uSz/6bISsVOJg==" spinCount="100000" sheet="1" formatRows="0"/>
  <mergeCells count="18">
    <mergeCell ref="N13:N19"/>
    <mergeCell ref="B21:B31"/>
    <mergeCell ref="B32:B49"/>
    <mergeCell ref="N6:N12"/>
    <mergeCell ref="E7:J7"/>
    <mergeCell ref="K8:K12"/>
    <mergeCell ref="L8:L12"/>
    <mergeCell ref="E9:F9"/>
    <mergeCell ref="G9:J9"/>
    <mergeCell ref="E10:J10"/>
    <mergeCell ref="M2:N2"/>
    <mergeCell ref="D3:L3"/>
    <mergeCell ref="J5:M5"/>
    <mergeCell ref="B6:D12"/>
    <mergeCell ref="E6:J6"/>
    <mergeCell ref="K6:L7"/>
    <mergeCell ref="M6:M12"/>
    <mergeCell ref="E12:J12"/>
  </mergeCells>
  <printOptions horizontalCentered="1"/>
  <pageMargins left="0.59055118110236227" right="0.51181102362204722" top="1.1811023622047245" bottom="0.98425196850393704" header="0.51181102362204722" footer="0.51181102362204722"/>
  <pageSetup paperSize="9" scale="46"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1523696C-2A06-463C-8084-30EBE4E26065}">
          <x14:formula1>
            <xm:f>słownik!$A$2:$A$175</xm:f>
          </x14:formula1>
          <xm:sqref>D51:D56 D58:D62</xm:sqref>
        </x14:dataValidation>
      </x14:dataValidations>
    </ext>
  </extLst>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C8B00C-6511-44E5-AFEE-7934F4F2A8AD}">
  <sheetPr>
    <tabColor rgb="FFFF0000"/>
    <pageSetUpPr fitToPage="1"/>
  </sheetPr>
  <dimension ref="B1:K68"/>
  <sheetViews>
    <sheetView view="pageBreakPreview" zoomScale="90" zoomScaleNormal="100" zoomScaleSheetLayoutView="90" workbookViewId="0">
      <selection activeCell="H1" sqref="H1:J1"/>
    </sheetView>
  </sheetViews>
  <sheetFormatPr defaultColWidth="9.28515625" defaultRowHeight="12.75" x14ac:dyDescent="0.2"/>
  <cols>
    <col min="1" max="1" width="2.85546875" style="874" customWidth="1"/>
    <col min="2" max="2" width="6.42578125" style="874" customWidth="1"/>
    <col min="3" max="3" width="4.42578125" style="874" customWidth="1"/>
    <col min="4" max="4" width="44.42578125" style="874" customWidth="1"/>
    <col min="5" max="8" width="7.85546875" style="874" customWidth="1"/>
    <col min="9" max="9" width="10.85546875" style="874" customWidth="1"/>
    <col min="10" max="10" width="12.28515625" style="874" customWidth="1"/>
    <col min="11" max="11" width="5.42578125" style="874" customWidth="1"/>
    <col min="12" max="16384" width="9.28515625" style="874"/>
  </cols>
  <sheetData>
    <row r="1" spans="2:11" s="1223" customFormat="1" ht="18" x14ac:dyDescent="0.2">
      <c r="B1" s="966"/>
      <c r="C1" s="966"/>
      <c r="D1" s="965" t="str">
        <f>wizyt!C3</f>
        <v>??</v>
      </c>
      <c r="E1" s="1017"/>
      <c r="F1" s="1017"/>
      <c r="G1" s="1017"/>
      <c r="H1" s="2040" t="str">
        <f>wizyt!$B$1</f>
        <v xml:space="preserve"> </v>
      </c>
      <c r="I1" s="2708" t="str">
        <f>wizyt!$D$1</f>
        <v xml:space="preserve"> </v>
      </c>
      <c r="J1" s="2709"/>
    </row>
    <row r="2" spans="2:11" s="1223" customFormat="1" ht="20.25" x14ac:dyDescent="0.2">
      <c r="B2" s="270"/>
      <c r="C2" s="270"/>
      <c r="D2" s="2710" t="s">
        <v>755</v>
      </c>
      <c r="E2" s="2710"/>
      <c r="F2" s="2710"/>
      <c r="G2" s="2710"/>
      <c r="H2" s="2710"/>
      <c r="I2" s="998" t="str">
        <f>wizyt!H3</f>
        <v>2023/2024</v>
      </c>
      <c r="J2" s="270"/>
    </row>
    <row r="3" spans="2:11" s="1223" customFormat="1" ht="18.75" customHeight="1" x14ac:dyDescent="0.2">
      <c r="B3" s="997" t="s">
        <v>775</v>
      </c>
      <c r="C3" s="963"/>
      <c r="D3" s="996"/>
      <c r="E3" s="996" t="s">
        <v>30</v>
      </c>
      <c r="F3" s="996"/>
      <c r="G3" s="996"/>
      <c r="I3" s="995"/>
      <c r="J3" s="270"/>
    </row>
    <row r="4" spans="2:11" s="1223" customFormat="1" ht="27" customHeight="1" thickBot="1" x14ac:dyDescent="0.25">
      <c r="B4" s="1461" t="s">
        <v>887</v>
      </c>
      <c r="C4" s="1322"/>
      <c r="D4" s="330"/>
      <c r="E4" s="1321"/>
      <c r="F4" s="1016"/>
      <c r="G4" s="1016"/>
      <c r="H4" s="2849"/>
      <c r="I4" s="2849"/>
      <c r="J4" s="270"/>
    </row>
    <row r="5" spans="2:11" s="1223" customFormat="1" ht="12.75" customHeight="1" x14ac:dyDescent="0.2">
      <c r="B5" s="2713" t="s">
        <v>756</v>
      </c>
      <c r="C5" s="2765"/>
      <c r="D5" s="2765"/>
      <c r="E5" s="1871"/>
      <c r="F5" s="1871"/>
      <c r="G5" s="1871"/>
      <c r="H5" s="1872"/>
      <c r="I5" s="2853" t="s">
        <v>790</v>
      </c>
      <c r="J5" s="2838" t="s">
        <v>758</v>
      </c>
    </row>
    <row r="6" spans="2:11" s="1223" customFormat="1" ht="12.75" customHeight="1" x14ac:dyDescent="0.2">
      <c r="B6" s="2715"/>
      <c r="C6" s="2766"/>
      <c r="D6" s="2766"/>
      <c r="E6" s="2875" t="s">
        <v>817</v>
      </c>
      <c r="F6" s="2876"/>
      <c r="G6" s="2876"/>
      <c r="H6" s="2877"/>
      <c r="I6" s="2854"/>
      <c r="J6" s="2839"/>
    </row>
    <row r="7" spans="2:11" s="1223" customFormat="1" ht="12.75" customHeight="1" x14ac:dyDescent="0.2">
      <c r="B7" s="2715"/>
      <c r="C7" s="2766"/>
      <c r="D7" s="2766"/>
      <c r="E7" s="958" t="s">
        <v>523</v>
      </c>
      <c r="F7" s="960" t="s">
        <v>524</v>
      </c>
      <c r="G7" s="960" t="s">
        <v>525</v>
      </c>
      <c r="H7" s="1376" t="s">
        <v>526</v>
      </c>
      <c r="I7" s="2854"/>
      <c r="J7" s="2839"/>
    </row>
    <row r="8" spans="2:11" s="1223" customFormat="1" ht="12.75" customHeight="1" x14ac:dyDescent="0.2">
      <c r="B8" s="2715"/>
      <c r="C8" s="2766"/>
      <c r="D8" s="2766"/>
      <c r="E8" s="2824" t="s">
        <v>856</v>
      </c>
      <c r="F8" s="2825"/>
      <c r="G8" s="2825"/>
      <c r="H8" s="2826"/>
      <c r="I8" s="2854"/>
      <c r="J8" s="2839"/>
    </row>
    <row r="9" spans="2:11" s="1223" customFormat="1" ht="12.75" customHeight="1" x14ac:dyDescent="0.2">
      <c r="B9" s="2715"/>
      <c r="C9" s="2766"/>
      <c r="D9" s="2766"/>
      <c r="E9" s="2754" t="s">
        <v>844</v>
      </c>
      <c r="F9" s="2695"/>
      <c r="G9" s="2695"/>
      <c r="H9" s="2809"/>
      <c r="I9" s="2854"/>
      <c r="J9" s="2839"/>
    </row>
    <row r="10" spans="2:11" s="1223" customFormat="1" ht="12.75" customHeight="1" x14ac:dyDescent="0.2">
      <c r="B10" s="2715"/>
      <c r="C10" s="2766"/>
      <c r="D10" s="2766"/>
      <c r="E10" s="1728">
        <f>'kalendarz  A'!$F$30</f>
        <v>27</v>
      </c>
      <c r="F10" s="1728">
        <f>'kalendarz  A'!$F$30</f>
        <v>27</v>
      </c>
      <c r="G10" s="1728">
        <f>'kalendarz  A'!$F$30</f>
        <v>27</v>
      </c>
      <c r="H10" s="1728">
        <f>'kalendarz  A'!$F$31</f>
        <v>11</v>
      </c>
      <c r="I10" s="2854"/>
      <c r="J10" s="2839"/>
    </row>
    <row r="11" spans="2:11" s="1223" customFormat="1" ht="16.5" customHeight="1" thickBot="1" x14ac:dyDescent="0.25">
      <c r="B11" s="2717"/>
      <c r="C11" s="2767"/>
      <c r="D11" s="2767"/>
      <c r="E11" s="2827" t="s">
        <v>845</v>
      </c>
      <c r="F11" s="2828"/>
      <c r="G11" s="2828"/>
      <c r="H11" s="2829"/>
      <c r="I11" s="2855"/>
      <c r="J11" s="2840"/>
    </row>
    <row r="12" spans="2:11" s="1223" customFormat="1" ht="27" customHeight="1" thickBot="1" x14ac:dyDescent="0.25">
      <c r="B12" s="1375"/>
      <c r="C12" s="1316"/>
      <c r="D12" s="1315" t="s">
        <v>818</v>
      </c>
      <c r="E12" s="1314">
        <f>SUM(E16:E18)+E13</f>
        <v>42.66</v>
      </c>
      <c r="F12" s="1314">
        <f>SUM(F16:F18)+F13</f>
        <v>36.659999999999997</v>
      </c>
      <c r="G12" s="1314">
        <f>SUM(G16:G18)+G13</f>
        <v>35.659999999999997</v>
      </c>
      <c r="H12" s="1314">
        <f>SUM(H16:H18)+H13</f>
        <v>28.66</v>
      </c>
      <c r="I12" s="1423">
        <f t="shared" ref="I12:I17" si="0">SUM(E12:H12)</f>
        <v>143.63999999999999</v>
      </c>
      <c r="J12" s="2843"/>
      <c r="K12" s="1243"/>
    </row>
    <row r="13" spans="2:11" s="1223" customFormat="1" ht="14.25" customHeight="1" x14ac:dyDescent="0.2">
      <c r="B13" s="1372"/>
      <c r="C13" s="1308"/>
      <c r="D13" s="1183" t="s">
        <v>819</v>
      </c>
      <c r="E13" s="1307">
        <f>SUM(E14:E15)</f>
        <v>42.66</v>
      </c>
      <c r="F13" s="1307">
        <f>SUM(F14:F15)</f>
        <v>36.659999999999997</v>
      </c>
      <c r="G13" s="1307">
        <f>SUM(G14:G15)</f>
        <v>35.659999999999997</v>
      </c>
      <c r="H13" s="1307">
        <f>SUM(H14:H15)</f>
        <v>28.66</v>
      </c>
      <c r="I13" s="1373">
        <f t="shared" si="0"/>
        <v>143.63999999999999</v>
      </c>
      <c r="J13" s="2844"/>
      <c r="K13" s="1243"/>
    </row>
    <row r="14" spans="2:11" s="1223" customFormat="1" ht="14.25" customHeight="1" x14ac:dyDescent="0.2">
      <c r="B14" s="1372"/>
      <c r="C14" s="1308"/>
      <c r="D14" s="1183" t="s">
        <v>820</v>
      </c>
      <c r="E14" s="1307">
        <f>SUM(E20:E31)</f>
        <v>9.66</v>
      </c>
      <c r="F14" s="1307">
        <f>SUM(F20:F31)</f>
        <v>11.66</v>
      </c>
      <c r="G14" s="1307">
        <f>SUM(G20:G31)</f>
        <v>12.66</v>
      </c>
      <c r="H14" s="1307">
        <f>SUM(H20:H31)</f>
        <v>10.66</v>
      </c>
      <c r="I14" s="1373">
        <f t="shared" si="0"/>
        <v>44.64</v>
      </c>
      <c r="J14" s="2844"/>
      <c r="K14" s="1243"/>
    </row>
    <row r="15" spans="2:11" s="1223" customFormat="1" ht="14.25" customHeight="1" x14ac:dyDescent="0.2">
      <c r="B15" s="1372"/>
      <c r="C15" s="1308"/>
      <c r="D15" s="1183" t="s">
        <v>821</v>
      </c>
      <c r="E15" s="1307">
        <f>SUM(E32:E48)</f>
        <v>33</v>
      </c>
      <c r="F15" s="1307">
        <f>SUM(F32:F48)</f>
        <v>25</v>
      </c>
      <c r="G15" s="1307">
        <f>SUM(G32:G48)</f>
        <v>23</v>
      </c>
      <c r="H15" s="1307">
        <f>SUM(H32:H48)</f>
        <v>18</v>
      </c>
      <c r="I15" s="1373">
        <f t="shared" si="0"/>
        <v>99</v>
      </c>
      <c r="J15" s="2844"/>
      <c r="K15" s="1243"/>
    </row>
    <row r="16" spans="2:11" s="1223" customFormat="1" ht="14.25" hidden="1" customHeight="1" x14ac:dyDescent="0.2">
      <c r="B16" s="1372"/>
      <c r="C16" s="1308"/>
      <c r="D16" s="1183" t="s">
        <v>822</v>
      </c>
      <c r="E16" s="1307">
        <f>E49</f>
        <v>0</v>
      </c>
      <c r="F16" s="1311">
        <f>F49</f>
        <v>0</v>
      </c>
      <c r="G16" s="1311">
        <f>G49</f>
        <v>0</v>
      </c>
      <c r="H16" s="1312">
        <f>H49</f>
        <v>0</v>
      </c>
      <c r="I16" s="1373">
        <f t="shared" si="0"/>
        <v>0</v>
      </c>
      <c r="J16" s="2844"/>
      <c r="K16" s="1243"/>
    </row>
    <row r="17" spans="2:11" s="1223" customFormat="1" ht="14.25" customHeight="1" x14ac:dyDescent="0.2">
      <c r="B17" s="1372"/>
      <c r="C17" s="1308"/>
      <c r="D17" s="1183" t="s">
        <v>823</v>
      </c>
      <c r="E17" s="1307">
        <f>E56</f>
        <v>0</v>
      </c>
      <c r="F17" s="1311">
        <f>F56</f>
        <v>0</v>
      </c>
      <c r="G17" s="1311">
        <f>G56</f>
        <v>0</v>
      </c>
      <c r="H17" s="1311">
        <f>H56</f>
        <v>0</v>
      </c>
      <c r="I17" s="1373">
        <f t="shared" si="0"/>
        <v>0</v>
      </c>
      <c r="J17" s="2844"/>
      <c r="K17" s="1243"/>
    </row>
    <row r="18" spans="2:11" s="1223" customFormat="1" ht="13.5" customHeight="1" thickBot="1" x14ac:dyDescent="0.25">
      <c r="B18" s="1372"/>
      <c r="C18" s="1308"/>
      <c r="D18" s="1039" t="s">
        <v>846</v>
      </c>
      <c r="E18" s="1307">
        <f>SUM(E62:E65)</f>
        <v>0</v>
      </c>
      <c r="F18" s="1307">
        <f>SUM(F62:F65)</f>
        <v>0</v>
      </c>
      <c r="G18" s="1307">
        <f>SUM(G62:G65)</f>
        <v>0</v>
      </c>
      <c r="H18" s="1307">
        <f>SUM(H62:H65)</f>
        <v>0</v>
      </c>
      <c r="I18" s="1415">
        <f>SUM(I62:I65)</f>
        <v>0</v>
      </c>
      <c r="J18" s="2845"/>
      <c r="K18" s="1243"/>
    </row>
    <row r="19" spans="2:11" s="1223" customFormat="1" ht="19.5" customHeight="1" x14ac:dyDescent="0.2">
      <c r="B19" s="1869"/>
      <c r="C19" s="1865" t="s">
        <v>766</v>
      </c>
      <c r="D19" s="1865"/>
      <c r="E19" s="1866"/>
      <c r="F19" s="1866"/>
      <c r="G19" s="1866"/>
      <c r="H19" s="1866"/>
      <c r="I19" s="1866"/>
      <c r="J19" s="1870"/>
      <c r="K19" s="1243"/>
    </row>
    <row r="20" spans="2:11" s="991" customFormat="1" ht="14.1" customHeight="1" x14ac:dyDescent="0.2">
      <c r="B20" s="2834" t="s">
        <v>826</v>
      </c>
      <c r="C20" s="1303">
        <v>1</v>
      </c>
      <c r="D20" s="1304" t="s">
        <v>800</v>
      </c>
      <c r="E20" s="1296">
        <v>2</v>
      </c>
      <c r="F20" s="1295">
        <v>2</v>
      </c>
      <c r="G20" s="945">
        <v>2</v>
      </c>
      <c r="H20" s="947">
        <v>3</v>
      </c>
      <c r="I20" s="1413">
        <f t="shared" ref="I20:I65" si="1">SUM(E20:H20)</f>
        <v>9</v>
      </c>
      <c r="J20" s="1367"/>
      <c r="K20" s="1243"/>
    </row>
    <row r="21" spans="2:11" s="991" customFormat="1" ht="14.1" customHeight="1" x14ac:dyDescent="0.2">
      <c r="B21" s="2835"/>
      <c r="C21" s="1125">
        <v>2</v>
      </c>
      <c r="D21" s="1302" t="s">
        <v>786</v>
      </c>
      <c r="E21" s="1257"/>
      <c r="F21" s="894"/>
      <c r="G21" s="893"/>
      <c r="H21" s="886"/>
      <c r="I21" s="1413">
        <f t="shared" si="1"/>
        <v>0</v>
      </c>
      <c r="J21" s="1369"/>
      <c r="K21" s="1243"/>
    </row>
    <row r="22" spans="2:11" s="991" customFormat="1" ht="14.1" customHeight="1" x14ac:dyDescent="0.2">
      <c r="B22" s="2835"/>
      <c r="C22" s="1125">
        <v>3</v>
      </c>
      <c r="D22" s="1302" t="s">
        <v>770</v>
      </c>
      <c r="E22" s="1257"/>
      <c r="F22" s="894"/>
      <c r="G22" s="893"/>
      <c r="H22" s="889"/>
      <c r="I22" s="1413">
        <f t="shared" si="1"/>
        <v>0</v>
      </c>
      <c r="J22" s="1369"/>
      <c r="K22" s="1243"/>
    </row>
    <row r="23" spans="2:11" s="991" customFormat="1" ht="14.1" customHeight="1" x14ac:dyDescent="0.2">
      <c r="B23" s="2835"/>
      <c r="C23" s="1125">
        <v>4</v>
      </c>
      <c r="D23" s="1302" t="s">
        <v>806</v>
      </c>
      <c r="E23" s="1301">
        <v>1</v>
      </c>
      <c r="F23" s="1004">
        <v>1</v>
      </c>
      <c r="G23" s="1003">
        <v>1</v>
      </c>
      <c r="H23" s="889"/>
      <c r="I23" s="1413">
        <f t="shared" si="1"/>
        <v>3</v>
      </c>
      <c r="J23" s="1369"/>
      <c r="K23" s="1243"/>
    </row>
    <row r="24" spans="2:11" s="991" customFormat="1" ht="14.1" customHeight="1" x14ac:dyDescent="0.2">
      <c r="B24" s="2835"/>
      <c r="C24" s="1125">
        <v>5</v>
      </c>
      <c r="D24" s="1302" t="s">
        <v>807</v>
      </c>
      <c r="E24" s="1257">
        <v>0.66</v>
      </c>
      <c r="F24" s="894">
        <v>0.66</v>
      </c>
      <c r="G24" s="893">
        <v>0.66</v>
      </c>
      <c r="H24" s="898">
        <v>0.66</v>
      </c>
      <c r="I24" s="1413">
        <f t="shared" si="1"/>
        <v>2.64</v>
      </c>
      <c r="J24" s="1369"/>
      <c r="K24" s="1243"/>
    </row>
    <row r="25" spans="2:11" s="991" customFormat="1" ht="14.1" customHeight="1" x14ac:dyDescent="0.2">
      <c r="B25" s="2835"/>
      <c r="C25" s="1125">
        <v>6</v>
      </c>
      <c r="D25" s="1302" t="s">
        <v>769</v>
      </c>
      <c r="E25" s="1257">
        <v>2</v>
      </c>
      <c r="F25" s="894">
        <v>2</v>
      </c>
      <c r="G25" s="893">
        <v>2</v>
      </c>
      <c r="H25" s="898">
        <v>2</v>
      </c>
      <c r="I25" s="1413">
        <f t="shared" si="1"/>
        <v>8</v>
      </c>
      <c r="J25" s="1369"/>
      <c r="K25" s="1243"/>
    </row>
    <row r="26" spans="2:11" s="991" customFormat="1" ht="14.1" customHeight="1" x14ac:dyDescent="0.2">
      <c r="B26" s="2835"/>
      <c r="C26" s="1125">
        <v>7</v>
      </c>
      <c r="D26" s="1302" t="s">
        <v>787</v>
      </c>
      <c r="E26" s="1301">
        <v>2</v>
      </c>
      <c r="F26" s="1004">
        <v>2</v>
      </c>
      <c r="G26" s="1003">
        <v>2</v>
      </c>
      <c r="H26" s="1201"/>
      <c r="I26" s="1413">
        <f t="shared" si="1"/>
        <v>6</v>
      </c>
      <c r="J26" s="1369"/>
      <c r="K26" s="1243"/>
    </row>
    <row r="27" spans="2:11" s="991" customFormat="1" ht="14.1" customHeight="1" x14ac:dyDescent="0.2">
      <c r="B27" s="2835"/>
      <c r="C27" s="1125">
        <v>8</v>
      </c>
      <c r="D27" s="1302" t="s">
        <v>697</v>
      </c>
      <c r="E27" s="1301"/>
      <c r="F27" s="1004">
        <v>2</v>
      </c>
      <c r="G27" s="1003">
        <v>2</v>
      </c>
      <c r="H27" s="1201">
        <v>2</v>
      </c>
      <c r="I27" s="1413">
        <f t="shared" si="1"/>
        <v>6</v>
      </c>
      <c r="J27" s="1369"/>
      <c r="K27" s="1243"/>
    </row>
    <row r="28" spans="2:11" s="991" customFormat="1" ht="14.1" customHeight="1" x14ac:dyDescent="0.2">
      <c r="B28" s="2835"/>
      <c r="C28" s="1125">
        <v>9</v>
      </c>
      <c r="D28" s="1302" t="s">
        <v>793</v>
      </c>
      <c r="E28" s="1301"/>
      <c r="F28" s="1004"/>
      <c r="G28" s="1003"/>
      <c r="H28" s="1201"/>
      <c r="I28" s="1413">
        <f t="shared" si="1"/>
        <v>0</v>
      </c>
      <c r="J28" s="1369"/>
      <c r="K28" s="1243"/>
    </row>
    <row r="29" spans="2:11" s="991" customFormat="1" ht="14.1" customHeight="1" x14ac:dyDescent="0.2">
      <c r="B29" s="2835"/>
      <c r="C29" s="1125">
        <v>10</v>
      </c>
      <c r="D29" s="1302" t="s">
        <v>716</v>
      </c>
      <c r="E29" s="1301">
        <v>1</v>
      </c>
      <c r="F29" s="1004">
        <v>1</v>
      </c>
      <c r="G29" s="1003">
        <v>1</v>
      </c>
      <c r="H29" s="1201">
        <v>1</v>
      </c>
      <c r="I29" s="1413">
        <f t="shared" si="1"/>
        <v>4</v>
      </c>
      <c r="J29" s="1369"/>
      <c r="K29" s="1243"/>
    </row>
    <row r="30" spans="2:11" s="991" customFormat="1" ht="14.1" customHeight="1" x14ac:dyDescent="0.2">
      <c r="B30" s="2835"/>
      <c r="C30" s="1125">
        <v>11</v>
      </c>
      <c r="D30" s="1302" t="s">
        <v>702</v>
      </c>
      <c r="E30" s="1301"/>
      <c r="F30" s="1004"/>
      <c r="G30" s="1003">
        <v>2</v>
      </c>
      <c r="H30" s="1201">
        <v>2</v>
      </c>
      <c r="I30" s="1413">
        <f t="shared" si="1"/>
        <v>4</v>
      </c>
      <c r="J30" s="1369"/>
      <c r="K30" s="1243"/>
    </row>
    <row r="31" spans="2:11" s="991" customFormat="1" ht="14.1" customHeight="1" x14ac:dyDescent="0.2">
      <c r="B31" s="2835"/>
      <c r="C31" s="1125">
        <v>12</v>
      </c>
      <c r="D31" s="1302" t="s">
        <v>698</v>
      </c>
      <c r="E31" s="1301">
        <v>1</v>
      </c>
      <c r="F31" s="1004">
        <v>1</v>
      </c>
      <c r="G31" s="1003"/>
      <c r="H31" s="1201"/>
      <c r="I31" s="1413">
        <f t="shared" si="1"/>
        <v>2</v>
      </c>
      <c r="J31" s="1369"/>
      <c r="K31" s="1243"/>
    </row>
    <row r="32" spans="2:11" s="991" customFormat="1" ht="14.1" customHeight="1" x14ac:dyDescent="0.2">
      <c r="B32" s="2834" t="s">
        <v>848</v>
      </c>
      <c r="C32" s="1288">
        <v>1</v>
      </c>
      <c r="D32" s="1297" t="s">
        <v>666</v>
      </c>
      <c r="E32" s="1296">
        <v>4</v>
      </c>
      <c r="F32" s="1295">
        <v>4</v>
      </c>
      <c r="G32" s="945">
        <v>4</v>
      </c>
      <c r="H32" s="947">
        <v>4</v>
      </c>
      <c r="I32" s="1413">
        <f t="shared" si="1"/>
        <v>16</v>
      </c>
      <c r="J32" s="1367"/>
      <c r="K32" s="1243"/>
    </row>
    <row r="33" spans="2:11" s="991" customFormat="1" ht="14.1" customHeight="1" x14ac:dyDescent="0.2">
      <c r="B33" s="2835"/>
      <c r="C33" s="1146">
        <v>2</v>
      </c>
      <c r="D33" s="1153" t="s">
        <v>849</v>
      </c>
      <c r="E33" s="1252">
        <v>3</v>
      </c>
      <c r="F33" s="888">
        <v>3</v>
      </c>
      <c r="G33" s="887">
        <v>3</v>
      </c>
      <c r="H33" s="930">
        <v>3</v>
      </c>
      <c r="I33" s="1413">
        <f t="shared" si="1"/>
        <v>12</v>
      </c>
      <c r="J33" s="1109"/>
      <c r="K33" s="1243"/>
    </row>
    <row r="34" spans="2:11" s="991" customFormat="1" ht="14.1" customHeight="1" x14ac:dyDescent="0.2">
      <c r="B34" s="2835"/>
      <c r="C34" s="1160">
        <v>3</v>
      </c>
      <c r="D34" s="1153" t="s">
        <v>850</v>
      </c>
      <c r="E34" s="1252">
        <v>2</v>
      </c>
      <c r="F34" s="888">
        <v>2</v>
      </c>
      <c r="G34" s="887">
        <v>2</v>
      </c>
      <c r="H34" s="930">
        <v>2</v>
      </c>
      <c r="I34" s="1413">
        <f t="shared" si="1"/>
        <v>8</v>
      </c>
      <c r="J34" s="1109"/>
      <c r="K34" s="1243"/>
    </row>
    <row r="35" spans="2:11" s="991" customFormat="1" ht="14.1" customHeight="1" x14ac:dyDescent="0.2">
      <c r="B35" s="2835"/>
      <c r="C35" s="1146">
        <v>4</v>
      </c>
      <c r="D35" s="1150" t="s">
        <v>851</v>
      </c>
      <c r="E35" s="1252">
        <v>1</v>
      </c>
      <c r="F35" s="888"/>
      <c r="G35" s="887"/>
      <c r="H35" s="930"/>
      <c r="I35" s="1413">
        <f t="shared" si="1"/>
        <v>1</v>
      </c>
      <c r="J35" s="1109"/>
      <c r="K35" s="1243"/>
    </row>
    <row r="36" spans="2:11" s="991" customFormat="1" ht="14.1" customHeight="1" x14ac:dyDescent="0.2">
      <c r="B36" s="2835"/>
      <c r="C36" s="1160">
        <v>5</v>
      </c>
      <c r="D36" s="1150" t="s">
        <v>670</v>
      </c>
      <c r="E36" s="1252">
        <v>2</v>
      </c>
      <c r="F36" s="888">
        <v>2</v>
      </c>
      <c r="G36" s="887">
        <v>2</v>
      </c>
      <c r="H36" s="930">
        <v>1</v>
      </c>
      <c r="I36" s="1413">
        <f t="shared" si="1"/>
        <v>7</v>
      </c>
      <c r="J36" s="1109"/>
      <c r="K36" s="1243"/>
    </row>
    <row r="37" spans="2:11" s="991" customFormat="1" ht="14.1" customHeight="1" x14ac:dyDescent="0.2">
      <c r="B37" s="2835"/>
      <c r="C37" s="1146">
        <v>6</v>
      </c>
      <c r="D37" s="1149" t="s">
        <v>715</v>
      </c>
      <c r="E37" s="1252">
        <v>2</v>
      </c>
      <c r="F37" s="888">
        <v>1</v>
      </c>
      <c r="G37" s="887"/>
      <c r="H37" s="930"/>
      <c r="I37" s="1413">
        <f t="shared" si="1"/>
        <v>3</v>
      </c>
      <c r="J37" s="1109"/>
      <c r="K37" s="1243"/>
    </row>
    <row r="38" spans="2:11" s="991" customFormat="1" ht="14.1" customHeight="1" x14ac:dyDescent="0.2">
      <c r="B38" s="2835"/>
      <c r="C38" s="1160">
        <v>7</v>
      </c>
      <c r="D38" s="1291" t="s">
        <v>711</v>
      </c>
      <c r="E38" s="1290">
        <v>2</v>
      </c>
      <c r="F38" s="888"/>
      <c r="G38" s="887"/>
      <c r="H38" s="930"/>
      <c r="I38" s="1413">
        <f t="shared" si="1"/>
        <v>2</v>
      </c>
      <c r="J38" s="1109"/>
      <c r="K38" s="1243"/>
    </row>
    <row r="39" spans="2:11" s="991" customFormat="1" ht="14.1" customHeight="1" x14ac:dyDescent="0.2">
      <c r="B39" s="2835"/>
      <c r="C39" s="1146">
        <v>8</v>
      </c>
      <c r="D39" s="1150" t="s">
        <v>673</v>
      </c>
      <c r="E39" s="1252">
        <v>2</v>
      </c>
      <c r="F39" s="888">
        <v>1</v>
      </c>
      <c r="G39" s="887">
        <v>1</v>
      </c>
      <c r="H39" s="930"/>
      <c r="I39" s="1413">
        <f t="shared" si="1"/>
        <v>4</v>
      </c>
      <c r="J39" s="1109"/>
      <c r="K39" s="1243"/>
    </row>
    <row r="40" spans="2:11" s="991" customFormat="1" ht="14.1" customHeight="1" x14ac:dyDescent="0.2">
      <c r="B40" s="2835"/>
      <c r="C40" s="1160">
        <v>9</v>
      </c>
      <c r="D40" s="1150" t="s">
        <v>674</v>
      </c>
      <c r="E40" s="1252">
        <v>2</v>
      </c>
      <c r="F40" s="888">
        <v>1</v>
      </c>
      <c r="G40" s="887">
        <v>1</v>
      </c>
      <c r="H40" s="930"/>
      <c r="I40" s="1413">
        <f t="shared" si="1"/>
        <v>4</v>
      </c>
      <c r="J40" s="1109"/>
      <c r="K40" s="1243"/>
    </row>
    <row r="41" spans="2:11" s="991" customFormat="1" ht="14.1" customHeight="1" x14ac:dyDescent="0.2">
      <c r="B41" s="2835"/>
      <c r="C41" s="1146">
        <v>10</v>
      </c>
      <c r="D41" s="1150" t="s">
        <v>712</v>
      </c>
      <c r="E41" s="1252">
        <v>2</v>
      </c>
      <c r="F41" s="888">
        <v>1</v>
      </c>
      <c r="G41" s="887">
        <v>1</v>
      </c>
      <c r="H41" s="930"/>
      <c r="I41" s="1413">
        <f t="shared" si="1"/>
        <v>4</v>
      </c>
      <c r="J41" s="1109"/>
      <c r="K41" s="1243"/>
    </row>
    <row r="42" spans="2:11" s="991" customFormat="1" ht="14.1" customHeight="1" x14ac:dyDescent="0.2">
      <c r="B42" s="2835"/>
      <c r="C42" s="1160">
        <v>11</v>
      </c>
      <c r="D42" s="1150" t="s">
        <v>676</v>
      </c>
      <c r="E42" s="1252">
        <v>2</v>
      </c>
      <c r="F42" s="888">
        <v>1</v>
      </c>
      <c r="G42" s="887">
        <v>1</v>
      </c>
      <c r="H42" s="930"/>
      <c r="I42" s="1413">
        <f t="shared" si="1"/>
        <v>4</v>
      </c>
      <c r="J42" s="1109"/>
      <c r="K42" s="1243"/>
    </row>
    <row r="43" spans="2:11" s="991" customFormat="1" ht="14.1" customHeight="1" x14ac:dyDescent="0.2">
      <c r="B43" s="2835"/>
      <c r="C43" s="1146">
        <v>12</v>
      </c>
      <c r="D43" s="1148" t="s">
        <v>677</v>
      </c>
      <c r="E43" s="1252">
        <v>3</v>
      </c>
      <c r="F43" s="888">
        <v>4</v>
      </c>
      <c r="G43" s="887">
        <v>3</v>
      </c>
      <c r="H43" s="930">
        <v>4</v>
      </c>
      <c r="I43" s="1413">
        <f t="shared" si="1"/>
        <v>14</v>
      </c>
      <c r="J43" s="1109"/>
      <c r="K43" s="1243"/>
    </row>
    <row r="44" spans="2:11" s="991" customFormat="1" ht="14.1" customHeight="1" x14ac:dyDescent="0.2">
      <c r="B44" s="2835"/>
      <c r="C44" s="1160">
        <v>13</v>
      </c>
      <c r="D44" s="1150" t="s">
        <v>678</v>
      </c>
      <c r="E44" s="1252">
        <v>1</v>
      </c>
      <c r="F44" s="888">
        <v>1</v>
      </c>
      <c r="G44" s="887">
        <v>1</v>
      </c>
      <c r="H44" s="930"/>
      <c r="I44" s="1413">
        <f t="shared" si="1"/>
        <v>3</v>
      </c>
      <c r="J44" s="1109"/>
      <c r="K44" s="1243"/>
    </row>
    <row r="45" spans="2:11" s="991" customFormat="1" ht="14.1" customHeight="1" x14ac:dyDescent="0.2">
      <c r="B45" s="2835"/>
      <c r="C45" s="1146">
        <v>14</v>
      </c>
      <c r="D45" s="1150" t="s">
        <v>680</v>
      </c>
      <c r="E45" s="1252">
        <v>3</v>
      </c>
      <c r="F45" s="888">
        <v>3</v>
      </c>
      <c r="G45" s="887">
        <v>3</v>
      </c>
      <c r="H45" s="930">
        <v>3</v>
      </c>
      <c r="I45" s="1413">
        <f t="shared" si="1"/>
        <v>12</v>
      </c>
      <c r="J45" s="1109"/>
      <c r="K45" s="1243"/>
    </row>
    <row r="46" spans="2:11" s="991" customFormat="1" ht="14.1" customHeight="1" x14ac:dyDescent="0.2">
      <c r="B46" s="2835"/>
      <c r="C46" s="1160">
        <v>15</v>
      </c>
      <c r="D46" s="1150" t="s">
        <v>681</v>
      </c>
      <c r="E46" s="1252">
        <v>1</v>
      </c>
      <c r="F46" s="888"/>
      <c r="G46" s="887"/>
      <c r="H46" s="930"/>
      <c r="I46" s="1413">
        <f t="shared" si="1"/>
        <v>1</v>
      </c>
      <c r="J46" s="1109"/>
      <c r="K46" s="1243"/>
    </row>
    <row r="47" spans="2:11" s="991" customFormat="1" ht="14.1" customHeight="1" x14ac:dyDescent="0.2">
      <c r="B47" s="2835"/>
      <c r="C47" s="1332">
        <v>16</v>
      </c>
      <c r="D47" s="1287" t="s">
        <v>682</v>
      </c>
      <c r="E47" s="1286">
        <v>1</v>
      </c>
      <c r="F47" s="1285">
        <v>1</v>
      </c>
      <c r="G47" s="1284">
        <v>1</v>
      </c>
      <c r="H47" s="1283">
        <v>1</v>
      </c>
      <c r="I47" s="1413">
        <f t="shared" si="1"/>
        <v>4</v>
      </c>
      <c r="J47" s="1357"/>
      <c r="K47" s="1243"/>
    </row>
    <row r="48" spans="2:11" s="991" customFormat="1" ht="19.350000000000001" customHeight="1" thickBot="1" x14ac:dyDescent="0.25">
      <c r="B48" s="2835"/>
      <c r="C48" s="1280" t="s">
        <v>857</v>
      </c>
      <c r="D48" s="1279"/>
      <c r="E48" s="1278"/>
      <c r="F48" s="921"/>
      <c r="G48" s="920"/>
      <c r="H48" s="920"/>
      <c r="I48" s="1413">
        <f t="shared" si="1"/>
        <v>0</v>
      </c>
      <c r="J48" s="2019"/>
      <c r="K48" s="1243"/>
    </row>
    <row r="49" spans="2:11" s="1223" customFormat="1" ht="19.5" hidden="1" customHeight="1" thickTop="1" x14ac:dyDescent="0.2">
      <c r="B49" s="1356"/>
      <c r="C49" s="1266" t="s">
        <v>773</v>
      </c>
      <c r="D49" s="1275"/>
      <c r="E49" s="1273">
        <f>SUM(E50:E55)</f>
        <v>0</v>
      </c>
      <c r="F49" s="1273">
        <f>SUM(F50:F55)</f>
        <v>0</v>
      </c>
      <c r="G49" s="1273">
        <f>SUM(G50:G55)</f>
        <v>0</v>
      </c>
      <c r="H49" s="1274">
        <f>SUM(H50:H55)</f>
        <v>0</v>
      </c>
      <c r="I49" s="1400">
        <f t="shared" si="1"/>
        <v>0</v>
      </c>
      <c r="J49" s="1355"/>
      <c r="K49" s="1243"/>
    </row>
    <row r="50" spans="2:11" s="1223" customFormat="1" ht="14.1" hidden="1" customHeight="1" x14ac:dyDescent="0.2">
      <c r="B50" s="988"/>
      <c r="C50" s="1126">
        <v>1</v>
      </c>
      <c r="D50" s="1259"/>
      <c r="E50" s="1257"/>
      <c r="F50" s="894"/>
      <c r="G50" s="893"/>
      <c r="H50" s="898"/>
      <c r="I50" s="1383">
        <f t="shared" si="1"/>
        <v>0</v>
      </c>
      <c r="J50" s="1111"/>
      <c r="K50" s="1243"/>
    </row>
    <row r="51" spans="2:11" s="1223" customFormat="1" ht="14.1" hidden="1" customHeight="1" x14ac:dyDescent="0.2">
      <c r="B51" s="988"/>
      <c r="C51" s="1126">
        <v>2</v>
      </c>
      <c r="D51" s="1253"/>
      <c r="E51" s="1257"/>
      <c r="F51" s="894"/>
      <c r="G51" s="893"/>
      <c r="H51" s="898"/>
      <c r="I51" s="1383">
        <f t="shared" si="1"/>
        <v>0</v>
      </c>
      <c r="J51" s="1111"/>
      <c r="K51" s="1243"/>
    </row>
    <row r="52" spans="2:11" s="1223" customFormat="1" ht="14.1" hidden="1" customHeight="1" x14ac:dyDescent="0.2">
      <c r="B52" s="988"/>
      <c r="C52" s="1126">
        <v>3</v>
      </c>
      <c r="D52" s="1253"/>
      <c r="E52" s="1257"/>
      <c r="F52" s="894"/>
      <c r="G52" s="893"/>
      <c r="H52" s="898"/>
      <c r="I52" s="1383">
        <f t="shared" si="1"/>
        <v>0</v>
      </c>
      <c r="J52" s="1111"/>
      <c r="K52" s="1243"/>
    </row>
    <row r="53" spans="2:11" s="1223" customFormat="1" ht="14.1" hidden="1" customHeight="1" x14ac:dyDescent="0.2">
      <c r="B53" s="929"/>
      <c r="C53" s="1125">
        <v>4</v>
      </c>
      <c r="D53" s="1253"/>
      <c r="E53" s="1252"/>
      <c r="F53" s="888"/>
      <c r="G53" s="887"/>
      <c r="H53" s="930"/>
      <c r="I53" s="1383">
        <f t="shared" si="1"/>
        <v>0</v>
      </c>
      <c r="J53" s="883"/>
      <c r="K53" s="1243"/>
    </row>
    <row r="54" spans="2:11" s="1223" customFormat="1" ht="14.1" hidden="1" customHeight="1" x14ac:dyDescent="0.2">
      <c r="B54" s="929"/>
      <c r="C54" s="1125">
        <v>5</v>
      </c>
      <c r="D54" s="1253"/>
      <c r="E54" s="1252"/>
      <c r="F54" s="888"/>
      <c r="G54" s="887"/>
      <c r="H54" s="930"/>
      <c r="I54" s="1383">
        <f t="shared" si="1"/>
        <v>0</v>
      </c>
      <c r="J54" s="883"/>
      <c r="K54" s="1243"/>
    </row>
    <row r="55" spans="2:11" s="1223" customFormat="1" ht="14.1" hidden="1" customHeight="1" thickBot="1" x14ac:dyDescent="0.25">
      <c r="B55" s="926"/>
      <c r="C55" s="1132">
        <v>6</v>
      </c>
      <c r="D55" s="1248"/>
      <c r="E55" s="1270"/>
      <c r="F55" s="911"/>
      <c r="G55" s="910"/>
      <c r="H55" s="1143"/>
      <c r="I55" s="1383">
        <f t="shared" si="1"/>
        <v>0</v>
      </c>
      <c r="J55" s="1354"/>
      <c r="K55" s="1243"/>
    </row>
    <row r="56" spans="2:11" s="1223" customFormat="1" ht="19.350000000000001" customHeight="1" thickTop="1" x14ac:dyDescent="0.2">
      <c r="B56" s="1265"/>
      <c r="C56" s="1266" t="s">
        <v>772</v>
      </c>
      <c r="D56" s="1265"/>
      <c r="E56" s="1263">
        <f>SUM(E57:E61)</f>
        <v>0</v>
      </c>
      <c r="F56" s="1264">
        <f>SUM(F57:F61)</f>
        <v>0</v>
      </c>
      <c r="G56" s="1263">
        <f>SUM(G57:G61)</f>
        <v>0</v>
      </c>
      <c r="H56" s="1263">
        <f>SUM(H57:H61)</f>
        <v>0</v>
      </c>
      <c r="I56" s="1401">
        <f t="shared" si="1"/>
        <v>0</v>
      </c>
      <c r="J56" s="1353"/>
      <c r="K56" s="1243"/>
    </row>
    <row r="57" spans="2:11" s="1223" customFormat="1" ht="14.1" customHeight="1" x14ac:dyDescent="0.2">
      <c r="B57" s="988"/>
      <c r="C57" s="1126">
        <v>1</v>
      </c>
      <c r="D57" s="1253"/>
      <c r="E57" s="1257"/>
      <c r="F57" s="894"/>
      <c r="G57" s="893"/>
      <c r="H57" s="898"/>
      <c r="I57" s="1383">
        <f t="shared" si="1"/>
        <v>0</v>
      </c>
      <c r="J57" s="1111"/>
      <c r="K57" s="1243"/>
    </row>
    <row r="58" spans="2:11" s="1223" customFormat="1" ht="14.1" customHeight="1" x14ac:dyDescent="0.2">
      <c r="B58" s="929"/>
      <c r="C58" s="1125">
        <v>2</v>
      </c>
      <c r="D58" s="1253"/>
      <c r="E58" s="1252"/>
      <c r="F58" s="888"/>
      <c r="G58" s="887"/>
      <c r="H58" s="930"/>
      <c r="I58" s="1383">
        <f t="shared" si="1"/>
        <v>0</v>
      </c>
      <c r="J58" s="883"/>
      <c r="K58" s="1243"/>
    </row>
    <row r="59" spans="2:11" s="1223" customFormat="1" ht="14.1" customHeight="1" x14ac:dyDescent="0.2">
      <c r="B59" s="1133"/>
      <c r="C59" s="1125">
        <v>3</v>
      </c>
      <c r="D59" s="1253"/>
      <c r="E59" s="1252"/>
      <c r="F59" s="888"/>
      <c r="G59" s="887"/>
      <c r="H59" s="930"/>
      <c r="I59" s="1383">
        <f t="shared" si="1"/>
        <v>0</v>
      </c>
      <c r="J59" s="883"/>
      <c r="K59" s="1243"/>
    </row>
    <row r="60" spans="2:11" s="1223" customFormat="1" ht="14.1" customHeight="1" x14ac:dyDescent="0.2">
      <c r="B60" s="929"/>
      <c r="C60" s="1125">
        <v>4</v>
      </c>
      <c r="D60" s="1253"/>
      <c r="E60" s="1252"/>
      <c r="F60" s="888"/>
      <c r="G60" s="887"/>
      <c r="H60" s="930"/>
      <c r="I60" s="1345">
        <f t="shared" si="1"/>
        <v>0</v>
      </c>
      <c r="J60" s="883"/>
      <c r="K60" s="1243"/>
    </row>
    <row r="61" spans="2:11" s="1223" customFormat="1" ht="14.1" customHeight="1" thickBot="1" x14ac:dyDescent="0.25">
      <c r="B61" s="1351"/>
      <c r="C61" s="1249">
        <v>5</v>
      </c>
      <c r="D61" s="1466"/>
      <c r="E61" s="1247"/>
      <c r="F61" s="1246"/>
      <c r="G61" s="1122"/>
      <c r="H61" s="1139"/>
      <c r="I61" s="1499">
        <f t="shared" si="1"/>
        <v>0</v>
      </c>
      <c r="J61" s="1350"/>
      <c r="K61" s="1243"/>
    </row>
    <row r="62" spans="2:11" s="1223" customFormat="1" ht="14.1" customHeight="1" thickTop="1" x14ac:dyDescent="0.2">
      <c r="B62" s="1349"/>
      <c r="C62" s="1241" t="s">
        <v>828</v>
      </c>
      <c r="D62" s="1241"/>
      <c r="E62" s="1240"/>
      <c r="F62" s="1240"/>
      <c r="G62" s="1240"/>
      <c r="H62" s="1240"/>
      <c r="I62" s="1383">
        <f t="shared" si="1"/>
        <v>0</v>
      </c>
      <c r="J62" s="1347"/>
    </row>
    <row r="63" spans="2:11" s="1223" customFormat="1" ht="14.1" customHeight="1" x14ac:dyDescent="0.2">
      <c r="B63" s="1346"/>
      <c r="C63" s="1235" t="s">
        <v>721</v>
      </c>
      <c r="D63" s="1235"/>
      <c r="E63" s="1234"/>
      <c r="F63" s="1234"/>
      <c r="G63" s="1234"/>
      <c r="H63" s="1234"/>
      <c r="I63" s="1383">
        <f t="shared" si="1"/>
        <v>0</v>
      </c>
      <c r="J63" s="1344"/>
    </row>
    <row r="64" spans="2:11" s="1223" customFormat="1" ht="14.1" customHeight="1" x14ac:dyDescent="0.2">
      <c r="B64" s="1346"/>
      <c r="C64" s="1235" t="s">
        <v>829</v>
      </c>
      <c r="D64" s="1235"/>
      <c r="E64" s="1234"/>
      <c r="F64" s="1234"/>
      <c r="G64" s="1234"/>
      <c r="H64" s="1234"/>
      <c r="I64" s="1383">
        <f t="shared" si="1"/>
        <v>0</v>
      </c>
      <c r="J64" s="1344"/>
    </row>
    <row r="65" spans="2:10" s="1223" customFormat="1" ht="14.1" customHeight="1" thickBot="1" x14ac:dyDescent="0.25">
      <c r="B65" s="1343"/>
      <c r="C65" s="1642" t="s">
        <v>853</v>
      </c>
      <c r="D65" s="1342"/>
      <c r="E65" s="1341"/>
      <c r="F65" s="1341"/>
      <c r="G65" s="1341"/>
      <c r="H65" s="1340"/>
      <c r="I65" s="1383">
        <f t="shared" si="1"/>
        <v>0</v>
      </c>
      <c r="J65" s="1338"/>
    </row>
    <row r="66" spans="2:10" ht="15" customHeight="1" x14ac:dyDescent="0.2">
      <c r="C66" s="1472"/>
      <c r="D66" s="2022"/>
      <c r="E66" s="2023"/>
      <c r="F66" s="2023"/>
      <c r="G66" s="2023"/>
      <c r="H66" s="2023"/>
      <c r="I66" s="2023"/>
    </row>
    <row r="67" spans="2:10" ht="15.75" x14ac:dyDescent="0.25">
      <c r="C67" s="1471"/>
      <c r="D67" s="1470"/>
      <c r="E67" s="1469"/>
      <c r="F67" s="1469"/>
      <c r="G67" s="1469"/>
      <c r="H67" s="1469"/>
      <c r="I67" s="1468"/>
    </row>
    <row r="68" spans="2:10" x14ac:dyDescent="0.2">
      <c r="D68" s="1095"/>
      <c r="E68" s="1220"/>
      <c r="F68" s="1095"/>
      <c r="G68" s="1095"/>
      <c r="H68" s="1203"/>
      <c r="I68" s="1095"/>
    </row>
  </sheetData>
  <sheetProtection algorithmName="SHA-512" hashValue="zZ+U+gq6gDHR20VI6OQp7NT/zhy/lHKTC05IYNQuQmVGBS6yZY89tTJTmh9b0gcfRgXYLGkDzVjgoDoyd0mrqw==" saltValue="ztJCJoJJbuxJ1fN5aByg5Q==" spinCount="100000" sheet="1" objects="1" scenarios="1"/>
  <mergeCells count="13">
    <mergeCell ref="I1:J1"/>
    <mergeCell ref="J12:J18"/>
    <mergeCell ref="B20:B31"/>
    <mergeCell ref="B32:B48"/>
    <mergeCell ref="D2:H2"/>
    <mergeCell ref="H4:I4"/>
    <mergeCell ref="B5:D11"/>
    <mergeCell ref="I5:I11"/>
    <mergeCell ref="J5:J11"/>
    <mergeCell ref="E6:H6"/>
    <mergeCell ref="E8:H8"/>
    <mergeCell ref="E9:H9"/>
    <mergeCell ref="E11:H11"/>
  </mergeCells>
  <printOptions horizontalCentered="1"/>
  <pageMargins left="0.59055118110236227" right="0.51181102362204722" top="1.1811023622047245" bottom="0.98425196850393704" header="0.51181102362204722" footer="0.51181102362204722"/>
  <pageSetup paperSize="9" scale="53" orientation="landscape" r:id="rId1"/>
  <headerFooter alignWithMargins="0"/>
  <rowBreaks count="1" manualBreakCount="1">
    <brk id="65"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3920D788-902B-46F3-8694-5B8FD06A4554}">
          <x14:formula1>
            <xm:f>słownik!$A$2:$A$175</xm:f>
          </x14:formula1>
          <xm:sqref>D50:D55 D57:D61</xm:sqref>
        </x14:dataValidation>
      </x14:dataValidations>
    </ext>
  </extLst>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11E377-9E2D-4945-B3F5-F152099ED81A}">
  <sheetPr>
    <tabColor rgb="FFFF0000"/>
    <pageSetUpPr fitToPage="1"/>
  </sheetPr>
  <dimension ref="B1:K69"/>
  <sheetViews>
    <sheetView showGridLines="0" view="pageBreakPreview" zoomScale="90" zoomScaleNormal="100" zoomScaleSheetLayoutView="90" workbookViewId="0">
      <selection activeCell="H2" sqref="H2:J2"/>
    </sheetView>
  </sheetViews>
  <sheetFormatPr defaultColWidth="9.28515625" defaultRowHeight="12.75" x14ac:dyDescent="0.2"/>
  <cols>
    <col min="1" max="1" width="2.85546875" style="874" customWidth="1"/>
    <col min="2" max="2" width="6.42578125" style="874" customWidth="1"/>
    <col min="3" max="3" width="4.42578125" style="874" customWidth="1"/>
    <col min="4" max="4" width="44.42578125" style="874" customWidth="1"/>
    <col min="5" max="8" width="7.85546875" style="874" customWidth="1"/>
    <col min="9" max="9" width="10.85546875" style="874" customWidth="1"/>
    <col min="10" max="10" width="12.28515625" style="874" customWidth="1"/>
    <col min="11" max="11" width="5.42578125" style="874" customWidth="1"/>
    <col min="12" max="16384" width="9.28515625" style="874"/>
  </cols>
  <sheetData>
    <row r="1" spans="2:11" ht="32.25" customHeight="1" x14ac:dyDescent="0.2">
      <c r="B1" s="781"/>
      <c r="C1" s="781"/>
      <c r="D1" s="1199"/>
      <c r="E1" s="1199"/>
      <c r="F1" s="1199"/>
      <c r="G1" s="1199"/>
      <c r="H1" s="1199"/>
      <c r="I1" s="1199"/>
      <c r="J1" s="1199"/>
    </row>
    <row r="2" spans="2:11" s="1223" customFormat="1" ht="18" x14ac:dyDescent="0.2">
      <c r="B2" s="966"/>
      <c r="C2" s="966"/>
      <c r="D2" s="965" t="str">
        <f>wizyt!C3</f>
        <v>??</v>
      </c>
      <c r="E2" s="1017"/>
      <c r="F2" s="1017"/>
      <c r="G2" s="1017"/>
      <c r="H2" s="2040" t="str">
        <f>wizyt!$B$1</f>
        <v xml:space="preserve"> </v>
      </c>
      <c r="I2" s="2708" t="str">
        <f>wizyt!$D$1</f>
        <v xml:space="preserve"> </v>
      </c>
      <c r="J2" s="2709"/>
    </row>
    <row r="3" spans="2:11" s="1223" customFormat="1" ht="20.25" x14ac:dyDescent="0.2">
      <c r="B3" s="270"/>
      <c r="C3" s="270"/>
      <c r="D3" s="2710" t="s">
        <v>755</v>
      </c>
      <c r="E3" s="2710"/>
      <c r="F3" s="2710"/>
      <c r="G3" s="2710"/>
      <c r="H3" s="2710"/>
      <c r="I3" s="998" t="str">
        <f>wizyt!H3</f>
        <v>2023/2024</v>
      </c>
      <c r="J3" s="270"/>
    </row>
    <row r="4" spans="2:11" s="1223" customFormat="1" ht="18.75" customHeight="1" x14ac:dyDescent="0.2">
      <c r="B4" s="997" t="s">
        <v>775</v>
      </c>
      <c r="C4" s="963"/>
      <c r="D4" s="996"/>
      <c r="E4" s="996" t="s">
        <v>30</v>
      </c>
      <c r="F4" s="996"/>
      <c r="G4" s="996"/>
      <c r="I4" s="995"/>
      <c r="J4" s="270"/>
    </row>
    <row r="5" spans="2:11" s="1223" customFormat="1" ht="27" customHeight="1" thickBot="1" x14ac:dyDescent="0.25">
      <c r="B5" s="1461" t="s">
        <v>887</v>
      </c>
      <c r="C5" s="1322"/>
      <c r="D5" s="330"/>
      <c r="E5" s="1321"/>
      <c r="F5" s="1016"/>
      <c r="G5" s="1016"/>
      <c r="H5" s="2849"/>
      <c r="I5" s="2849"/>
      <c r="J5" s="270"/>
    </row>
    <row r="6" spans="2:11" s="1223" customFormat="1" ht="12.75" customHeight="1" x14ac:dyDescent="0.2">
      <c r="B6" s="2713" t="s">
        <v>756</v>
      </c>
      <c r="C6" s="2765"/>
      <c r="D6" s="2765"/>
      <c r="E6" s="1871"/>
      <c r="F6" s="1871"/>
      <c r="G6" s="1871"/>
      <c r="H6" s="1872"/>
      <c r="I6" s="2853" t="s">
        <v>790</v>
      </c>
      <c r="J6" s="2838" t="s">
        <v>758</v>
      </c>
    </row>
    <row r="7" spans="2:11" s="1223" customFormat="1" ht="12.75" customHeight="1" x14ac:dyDescent="0.2">
      <c r="B7" s="2715"/>
      <c r="C7" s="2766"/>
      <c r="D7" s="2766"/>
      <c r="E7" s="2875" t="s">
        <v>817</v>
      </c>
      <c r="F7" s="2876"/>
      <c r="G7" s="2876"/>
      <c r="H7" s="2877"/>
      <c r="I7" s="2854"/>
      <c r="J7" s="2839"/>
    </row>
    <row r="8" spans="2:11" s="1223" customFormat="1" ht="12.75" customHeight="1" x14ac:dyDescent="0.2">
      <c r="B8" s="2715"/>
      <c r="C8" s="2766"/>
      <c r="D8" s="2766"/>
      <c r="E8" s="958" t="s">
        <v>523</v>
      </c>
      <c r="F8" s="960" t="s">
        <v>524</v>
      </c>
      <c r="G8" s="960" t="s">
        <v>525</v>
      </c>
      <c r="H8" s="1376" t="s">
        <v>526</v>
      </c>
      <c r="I8" s="2854"/>
      <c r="J8" s="2839"/>
    </row>
    <row r="9" spans="2:11" s="1223" customFormat="1" ht="12.75" customHeight="1" x14ac:dyDescent="0.2">
      <c r="B9" s="2715"/>
      <c r="C9" s="2766"/>
      <c r="D9" s="2766"/>
      <c r="E9" s="2824" t="s">
        <v>856</v>
      </c>
      <c r="F9" s="2825"/>
      <c r="G9" s="2825"/>
      <c r="H9" s="2826"/>
      <c r="I9" s="2854"/>
      <c r="J9" s="2839"/>
    </row>
    <row r="10" spans="2:11" s="1223" customFormat="1" ht="12.75" customHeight="1" x14ac:dyDescent="0.2">
      <c r="B10" s="2715"/>
      <c r="C10" s="2766"/>
      <c r="D10" s="2766"/>
      <c r="E10" s="2754" t="s">
        <v>844</v>
      </c>
      <c r="F10" s="2695"/>
      <c r="G10" s="2695"/>
      <c r="H10" s="2809"/>
      <c r="I10" s="2854"/>
      <c r="J10" s="2839"/>
    </row>
    <row r="11" spans="2:11" s="1223" customFormat="1" ht="12.75" customHeight="1" x14ac:dyDescent="0.2">
      <c r="B11" s="2715"/>
      <c r="C11" s="2766"/>
      <c r="D11" s="2766"/>
      <c r="E11" s="1728">
        <f>'kalendarz  A'!$F$30</f>
        <v>27</v>
      </c>
      <c r="F11" s="1728">
        <f>'kalendarz  A'!$F$30</f>
        <v>27</v>
      </c>
      <c r="G11" s="1728">
        <f>'kalendarz  A'!$F$30</f>
        <v>27</v>
      </c>
      <c r="H11" s="1728">
        <f>'kalendarz  A'!$F$31</f>
        <v>11</v>
      </c>
      <c r="I11" s="2854"/>
      <c r="J11" s="2839"/>
    </row>
    <row r="12" spans="2:11" s="1223" customFormat="1" ht="16.5" customHeight="1" thickBot="1" x14ac:dyDescent="0.25">
      <c r="B12" s="2717"/>
      <c r="C12" s="2767"/>
      <c r="D12" s="2767"/>
      <c r="E12" s="2827" t="s">
        <v>845</v>
      </c>
      <c r="F12" s="2828"/>
      <c r="G12" s="2828"/>
      <c r="H12" s="2829"/>
      <c r="I12" s="2855"/>
      <c r="J12" s="2840"/>
    </row>
    <row r="13" spans="2:11" s="1223" customFormat="1" ht="27" customHeight="1" thickBot="1" x14ac:dyDescent="0.25">
      <c r="B13" s="1375"/>
      <c r="C13" s="1316"/>
      <c r="D13" s="1315" t="s">
        <v>818</v>
      </c>
      <c r="E13" s="1314">
        <f>SUM(E17:E19)+E14</f>
        <v>32</v>
      </c>
      <c r="F13" s="1314">
        <f>SUM(F17:F19)+F14</f>
        <v>26</v>
      </c>
      <c r="G13" s="1314">
        <f>SUM(G17:G19)+G14</f>
        <v>23</v>
      </c>
      <c r="H13" s="1314">
        <f>SUM(H17:H19)+H14</f>
        <v>18</v>
      </c>
      <c r="I13" s="1423">
        <f t="shared" ref="I13:I18" si="0">SUM(E13:H13)</f>
        <v>99</v>
      </c>
      <c r="J13" s="2843"/>
      <c r="K13" s="1243"/>
    </row>
    <row r="14" spans="2:11" s="1223" customFormat="1" ht="14.25" customHeight="1" x14ac:dyDescent="0.2">
      <c r="B14" s="1372"/>
      <c r="C14" s="1308"/>
      <c r="D14" s="1183" t="s">
        <v>819</v>
      </c>
      <c r="E14" s="1307">
        <f>SUM(E15:E16)</f>
        <v>32</v>
      </c>
      <c r="F14" s="1307">
        <f>SUM(F15:F16)</f>
        <v>26</v>
      </c>
      <c r="G14" s="1307">
        <f>SUM(G15:G16)</f>
        <v>23</v>
      </c>
      <c r="H14" s="1307">
        <f>SUM(H15:H16)</f>
        <v>18</v>
      </c>
      <c r="I14" s="1373">
        <f t="shared" si="0"/>
        <v>99</v>
      </c>
      <c r="J14" s="2844"/>
      <c r="K14" s="1243"/>
    </row>
    <row r="15" spans="2:11" s="1223" customFormat="1" ht="14.25" customHeight="1" x14ac:dyDescent="0.2">
      <c r="B15" s="1372"/>
      <c r="C15" s="1308"/>
      <c r="D15" s="1183" t="s">
        <v>820</v>
      </c>
      <c r="E15" s="1307">
        <f>SUM(E21:E32)</f>
        <v>0</v>
      </c>
      <c r="F15" s="1307">
        <f>SUM(F21:F32)</f>
        <v>0</v>
      </c>
      <c r="G15" s="1307">
        <f>SUM(G21:G32)</f>
        <v>0</v>
      </c>
      <c r="H15" s="1307">
        <f>SUM(H21:H32)</f>
        <v>0</v>
      </c>
      <c r="I15" s="1373">
        <f t="shared" si="0"/>
        <v>0</v>
      </c>
      <c r="J15" s="2844"/>
      <c r="K15" s="1243"/>
    </row>
    <row r="16" spans="2:11" s="1223" customFormat="1" ht="14.25" customHeight="1" x14ac:dyDescent="0.2">
      <c r="B16" s="1372"/>
      <c r="C16" s="1308"/>
      <c r="D16" s="1183" t="s">
        <v>821</v>
      </c>
      <c r="E16" s="1307">
        <f>SUM(E33:E49)</f>
        <v>32</v>
      </c>
      <c r="F16" s="1307">
        <f>SUM(F33:F49)</f>
        <v>26</v>
      </c>
      <c r="G16" s="1307">
        <f>SUM(G33:G49)</f>
        <v>23</v>
      </c>
      <c r="H16" s="1307">
        <f>SUM(H33:H49)</f>
        <v>18</v>
      </c>
      <c r="I16" s="1373">
        <f t="shared" si="0"/>
        <v>99</v>
      </c>
      <c r="J16" s="2844"/>
      <c r="K16" s="1243"/>
    </row>
    <row r="17" spans="2:11" s="1223" customFormat="1" ht="14.25" customHeight="1" x14ac:dyDescent="0.2">
      <c r="B17" s="1372"/>
      <c r="C17" s="1308"/>
      <c r="D17" s="1183" t="s">
        <v>822</v>
      </c>
      <c r="E17" s="1307">
        <f>E50</f>
        <v>0</v>
      </c>
      <c r="F17" s="1311">
        <f>F50</f>
        <v>0</v>
      </c>
      <c r="G17" s="1311">
        <f>G50</f>
        <v>0</v>
      </c>
      <c r="H17" s="1312">
        <f>H50</f>
        <v>0</v>
      </c>
      <c r="I17" s="1373">
        <f t="shared" si="0"/>
        <v>0</v>
      </c>
      <c r="J17" s="2844"/>
      <c r="K17" s="1243"/>
    </row>
    <row r="18" spans="2:11" s="1223" customFormat="1" ht="14.25" customHeight="1" x14ac:dyDescent="0.2">
      <c r="B18" s="1372"/>
      <c r="C18" s="1308"/>
      <c r="D18" s="1183" t="s">
        <v>823</v>
      </c>
      <c r="E18" s="1307">
        <f>E57</f>
        <v>0</v>
      </c>
      <c r="F18" s="1311">
        <f>F57</f>
        <v>0</v>
      </c>
      <c r="G18" s="1311">
        <f>G57</f>
        <v>0</v>
      </c>
      <c r="H18" s="1311">
        <f>H57</f>
        <v>0</v>
      </c>
      <c r="I18" s="1373">
        <f t="shared" si="0"/>
        <v>0</v>
      </c>
      <c r="J18" s="2844"/>
      <c r="K18" s="1243"/>
    </row>
    <row r="19" spans="2:11" s="1223" customFormat="1" ht="13.5" customHeight="1" thickBot="1" x14ac:dyDescent="0.25">
      <c r="B19" s="1372"/>
      <c r="C19" s="1308"/>
      <c r="D19" s="1039" t="s">
        <v>846</v>
      </c>
      <c r="E19" s="1307">
        <f>SUM(E63:E66)</f>
        <v>0</v>
      </c>
      <c r="F19" s="1307">
        <f>SUM(F63:F66)</f>
        <v>0</v>
      </c>
      <c r="G19" s="1307">
        <f>SUM(G63:G66)</f>
        <v>0</v>
      </c>
      <c r="H19" s="1307">
        <f>SUM(H63:H66)</f>
        <v>0</v>
      </c>
      <c r="I19" s="1415">
        <f>SUM(I63:I66)</f>
        <v>0</v>
      </c>
      <c r="J19" s="2845"/>
      <c r="K19" s="1243"/>
    </row>
    <row r="20" spans="2:11" s="1223" customFormat="1" ht="19.5" customHeight="1" x14ac:dyDescent="0.2">
      <c r="B20" s="1869"/>
      <c r="C20" s="1865" t="s">
        <v>766</v>
      </c>
      <c r="D20" s="1865"/>
      <c r="E20" s="1866"/>
      <c r="F20" s="1866"/>
      <c r="G20" s="1866"/>
      <c r="H20" s="1866"/>
      <c r="I20" s="1866"/>
      <c r="J20" s="1870"/>
      <c r="K20" s="1243"/>
    </row>
    <row r="21" spans="2:11" s="991" customFormat="1" ht="14.1" customHeight="1" x14ac:dyDescent="0.2">
      <c r="B21" s="2834" t="s">
        <v>826</v>
      </c>
      <c r="C21" s="1303">
        <v>1</v>
      </c>
      <c r="D21" s="1304" t="s">
        <v>800</v>
      </c>
      <c r="E21" s="1411"/>
      <c r="F21" s="1295"/>
      <c r="G21" s="945"/>
      <c r="H21" s="947"/>
      <c r="I21" s="1413">
        <f t="shared" ref="I21:I66" si="1">SUM(E21:H21)</f>
        <v>0</v>
      </c>
      <c r="J21" s="1367"/>
      <c r="K21" s="1243"/>
    </row>
    <row r="22" spans="2:11" s="991" customFormat="1" ht="14.1" customHeight="1" x14ac:dyDescent="0.2">
      <c r="B22" s="2835"/>
      <c r="C22" s="1125">
        <v>2</v>
      </c>
      <c r="D22" s="1302" t="s">
        <v>801</v>
      </c>
      <c r="E22" s="1392"/>
      <c r="F22" s="894"/>
      <c r="G22" s="893"/>
      <c r="H22" s="886"/>
      <c r="I22" s="1413">
        <f t="shared" si="1"/>
        <v>0</v>
      </c>
      <c r="J22" s="1369"/>
      <c r="K22" s="1243"/>
    </row>
    <row r="23" spans="2:11" s="991" customFormat="1" ht="14.1" customHeight="1" x14ac:dyDescent="0.2">
      <c r="B23" s="2835"/>
      <c r="C23" s="1125">
        <v>3</v>
      </c>
      <c r="D23" s="1302" t="s">
        <v>770</v>
      </c>
      <c r="E23" s="1392"/>
      <c r="F23" s="894"/>
      <c r="G23" s="893"/>
      <c r="H23" s="889"/>
      <c r="I23" s="1413">
        <f t="shared" si="1"/>
        <v>0</v>
      </c>
      <c r="J23" s="1369"/>
      <c r="K23" s="1243"/>
    </row>
    <row r="24" spans="2:11" s="991" customFormat="1" ht="14.1" customHeight="1" x14ac:dyDescent="0.2">
      <c r="B24" s="2835"/>
      <c r="C24" s="1125">
        <v>4</v>
      </c>
      <c r="D24" s="1302" t="s">
        <v>806</v>
      </c>
      <c r="E24" s="1392"/>
      <c r="F24" s="894"/>
      <c r="G24" s="893"/>
      <c r="H24" s="889"/>
      <c r="I24" s="1413">
        <f t="shared" si="1"/>
        <v>0</v>
      </c>
      <c r="J24" s="1369"/>
      <c r="K24" s="1243"/>
    </row>
    <row r="25" spans="2:11" s="991" customFormat="1" ht="14.1" customHeight="1" x14ac:dyDescent="0.2">
      <c r="B25" s="2835"/>
      <c r="C25" s="1125">
        <v>5</v>
      </c>
      <c r="D25" s="1302" t="s">
        <v>807</v>
      </c>
      <c r="E25" s="1392"/>
      <c r="F25" s="894"/>
      <c r="G25" s="893"/>
      <c r="H25" s="898"/>
      <c r="I25" s="1413">
        <f t="shared" si="1"/>
        <v>0</v>
      </c>
      <c r="J25" s="1369"/>
      <c r="K25" s="1243"/>
    </row>
    <row r="26" spans="2:11" s="991" customFormat="1" ht="14.1" customHeight="1" x14ac:dyDescent="0.2">
      <c r="B26" s="2835"/>
      <c r="C26" s="1125">
        <v>6</v>
      </c>
      <c r="D26" s="1302" t="s">
        <v>769</v>
      </c>
      <c r="E26" s="1392"/>
      <c r="F26" s="894"/>
      <c r="G26" s="893"/>
      <c r="H26" s="898"/>
      <c r="I26" s="1413">
        <f t="shared" si="1"/>
        <v>0</v>
      </c>
      <c r="J26" s="1369"/>
      <c r="K26" s="1243"/>
    </row>
    <row r="27" spans="2:11" s="991" customFormat="1" ht="14.1" customHeight="1" x14ac:dyDescent="0.2">
      <c r="B27" s="2835"/>
      <c r="C27" s="1125">
        <v>7</v>
      </c>
      <c r="D27" s="1302" t="s">
        <v>793</v>
      </c>
      <c r="E27" s="1392"/>
      <c r="F27" s="894"/>
      <c r="G27" s="893"/>
      <c r="H27" s="898"/>
      <c r="I27" s="1413">
        <f t="shared" si="1"/>
        <v>0</v>
      </c>
      <c r="J27" s="1369"/>
      <c r="K27" s="1243"/>
    </row>
    <row r="28" spans="2:11" s="991" customFormat="1" ht="14.1" customHeight="1" x14ac:dyDescent="0.2">
      <c r="B28" s="2835"/>
      <c r="C28" s="1125">
        <v>8</v>
      </c>
      <c r="D28" s="1302" t="s">
        <v>697</v>
      </c>
      <c r="E28" s="1392"/>
      <c r="F28" s="894"/>
      <c r="G28" s="893"/>
      <c r="H28" s="898"/>
      <c r="I28" s="1413">
        <f t="shared" si="1"/>
        <v>0</v>
      </c>
      <c r="J28" s="1369"/>
      <c r="K28" s="1243"/>
    </row>
    <row r="29" spans="2:11" s="991" customFormat="1" ht="14.1" customHeight="1" x14ac:dyDescent="0.2">
      <c r="B29" s="2835"/>
      <c r="C29" s="1125">
        <v>9</v>
      </c>
      <c r="D29" s="1302" t="s">
        <v>716</v>
      </c>
      <c r="E29" s="1392"/>
      <c r="F29" s="894"/>
      <c r="G29" s="893"/>
      <c r="H29" s="898"/>
      <c r="I29" s="1413">
        <f t="shared" si="1"/>
        <v>0</v>
      </c>
      <c r="J29" s="1369"/>
      <c r="K29" s="1243"/>
    </row>
    <row r="30" spans="2:11" s="991" customFormat="1" ht="14.1" customHeight="1" x14ac:dyDescent="0.2">
      <c r="B30" s="2835"/>
      <c r="C30" s="1125">
        <v>10</v>
      </c>
      <c r="D30" s="1302" t="s">
        <v>787</v>
      </c>
      <c r="E30" s="1392"/>
      <c r="F30" s="894"/>
      <c r="G30" s="893"/>
      <c r="H30" s="898"/>
      <c r="I30" s="1413">
        <f t="shared" si="1"/>
        <v>0</v>
      </c>
      <c r="J30" s="1369"/>
      <c r="K30" s="1243"/>
    </row>
    <row r="31" spans="2:11" s="991" customFormat="1" ht="14.1" customHeight="1" x14ac:dyDescent="0.2">
      <c r="B31" s="2835"/>
      <c r="C31" s="1125">
        <v>11</v>
      </c>
      <c r="D31" s="1302" t="s">
        <v>702</v>
      </c>
      <c r="E31" s="1392"/>
      <c r="F31" s="894"/>
      <c r="G31" s="893"/>
      <c r="H31" s="898"/>
      <c r="I31" s="1413">
        <f t="shared" si="1"/>
        <v>0</v>
      </c>
      <c r="J31" s="1369"/>
      <c r="K31" s="1243"/>
    </row>
    <row r="32" spans="2:11" s="991" customFormat="1" ht="14.1" customHeight="1" x14ac:dyDescent="0.2">
      <c r="B32" s="2835"/>
      <c r="C32" s="1125">
        <v>12</v>
      </c>
      <c r="D32" s="1302" t="s">
        <v>698</v>
      </c>
      <c r="E32" s="1392"/>
      <c r="F32" s="894"/>
      <c r="G32" s="893"/>
      <c r="H32" s="898"/>
      <c r="I32" s="1413">
        <f t="shared" si="1"/>
        <v>0</v>
      </c>
      <c r="J32" s="1369"/>
      <c r="K32" s="1243"/>
    </row>
    <row r="33" spans="2:11" s="991" customFormat="1" ht="14.1" customHeight="1" x14ac:dyDescent="0.2">
      <c r="B33" s="2834" t="s">
        <v>848</v>
      </c>
      <c r="C33" s="1288">
        <v>1</v>
      </c>
      <c r="D33" s="1297" t="s">
        <v>666</v>
      </c>
      <c r="E33" s="1411">
        <v>4</v>
      </c>
      <c r="F33" s="1295">
        <v>4</v>
      </c>
      <c r="G33" s="945">
        <v>4</v>
      </c>
      <c r="H33" s="947">
        <v>4</v>
      </c>
      <c r="I33" s="1413">
        <f t="shared" si="1"/>
        <v>16</v>
      </c>
      <c r="J33" s="1367"/>
      <c r="K33" s="1243"/>
    </row>
    <row r="34" spans="2:11" s="991" customFormat="1" ht="14.1" customHeight="1" x14ac:dyDescent="0.2">
      <c r="B34" s="2835"/>
      <c r="C34" s="1146">
        <v>2</v>
      </c>
      <c r="D34" s="1153" t="s">
        <v>849</v>
      </c>
      <c r="E34" s="1390">
        <v>3</v>
      </c>
      <c r="F34" s="888">
        <v>3</v>
      </c>
      <c r="G34" s="887">
        <v>3</v>
      </c>
      <c r="H34" s="930">
        <v>3</v>
      </c>
      <c r="I34" s="1413">
        <f t="shared" si="1"/>
        <v>12</v>
      </c>
      <c r="J34" s="1109"/>
      <c r="K34" s="1243"/>
    </row>
    <row r="35" spans="2:11" s="991" customFormat="1" ht="14.1" customHeight="1" x14ac:dyDescent="0.2">
      <c r="B35" s="2835"/>
      <c r="C35" s="1160">
        <v>3</v>
      </c>
      <c r="D35" s="1153" t="s">
        <v>850</v>
      </c>
      <c r="E35" s="1390">
        <v>2</v>
      </c>
      <c r="F35" s="888">
        <v>2</v>
      </c>
      <c r="G35" s="887">
        <v>2</v>
      </c>
      <c r="H35" s="930">
        <v>2</v>
      </c>
      <c r="I35" s="1413">
        <f t="shared" si="1"/>
        <v>8</v>
      </c>
      <c r="J35" s="1109"/>
      <c r="K35" s="1243"/>
    </row>
    <row r="36" spans="2:11" s="991" customFormat="1" ht="14.1" customHeight="1" x14ac:dyDescent="0.2">
      <c r="B36" s="2835"/>
      <c r="C36" s="1146">
        <v>4</v>
      </c>
      <c r="D36" s="1150" t="s">
        <v>851</v>
      </c>
      <c r="E36" s="1390">
        <v>1</v>
      </c>
      <c r="F36" s="888"/>
      <c r="G36" s="887"/>
      <c r="H36" s="930"/>
      <c r="I36" s="1413">
        <f t="shared" si="1"/>
        <v>1</v>
      </c>
      <c r="J36" s="1109"/>
      <c r="K36" s="1243"/>
    </row>
    <row r="37" spans="2:11" s="991" customFormat="1" ht="14.1" customHeight="1" x14ac:dyDescent="0.2">
      <c r="B37" s="2835"/>
      <c r="C37" s="1160">
        <v>5</v>
      </c>
      <c r="D37" s="1150" t="s">
        <v>670</v>
      </c>
      <c r="E37" s="1390">
        <v>2</v>
      </c>
      <c r="F37" s="888">
        <v>2</v>
      </c>
      <c r="G37" s="887">
        <v>2</v>
      </c>
      <c r="H37" s="930">
        <v>1</v>
      </c>
      <c r="I37" s="1413">
        <f t="shared" si="1"/>
        <v>7</v>
      </c>
      <c r="J37" s="1109"/>
      <c r="K37" s="1243"/>
    </row>
    <row r="38" spans="2:11" s="991" customFormat="1" ht="14.1" customHeight="1" x14ac:dyDescent="0.2">
      <c r="B38" s="2835"/>
      <c r="C38" s="1146">
        <v>6</v>
      </c>
      <c r="D38" s="1149" t="s">
        <v>715</v>
      </c>
      <c r="E38" s="1390">
        <v>2</v>
      </c>
      <c r="F38" s="888">
        <v>1</v>
      </c>
      <c r="G38" s="887"/>
      <c r="H38" s="930"/>
      <c r="I38" s="1413">
        <f t="shared" si="1"/>
        <v>3</v>
      </c>
      <c r="J38" s="1109"/>
      <c r="K38" s="1243"/>
    </row>
    <row r="39" spans="2:11" s="991" customFormat="1" ht="14.1" customHeight="1" x14ac:dyDescent="0.2">
      <c r="B39" s="2835"/>
      <c r="C39" s="1160">
        <v>7</v>
      </c>
      <c r="D39" s="1148" t="s">
        <v>677</v>
      </c>
      <c r="E39" s="1390">
        <v>3</v>
      </c>
      <c r="F39" s="888">
        <v>4</v>
      </c>
      <c r="G39" s="887">
        <v>3</v>
      </c>
      <c r="H39" s="930">
        <v>4</v>
      </c>
      <c r="I39" s="1413">
        <f t="shared" si="1"/>
        <v>14</v>
      </c>
      <c r="J39" s="1109"/>
      <c r="K39" s="1243"/>
    </row>
    <row r="40" spans="2:11" s="991" customFormat="1" ht="14.1" customHeight="1" x14ac:dyDescent="0.2">
      <c r="B40" s="2835"/>
      <c r="C40" s="1146">
        <v>8</v>
      </c>
      <c r="D40" s="1150" t="s">
        <v>676</v>
      </c>
      <c r="E40" s="1390">
        <v>2</v>
      </c>
      <c r="F40" s="888">
        <v>1</v>
      </c>
      <c r="G40" s="887">
        <v>1</v>
      </c>
      <c r="H40" s="930"/>
      <c r="I40" s="1413">
        <f t="shared" si="1"/>
        <v>4</v>
      </c>
      <c r="J40" s="1109"/>
      <c r="K40" s="1243"/>
    </row>
    <row r="41" spans="2:11" s="991" customFormat="1" ht="14.1" customHeight="1" x14ac:dyDescent="0.2">
      <c r="B41" s="2835"/>
      <c r="C41" s="1160">
        <v>9</v>
      </c>
      <c r="D41" s="1150" t="s">
        <v>712</v>
      </c>
      <c r="E41" s="1390">
        <v>2</v>
      </c>
      <c r="F41" s="888">
        <v>1</v>
      </c>
      <c r="G41" s="887">
        <v>1</v>
      </c>
      <c r="H41" s="930"/>
      <c r="I41" s="1413">
        <f t="shared" si="1"/>
        <v>4</v>
      </c>
      <c r="J41" s="1109"/>
      <c r="K41" s="1243"/>
    </row>
    <row r="42" spans="2:11" s="991" customFormat="1" ht="14.1" customHeight="1" x14ac:dyDescent="0.2">
      <c r="B42" s="2835"/>
      <c r="C42" s="1146">
        <v>10</v>
      </c>
      <c r="D42" s="1150" t="s">
        <v>673</v>
      </c>
      <c r="E42" s="1390">
        <v>2</v>
      </c>
      <c r="F42" s="888">
        <v>1</v>
      </c>
      <c r="G42" s="887">
        <v>1</v>
      </c>
      <c r="H42" s="930"/>
      <c r="I42" s="1413">
        <f t="shared" si="1"/>
        <v>4</v>
      </c>
      <c r="J42" s="1109"/>
      <c r="K42" s="1243"/>
    </row>
    <row r="43" spans="2:11" s="991" customFormat="1" ht="14.1" customHeight="1" x14ac:dyDescent="0.2">
      <c r="B43" s="2835"/>
      <c r="C43" s="1160">
        <v>11</v>
      </c>
      <c r="D43" s="1150" t="s">
        <v>674</v>
      </c>
      <c r="E43" s="1390">
        <v>2</v>
      </c>
      <c r="F43" s="888">
        <v>1</v>
      </c>
      <c r="G43" s="887">
        <v>1</v>
      </c>
      <c r="H43" s="930"/>
      <c r="I43" s="1413">
        <f t="shared" si="1"/>
        <v>4</v>
      </c>
      <c r="J43" s="1109"/>
      <c r="K43" s="1243"/>
    </row>
    <row r="44" spans="2:11" s="991" customFormat="1" ht="14.1" customHeight="1" x14ac:dyDescent="0.2">
      <c r="B44" s="2835"/>
      <c r="C44" s="1146">
        <v>12</v>
      </c>
      <c r="D44" s="1150" t="s">
        <v>681</v>
      </c>
      <c r="E44" s="1390">
        <v>1</v>
      </c>
      <c r="F44" s="888"/>
      <c r="G44" s="887"/>
      <c r="H44" s="930"/>
      <c r="I44" s="1413">
        <f t="shared" si="1"/>
        <v>1</v>
      </c>
      <c r="J44" s="1109"/>
      <c r="K44" s="1243"/>
    </row>
    <row r="45" spans="2:11" s="991" customFormat="1" ht="14.1" customHeight="1" x14ac:dyDescent="0.2">
      <c r="B45" s="2835"/>
      <c r="C45" s="1160">
        <v>13</v>
      </c>
      <c r="D45" s="1150" t="s">
        <v>680</v>
      </c>
      <c r="E45" s="1390">
        <v>3</v>
      </c>
      <c r="F45" s="888">
        <v>3</v>
      </c>
      <c r="G45" s="887">
        <v>3</v>
      </c>
      <c r="H45" s="930">
        <v>3</v>
      </c>
      <c r="I45" s="1413">
        <f t="shared" si="1"/>
        <v>12</v>
      </c>
      <c r="J45" s="1109"/>
      <c r="K45" s="1243"/>
    </row>
    <row r="46" spans="2:11" s="991" customFormat="1" ht="14.1" customHeight="1" x14ac:dyDescent="0.2">
      <c r="B46" s="2835"/>
      <c r="C46" s="1146">
        <v>14</v>
      </c>
      <c r="D46" s="1150" t="s">
        <v>678</v>
      </c>
      <c r="E46" s="1390">
        <v>1</v>
      </c>
      <c r="F46" s="888">
        <v>1</v>
      </c>
      <c r="G46" s="887">
        <v>1</v>
      </c>
      <c r="H46" s="930"/>
      <c r="I46" s="1413">
        <f t="shared" si="1"/>
        <v>3</v>
      </c>
      <c r="J46" s="1109"/>
      <c r="K46" s="1243"/>
    </row>
    <row r="47" spans="2:11" s="991" customFormat="1" ht="14.1" customHeight="1" x14ac:dyDescent="0.2">
      <c r="B47" s="2835"/>
      <c r="C47" s="1160">
        <v>15</v>
      </c>
      <c r="D47" s="1149" t="s">
        <v>719</v>
      </c>
      <c r="E47" s="1390">
        <v>1</v>
      </c>
      <c r="F47" s="888">
        <v>1</v>
      </c>
      <c r="G47" s="887"/>
      <c r="H47" s="930"/>
      <c r="I47" s="1413">
        <f t="shared" si="1"/>
        <v>2</v>
      </c>
      <c r="J47" s="1109"/>
      <c r="K47" s="1243"/>
    </row>
    <row r="48" spans="2:11" s="991" customFormat="1" ht="14.1" customHeight="1" x14ac:dyDescent="0.2">
      <c r="B48" s="2835"/>
      <c r="C48" s="1332">
        <v>16</v>
      </c>
      <c r="D48" s="1287" t="s">
        <v>682</v>
      </c>
      <c r="E48" s="1407">
        <v>1</v>
      </c>
      <c r="F48" s="1285">
        <v>1</v>
      </c>
      <c r="G48" s="1284">
        <v>1</v>
      </c>
      <c r="H48" s="1283">
        <v>1</v>
      </c>
      <c r="I48" s="1413">
        <f t="shared" si="1"/>
        <v>4</v>
      </c>
      <c r="J48" s="1357"/>
      <c r="K48" s="1243"/>
    </row>
    <row r="49" spans="2:11" s="991" customFormat="1" ht="19.350000000000001" customHeight="1" thickBot="1" x14ac:dyDescent="0.25">
      <c r="B49" s="2835"/>
      <c r="C49" s="1280" t="s">
        <v>857</v>
      </c>
      <c r="D49" s="1279"/>
      <c r="E49" s="1585"/>
      <c r="F49" s="921"/>
      <c r="G49" s="920"/>
      <c r="H49" s="920"/>
      <c r="I49" s="1413">
        <f t="shared" si="1"/>
        <v>0</v>
      </c>
      <c r="J49" s="2019"/>
      <c r="K49" s="1243"/>
    </row>
    <row r="50" spans="2:11" s="1223" customFormat="1" ht="19.5" customHeight="1" thickTop="1" x14ac:dyDescent="0.2">
      <c r="B50" s="1356"/>
      <c r="C50" s="1266" t="s">
        <v>773</v>
      </c>
      <c r="D50" s="1275"/>
      <c r="E50" s="1273">
        <f>SUM(E51:E56)</f>
        <v>0</v>
      </c>
      <c r="F50" s="1273">
        <f>SUM(F51:F56)</f>
        <v>0</v>
      </c>
      <c r="G50" s="1273">
        <f>SUM(G51:G56)</f>
        <v>0</v>
      </c>
      <c r="H50" s="1274">
        <f>SUM(H51:H56)</f>
        <v>0</v>
      </c>
      <c r="I50" s="1400">
        <f t="shared" si="1"/>
        <v>0</v>
      </c>
      <c r="J50" s="1355"/>
      <c r="K50" s="1243"/>
    </row>
    <row r="51" spans="2:11" s="1223" customFormat="1" ht="14.1" customHeight="1" x14ac:dyDescent="0.2">
      <c r="B51" s="988"/>
      <c r="C51" s="1126">
        <v>1</v>
      </c>
      <c r="D51" s="1259"/>
      <c r="E51" s="1392"/>
      <c r="F51" s="894"/>
      <c r="G51" s="893"/>
      <c r="H51" s="898"/>
      <c r="I51" s="1383">
        <f t="shared" si="1"/>
        <v>0</v>
      </c>
      <c r="J51" s="1111"/>
      <c r="K51" s="1243"/>
    </row>
    <row r="52" spans="2:11" s="1223" customFormat="1" ht="14.1" customHeight="1" x14ac:dyDescent="0.2">
      <c r="B52" s="988"/>
      <c r="C52" s="1126">
        <v>2</v>
      </c>
      <c r="D52" s="1253"/>
      <c r="E52" s="1392"/>
      <c r="F52" s="894"/>
      <c r="G52" s="893"/>
      <c r="H52" s="898"/>
      <c r="I52" s="1383">
        <f t="shared" si="1"/>
        <v>0</v>
      </c>
      <c r="J52" s="1111"/>
      <c r="K52" s="1243"/>
    </row>
    <row r="53" spans="2:11" s="1223" customFormat="1" ht="14.1" customHeight="1" x14ac:dyDescent="0.2">
      <c r="B53" s="988"/>
      <c r="C53" s="1126">
        <v>3</v>
      </c>
      <c r="D53" s="1253"/>
      <c r="E53" s="1392"/>
      <c r="F53" s="894"/>
      <c r="G53" s="893"/>
      <c r="H53" s="898"/>
      <c r="I53" s="1383">
        <f t="shared" si="1"/>
        <v>0</v>
      </c>
      <c r="J53" s="1111"/>
      <c r="K53" s="1243"/>
    </row>
    <row r="54" spans="2:11" s="1223" customFormat="1" ht="14.1" customHeight="1" x14ac:dyDescent="0.2">
      <c r="B54" s="929"/>
      <c r="C54" s="1125">
        <v>4</v>
      </c>
      <c r="D54" s="1253"/>
      <c r="E54" s="1390"/>
      <c r="F54" s="888"/>
      <c r="G54" s="887"/>
      <c r="H54" s="930"/>
      <c r="I54" s="1383">
        <f t="shared" si="1"/>
        <v>0</v>
      </c>
      <c r="J54" s="883"/>
      <c r="K54" s="1243"/>
    </row>
    <row r="55" spans="2:11" s="1223" customFormat="1" ht="14.1" customHeight="1" x14ac:dyDescent="0.2">
      <c r="B55" s="929"/>
      <c r="C55" s="1125">
        <v>5</v>
      </c>
      <c r="D55" s="1253"/>
      <c r="E55" s="1390"/>
      <c r="F55" s="888"/>
      <c r="G55" s="887"/>
      <c r="H55" s="930"/>
      <c r="I55" s="1383">
        <f t="shared" si="1"/>
        <v>0</v>
      </c>
      <c r="J55" s="883"/>
      <c r="K55" s="1243"/>
    </row>
    <row r="56" spans="2:11" s="1223" customFormat="1" ht="14.1" customHeight="1" thickBot="1" x14ac:dyDescent="0.25">
      <c r="B56" s="926"/>
      <c r="C56" s="1132">
        <v>6</v>
      </c>
      <c r="D56" s="1248"/>
      <c r="E56" s="1398"/>
      <c r="F56" s="911"/>
      <c r="G56" s="910"/>
      <c r="H56" s="1143"/>
      <c r="I56" s="1383">
        <f t="shared" si="1"/>
        <v>0</v>
      </c>
      <c r="J56" s="1354"/>
      <c r="K56" s="1243"/>
    </row>
    <row r="57" spans="2:11" s="1223" customFormat="1" ht="19.350000000000001" customHeight="1" thickTop="1" x14ac:dyDescent="0.2">
      <c r="B57" s="1265"/>
      <c r="C57" s="1266" t="s">
        <v>772</v>
      </c>
      <c r="D57" s="1265"/>
      <c r="E57" s="1263">
        <f>SUM(E58:E62)</f>
        <v>0</v>
      </c>
      <c r="F57" s="1264">
        <f>SUM(F58:F62)</f>
        <v>0</v>
      </c>
      <c r="G57" s="1263">
        <f>SUM(G58:G62)</f>
        <v>0</v>
      </c>
      <c r="H57" s="1263">
        <f>SUM(H58:H62)</f>
        <v>0</v>
      </c>
      <c r="I57" s="1401">
        <f t="shared" si="1"/>
        <v>0</v>
      </c>
      <c r="J57" s="1353"/>
      <c r="K57" s="1243"/>
    </row>
    <row r="58" spans="2:11" s="1223" customFormat="1" ht="14.1" customHeight="1" x14ac:dyDescent="0.2">
      <c r="B58" s="988"/>
      <c r="C58" s="1126">
        <v>1</v>
      </c>
      <c r="D58" s="1253"/>
      <c r="E58" s="1392"/>
      <c r="F58" s="894"/>
      <c r="G58" s="893"/>
      <c r="H58" s="898"/>
      <c r="I58" s="1383">
        <f t="shared" si="1"/>
        <v>0</v>
      </c>
      <c r="J58" s="1111"/>
      <c r="K58" s="1243"/>
    </row>
    <row r="59" spans="2:11" s="1223" customFormat="1" ht="14.1" customHeight="1" x14ac:dyDescent="0.2">
      <c r="B59" s="929"/>
      <c r="C59" s="1125">
        <v>2</v>
      </c>
      <c r="D59" s="1253"/>
      <c r="E59" s="1390"/>
      <c r="F59" s="888"/>
      <c r="G59" s="887"/>
      <c r="H59" s="930"/>
      <c r="I59" s="1383">
        <f t="shared" si="1"/>
        <v>0</v>
      </c>
      <c r="J59" s="883"/>
      <c r="K59" s="1243"/>
    </row>
    <row r="60" spans="2:11" s="1223" customFormat="1" ht="14.1" customHeight="1" x14ac:dyDescent="0.2">
      <c r="B60" s="1133"/>
      <c r="C60" s="1125">
        <v>3</v>
      </c>
      <c r="D60" s="1253"/>
      <c r="E60" s="1390"/>
      <c r="F60" s="888"/>
      <c r="G60" s="887"/>
      <c r="H60" s="930"/>
      <c r="I60" s="1383">
        <f t="shared" si="1"/>
        <v>0</v>
      </c>
      <c r="J60" s="883"/>
      <c r="K60" s="1243"/>
    </row>
    <row r="61" spans="2:11" s="1223" customFormat="1" ht="14.1" customHeight="1" x14ac:dyDescent="0.2">
      <c r="B61" s="929"/>
      <c r="C61" s="1125">
        <v>4</v>
      </c>
      <c r="D61" s="1253"/>
      <c r="E61" s="1390"/>
      <c r="F61" s="888"/>
      <c r="G61" s="887"/>
      <c r="H61" s="930"/>
      <c r="I61" s="1345">
        <f t="shared" si="1"/>
        <v>0</v>
      </c>
      <c r="J61" s="883"/>
      <c r="K61" s="1243"/>
    </row>
    <row r="62" spans="2:11" s="1223" customFormat="1" ht="14.1" customHeight="1" thickBot="1" x14ac:dyDescent="0.25">
      <c r="B62" s="1351"/>
      <c r="C62" s="1249">
        <v>5</v>
      </c>
      <c r="D62" s="1466"/>
      <c r="E62" s="1388"/>
      <c r="F62" s="1246"/>
      <c r="G62" s="1122"/>
      <c r="H62" s="1139"/>
      <c r="I62" s="1499">
        <f t="shared" si="1"/>
        <v>0</v>
      </c>
      <c r="J62" s="1350"/>
      <c r="K62" s="1243"/>
    </row>
    <row r="63" spans="2:11" s="1223" customFormat="1" ht="14.1" customHeight="1" thickTop="1" x14ac:dyDescent="0.2">
      <c r="B63" s="1349"/>
      <c r="C63" s="1241" t="s">
        <v>828</v>
      </c>
      <c r="D63" s="1241"/>
      <c r="E63" s="1385"/>
      <c r="F63" s="1240"/>
      <c r="G63" s="1240"/>
      <c r="H63" s="1240"/>
      <c r="I63" s="1383">
        <f t="shared" si="1"/>
        <v>0</v>
      </c>
      <c r="J63" s="1347"/>
    </row>
    <row r="64" spans="2:11" s="1223" customFormat="1" ht="14.1" customHeight="1" x14ac:dyDescent="0.2">
      <c r="B64" s="1346"/>
      <c r="C64" s="1235" t="s">
        <v>721</v>
      </c>
      <c r="D64" s="1235"/>
      <c r="E64" s="1382"/>
      <c r="F64" s="1234"/>
      <c r="G64" s="1234"/>
      <c r="H64" s="1234"/>
      <c r="I64" s="1383">
        <f t="shared" si="1"/>
        <v>0</v>
      </c>
      <c r="J64" s="1344"/>
    </row>
    <row r="65" spans="2:10" s="1223" customFormat="1" ht="14.1" customHeight="1" x14ac:dyDescent="0.2">
      <c r="B65" s="1346"/>
      <c r="C65" s="1235" t="s">
        <v>829</v>
      </c>
      <c r="D65" s="1235"/>
      <c r="E65" s="1382"/>
      <c r="F65" s="1234"/>
      <c r="G65" s="1234"/>
      <c r="H65" s="1234"/>
      <c r="I65" s="1383">
        <f t="shared" si="1"/>
        <v>0</v>
      </c>
      <c r="J65" s="1344"/>
    </row>
    <row r="66" spans="2:10" s="1223" customFormat="1" ht="14.1" customHeight="1" thickBot="1" x14ac:dyDescent="0.25">
      <c r="B66" s="1343"/>
      <c r="C66" s="1642" t="s">
        <v>853</v>
      </c>
      <c r="D66" s="1342"/>
      <c r="E66" s="1380"/>
      <c r="F66" s="1341"/>
      <c r="G66" s="1341"/>
      <c r="H66" s="1340"/>
      <c r="I66" s="1383">
        <f t="shared" si="1"/>
        <v>0</v>
      </c>
      <c r="J66" s="1338"/>
    </row>
    <row r="67" spans="2:10" ht="15" customHeight="1" x14ac:dyDescent="0.2">
      <c r="C67" s="1472"/>
      <c r="D67" s="2022"/>
      <c r="E67" s="2023"/>
      <c r="F67" s="2023"/>
      <c r="G67" s="2023"/>
      <c r="H67" s="2023"/>
      <c r="I67" s="2023"/>
    </row>
    <row r="68" spans="2:10" ht="15.75" x14ac:dyDescent="0.25">
      <c r="C68" s="1471"/>
      <c r="D68" s="1470"/>
      <c r="E68" s="1469"/>
      <c r="F68" s="1469"/>
      <c r="G68" s="1469"/>
      <c r="H68" s="1469"/>
      <c r="I68" s="1468"/>
    </row>
    <row r="69" spans="2:10" x14ac:dyDescent="0.2">
      <c r="D69" s="1095"/>
      <c r="E69" s="1220"/>
      <c r="F69" s="1095"/>
      <c r="G69" s="1095"/>
      <c r="H69" s="1203"/>
      <c r="I69" s="1095"/>
    </row>
  </sheetData>
  <sheetProtection algorithmName="SHA-512" hashValue="F8C+f7ELHTHT0iGb9+eMQY4KLZN/nqLmABiVg8Xg56usLFuF5/1r2/c9T7LmR9yktZg2wJqcTP9b/WhopPIWzg==" saltValue="XRoajJPLP5dAw9dfTyqUxQ==" spinCount="100000" sheet="1" formatRows="0"/>
  <mergeCells count="13">
    <mergeCell ref="B21:B32"/>
    <mergeCell ref="B33:B49"/>
    <mergeCell ref="J6:J12"/>
    <mergeCell ref="E9:H9"/>
    <mergeCell ref="J13:J19"/>
    <mergeCell ref="E7:H7"/>
    <mergeCell ref="I2:J2"/>
    <mergeCell ref="D3:H3"/>
    <mergeCell ref="H5:I5"/>
    <mergeCell ref="B6:D12"/>
    <mergeCell ref="I6:I12"/>
    <mergeCell ref="E10:H10"/>
    <mergeCell ref="E12:H12"/>
  </mergeCells>
  <printOptions horizontalCentered="1"/>
  <pageMargins left="0.59055118110236227" right="0.51181102362204722" top="1.1811023622047245" bottom="0.98425196850393704" header="0.51181102362204722" footer="0.51181102362204722"/>
  <pageSetup paperSize="9" scale="45"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C626361C-B287-4D92-B633-9FE6B21BCB7D}">
          <x14:formula1>
            <xm:f>słownik!$A$2:$A$175</xm:f>
          </x14:formula1>
          <xm:sqref>D51:D56 D58:D62</xm:sqref>
        </x14:dataValidation>
      </x14:dataValidations>
    </ext>
  </extLst>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8A46DE-8CB8-432F-9B54-DFA5AA13DCCE}">
  <sheetPr>
    <tabColor rgb="FFFF0000"/>
    <pageSetUpPr fitToPage="1"/>
  </sheetPr>
  <dimension ref="B1:O71"/>
  <sheetViews>
    <sheetView view="pageBreakPreview" zoomScale="80" zoomScaleNormal="100" zoomScaleSheetLayoutView="80" workbookViewId="0">
      <selection activeCell="L1" sqref="L1:N1"/>
    </sheetView>
  </sheetViews>
  <sheetFormatPr defaultColWidth="9.28515625" defaultRowHeight="12.75" x14ac:dyDescent="0.2"/>
  <cols>
    <col min="1" max="1" width="2.85546875" style="874" customWidth="1"/>
    <col min="2" max="2" width="6.42578125" style="874" customWidth="1"/>
    <col min="3" max="3" width="4.42578125" style="874" customWidth="1"/>
    <col min="4" max="4" width="46" style="874" customWidth="1"/>
    <col min="5" max="10" width="6.7109375" style="874" customWidth="1"/>
    <col min="11" max="11" width="6.5703125" style="874" customWidth="1"/>
    <col min="12" max="12" width="6.7109375" style="874" customWidth="1"/>
    <col min="13" max="13" width="8.5703125" style="874" customWidth="1"/>
    <col min="14" max="14" width="13.5703125" style="874" customWidth="1"/>
    <col min="15" max="15" width="5.42578125" style="874" customWidth="1"/>
    <col min="16" max="16384" width="9.28515625" style="874"/>
  </cols>
  <sheetData>
    <row r="1" spans="2:15" s="1223" customFormat="1" ht="18" x14ac:dyDescent="0.2">
      <c r="B1" s="966"/>
      <c r="C1" s="966"/>
      <c r="D1" s="965" t="str">
        <f>wizyt!C3</f>
        <v>??</v>
      </c>
      <c r="E1" s="1017"/>
      <c r="F1" s="1017"/>
      <c r="G1" s="1017"/>
      <c r="H1" s="1017"/>
      <c r="I1" s="1017"/>
      <c r="J1" s="1017"/>
      <c r="K1" s="1017"/>
      <c r="L1" s="2040" t="str">
        <f>wizyt!$B$1</f>
        <v xml:space="preserve"> </v>
      </c>
      <c r="M1" s="2708" t="str">
        <f>wizyt!$D$1</f>
        <v xml:space="preserve"> </v>
      </c>
      <c r="N1" s="2709"/>
    </row>
    <row r="2" spans="2:15" s="1223" customFormat="1" ht="20.25" x14ac:dyDescent="0.2">
      <c r="B2" s="270"/>
      <c r="C2" s="270"/>
      <c r="D2" s="2710" t="s">
        <v>755</v>
      </c>
      <c r="E2" s="2710"/>
      <c r="F2" s="2710"/>
      <c r="G2" s="2710"/>
      <c r="H2" s="2710"/>
      <c r="I2" s="2710"/>
      <c r="J2" s="2710"/>
      <c r="K2" s="2710"/>
      <c r="L2" s="2710"/>
      <c r="M2" s="998" t="str">
        <f>wizyt!H3</f>
        <v>2023/2024</v>
      </c>
      <c r="N2" s="270"/>
    </row>
    <row r="3" spans="2:15" s="1223" customFormat="1" ht="18.75" customHeight="1" x14ac:dyDescent="0.2">
      <c r="B3" s="997" t="s">
        <v>775</v>
      </c>
      <c r="C3" s="963"/>
      <c r="D3" s="996"/>
      <c r="E3" s="996"/>
      <c r="F3" s="996"/>
      <c r="G3" s="1500" t="s">
        <v>858</v>
      </c>
      <c r="H3" s="996"/>
      <c r="I3" s="996"/>
      <c r="J3" s="996" t="s">
        <v>30</v>
      </c>
      <c r="K3" s="996"/>
      <c r="L3" s="996"/>
      <c r="M3" s="995"/>
      <c r="N3" s="270"/>
    </row>
    <row r="4" spans="2:15" s="1223" customFormat="1" ht="27" customHeight="1" thickBot="1" x14ac:dyDescent="0.25">
      <c r="B4" s="1461" t="s">
        <v>887</v>
      </c>
      <c r="C4" s="1322"/>
      <c r="D4" s="330"/>
      <c r="E4" s="1016"/>
      <c r="F4" s="1016"/>
      <c r="G4" s="1321"/>
      <c r="H4" s="1016"/>
      <c r="I4" s="1016"/>
      <c r="J4" s="2849"/>
      <c r="K4" s="2849"/>
      <c r="L4" s="2849"/>
      <c r="M4" s="2849"/>
      <c r="N4" s="270"/>
    </row>
    <row r="5" spans="2:15" s="1223" customFormat="1" ht="12.75" customHeight="1" x14ac:dyDescent="0.2">
      <c r="B5" s="2713" t="s">
        <v>756</v>
      </c>
      <c r="C5" s="2765"/>
      <c r="D5" s="2765"/>
      <c r="E5" s="2850" t="s">
        <v>691</v>
      </c>
      <c r="F5" s="2851"/>
      <c r="G5" s="2851"/>
      <c r="H5" s="2851"/>
      <c r="I5" s="2851"/>
      <c r="J5" s="2852"/>
      <c r="K5" s="2862" t="s">
        <v>109</v>
      </c>
      <c r="L5" s="2863"/>
      <c r="M5" s="2853" t="s">
        <v>790</v>
      </c>
      <c r="N5" s="2838" t="s">
        <v>758</v>
      </c>
    </row>
    <row r="6" spans="2:15" s="1223" customFormat="1" ht="12.75" customHeight="1" x14ac:dyDescent="0.2">
      <c r="B6" s="2715"/>
      <c r="C6" s="2766"/>
      <c r="D6" s="2766"/>
      <c r="E6" s="2841" t="s">
        <v>817</v>
      </c>
      <c r="F6" s="2841"/>
      <c r="G6" s="2841"/>
      <c r="H6" s="2841"/>
      <c r="I6" s="2841"/>
      <c r="J6" s="2842"/>
      <c r="K6" s="2864"/>
      <c r="L6" s="2865"/>
      <c r="M6" s="2854"/>
      <c r="N6" s="2839"/>
    </row>
    <row r="7" spans="2:15" s="1223" customFormat="1" ht="12.75" customHeight="1" x14ac:dyDescent="0.2">
      <c r="B7" s="2715"/>
      <c r="C7" s="2766"/>
      <c r="D7" s="2766"/>
      <c r="E7" s="958" t="s">
        <v>523</v>
      </c>
      <c r="F7" s="958" t="s">
        <v>524</v>
      </c>
      <c r="G7" s="958" t="s">
        <v>525</v>
      </c>
      <c r="H7" s="960" t="s">
        <v>526</v>
      </c>
      <c r="I7" s="960" t="s">
        <v>527</v>
      </c>
      <c r="J7" s="1376" t="s">
        <v>528</v>
      </c>
      <c r="K7" s="2856" t="s">
        <v>862</v>
      </c>
      <c r="L7" s="2859" t="s">
        <v>856</v>
      </c>
      <c r="M7" s="2854"/>
      <c r="N7" s="2839"/>
    </row>
    <row r="8" spans="2:15" s="1223" customFormat="1" ht="12.75" customHeight="1" x14ac:dyDescent="0.2">
      <c r="B8" s="2715"/>
      <c r="C8" s="2766"/>
      <c r="D8" s="2766"/>
      <c r="E8" s="2873" t="s">
        <v>872</v>
      </c>
      <c r="F8" s="2874"/>
      <c r="G8" s="2824" t="s">
        <v>856</v>
      </c>
      <c r="H8" s="2825"/>
      <c r="I8" s="2825"/>
      <c r="J8" s="2826"/>
      <c r="K8" s="2857"/>
      <c r="L8" s="2860"/>
      <c r="M8" s="2854"/>
      <c r="N8" s="2839"/>
    </row>
    <row r="9" spans="2:15" s="1223" customFormat="1" ht="12.75" customHeight="1" x14ac:dyDescent="0.2">
      <c r="B9" s="2715"/>
      <c r="C9" s="2766"/>
      <c r="D9" s="2766"/>
      <c r="E9" s="2754" t="s">
        <v>844</v>
      </c>
      <c r="F9" s="2695"/>
      <c r="G9" s="2695"/>
      <c r="H9" s="2695"/>
      <c r="I9" s="2695"/>
      <c r="J9" s="2809"/>
      <c r="K9" s="2857"/>
      <c r="L9" s="2860"/>
      <c r="M9" s="2854"/>
      <c r="N9" s="2839"/>
    </row>
    <row r="10" spans="2:15" s="1223" customFormat="1" ht="12.75" customHeight="1" x14ac:dyDescent="0.2">
      <c r="B10" s="2715"/>
      <c r="C10" s="2766"/>
      <c r="D10" s="2766"/>
      <c r="E10" s="1728">
        <f>'kalendarz  A'!$F$30</f>
        <v>27</v>
      </c>
      <c r="F10" s="1728">
        <f>'kalendarz  A'!$F$30</f>
        <v>27</v>
      </c>
      <c r="G10" s="1728">
        <f>'kalendarz  A'!$F$30</f>
        <v>27</v>
      </c>
      <c r="H10" s="1728">
        <f>'kalendarz  A'!$F$30</f>
        <v>27</v>
      </c>
      <c r="I10" s="1728">
        <f>'kalendarz  A'!$F$30</f>
        <v>27</v>
      </c>
      <c r="J10" s="1728">
        <f>'kalendarz  A'!$F$31</f>
        <v>11</v>
      </c>
      <c r="K10" s="2857"/>
      <c r="L10" s="2860"/>
      <c r="M10" s="2854"/>
      <c r="N10" s="2839"/>
    </row>
    <row r="11" spans="2:15" s="1223" customFormat="1" ht="16.5" customHeight="1" thickBot="1" x14ac:dyDescent="0.25">
      <c r="B11" s="2717"/>
      <c r="C11" s="2767"/>
      <c r="D11" s="2767"/>
      <c r="E11" s="2827" t="s">
        <v>845</v>
      </c>
      <c r="F11" s="2828"/>
      <c r="G11" s="2828"/>
      <c r="H11" s="2828"/>
      <c r="I11" s="2828"/>
      <c r="J11" s="2829"/>
      <c r="K11" s="2858"/>
      <c r="L11" s="2861"/>
      <c r="M11" s="2855"/>
      <c r="N11" s="2840"/>
    </row>
    <row r="12" spans="2:15" s="1223" customFormat="1" ht="27" customHeight="1" thickBot="1" x14ac:dyDescent="0.25">
      <c r="B12" s="1375"/>
      <c r="C12" s="1316"/>
      <c r="D12" s="1315" t="s">
        <v>818</v>
      </c>
      <c r="E12" s="1314">
        <f t="shared" ref="E12:J12" si="0">SUM(E16:E18)+E13</f>
        <v>30</v>
      </c>
      <c r="F12" s="1314">
        <f t="shared" si="0"/>
        <v>32</v>
      </c>
      <c r="G12" s="1314">
        <f t="shared" si="0"/>
        <v>33</v>
      </c>
      <c r="H12" s="1314">
        <f t="shared" si="0"/>
        <v>27</v>
      </c>
      <c r="I12" s="1314">
        <f t="shared" si="0"/>
        <v>23</v>
      </c>
      <c r="J12" s="1314">
        <f t="shared" si="0"/>
        <v>18</v>
      </c>
      <c r="K12" s="1418">
        <f t="shared" ref="K12:K18" si="1">SUM(E12:F12)</f>
        <v>62</v>
      </c>
      <c r="L12" s="1313">
        <f t="shared" ref="L12:L18" si="2">SUM(G12:J12)</f>
        <v>101</v>
      </c>
      <c r="M12" s="1313">
        <f>SUM(K12:L12)</f>
        <v>163</v>
      </c>
      <c r="N12" s="2843"/>
      <c r="O12" s="1243"/>
    </row>
    <row r="13" spans="2:15" s="1223" customFormat="1" ht="14.25" customHeight="1" x14ac:dyDescent="0.2">
      <c r="B13" s="1372"/>
      <c r="C13" s="1308"/>
      <c r="D13" s="1183" t="s">
        <v>819</v>
      </c>
      <c r="E13" s="1374">
        <f t="shared" ref="E13:J13" si="3">SUM(E14:E15)</f>
        <v>30</v>
      </c>
      <c r="F13" s="1374">
        <f t="shared" si="3"/>
        <v>32</v>
      </c>
      <c r="G13" s="1307">
        <f t="shared" si="3"/>
        <v>33</v>
      </c>
      <c r="H13" s="1307">
        <f t="shared" si="3"/>
        <v>27</v>
      </c>
      <c r="I13" s="1307">
        <f t="shared" si="3"/>
        <v>23</v>
      </c>
      <c r="J13" s="1307">
        <f t="shared" si="3"/>
        <v>18</v>
      </c>
      <c r="K13" s="1416">
        <f t="shared" si="1"/>
        <v>62</v>
      </c>
      <c r="L13" s="1310">
        <f t="shared" si="2"/>
        <v>101</v>
      </c>
      <c r="M13" s="1373">
        <f>SUM(E13:J13)</f>
        <v>163</v>
      </c>
      <c r="N13" s="2844"/>
      <c r="O13" s="1243"/>
    </row>
    <row r="14" spans="2:15" s="1223" customFormat="1" ht="14.25" customHeight="1" x14ac:dyDescent="0.2">
      <c r="B14" s="1372"/>
      <c r="C14" s="1308"/>
      <c r="D14" s="1183" t="s">
        <v>820</v>
      </c>
      <c r="E14" s="1374">
        <f t="shared" ref="E14:J14" si="4">SUM(E20:E32)</f>
        <v>0</v>
      </c>
      <c r="F14" s="1374">
        <f t="shared" si="4"/>
        <v>0</v>
      </c>
      <c r="G14" s="1307">
        <f t="shared" si="4"/>
        <v>0</v>
      </c>
      <c r="H14" s="1307">
        <f t="shared" si="4"/>
        <v>0</v>
      </c>
      <c r="I14" s="1307">
        <f t="shared" si="4"/>
        <v>0</v>
      </c>
      <c r="J14" s="1307">
        <f t="shared" si="4"/>
        <v>0</v>
      </c>
      <c r="K14" s="1417">
        <f t="shared" si="1"/>
        <v>0</v>
      </c>
      <c r="L14" s="1310">
        <f t="shared" si="2"/>
        <v>0</v>
      </c>
      <c r="M14" s="1373">
        <f>SUM(E14:J14)</f>
        <v>0</v>
      </c>
      <c r="N14" s="2844"/>
      <c r="O14" s="1243"/>
    </row>
    <row r="15" spans="2:15" s="1223" customFormat="1" ht="14.25" customHeight="1" x14ac:dyDescent="0.2">
      <c r="B15" s="1372"/>
      <c r="C15" s="1308"/>
      <c r="D15" s="1183" t="s">
        <v>821</v>
      </c>
      <c r="E15" s="1374">
        <f t="shared" ref="E15:J15" si="5">SUM(E33:E51)</f>
        <v>30</v>
      </c>
      <c r="F15" s="1374">
        <f t="shared" si="5"/>
        <v>32</v>
      </c>
      <c r="G15" s="1307">
        <f t="shared" si="5"/>
        <v>33</v>
      </c>
      <c r="H15" s="1307">
        <f t="shared" si="5"/>
        <v>27</v>
      </c>
      <c r="I15" s="1307">
        <f t="shared" si="5"/>
        <v>23</v>
      </c>
      <c r="J15" s="1307">
        <f t="shared" si="5"/>
        <v>18</v>
      </c>
      <c r="K15" s="1417">
        <f t="shared" si="1"/>
        <v>62</v>
      </c>
      <c r="L15" s="1310">
        <f t="shared" si="2"/>
        <v>101</v>
      </c>
      <c r="M15" s="1373">
        <f>SUM(E15:J15)</f>
        <v>163</v>
      </c>
      <c r="N15" s="2844"/>
      <c r="O15" s="1243"/>
    </row>
    <row r="16" spans="2:15" s="1223" customFormat="1" ht="14.25" customHeight="1" x14ac:dyDescent="0.2">
      <c r="B16" s="1372"/>
      <c r="C16" s="1308"/>
      <c r="D16" s="1183" t="s">
        <v>822</v>
      </c>
      <c r="E16" s="1374">
        <f t="shared" ref="E16:J16" si="6">E52</f>
        <v>0</v>
      </c>
      <c r="F16" s="1374">
        <f t="shared" si="6"/>
        <v>0</v>
      </c>
      <c r="G16" s="1307">
        <f t="shared" si="6"/>
        <v>0</v>
      </c>
      <c r="H16" s="1311">
        <f t="shared" si="6"/>
        <v>0</v>
      </c>
      <c r="I16" s="1311">
        <f t="shared" si="6"/>
        <v>0</v>
      </c>
      <c r="J16" s="1312">
        <f t="shared" si="6"/>
        <v>0</v>
      </c>
      <c r="K16" s="1416">
        <f t="shared" si="1"/>
        <v>0</v>
      </c>
      <c r="L16" s="1310">
        <f t="shared" si="2"/>
        <v>0</v>
      </c>
      <c r="M16" s="1373">
        <f>SUM(E16:J16)</f>
        <v>0</v>
      </c>
      <c r="N16" s="2844"/>
      <c r="O16" s="1243"/>
    </row>
    <row r="17" spans="2:15" s="1223" customFormat="1" ht="14.25" customHeight="1" x14ac:dyDescent="0.2">
      <c r="B17" s="1372"/>
      <c r="C17" s="1308"/>
      <c r="D17" s="1183" t="s">
        <v>823</v>
      </c>
      <c r="E17" s="1371">
        <f t="shared" ref="E17:J17" si="7">E59</f>
        <v>0</v>
      </c>
      <c r="F17" s="1371">
        <f t="shared" si="7"/>
        <v>0</v>
      </c>
      <c r="G17" s="1307">
        <f t="shared" si="7"/>
        <v>0</v>
      </c>
      <c r="H17" s="1311">
        <f t="shared" si="7"/>
        <v>0</v>
      </c>
      <c r="I17" s="1311">
        <f t="shared" si="7"/>
        <v>0</v>
      </c>
      <c r="J17" s="1311">
        <f t="shared" si="7"/>
        <v>0</v>
      </c>
      <c r="K17" s="1416">
        <f t="shared" si="1"/>
        <v>0</v>
      </c>
      <c r="L17" s="1310">
        <f t="shared" si="2"/>
        <v>0</v>
      </c>
      <c r="M17" s="1373">
        <f>SUM(E17:J17)</f>
        <v>0</v>
      </c>
      <c r="N17" s="2844"/>
      <c r="O17" s="1243"/>
    </row>
    <row r="18" spans="2:15" s="1223" customFormat="1" ht="13.5" customHeight="1" thickBot="1" x14ac:dyDescent="0.25">
      <c r="B18" s="1372"/>
      <c r="C18" s="1308"/>
      <c r="D18" s="1039" t="s">
        <v>846</v>
      </c>
      <c r="E18" s="1371">
        <f t="shared" ref="E18:J18" si="8">SUM(E65:E68)</f>
        <v>0</v>
      </c>
      <c r="F18" s="1371">
        <f t="shared" si="8"/>
        <v>0</v>
      </c>
      <c r="G18" s="1307">
        <f t="shared" si="8"/>
        <v>0</v>
      </c>
      <c r="H18" s="1307">
        <f t="shared" si="8"/>
        <v>0</v>
      </c>
      <c r="I18" s="1307">
        <f t="shared" si="8"/>
        <v>0</v>
      </c>
      <c r="J18" s="1307">
        <f t="shared" si="8"/>
        <v>0</v>
      </c>
      <c r="K18" s="1416">
        <f t="shared" si="1"/>
        <v>0</v>
      </c>
      <c r="L18" s="1306">
        <f t="shared" si="2"/>
        <v>0</v>
      </c>
      <c r="M18" s="1415">
        <f>SUM(K18:L18)</f>
        <v>0</v>
      </c>
      <c r="N18" s="2845"/>
      <c r="O18" s="1243"/>
    </row>
    <row r="19" spans="2:15" s="1223" customFormat="1" ht="19.5" customHeight="1" x14ac:dyDescent="0.2">
      <c r="B19" s="1869"/>
      <c r="C19" s="1865" t="s">
        <v>766</v>
      </c>
      <c r="D19" s="1865"/>
      <c r="E19" s="1866"/>
      <c r="F19" s="1866"/>
      <c r="G19" s="1866"/>
      <c r="H19" s="1866"/>
      <c r="I19" s="1866"/>
      <c r="J19" s="1866"/>
      <c r="K19" s="1867"/>
      <c r="L19" s="1867"/>
      <c r="M19" s="1866"/>
      <c r="N19" s="1870"/>
      <c r="O19" s="1243"/>
    </row>
    <row r="20" spans="2:15" s="991" customFormat="1" ht="14.1" customHeight="1" x14ac:dyDescent="0.2">
      <c r="B20" s="2834" t="s">
        <v>826</v>
      </c>
      <c r="C20" s="1303">
        <v>1</v>
      </c>
      <c r="D20" s="1304" t="s">
        <v>800</v>
      </c>
      <c r="E20" s="1411"/>
      <c r="F20" s="1412"/>
      <c r="G20" s="1498"/>
      <c r="H20" s="1295"/>
      <c r="I20" s="945"/>
      <c r="J20" s="947"/>
      <c r="K20" s="943">
        <f t="shared" ref="K20:K50" si="9">SUM(E20:F20)</f>
        <v>0</v>
      </c>
      <c r="L20" s="1414">
        <f t="shared" ref="L20:L50" si="10">SUM(G20:J20)</f>
        <v>0</v>
      </c>
      <c r="M20" s="1413">
        <f t="shared" ref="M20:M51" si="11">SUM(K20:L20)</f>
        <v>0</v>
      </c>
      <c r="N20" s="1367"/>
      <c r="O20" s="1243"/>
    </row>
    <row r="21" spans="2:15" s="991" customFormat="1" ht="14.1" customHeight="1" x14ac:dyDescent="0.2">
      <c r="B21" s="2835"/>
      <c r="C21" s="1125">
        <v>2</v>
      </c>
      <c r="D21" s="1302" t="s">
        <v>801</v>
      </c>
      <c r="E21" s="1392"/>
      <c r="F21" s="1393"/>
      <c r="G21" s="1484"/>
      <c r="H21" s="894"/>
      <c r="I21" s="893"/>
      <c r="J21" s="886"/>
      <c r="K21" s="885">
        <f t="shared" si="9"/>
        <v>0</v>
      </c>
      <c r="L21" s="1381">
        <f t="shared" si="10"/>
        <v>0</v>
      </c>
      <c r="M21" s="1345">
        <f t="shared" si="11"/>
        <v>0</v>
      </c>
      <c r="N21" s="1369"/>
      <c r="O21" s="1243"/>
    </row>
    <row r="22" spans="2:15" s="991" customFormat="1" ht="14.1" customHeight="1" x14ac:dyDescent="0.2">
      <c r="B22" s="2835"/>
      <c r="C22" s="1125">
        <v>3</v>
      </c>
      <c r="D22" s="1302" t="s">
        <v>770</v>
      </c>
      <c r="E22" s="1392"/>
      <c r="F22" s="1393"/>
      <c r="G22" s="1484"/>
      <c r="H22" s="894"/>
      <c r="I22" s="893"/>
      <c r="J22" s="889"/>
      <c r="K22" s="885">
        <f t="shared" si="9"/>
        <v>0</v>
      </c>
      <c r="L22" s="1381">
        <f t="shared" si="10"/>
        <v>0</v>
      </c>
      <c r="M22" s="1345">
        <f t="shared" si="11"/>
        <v>0</v>
      </c>
      <c r="N22" s="1369"/>
      <c r="O22" s="1243"/>
    </row>
    <row r="23" spans="2:15" s="991" customFormat="1" ht="14.1" customHeight="1" x14ac:dyDescent="0.2">
      <c r="B23" s="2835"/>
      <c r="C23" s="1125">
        <v>4</v>
      </c>
      <c r="D23" s="1302" t="s">
        <v>806</v>
      </c>
      <c r="E23" s="1392"/>
      <c r="F23" s="1393"/>
      <c r="G23" s="1484"/>
      <c r="H23" s="894"/>
      <c r="I23" s="893"/>
      <c r="J23" s="889"/>
      <c r="K23" s="885">
        <f t="shared" si="9"/>
        <v>0</v>
      </c>
      <c r="L23" s="1381">
        <f t="shared" si="10"/>
        <v>0</v>
      </c>
      <c r="M23" s="1345">
        <f t="shared" si="11"/>
        <v>0</v>
      </c>
      <c r="N23" s="1369"/>
      <c r="O23" s="1243"/>
    </row>
    <row r="24" spans="2:15" s="991" customFormat="1" ht="14.1" customHeight="1" x14ac:dyDescent="0.2">
      <c r="B24" s="2835"/>
      <c r="C24" s="1125">
        <v>5</v>
      </c>
      <c r="D24" s="1302" t="s">
        <v>807</v>
      </c>
      <c r="E24" s="1392"/>
      <c r="F24" s="1393"/>
      <c r="G24" s="1484"/>
      <c r="H24" s="894"/>
      <c r="I24" s="893"/>
      <c r="J24" s="898"/>
      <c r="K24" s="885">
        <f t="shared" si="9"/>
        <v>0</v>
      </c>
      <c r="L24" s="1381">
        <f t="shared" si="10"/>
        <v>0</v>
      </c>
      <c r="M24" s="1345">
        <f t="shared" si="11"/>
        <v>0</v>
      </c>
      <c r="N24" s="1369"/>
      <c r="O24" s="1243"/>
    </row>
    <row r="25" spans="2:15" s="991" customFormat="1" ht="14.1" customHeight="1" x14ac:dyDescent="0.2">
      <c r="B25" s="2835"/>
      <c r="C25" s="1125">
        <v>6</v>
      </c>
      <c r="D25" s="1302" t="s">
        <v>769</v>
      </c>
      <c r="E25" s="1392"/>
      <c r="F25" s="1393"/>
      <c r="G25" s="1484"/>
      <c r="H25" s="894"/>
      <c r="I25" s="893"/>
      <c r="J25" s="898"/>
      <c r="K25" s="885">
        <f t="shared" si="9"/>
        <v>0</v>
      </c>
      <c r="L25" s="1381">
        <f t="shared" si="10"/>
        <v>0</v>
      </c>
      <c r="M25" s="1345">
        <f t="shared" si="11"/>
        <v>0</v>
      </c>
      <c r="N25" s="1369"/>
      <c r="O25" s="1243"/>
    </row>
    <row r="26" spans="2:15" s="991" customFormat="1" ht="14.1" customHeight="1" x14ac:dyDescent="0.2">
      <c r="B26" s="2835"/>
      <c r="C26" s="1125">
        <v>7</v>
      </c>
      <c r="D26" s="1302" t="s">
        <v>793</v>
      </c>
      <c r="E26" s="1392"/>
      <c r="F26" s="1393"/>
      <c r="G26" s="1484"/>
      <c r="H26" s="894"/>
      <c r="I26" s="893"/>
      <c r="J26" s="898"/>
      <c r="K26" s="885">
        <f t="shared" si="9"/>
        <v>0</v>
      </c>
      <c r="L26" s="1381">
        <f t="shared" si="10"/>
        <v>0</v>
      </c>
      <c r="M26" s="1345">
        <f t="shared" si="11"/>
        <v>0</v>
      </c>
      <c r="N26" s="1369"/>
      <c r="O26" s="1243"/>
    </row>
    <row r="27" spans="2:15" s="991" customFormat="1" ht="14.1" customHeight="1" x14ac:dyDescent="0.2">
      <c r="B27" s="2835"/>
      <c r="C27" s="1125">
        <v>8</v>
      </c>
      <c r="D27" s="1302" t="s">
        <v>697</v>
      </c>
      <c r="E27" s="1392"/>
      <c r="F27" s="1393"/>
      <c r="G27" s="1484"/>
      <c r="H27" s="894"/>
      <c r="I27" s="893"/>
      <c r="J27" s="898"/>
      <c r="K27" s="885">
        <f t="shared" si="9"/>
        <v>0</v>
      </c>
      <c r="L27" s="1381">
        <f t="shared" si="10"/>
        <v>0</v>
      </c>
      <c r="M27" s="1345">
        <f t="shared" si="11"/>
        <v>0</v>
      </c>
      <c r="N27" s="1369"/>
      <c r="O27" s="1243"/>
    </row>
    <row r="28" spans="2:15" s="991" customFormat="1" ht="14.1" customHeight="1" x14ac:dyDescent="0.2">
      <c r="B28" s="2835"/>
      <c r="C28" s="1125">
        <v>9</v>
      </c>
      <c r="D28" s="1302" t="s">
        <v>716</v>
      </c>
      <c r="E28" s="1392"/>
      <c r="F28" s="1393"/>
      <c r="G28" s="1484"/>
      <c r="H28" s="894"/>
      <c r="I28" s="893"/>
      <c r="J28" s="898"/>
      <c r="K28" s="885">
        <f t="shared" si="9"/>
        <v>0</v>
      </c>
      <c r="L28" s="1381">
        <f t="shared" si="10"/>
        <v>0</v>
      </c>
      <c r="M28" s="1345">
        <f t="shared" si="11"/>
        <v>0</v>
      </c>
      <c r="N28" s="1369"/>
      <c r="O28" s="1243"/>
    </row>
    <row r="29" spans="2:15" s="991" customFormat="1" ht="14.1" customHeight="1" x14ac:dyDescent="0.2">
      <c r="B29" s="2835"/>
      <c r="C29" s="1125">
        <v>10</v>
      </c>
      <c r="D29" s="1302" t="s">
        <v>787</v>
      </c>
      <c r="E29" s="1392"/>
      <c r="F29" s="1393"/>
      <c r="G29" s="1484"/>
      <c r="H29" s="894"/>
      <c r="I29" s="893"/>
      <c r="J29" s="898"/>
      <c r="K29" s="885">
        <f t="shared" si="9"/>
        <v>0</v>
      </c>
      <c r="L29" s="1381">
        <f t="shared" si="10"/>
        <v>0</v>
      </c>
      <c r="M29" s="1345">
        <f t="shared" si="11"/>
        <v>0</v>
      </c>
      <c r="N29" s="1369"/>
      <c r="O29" s="1243"/>
    </row>
    <row r="30" spans="2:15" s="991" customFormat="1" ht="14.1" customHeight="1" x14ac:dyDescent="0.2">
      <c r="B30" s="2835"/>
      <c r="C30" s="1125">
        <v>11</v>
      </c>
      <c r="D30" s="1302" t="s">
        <v>702</v>
      </c>
      <c r="E30" s="1392"/>
      <c r="F30" s="1393"/>
      <c r="G30" s="1484"/>
      <c r="H30" s="894"/>
      <c r="I30" s="893"/>
      <c r="J30" s="898"/>
      <c r="K30" s="885">
        <f t="shared" si="9"/>
        <v>0</v>
      </c>
      <c r="L30" s="1381">
        <f t="shared" si="10"/>
        <v>0</v>
      </c>
      <c r="M30" s="1345">
        <f t="shared" si="11"/>
        <v>0</v>
      </c>
      <c r="N30" s="1369"/>
      <c r="O30" s="1243"/>
    </row>
    <row r="31" spans="2:15" s="991" customFormat="1" ht="14.1" customHeight="1" x14ac:dyDescent="0.2">
      <c r="B31" s="2835"/>
      <c r="C31" s="1125">
        <v>12</v>
      </c>
      <c r="D31" s="1302" t="s">
        <v>698</v>
      </c>
      <c r="E31" s="1392"/>
      <c r="F31" s="1393"/>
      <c r="G31" s="1484"/>
      <c r="H31" s="894"/>
      <c r="I31" s="893"/>
      <c r="J31" s="898"/>
      <c r="K31" s="885">
        <f t="shared" si="9"/>
        <v>0</v>
      </c>
      <c r="L31" s="1381">
        <f t="shared" si="10"/>
        <v>0</v>
      </c>
      <c r="M31" s="1345">
        <f t="shared" si="11"/>
        <v>0</v>
      </c>
      <c r="N31" s="1369"/>
      <c r="O31" s="1243"/>
    </row>
    <row r="32" spans="2:15" s="991" customFormat="1" ht="14.1" customHeight="1" x14ac:dyDescent="0.2">
      <c r="B32" s="2836"/>
      <c r="C32" s="1333">
        <v>13</v>
      </c>
      <c r="D32" s="1300" t="s">
        <v>782</v>
      </c>
      <c r="E32" s="1407"/>
      <c r="F32" s="1408"/>
      <c r="G32" s="1490"/>
      <c r="H32" s="1285"/>
      <c r="I32" s="1284"/>
      <c r="J32" s="1283"/>
      <c r="K32" s="1406">
        <f t="shared" si="9"/>
        <v>0</v>
      </c>
      <c r="L32" s="1405">
        <f t="shared" si="10"/>
        <v>0</v>
      </c>
      <c r="M32" s="1368">
        <f t="shared" si="11"/>
        <v>0</v>
      </c>
      <c r="N32" s="1357"/>
      <c r="O32" s="1243"/>
    </row>
    <row r="33" spans="2:15" s="991" customFormat="1" ht="14.1" customHeight="1" x14ac:dyDescent="0.2">
      <c r="B33" s="2834" t="s">
        <v>848</v>
      </c>
      <c r="C33" s="1288">
        <v>1</v>
      </c>
      <c r="D33" s="1297" t="s">
        <v>666</v>
      </c>
      <c r="E33" s="1411">
        <v>5</v>
      </c>
      <c r="F33" s="1412">
        <v>5</v>
      </c>
      <c r="G33" s="1498">
        <v>4</v>
      </c>
      <c r="H33" s="1295">
        <v>4</v>
      </c>
      <c r="I33" s="945">
        <v>4</v>
      </c>
      <c r="J33" s="947">
        <v>4</v>
      </c>
      <c r="K33" s="1410">
        <f t="shared" si="9"/>
        <v>10</v>
      </c>
      <c r="L33" s="1409">
        <f t="shared" si="10"/>
        <v>16</v>
      </c>
      <c r="M33" s="1352">
        <f t="shared" si="11"/>
        <v>26</v>
      </c>
      <c r="N33" s="1367"/>
      <c r="O33" s="1243"/>
    </row>
    <row r="34" spans="2:15" s="991" customFormat="1" ht="14.1" customHeight="1" x14ac:dyDescent="0.2">
      <c r="B34" s="2835"/>
      <c r="C34" s="1146">
        <v>2</v>
      </c>
      <c r="D34" s="1153" t="s">
        <v>849</v>
      </c>
      <c r="E34" s="1390">
        <v>3</v>
      </c>
      <c r="F34" s="1391">
        <v>3</v>
      </c>
      <c r="G34" s="1482">
        <v>3</v>
      </c>
      <c r="H34" s="888">
        <v>3</v>
      </c>
      <c r="I34" s="887">
        <v>3</v>
      </c>
      <c r="J34" s="930">
        <v>3</v>
      </c>
      <c r="K34" s="885">
        <f t="shared" si="9"/>
        <v>6</v>
      </c>
      <c r="L34" s="1381">
        <f t="shared" si="10"/>
        <v>12</v>
      </c>
      <c r="M34" s="1345">
        <f t="shared" si="11"/>
        <v>18</v>
      </c>
      <c r="N34" s="1109"/>
      <c r="O34" s="1243"/>
    </row>
    <row r="35" spans="2:15" s="991" customFormat="1" ht="14.1" customHeight="1" x14ac:dyDescent="0.2">
      <c r="B35" s="2835"/>
      <c r="C35" s="1160">
        <v>3</v>
      </c>
      <c r="D35" s="1153" t="s">
        <v>850</v>
      </c>
      <c r="E35" s="1390">
        <v>2</v>
      </c>
      <c r="F35" s="1391">
        <v>2</v>
      </c>
      <c r="G35" s="1482">
        <v>2</v>
      </c>
      <c r="H35" s="888">
        <v>2</v>
      </c>
      <c r="I35" s="887">
        <v>2</v>
      </c>
      <c r="J35" s="930">
        <v>2</v>
      </c>
      <c r="K35" s="885">
        <f t="shared" si="9"/>
        <v>4</v>
      </c>
      <c r="L35" s="1381">
        <f t="shared" si="10"/>
        <v>8</v>
      </c>
      <c r="M35" s="1345">
        <f t="shared" si="11"/>
        <v>12</v>
      </c>
      <c r="N35" s="1109"/>
      <c r="O35" s="1243"/>
    </row>
    <row r="36" spans="2:15" s="991" customFormat="1" ht="14.1" customHeight="1" x14ac:dyDescent="0.2">
      <c r="B36" s="2835"/>
      <c r="C36" s="1146">
        <v>4</v>
      </c>
      <c r="D36" s="1150" t="s">
        <v>669</v>
      </c>
      <c r="E36" s="1390">
        <v>1</v>
      </c>
      <c r="F36" s="1391"/>
      <c r="G36" s="1362"/>
      <c r="H36" s="1439"/>
      <c r="I36" s="1438"/>
      <c r="J36" s="1361"/>
      <c r="K36" s="885">
        <f t="shared" si="9"/>
        <v>1</v>
      </c>
      <c r="L36" s="1381">
        <f t="shared" si="10"/>
        <v>0</v>
      </c>
      <c r="M36" s="1345">
        <f t="shared" si="11"/>
        <v>1</v>
      </c>
      <c r="N36" s="1109"/>
      <c r="O36" s="1243"/>
    </row>
    <row r="37" spans="2:15" s="991" customFormat="1" ht="14.1" customHeight="1" x14ac:dyDescent="0.2">
      <c r="B37" s="2835"/>
      <c r="C37" s="1160">
        <v>5</v>
      </c>
      <c r="D37" s="1150" t="s">
        <v>851</v>
      </c>
      <c r="E37" s="1362"/>
      <c r="F37" s="1361"/>
      <c r="G37" s="1482">
        <v>1</v>
      </c>
      <c r="H37" s="888"/>
      <c r="I37" s="887"/>
      <c r="J37" s="930"/>
      <c r="K37" s="885">
        <f t="shared" si="9"/>
        <v>0</v>
      </c>
      <c r="L37" s="1381">
        <f t="shared" si="10"/>
        <v>1</v>
      </c>
      <c r="M37" s="1345">
        <f t="shared" si="11"/>
        <v>1</v>
      </c>
      <c r="N37" s="1109"/>
      <c r="O37" s="1243"/>
    </row>
    <row r="38" spans="2:15" s="991" customFormat="1" ht="14.1" customHeight="1" x14ac:dyDescent="0.2">
      <c r="B38" s="2835"/>
      <c r="C38" s="1146">
        <v>6</v>
      </c>
      <c r="D38" s="1150" t="s">
        <v>670</v>
      </c>
      <c r="E38" s="1390">
        <v>2</v>
      </c>
      <c r="F38" s="1391">
        <v>2</v>
      </c>
      <c r="G38" s="1482">
        <v>2</v>
      </c>
      <c r="H38" s="888">
        <v>2</v>
      </c>
      <c r="I38" s="887">
        <v>2</v>
      </c>
      <c r="J38" s="930">
        <v>1</v>
      </c>
      <c r="K38" s="885">
        <f t="shared" si="9"/>
        <v>4</v>
      </c>
      <c r="L38" s="1381">
        <f t="shared" si="10"/>
        <v>7</v>
      </c>
      <c r="M38" s="1345">
        <f t="shared" si="11"/>
        <v>11</v>
      </c>
      <c r="N38" s="1109"/>
      <c r="O38" s="1243"/>
    </row>
    <row r="39" spans="2:15" s="991" customFormat="1" ht="14.1" customHeight="1" x14ac:dyDescent="0.2">
      <c r="B39" s="2835"/>
      <c r="C39" s="1160">
        <v>7</v>
      </c>
      <c r="D39" s="1150" t="s">
        <v>715</v>
      </c>
      <c r="E39" s="1465"/>
      <c r="F39" s="1464"/>
      <c r="G39" s="1482">
        <v>2</v>
      </c>
      <c r="H39" s="888">
        <v>1</v>
      </c>
      <c r="I39" s="887"/>
      <c r="J39" s="930"/>
      <c r="K39" s="885">
        <f t="shared" si="9"/>
        <v>0</v>
      </c>
      <c r="L39" s="1381">
        <f t="shared" si="10"/>
        <v>3</v>
      </c>
      <c r="M39" s="1345">
        <f t="shared" si="11"/>
        <v>3</v>
      </c>
      <c r="N39" s="1109"/>
      <c r="O39" s="1243"/>
    </row>
    <row r="40" spans="2:15" s="991" customFormat="1" ht="14.1" customHeight="1" x14ac:dyDescent="0.2">
      <c r="B40" s="2835"/>
      <c r="C40" s="1146">
        <v>8</v>
      </c>
      <c r="D40" s="1149" t="s">
        <v>671</v>
      </c>
      <c r="E40" s="1390"/>
      <c r="F40" s="1391">
        <v>2</v>
      </c>
      <c r="G40" s="1482">
        <v>1</v>
      </c>
      <c r="H40" s="888">
        <v>1</v>
      </c>
      <c r="I40" s="887"/>
      <c r="J40" s="930"/>
      <c r="K40" s="885">
        <f t="shared" si="9"/>
        <v>2</v>
      </c>
      <c r="L40" s="1381">
        <f t="shared" si="10"/>
        <v>2</v>
      </c>
      <c r="M40" s="1345">
        <f t="shared" si="11"/>
        <v>4</v>
      </c>
      <c r="N40" s="1109"/>
      <c r="O40" s="1243"/>
    </row>
    <row r="41" spans="2:15" s="991" customFormat="1" ht="14.1" customHeight="1" x14ac:dyDescent="0.2">
      <c r="B41" s="2835"/>
      <c r="C41" s="1160">
        <v>9</v>
      </c>
      <c r="D41" s="1289" t="s">
        <v>677</v>
      </c>
      <c r="E41" s="1390">
        <v>4</v>
      </c>
      <c r="F41" s="1391">
        <v>4</v>
      </c>
      <c r="G41" s="1482">
        <v>3</v>
      </c>
      <c r="H41" s="888">
        <v>4</v>
      </c>
      <c r="I41" s="887">
        <v>3</v>
      </c>
      <c r="J41" s="930">
        <v>4</v>
      </c>
      <c r="K41" s="885">
        <f t="shared" si="9"/>
        <v>8</v>
      </c>
      <c r="L41" s="1381">
        <f t="shared" si="10"/>
        <v>14</v>
      </c>
      <c r="M41" s="1345">
        <f t="shared" si="11"/>
        <v>22</v>
      </c>
      <c r="N41" s="1109"/>
      <c r="O41" s="1243"/>
    </row>
    <row r="42" spans="2:15" s="991" customFormat="1" ht="14.1" customHeight="1" x14ac:dyDescent="0.2">
      <c r="B42" s="2835"/>
      <c r="C42" s="1146">
        <v>10</v>
      </c>
      <c r="D42" s="1150" t="s">
        <v>676</v>
      </c>
      <c r="E42" s="1390">
        <v>2</v>
      </c>
      <c r="F42" s="1391">
        <v>2</v>
      </c>
      <c r="G42" s="1482">
        <v>2</v>
      </c>
      <c r="H42" s="888">
        <v>1</v>
      </c>
      <c r="I42" s="887">
        <v>1</v>
      </c>
      <c r="J42" s="930"/>
      <c r="K42" s="885">
        <f t="shared" si="9"/>
        <v>4</v>
      </c>
      <c r="L42" s="1381">
        <f t="shared" si="10"/>
        <v>4</v>
      </c>
      <c r="M42" s="1345">
        <f t="shared" si="11"/>
        <v>8</v>
      </c>
      <c r="N42" s="1109"/>
      <c r="O42" s="1243"/>
    </row>
    <row r="43" spans="2:15" s="991" customFormat="1" ht="14.1" customHeight="1" x14ac:dyDescent="0.2">
      <c r="B43" s="2835"/>
      <c r="C43" s="1160">
        <v>11</v>
      </c>
      <c r="D43" s="1150" t="s">
        <v>712</v>
      </c>
      <c r="E43" s="1390">
        <v>2</v>
      </c>
      <c r="F43" s="1391">
        <v>2</v>
      </c>
      <c r="G43" s="1482">
        <v>2</v>
      </c>
      <c r="H43" s="888">
        <v>1</v>
      </c>
      <c r="I43" s="887">
        <v>1</v>
      </c>
      <c r="J43" s="930"/>
      <c r="K43" s="885">
        <f t="shared" si="9"/>
        <v>4</v>
      </c>
      <c r="L43" s="1381">
        <f t="shared" si="10"/>
        <v>4</v>
      </c>
      <c r="M43" s="1345">
        <f t="shared" si="11"/>
        <v>8</v>
      </c>
      <c r="N43" s="1109"/>
      <c r="O43" s="1243"/>
    </row>
    <row r="44" spans="2:15" s="991" customFormat="1" ht="14.1" customHeight="1" x14ac:dyDescent="0.2">
      <c r="B44" s="2835"/>
      <c r="C44" s="1146">
        <v>12</v>
      </c>
      <c r="D44" s="1150" t="s">
        <v>673</v>
      </c>
      <c r="E44" s="1390">
        <v>2</v>
      </c>
      <c r="F44" s="1391">
        <v>1</v>
      </c>
      <c r="G44" s="1482">
        <v>2</v>
      </c>
      <c r="H44" s="888">
        <v>1</v>
      </c>
      <c r="I44" s="887">
        <v>1</v>
      </c>
      <c r="J44" s="930"/>
      <c r="K44" s="885">
        <f t="shared" si="9"/>
        <v>3</v>
      </c>
      <c r="L44" s="1381">
        <f t="shared" si="10"/>
        <v>4</v>
      </c>
      <c r="M44" s="1345">
        <f t="shared" si="11"/>
        <v>7</v>
      </c>
      <c r="N44" s="1109"/>
      <c r="O44" s="1243"/>
    </row>
    <row r="45" spans="2:15" s="991" customFormat="1" ht="14.1" customHeight="1" x14ac:dyDescent="0.2">
      <c r="B45" s="2835"/>
      <c r="C45" s="1160">
        <v>13</v>
      </c>
      <c r="D45" s="1150" t="s">
        <v>674</v>
      </c>
      <c r="E45" s="1390">
        <v>1</v>
      </c>
      <c r="F45" s="1391">
        <v>2</v>
      </c>
      <c r="G45" s="1482">
        <v>2</v>
      </c>
      <c r="H45" s="888">
        <v>1</v>
      </c>
      <c r="I45" s="887">
        <v>1</v>
      </c>
      <c r="J45" s="930"/>
      <c r="K45" s="885">
        <f t="shared" si="9"/>
        <v>3</v>
      </c>
      <c r="L45" s="1381">
        <f t="shared" si="10"/>
        <v>4</v>
      </c>
      <c r="M45" s="1345">
        <f t="shared" si="11"/>
        <v>7</v>
      </c>
      <c r="N45" s="1109"/>
      <c r="O45" s="1243"/>
    </row>
    <row r="46" spans="2:15" s="991" customFormat="1" ht="14.1" customHeight="1" x14ac:dyDescent="0.2">
      <c r="B46" s="2835"/>
      <c r="C46" s="1146">
        <v>14</v>
      </c>
      <c r="D46" s="1150" t="s">
        <v>681</v>
      </c>
      <c r="E46" s="1390"/>
      <c r="F46" s="1391">
        <v>1</v>
      </c>
      <c r="G46" s="1482">
        <v>1</v>
      </c>
      <c r="H46" s="888"/>
      <c r="I46" s="887"/>
      <c r="J46" s="930"/>
      <c r="K46" s="885">
        <f t="shared" si="9"/>
        <v>1</v>
      </c>
      <c r="L46" s="1381">
        <f t="shared" si="10"/>
        <v>1</v>
      </c>
      <c r="M46" s="1345">
        <f t="shared" si="11"/>
        <v>2</v>
      </c>
      <c r="N46" s="1109"/>
      <c r="O46" s="1243"/>
    </row>
    <row r="47" spans="2:15" s="991" customFormat="1" ht="14.1" customHeight="1" x14ac:dyDescent="0.2">
      <c r="B47" s="2835"/>
      <c r="C47" s="1160">
        <v>15</v>
      </c>
      <c r="D47" s="1150" t="s">
        <v>680</v>
      </c>
      <c r="E47" s="1390">
        <v>4</v>
      </c>
      <c r="F47" s="1391">
        <v>4</v>
      </c>
      <c r="G47" s="1482">
        <v>3</v>
      </c>
      <c r="H47" s="888">
        <v>3</v>
      </c>
      <c r="I47" s="887">
        <v>3</v>
      </c>
      <c r="J47" s="930">
        <v>3</v>
      </c>
      <c r="K47" s="885">
        <f t="shared" si="9"/>
        <v>8</v>
      </c>
      <c r="L47" s="1381">
        <f t="shared" si="10"/>
        <v>12</v>
      </c>
      <c r="M47" s="1345">
        <f t="shared" si="11"/>
        <v>20</v>
      </c>
      <c r="N47" s="1109"/>
      <c r="O47" s="1243"/>
    </row>
    <row r="48" spans="2:15" s="991" customFormat="1" ht="14.1" customHeight="1" x14ac:dyDescent="0.2">
      <c r="B48" s="2835"/>
      <c r="C48" s="1146">
        <v>16</v>
      </c>
      <c r="D48" s="1150" t="s">
        <v>678</v>
      </c>
      <c r="E48" s="1390">
        <v>1</v>
      </c>
      <c r="F48" s="1391">
        <v>1</v>
      </c>
      <c r="G48" s="1482">
        <v>1</v>
      </c>
      <c r="H48" s="888">
        <v>1</v>
      </c>
      <c r="I48" s="887">
        <v>1</v>
      </c>
      <c r="J48" s="930"/>
      <c r="K48" s="885">
        <f t="shared" si="9"/>
        <v>2</v>
      </c>
      <c r="L48" s="1381">
        <f t="shared" si="10"/>
        <v>3</v>
      </c>
      <c r="M48" s="1345">
        <f t="shared" si="11"/>
        <v>5</v>
      </c>
      <c r="N48" s="1109"/>
      <c r="O48" s="1243"/>
    </row>
    <row r="49" spans="2:15" s="991" customFormat="1" ht="14.1" customHeight="1" x14ac:dyDescent="0.2">
      <c r="B49" s="2835"/>
      <c r="C49" s="1160">
        <v>17</v>
      </c>
      <c r="D49" s="1149" t="s">
        <v>886</v>
      </c>
      <c r="E49" s="1362"/>
      <c r="F49" s="1361"/>
      <c r="G49" s="1482">
        <v>1</v>
      </c>
      <c r="H49" s="888">
        <v>1</v>
      </c>
      <c r="I49" s="887"/>
      <c r="J49" s="930"/>
      <c r="K49" s="885">
        <f t="shared" si="9"/>
        <v>0</v>
      </c>
      <c r="L49" s="1381">
        <f t="shared" si="10"/>
        <v>2</v>
      </c>
      <c r="M49" s="1345">
        <f t="shared" si="11"/>
        <v>2</v>
      </c>
      <c r="N49" s="1109"/>
      <c r="O49" s="1243"/>
    </row>
    <row r="50" spans="2:15" s="991" customFormat="1" ht="14.1" customHeight="1" x14ac:dyDescent="0.2">
      <c r="B50" s="2835"/>
      <c r="C50" s="1146">
        <v>18</v>
      </c>
      <c r="D50" s="1287" t="s">
        <v>682</v>
      </c>
      <c r="E50" s="1407">
        <v>1</v>
      </c>
      <c r="F50" s="1408">
        <v>1</v>
      </c>
      <c r="G50" s="1490">
        <v>1</v>
      </c>
      <c r="H50" s="1285">
        <v>1</v>
      </c>
      <c r="I50" s="1284">
        <v>1</v>
      </c>
      <c r="J50" s="1283">
        <v>1</v>
      </c>
      <c r="K50" s="1406">
        <f t="shared" si="9"/>
        <v>2</v>
      </c>
      <c r="L50" s="1405">
        <f t="shared" si="10"/>
        <v>4</v>
      </c>
      <c r="M50" s="1368">
        <f t="shared" si="11"/>
        <v>6</v>
      </c>
      <c r="N50" s="1357"/>
      <c r="O50" s="1243"/>
    </row>
    <row r="51" spans="2:15" s="991" customFormat="1" ht="19.350000000000001" customHeight="1" thickBot="1" x14ac:dyDescent="0.25">
      <c r="B51" s="2835"/>
      <c r="C51" s="1280" t="s">
        <v>857</v>
      </c>
      <c r="D51" s="1279"/>
      <c r="E51" s="1585"/>
      <c r="F51" s="1559"/>
      <c r="G51" s="1488"/>
      <c r="H51" s="921"/>
      <c r="I51" s="920"/>
      <c r="J51" s="920"/>
      <c r="K51" s="1404">
        <f>SUM(E51:G51)</f>
        <v>0</v>
      </c>
      <c r="L51" s="1403">
        <f>SUM(H51:J51)</f>
        <v>0</v>
      </c>
      <c r="M51" s="1402">
        <f t="shared" si="11"/>
        <v>0</v>
      </c>
      <c r="N51" s="2019"/>
      <c r="O51" s="1243"/>
    </row>
    <row r="52" spans="2:15" s="1223" customFormat="1" ht="19.5" customHeight="1" thickTop="1" x14ac:dyDescent="0.2">
      <c r="B52" s="1356"/>
      <c r="C52" s="1266" t="s">
        <v>773</v>
      </c>
      <c r="D52" s="1275"/>
      <c r="E52" s="1273">
        <f t="shared" ref="E52:M52" si="12">SUM(E53:E58)</f>
        <v>0</v>
      </c>
      <c r="F52" s="1273">
        <f t="shared" si="12"/>
        <v>0</v>
      </c>
      <c r="G52" s="1273">
        <f t="shared" si="12"/>
        <v>0</v>
      </c>
      <c r="H52" s="1273">
        <f t="shared" si="12"/>
        <v>0</v>
      </c>
      <c r="I52" s="1273">
        <f t="shared" si="12"/>
        <v>0</v>
      </c>
      <c r="J52" s="1274">
        <f t="shared" si="12"/>
        <v>0</v>
      </c>
      <c r="K52" s="1401">
        <f t="shared" si="12"/>
        <v>0</v>
      </c>
      <c r="L52" s="1401">
        <f t="shared" si="12"/>
        <v>0</v>
      </c>
      <c r="M52" s="1400">
        <f t="shared" si="12"/>
        <v>0</v>
      </c>
      <c r="N52" s="1355"/>
      <c r="O52" s="1243"/>
    </row>
    <row r="53" spans="2:15" s="1223" customFormat="1" ht="14.1" customHeight="1" x14ac:dyDescent="0.2">
      <c r="B53" s="988"/>
      <c r="C53" s="1126">
        <v>1</v>
      </c>
      <c r="D53" s="1259"/>
      <c r="E53" s="1392"/>
      <c r="F53" s="1393"/>
      <c r="G53" s="1484"/>
      <c r="H53" s="894"/>
      <c r="I53" s="893"/>
      <c r="J53" s="898"/>
      <c r="K53" s="895">
        <f t="shared" ref="K53:K58" si="13">SUM(E53:F53)</f>
        <v>0</v>
      </c>
      <c r="L53" s="1384">
        <f t="shared" ref="L53:L58" si="14">SUM(G53:J53)</f>
        <v>0</v>
      </c>
      <c r="M53" s="1383">
        <f t="shared" ref="M53:M58" si="15">SUM(K53:L53)</f>
        <v>0</v>
      </c>
      <c r="N53" s="1111"/>
      <c r="O53" s="1243"/>
    </row>
    <row r="54" spans="2:15" s="1223" customFormat="1" ht="14.1" customHeight="1" x14ac:dyDescent="0.2">
      <c r="B54" s="988"/>
      <c r="C54" s="1126">
        <v>2</v>
      </c>
      <c r="D54" s="1253"/>
      <c r="E54" s="1392"/>
      <c r="F54" s="1393"/>
      <c r="G54" s="1484"/>
      <c r="H54" s="894"/>
      <c r="I54" s="893"/>
      <c r="J54" s="898"/>
      <c r="K54" s="885">
        <f t="shared" si="13"/>
        <v>0</v>
      </c>
      <c r="L54" s="1381">
        <f t="shared" si="14"/>
        <v>0</v>
      </c>
      <c r="M54" s="1345">
        <f t="shared" si="15"/>
        <v>0</v>
      </c>
      <c r="N54" s="1111"/>
      <c r="O54" s="1243"/>
    </row>
    <row r="55" spans="2:15" s="1223" customFormat="1" ht="14.1" customHeight="1" x14ac:dyDescent="0.2">
      <c r="B55" s="988"/>
      <c r="C55" s="1126">
        <v>3</v>
      </c>
      <c r="D55" s="1253"/>
      <c r="E55" s="1392"/>
      <c r="F55" s="1393"/>
      <c r="G55" s="1484"/>
      <c r="H55" s="894"/>
      <c r="I55" s="893"/>
      <c r="J55" s="898"/>
      <c r="K55" s="885">
        <f t="shared" si="13"/>
        <v>0</v>
      </c>
      <c r="L55" s="1381">
        <f t="shared" si="14"/>
        <v>0</v>
      </c>
      <c r="M55" s="1345">
        <f t="shared" si="15"/>
        <v>0</v>
      </c>
      <c r="N55" s="1111"/>
      <c r="O55" s="1243"/>
    </row>
    <row r="56" spans="2:15" s="1223" customFormat="1" ht="14.1" customHeight="1" x14ac:dyDescent="0.2">
      <c r="B56" s="929"/>
      <c r="C56" s="1125">
        <v>4</v>
      </c>
      <c r="D56" s="1253"/>
      <c r="E56" s="1390"/>
      <c r="F56" s="1391"/>
      <c r="G56" s="1482"/>
      <c r="H56" s="888"/>
      <c r="I56" s="887"/>
      <c r="J56" s="930"/>
      <c r="K56" s="885">
        <f t="shared" si="13"/>
        <v>0</v>
      </c>
      <c r="L56" s="1381">
        <f t="shared" si="14"/>
        <v>0</v>
      </c>
      <c r="M56" s="1345">
        <f t="shared" si="15"/>
        <v>0</v>
      </c>
      <c r="N56" s="883"/>
      <c r="O56" s="1243"/>
    </row>
    <row r="57" spans="2:15" s="1223" customFormat="1" ht="14.1" customHeight="1" x14ac:dyDescent="0.2">
      <c r="B57" s="929"/>
      <c r="C57" s="1125">
        <v>5</v>
      </c>
      <c r="D57" s="1253"/>
      <c r="E57" s="1390"/>
      <c r="F57" s="1391"/>
      <c r="G57" s="1482"/>
      <c r="H57" s="888"/>
      <c r="I57" s="887"/>
      <c r="J57" s="930"/>
      <c r="K57" s="885">
        <f t="shared" si="13"/>
        <v>0</v>
      </c>
      <c r="L57" s="1381">
        <f t="shared" si="14"/>
        <v>0</v>
      </c>
      <c r="M57" s="1345">
        <f t="shared" si="15"/>
        <v>0</v>
      </c>
      <c r="N57" s="883"/>
      <c r="O57" s="1243"/>
    </row>
    <row r="58" spans="2:15" s="1223" customFormat="1" ht="14.1" customHeight="1" thickBot="1" x14ac:dyDescent="0.25">
      <c r="B58" s="926"/>
      <c r="C58" s="1132">
        <v>6</v>
      </c>
      <c r="D58" s="1248"/>
      <c r="E58" s="1398"/>
      <c r="F58" s="1399"/>
      <c r="G58" s="1486"/>
      <c r="H58" s="911"/>
      <c r="I58" s="910"/>
      <c r="J58" s="1143"/>
      <c r="K58" s="908">
        <f t="shared" si="13"/>
        <v>0</v>
      </c>
      <c r="L58" s="1397">
        <f t="shared" si="14"/>
        <v>0</v>
      </c>
      <c r="M58" s="1396">
        <f t="shared" si="15"/>
        <v>0</v>
      </c>
      <c r="N58" s="1354"/>
      <c r="O58" s="1243"/>
    </row>
    <row r="59" spans="2:15" s="1223" customFormat="1" ht="19.350000000000001" customHeight="1" thickTop="1" x14ac:dyDescent="0.2">
      <c r="B59" s="1265"/>
      <c r="C59" s="1266" t="s">
        <v>772</v>
      </c>
      <c r="D59" s="1265"/>
      <c r="E59" s="1263">
        <f t="shared" ref="E59:M59" si="16">SUM(E60:E64)</f>
        <v>0</v>
      </c>
      <c r="F59" s="1262">
        <f t="shared" si="16"/>
        <v>0</v>
      </c>
      <c r="G59" s="1263">
        <f t="shared" si="16"/>
        <v>0</v>
      </c>
      <c r="H59" s="1264">
        <f t="shared" si="16"/>
        <v>0</v>
      </c>
      <c r="I59" s="1263">
        <f t="shared" si="16"/>
        <v>0</v>
      </c>
      <c r="J59" s="1263">
        <f t="shared" si="16"/>
        <v>0</v>
      </c>
      <c r="K59" s="1401">
        <f t="shared" si="16"/>
        <v>0</v>
      </c>
      <c r="L59" s="1401">
        <f t="shared" si="16"/>
        <v>0</v>
      </c>
      <c r="M59" s="1401">
        <f t="shared" si="16"/>
        <v>0</v>
      </c>
      <c r="N59" s="1353"/>
      <c r="O59" s="1243"/>
    </row>
    <row r="60" spans="2:15" s="1223" customFormat="1" ht="14.1" customHeight="1" x14ac:dyDescent="0.2">
      <c r="B60" s="988"/>
      <c r="C60" s="1126">
        <v>1</v>
      </c>
      <c r="D60" s="1253"/>
      <c r="E60" s="1392"/>
      <c r="F60" s="1393"/>
      <c r="G60" s="1484"/>
      <c r="H60" s="894"/>
      <c r="I60" s="893"/>
      <c r="J60" s="898"/>
      <c r="K60" s="895">
        <f t="shared" ref="K60:K68" si="17">SUM(E60:F60)</f>
        <v>0</v>
      </c>
      <c r="L60" s="1384">
        <f t="shared" ref="L60:L68" si="18">SUM(G60:J60)</f>
        <v>0</v>
      </c>
      <c r="M60" s="1383">
        <f t="shared" ref="M60:M68" si="19">SUM(K60:L60)</f>
        <v>0</v>
      </c>
      <c r="N60" s="1111"/>
      <c r="O60" s="1243"/>
    </row>
    <row r="61" spans="2:15" s="1223" customFormat="1" ht="14.1" customHeight="1" x14ac:dyDescent="0.2">
      <c r="B61" s="929"/>
      <c r="C61" s="1125">
        <v>2</v>
      </c>
      <c r="D61" s="1253"/>
      <c r="E61" s="1390"/>
      <c r="F61" s="1391"/>
      <c r="G61" s="1482"/>
      <c r="H61" s="888"/>
      <c r="I61" s="887"/>
      <c r="J61" s="930"/>
      <c r="K61" s="885">
        <f t="shared" si="17"/>
        <v>0</v>
      </c>
      <c r="L61" s="1381">
        <f t="shared" si="18"/>
        <v>0</v>
      </c>
      <c r="M61" s="1345">
        <f t="shared" si="19"/>
        <v>0</v>
      </c>
      <c r="N61" s="883"/>
      <c r="O61" s="1243"/>
    </row>
    <row r="62" spans="2:15" s="1223" customFormat="1" ht="14.1" customHeight="1" x14ac:dyDescent="0.2">
      <c r="B62" s="1133"/>
      <c r="C62" s="1125">
        <v>3</v>
      </c>
      <c r="D62" s="1253"/>
      <c r="E62" s="1390"/>
      <c r="F62" s="1391"/>
      <c r="G62" s="1482"/>
      <c r="H62" s="888"/>
      <c r="I62" s="887"/>
      <c r="J62" s="930"/>
      <c r="K62" s="885">
        <f t="shared" si="17"/>
        <v>0</v>
      </c>
      <c r="L62" s="1381">
        <f t="shared" si="18"/>
        <v>0</v>
      </c>
      <c r="M62" s="1345">
        <f t="shared" si="19"/>
        <v>0</v>
      </c>
      <c r="N62" s="883"/>
      <c r="O62" s="1243"/>
    </row>
    <row r="63" spans="2:15" s="1223" customFormat="1" ht="14.1" customHeight="1" x14ac:dyDescent="0.2">
      <c r="B63" s="929"/>
      <c r="C63" s="1125">
        <v>4</v>
      </c>
      <c r="D63" s="1253"/>
      <c r="E63" s="1390"/>
      <c r="F63" s="1391"/>
      <c r="G63" s="1482"/>
      <c r="H63" s="888"/>
      <c r="I63" s="887"/>
      <c r="J63" s="930"/>
      <c r="K63" s="885">
        <f t="shared" si="17"/>
        <v>0</v>
      </c>
      <c r="L63" s="1381">
        <f t="shared" si="18"/>
        <v>0</v>
      </c>
      <c r="M63" s="1345">
        <f t="shared" si="19"/>
        <v>0</v>
      </c>
      <c r="N63" s="883"/>
      <c r="O63" s="1243"/>
    </row>
    <row r="64" spans="2:15" s="1223" customFormat="1" ht="14.1" customHeight="1" thickBot="1" x14ac:dyDescent="0.25">
      <c r="B64" s="1351"/>
      <c r="C64" s="1249">
        <v>5</v>
      </c>
      <c r="D64" s="1466"/>
      <c r="E64" s="1388"/>
      <c r="F64" s="1389"/>
      <c r="G64" s="1480"/>
      <c r="H64" s="1246"/>
      <c r="I64" s="1122"/>
      <c r="J64" s="1139"/>
      <c r="K64" s="1387">
        <f t="shared" si="17"/>
        <v>0</v>
      </c>
      <c r="L64" s="1386">
        <f t="shared" si="18"/>
        <v>0</v>
      </c>
      <c r="M64" s="1339">
        <f t="shared" si="19"/>
        <v>0</v>
      </c>
      <c r="N64" s="1350"/>
      <c r="O64" s="1243"/>
    </row>
    <row r="65" spans="2:14" s="1223" customFormat="1" ht="14.1" customHeight="1" thickTop="1" x14ac:dyDescent="0.2">
      <c r="B65" s="1349"/>
      <c r="C65" s="1241" t="s">
        <v>828</v>
      </c>
      <c r="D65" s="1241"/>
      <c r="E65" s="1385"/>
      <c r="F65" s="1385"/>
      <c r="G65" s="1478"/>
      <c r="H65" s="1240"/>
      <c r="I65" s="1240"/>
      <c r="J65" s="1240"/>
      <c r="K65" s="895">
        <f t="shared" si="17"/>
        <v>0</v>
      </c>
      <c r="L65" s="1384">
        <f t="shared" si="18"/>
        <v>0</v>
      </c>
      <c r="M65" s="1383">
        <f t="shared" si="19"/>
        <v>0</v>
      </c>
      <c r="N65" s="1347"/>
    </row>
    <row r="66" spans="2:14" s="1223" customFormat="1" ht="14.1" customHeight="1" x14ac:dyDescent="0.2">
      <c r="B66" s="1346"/>
      <c r="C66" s="1235" t="s">
        <v>721</v>
      </c>
      <c r="D66" s="1235"/>
      <c r="E66" s="1382"/>
      <c r="F66" s="1382"/>
      <c r="G66" s="1477"/>
      <c r="H66" s="1234"/>
      <c r="I66" s="1234"/>
      <c r="J66" s="1234"/>
      <c r="K66" s="885">
        <f t="shared" si="17"/>
        <v>0</v>
      </c>
      <c r="L66" s="1381">
        <f t="shared" si="18"/>
        <v>0</v>
      </c>
      <c r="M66" s="1345">
        <f t="shared" si="19"/>
        <v>0</v>
      </c>
      <c r="N66" s="1344"/>
    </row>
    <row r="67" spans="2:14" s="1223" customFormat="1" ht="14.1" customHeight="1" x14ac:dyDescent="0.2">
      <c r="B67" s="1346"/>
      <c r="C67" s="1235" t="s">
        <v>829</v>
      </c>
      <c r="D67" s="1235"/>
      <c r="E67" s="1382"/>
      <c r="F67" s="1382"/>
      <c r="G67" s="1477"/>
      <c r="H67" s="1234"/>
      <c r="I67" s="1234"/>
      <c r="J67" s="1234"/>
      <c r="K67" s="885">
        <f t="shared" si="17"/>
        <v>0</v>
      </c>
      <c r="L67" s="1381">
        <f t="shared" si="18"/>
        <v>0</v>
      </c>
      <c r="M67" s="1345">
        <f t="shared" si="19"/>
        <v>0</v>
      </c>
      <c r="N67" s="1344"/>
    </row>
    <row r="68" spans="2:14" s="1223" customFormat="1" ht="14.1" customHeight="1" thickBot="1" x14ac:dyDescent="0.25">
      <c r="B68" s="1343"/>
      <c r="C68" s="1642" t="s">
        <v>853</v>
      </c>
      <c r="D68" s="1342"/>
      <c r="E68" s="1380"/>
      <c r="F68" s="1380"/>
      <c r="G68" s="1476"/>
      <c r="H68" s="1341"/>
      <c r="I68" s="1341"/>
      <c r="J68" s="1340"/>
      <c r="K68" s="877">
        <f t="shared" si="17"/>
        <v>0</v>
      </c>
      <c r="L68" s="1379">
        <f t="shared" si="18"/>
        <v>0</v>
      </c>
      <c r="M68" s="1378">
        <f t="shared" si="19"/>
        <v>0</v>
      </c>
      <c r="N68" s="1338"/>
    </row>
    <row r="69" spans="2:14" ht="15" customHeight="1" x14ac:dyDescent="0.2">
      <c r="C69" s="1472"/>
      <c r="D69" s="2022"/>
      <c r="E69" s="2023"/>
      <c r="F69" s="2023"/>
      <c r="G69" s="2023"/>
      <c r="H69" s="2023"/>
      <c r="I69" s="2023"/>
      <c r="J69" s="2023"/>
      <c r="K69" s="2023"/>
      <c r="L69" s="2023"/>
      <c r="M69" s="2023"/>
    </row>
    <row r="70" spans="2:14" ht="15.75" x14ac:dyDescent="0.25">
      <c r="C70" s="1471"/>
      <c r="D70" s="1470"/>
      <c r="E70" s="1469"/>
      <c r="F70" s="1469"/>
      <c r="G70" s="1469"/>
      <c r="H70" s="1469"/>
      <c r="I70" s="1469"/>
      <c r="J70" s="1469"/>
      <c r="K70" s="1469"/>
      <c r="L70" s="1469"/>
      <c r="M70" s="1468"/>
    </row>
    <row r="71" spans="2:14" x14ac:dyDescent="0.2">
      <c r="D71" s="1095"/>
      <c r="E71" s="1220"/>
      <c r="F71" s="1220"/>
      <c r="G71" s="1220"/>
      <c r="H71" s="1095"/>
      <c r="I71" s="1095"/>
      <c r="J71" s="1203"/>
      <c r="K71" s="1203"/>
      <c r="L71" s="1203"/>
      <c r="M71" s="1095"/>
    </row>
  </sheetData>
  <sheetProtection algorithmName="SHA-512" hashValue="syvZKfanYq1WEfALl6ilFMgHc3/lY6OwQCXJQNtSJBSKYbIQUbHSn3SLFtvSkqLRHBodlAuzC+Xrd3FSk8CA2g==" saltValue="B9sYJSN/w9XW8pdbmvOXOw==" spinCount="100000" sheet="1" objects="1" scenarios="1"/>
  <mergeCells count="18">
    <mergeCell ref="N12:N18"/>
    <mergeCell ref="B20:B32"/>
    <mergeCell ref="B33:B51"/>
    <mergeCell ref="N5:N11"/>
    <mergeCell ref="E6:J6"/>
    <mergeCell ref="K7:K11"/>
    <mergeCell ref="L7:L11"/>
    <mergeCell ref="E8:F8"/>
    <mergeCell ref="G8:J8"/>
    <mergeCell ref="E9:J9"/>
    <mergeCell ref="M1:N1"/>
    <mergeCell ref="D2:L2"/>
    <mergeCell ref="J4:M4"/>
    <mergeCell ref="E5:J5"/>
    <mergeCell ref="K5:L6"/>
    <mergeCell ref="M5:M11"/>
    <mergeCell ref="B5:D11"/>
    <mergeCell ref="E11:J11"/>
  </mergeCells>
  <printOptions horizontalCentered="1"/>
  <pageMargins left="0.59055118110236227" right="0.51181102362204722" top="1.1811023622047245" bottom="0.98425196850393704" header="0.51181102362204722" footer="0.51181102362204722"/>
  <pageSetup paperSize="9" scale="43"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108D2883-36BC-40D4-A746-8B5F9FD8EA7B}">
          <x14:formula1>
            <xm:f>słownik!$A$2:$A$175</xm:f>
          </x14:formula1>
          <xm:sqref>D53:D58 D60:D64</xm:sqref>
        </x14:dataValidation>
      </x14:dataValidations>
    </ext>
  </extLst>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931607-0D97-482B-A62F-7EA2F1A3B090}">
  <sheetPr>
    <tabColor rgb="FFFF0000"/>
    <pageSetUpPr fitToPage="1"/>
  </sheetPr>
  <dimension ref="B1:O71"/>
  <sheetViews>
    <sheetView view="pageBreakPreview" zoomScale="90" zoomScaleNormal="100" zoomScaleSheetLayoutView="90" workbookViewId="0">
      <selection activeCell="L1" sqref="L1:N1"/>
    </sheetView>
  </sheetViews>
  <sheetFormatPr defaultColWidth="9.28515625" defaultRowHeight="12.75" x14ac:dyDescent="0.2"/>
  <cols>
    <col min="1" max="1" width="2.85546875" style="874" customWidth="1"/>
    <col min="2" max="2" width="6.42578125" style="874" customWidth="1"/>
    <col min="3" max="3" width="4.42578125" style="874" customWidth="1"/>
    <col min="4" max="4" width="46" style="874" customWidth="1"/>
    <col min="5" max="10" width="6.7109375" style="874" customWidth="1"/>
    <col min="11" max="11" width="6.5703125" style="874" customWidth="1"/>
    <col min="12" max="12" width="6.7109375" style="874" customWidth="1"/>
    <col min="13" max="13" width="8.5703125" style="874" customWidth="1"/>
    <col min="14" max="14" width="13.5703125" style="874" customWidth="1"/>
    <col min="15" max="15" width="5.42578125" style="874" customWidth="1"/>
    <col min="16" max="16384" width="9.28515625" style="874"/>
  </cols>
  <sheetData>
    <row r="1" spans="2:15" s="1223" customFormat="1" ht="18" x14ac:dyDescent="0.2">
      <c r="B1" s="966"/>
      <c r="C1" s="966"/>
      <c r="D1" s="965" t="str">
        <f>wizyt!C3</f>
        <v>??</v>
      </c>
      <c r="E1" s="1017"/>
      <c r="F1" s="1017"/>
      <c r="G1" s="1017"/>
      <c r="H1" s="1017"/>
      <c r="I1" s="1017"/>
      <c r="J1" s="1017"/>
      <c r="K1" s="1017"/>
      <c r="L1" s="2040" t="str">
        <f>wizyt!$B$1</f>
        <v xml:space="preserve"> </v>
      </c>
      <c r="M1" s="2708" t="str">
        <f>wizyt!$D$1</f>
        <v xml:space="preserve"> </v>
      </c>
      <c r="N1" s="2709"/>
    </row>
    <row r="2" spans="2:15" s="1223" customFormat="1" ht="20.25" x14ac:dyDescent="0.2">
      <c r="B2" s="270"/>
      <c r="C2" s="270"/>
      <c r="D2" s="2710" t="s">
        <v>755</v>
      </c>
      <c r="E2" s="2710"/>
      <c r="F2" s="2710"/>
      <c r="G2" s="2710"/>
      <c r="H2" s="2710"/>
      <c r="I2" s="2710"/>
      <c r="J2" s="2710"/>
      <c r="K2" s="2710"/>
      <c r="L2" s="2710"/>
      <c r="M2" s="998" t="str">
        <f>wizyt!H3</f>
        <v>2023/2024</v>
      </c>
      <c r="N2" s="270"/>
    </row>
    <row r="3" spans="2:15" s="1223" customFormat="1" ht="18.75" customHeight="1" x14ac:dyDescent="0.2">
      <c r="B3" s="997" t="s">
        <v>775</v>
      </c>
      <c r="C3" s="963"/>
      <c r="D3" s="996"/>
      <c r="E3" s="996"/>
      <c r="F3" s="996"/>
      <c r="G3" s="1500" t="s">
        <v>858</v>
      </c>
      <c r="H3" s="996"/>
      <c r="I3" s="996"/>
      <c r="J3" s="996" t="s">
        <v>30</v>
      </c>
      <c r="K3" s="996"/>
      <c r="L3" s="996"/>
      <c r="M3" s="995"/>
      <c r="N3" s="270"/>
    </row>
    <row r="4" spans="2:15" s="1223" customFormat="1" ht="27" customHeight="1" thickBot="1" x14ac:dyDescent="0.25">
      <c r="B4" s="1461" t="s">
        <v>887</v>
      </c>
      <c r="C4" s="1322"/>
      <c r="D4" s="330"/>
      <c r="E4" s="1016"/>
      <c r="F4" s="1016"/>
      <c r="G4" s="1321"/>
      <c r="H4" s="1016"/>
      <c r="I4" s="1016"/>
      <c r="J4" s="2849"/>
      <c r="K4" s="2849"/>
      <c r="L4" s="2849"/>
      <c r="M4" s="2849"/>
      <c r="N4" s="270"/>
    </row>
    <row r="5" spans="2:15" s="1223" customFormat="1" ht="12.75" customHeight="1" x14ac:dyDescent="0.2">
      <c r="B5" s="2713" t="s">
        <v>756</v>
      </c>
      <c r="C5" s="2765"/>
      <c r="D5" s="2765"/>
      <c r="E5" s="2850" t="s">
        <v>691</v>
      </c>
      <c r="F5" s="2851"/>
      <c r="G5" s="2851"/>
      <c r="H5" s="2851"/>
      <c r="I5" s="2851"/>
      <c r="J5" s="2852"/>
      <c r="K5" s="2862" t="s">
        <v>109</v>
      </c>
      <c r="L5" s="2863"/>
      <c r="M5" s="2853" t="s">
        <v>790</v>
      </c>
      <c r="N5" s="2838" t="s">
        <v>758</v>
      </c>
    </row>
    <row r="6" spans="2:15" s="1223" customFormat="1" ht="12.75" customHeight="1" x14ac:dyDescent="0.2">
      <c r="B6" s="2715"/>
      <c r="C6" s="2766"/>
      <c r="D6" s="2766"/>
      <c r="E6" s="2841" t="s">
        <v>817</v>
      </c>
      <c r="F6" s="2841"/>
      <c r="G6" s="2841"/>
      <c r="H6" s="2841"/>
      <c r="I6" s="2841"/>
      <c r="J6" s="2842"/>
      <c r="K6" s="2864"/>
      <c r="L6" s="2865"/>
      <c r="M6" s="2854"/>
      <c r="N6" s="2839"/>
    </row>
    <row r="7" spans="2:15" s="1223" customFormat="1" ht="12.75" customHeight="1" x14ac:dyDescent="0.2">
      <c r="B7" s="2715"/>
      <c r="C7" s="2766"/>
      <c r="D7" s="2766"/>
      <c r="E7" s="958" t="s">
        <v>523</v>
      </c>
      <c r="F7" s="958" t="s">
        <v>524</v>
      </c>
      <c r="G7" s="958" t="s">
        <v>525</v>
      </c>
      <c r="H7" s="960" t="s">
        <v>526</v>
      </c>
      <c r="I7" s="960" t="s">
        <v>527</v>
      </c>
      <c r="J7" s="1376" t="s">
        <v>528</v>
      </c>
      <c r="K7" s="2856" t="s">
        <v>862</v>
      </c>
      <c r="L7" s="2859" t="s">
        <v>856</v>
      </c>
      <c r="M7" s="2854"/>
      <c r="N7" s="2839"/>
    </row>
    <row r="8" spans="2:15" s="1223" customFormat="1" ht="12.75" customHeight="1" x14ac:dyDescent="0.2">
      <c r="B8" s="2715"/>
      <c r="C8" s="2766"/>
      <c r="D8" s="2766"/>
      <c r="E8" s="2873" t="s">
        <v>872</v>
      </c>
      <c r="F8" s="2874"/>
      <c r="G8" s="2824" t="s">
        <v>856</v>
      </c>
      <c r="H8" s="2825"/>
      <c r="I8" s="2825"/>
      <c r="J8" s="2826"/>
      <c r="K8" s="2857"/>
      <c r="L8" s="2860"/>
      <c r="M8" s="2854"/>
      <c r="N8" s="2839"/>
    </row>
    <row r="9" spans="2:15" s="1223" customFormat="1" ht="12.75" customHeight="1" x14ac:dyDescent="0.2">
      <c r="B9" s="2715"/>
      <c r="C9" s="2766"/>
      <c r="D9" s="2766"/>
      <c r="E9" s="2754" t="s">
        <v>844</v>
      </c>
      <c r="F9" s="2695"/>
      <c r="G9" s="2695"/>
      <c r="H9" s="2695"/>
      <c r="I9" s="2695"/>
      <c r="J9" s="2809"/>
      <c r="K9" s="2857"/>
      <c r="L9" s="2860"/>
      <c r="M9" s="2854"/>
      <c r="N9" s="2839"/>
    </row>
    <row r="10" spans="2:15" s="1223" customFormat="1" ht="12.75" customHeight="1" x14ac:dyDescent="0.2">
      <c r="B10" s="2715"/>
      <c r="C10" s="2766"/>
      <c r="D10" s="2766"/>
      <c r="E10" s="1728">
        <f>'kalendarz  A'!$F$30</f>
        <v>27</v>
      </c>
      <c r="F10" s="1728">
        <f>'kalendarz  A'!$F$30</f>
        <v>27</v>
      </c>
      <c r="G10" s="1728">
        <f>'kalendarz  A'!$F$30</f>
        <v>27</v>
      </c>
      <c r="H10" s="1728">
        <f>'kalendarz  A'!$F$30</f>
        <v>27</v>
      </c>
      <c r="I10" s="1728">
        <f>'kalendarz  A'!$F$30</f>
        <v>27</v>
      </c>
      <c r="J10" s="1728">
        <f>'kalendarz  A'!$F$31</f>
        <v>11</v>
      </c>
      <c r="K10" s="2857"/>
      <c r="L10" s="2860"/>
      <c r="M10" s="2854"/>
      <c r="N10" s="2839"/>
    </row>
    <row r="11" spans="2:15" s="1223" customFormat="1" ht="16.5" customHeight="1" thickBot="1" x14ac:dyDescent="0.25">
      <c r="B11" s="2717"/>
      <c r="C11" s="2767"/>
      <c r="D11" s="2767"/>
      <c r="E11" s="2827" t="s">
        <v>845</v>
      </c>
      <c r="F11" s="2828"/>
      <c r="G11" s="2828"/>
      <c r="H11" s="2828"/>
      <c r="I11" s="2828"/>
      <c r="J11" s="2829"/>
      <c r="K11" s="2858"/>
      <c r="L11" s="2861"/>
      <c r="M11" s="2855"/>
      <c r="N11" s="2840"/>
    </row>
    <row r="12" spans="2:15" s="1223" customFormat="1" ht="27" customHeight="1" thickBot="1" x14ac:dyDescent="0.25">
      <c r="B12" s="1375"/>
      <c r="C12" s="1316"/>
      <c r="D12" s="1315" t="s">
        <v>818</v>
      </c>
      <c r="E12" s="1314">
        <f t="shared" ref="E12:J12" si="0">SUM(E16:E18)+E13</f>
        <v>30</v>
      </c>
      <c r="F12" s="1314">
        <f t="shared" si="0"/>
        <v>32</v>
      </c>
      <c r="G12" s="1314">
        <f t="shared" si="0"/>
        <v>33</v>
      </c>
      <c r="H12" s="1314">
        <f t="shared" si="0"/>
        <v>27</v>
      </c>
      <c r="I12" s="1314">
        <f t="shared" si="0"/>
        <v>23</v>
      </c>
      <c r="J12" s="1314">
        <f t="shared" si="0"/>
        <v>18</v>
      </c>
      <c r="K12" s="1418">
        <f t="shared" ref="K12:K18" si="1">SUM(E12:F12)</f>
        <v>62</v>
      </c>
      <c r="L12" s="1313">
        <f t="shared" ref="L12:L18" si="2">SUM(G12:J12)</f>
        <v>101</v>
      </c>
      <c r="M12" s="1313">
        <f>SUM(K12:L12)</f>
        <v>163</v>
      </c>
      <c r="N12" s="2843"/>
      <c r="O12" s="1243"/>
    </row>
    <row r="13" spans="2:15" s="1223" customFormat="1" ht="14.25" customHeight="1" x14ac:dyDescent="0.2">
      <c r="B13" s="1372"/>
      <c r="C13" s="1308"/>
      <c r="D13" s="1183" t="s">
        <v>819</v>
      </c>
      <c r="E13" s="1374">
        <f t="shared" ref="E13:J13" si="3">SUM(E14:E15)</f>
        <v>30</v>
      </c>
      <c r="F13" s="1374">
        <f t="shared" si="3"/>
        <v>32</v>
      </c>
      <c r="G13" s="1307">
        <f t="shared" si="3"/>
        <v>33</v>
      </c>
      <c r="H13" s="1307">
        <f t="shared" si="3"/>
        <v>27</v>
      </c>
      <c r="I13" s="1307">
        <f t="shared" si="3"/>
        <v>23</v>
      </c>
      <c r="J13" s="1307">
        <f t="shared" si="3"/>
        <v>18</v>
      </c>
      <c r="K13" s="1416">
        <f t="shared" si="1"/>
        <v>62</v>
      </c>
      <c r="L13" s="1310">
        <f t="shared" si="2"/>
        <v>101</v>
      </c>
      <c r="M13" s="1373">
        <f>SUM(E13:J13)</f>
        <v>163</v>
      </c>
      <c r="N13" s="2844"/>
      <c r="O13" s="1243"/>
    </row>
    <row r="14" spans="2:15" s="1223" customFormat="1" ht="14.25" customHeight="1" x14ac:dyDescent="0.2">
      <c r="B14" s="1372"/>
      <c r="C14" s="1308"/>
      <c r="D14" s="1183" t="s">
        <v>820</v>
      </c>
      <c r="E14" s="1374">
        <f t="shared" ref="E14:J14" si="4">SUM(E20:E32)</f>
        <v>0</v>
      </c>
      <c r="F14" s="1374">
        <f t="shared" si="4"/>
        <v>0</v>
      </c>
      <c r="G14" s="1307">
        <f t="shared" si="4"/>
        <v>0</v>
      </c>
      <c r="H14" s="1307">
        <f t="shared" si="4"/>
        <v>0</v>
      </c>
      <c r="I14" s="1307">
        <f t="shared" si="4"/>
        <v>0</v>
      </c>
      <c r="J14" s="1307">
        <f t="shared" si="4"/>
        <v>0</v>
      </c>
      <c r="K14" s="1417">
        <f t="shared" si="1"/>
        <v>0</v>
      </c>
      <c r="L14" s="1310">
        <f t="shared" si="2"/>
        <v>0</v>
      </c>
      <c r="M14" s="1373">
        <f>SUM(E14:J14)</f>
        <v>0</v>
      </c>
      <c r="N14" s="2844"/>
      <c r="O14" s="1243"/>
    </row>
    <row r="15" spans="2:15" s="1223" customFormat="1" ht="14.25" customHeight="1" x14ac:dyDescent="0.2">
      <c r="B15" s="1372"/>
      <c r="C15" s="1308"/>
      <c r="D15" s="1183" t="s">
        <v>821</v>
      </c>
      <c r="E15" s="1374">
        <f t="shared" ref="E15:J15" si="5">SUM(E33:E51)</f>
        <v>30</v>
      </c>
      <c r="F15" s="1374">
        <f t="shared" si="5"/>
        <v>32</v>
      </c>
      <c r="G15" s="1307">
        <f t="shared" si="5"/>
        <v>33</v>
      </c>
      <c r="H15" s="1307">
        <f t="shared" si="5"/>
        <v>27</v>
      </c>
      <c r="I15" s="1307">
        <f t="shared" si="5"/>
        <v>23</v>
      </c>
      <c r="J15" s="1307">
        <f t="shared" si="5"/>
        <v>18</v>
      </c>
      <c r="K15" s="1417">
        <f t="shared" si="1"/>
        <v>62</v>
      </c>
      <c r="L15" s="1310">
        <f t="shared" si="2"/>
        <v>101</v>
      </c>
      <c r="M15" s="1373">
        <f>SUM(E15:J15)</f>
        <v>163</v>
      </c>
      <c r="N15" s="2844"/>
      <c r="O15" s="1243"/>
    </row>
    <row r="16" spans="2:15" s="1223" customFormat="1" ht="14.25" customHeight="1" x14ac:dyDescent="0.2">
      <c r="B16" s="1372"/>
      <c r="C16" s="1308"/>
      <c r="D16" s="1183" t="s">
        <v>822</v>
      </c>
      <c r="E16" s="1374">
        <f t="shared" ref="E16:J16" si="6">E52</f>
        <v>0</v>
      </c>
      <c r="F16" s="1374">
        <f t="shared" si="6"/>
        <v>0</v>
      </c>
      <c r="G16" s="1307">
        <f t="shared" si="6"/>
        <v>0</v>
      </c>
      <c r="H16" s="1311">
        <f t="shared" si="6"/>
        <v>0</v>
      </c>
      <c r="I16" s="1311">
        <f t="shared" si="6"/>
        <v>0</v>
      </c>
      <c r="J16" s="1312">
        <f t="shared" si="6"/>
        <v>0</v>
      </c>
      <c r="K16" s="1416">
        <f t="shared" si="1"/>
        <v>0</v>
      </c>
      <c r="L16" s="1310">
        <f t="shared" si="2"/>
        <v>0</v>
      </c>
      <c r="M16" s="1373">
        <f>SUM(E16:J16)</f>
        <v>0</v>
      </c>
      <c r="N16" s="2844"/>
      <c r="O16" s="1243"/>
    </row>
    <row r="17" spans="2:15" s="1223" customFormat="1" ht="14.25" customHeight="1" x14ac:dyDescent="0.2">
      <c r="B17" s="1372"/>
      <c r="C17" s="1308"/>
      <c r="D17" s="1183" t="s">
        <v>823</v>
      </c>
      <c r="E17" s="1371">
        <f t="shared" ref="E17:J17" si="7">E59</f>
        <v>0</v>
      </c>
      <c r="F17" s="1371">
        <f t="shared" si="7"/>
        <v>0</v>
      </c>
      <c r="G17" s="1307">
        <f t="shared" si="7"/>
        <v>0</v>
      </c>
      <c r="H17" s="1311">
        <f t="shared" si="7"/>
        <v>0</v>
      </c>
      <c r="I17" s="1311">
        <f t="shared" si="7"/>
        <v>0</v>
      </c>
      <c r="J17" s="1311">
        <f t="shared" si="7"/>
        <v>0</v>
      </c>
      <c r="K17" s="1416">
        <f t="shared" si="1"/>
        <v>0</v>
      </c>
      <c r="L17" s="1310">
        <f t="shared" si="2"/>
        <v>0</v>
      </c>
      <c r="M17" s="1373">
        <f>SUM(E17:J17)</f>
        <v>0</v>
      </c>
      <c r="N17" s="2844"/>
      <c r="O17" s="1243"/>
    </row>
    <row r="18" spans="2:15" s="1223" customFormat="1" ht="13.5" customHeight="1" thickBot="1" x14ac:dyDescent="0.25">
      <c r="B18" s="1372"/>
      <c r="C18" s="1308"/>
      <c r="D18" s="1039" t="s">
        <v>846</v>
      </c>
      <c r="E18" s="1371">
        <f t="shared" ref="E18:J18" si="8">SUM(E65:E68)</f>
        <v>0</v>
      </c>
      <c r="F18" s="1371">
        <f t="shared" si="8"/>
        <v>0</v>
      </c>
      <c r="G18" s="1307">
        <f t="shared" si="8"/>
        <v>0</v>
      </c>
      <c r="H18" s="1307">
        <f t="shared" si="8"/>
        <v>0</v>
      </c>
      <c r="I18" s="1307">
        <f t="shared" si="8"/>
        <v>0</v>
      </c>
      <c r="J18" s="1307">
        <f t="shared" si="8"/>
        <v>0</v>
      </c>
      <c r="K18" s="1416">
        <f t="shared" si="1"/>
        <v>0</v>
      </c>
      <c r="L18" s="1306">
        <f t="shared" si="2"/>
        <v>0</v>
      </c>
      <c r="M18" s="1415">
        <f>SUM(K18:L18)</f>
        <v>0</v>
      </c>
      <c r="N18" s="2845"/>
      <c r="O18" s="1243"/>
    </row>
    <row r="19" spans="2:15" s="1223" customFormat="1" ht="19.5" customHeight="1" x14ac:dyDescent="0.2">
      <c r="B19" s="1869"/>
      <c r="C19" s="1865" t="s">
        <v>766</v>
      </c>
      <c r="D19" s="1865"/>
      <c r="E19" s="1866"/>
      <c r="F19" s="1866"/>
      <c r="G19" s="1866"/>
      <c r="H19" s="1866"/>
      <c r="I19" s="1866"/>
      <c r="J19" s="1866"/>
      <c r="K19" s="1867"/>
      <c r="L19" s="1867"/>
      <c r="M19" s="1866"/>
      <c r="N19" s="1870"/>
      <c r="O19" s="1243"/>
    </row>
    <row r="20" spans="2:15" s="991" customFormat="1" ht="14.1" customHeight="1" x14ac:dyDescent="0.2">
      <c r="B20" s="2834" t="s">
        <v>826</v>
      </c>
      <c r="C20" s="1303">
        <v>1</v>
      </c>
      <c r="D20" s="1304" t="s">
        <v>800</v>
      </c>
      <c r="E20" s="1411"/>
      <c r="F20" s="1412"/>
      <c r="G20" s="1411"/>
      <c r="H20" s="1295"/>
      <c r="I20" s="945"/>
      <c r="J20" s="947"/>
      <c r="K20" s="943">
        <f t="shared" ref="K20:K38" si="9">SUM(E20:F20)</f>
        <v>0</v>
      </c>
      <c r="L20" s="1414">
        <f t="shared" ref="L20:L38" si="10">SUM(G20:J20)</f>
        <v>0</v>
      </c>
      <c r="M20" s="1413">
        <f t="shared" ref="M20:M38" si="11">SUM(K20:L20)</f>
        <v>0</v>
      </c>
      <c r="N20" s="1367"/>
      <c r="O20" s="1243"/>
    </row>
    <row r="21" spans="2:15" s="991" customFormat="1" ht="14.1" customHeight="1" x14ac:dyDescent="0.2">
      <c r="B21" s="2835"/>
      <c r="C21" s="1125">
        <v>2</v>
      </c>
      <c r="D21" s="1302" t="s">
        <v>801</v>
      </c>
      <c r="E21" s="1392"/>
      <c r="F21" s="1393"/>
      <c r="G21" s="1392"/>
      <c r="H21" s="894"/>
      <c r="I21" s="893"/>
      <c r="J21" s="886"/>
      <c r="K21" s="885">
        <f t="shared" si="9"/>
        <v>0</v>
      </c>
      <c r="L21" s="1381">
        <f t="shared" si="10"/>
        <v>0</v>
      </c>
      <c r="M21" s="1345">
        <f t="shared" si="11"/>
        <v>0</v>
      </c>
      <c r="N21" s="1369"/>
      <c r="O21" s="1243"/>
    </row>
    <row r="22" spans="2:15" s="991" customFormat="1" ht="14.1" customHeight="1" x14ac:dyDescent="0.2">
      <c r="B22" s="2835"/>
      <c r="C22" s="1125">
        <v>3</v>
      </c>
      <c r="D22" s="1302" t="s">
        <v>770</v>
      </c>
      <c r="E22" s="1392"/>
      <c r="F22" s="1393"/>
      <c r="G22" s="1392"/>
      <c r="H22" s="894"/>
      <c r="I22" s="893"/>
      <c r="J22" s="889"/>
      <c r="K22" s="885">
        <f t="shared" si="9"/>
        <v>0</v>
      </c>
      <c r="L22" s="1381">
        <f t="shared" si="10"/>
        <v>0</v>
      </c>
      <c r="M22" s="1345">
        <f t="shared" si="11"/>
        <v>0</v>
      </c>
      <c r="N22" s="1369"/>
      <c r="O22" s="1243"/>
    </row>
    <row r="23" spans="2:15" s="991" customFormat="1" ht="14.1" customHeight="1" x14ac:dyDescent="0.2">
      <c r="B23" s="2835"/>
      <c r="C23" s="1125">
        <v>4</v>
      </c>
      <c r="D23" s="1302" t="s">
        <v>806</v>
      </c>
      <c r="E23" s="1392"/>
      <c r="F23" s="1393"/>
      <c r="G23" s="1392"/>
      <c r="H23" s="894"/>
      <c r="I23" s="893"/>
      <c r="J23" s="889"/>
      <c r="K23" s="885">
        <f t="shared" si="9"/>
        <v>0</v>
      </c>
      <c r="L23" s="1381">
        <f t="shared" si="10"/>
        <v>0</v>
      </c>
      <c r="M23" s="1345">
        <f t="shared" si="11"/>
        <v>0</v>
      </c>
      <c r="N23" s="1369"/>
      <c r="O23" s="1243"/>
    </row>
    <row r="24" spans="2:15" s="991" customFormat="1" ht="14.1" customHeight="1" x14ac:dyDescent="0.2">
      <c r="B24" s="2835"/>
      <c r="C24" s="1125">
        <v>5</v>
      </c>
      <c r="D24" s="1302" t="s">
        <v>807</v>
      </c>
      <c r="E24" s="1392"/>
      <c r="F24" s="1393"/>
      <c r="G24" s="1392"/>
      <c r="H24" s="894"/>
      <c r="I24" s="893"/>
      <c r="J24" s="898"/>
      <c r="K24" s="885">
        <f t="shared" si="9"/>
        <v>0</v>
      </c>
      <c r="L24" s="1381">
        <f t="shared" si="10"/>
        <v>0</v>
      </c>
      <c r="M24" s="1345">
        <f t="shared" si="11"/>
        <v>0</v>
      </c>
      <c r="N24" s="1369"/>
      <c r="O24" s="1243"/>
    </row>
    <row r="25" spans="2:15" s="991" customFormat="1" ht="14.1" customHeight="1" x14ac:dyDescent="0.2">
      <c r="B25" s="2835"/>
      <c r="C25" s="1125">
        <v>6</v>
      </c>
      <c r="D25" s="1302" t="s">
        <v>769</v>
      </c>
      <c r="E25" s="1392"/>
      <c r="F25" s="1393"/>
      <c r="G25" s="1392"/>
      <c r="H25" s="894"/>
      <c r="I25" s="893"/>
      <c r="J25" s="898"/>
      <c r="K25" s="885">
        <f t="shared" si="9"/>
        <v>0</v>
      </c>
      <c r="L25" s="1381">
        <f t="shared" si="10"/>
        <v>0</v>
      </c>
      <c r="M25" s="1345">
        <f t="shared" si="11"/>
        <v>0</v>
      </c>
      <c r="N25" s="1369"/>
      <c r="O25" s="1243"/>
    </row>
    <row r="26" spans="2:15" s="991" customFormat="1" ht="14.1" customHeight="1" x14ac:dyDescent="0.2">
      <c r="B26" s="2835"/>
      <c r="C26" s="1125">
        <v>7</v>
      </c>
      <c r="D26" s="1302" t="s">
        <v>793</v>
      </c>
      <c r="E26" s="1392"/>
      <c r="F26" s="1393"/>
      <c r="G26" s="1392"/>
      <c r="H26" s="894"/>
      <c r="I26" s="893"/>
      <c r="J26" s="898"/>
      <c r="K26" s="885">
        <f t="shared" si="9"/>
        <v>0</v>
      </c>
      <c r="L26" s="1381">
        <f t="shared" si="10"/>
        <v>0</v>
      </c>
      <c r="M26" s="1345">
        <f t="shared" si="11"/>
        <v>0</v>
      </c>
      <c r="N26" s="1369"/>
      <c r="O26" s="1243"/>
    </row>
    <row r="27" spans="2:15" s="991" customFormat="1" ht="14.1" customHeight="1" x14ac:dyDescent="0.2">
      <c r="B27" s="2835"/>
      <c r="C27" s="1125">
        <v>8</v>
      </c>
      <c r="D27" s="1302" t="s">
        <v>697</v>
      </c>
      <c r="E27" s="1392"/>
      <c r="F27" s="1393"/>
      <c r="G27" s="1392"/>
      <c r="H27" s="894"/>
      <c r="I27" s="893"/>
      <c r="J27" s="898"/>
      <c r="K27" s="885">
        <f t="shared" si="9"/>
        <v>0</v>
      </c>
      <c r="L27" s="1381">
        <f t="shared" si="10"/>
        <v>0</v>
      </c>
      <c r="M27" s="1345">
        <f t="shared" si="11"/>
        <v>0</v>
      </c>
      <c r="N27" s="1369"/>
      <c r="O27" s="1243"/>
    </row>
    <row r="28" spans="2:15" s="991" customFormat="1" ht="14.1" customHeight="1" x14ac:dyDescent="0.2">
      <c r="B28" s="2835"/>
      <c r="C28" s="1125">
        <v>9</v>
      </c>
      <c r="D28" s="1302" t="s">
        <v>716</v>
      </c>
      <c r="E28" s="1392"/>
      <c r="F28" s="1393"/>
      <c r="G28" s="1392"/>
      <c r="H28" s="894"/>
      <c r="I28" s="893"/>
      <c r="J28" s="898"/>
      <c r="K28" s="885">
        <f t="shared" si="9"/>
        <v>0</v>
      </c>
      <c r="L28" s="1381">
        <f t="shared" si="10"/>
        <v>0</v>
      </c>
      <c r="M28" s="1345">
        <f t="shared" si="11"/>
        <v>0</v>
      </c>
      <c r="N28" s="1369"/>
      <c r="O28" s="1243"/>
    </row>
    <row r="29" spans="2:15" s="991" customFormat="1" ht="14.1" customHeight="1" x14ac:dyDescent="0.2">
      <c r="B29" s="2835"/>
      <c r="C29" s="1125">
        <v>10</v>
      </c>
      <c r="D29" s="1302" t="s">
        <v>787</v>
      </c>
      <c r="E29" s="1392"/>
      <c r="F29" s="1393"/>
      <c r="G29" s="1392"/>
      <c r="H29" s="894"/>
      <c r="I29" s="893"/>
      <c r="J29" s="898"/>
      <c r="K29" s="885">
        <f t="shared" si="9"/>
        <v>0</v>
      </c>
      <c r="L29" s="1381">
        <f t="shared" si="10"/>
        <v>0</v>
      </c>
      <c r="M29" s="1345">
        <f t="shared" si="11"/>
        <v>0</v>
      </c>
      <c r="N29" s="1369"/>
      <c r="O29" s="1243"/>
    </row>
    <row r="30" spans="2:15" s="991" customFormat="1" ht="14.1" customHeight="1" x14ac:dyDescent="0.2">
      <c r="B30" s="2835"/>
      <c r="C30" s="1125">
        <v>11</v>
      </c>
      <c r="D30" s="1302" t="s">
        <v>702</v>
      </c>
      <c r="E30" s="1392"/>
      <c r="F30" s="1393"/>
      <c r="G30" s="1392"/>
      <c r="H30" s="894"/>
      <c r="I30" s="893"/>
      <c r="J30" s="898"/>
      <c r="K30" s="885">
        <f t="shared" si="9"/>
        <v>0</v>
      </c>
      <c r="L30" s="1381">
        <f t="shared" si="10"/>
        <v>0</v>
      </c>
      <c r="M30" s="1345">
        <f t="shared" si="11"/>
        <v>0</v>
      </c>
      <c r="N30" s="1369"/>
      <c r="O30" s="1243"/>
    </row>
    <row r="31" spans="2:15" s="991" customFormat="1" ht="14.1" customHeight="1" x14ac:dyDescent="0.2">
      <c r="B31" s="2835"/>
      <c r="C31" s="1125">
        <v>12</v>
      </c>
      <c r="D31" s="1302" t="s">
        <v>698</v>
      </c>
      <c r="E31" s="1392"/>
      <c r="F31" s="1393"/>
      <c r="G31" s="1392"/>
      <c r="H31" s="894"/>
      <c r="I31" s="893"/>
      <c r="J31" s="898"/>
      <c r="K31" s="885">
        <f t="shared" si="9"/>
        <v>0</v>
      </c>
      <c r="L31" s="1381">
        <f t="shared" si="10"/>
        <v>0</v>
      </c>
      <c r="M31" s="1345">
        <f t="shared" si="11"/>
        <v>0</v>
      </c>
      <c r="N31" s="1369"/>
      <c r="O31" s="1243"/>
    </row>
    <row r="32" spans="2:15" s="991" customFormat="1" ht="14.1" customHeight="1" x14ac:dyDescent="0.2">
      <c r="B32" s="2836"/>
      <c r="C32" s="1333">
        <v>13</v>
      </c>
      <c r="D32" s="1300" t="s">
        <v>782</v>
      </c>
      <c r="E32" s="1407"/>
      <c r="F32" s="1408"/>
      <c r="G32" s="1407"/>
      <c r="H32" s="1285"/>
      <c r="I32" s="1284"/>
      <c r="J32" s="1283"/>
      <c r="K32" s="1406">
        <f t="shared" si="9"/>
        <v>0</v>
      </c>
      <c r="L32" s="1405">
        <f t="shared" si="10"/>
        <v>0</v>
      </c>
      <c r="M32" s="1368">
        <f t="shared" si="11"/>
        <v>0</v>
      </c>
      <c r="N32" s="1357"/>
      <c r="O32" s="1243"/>
    </row>
    <row r="33" spans="2:15" s="991" customFormat="1" ht="14.1" customHeight="1" x14ac:dyDescent="0.2">
      <c r="B33" s="2834" t="s">
        <v>848</v>
      </c>
      <c r="C33" s="1288">
        <v>1</v>
      </c>
      <c r="D33" s="1297" t="s">
        <v>666</v>
      </c>
      <c r="E33" s="1411">
        <v>5</v>
      </c>
      <c r="F33" s="1412">
        <v>5</v>
      </c>
      <c r="G33" s="1411">
        <v>4</v>
      </c>
      <c r="H33" s="1295">
        <v>4</v>
      </c>
      <c r="I33" s="945">
        <v>4</v>
      </c>
      <c r="J33" s="947">
        <v>4</v>
      </c>
      <c r="K33" s="1410">
        <f t="shared" si="9"/>
        <v>10</v>
      </c>
      <c r="L33" s="1409">
        <f t="shared" si="10"/>
        <v>16</v>
      </c>
      <c r="M33" s="1352">
        <f t="shared" si="11"/>
        <v>26</v>
      </c>
      <c r="N33" s="1367"/>
      <c r="O33" s="1243"/>
    </row>
    <row r="34" spans="2:15" s="991" customFormat="1" ht="14.1" customHeight="1" x14ac:dyDescent="0.2">
      <c r="B34" s="2835"/>
      <c r="C34" s="1146">
        <v>2</v>
      </c>
      <c r="D34" s="1153" t="s">
        <v>849</v>
      </c>
      <c r="E34" s="1390">
        <v>3</v>
      </c>
      <c r="F34" s="1391">
        <v>3</v>
      </c>
      <c r="G34" s="1390">
        <v>3</v>
      </c>
      <c r="H34" s="888">
        <v>3</v>
      </c>
      <c r="I34" s="887">
        <v>3</v>
      </c>
      <c r="J34" s="930">
        <v>3</v>
      </c>
      <c r="K34" s="885">
        <f t="shared" si="9"/>
        <v>6</v>
      </c>
      <c r="L34" s="1381">
        <f t="shared" si="10"/>
        <v>12</v>
      </c>
      <c r="M34" s="1345">
        <f t="shared" si="11"/>
        <v>18</v>
      </c>
      <c r="N34" s="1109"/>
      <c r="O34" s="1243"/>
    </row>
    <row r="35" spans="2:15" s="991" customFormat="1" ht="14.1" customHeight="1" x14ac:dyDescent="0.2">
      <c r="B35" s="2835"/>
      <c r="C35" s="1160">
        <v>3</v>
      </c>
      <c r="D35" s="1153" t="s">
        <v>850</v>
      </c>
      <c r="E35" s="1390">
        <v>2</v>
      </c>
      <c r="F35" s="1391">
        <v>2</v>
      </c>
      <c r="G35" s="1390">
        <v>2</v>
      </c>
      <c r="H35" s="888">
        <v>2</v>
      </c>
      <c r="I35" s="887">
        <v>2</v>
      </c>
      <c r="J35" s="930">
        <v>2</v>
      </c>
      <c r="K35" s="885">
        <f t="shared" si="9"/>
        <v>4</v>
      </c>
      <c r="L35" s="1381">
        <f t="shared" si="10"/>
        <v>8</v>
      </c>
      <c r="M35" s="1345">
        <f t="shared" si="11"/>
        <v>12</v>
      </c>
      <c r="N35" s="1109"/>
      <c r="O35" s="1243"/>
    </row>
    <row r="36" spans="2:15" s="991" customFormat="1" ht="14.1" customHeight="1" x14ac:dyDescent="0.2">
      <c r="B36" s="2835"/>
      <c r="C36" s="1146">
        <v>4</v>
      </c>
      <c r="D36" s="1150" t="s">
        <v>669</v>
      </c>
      <c r="E36" s="1390">
        <v>1</v>
      </c>
      <c r="F36" s="1391"/>
      <c r="G36" s="1362"/>
      <c r="H36" s="1439"/>
      <c r="I36" s="1438"/>
      <c r="J36" s="1361"/>
      <c r="K36" s="885">
        <f t="shared" si="9"/>
        <v>1</v>
      </c>
      <c r="L36" s="1381">
        <f t="shared" si="10"/>
        <v>0</v>
      </c>
      <c r="M36" s="1345">
        <f t="shared" si="11"/>
        <v>1</v>
      </c>
      <c r="N36" s="1109"/>
      <c r="O36" s="1243"/>
    </row>
    <row r="37" spans="2:15" s="991" customFormat="1" ht="14.1" customHeight="1" x14ac:dyDescent="0.2">
      <c r="B37" s="2835"/>
      <c r="C37" s="1160">
        <v>5</v>
      </c>
      <c r="D37" s="1150" t="s">
        <v>851</v>
      </c>
      <c r="E37" s="1390"/>
      <c r="F37" s="1391"/>
      <c r="G37" s="1390">
        <v>1</v>
      </c>
      <c r="H37" s="888"/>
      <c r="I37" s="887"/>
      <c r="J37" s="930"/>
      <c r="K37" s="885">
        <f t="shared" si="9"/>
        <v>0</v>
      </c>
      <c r="L37" s="1381">
        <f t="shared" si="10"/>
        <v>1</v>
      </c>
      <c r="M37" s="1345">
        <f t="shared" si="11"/>
        <v>1</v>
      </c>
      <c r="N37" s="1109"/>
      <c r="O37" s="1243"/>
    </row>
    <row r="38" spans="2:15" s="991" customFormat="1" ht="14.1" customHeight="1" x14ac:dyDescent="0.2">
      <c r="B38" s="2835"/>
      <c r="C38" s="1146">
        <v>6</v>
      </c>
      <c r="D38" s="1150" t="s">
        <v>670</v>
      </c>
      <c r="E38" s="1390">
        <v>2</v>
      </c>
      <c r="F38" s="1391">
        <v>2</v>
      </c>
      <c r="G38" s="1390">
        <v>2</v>
      </c>
      <c r="H38" s="888">
        <v>2</v>
      </c>
      <c r="I38" s="887">
        <v>2</v>
      </c>
      <c r="J38" s="930">
        <v>1</v>
      </c>
      <c r="K38" s="885">
        <f t="shared" si="9"/>
        <v>4</v>
      </c>
      <c r="L38" s="1381">
        <f t="shared" si="10"/>
        <v>7</v>
      </c>
      <c r="M38" s="1345">
        <f t="shared" si="11"/>
        <v>11</v>
      </c>
      <c r="N38" s="1109"/>
      <c r="O38" s="1243"/>
    </row>
    <row r="39" spans="2:15" s="991" customFormat="1" ht="14.1" customHeight="1" x14ac:dyDescent="0.2">
      <c r="B39" s="2835"/>
      <c r="C39" s="1160">
        <v>7</v>
      </c>
      <c r="D39" s="1150" t="s">
        <v>715</v>
      </c>
      <c r="E39" s="1465"/>
      <c r="F39" s="1464"/>
      <c r="G39" s="1390">
        <v>2</v>
      </c>
      <c r="H39" s="888">
        <v>1</v>
      </c>
      <c r="I39" s="887"/>
      <c r="J39" s="930"/>
      <c r="K39" s="885"/>
      <c r="L39" s="1381"/>
      <c r="M39" s="1345"/>
      <c r="N39" s="1109"/>
      <c r="O39" s="1243"/>
    </row>
    <row r="40" spans="2:15" s="991" customFormat="1" ht="14.1" customHeight="1" x14ac:dyDescent="0.2">
      <c r="B40" s="2835"/>
      <c r="C40" s="1146">
        <v>8</v>
      </c>
      <c r="D40" s="1149" t="s">
        <v>671</v>
      </c>
      <c r="E40" s="1327"/>
      <c r="F40" s="976">
        <v>2</v>
      </c>
      <c r="G40" s="1390">
        <v>1</v>
      </c>
      <c r="H40" s="888">
        <v>1</v>
      </c>
      <c r="I40" s="887"/>
      <c r="J40" s="930"/>
      <c r="K40" s="885">
        <f t="shared" ref="K40:K50" si="12">SUM(E40:F40)</f>
        <v>2</v>
      </c>
      <c r="L40" s="1381">
        <f t="shared" ref="L40:L50" si="13">SUM(G40:J40)</f>
        <v>2</v>
      </c>
      <c r="M40" s="1345">
        <f t="shared" ref="M40:M51" si="14">SUM(K40:L40)</f>
        <v>4</v>
      </c>
      <c r="N40" s="1109"/>
      <c r="O40" s="1243"/>
    </row>
    <row r="41" spans="2:15" s="991" customFormat="1" ht="14.1" customHeight="1" x14ac:dyDescent="0.2">
      <c r="B41" s="2835"/>
      <c r="C41" s="1160">
        <v>9</v>
      </c>
      <c r="D41" s="1289" t="s">
        <v>677</v>
      </c>
      <c r="E41" s="1327">
        <v>4</v>
      </c>
      <c r="F41" s="976">
        <v>4</v>
      </c>
      <c r="G41" s="1390">
        <v>3</v>
      </c>
      <c r="H41" s="888">
        <v>4</v>
      </c>
      <c r="I41" s="887">
        <v>3</v>
      </c>
      <c r="J41" s="930">
        <v>4</v>
      </c>
      <c r="K41" s="885">
        <f t="shared" si="12"/>
        <v>8</v>
      </c>
      <c r="L41" s="1381">
        <f t="shared" si="13"/>
        <v>14</v>
      </c>
      <c r="M41" s="1345">
        <f t="shared" si="14"/>
        <v>22</v>
      </c>
      <c r="N41" s="1109"/>
      <c r="O41" s="1243"/>
    </row>
    <row r="42" spans="2:15" s="991" customFormat="1" ht="14.1" customHeight="1" x14ac:dyDescent="0.2">
      <c r="B42" s="2835"/>
      <c r="C42" s="1146">
        <v>10</v>
      </c>
      <c r="D42" s="1150" t="s">
        <v>676</v>
      </c>
      <c r="E42" s="1327">
        <v>2</v>
      </c>
      <c r="F42" s="976">
        <v>2</v>
      </c>
      <c r="G42" s="1390">
        <v>2</v>
      </c>
      <c r="H42" s="888">
        <v>1</v>
      </c>
      <c r="I42" s="887">
        <v>1</v>
      </c>
      <c r="J42" s="930"/>
      <c r="K42" s="885">
        <f t="shared" si="12"/>
        <v>4</v>
      </c>
      <c r="L42" s="1381">
        <f t="shared" si="13"/>
        <v>4</v>
      </c>
      <c r="M42" s="1345">
        <f t="shared" si="14"/>
        <v>8</v>
      </c>
      <c r="N42" s="1109"/>
      <c r="O42" s="1243"/>
    </row>
    <row r="43" spans="2:15" s="991" customFormat="1" ht="14.1" customHeight="1" x14ac:dyDescent="0.2">
      <c r="B43" s="2835"/>
      <c r="C43" s="1160">
        <v>11</v>
      </c>
      <c r="D43" s="1150" t="s">
        <v>712</v>
      </c>
      <c r="E43" s="1327">
        <v>2</v>
      </c>
      <c r="F43" s="976">
        <v>2</v>
      </c>
      <c r="G43" s="1390">
        <v>2</v>
      </c>
      <c r="H43" s="888">
        <v>1</v>
      </c>
      <c r="I43" s="887">
        <v>1</v>
      </c>
      <c r="J43" s="930"/>
      <c r="K43" s="885">
        <f t="shared" si="12"/>
        <v>4</v>
      </c>
      <c r="L43" s="1381">
        <f t="shared" si="13"/>
        <v>4</v>
      </c>
      <c r="M43" s="1345">
        <f t="shared" si="14"/>
        <v>8</v>
      </c>
      <c r="N43" s="1109"/>
      <c r="O43" s="1243"/>
    </row>
    <row r="44" spans="2:15" s="991" customFormat="1" ht="14.1" customHeight="1" x14ac:dyDescent="0.2">
      <c r="B44" s="2835"/>
      <c r="C44" s="1146">
        <v>12</v>
      </c>
      <c r="D44" s="1150" t="s">
        <v>673</v>
      </c>
      <c r="E44" s="1327">
        <v>2</v>
      </c>
      <c r="F44" s="976">
        <v>1</v>
      </c>
      <c r="G44" s="1390">
        <v>2</v>
      </c>
      <c r="H44" s="888">
        <v>1</v>
      </c>
      <c r="I44" s="887">
        <v>1</v>
      </c>
      <c r="J44" s="930"/>
      <c r="K44" s="885">
        <f t="shared" si="12"/>
        <v>3</v>
      </c>
      <c r="L44" s="1381">
        <f t="shared" si="13"/>
        <v>4</v>
      </c>
      <c r="M44" s="1345">
        <f t="shared" si="14"/>
        <v>7</v>
      </c>
      <c r="N44" s="1109"/>
      <c r="O44" s="1243"/>
    </row>
    <row r="45" spans="2:15" s="991" customFormat="1" ht="14.1" customHeight="1" x14ac:dyDescent="0.2">
      <c r="B45" s="2835"/>
      <c r="C45" s="1160">
        <v>13</v>
      </c>
      <c r="D45" s="1150" t="s">
        <v>674</v>
      </c>
      <c r="E45" s="1327">
        <v>1</v>
      </c>
      <c r="F45" s="976">
        <v>2</v>
      </c>
      <c r="G45" s="1390">
        <v>2</v>
      </c>
      <c r="H45" s="888">
        <v>1</v>
      </c>
      <c r="I45" s="887">
        <v>1</v>
      </c>
      <c r="J45" s="930"/>
      <c r="K45" s="885">
        <f t="shared" si="12"/>
        <v>3</v>
      </c>
      <c r="L45" s="1381">
        <f t="shared" si="13"/>
        <v>4</v>
      </c>
      <c r="M45" s="1345">
        <f t="shared" si="14"/>
        <v>7</v>
      </c>
      <c r="N45" s="1109"/>
      <c r="O45" s="1243"/>
    </row>
    <row r="46" spans="2:15" s="991" customFormat="1" ht="14.1" customHeight="1" x14ac:dyDescent="0.2">
      <c r="B46" s="2835"/>
      <c r="C46" s="1146">
        <v>14</v>
      </c>
      <c r="D46" s="1150" t="s">
        <v>681</v>
      </c>
      <c r="E46" s="1327"/>
      <c r="F46" s="976">
        <v>1</v>
      </c>
      <c r="G46" s="1390">
        <v>1</v>
      </c>
      <c r="H46" s="888"/>
      <c r="I46" s="887"/>
      <c r="J46" s="930"/>
      <c r="K46" s="885">
        <f t="shared" si="12"/>
        <v>1</v>
      </c>
      <c r="L46" s="1381">
        <f t="shared" si="13"/>
        <v>1</v>
      </c>
      <c r="M46" s="1345">
        <f t="shared" si="14"/>
        <v>2</v>
      </c>
      <c r="N46" s="1109"/>
      <c r="O46" s="1243"/>
    </row>
    <row r="47" spans="2:15" s="991" customFormat="1" ht="14.1" customHeight="1" x14ac:dyDescent="0.2">
      <c r="B47" s="2835"/>
      <c r="C47" s="1160">
        <v>15</v>
      </c>
      <c r="D47" s="1150" t="s">
        <v>680</v>
      </c>
      <c r="E47" s="1327">
        <v>4</v>
      </c>
      <c r="F47" s="976">
        <v>4</v>
      </c>
      <c r="G47" s="1390">
        <v>3</v>
      </c>
      <c r="H47" s="888">
        <v>3</v>
      </c>
      <c r="I47" s="887">
        <v>3</v>
      </c>
      <c r="J47" s="930">
        <v>3</v>
      </c>
      <c r="K47" s="885">
        <f t="shared" si="12"/>
        <v>8</v>
      </c>
      <c r="L47" s="1381">
        <f t="shared" si="13"/>
        <v>12</v>
      </c>
      <c r="M47" s="1345">
        <f t="shared" si="14"/>
        <v>20</v>
      </c>
      <c r="N47" s="1109"/>
      <c r="O47" s="1243"/>
    </row>
    <row r="48" spans="2:15" s="991" customFormat="1" ht="14.1" customHeight="1" x14ac:dyDescent="0.2">
      <c r="B48" s="2835"/>
      <c r="C48" s="1146">
        <v>16</v>
      </c>
      <c r="D48" s="1150" t="s">
        <v>678</v>
      </c>
      <c r="E48" s="1327">
        <v>1</v>
      </c>
      <c r="F48" s="976">
        <v>1</v>
      </c>
      <c r="G48" s="1390">
        <v>1</v>
      </c>
      <c r="H48" s="888">
        <v>1</v>
      </c>
      <c r="I48" s="887">
        <v>1</v>
      </c>
      <c r="J48" s="930"/>
      <c r="K48" s="885">
        <f t="shared" si="12"/>
        <v>2</v>
      </c>
      <c r="L48" s="1381">
        <f t="shared" si="13"/>
        <v>3</v>
      </c>
      <c r="M48" s="1345">
        <f t="shared" si="14"/>
        <v>5</v>
      </c>
      <c r="N48" s="1109"/>
      <c r="O48" s="1243"/>
    </row>
    <row r="49" spans="2:15" s="991" customFormat="1" ht="14.1" customHeight="1" x14ac:dyDescent="0.2">
      <c r="B49" s="2835"/>
      <c r="C49" s="1160">
        <v>17</v>
      </c>
      <c r="D49" s="1149" t="s">
        <v>719</v>
      </c>
      <c r="E49" s="1327"/>
      <c r="F49" s="976"/>
      <c r="G49" s="1390">
        <v>1</v>
      </c>
      <c r="H49" s="888">
        <v>1</v>
      </c>
      <c r="I49" s="887"/>
      <c r="J49" s="930"/>
      <c r="K49" s="885">
        <f t="shared" si="12"/>
        <v>0</v>
      </c>
      <c r="L49" s="1381">
        <f t="shared" si="13"/>
        <v>2</v>
      </c>
      <c r="M49" s="1345">
        <f t="shared" si="14"/>
        <v>2</v>
      </c>
      <c r="N49" s="1109"/>
      <c r="O49" s="1243"/>
    </row>
    <row r="50" spans="2:15" s="991" customFormat="1" ht="14.1" customHeight="1" x14ac:dyDescent="0.2">
      <c r="B50" s="2835"/>
      <c r="C50" s="1146">
        <v>18</v>
      </c>
      <c r="D50" s="1287" t="s">
        <v>682</v>
      </c>
      <c r="E50" s="1331">
        <v>1</v>
      </c>
      <c r="F50" s="1358">
        <v>1</v>
      </c>
      <c r="G50" s="1407">
        <v>1</v>
      </c>
      <c r="H50" s="1285">
        <v>1</v>
      </c>
      <c r="I50" s="1284">
        <v>1</v>
      </c>
      <c r="J50" s="1283">
        <v>1</v>
      </c>
      <c r="K50" s="1406">
        <f t="shared" si="12"/>
        <v>2</v>
      </c>
      <c r="L50" s="1405">
        <f t="shared" si="13"/>
        <v>4</v>
      </c>
      <c r="M50" s="1368">
        <f t="shared" si="14"/>
        <v>6</v>
      </c>
      <c r="N50" s="1357"/>
      <c r="O50" s="1243"/>
    </row>
    <row r="51" spans="2:15" s="991" customFormat="1" ht="19.350000000000001" customHeight="1" thickBot="1" x14ac:dyDescent="0.25">
      <c r="B51" s="2835"/>
      <c r="C51" s="1280" t="s">
        <v>857</v>
      </c>
      <c r="D51" s="1279"/>
      <c r="E51" s="1330"/>
      <c r="F51" s="975"/>
      <c r="G51" s="1585"/>
      <c r="H51" s="921"/>
      <c r="I51" s="920"/>
      <c r="J51" s="920"/>
      <c r="K51" s="1404">
        <f>SUM(E51:G51)</f>
        <v>0</v>
      </c>
      <c r="L51" s="1403">
        <f>SUM(H51:J51)</f>
        <v>0</v>
      </c>
      <c r="M51" s="1402">
        <f t="shared" si="14"/>
        <v>0</v>
      </c>
      <c r="N51" s="2019"/>
      <c r="O51" s="1243"/>
    </row>
    <row r="52" spans="2:15" s="1223" customFormat="1" ht="19.5" customHeight="1" thickTop="1" x14ac:dyDescent="0.2">
      <c r="B52" s="1356"/>
      <c r="C52" s="1266" t="s">
        <v>773</v>
      </c>
      <c r="D52" s="1275"/>
      <c r="E52" s="1273">
        <f t="shared" ref="E52:M52" si="15">SUM(E53:E58)</f>
        <v>0</v>
      </c>
      <c r="F52" s="1273">
        <f t="shared" si="15"/>
        <v>0</v>
      </c>
      <c r="G52" s="1273">
        <f t="shared" si="15"/>
        <v>0</v>
      </c>
      <c r="H52" s="1273">
        <f t="shared" si="15"/>
        <v>0</v>
      </c>
      <c r="I52" s="1273">
        <f t="shared" si="15"/>
        <v>0</v>
      </c>
      <c r="J52" s="1274">
        <f t="shared" si="15"/>
        <v>0</v>
      </c>
      <c r="K52" s="1401">
        <f t="shared" si="15"/>
        <v>0</v>
      </c>
      <c r="L52" s="1401">
        <f t="shared" si="15"/>
        <v>0</v>
      </c>
      <c r="M52" s="1400">
        <f t="shared" si="15"/>
        <v>0</v>
      </c>
      <c r="N52" s="1355"/>
      <c r="O52" s="1243"/>
    </row>
    <row r="53" spans="2:15" s="1223" customFormat="1" ht="14.1" customHeight="1" x14ac:dyDescent="0.2">
      <c r="B53" s="988"/>
      <c r="C53" s="1126">
        <v>1</v>
      </c>
      <c r="D53" s="1259"/>
      <c r="E53" s="1392"/>
      <c r="F53" s="1393"/>
      <c r="G53" s="1392"/>
      <c r="H53" s="894"/>
      <c r="I53" s="893"/>
      <c r="J53" s="898"/>
      <c r="K53" s="895">
        <f t="shared" ref="K53:K58" si="16">SUM(E53:F53)</f>
        <v>0</v>
      </c>
      <c r="L53" s="1384">
        <f t="shared" ref="L53:L58" si="17">SUM(G53:J53)</f>
        <v>0</v>
      </c>
      <c r="M53" s="1383">
        <f t="shared" ref="M53:M58" si="18">SUM(K53:L53)</f>
        <v>0</v>
      </c>
      <c r="N53" s="1111"/>
      <c r="O53" s="1243"/>
    </row>
    <row r="54" spans="2:15" s="1223" customFormat="1" ht="14.1" customHeight="1" x14ac:dyDescent="0.2">
      <c r="B54" s="988"/>
      <c r="C54" s="1126">
        <v>2</v>
      </c>
      <c r="D54" s="1253"/>
      <c r="E54" s="1392"/>
      <c r="F54" s="1393"/>
      <c r="G54" s="1392"/>
      <c r="H54" s="894"/>
      <c r="I54" s="893"/>
      <c r="J54" s="898"/>
      <c r="K54" s="885">
        <f t="shared" si="16"/>
        <v>0</v>
      </c>
      <c r="L54" s="1381">
        <f t="shared" si="17"/>
        <v>0</v>
      </c>
      <c r="M54" s="1345">
        <f t="shared" si="18"/>
        <v>0</v>
      </c>
      <c r="N54" s="1111"/>
      <c r="O54" s="1243"/>
    </row>
    <row r="55" spans="2:15" s="1223" customFormat="1" ht="14.1" customHeight="1" x14ac:dyDescent="0.2">
      <c r="B55" s="988"/>
      <c r="C55" s="1126">
        <v>3</v>
      </c>
      <c r="D55" s="1253"/>
      <c r="E55" s="1392"/>
      <c r="F55" s="1393"/>
      <c r="G55" s="1392"/>
      <c r="H55" s="894"/>
      <c r="I55" s="893"/>
      <c r="J55" s="898"/>
      <c r="K55" s="885">
        <f t="shared" si="16"/>
        <v>0</v>
      </c>
      <c r="L55" s="1381">
        <f t="shared" si="17"/>
        <v>0</v>
      </c>
      <c r="M55" s="1345">
        <f t="shared" si="18"/>
        <v>0</v>
      </c>
      <c r="N55" s="1111"/>
      <c r="O55" s="1243"/>
    </row>
    <row r="56" spans="2:15" s="1223" customFormat="1" ht="14.1" customHeight="1" x14ac:dyDescent="0.2">
      <c r="B56" s="929"/>
      <c r="C56" s="1125">
        <v>4</v>
      </c>
      <c r="D56" s="1253"/>
      <c r="E56" s="1390"/>
      <c r="F56" s="1391"/>
      <c r="G56" s="1390"/>
      <c r="H56" s="888"/>
      <c r="I56" s="887"/>
      <c r="J56" s="930"/>
      <c r="K56" s="885">
        <f t="shared" si="16"/>
        <v>0</v>
      </c>
      <c r="L56" s="1381">
        <f t="shared" si="17"/>
        <v>0</v>
      </c>
      <c r="M56" s="1345">
        <f t="shared" si="18"/>
        <v>0</v>
      </c>
      <c r="N56" s="883"/>
      <c r="O56" s="1243"/>
    </row>
    <row r="57" spans="2:15" s="1223" customFormat="1" ht="14.1" customHeight="1" x14ac:dyDescent="0.2">
      <c r="B57" s="929"/>
      <c r="C57" s="1125">
        <v>5</v>
      </c>
      <c r="D57" s="1253"/>
      <c r="E57" s="1390"/>
      <c r="F57" s="1391"/>
      <c r="G57" s="1390"/>
      <c r="H57" s="888"/>
      <c r="I57" s="887"/>
      <c r="J57" s="930"/>
      <c r="K57" s="885">
        <f t="shared" si="16"/>
        <v>0</v>
      </c>
      <c r="L57" s="1381">
        <f t="shared" si="17"/>
        <v>0</v>
      </c>
      <c r="M57" s="1345">
        <f t="shared" si="18"/>
        <v>0</v>
      </c>
      <c r="N57" s="883"/>
      <c r="O57" s="1243"/>
    </row>
    <row r="58" spans="2:15" s="1223" customFormat="1" ht="14.1" customHeight="1" thickBot="1" x14ac:dyDescent="0.25">
      <c r="B58" s="926"/>
      <c r="C58" s="1132">
        <v>6</v>
      </c>
      <c r="D58" s="1248"/>
      <c r="E58" s="1398"/>
      <c r="F58" s="1399"/>
      <c r="G58" s="1398"/>
      <c r="H58" s="911"/>
      <c r="I58" s="910"/>
      <c r="J58" s="1143"/>
      <c r="K58" s="908">
        <f t="shared" si="16"/>
        <v>0</v>
      </c>
      <c r="L58" s="1397">
        <f t="shared" si="17"/>
        <v>0</v>
      </c>
      <c r="M58" s="1396">
        <f t="shared" si="18"/>
        <v>0</v>
      </c>
      <c r="N58" s="1354"/>
      <c r="O58" s="1243"/>
    </row>
    <row r="59" spans="2:15" s="1223" customFormat="1" ht="19.350000000000001" customHeight="1" thickTop="1" x14ac:dyDescent="0.2">
      <c r="B59" s="1265"/>
      <c r="C59" s="1266" t="s">
        <v>772</v>
      </c>
      <c r="D59" s="1265"/>
      <c r="E59" s="1263">
        <f t="shared" ref="E59:M59" si="19">SUM(E60:E64)</f>
        <v>0</v>
      </c>
      <c r="F59" s="1262">
        <f t="shared" si="19"/>
        <v>0</v>
      </c>
      <c r="G59" s="1263">
        <f t="shared" si="19"/>
        <v>0</v>
      </c>
      <c r="H59" s="1264">
        <f t="shared" si="19"/>
        <v>0</v>
      </c>
      <c r="I59" s="1263">
        <f t="shared" si="19"/>
        <v>0</v>
      </c>
      <c r="J59" s="1263">
        <f t="shared" si="19"/>
        <v>0</v>
      </c>
      <c r="K59" s="1401">
        <f t="shared" si="19"/>
        <v>0</v>
      </c>
      <c r="L59" s="1401">
        <f t="shared" si="19"/>
        <v>0</v>
      </c>
      <c r="M59" s="1401">
        <f t="shared" si="19"/>
        <v>0</v>
      </c>
      <c r="N59" s="1353"/>
      <c r="O59" s="1243"/>
    </row>
    <row r="60" spans="2:15" s="1223" customFormat="1" ht="14.1" customHeight="1" x14ac:dyDescent="0.2">
      <c r="B60" s="988"/>
      <c r="C60" s="1126">
        <v>1</v>
      </c>
      <c r="D60" s="1253"/>
      <c r="E60" s="1392"/>
      <c r="F60" s="1393"/>
      <c r="G60" s="1392"/>
      <c r="H60" s="894"/>
      <c r="I60" s="893"/>
      <c r="J60" s="898"/>
      <c r="K60" s="895">
        <f t="shared" ref="K60:K68" si="20">SUM(E60:F60)</f>
        <v>0</v>
      </c>
      <c r="L60" s="1384">
        <f t="shared" ref="L60:L68" si="21">SUM(G60:J60)</f>
        <v>0</v>
      </c>
      <c r="M60" s="1383">
        <f t="shared" ref="M60:M68" si="22">SUM(K60:L60)</f>
        <v>0</v>
      </c>
      <c r="N60" s="1111"/>
      <c r="O60" s="1243"/>
    </row>
    <row r="61" spans="2:15" s="1223" customFormat="1" ht="14.1" customHeight="1" x14ac:dyDescent="0.2">
      <c r="B61" s="929"/>
      <c r="C61" s="1125">
        <v>2</v>
      </c>
      <c r="D61" s="1253"/>
      <c r="E61" s="1390"/>
      <c r="F61" s="1391"/>
      <c r="G61" s="1390"/>
      <c r="H61" s="888"/>
      <c r="I61" s="887"/>
      <c r="J61" s="930"/>
      <c r="K61" s="885">
        <f t="shared" si="20"/>
        <v>0</v>
      </c>
      <c r="L61" s="1381">
        <f t="shared" si="21"/>
        <v>0</v>
      </c>
      <c r="M61" s="1345">
        <f t="shared" si="22"/>
        <v>0</v>
      </c>
      <c r="N61" s="883"/>
      <c r="O61" s="1243"/>
    </row>
    <row r="62" spans="2:15" s="1223" customFormat="1" ht="14.1" customHeight="1" x14ac:dyDescent="0.2">
      <c r="B62" s="1133"/>
      <c r="C62" s="1125">
        <v>3</v>
      </c>
      <c r="D62" s="1253"/>
      <c r="E62" s="1390"/>
      <c r="F62" s="1391"/>
      <c r="G62" s="1390"/>
      <c r="H62" s="888"/>
      <c r="I62" s="887"/>
      <c r="J62" s="930"/>
      <c r="K62" s="885">
        <f t="shared" si="20"/>
        <v>0</v>
      </c>
      <c r="L62" s="1381">
        <f t="shared" si="21"/>
        <v>0</v>
      </c>
      <c r="M62" s="1345">
        <f t="shared" si="22"/>
        <v>0</v>
      </c>
      <c r="N62" s="883"/>
      <c r="O62" s="1243"/>
    </row>
    <row r="63" spans="2:15" s="1223" customFormat="1" ht="14.1" customHeight="1" x14ac:dyDescent="0.2">
      <c r="B63" s="929"/>
      <c r="C63" s="1125">
        <v>4</v>
      </c>
      <c r="D63" s="1253"/>
      <c r="E63" s="1390"/>
      <c r="F63" s="1391"/>
      <c r="G63" s="1390"/>
      <c r="H63" s="888"/>
      <c r="I63" s="887"/>
      <c r="J63" s="930"/>
      <c r="K63" s="885">
        <f t="shared" si="20"/>
        <v>0</v>
      </c>
      <c r="L63" s="1381">
        <f t="shared" si="21"/>
        <v>0</v>
      </c>
      <c r="M63" s="1345">
        <f t="shared" si="22"/>
        <v>0</v>
      </c>
      <c r="N63" s="883"/>
      <c r="O63" s="1243"/>
    </row>
    <row r="64" spans="2:15" s="1223" customFormat="1" ht="14.1" customHeight="1" thickBot="1" x14ac:dyDescent="0.25">
      <c r="B64" s="1351"/>
      <c r="C64" s="1249">
        <v>5</v>
      </c>
      <c r="D64" s="1466"/>
      <c r="E64" s="1388"/>
      <c r="F64" s="1389"/>
      <c r="G64" s="1388"/>
      <c r="H64" s="1246"/>
      <c r="I64" s="1122"/>
      <c r="J64" s="1139"/>
      <c r="K64" s="1387">
        <f t="shared" si="20"/>
        <v>0</v>
      </c>
      <c r="L64" s="1386">
        <f t="shared" si="21"/>
        <v>0</v>
      </c>
      <c r="M64" s="1339">
        <f t="shared" si="22"/>
        <v>0</v>
      </c>
      <c r="N64" s="1350"/>
      <c r="O64" s="1243"/>
    </row>
    <row r="65" spans="2:14" s="1223" customFormat="1" ht="14.1" customHeight="1" thickTop="1" x14ac:dyDescent="0.2">
      <c r="B65" s="1349"/>
      <c r="C65" s="1241" t="s">
        <v>828</v>
      </c>
      <c r="D65" s="1241"/>
      <c r="E65" s="1385"/>
      <c r="F65" s="1385"/>
      <c r="G65" s="1385"/>
      <c r="H65" s="1240"/>
      <c r="I65" s="1240"/>
      <c r="J65" s="1240"/>
      <c r="K65" s="895">
        <f t="shared" si="20"/>
        <v>0</v>
      </c>
      <c r="L65" s="1384">
        <f t="shared" si="21"/>
        <v>0</v>
      </c>
      <c r="M65" s="1383">
        <f t="shared" si="22"/>
        <v>0</v>
      </c>
      <c r="N65" s="1347"/>
    </row>
    <row r="66" spans="2:14" s="1223" customFormat="1" ht="14.1" customHeight="1" x14ac:dyDescent="0.2">
      <c r="B66" s="1346"/>
      <c r="C66" s="1235" t="s">
        <v>721</v>
      </c>
      <c r="D66" s="1235"/>
      <c r="E66" s="1382"/>
      <c r="F66" s="1382"/>
      <c r="G66" s="1382"/>
      <c r="H66" s="1234"/>
      <c r="I66" s="1234"/>
      <c r="J66" s="1234"/>
      <c r="K66" s="885">
        <f t="shared" si="20"/>
        <v>0</v>
      </c>
      <c r="L66" s="1381">
        <f t="shared" si="21"/>
        <v>0</v>
      </c>
      <c r="M66" s="1345">
        <f t="shared" si="22"/>
        <v>0</v>
      </c>
      <c r="N66" s="1344"/>
    </row>
    <row r="67" spans="2:14" s="1223" customFormat="1" ht="14.1" customHeight="1" x14ac:dyDescent="0.2">
      <c r="B67" s="1346"/>
      <c r="C67" s="1235" t="s">
        <v>829</v>
      </c>
      <c r="D67" s="1235"/>
      <c r="E67" s="1382"/>
      <c r="F67" s="1382"/>
      <c r="G67" s="1382"/>
      <c r="H67" s="1234"/>
      <c r="I67" s="1234"/>
      <c r="J67" s="1234"/>
      <c r="K67" s="885">
        <f t="shared" si="20"/>
        <v>0</v>
      </c>
      <c r="L67" s="1381">
        <f t="shared" si="21"/>
        <v>0</v>
      </c>
      <c r="M67" s="1345">
        <f t="shared" si="22"/>
        <v>0</v>
      </c>
      <c r="N67" s="1344"/>
    </row>
    <row r="68" spans="2:14" s="1223" customFormat="1" ht="14.1" customHeight="1" thickBot="1" x14ac:dyDescent="0.25">
      <c r="B68" s="1343"/>
      <c r="C68" s="1642" t="s">
        <v>853</v>
      </c>
      <c r="D68" s="1342"/>
      <c r="E68" s="1380"/>
      <c r="F68" s="1380"/>
      <c r="G68" s="1380"/>
      <c r="H68" s="1341"/>
      <c r="I68" s="1341"/>
      <c r="J68" s="1340"/>
      <c r="K68" s="877">
        <f t="shared" si="20"/>
        <v>0</v>
      </c>
      <c r="L68" s="1379">
        <f t="shared" si="21"/>
        <v>0</v>
      </c>
      <c r="M68" s="1378">
        <f t="shared" si="22"/>
        <v>0</v>
      </c>
      <c r="N68" s="1338"/>
    </row>
    <row r="69" spans="2:14" ht="15" customHeight="1" x14ac:dyDescent="0.2">
      <c r="C69" s="1472"/>
      <c r="D69" s="2022"/>
      <c r="E69" s="2023"/>
      <c r="F69" s="2023"/>
      <c r="G69" s="2023"/>
      <c r="H69" s="2023"/>
      <c r="I69" s="2023"/>
      <c r="J69" s="2023"/>
      <c r="K69" s="2023"/>
      <c r="L69" s="2023"/>
      <c r="M69" s="2023"/>
    </row>
    <row r="70" spans="2:14" ht="15.75" x14ac:dyDescent="0.25">
      <c r="C70" s="1471"/>
      <c r="D70" s="1470"/>
      <c r="E70" s="1469"/>
      <c r="F70" s="1469"/>
      <c r="G70" s="1469"/>
      <c r="H70" s="1469"/>
      <c r="I70" s="1469"/>
      <c r="J70" s="1469"/>
      <c r="K70" s="1469"/>
      <c r="L70" s="1469"/>
      <c r="M70" s="1468"/>
    </row>
    <row r="71" spans="2:14" x14ac:dyDescent="0.2">
      <c r="D71" s="1095"/>
      <c r="E71" s="1220"/>
      <c r="F71" s="1220"/>
      <c r="G71" s="1220"/>
      <c r="H71" s="1095"/>
      <c r="I71" s="1095"/>
      <c r="J71" s="1203"/>
      <c r="K71" s="1203"/>
      <c r="L71" s="1203"/>
      <c r="M71" s="1095"/>
    </row>
  </sheetData>
  <sheetProtection algorithmName="SHA-512" hashValue="42NChxaZVfeKRK7JNLCzw1hySTxiOA1r7N7pFiYfz4FmDs0nbXd4Owsth7XS9ux1vFXPEDWMMgqSyJ+0hKAlGA==" saltValue="lnrN+jo9OxCSdecEAvvh+A==" spinCount="100000" sheet="1" objects="1" scenarios="1"/>
  <mergeCells count="18">
    <mergeCell ref="N12:N18"/>
    <mergeCell ref="B20:B32"/>
    <mergeCell ref="B33:B51"/>
    <mergeCell ref="N5:N11"/>
    <mergeCell ref="E6:J6"/>
    <mergeCell ref="K7:K11"/>
    <mergeCell ref="L7:L11"/>
    <mergeCell ref="E8:F8"/>
    <mergeCell ref="G8:J8"/>
    <mergeCell ref="E9:J9"/>
    <mergeCell ref="M1:N1"/>
    <mergeCell ref="D2:L2"/>
    <mergeCell ref="J4:M4"/>
    <mergeCell ref="B5:D11"/>
    <mergeCell ref="E5:J5"/>
    <mergeCell ref="K5:L6"/>
    <mergeCell ref="M5:M11"/>
    <mergeCell ref="E11:J11"/>
  </mergeCells>
  <printOptions horizontalCentered="1"/>
  <pageMargins left="0.59055118110236227" right="0.51181102362204722" top="1.1811023622047245" bottom="0.98425196850393704" header="0.51181102362204722" footer="0.51181102362204722"/>
  <pageSetup paperSize="9" scale="43"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8E7CAAF7-75B2-49BF-BEBA-97300F97B080}">
          <x14:formula1>
            <xm:f>słownik!$A$2:$A$175</xm:f>
          </x14:formula1>
          <xm:sqref>D53:D58 D60:D64</xm:sqref>
        </x14:dataValidation>
      </x14:dataValidations>
    </ext>
  </extLst>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F85428-40BB-4D75-9A83-96CA5B2054FC}">
  <sheetPr>
    <tabColor rgb="FFFF0000"/>
    <pageSetUpPr fitToPage="1"/>
  </sheetPr>
  <dimension ref="B1:O71"/>
  <sheetViews>
    <sheetView view="pageBreakPreview" zoomScale="90" zoomScaleNormal="100" zoomScaleSheetLayoutView="90" workbookViewId="0">
      <selection activeCell="L2" sqref="L2:N2"/>
    </sheetView>
  </sheetViews>
  <sheetFormatPr defaultColWidth="9.28515625" defaultRowHeight="12.75" x14ac:dyDescent="0.2"/>
  <cols>
    <col min="1" max="1" width="2.85546875" style="874" customWidth="1"/>
    <col min="2" max="2" width="6.42578125" style="874" customWidth="1"/>
    <col min="3" max="3" width="4.42578125" style="874" customWidth="1"/>
    <col min="4" max="4" width="46" style="874" customWidth="1"/>
    <col min="5" max="10" width="6.7109375" style="874" customWidth="1"/>
    <col min="11" max="11" width="6.5703125" style="874" customWidth="1"/>
    <col min="12" max="12" width="6.7109375" style="874" customWidth="1"/>
    <col min="13" max="13" width="8.5703125" style="874" customWidth="1"/>
    <col min="14" max="14" width="13.5703125" style="874" customWidth="1"/>
    <col min="15" max="15" width="5.42578125" style="874" customWidth="1"/>
    <col min="16" max="16384" width="9.28515625" style="874"/>
  </cols>
  <sheetData>
    <row r="1" spans="2:15" ht="32.25" customHeight="1" x14ac:dyDescent="0.2">
      <c r="B1" s="781"/>
      <c r="C1" s="781"/>
      <c r="D1" s="1199"/>
      <c r="E1" s="1199"/>
      <c r="F1" s="1199"/>
      <c r="G1" s="1199"/>
      <c r="H1" s="1199"/>
      <c r="I1" s="1199"/>
      <c r="J1" s="1199"/>
      <c r="K1" s="1199"/>
      <c r="L1" s="1199"/>
      <c r="M1" s="1199"/>
      <c r="N1" s="1199"/>
    </row>
    <row r="2" spans="2:15" s="1223" customFormat="1" ht="18" x14ac:dyDescent="0.2">
      <c r="B2" s="966"/>
      <c r="C2" s="966"/>
      <c r="D2" s="965" t="str">
        <f>wizyt!C3</f>
        <v>??</v>
      </c>
      <c r="E2" s="1017"/>
      <c r="F2" s="1017"/>
      <c r="G2" s="1017"/>
      <c r="H2" s="1017"/>
      <c r="I2" s="1017"/>
      <c r="J2" s="1017"/>
      <c r="K2" s="1017"/>
      <c r="L2" s="2040" t="str">
        <f>wizyt!$B$1</f>
        <v xml:space="preserve"> </v>
      </c>
      <c r="M2" s="2708" t="str">
        <f>wizyt!$D$1</f>
        <v xml:space="preserve"> </v>
      </c>
      <c r="N2" s="2709"/>
    </row>
    <row r="3" spans="2:15" s="1223" customFormat="1" ht="20.25" x14ac:dyDescent="0.2">
      <c r="B3" s="270"/>
      <c r="C3" s="270"/>
      <c r="D3" s="2710" t="s">
        <v>755</v>
      </c>
      <c r="E3" s="2710"/>
      <c r="F3" s="2710"/>
      <c r="G3" s="2710"/>
      <c r="H3" s="2710"/>
      <c r="I3" s="2710"/>
      <c r="J3" s="2710"/>
      <c r="K3" s="2710"/>
      <c r="L3" s="2710"/>
      <c r="M3" s="998" t="str">
        <f>wizyt!H3</f>
        <v>2023/2024</v>
      </c>
      <c r="N3" s="270"/>
    </row>
    <row r="4" spans="2:15" s="1223" customFormat="1" ht="18.75" customHeight="1" x14ac:dyDescent="0.2">
      <c r="B4" s="997" t="s">
        <v>775</v>
      </c>
      <c r="C4" s="963"/>
      <c r="D4" s="996"/>
      <c r="E4" s="996"/>
      <c r="F4" s="996"/>
      <c r="G4" s="1500" t="s">
        <v>858</v>
      </c>
      <c r="H4" s="996"/>
      <c r="I4" s="996"/>
      <c r="J4" s="996" t="s">
        <v>30</v>
      </c>
      <c r="K4" s="996"/>
      <c r="L4" s="996"/>
      <c r="M4" s="995"/>
      <c r="N4" s="270"/>
    </row>
    <row r="5" spans="2:15" s="1223" customFormat="1" ht="27" customHeight="1" thickBot="1" x14ac:dyDescent="0.25">
      <c r="B5" s="1461" t="s">
        <v>887</v>
      </c>
      <c r="C5" s="1322"/>
      <c r="D5" s="330"/>
      <c r="E5" s="1016"/>
      <c r="F5" s="1016"/>
      <c r="G5" s="1321"/>
      <c r="H5" s="1016"/>
      <c r="I5" s="1016"/>
      <c r="J5" s="2849"/>
      <c r="K5" s="2849"/>
      <c r="L5" s="2849"/>
      <c r="M5" s="2849"/>
      <c r="N5" s="270"/>
    </row>
    <row r="6" spans="2:15" s="1223" customFormat="1" ht="12.75" customHeight="1" x14ac:dyDescent="0.2">
      <c r="B6" s="2713" t="s">
        <v>756</v>
      </c>
      <c r="C6" s="2765"/>
      <c r="D6" s="2765"/>
      <c r="E6" s="2850" t="s">
        <v>691</v>
      </c>
      <c r="F6" s="2851"/>
      <c r="G6" s="2851"/>
      <c r="H6" s="2851"/>
      <c r="I6" s="2851"/>
      <c r="J6" s="2852"/>
      <c r="K6" s="2862" t="s">
        <v>109</v>
      </c>
      <c r="L6" s="2863"/>
      <c r="M6" s="2853" t="s">
        <v>790</v>
      </c>
      <c r="N6" s="2838" t="s">
        <v>758</v>
      </c>
    </row>
    <row r="7" spans="2:15" s="1223" customFormat="1" ht="12.75" customHeight="1" x14ac:dyDescent="0.2">
      <c r="B7" s="2715"/>
      <c r="C7" s="2766"/>
      <c r="D7" s="2766"/>
      <c r="E7" s="2841" t="s">
        <v>817</v>
      </c>
      <c r="F7" s="2841"/>
      <c r="G7" s="2841"/>
      <c r="H7" s="2841"/>
      <c r="I7" s="2841"/>
      <c r="J7" s="2842"/>
      <c r="K7" s="2864"/>
      <c r="L7" s="2865"/>
      <c r="M7" s="2854"/>
      <c r="N7" s="2839"/>
    </row>
    <row r="8" spans="2:15" s="1223" customFormat="1" ht="12.75" customHeight="1" x14ac:dyDescent="0.2">
      <c r="B8" s="2715"/>
      <c r="C8" s="2766"/>
      <c r="D8" s="2766"/>
      <c r="E8" s="958" t="s">
        <v>523</v>
      </c>
      <c r="F8" s="958" t="s">
        <v>524</v>
      </c>
      <c r="G8" s="958" t="s">
        <v>525</v>
      </c>
      <c r="H8" s="960" t="s">
        <v>526</v>
      </c>
      <c r="I8" s="960" t="s">
        <v>527</v>
      </c>
      <c r="J8" s="1376" t="s">
        <v>528</v>
      </c>
      <c r="K8" s="2856" t="s">
        <v>862</v>
      </c>
      <c r="L8" s="2859" t="s">
        <v>856</v>
      </c>
      <c r="M8" s="2854"/>
      <c r="N8" s="2839"/>
    </row>
    <row r="9" spans="2:15" s="1223" customFormat="1" ht="12.75" customHeight="1" x14ac:dyDescent="0.2">
      <c r="B9" s="2715"/>
      <c r="C9" s="2766"/>
      <c r="D9" s="2766"/>
      <c r="E9" s="2873" t="s">
        <v>872</v>
      </c>
      <c r="F9" s="2874"/>
      <c r="G9" s="2824" t="s">
        <v>856</v>
      </c>
      <c r="H9" s="2825"/>
      <c r="I9" s="2825"/>
      <c r="J9" s="2826"/>
      <c r="K9" s="2857"/>
      <c r="L9" s="2860"/>
      <c r="M9" s="2854"/>
      <c r="N9" s="2839"/>
    </row>
    <row r="10" spans="2:15" s="1223" customFormat="1" ht="12.75" customHeight="1" x14ac:dyDescent="0.2">
      <c r="B10" s="2715"/>
      <c r="C10" s="2766"/>
      <c r="D10" s="2766"/>
      <c r="E10" s="2754" t="s">
        <v>844</v>
      </c>
      <c r="F10" s="2695"/>
      <c r="G10" s="2695"/>
      <c r="H10" s="2695"/>
      <c r="I10" s="2695"/>
      <c r="J10" s="2809"/>
      <c r="K10" s="2857"/>
      <c r="L10" s="2860"/>
      <c r="M10" s="2854"/>
      <c r="N10" s="2839"/>
    </row>
    <row r="11" spans="2:15" s="1223" customFormat="1" ht="12.75" customHeight="1" x14ac:dyDescent="0.2">
      <c r="B11" s="2715"/>
      <c r="C11" s="2766"/>
      <c r="D11" s="2766"/>
      <c r="E11" s="1728">
        <f>'kalendarz  A'!$F$30</f>
        <v>27</v>
      </c>
      <c r="F11" s="1728">
        <f>'kalendarz  A'!$F$30</f>
        <v>27</v>
      </c>
      <c r="G11" s="1728">
        <f>'kalendarz  A'!$F$30</f>
        <v>27</v>
      </c>
      <c r="H11" s="1728">
        <f>'kalendarz  A'!$F$30</f>
        <v>27</v>
      </c>
      <c r="I11" s="1728">
        <f>'kalendarz  A'!$F$30</f>
        <v>27</v>
      </c>
      <c r="J11" s="1728">
        <f>'kalendarz  A'!$F$31</f>
        <v>11</v>
      </c>
      <c r="K11" s="2857"/>
      <c r="L11" s="2860"/>
      <c r="M11" s="2854"/>
      <c r="N11" s="2839"/>
    </row>
    <row r="12" spans="2:15" s="1223" customFormat="1" ht="16.5" customHeight="1" thickBot="1" x14ac:dyDescent="0.25">
      <c r="B12" s="2717"/>
      <c r="C12" s="2767"/>
      <c r="D12" s="2767"/>
      <c r="E12" s="2827" t="s">
        <v>845</v>
      </c>
      <c r="F12" s="2828"/>
      <c r="G12" s="2828"/>
      <c r="H12" s="2828"/>
      <c r="I12" s="2828"/>
      <c r="J12" s="2829"/>
      <c r="K12" s="2858"/>
      <c r="L12" s="2861"/>
      <c r="M12" s="2855"/>
      <c r="N12" s="2840"/>
    </row>
    <row r="13" spans="2:15" s="1223" customFormat="1" ht="27" customHeight="1" thickBot="1" x14ac:dyDescent="0.25">
      <c r="B13" s="1375"/>
      <c r="C13" s="1316"/>
      <c r="D13" s="1315" t="s">
        <v>818</v>
      </c>
      <c r="E13" s="1314">
        <f t="shared" ref="E13:J13" si="0">SUM(E17:E19)+E14</f>
        <v>30</v>
      </c>
      <c r="F13" s="1314">
        <f t="shared" si="0"/>
        <v>32</v>
      </c>
      <c r="G13" s="1314">
        <f t="shared" si="0"/>
        <v>31</v>
      </c>
      <c r="H13" s="1314">
        <f t="shared" si="0"/>
        <v>26</v>
      </c>
      <c r="I13" s="1314">
        <f t="shared" si="0"/>
        <v>23</v>
      </c>
      <c r="J13" s="1314">
        <f t="shared" si="0"/>
        <v>19</v>
      </c>
      <c r="K13" s="1418">
        <f t="shared" ref="K13:K19" si="1">SUM(E13:F13)</f>
        <v>62</v>
      </c>
      <c r="L13" s="1313">
        <f t="shared" ref="L13:L19" si="2">SUM(G13:J13)</f>
        <v>99</v>
      </c>
      <c r="M13" s="1313">
        <f>SUM(K13:L13)</f>
        <v>161</v>
      </c>
      <c r="N13" s="2843"/>
      <c r="O13" s="1243"/>
    </row>
    <row r="14" spans="2:15" s="1223" customFormat="1" ht="14.25" customHeight="1" x14ac:dyDescent="0.2">
      <c r="B14" s="1372"/>
      <c r="C14" s="1308"/>
      <c r="D14" s="1183" t="s">
        <v>819</v>
      </c>
      <c r="E14" s="1374">
        <f t="shared" ref="E14:J14" si="3">SUM(E15:E16)</f>
        <v>30</v>
      </c>
      <c r="F14" s="1374">
        <f t="shared" si="3"/>
        <v>32</v>
      </c>
      <c r="G14" s="1307">
        <f t="shared" si="3"/>
        <v>31</v>
      </c>
      <c r="H14" s="1307">
        <f t="shared" si="3"/>
        <v>26</v>
      </c>
      <c r="I14" s="1307">
        <f t="shared" si="3"/>
        <v>23</v>
      </c>
      <c r="J14" s="1307">
        <f t="shared" si="3"/>
        <v>19</v>
      </c>
      <c r="K14" s="1416">
        <f t="shared" si="1"/>
        <v>62</v>
      </c>
      <c r="L14" s="1310">
        <f t="shared" si="2"/>
        <v>99</v>
      </c>
      <c r="M14" s="1373">
        <f>SUM(E14:J14)</f>
        <v>161</v>
      </c>
      <c r="N14" s="2844"/>
      <c r="O14" s="1243"/>
    </row>
    <row r="15" spans="2:15" s="1223" customFormat="1" ht="14.25" customHeight="1" x14ac:dyDescent="0.2">
      <c r="B15" s="1372"/>
      <c r="C15" s="1308"/>
      <c r="D15" s="1183" t="s">
        <v>820</v>
      </c>
      <c r="E15" s="1374">
        <f t="shared" ref="E15:J15" si="4">SUM(E21:E33)</f>
        <v>0</v>
      </c>
      <c r="F15" s="1374">
        <f t="shared" si="4"/>
        <v>0</v>
      </c>
      <c r="G15" s="1307">
        <f t="shared" si="4"/>
        <v>0</v>
      </c>
      <c r="H15" s="1307">
        <f t="shared" si="4"/>
        <v>0</v>
      </c>
      <c r="I15" s="1307">
        <f t="shared" si="4"/>
        <v>0</v>
      </c>
      <c r="J15" s="1307">
        <f t="shared" si="4"/>
        <v>0</v>
      </c>
      <c r="K15" s="1417">
        <f t="shared" si="1"/>
        <v>0</v>
      </c>
      <c r="L15" s="1310">
        <f t="shared" si="2"/>
        <v>0</v>
      </c>
      <c r="M15" s="1373">
        <f>SUM(E15:J15)</f>
        <v>0</v>
      </c>
      <c r="N15" s="2844"/>
      <c r="O15" s="1243"/>
    </row>
    <row r="16" spans="2:15" s="1223" customFormat="1" ht="14.25" customHeight="1" x14ac:dyDescent="0.2">
      <c r="B16" s="1372"/>
      <c r="C16" s="1308"/>
      <c r="D16" s="1183" t="s">
        <v>821</v>
      </c>
      <c r="E16" s="1374">
        <f t="shared" ref="E16:J16" si="5">SUM(E34:E51)</f>
        <v>30</v>
      </c>
      <c r="F16" s="1374">
        <f t="shared" si="5"/>
        <v>32</v>
      </c>
      <c r="G16" s="1307">
        <f t="shared" si="5"/>
        <v>31</v>
      </c>
      <c r="H16" s="1307">
        <f t="shared" si="5"/>
        <v>26</v>
      </c>
      <c r="I16" s="1307">
        <f t="shared" si="5"/>
        <v>23</v>
      </c>
      <c r="J16" s="1307">
        <f t="shared" si="5"/>
        <v>19</v>
      </c>
      <c r="K16" s="1417">
        <f t="shared" si="1"/>
        <v>62</v>
      </c>
      <c r="L16" s="1310">
        <f t="shared" si="2"/>
        <v>99</v>
      </c>
      <c r="M16" s="1373">
        <f>SUM(E16:J16)</f>
        <v>161</v>
      </c>
      <c r="N16" s="2844"/>
      <c r="O16" s="1243"/>
    </row>
    <row r="17" spans="2:15" s="1223" customFormat="1" ht="14.25" customHeight="1" x14ac:dyDescent="0.2">
      <c r="B17" s="1372"/>
      <c r="C17" s="1308"/>
      <c r="D17" s="1183" t="s">
        <v>822</v>
      </c>
      <c r="E17" s="1374">
        <f t="shared" ref="E17:J17" si="6">E52</f>
        <v>0</v>
      </c>
      <c r="F17" s="1374">
        <f t="shared" si="6"/>
        <v>0</v>
      </c>
      <c r="G17" s="1307">
        <f t="shared" si="6"/>
        <v>0</v>
      </c>
      <c r="H17" s="1311">
        <f t="shared" si="6"/>
        <v>0</v>
      </c>
      <c r="I17" s="1311">
        <f t="shared" si="6"/>
        <v>0</v>
      </c>
      <c r="J17" s="1312">
        <f t="shared" si="6"/>
        <v>0</v>
      </c>
      <c r="K17" s="1416">
        <f t="shared" si="1"/>
        <v>0</v>
      </c>
      <c r="L17" s="1310">
        <f t="shared" si="2"/>
        <v>0</v>
      </c>
      <c r="M17" s="1373">
        <f>SUM(E17:J17)</f>
        <v>0</v>
      </c>
      <c r="N17" s="2844"/>
      <c r="O17" s="1243"/>
    </row>
    <row r="18" spans="2:15" s="1223" customFormat="1" ht="14.25" customHeight="1" x14ac:dyDescent="0.2">
      <c r="B18" s="1372"/>
      <c r="C18" s="1308"/>
      <c r="D18" s="1183" t="s">
        <v>823</v>
      </c>
      <c r="E18" s="1371">
        <f t="shared" ref="E18:J18" si="7">E59</f>
        <v>0</v>
      </c>
      <c r="F18" s="1371">
        <f t="shared" si="7"/>
        <v>0</v>
      </c>
      <c r="G18" s="1307">
        <f t="shared" si="7"/>
        <v>0</v>
      </c>
      <c r="H18" s="1311">
        <f t="shared" si="7"/>
        <v>0</v>
      </c>
      <c r="I18" s="1311">
        <f t="shared" si="7"/>
        <v>0</v>
      </c>
      <c r="J18" s="1311">
        <f t="shared" si="7"/>
        <v>0</v>
      </c>
      <c r="K18" s="1416">
        <f t="shared" si="1"/>
        <v>0</v>
      </c>
      <c r="L18" s="1310">
        <f t="shared" si="2"/>
        <v>0</v>
      </c>
      <c r="M18" s="1373">
        <f>SUM(E18:J18)</f>
        <v>0</v>
      </c>
      <c r="N18" s="2844"/>
      <c r="O18" s="1243"/>
    </row>
    <row r="19" spans="2:15" s="1223" customFormat="1" ht="13.5" customHeight="1" thickBot="1" x14ac:dyDescent="0.25">
      <c r="B19" s="1372"/>
      <c r="C19" s="1308"/>
      <c r="D19" s="1039" t="s">
        <v>846</v>
      </c>
      <c r="E19" s="1371">
        <f t="shared" ref="E19:J19" si="8">SUM(E65:E68)</f>
        <v>0</v>
      </c>
      <c r="F19" s="1371">
        <f t="shared" si="8"/>
        <v>0</v>
      </c>
      <c r="G19" s="1307">
        <f t="shared" si="8"/>
        <v>0</v>
      </c>
      <c r="H19" s="1307">
        <f t="shared" si="8"/>
        <v>0</v>
      </c>
      <c r="I19" s="1307">
        <f t="shared" si="8"/>
        <v>0</v>
      </c>
      <c r="J19" s="1307">
        <f t="shared" si="8"/>
        <v>0</v>
      </c>
      <c r="K19" s="1416">
        <f t="shared" si="1"/>
        <v>0</v>
      </c>
      <c r="L19" s="1306">
        <f t="shared" si="2"/>
        <v>0</v>
      </c>
      <c r="M19" s="1415">
        <f>SUM(K19:L19)</f>
        <v>0</v>
      </c>
      <c r="N19" s="2845"/>
      <c r="O19" s="1243"/>
    </row>
    <row r="20" spans="2:15" s="1223" customFormat="1" ht="19.5" customHeight="1" x14ac:dyDescent="0.2">
      <c r="B20" s="1869"/>
      <c r="C20" s="1865" t="s">
        <v>766</v>
      </c>
      <c r="D20" s="1865"/>
      <c r="E20" s="1866"/>
      <c r="F20" s="1866"/>
      <c r="G20" s="1866"/>
      <c r="H20" s="1866"/>
      <c r="I20" s="1866"/>
      <c r="J20" s="1866"/>
      <c r="K20" s="1867"/>
      <c r="L20" s="1867"/>
      <c r="M20" s="1866"/>
      <c r="N20" s="1870"/>
      <c r="O20" s="1243"/>
    </row>
    <row r="21" spans="2:15" s="991" customFormat="1" ht="14.1" customHeight="1" x14ac:dyDescent="0.2">
      <c r="B21" s="2834" t="s">
        <v>826</v>
      </c>
      <c r="C21" s="1303">
        <v>1</v>
      </c>
      <c r="D21" s="1304" t="s">
        <v>800</v>
      </c>
      <c r="E21" s="1411"/>
      <c r="F21" s="1412"/>
      <c r="G21" s="1411"/>
      <c r="H21" s="1587"/>
      <c r="I21" s="945"/>
      <c r="J21" s="947"/>
      <c r="K21" s="943">
        <f t="shared" ref="K21:K50" si="9">SUM(E21:F21)</f>
        <v>0</v>
      </c>
      <c r="L21" s="1414">
        <f t="shared" ref="L21:L50" si="10">SUM(G21:J21)</f>
        <v>0</v>
      </c>
      <c r="M21" s="1413">
        <f t="shared" ref="M21:M51" si="11">SUM(K21:L21)</f>
        <v>0</v>
      </c>
      <c r="N21" s="1367"/>
      <c r="O21" s="1243"/>
    </row>
    <row r="22" spans="2:15" s="991" customFormat="1" ht="14.1" customHeight="1" x14ac:dyDescent="0.2">
      <c r="B22" s="2835"/>
      <c r="C22" s="1125">
        <v>2</v>
      </c>
      <c r="D22" s="1302" t="s">
        <v>801</v>
      </c>
      <c r="E22" s="1392"/>
      <c r="F22" s="1393"/>
      <c r="G22" s="1392"/>
      <c r="H22" s="1561"/>
      <c r="I22" s="893"/>
      <c r="J22" s="886"/>
      <c r="K22" s="885">
        <f t="shared" si="9"/>
        <v>0</v>
      </c>
      <c r="L22" s="1381">
        <f t="shared" si="10"/>
        <v>0</v>
      </c>
      <c r="M22" s="1345">
        <f t="shared" si="11"/>
        <v>0</v>
      </c>
      <c r="N22" s="1369"/>
      <c r="O22" s="1243"/>
    </row>
    <row r="23" spans="2:15" s="991" customFormat="1" ht="14.1" customHeight="1" x14ac:dyDescent="0.2">
      <c r="B23" s="2835"/>
      <c r="C23" s="1125">
        <v>3</v>
      </c>
      <c r="D23" s="1302" t="s">
        <v>770</v>
      </c>
      <c r="E23" s="1392"/>
      <c r="F23" s="1393"/>
      <c r="G23" s="1392"/>
      <c r="H23" s="1561"/>
      <c r="I23" s="893"/>
      <c r="J23" s="889"/>
      <c r="K23" s="885">
        <f t="shared" si="9"/>
        <v>0</v>
      </c>
      <c r="L23" s="1381">
        <f t="shared" si="10"/>
        <v>0</v>
      </c>
      <c r="M23" s="1345">
        <f t="shared" si="11"/>
        <v>0</v>
      </c>
      <c r="N23" s="1369"/>
      <c r="O23" s="1243"/>
    </row>
    <row r="24" spans="2:15" s="991" customFormat="1" ht="14.1" customHeight="1" x14ac:dyDescent="0.2">
      <c r="B24" s="2835"/>
      <c r="C24" s="1125">
        <v>4</v>
      </c>
      <c r="D24" s="1302" t="s">
        <v>806</v>
      </c>
      <c r="E24" s="1392"/>
      <c r="F24" s="1393"/>
      <c r="G24" s="1392"/>
      <c r="H24" s="1561"/>
      <c r="I24" s="893"/>
      <c r="J24" s="889"/>
      <c r="K24" s="885">
        <f t="shared" si="9"/>
        <v>0</v>
      </c>
      <c r="L24" s="1381">
        <f t="shared" si="10"/>
        <v>0</v>
      </c>
      <c r="M24" s="1345">
        <f t="shared" si="11"/>
        <v>0</v>
      </c>
      <c r="N24" s="1369"/>
      <c r="O24" s="1243"/>
    </row>
    <row r="25" spans="2:15" s="991" customFormat="1" ht="14.1" customHeight="1" x14ac:dyDescent="0.2">
      <c r="B25" s="2835"/>
      <c r="C25" s="1125">
        <v>5</v>
      </c>
      <c r="D25" s="1302" t="s">
        <v>807</v>
      </c>
      <c r="E25" s="1392"/>
      <c r="F25" s="1393"/>
      <c r="G25" s="1392"/>
      <c r="H25" s="1561"/>
      <c r="I25" s="893"/>
      <c r="J25" s="898"/>
      <c r="K25" s="885">
        <f t="shared" si="9"/>
        <v>0</v>
      </c>
      <c r="L25" s="1381">
        <f t="shared" si="10"/>
        <v>0</v>
      </c>
      <c r="M25" s="1345">
        <f t="shared" si="11"/>
        <v>0</v>
      </c>
      <c r="N25" s="1369"/>
      <c r="O25" s="1243"/>
    </row>
    <row r="26" spans="2:15" s="991" customFormat="1" ht="14.1" customHeight="1" x14ac:dyDescent="0.2">
      <c r="B26" s="2835"/>
      <c r="C26" s="1125">
        <v>6</v>
      </c>
      <c r="D26" s="1302" t="s">
        <v>769</v>
      </c>
      <c r="E26" s="1392"/>
      <c r="F26" s="1393"/>
      <c r="G26" s="1392"/>
      <c r="H26" s="1561"/>
      <c r="I26" s="893"/>
      <c r="J26" s="898"/>
      <c r="K26" s="885">
        <f t="shared" si="9"/>
        <v>0</v>
      </c>
      <c r="L26" s="1381">
        <f t="shared" si="10"/>
        <v>0</v>
      </c>
      <c r="M26" s="1345">
        <f t="shared" si="11"/>
        <v>0</v>
      </c>
      <c r="N26" s="1369"/>
      <c r="O26" s="1243"/>
    </row>
    <row r="27" spans="2:15" s="991" customFormat="1" ht="14.1" customHeight="1" x14ac:dyDescent="0.2">
      <c r="B27" s="2835"/>
      <c r="C27" s="1125">
        <v>7</v>
      </c>
      <c r="D27" s="1302" t="s">
        <v>793</v>
      </c>
      <c r="E27" s="1392"/>
      <c r="F27" s="1393"/>
      <c r="G27" s="1392"/>
      <c r="H27" s="1561"/>
      <c r="I27" s="893"/>
      <c r="J27" s="898"/>
      <c r="K27" s="885">
        <f t="shared" si="9"/>
        <v>0</v>
      </c>
      <c r="L27" s="1381">
        <f t="shared" si="10"/>
        <v>0</v>
      </c>
      <c r="M27" s="1345">
        <f t="shared" si="11"/>
        <v>0</v>
      </c>
      <c r="N27" s="1369"/>
      <c r="O27" s="1243"/>
    </row>
    <row r="28" spans="2:15" s="991" customFormat="1" ht="14.1" customHeight="1" x14ac:dyDescent="0.2">
      <c r="B28" s="2835"/>
      <c r="C28" s="1125">
        <v>8</v>
      </c>
      <c r="D28" s="1302" t="s">
        <v>697</v>
      </c>
      <c r="E28" s="1392"/>
      <c r="F28" s="1393"/>
      <c r="G28" s="1392"/>
      <c r="H28" s="1561"/>
      <c r="I28" s="893"/>
      <c r="J28" s="898"/>
      <c r="K28" s="885">
        <f t="shared" si="9"/>
        <v>0</v>
      </c>
      <c r="L28" s="1381">
        <f t="shared" si="10"/>
        <v>0</v>
      </c>
      <c r="M28" s="1345">
        <f t="shared" si="11"/>
        <v>0</v>
      </c>
      <c r="N28" s="1369"/>
      <c r="O28" s="1243"/>
    </row>
    <row r="29" spans="2:15" s="991" customFormat="1" ht="14.1" customHeight="1" x14ac:dyDescent="0.2">
      <c r="B29" s="2835"/>
      <c r="C29" s="1125">
        <v>9</v>
      </c>
      <c r="D29" s="1302" t="s">
        <v>716</v>
      </c>
      <c r="E29" s="1392"/>
      <c r="F29" s="1393"/>
      <c r="G29" s="1392"/>
      <c r="H29" s="1561"/>
      <c r="I29" s="893"/>
      <c r="J29" s="898"/>
      <c r="K29" s="885">
        <f t="shared" si="9"/>
        <v>0</v>
      </c>
      <c r="L29" s="1381">
        <f t="shared" si="10"/>
        <v>0</v>
      </c>
      <c r="M29" s="1345">
        <f t="shared" si="11"/>
        <v>0</v>
      </c>
      <c r="N29" s="1369"/>
      <c r="O29" s="1243"/>
    </row>
    <row r="30" spans="2:15" s="991" customFormat="1" ht="14.1" customHeight="1" x14ac:dyDescent="0.2">
      <c r="B30" s="2835"/>
      <c r="C30" s="1125">
        <v>10</v>
      </c>
      <c r="D30" s="1302" t="s">
        <v>787</v>
      </c>
      <c r="E30" s="1392"/>
      <c r="F30" s="1393"/>
      <c r="G30" s="1392"/>
      <c r="H30" s="1561"/>
      <c r="I30" s="893"/>
      <c r="J30" s="898"/>
      <c r="K30" s="885">
        <f t="shared" si="9"/>
        <v>0</v>
      </c>
      <c r="L30" s="1381">
        <f t="shared" si="10"/>
        <v>0</v>
      </c>
      <c r="M30" s="1345">
        <f t="shared" si="11"/>
        <v>0</v>
      </c>
      <c r="N30" s="1369"/>
      <c r="O30" s="1243"/>
    </row>
    <row r="31" spans="2:15" s="991" customFormat="1" ht="14.1" customHeight="1" x14ac:dyDescent="0.2">
      <c r="B31" s="2835"/>
      <c r="C31" s="1125">
        <v>11</v>
      </c>
      <c r="D31" s="1302" t="s">
        <v>702</v>
      </c>
      <c r="E31" s="1392"/>
      <c r="F31" s="1393"/>
      <c r="G31" s="1392"/>
      <c r="H31" s="1561"/>
      <c r="I31" s="893"/>
      <c r="J31" s="898"/>
      <c r="K31" s="885">
        <f t="shared" si="9"/>
        <v>0</v>
      </c>
      <c r="L31" s="1381">
        <f t="shared" si="10"/>
        <v>0</v>
      </c>
      <c r="M31" s="1345">
        <f t="shared" si="11"/>
        <v>0</v>
      </c>
      <c r="N31" s="1369"/>
      <c r="O31" s="1243"/>
    </row>
    <row r="32" spans="2:15" s="991" customFormat="1" ht="14.1" customHeight="1" x14ac:dyDescent="0.2">
      <c r="B32" s="2835"/>
      <c r="C32" s="1125">
        <v>12</v>
      </c>
      <c r="D32" s="1302" t="s">
        <v>698</v>
      </c>
      <c r="E32" s="1392"/>
      <c r="F32" s="1393"/>
      <c r="G32" s="1392"/>
      <c r="H32" s="1561"/>
      <c r="I32" s="893"/>
      <c r="J32" s="898"/>
      <c r="K32" s="885">
        <f t="shared" si="9"/>
        <v>0</v>
      </c>
      <c r="L32" s="1381">
        <f t="shared" si="10"/>
        <v>0</v>
      </c>
      <c r="M32" s="1345">
        <f t="shared" si="11"/>
        <v>0</v>
      </c>
      <c r="N32" s="1369"/>
      <c r="O32" s="1243"/>
    </row>
    <row r="33" spans="2:15" s="991" customFormat="1" ht="14.1" customHeight="1" x14ac:dyDescent="0.2">
      <c r="B33" s="2836"/>
      <c r="C33" s="1333">
        <v>13</v>
      </c>
      <c r="D33" s="1300" t="s">
        <v>782</v>
      </c>
      <c r="E33" s="1407"/>
      <c r="F33" s="1408"/>
      <c r="G33" s="1407"/>
      <c r="H33" s="1588"/>
      <c r="I33" s="1284"/>
      <c r="J33" s="1283"/>
      <c r="K33" s="1406">
        <f t="shared" si="9"/>
        <v>0</v>
      </c>
      <c r="L33" s="1405">
        <f t="shared" si="10"/>
        <v>0</v>
      </c>
      <c r="M33" s="1368">
        <f t="shared" si="11"/>
        <v>0</v>
      </c>
      <c r="N33" s="1357"/>
      <c r="O33" s="1243"/>
    </row>
    <row r="34" spans="2:15" s="991" customFormat="1" ht="14.1" customHeight="1" x14ac:dyDescent="0.2">
      <c r="B34" s="2834" t="s">
        <v>848</v>
      </c>
      <c r="C34" s="1288">
        <v>1</v>
      </c>
      <c r="D34" s="1297" t="s">
        <v>666</v>
      </c>
      <c r="E34" s="1411">
        <v>5</v>
      </c>
      <c r="F34" s="1412">
        <v>5</v>
      </c>
      <c r="G34" s="1411">
        <v>4</v>
      </c>
      <c r="H34" s="1587">
        <v>4</v>
      </c>
      <c r="I34" s="945">
        <v>4</v>
      </c>
      <c r="J34" s="947">
        <v>4</v>
      </c>
      <c r="K34" s="1410">
        <f t="shared" si="9"/>
        <v>10</v>
      </c>
      <c r="L34" s="1409">
        <f t="shared" si="10"/>
        <v>16</v>
      </c>
      <c r="M34" s="1352">
        <f t="shared" si="11"/>
        <v>26</v>
      </c>
      <c r="N34" s="1367"/>
      <c r="O34" s="1243"/>
    </row>
    <row r="35" spans="2:15" s="991" customFormat="1" ht="14.1" customHeight="1" x14ac:dyDescent="0.2">
      <c r="B35" s="2835"/>
      <c r="C35" s="1146">
        <v>2</v>
      </c>
      <c r="D35" s="1153" t="s">
        <v>849</v>
      </c>
      <c r="E35" s="1390">
        <v>3</v>
      </c>
      <c r="F35" s="1391">
        <v>3</v>
      </c>
      <c r="G35" s="1390">
        <v>3</v>
      </c>
      <c r="H35" s="1564">
        <v>3</v>
      </c>
      <c r="I35" s="887">
        <v>3</v>
      </c>
      <c r="J35" s="930">
        <v>3</v>
      </c>
      <c r="K35" s="885">
        <f t="shared" si="9"/>
        <v>6</v>
      </c>
      <c r="L35" s="1381">
        <f t="shared" si="10"/>
        <v>12</v>
      </c>
      <c r="M35" s="1345">
        <f t="shared" si="11"/>
        <v>18</v>
      </c>
      <c r="N35" s="1109"/>
      <c r="O35" s="1243"/>
    </row>
    <row r="36" spans="2:15" s="991" customFormat="1" ht="14.1" customHeight="1" x14ac:dyDescent="0.2">
      <c r="B36" s="2835"/>
      <c r="C36" s="1160">
        <v>3</v>
      </c>
      <c r="D36" s="1153" t="s">
        <v>850</v>
      </c>
      <c r="E36" s="1390">
        <v>2</v>
      </c>
      <c r="F36" s="1391">
        <v>2</v>
      </c>
      <c r="G36" s="1390">
        <v>2</v>
      </c>
      <c r="H36" s="1564">
        <v>2</v>
      </c>
      <c r="I36" s="887">
        <v>2</v>
      </c>
      <c r="J36" s="930">
        <v>2</v>
      </c>
      <c r="K36" s="885">
        <f t="shared" si="9"/>
        <v>4</v>
      </c>
      <c r="L36" s="1381">
        <f t="shared" si="10"/>
        <v>8</v>
      </c>
      <c r="M36" s="1345">
        <f t="shared" si="11"/>
        <v>12</v>
      </c>
      <c r="N36" s="1109"/>
      <c r="O36" s="1243"/>
    </row>
    <row r="37" spans="2:15" s="991" customFormat="1" ht="14.1" customHeight="1" x14ac:dyDescent="0.2">
      <c r="B37" s="2835"/>
      <c r="C37" s="1146">
        <v>4</v>
      </c>
      <c r="D37" s="1150" t="s">
        <v>669</v>
      </c>
      <c r="E37" s="1390">
        <v>1</v>
      </c>
      <c r="F37" s="1391"/>
      <c r="G37" s="1390"/>
      <c r="H37" s="1439"/>
      <c r="I37" s="1438"/>
      <c r="J37" s="1361"/>
      <c r="K37" s="885">
        <f t="shared" si="9"/>
        <v>1</v>
      </c>
      <c r="L37" s="1381">
        <f t="shared" si="10"/>
        <v>0</v>
      </c>
      <c r="M37" s="1345">
        <f t="shared" si="11"/>
        <v>1</v>
      </c>
      <c r="N37" s="1109"/>
      <c r="O37" s="1243"/>
    </row>
    <row r="38" spans="2:15" s="991" customFormat="1" ht="14.1" customHeight="1" x14ac:dyDescent="0.2">
      <c r="B38" s="2835"/>
      <c r="C38" s="1160">
        <v>5</v>
      </c>
      <c r="D38" s="1150" t="s">
        <v>851</v>
      </c>
      <c r="E38" s="1390"/>
      <c r="F38" s="1391"/>
      <c r="G38" s="1390">
        <v>1</v>
      </c>
      <c r="H38" s="1564"/>
      <c r="I38" s="887"/>
      <c r="J38" s="930"/>
      <c r="K38" s="885">
        <f t="shared" si="9"/>
        <v>0</v>
      </c>
      <c r="L38" s="1381">
        <f t="shared" si="10"/>
        <v>1</v>
      </c>
      <c r="M38" s="1345">
        <f t="shared" si="11"/>
        <v>1</v>
      </c>
      <c r="N38" s="1109"/>
      <c r="O38" s="1243"/>
    </row>
    <row r="39" spans="2:15" s="991" customFormat="1" ht="14.1" customHeight="1" x14ac:dyDescent="0.2">
      <c r="B39" s="2835"/>
      <c r="C39" s="1146">
        <v>6</v>
      </c>
      <c r="D39" s="1150" t="s">
        <v>670</v>
      </c>
      <c r="E39" s="1390">
        <v>2</v>
      </c>
      <c r="F39" s="1391">
        <v>2</v>
      </c>
      <c r="G39" s="1390">
        <v>2</v>
      </c>
      <c r="H39" s="1564">
        <v>2</v>
      </c>
      <c r="I39" s="887">
        <v>2</v>
      </c>
      <c r="J39" s="930">
        <v>2</v>
      </c>
      <c r="K39" s="885">
        <f t="shared" si="9"/>
        <v>4</v>
      </c>
      <c r="L39" s="1381">
        <f t="shared" si="10"/>
        <v>8</v>
      </c>
      <c r="M39" s="1345">
        <f t="shared" si="11"/>
        <v>12</v>
      </c>
      <c r="N39" s="1109"/>
      <c r="O39" s="1243"/>
    </row>
    <row r="40" spans="2:15" s="991" customFormat="1" ht="14.1" customHeight="1" x14ac:dyDescent="0.2">
      <c r="B40" s="2835"/>
      <c r="C40" s="1160">
        <v>7</v>
      </c>
      <c r="D40" s="1149" t="s">
        <v>671</v>
      </c>
      <c r="E40" s="1390"/>
      <c r="F40" s="1391">
        <v>2</v>
      </c>
      <c r="G40" s="1390">
        <v>1</v>
      </c>
      <c r="H40" s="1564">
        <v>1</v>
      </c>
      <c r="I40" s="887"/>
      <c r="J40" s="930"/>
      <c r="K40" s="885">
        <f t="shared" si="9"/>
        <v>2</v>
      </c>
      <c r="L40" s="1381">
        <f t="shared" si="10"/>
        <v>2</v>
      </c>
      <c r="M40" s="1345">
        <f t="shared" si="11"/>
        <v>4</v>
      </c>
      <c r="N40" s="1109"/>
      <c r="O40" s="1243"/>
    </row>
    <row r="41" spans="2:15" s="991" customFormat="1" ht="14.1" customHeight="1" x14ac:dyDescent="0.2">
      <c r="B41" s="2835"/>
      <c r="C41" s="1146">
        <v>8</v>
      </c>
      <c r="D41" s="1289" t="s">
        <v>677</v>
      </c>
      <c r="E41" s="1390">
        <v>4</v>
      </c>
      <c r="F41" s="1391">
        <v>4</v>
      </c>
      <c r="G41" s="1390">
        <v>3</v>
      </c>
      <c r="H41" s="1564">
        <v>4</v>
      </c>
      <c r="I41" s="887">
        <v>3</v>
      </c>
      <c r="J41" s="930">
        <v>4</v>
      </c>
      <c r="K41" s="885">
        <f t="shared" si="9"/>
        <v>8</v>
      </c>
      <c r="L41" s="1381">
        <f t="shared" si="10"/>
        <v>14</v>
      </c>
      <c r="M41" s="1345">
        <f t="shared" si="11"/>
        <v>22</v>
      </c>
      <c r="N41" s="1109"/>
      <c r="O41" s="1243"/>
    </row>
    <row r="42" spans="2:15" s="991" customFormat="1" ht="14.1" customHeight="1" x14ac:dyDescent="0.2">
      <c r="B42" s="2835"/>
      <c r="C42" s="1160">
        <v>9</v>
      </c>
      <c r="D42" s="1150" t="s">
        <v>676</v>
      </c>
      <c r="E42" s="1390">
        <v>2</v>
      </c>
      <c r="F42" s="1391">
        <v>2</v>
      </c>
      <c r="G42" s="1390">
        <v>2</v>
      </c>
      <c r="H42" s="1564">
        <v>1</v>
      </c>
      <c r="I42" s="887">
        <v>1</v>
      </c>
      <c r="J42" s="930"/>
      <c r="K42" s="885">
        <f t="shared" si="9"/>
        <v>4</v>
      </c>
      <c r="L42" s="1381">
        <f t="shared" si="10"/>
        <v>4</v>
      </c>
      <c r="M42" s="1345">
        <f t="shared" si="11"/>
        <v>8</v>
      </c>
      <c r="N42" s="1109"/>
      <c r="O42" s="1243"/>
    </row>
    <row r="43" spans="2:15" s="991" customFormat="1" ht="14.1" customHeight="1" x14ac:dyDescent="0.2">
      <c r="B43" s="2835"/>
      <c r="C43" s="1146">
        <v>10</v>
      </c>
      <c r="D43" s="1150" t="s">
        <v>712</v>
      </c>
      <c r="E43" s="1390">
        <v>2</v>
      </c>
      <c r="F43" s="1391">
        <v>2</v>
      </c>
      <c r="G43" s="1390">
        <v>2</v>
      </c>
      <c r="H43" s="1564">
        <v>1</v>
      </c>
      <c r="I43" s="887">
        <v>1</v>
      </c>
      <c r="J43" s="930"/>
      <c r="K43" s="885">
        <f t="shared" si="9"/>
        <v>4</v>
      </c>
      <c r="L43" s="1381">
        <f t="shared" si="10"/>
        <v>4</v>
      </c>
      <c r="M43" s="1345">
        <f t="shared" si="11"/>
        <v>8</v>
      </c>
      <c r="N43" s="1109"/>
      <c r="O43" s="1243"/>
    </row>
    <row r="44" spans="2:15" s="991" customFormat="1" ht="14.1" customHeight="1" x14ac:dyDescent="0.2">
      <c r="B44" s="2835"/>
      <c r="C44" s="1160">
        <v>11</v>
      </c>
      <c r="D44" s="1150" t="s">
        <v>673</v>
      </c>
      <c r="E44" s="1390">
        <v>2</v>
      </c>
      <c r="F44" s="1391">
        <v>1</v>
      </c>
      <c r="G44" s="1390">
        <v>2</v>
      </c>
      <c r="H44" s="1564">
        <v>1</v>
      </c>
      <c r="I44" s="887">
        <v>1</v>
      </c>
      <c r="J44" s="930"/>
      <c r="K44" s="885">
        <f t="shared" si="9"/>
        <v>3</v>
      </c>
      <c r="L44" s="1381">
        <f t="shared" si="10"/>
        <v>4</v>
      </c>
      <c r="M44" s="1345">
        <f t="shared" si="11"/>
        <v>7</v>
      </c>
      <c r="N44" s="1109"/>
      <c r="O44" s="1243"/>
    </row>
    <row r="45" spans="2:15" s="991" customFormat="1" ht="14.1" customHeight="1" x14ac:dyDescent="0.2">
      <c r="B45" s="2835"/>
      <c r="C45" s="1146">
        <v>12</v>
      </c>
      <c r="D45" s="1150" t="s">
        <v>674</v>
      </c>
      <c r="E45" s="1390">
        <v>1</v>
      </c>
      <c r="F45" s="1391">
        <v>2</v>
      </c>
      <c r="G45" s="1390">
        <v>2</v>
      </c>
      <c r="H45" s="1564">
        <v>1</v>
      </c>
      <c r="I45" s="887">
        <v>1</v>
      </c>
      <c r="J45" s="930"/>
      <c r="K45" s="885">
        <f t="shared" si="9"/>
        <v>3</v>
      </c>
      <c r="L45" s="1381">
        <f t="shared" si="10"/>
        <v>4</v>
      </c>
      <c r="M45" s="1345">
        <f t="shared" si="11"/>
        <v>7</v>
      </c>
      <c r="N45" s="1109"/>
      <c r="O45" s="1243"/>
    </row>
    <row r="46" spans="2:15" s="991" customFormat="1" ht="14.1" customHeight="1" x14ac:dyDescent="0.2">
      <c r="B46" s="2835"/>
      <c r="C46" s="1160">
        <v>13</v>
      </c>
      <c r="D46" s="1150" t="s">
        <v>681</v>
      </c>
      <c r="E46" s="1390"/>
      <c r="F46" s="1391">
        <v>1</v>
      </c>
      <c r="G46" s="1390">
        <v>1</v>
      </c>
      <c r="H46" s="1564"/>
      <c r="I46" s="887"/>
      <c r="J46" s="930"/>
      <c r="K46" s="885">
        <f t="shared" si="9"/>
        <v>1</v>
      </c>
      <c r="L46" s="1381">
        <f t="shared" si="10"/>
        <v>1</v>
      </c>
      <c r="M46" s="1345">
        <f t="shared" si="11"/>
        <v>2</v>
      </c>
      <c r="N46" s="1109"/>
      <c r="O46" s="1243"/>
    </row>
    <row r="47" spans="2:15" s="991" customFormat="1" ht="14.1" customHeight="1" x14ac:dyDescent="0.2">
      <c r="B47" s="2835"/>
      <c r="C47" s="1146">
        <v>14</v>
      </c>
      <c r="D47" s="1150" t="s">
        <v>680</v>
      </c>
      <c r="E47" s="1390">
        <v>4</v>
      </c>
      <c r="F47" s="1391">
        <v>4</v>
      </c>
      <c r="G47" s="1390">
        <v>3</v>
      </c>
      <c r="H47" s="1564">
        <v>3</v>
      </c>
      <c r="I47" s="887">
        <v>3</v>
      </c>
      <c r="J47" s="930">
        <v>3</v>
      </c>
      <c r="K47" s="885">
        <f t="shared" si="9"/>
        <v>8</v>
      </c>
      <c r="L47" s="1381">
        <f t="shared" si="10"/>
        <v>12</v>
      </c>
      <c r="M47" s="1345">
        <f t="shared" si="11"/>
        <v>20</v>
      </c>
      <c r="N47" s="1109"/>
      <c r="O47" s="1243"/>
    </row>
    <row r="48" spans="2:15" s="991" customFormat="1" ht="14.1" customHeight="1" x14ac:dyDescent="0.2">
      <c r="B48" s="2835"/>
      <c r="C48" s="1160">
        <v>15</v>
      </c>
      <c r="D48" s="1150" t="s">
        <v>678</v>
      </c>
      <c r="E48" s="1390">
        <v>1</v>
      </c>
      <c r="F48" s="1391">
        <v>1</v>
      </c>
      <c r="G48" s="1390">
        <v>1</v>
      </c>
      <c r="H48" s="1564">
        <v>1</v>
      </c>
      <c r="I48" s="887">
        <v>1</v>
      </c>
      <c r="J48" s="930"/>
      <c r="K48" s="885">
        <f t="shared" si="9"/>
        <v>2</v>
      </c>
      <c r="L48" s="1381">
        <f t="shared" si="10"/>
        <v>3</v>
      </c>
      <c r="M48" s="1345">
        <f t="shared" si="11"/>
        <v>5</v>
      </c>
      <c r="N48" s="1109"/>
      <c r="O48" s="1243"/>
    </row>
    <row r="49" spans="2:15" s="991" customFormat="1" ht="14.1" customHeight="1" x14ac:dyDescent="0.2">
      <c r="B49" s="2835"/>
      <c r="C49" s="1146">
        <v>16</v>
      </c>
      <c r="D49" s="1149" t="s">
        <v>719</v>
      </c>
      <c r="E49" s="1390"/>
      <c r="F49" s="1391"/>
      <c r="G49" s="1390">
        <v>1</v>
      </c>
      <c r="H49" s="1564">
        <v>1</v>
      </c>
      <c r="I49" s="887"/>
      <c r="J49" s="930"/>
      <c r="K49" s="885">
        <f t="shared" si="9"/>
        <v>0</v>
      </c>
      <c r="L49" s="1381">
        <f t="shared" si="10"/>
        <v>2</v>
      </c>
      <c r="M49" s="1345">
        <f t="shared" si="11"/>
        <v>2</v>
      </c>
      <c r="N49" s="1109"/>
      <c r="O49" s="1243"/>
    </row>
    <row r="50" spans="2:15" s="991" customFormat="1" ht="14.1" customHeight="1" x14ac:dyDescent="0.2">
      <c r="B50" s="2835"/>
      <c r="C50" s="1332">
        <v>17</v>
      </c>
      <c r="D50" s="1287" t="s">
        <v>682</v>
      </c>
      <c r="E50" s="1407">
        <v>1</v>
      </c>
      <c r="F50" s="1408">
        <v>1</v>
      </c>
      <c r="G50" s="1407">
        <v>1</v>
      </c>
      <c r="H50" s="1588">
        <v>1</v>
      </c>
      <c r="I50" s="1284">
        <v>1</v>
      </c>
      <c r="J50" s="1283">
        <v>1</v>
      </c>
      <c r="K50" s="1406">
        <f t="shared" si="9"/>
        <v>2</v>
      </c>
      <c r="L50" s="1405">
        <f t="shared" si="10"/>
        <v>4</v>
      </c>
      <c r="M50" s="1368">
        <f t="shared" si="11"/>
        <v>6</v>
      </c>
      <c r="N50" s="1357"/>
      <c r="O50" s="1243"/>
    </row>
    <row r="51" spans="2:15" s="991" customFormat="1" ht="19.350000000000001" customHeight="1" thickBot="1" x14ac:dyDescent="0.25">
      <c r="B51" s="2835"/>
      <c r="C51" s="1280" t="s">
        <v>857</v>
      </c>
      <c r="D51" s="1279"/>
      <c r="E51" s="1585"/>
      <c r="F51" s="1559"/>
      <c r="G51" s="1585"/>
      <c r="H51" s="1562"/>
      <c r="I51" s="920"/>
      <c r="J51" s="920"/>
      <c r="K51" s="1404">
        <f>SUM(E51:G51)</f>
        <v>0</v>
      </c>
      <c r="L51" s="1403">
        <f>SUM(H51:J51)</f>
        <v>0</v>
      </c>
      <c r="M51" s="1402">
        <f t="shared" si="11"/>
        <v>0</v>
      </c>
      <c r="N51" s="2019"/>
      <c r="O51" s="1243"/>
    </row>
    <row r="52" spans="2:15" s="1223" customFormat="1" ht="19.5" customHeight="1" thickTop="1" x14ac:dyDescent="0.2">
      <c r="B52" s="1356"/>
      <c r="C52" s="1266" t="s">
        <v>773</v>
      </c>
      <c r="D52" s="1275"/>
      <c r="E52" s="1273">
        <f t="shared" ref="E52:M52" si="12">SUM(E53:E58)</f>
        <v>0</v>
      </c>
      <c r="F52" s="1273">
        <f t="shared" si="12"/>
        <v>0</v>
      </c>
      <c r="G52" s="1273">
        <f t="shared" si="12"/>
        <v>0</v>
      </c>
      <c r="H52" s="1273">
        <f t="shared" si="12"/>
        <v>0</v>
      </c>
      <c r="I52" s="1273">
        <f t="shared" si="12"/>
        <v>0</v>
      </c>
      <c r="J52" s="1274">
        <f t="shared" si="12"/>
        <v>0</v>
      </c>
      <c r="K52" s="1401">
        <f t="shared" si="12"/>
        <v>0</v>
      </c>
      <c r="L52" s="1401">
        <f t="shared" si="12"/>
        <v>0</v>
      </c>
      <c r="M52" s="1400">
        <f t="shared" si="12"/>
        <v>0</v>
      </c>
      <c r="N52" s="1355"/>
      <c r="O52" s="1243"/>
    </row>
    <row r="53" spans="2:15" s="1223" customFormat="1" ht="14.1" customHeight="1" x14ac:dyDescent="0.2">
      <c r="B53" s="988"/>
      <c r="C53" s="1126">
        <v>1</v>
      </c>
      <c r="D53" s="1259"/>
      <c r="E53" s="1392"/>
      <c r="F53" s="1393"/>
      <c r="G53" s="1392"/>
      <c r="H53" s="1561"/>
      <c r="I53" s="893"/>
      <c r="J53" s="898"/>
      <c r="K53" s="895">
        <f t="shared" ref="K53:K58" si="13">SUM(E53:F53)</f>
        <v>0</v>
      </c>
      <c r="L53" s="1384">
        <f t="shared" ref="L53:L58" si="14">SUM(G53:J53)</f>
        <v>0</v>
      </c>
      <c r="M53" s="1383">
        <f t="shared" ref="M53:M58" si="15">SUM(K53:L53)</f>
        <v>0</v>
      </c>
      <c r="N53" s="1111"/>
      <c r="O53" s="1243"/>
    </row>
    <row r="54" spans="2:15" s="1223" customFormat="1" ht="14.1" customHeight="1" x14ac:dyDescent="0.2">
      <c r="B54" s="988"/>
      <c r="C54" s="1126">
        <v>2</v>
      </c>
      <c r="D54" s="1253"/>
      <c r="E54" s="1392"/>
      <c r="F54" s="1393"/>
      <c r="G54" s="1392"/>
      <c r="H54" s="1561"/>
      <c r="I54" s="893"/>
      <c r="J54" s="898"/>
      <c r="K54" s="885">
        <f t="shared" si="13"/>
        <v>0</v>
      </c>
      <c r="L54" s="1381">
        <f t="shared" si="14"/>
        <v>0</v>
      </c>
      <c r="M54" s="1345">
        <f t="shared" si="15"/>
        <v>0</v>
      </c>
      <c r="N54" s="1111"/>
      <c r="O54" s="1243"/>
    </row>
    <row r="55" spans="2:15" s="1223" customFormat="1" ht="14.1" customHeight="1" x14ac:dyDescent="0.2">
      <c r="B55" s="988"/>
      <c r="C55" s="1126">
        <v>3</v>
      </c>
      <c r="D55" s="1253"/>
      <c r="E55" s="1392"/>
      <c r="F55" s="1393"/>
      <c r="G55" s="1392"/>
      <c r="H55" s="1561"/>
      <c r="I55" s="893"/>
      <c r="J55" s="898"/>
      <c r="K55" s="885">
        <f t="shared" si="13"/>
        <v>0</v>
      </c>
      <c r="L55" s="1381">
        <f t="shared" si="14"/>
        <v>0</v>
      </c>
      <c r="M55" s="1345">
        <f t="shared" si="15"/>
        <v>0</v>
      </c>
      <c r="N55" s="1111"/>
      <c r="O55" s="1243"/>
    </row>
    <row r="56" spans="2:15" s="1223" customFormat="1" ht="14.1" customHeight="1" x14ac:dyDescent="0.2">
      <c r="B56" s="929"/>
      <c r="C56" s="1125">
        <v>4</v>
      </c>
      <c r="D56" s="1253"/>
      <c r="E56" s="1390"/>
      <c r="F56" s="1391"/>
      <c r="G56" s="1390"/>
      <c r="H56" s="1564"/>
      <c r="I56" s="887"/>
      <c r="J56" s="930"/>
      <c r="K56" s="885">
        <f t="shared" si="13"/>
        <v>0</v>
      </c>
      <c r="L56" s="1381">
        <f t="shared" si="14"/>
        <v>0</v>
      </c>
      <c r="M56" s="1345">
        <f t="shared" si="15"/>
        <v>0</v>
      </c>
      <c r="N56" s="883"/>
      <c r="O56" s="1243"/>
    </row>
    <row r="57" spans="2:15" s="1223" customFormat="1" ht="14.1" customHeight="1" x14ac:dyDescent="0.2">
      <c r="B57" s="929"/>
      <c r="C57" s="1125">
        <v>5</v>
      </c>
      <c r="D57" s="1253"/>
      <c r="E57" s="1390"/>
      <c r="F57" s="1391"/>
      <c r="G57" s="1390"/>
      <c r="H57" s="1564"/>
      <c r="I57" s="887"/>
      <c r="J57" s="930"/>
      <c r="K57" s="885">
        <f t="shared" si="13"/>
        <v>0</v>
      </c>
      <c r="L57" s="1381">
        <f t="shared" si="14"/>
        <v>0</v>
      </c>
      <c r="M57" s="1345">
        <f t="shared" si="15"/>
        <v>0</v>
      </c>
      <c r="N57" s="883"/>
      <c r="O57" s="1243"/>
    </row>
    <row r="58" spans="2:15" s="1223" customFormat="1" ht="14.1" customHeight="1" thickBot="1" x14ac:dyDescent="0.25">
      <c r="B58" s="926"/>
      <c r="C58" s="1132">
        <v>6</v>
      </c>
      <c r="D58" s="1248"/>
      <c r="E58" s="1398"/>
      <c r="F58" s="1399"/>
      <c r="G58" s="1398"/>
      <c r="H58" s="1565"/>
      <c r="I58" s="910"/>
      <c r="J58" s="1143"/>
      <c r="K58" s="908">
        <f t="shared" si="13"/>
        <v>0</v>
      </c>
      <c r="L58" s="1397">
        <f t="shared" si="14"/>
        <v>0</v>
      </c>
      <c r="M58" s="1396">
        <f t="shared" si="15"/>
        <v>0</v>
      </c>
      <c r="N58" s="1354"/>
      <c r="O58" s="1243"/>
    </row>
    <row r="59" spans="2:15" s="1223" customFormat="1" ht="19.350000000000001" customHeight="1" thickTop="1" x14ac:dyDescent="0.2">
      <c r="B59" s="1265"/>
      <c r="C59" s="1266" t="s">
        <v>772</v>
      </c>
      <c r="D59" s="1265"/>
      <c r="E59" s="1263">
        <f t="shared" ref="E59:M59" si="16">SUM(E60:E64)</f>
        <v>0</v>
      </c>
      <c r="F59" s="1262">
        <f t="shared" si="16"/>
        <v>0</v>
      </c>
      <c r="G59" s="1263">
        <f t="shared" si="16"/>
        <v>0</v>
      </c>
      <c r="H59" s="1264">
        <f t="shared" si="16"/>
        <v>0</v>
      </c>
      <c r="I59" s="1263">
        <f t="shared" si="16"/>
        <v>0</v>
      </c>
      <c r="J59" s="1263">
        <f t="shared" si="16"/>
        <v>0</v>
      </c>
      <c r="K59" s="1401">
        <f t="shared" si="16"/>
        <v>0</v>
      </c>
      <c r="L59" s="1401">
        <f t="shared" si="16"/>
        <v>0</v>
      </c>
      <c r="M59" s="1401">
        <f t="shared" si="16"/>
        <v>0</v>
      </c>
      <c r="N59" s="1353"/>
      <c r="O59" s="1243"/>
    </row>
    <row r="60" spans="2:15" s="1223" customFormat="1" ht="14.1" customHeight="1" x14ac:dyDescent="0.2">
      <c r="B60" s="988"/>
      <c r="C60" s="1126">
        <v>1</v>
      </c>
      <c r="D60" s="1253"/>
      <c r="E60" s="1392"/>
      <c r="F60" s="1393"/>
      <c r="G60" s="1392"/>
      <c r="H60" s="1561"/>
      <c r="I60" s="893"/>
      <c r="J60" s="898"/>
      <c r="K60" s="895">
        <f t="shared" ref="K60:K68" si="17">SUM(E60:F60)</f>
        <v>0</v>
      </c>
      <c r="L60" s="1384">
        <f t="shared" ref="L60:L68" si="18">SUM(G60:J60)</f>
        <v>0</v>
      </c>
      <c r="M60" s="1383">
        <f t="shared" ref="M60:M68" si="19">SUM(K60:L60)</f>
        <v>0</v>
      </c>
      <c r="N60" s="1111"/>
      <c r="O60" s="1243"/>
    </row>
    <row r="61" spans="2:15" s="1223" customFormat="1" ht="14.1" customHeight="1" x14ac:dyDescent="0.2">
      <c r="B61" s="929"/>
      <c r="C61" s="1125">
        <v>2</v>
      </c>
      <c r="D61" s="1253"/>
      <c r="E61" s="1390"/>
      <c r="F61" s="1391"/>
      <c r="G61" s="1390"/>
      <c r="H61" s="1564"/>
      <c r="I61" s="887"/>
      <c r="J61" s="930"/>
      <c r="K61" s="885">
        <f t="shared" si="17"/>
        <v>0</v>
      </c>
      <c r="L61" s="1381">
        <f t="shared" si="18"/>
        <v>0</v>
      </c>
      <c r="M61" s="1345">
        <f t="shared" si="19"/>
        <v>0</v>
      </c>
      <c r="N61" s="883"/>
      <c r="O61" s="1243"/>
    </row>
    <row r="62" spans="2:15" s="1223" customFormat="1" ht="14.1" customHeight="1" x14ac:dyDescent="0.2">
      <c r="B62" s="1133"/>
      <c r="C62" s="1125">
        <v>3</v>
      </c>
      <c r="D62" s="1253"/>
      <c r="E62" s="1390"/>
      <c r="F62" s="1391"/>
      <c r="G62" s="1390"/>
      <c r="H62" s="1564"/>
      <c r="I62" s="887"/>
      <c r="J62" s="930"/>
      <c r="K62" s="885">
        <f t="shared" si="17"/>
        <v>0</v>
      </c>
      <c r="L62" s="1381">
        <f t="shared" si="18"/>
        <v>0</v>
      </c>
      <c r="M62" s="1345">
        <f t="shared" si="19"/>
        <v>0</v>
      </c>
      <c r="N62" s="883"/>
      <c r="O62" s="1243"/>
    </row>
    <row r="63" spans="2:15" s="1223" customFormat="1" ht="14.1" customHeight="1" x14ac:dyDescent="0.2">
      <c r="B63" s="929"/>
      <c r="C63" s="1125">
        <v>4</v>
      </c>
      <c r="D63" s="1253"/>
      <c r="E63" s="1390"/>
      <c r="F63" s="1391"/>
      <c r="G63" s="1390"/>
      <c r="H63" s="1564"/>
      <c r="I63" s="887"/>
      <c r="J63" s="930"/>
      <c r="K63" s="885">
        <f t="shared" si="17"/>
        <v>0</v>
      </c>
      <c r="L63" s="1381">
        <f t="shared" si="18"/>
        <v>0</v>
      </c>
      <c r="M63" s="1345">
        <f t="shared" si="19"/>
        <v>0</v>
      </c>
      <c r="N63" s="883"/>
      <c r="O63" s="1243"/>
    </row>
    <row r="64" spans="2:15" s="1223" customFormat="1" ht="14.1" customHeight="1" thickBot="1" x14ac:dyDescent="0.25">
      <c r="B64" s="1351"/>
      <c r="C64" s="1249">
        <v>5</v>
      </c>
      <c r="D64" s="1466"/>
      <c r="E64" s="1388"/>
      <c r="F64" s="1389"/>
      <c r="G64" s="1388"/>
      <c r="H64" s="1589"/>
      <c r="I64" s="1122"/>
      <c r="J64" s="1139"/>
      <c r="K64" s="1387">
        <f t="shared" si="17"/>
        <v>0</v>
      </c>
      <c r="L64" s="1386">
        <f t="shared" si="18"/>
        <v>0</v>
      </c>
      <c r="M64" s="1339">
        <f t="shared" si="19"/>
        <v>0</v>
      </c>
      <c r="N64" s="1350"/>
      <c r="O64" s="1243"/>
    </row>
    <row r="65" spans="2:14" s="1223" customFormat="1" ht="14.1" customHeight="1" thickTop="1" x14ac:dyDescent="0.2">
      <c r="B65" s="1349"/>
      <c r="C65" s="1241" t="s">
        <v>828</v>
      </c>
      <c r="D65" s="1241"/>
      <c r="E65" s="1385"/>
      <c r="F65" s="1385"/>
      <c r="G65" s="1385"/>
      <c r="H65" s="1385"/>
      <c r="I65" s="1240"/>
      <c r="J65" s="1240"/>
      <c r="K65" s="895">
        <f t="shared" si="17"/>
        <v>0</v>
      </c>
      <c r="L65" s="1384">
        <f t="shared" si="18"/>
        <v>0</v>
      </c>
      <c r="M65" s="1383">
        <f t="shared" si="19"/>
        <v>0</v>
      </c>
      <c r="N65" s="1347"/>
    </row>
    <row r="66" spans="2:14" s="1223" customFormat="1" ht="14.1" customHeight="1" x14ac:dyDescent="0.2">
      <c r="B66" s="1346"/>
      <c r="C66" s="1235" t="s">
        <v>721</v>
      </c>
      <c r="D66" s="1235"/>
      <c r="E66" s="1382"/>
      <c r="F66" s="1382"/>
      <c r="G66" s="1382"/>
      <c r="H66" s="1382"/>
      <c r="I66" s="1234"/>
      <c r="J66" s="1234"/>
      <c r="K66" s="885">
        <f t="shared" si="17"/>
        <v>0</v>
      </c>
      <c r="L66" s="1381">
        <f t="shared" si="18"/>
        <v>0</v>
      </c>
      <c r="M66" s="1345">
        <f t="shared" si="19"/>
        <v>0</v>
      </c>
      <c r="N66" s="1344"/>
    </row>
    <row r="67" spans="2:14" s="1223" customFormat="1" ht="14.1" customHeight="1" x14ac:dyDescent="0.2">
      <c r="B67" s="1346"/>
      <c r="C67" s="1235" t="s">
        <v>829</v>
      </c>
      <c r="D67" s="1235"/>
      <c r="E67" s="1382"/>
      <c r="F67" s="1382"/>
      <c r="G67" s="1382"/>
      <c r="H67" s="1382"/>
      <c r="I67" s="1234"/>
      <c r="J67" s="1234"/>
      <c r="K67" s="885">
        <f t="shared" si="17"/>
        <v>0</v>
      </c>
      <c r="L67" s="1381">
        <f t="shared" si="18"/>
        <v>0</v>
      </c>
      <c r="M67" s="1345">
        <f t="shared" si="19"/>
        <v>0</v>
      </c>
      <c r="N67" s="1344"/>
    </row>
    <row r="68" spans="2:14" s="1223" customFormat="1" ht="14.1" customHeight="1" thickBot="1" x14ac:dyDescent="0.25">
      <c r="B68" s="1343"/>
      <c r="C68" s="1642" t="s">
        <v>853</v>
      </c>
      <c r="D68" s="1342"/>
      <c r="E68" s="1380"/>
      <c r="F68" s="1380"/>
      <c r="G68" s="1380"/>
      <c r="H68" s="1380"/>
      <c r="I68" s="1341"/>
      <c r="J68" s="1340"/>
      <c r="K68" s="877">
        <f t="shared" si="17"/>
        <v>0</v>
      </c>
      <c r="L68" s="1379">
        <f t="shared" si="18"/>
        <v>0</v>
      </c>
      <c r="M68" s="1378">
        <f t="shared" si="19"/>
        <v>0</v>
      </c>
      <c r="N68" s="1338"/>
    </row>
    <row r="69" spans="2:14" ht="15" customHeight="1" x14ac:dyDescent="0.2">
      <c r="C69" s="1472"/>
      <c r="D69" s="2022"/>
      <c r="E69" s="2023"/>
      <c r="F69" s="2023"/>
      <c r="G69" s="2023"/>
      <c r="H69" s="2023"/>
      <c r="I69" s="2023"/>
      <c r="J69" s="2023"/>
      <c r="K69" s="2023"/>
      <c r="L69" s="2023"/>
      <c r="M69" s="2023"/>
    </row>
    <row r="70" spans="2:14" ht="15.75" x14ac:dyDescent="0.25">
      <c r="C70" s="1471"/>
      <c r="D70" s="1470"/>
      <c r="E70" s="1469"/>
      <c r="F70" s="1469"/>
      <c r="G70" s="1469"/>
      <c r="H70" s="1469"/>
      <c r="I70" s="1469"/>
      <c r="J70" s="1469"/>
      <c r="K70" s="1469"/>
      <c r="L70" s="1469"/>
      <c r="M70" s="1468"/>
    </row>
    <row r="71" spans="2:14" x14ac:dyDescent="0.2">
      <c r="D71" s="1095"/>
      <c r="E71" s="1220"/>
      <c r="F71" s="1220"/>
      <c r="G71" s="1220"/>
      <c r="H71" s="1095"/>
      <c r="I71" s="1095"/>
      <c r="J71" s="1203"/>
      <c r="K71" s="1203"/>
      <c r="L71" s="1203"/>
      <c r="M71" s="1095"/>
    </row>
  </sheetData>
  <sheetProtection algorithmName="SHA-512" hashValue="56AcKT+tGSKrFVDqiH7a6KgTdL+BDPHuIjcy30kH4xfNL3jlyHCLg5mIet0NG3x2+4GzgqwFRcUhKbTqbViU8Q==" saltValue="d1KTmrJKApMh2IBGgYc9Uw==" spinCount="100000" sheet="1" objects="1" scenarios="1"/>
  <mergeCells count="18">
    <mergeCell ref="N13:N19"/>
    <mergeCell ref="B21:B33"/>
    <mergeCell ref="B34:B51"/>
    <mergeCell ref="N6:N12"/>
    <mergeCell ref="E7:J7"/>
    <mergeCell ref="K8:K12"/>
    <mergeCell ref="L8:L12"/>
    <mergeCell ref="E9:F9"/>
    <mergeCell ref="G9:J9"/>
    <mergeCell ref="E10:J10"/>
    <mergeCell ref="M2:N2"/>
    <mergeCell ref="D3:L3"/>
    <mergeCell ref="J5:M5"/>
    <mergeCell ref="B6:D12"/>
    <mergeCell ref="E6:J6"/>
    <mergeCell ref="K6:L7"/>
    <mergeCell ref="M6:M12"/>
    <mergeCell ref="E12:J12"/>
  </mergeCells>
  <printOptions horizontalCentered="1"/>
  <pageMargins left="0.59055118110236227" right="0.51181102362204722" top="1.1811023622047245" bottom="0.98425196850393704" header="0.51181102362204722" footer="0.51181102362204722"/>
  <pageSetup paperSize="9" scale="43"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3A8B7C27-FFBE-4194-9CF3-D8772D088A08}">
          <x14:formula1>
            <xm:f>słownik!$A$2:$A$175</xm:f>
          </x14:formula1>
          <xm:sqref>D53:D58 D60:D64</xm:sqref>
        </x14:dataValidation>
      </x14:dataValidations>
    </ext>
  </extLst>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6394B-E76F-48E6-B02C-A7EBF31A493A}">
  <sheetPr>
    <tabColor theme="9" tint="0.59999389629810485"/>
    <pageSetUpPr fitToPage="1"/>
  </sheetPr>
  <dimension ref="B1:S44"/>
  <sheetViews>
    <sheetView showGridLines="0" view="pageBreakPreview" zoomScaleNormal="100" zoomScaleSheetLayoutView="100" zoomScalePageLayoutView="140" workbookViewId="0">
      <selection activeCell="J1" sqref="J1:L1"/>
    </sheetView>
  </sheetViews>
  <sheetFormatPr defaultColWidth="9.28515625" defaultRowHeight="12.75" x14ac:dyDescent="0.2"/>
  <cols>
    <col min="1" max="1" width="2.85546875" style="874" customWidth="1"/>
    <col min="2" max="2" width="6.5703125" style="874" customWidth="1"/>
    <col min="3" max="3" width="4.42578125" style="874" customWidth="1"/>
    <col min="4" max="4" width="42.85546875" style="874" customWidth="1"/>
    <col min="5" max="10" width="7" style="874" customWidth="1"/>
    <col min="11" max="11" width="10.7109375" style="874" customWidth="1"/>
    <col min="12" max="12" width="12.28515625" style="874" customWidth="1"/>
    <col min="13" max="13" width="5.42578125" style="874" hidden="1" customWidth="1"/>
    <col min="14" max="14" width="4.7109375" style="874" hidden="1" customWidth="1"/>
    <col min="15" max="15" width="3.7109375" style="874" hidden="1" customWidth="1"/>
    <col min="16" max="16" width="4.85546875" style="874" hidden="1" customWidth="1"/>
    <col min="17" max="17" width="0" style="874" hidden="1" customWidth="1"/>
    <col min="18" max="16384" width="9.28515625" style="874"/>
  </cols>
  <sheetData>
    <row r="1" spans="2:16" ht="18" x14ac:dyDescent="0.2">
      <c r="B1" s="966"/>
      <c r="C1" s="966"/>
      <c r="D1" s="965" t="str">
        <f>wizyt!C3</f>
        <v>??</v>
      </c>
      <c r="E1" s="1017"/>
      <c r="F1" s="1017"/>
      <c r="G1" s="1017"/>
      <c r="H1" s="1017"/>
      <c r="I1" s="1017"/>
      <c r="J1" s="2040" t="str">
        <f>wizyt!$B$1</f>
        <v xml:space="preserve"> </v>
      </c>
      <c r="K1" s="2708" t="str">
        <f>wizyt!$D$1</f>
        <v xml:space="preserve"> </v>
      </c>
      <c r="L1" s="2709"/>
    </row>
    <row r="2" spans="2:16" ht="20.25" x14ac:dyDescent="0.2">
      <c r="B2" s="961"/>
      <c r="C2" s="961"/>
      <c r="D2" s="2710" t="s">
        <v>888</v>
      </c>
      <c r="E2" s="2710"/>
      <c r="F2" s="2710"/>
      <c r="G2" s="2710"/>
      <c r="H2" s="2710"/>
      <c r="I2" s="2710"/>
      <c r="J2" s="1197" t="str">
        <f>wizyt!H3</f>
        <v>2023/2024</v>
      </c>
      <c r="L2" s="961"/>
    </row>
    <row r="3" spans="2:16" ht="36.75" customHeight="1" thickBot="1" x14ac:dyDescent="0.25">
      <c r="B3" s="1643"/>
      <c r="C3" s="1644"/>
      <c r="D3" s="1645" t="s">
        <v>889</v>
      </c>
      <c r="E3" s="2886" t="s">
        <v>30</v>
      </c>
      <c r="F3" s="2886"/>
      <c r="G3" s="2886"/>
      <c r="H3" s="2886"/>
      <c r="I3" s="2886"/>
      <c r="J3" s="995"/>
      <c r="K3" s="995"/>
      <c r="L3" s="961"/>
    </row>
    <row r="4" spans="2:16" ht="12.75" customHeight="1" x14ac:dyDescent="0.2">
      <c r="B4" s="2739" t="s">
        <v>756</v>
      </c>
      <c r="C4" s="2887"/>
      <c r="D4" s="2740"/>
      <c r="E4" s="2889" t="s">
        <v>890</v>
      </c>
      <c r="F4" s="2890"/>
      <c r="G4" s="2890"/>
      <c r="H4" s="2890"/>
      <c r="I4" s="2890"/>
      <c r="J4" s="2891"/>
      <c r="K4" s="2853" t="s">
        <v>790</v>
      </c>
      <c r="L4" s="2838" t="s">
        <v>758</v>
      </c>
    </row>
    <row r="5" spans="2:16" ht="12.75" customHeight="1" x14ac:dyDescent="0.2">
      <c r="B5" s="2739"/>
      <c r="C5" s="2887"/>
      <c r="D5" s="2740"/>
      <c r="E5" s="2884" t="s">
        <v>691</v>
      </c>
      <c r="F5" s="2884"/>
      <c r="G5" s="2884"/>
      <c r="H5" s="2884"/>
      <c r="I5" s="2884"/>
      <c r="J5" s="2885"/>
      <c r="K5" s="2854"/>
      <c r="L5" s="2839"/>
    </row>
    <row r="6" spans="2:16" ht="12.75" customHeight="1" x14ac:dyDescent="0.2">
      <c r="B6" s="2739"/>
      <c r="C6" s="2887"/>
      <c r="D6" s="2740"/>
      <c r="E6" s="958" t="s">
        <v>523</v>
      </c>
      <c r="F6" s="958" t="s">
        <v>524</v>
      </c>
      <c r="G6" s="958" t="s">
        <v>525</v>
      </c>
      <c r="H6" s="960" t="s">
        <v>526</v>
      </c>
      <c r="I6" s="960" t="s">
        <v>527</v>
      </c>
      <c r="J6" s="957" t="s">
        <v>528</v>
      </c>
      <c r="K6" s="2854"/>
      <c r="L6" s="2839"/>
    </row>
    <row r="7" spans="2:16" ht="12.75" customHeight="1" x14ac:dyDescent="0.2">
      <c r="B7" s="2739"/>
      <c r="C7" s="2887"/>
      <c r="D7" s="2740"/>
      <c r="E7" s="2754" t="s">
        <v>844</v>
      </c>
      <c r="F7" s="2695"/>
      <c r="G7" s="2695"/>
      <c r="H7" s="2695"/>
      <c r="I7" s="2695"/>
      <c r="J7" s="2809"/>
      <c r="K7" s="2854"/>
      <c r="L7" s="2839"/>
    </row>
    <row r="8" spans="2:16" ht="12.75" customHeight="1" x14ac:dyDescent="0.2">
      <c r="B8" s="2739"/>
      <c r="C8" s="2887"/>
      <c r="D8" s="2740"/>
      <c r="E8" s="1728">
        <f>'kalendarz  A'!$F$30</f>
        <v>27</v>
      </c>
      <c r="F8" s="1728">
        <f>'kalendarz  A'!$F$30</f>
        <v>27</v>
      </c>
      <c r="G8" s="1728">
        <f>'kalendarz  A'!$F$30</f>
        <v>27</v>
      </c>
      <c r="H8" s="1728">
        <f>'kalendarz  A'!$F$30</f>
        <v>27</v>
      </c>
      <c r="I8" s="1728">
        <f>'kalendarz  A'!$F$30</f>
        <v>27</v>
      </c>
      <c r="J8" s="1728">
        <f>'kalendarz  A'!$F$31</f>
        <v>11</v>
      </c>
      <c r="K8" s="2854"/>
      <c r="L8" s="2839"/>
      <c r="P8" s="913"/>
    </row>
    <row r="9" spans="2:16" ht="16.5" customHeight="1" thickBot="1" x14ac:dyDescent="0.25">
      <c r="B9" s="2741"/>
      <c r="C9" s="2888"/>
      <c r="D9" s="2742"/>
      <c r="E9" s="2827" t="s">
        <v>845</v>
      </c>
      <c r="F9" s="2828"/>
      <c r="G9" s="2828"/>
      <c r="H9" s="2828"/>
      <c r="I9" s="2828"/>
      <c r="J9" s="2829"/>
      <c r="K9" s="2855"/>
      <c r="L9" s="2840"/>
      <c r="M9" s="874" t="s">
        <v>891</v>
      </c>
      <c r="O9" s="874" t="s">
        <v>892</v>
      </c>
      <c r="P9" s="874" t="s">
        <v>893</v>
      </c>
    </row>
    <row r="10" spans="2:16" ht="27" customHeight="1" thickBot="1" x14ac:dyDescent="0.25">
      <c r="B10" s="1533"/>
      <c r="C10" s="1532"/>
      <c r="D10" s="1315" t="s">
        <v>818</v>
      </c>
      <c r="E10" s="1529">
        <f t="shared" ref="E10:J10" si="0">SUM(E11:E12)</f>
        <v>0</v>
      </c>
      <c r="F10" s="1529">
        <f t="shared" si="0"/>
        <v>0</v>
      </c>
      <c r="G10" s="1531">
        <f t="shared" si="0"/>
        <v>0</v>
      </c>
      <c r="H10" s="1530">
        <f t="shared" si="0"/>
        <v>0</v>
      </c>
      <c r="I10" s="1529">
        <f t="shared" si="0"/>
        <v>0</v>
      </c>
      <c r="J10" s="1529">
        <f t="shared" si="0"/>
        <v>0</v>
      </c>
      <c r="K10" s="1528">
        <f t="shared" ref="K10:K38" si="1">SUM(E10:J10)</f>
        <v>0</v>
      </c>
      <c r="L10" s="1188"/>
      <c r="M10" s="905" t="str">
        <f>D1</f>
        <v>??</v>
      </c>
      <c r="N10" s="905"/>
      <c r="O10" s="874" t="s">
        <v>894</v>
      </c>
      <c r="P10" s="874" t="e">
        <f>#REF!</f>
        <v>#REF!</v>
      </c>
    </row>
    <row r="11" spans="2:16" ht="14.25" customHeight="1" x14ac:dyDescent="0.2">
      <c r="B11" s="1372"/>
      <c r="C11" s="2024"/>
      <c r="D11" s="2025" t="s">
        <v>895</v>
      </c>
      <c r="E11" s="2026">
        <f t="shared" ref="E11:J11" si="2">SUM(E13:E23)</f>
        <v>0</v>
      </c>
      <c r="F11" s="2026">
        <f t="shared" si="2"/>
        <v>0</v>
      </c>
      <c r="G11" s="2027">
        <f t="shared" si="2"/>
        <v>0</v>
      </c>
      <c r="H11" s="2028">
        <f t="shared" si="2"/>
        <v>0</v>
      </c>
      <c r="I11" s="2029">
        <f t="shared" si="2"/>
        <v>0</v>
      </c>
      <c r="J11" s="2029">
        <f t="shared" si="2"/>
        <v>0</v>
      </c>
      <c r="K11" s="2030">
        <f t="shared" si="1"/>
        <v>0</v>
      </c>
      <c r="L11" s="2031"/>
      <c r="M11" s="905" t="e">
        <f>#REF!</f>
        <v>#REF!</v>
      </c>
      <c r="N11" s="905"/>
      <c r="O11" s="874" t="s">
        <v>896</v>
      </c>
      <c r="P11" s="874" t="e">
        <f>#REF!</f>
        <v>#REF!</v>
      </c>
    </row>
    <row r="12" spans="2:16" ht="14.25" customHeight="1" x14ac:dyDescent="0.2">
      <c r="B12" s="1372"/>
      <c r="C12" s="1527"/>
      <c r="D12" s="1526" t="s">
        <v>897</v>
      </c>
      <c r="E12" s="1525">
        <f t="shared" ref="E12:J12" si="3">SUM(E24:E38)</f>
        <v>0</v>
      </c>
      <c r="F12" s="1525">
        <f t="shared" si="3"/>
        <v>0</v>
      </c>
      <c r="G12" s="1524">
        <f t="shared" si="3"/>
        <v>0</v>
      </c>
      <c r="H12" s="1745">
        <f t="shared" si="3"/>
        <v>0</v>
      </c>
      <c r="I12" s="1523">
        <f t="shared" si="3"/>
        <v>0</v>
      </c>
      <c r="J12" s="1523">
        <f t="shared" si="3"/>
        <v>0</v>
      </c>
      <c r="K12" s="1522">
        <f t="shared" si="1"/>
        <v>0</v>
      </c>
      <c r="L12" s="953"/>
      <c r="M12" s="905" t="e">
        <f>M11</f>
        <v>#REF!</v>
      </c>
      <c r="N12" s="905"/>
      <c r="O12" s="874" t="s">
        <v>898</v>
      </c>
      <c r="P12" s="874" t="e">
        <f>P11</f>
        <v>#REF!</v>
      </c>
    </row>
    <row r="13" spans="2:16" s="913" customFormat="1" ht="14.1" customHeight="1" x14ac:dyDescent="0.2">
      <c r="B13" s="2881" t="s">
        <v>895</v>
      </c>
      <c r="C13" s="1512">
        <v>1</v>
      </c>
      <c r="D13" s="890"/>
      <c r="E13" s="1611"/>
      <c r="F13" s="1612"/>
      <c r="G13" s="1520"/>
      <c r="H13" s="1521"/>
      <c r="I13" s="1521"/>
      <c r="J13" s="1520"/>
      <c r="K13" s="1383">
        <f t="shared" si="1"/>
        <v>0</v>
      </c>
      <c r="L13" s="1066"/>
      <c r="M13" s="905" t="e">
        <f>#REF!</f>
        <v>#REF!</v>
      </c>
      <c r="N13" s="905" t="s">
        <v>899</v>
      </c>
      <c r="O13" s="913" t="s">
        <v>900</v>
      </c>
      <c r="P13" s="874" t="e">
        <f>#REF!</f>
        <v>#REF!</v>
      </c>
    </row>
    <row r="14" spans="2:16" s="913" customFormat="1" ht="14.1" customHeight="1" x14ac:dyDescent="0.2">
      <c r="B14" s="2882"/>
      <c r="C14" s="1512"/>
      <c r="D14" s="890"/>
      <c r="E14" s="1613"/>
      <c r="F14" s="1614"/>
      <c r="G14" s="1509"/>
      <c r="H14" s="1510"/>
      <c r="I14" s="1510"/>
      <c r="J14" s="1509"/>
      <c r="K14" s="1345">
        <f t="shared" si="1"/>
        <v>0</v>
      </c>
      <c r="L14" s="917"/>
      <c r="M14" s="905" t="e">
        <f>#REF!</f>
        <v>#REF!</v>
      </c>
      <c r="N14" s="905" t="s">
        <v>899</v>
      </c>
      <c r="O14" s="913" t="s">
        <v>900</v>
      </c>
      <c r="P14" s="874" t="e">
        <f>#REF!</f>
        <v>#REF!</v>
      </c>
    </row>
    <row r="15" spans="2:16" s="913" customFormat="1" ht="14.1" customHeight="1" x14ac:dyDescent="0.2">
      <c r="B15" s="2882"/>
      <c r="C15" s="1512"/>
      <c r="D15" s="890"/>
      <c r="E15" s="1613"/>
      <c r="F15" s="1614"/>
      <c r="G15" s="1509"/>
      <c r="H15" s="1510"/>
      <c r="I15" s="1510"/>
      <c r="J15" s="1509"/>
      <c r="K15" s="1345">
        <f t="shared" si="1"/>
        <v>0</v>
      </c>
      <c r="L15" s="917"/>
      <c r="M15" s="905" t="e">
        <f>#REF!</f>
        <v>#REF!</v>
      </c>
      <c r="N15" s="905" t="s">
        <v>899</v>
      </c>
      <c r="O15" s="913" t="s">
        <v>900</v>
      </c>
      <c r="P15" s="874" t="e">
        <f>#REF!</f>
        <v>#REF!</v>
      </c>
    </row>
    <row r="16" spans="2:16" s="913" customFormat="1" ht="14.1" customHeight="1" x14ac:dyDescent="0.2">
      <c r="B16" s="2882"/>
      <c r="C16" s="1512"/>
      <c r="D16" s="890"/>
      <c r="E16" s="1613"/>
      <c r="F16" s="1614"/>
      <c r="G16" s="1509"/>
      <c r="H16" s="1510"/>
      <c r="I16" s="1510"/>
      <c r="J16" s="1509"/>
      <c r="K16" s="1345">
        <f t="shared" si="1"/>
        <v>0</v>
      </c>
      <c r="L16" s="917"/>
      <c r="M16" s="905" t="e">
        <f>#REF!</f>
        <v>#REF!</v>
      </c>
      <c r="N16" s="905" t="s">
        <v>899</v>
      </c>
      <c r="O16" s="913" t="s">
        <v>900</v>
      </c>
      <c r="P16" s="874" t="e">
        <f>#REF!</f>
        <v>#REF!</v>
      </c>
    </row>
    <row r="17" spans="2:19" s="913" customFormat="1" ht="14.1" customHeight="1" x14ac:dyDescent="0.2">
      <c r="B17" s="2882"/>
      <c r="C17" s="1512"/>
      <c r="D17" s="890"/>
      <c r="E17" s="1613"/>
      <c r="F17" s="1614"/>
      <c r="G17" s="1509"/>
      <c r="H17" s="1510"/>
      <c r="I17" s="1510"/>
      <c r="J17" s="1509"/>
      <c r="K17" s="1345">
        <f t="shared" si="1"/>
        <v>0</v>
      </c>
      <c r="L17" s="917"/>
      <c r="M17" s="905"/>
      <c r="N17" s="905"/>
      <c r="P17" s="874"/>
    </row>
    <row r="18" spans="2:19" s="913" customFormat="1" ht="14.1" customHeight="1" x14ac:dyDescent="0.2">
      <c r="B18" s="2882"/>
      <c r="C18" s="1512"/>
      <c r="D18" s="890"/>
      <c r="E18" s="1613"/>
      <c r="F18" s="1614"/>
      <c r="G18" s="1509"/>
      <c r="H18" s="1510"/>
      <c r="I18" s="1510"/>
      <c r="J18" s="1509"/>
      <c r="K18" s="1345">
        <f t="shared" si="1"/>
        <v>0</v>
      </c>
      <c r="L18" s="917"/>
      <c r="M18" s="905"/>
      <c r="N18" s="905"/>
      <c r="P18" s="874"/>
    </row>
    <row r="19" spans="2:19" s="913" customFormat="1" ht="14.1" customHeight="1" x14ac:dyDescent="0.2">
      <c r="B19" s="2882"/>
      <c r="C19" s="1512"/>
      <c r="D19" s="890"/>
      <c r="E19" s="1613"/>
      <c r="F19" s="1614"/>
      <c r="G19" s="1509"/>
      <c r="H19" s="1510"/>
      <c r="I19" s="1510"/>
      <c r="J19" s="1509"/>
      <c r="K19" s="1345">
        <f t="shared" si="1"/>
        <v>0</v>
      </c>
      <c r="L19" s="917"/>
      <c r="M19" s="905"/>
      <c r="N19" s="905"/>
      <c r="P19" s="874"/>
      <c r="S19" s="1519"/>
    </row>
    <row r="20" spans="2:19" s="913" customFormat="1" ht="14.1" customHeight="1" x14ac:dyDescent="0.2">
      <c r="B20" s="2882"/>
      <c r="C20" s="1511"/>
      <c r="D20" s="890"/>
      <c r="E20" s="1613"/>
      <c r="F20" s="1614"/>
      <c r="G20" s="1509"/>
      <c r="H20" s="1510"/>
      <c r="I20" s="1510"/>
      <c r="J20" s="1509"/>
      <c r="K20" s="1345">
        <f t="shared" si="1"/>
        <v>0</v>
      </c>
      <c r="L20" s="917"/>
      <c r="M20" s="905" t="e">
        <f>M13</f>
        <v>#REF!</v>
      </c>
      <c r="N20" s="905" t="s">
        <v>899</v>
      </c>
      <c r="O20" s="913" t="s">
        <v>900</v>
      </c>
      <c r="P20" s="874" t="e">
        <f>P13</f>
        <v>#REF!</v>
      </c>
    </row>
    <row r="21" spans="2:19" s="913" customFormat="1" ht="14.1" customHeight="1" x14ac:dyDescent="0.2">
      <c r="B21" s="2882"/>
      <c r="C21" s="1511"/>
      <c r="D21" s="890"/>
      <c r="E21" s="1613"/>
      <c r="F21" s="1614"/>
      <c r="G21" s="1509"/>
      <c r="H21" s="1510"/>
      <c r="I21" s="1510"/>
      <c r="J21" s="1509"/>
      <c r="K21" s="1345">
        <f t="shared" si="1"/>
        <v>0</v>
      </c>
      <c r="L21" s="917"/>
      <c r="M21" s="905" t="e">
        <f>M20</f>
        <v>#REF!</v>
      </c>
      <c r="N21" s="905" t="s">
        <v>899</v>
      </c>
      <c r="O21" s="913" t="s">
        <v>900</v>
      </c>
      <c r="P21" s="874" t="e">
        <f>P20</f>
        <v>#REF!</v>
      </c>
    </row>
    <row r="22" spans="2:19" s="913" customFormat="1" ht="14.1" customHeight="1" x14ac:dyDescent="0.2">
      <c r="B22" s="2882"/>
      <c r="C22" s="1511"/>
      <c r="D22" s="890"/>
      <c r="E22" s="1613"/>
      <c r="F22" s="1614"/>
      <c r="G22" s="1509"/>
      <c r="H22" s="1510"/>
      <c r="I22" s="1510"/>
      <c r="J22" s="1509"/>
      <c r="K22" s="1345">
        <f t="shared" si="1"/>
        <v>0</v>
      </c>
      <c r="L22" s="917"/>
      <c r="M22" s="905" t="e">
        <f>M21</f>
        <v>#REF!</v>
      </c>
      <c r="N22" s="905" t="s">
        <v>899</v>
      </c>
      <c r="O22" s="913" t="s">
        <v>900</v>
      </c>
      <c r="P22" s="874" t="e">
        <f>P21</f>
        <v>#REF!</v>
      </c>
    </row>
    <row r="23" spans="2:19" s="913" customFormat="1" ht="14.1" customHeight="1" x14ac:dyDescent="0.2">
      <c r="B23" s="2892"/>
      <c r="C23" s="1518"/>
      <c r="D23" s="1517"/>
      <c r="E23" s="1615"/>
      <c r="F23" s="1616"/>
      <c r="G23" s="1515"/>
      <c r="H23" s="1516"/>
      <c r="I23" s="1516"/>
      <c r="J23" s="1515"/>
      <c r="K23" s="1368">
        <f t="shared" si="1"/>
        <v>0</v>
      </c>
      <c r="L23" s="1514"/>
      <c r="M23" s="905" t="e">
        <f>M22</f>
        <v>#REF!</v>
      </c>
      <c r="N23" s="905" t="s">
        <v>899</v>
      </c>
      <c r="O23" s="913" t="s">
        <v>900</v>
      </c>
      <c r="P23" s="874" t="e">
        <f>P22</f>
        <v>#REF!</v>
      </c>
    </row>
    <row r="24" spans="2:19" s="913" customFormat="1" ht="14.1" customHeight="1" x14ac:dyDescent="0.2">
      <c r="B24" s="2881" t="s">
        <v>901</v>
      </c>
      <c r="C24" s="1513">
        <v>1</v>
      </c>
      <c r="D24" s="890"/>
      <c r="E24" s="1617"/>
      <c r="F24" s="2032"/>
      <c r="G24" s="2033"/>
      <c r="H24" s="2034"/>
      <c r="I24" s="2034"/>
      <c r="J24" s="2033"/>
      <c r="K24" s="1383">
        <f t="shared" si="1"/>
        <v>0</v>
      </c>
      <c r="L24" s="2035"/>
      <c r="M24" s="905" t="e">
        <f>M23</f>
        <v>#REF!</v>
      </c>
      <c r="N24" s="905" t="s">
        <v>899</v>
      </c>
      <c r="O24" s="913" t="s">
        <v>900</v>
      </c>
      <c r="P24" s="874" t="e">
        <f>P23</f>
        <v>#REF!</v>
      </c>
    </row>
    <row r="25" spans="2:19" s="913" customFormat="1" ht="14.1" customHeight="1" x14ac:dyDescent="0.2">
      <c r="B25" s="2882"/>
      <c r="C25" s="1512"/>
      <c r="D25" s="890"/>
      <c r="E25" s="1613"/>
      <c r="F25" s="1614"/>
      <c r="G25" s="1509"/>
      <c r="H25" s="1510"/>
      <c r="I25" s="1510"/>
      <c r="J25" s="1509"/>
      <c r="K25" s="1345">
        <f t="shared" si="1"/>
        <v>0</v>
      </c>
      <c r="L25" s="917"/>
      <c r="M25" s="905" t="e">
        <f>M21</f>
        <v>#REF!</v>
      </c>
      <c r="N25" s="905" t="s">
        <v>899</v>
      </c>
      <c r="O25" s="913" t="s">
        <v>900</v>
      </c>
      <c r="P25" s="874" t="e">
        <f>P21</f>
        <v>#REF!</v>
      </c>
    </row>
    <row r="26" spans="2:19" s="913" customFormat="1" ht="14.1" customHeight="1" x14ac:dyDescent="0.2">
      <c r="B26" s="2882"/>
      <c r="C26" s="1512"/>
      <c r="D26" s="890"/>
      <c r="E26" s="1613"/>
      <c r="F26" s="1614"/>
      <c r="G26" s="1509"/>
      <c r="H26" s="1510"/>
      <c r="I26" s="1510"/>
      <c r="J26" s="1509"/>
      <c r="K26" s="1345">
        <f t="shared" si="1"/>
        <v>0</v>
      </c>
      <c r="L26" s="917"/>
      <c r="M26" s="905"/>
      <c r="N26" s="905"/>
      <c r="P26" s="874"/>
    </row>
    <row r="27" spans="2:19" s="913" customFormat="1" ht="14.1" customHeight="1" x14ac:dyDescent="0.2">
      <c r="B27" s="2882"/>
      <c r="C27" s="1512"/>
      <c r="D27" s="890"/>
      <c r="E27" s="1613"/>
      <c r="F27" s="1614"/>
      <c r="G27" s="1509"/>
      <c r="H27" s="1510"/>
      <c r="I27" s="1510"/>
      <c r="J27" s="1509"/>
      <c r="K27" s="1345">
        <f t="shared" si="1"/>
        <v>0</v>
      </c>
      <c r="L27" s="917"/>
      <c r="M27" s="905"/>
      <c r="N27" s="905"/>
      <c r="P27" s="874"/>
    </row>
    <row r="28" spans="2:19" s="913" customFormat="1" ht="14.1" customHeight="1" x14ac:dyDescent="0.2">
      <c r="B28" s="2882"/>
      <c r="C28" s="1512"/>
      <c r="D28" s="890"/>
      <c r="E28" s="1613"/>
      <c r="F28" s="1614"/>
      <c r="G28" s="1509"/>
      <c r="H28" s="1510"/>
      <c r="I28" s="1510"/>
      <c r="J28" s="1509"/>
      <c r="K28" s="1345">
        <f t="shared" si="1"/>
        <v>0</v>
      </c>
      <c r="L28" s="917"/>
      <c r="M28" s="905"/>
      <c r="N28" s="905"/>
      <c r="P28" s="874"/>
    </row>
    <row r="29" spans="2:19" s="913" customFormat="1" ht="14.1" customHeight="1" x14ac:dyDescent="0.2">
      <c r="B29" s="2882"/>
      <c r="C29" s="1512"/>
      <c r="D29" s="890"/>
      <c r="E29" s="1613"/>
      <c r="F29" s="1614"/>
      <c r="G29" s="1509"/>
      <c r="H29" s="1510"/>
      <c r="I29" s="1510"/>
      <c r="J29" s="1509"/>
      <c r="K29" s="1345">
        <f t="shared" si="1"/>
        <v>0</v>
      </c>
      <c r="L29" s="917"/>
      <c r="M29" s="905"/>
      <c r="N29" s="905"/>
      <c r="P29" s="874"/>
    </row>
    <row r="30" spans="2:19" s="913" customFormat="1" ht="14.1" customHeight="1" x14ac:dyDescent="0.2">
      <c r="B30" s="2882"/>
      <c r="C30" s="1512"/>
      <c r="D30" s="890"/>
      <c r="E30" s="1613"/>
      <c r="F30" s="1614"/>
      <c r="G30" s="1509"/>
      <c r="H30" s="1510"/>
      <c r="I30" s="1510"/>
      <c r="J30" s="1509"/>
      <c r="K30" s="1345">
        <f t="shared" si="1"/>
        <v>0</v>
      </c>
      <c r="L30" s="917"/>
      <c r="M30" s="905"/>
      <c r="N30" s="905"/>
      <c r="P30" s="874"/>
    </row>
    <row r="31" spans="2:19" s="913" customFormat="1" ht="14.1" customHeight="1" x14ac:dyDescent="0.2">
      <c r="B31" s="2882"/>
      <c r="C31" s="1512"/>
      <c r="D31" s="890"/>
      <c r="E31" s="1613"/>
      <c r="F31" s="1614"/>
      <c r="G31" s="1509"/>
      <c r="H31" s="1510"/>
      <c r="I31" s="1510"/>
      <c r="J31" s="1509"/>
      <c r="K31" s="1345">
        <f t="shared" si="1"/>
        <v>0</v>
      </c>
      <c r="L31" s="917"/>
      <c r="M31" s="905"/>
      <c r="N31" s="905"/>
      <c r="P31" s="874"/>
    </row>
    <row r="32" spans="2:19" s="913" customFormat="1" ht="14.1" customHeight="1" x14ac:dyDescent="0.2">
      <c r="B32" s="2882"/>
      <c r="C32" s="1512"/>
      <c r="D32" s="890"/>
      <c r="E32" s="1613"/>
      <c r="F32" s="1614"/>
      <c r="G32" s="1509"/>
      <c r="H32" s="1510"/>
      <c r="I32" s="1510"/>
      <c r="J32" s="1509"/>
      <c r="K32" s="1345">
        <f t="shared" si="1"/>
        <v>0</v>
      </c>
      <c r="L32" s="917"/>
      <c r="M32" s="905"/>
      <c r="N32" s="905"/>
      <c r="P32" s="874"/>
    </row>
    <row r="33" spans="2:16" s="913" customFormat="1" ht="14.1" customHeight="1" x14ac:dyDescent="0.2">
      <c r="B33" s="2882"/>
      <c r="C33" s="1512"/>
      <c r="D33" s="890"/>
      <c r="E33" s="1613"/>
      <c r="F33" s="1614"/>
      <c r="G33" s="1509"/>
      <c r="H33" s="1510"/>
      <c r="I33" s="1510"/>
      <c r="J33" s="1509"/>
      <c r="K33" s="1345">
        <f t="shared" si="1"/>
        <v>0</v>
      </c>
      <c r="L33" s="917"/>
      <c r="M33" s="905" t="e">
        <f>M22</f>
        <v>#REF!</v>
      </c>
      <c r="N33" s="905" t="s">
        <v>899</v>
      </c>
      <c r="O33" s="913" t="s">
        <v>900</v>
      </c>
      <c r="P33" s="874" t="e">
        <f>P22</f>
        <v>#REF!</v>
      </c>
    </row>
    <row r="34" spans="2:16" s="913" customFormat="1" ht="14.1" customHeight="1" x14ac:dyDescent="0.2">
      <c r="B34" s="2882"/>
      <c r="C34" s="1512"/>
      <c r="D34" s="890"/>
      <c r="E34" s="1613"/>
      <c r="F34" s="1614"/>
      <c r="G34" s="1509"/>
      <c r="H34" s="1510"/>
      <c r="I34" s="1510"/>
      <c r="J34" s="1509"/>
      <c r="K34" s="1345">
        <f t="shared" si="1"/>
        <v>0</v>
      </c>
      <c r="L34" s="917"/>
      <c r="M34" s="905" t="e">
        <f>M23</f>
        <v>#REF!</v>
      </c>
      <c r="N34" s="905" t="s">
        <v>899</v>
      </c>
      <c r="O34" s="913" t="s">
        <v>900</v>
      </c>
      <c r="P34" s="874" t="e">
        <f>P23</f>
        <v>#REF!</v>
      </c>
    </row>
    <row r="35" spans="2:16" s="913" customFormat="1" ht="14.1" customHeight="1" x14ac:dyDescent="0.2">
      <c r="B35" s="2882"/>
      <c r="C35" s="1511"/>
      <c r="D35" s="890"/>
      <c r="E35" s="1613"/>
      <c r="F35" s="1614"/>
      <c r="G35" s="1509"/>
      <c r="H35" s="1510"/>
      <c r="I35" s="1510"/>
      <c r="J35" s="1509"/>
      <c r="K35" s="1345">
        <f t="shared" si="1"/>
        <v>0</v>
      </c>
      <c r="L35" s="917"/>
      <c r="M35" s="905" t="e">
        <f>M24</f>
        <v>#REF!</v>
      </c>
      <c r="N35" s="905" t="s">
        <v>899</v>
      </c>
      <c r="O35" s="913" t="s">
        <v>900</v>
      </c>
      <c r="P35" s="874" t="e">
        <f>P24</f>
        <v>#REF!</v>
      </c>
    </row>
    <row r="36" spans="2:16" s="913" customFormat="1" ht="14.1" customHeight="1" x14ac:dyDescent="0.2">
      <c r="B36" s="2882"/>
      <c r="C36" s="1511"/>
      <c r="D36" s="890"/>
      <c r="E36" s="1613"/>
      <c r="F36" s="1614"/>
      <c r="G36" s="1509"/>
      <c r="H36" s="1510"/>
      <c r="I36" s="1510"/>
      <c r="J36" s="1509"/>
      <c r="K36" s="1345">
        <f t="shared" si="1"/>
        <v>0</v>
      </c>
      <c r="L36" s="917"/>
      <c r="M36" s="905" t="e">
        <f>M35</f>
        <v>#REF!</v>
      </c>
      <c r="N36" s="905" t="s">
        <v>899</v>
      </c>
      <c r="O36" s="913" t="s">
        <v>900</v>
      </c>
      <c r="P36" s="874" t="e">
        <f>P35</f>
        <v>#REF!</v>
      </c>
    </row>
    <row r="37" spans="2:16" s="913" customFormat="1" ht="14.1" customHeight="1" x14ac:dyDescent="0.2">
      <c r="B37" s="2882"/>
      <c r="C37" s="1511"/>
      <c r="D37" s="890"/>
      <c r="E37" s="1613"/>
      <c r="F37" s="1614"/>
      <c r="G37" s="1509"/>
      <c r="H37" s="1510"/>
      <c r="I37" s="1510"/>
      <c r="J37" s="1509"/>
      <c r="K37" s="1345">
        <f t="shared" si="1"/>
        <v>0</v>
      </c>
      <c r="L37" s="917"/>
      <c r="M37" s="905" t="e">
        <f>M36</f>
        <v>#REF!</v>
      </c>
      <c r="N37" s="905" t="s">
        <v>899</v>
      </c>
      <c r="O37" s="913" t="s">
        <v>900</v>
      </c>
      <c r="P37" s="874" t="e">
        <f>P36</f>
        <v>#REF!</v>
      </c>
    </row>
    <row r="38" spans="2:16" s="913" customFormat="1" ht="13.5" customHeight="1" thickBot="1" x14ac:dyDescent="0.25">
      <c r="B38" s="2883"/>
      <c r="C38" s="1508"/>
      <c r="D38" s="1507"/>
      <c r="E38" s="1618"/>
      <c r="F38" s="1041"/>
      <c r="G38" s="1085"/>
      <c r="H38" s="879"/>
      <c r="I38" s="879"/>
      <c r="J38" s="1085"/>
      <c r="K38" s="1378">
        <f t="shared" si="1"/>
        <v>0</v>
      </c>
      <c r="L38" s="1506"/>
      <c r="M38" s="905" t="e">
        <f>M37</f>
        <v>#REF!</v>
      </c>
      <c r="N38" s="905" t="s">
        <v>899</v>
      </c>
      <c r="O38" s="913" t="s">
        <v>900</v>
      </c>
      <c r="P38" s="874" t="e">
        <f>P37</f>
        <v>#REF!</v>
      </c>
    </row>
    <row r="39" spans="2:16" x14ac:dyDescent="0.2">
      <c r="C39" s="1505"/>
      <c r="D39" s="1504"/>
      <c r="E39" s="1503"/>
      <c r="F39" s="1503"/>
      <c r="G39" s="1503"/>
      <c r="H39" s="1503"/>
      <c r="I39" s="1503"/>
      <c r="J39" s="1503"/>
      <c r="K39" s="1503"/>
      <c r="L39" s="1502"/>
    </row>
    <row r="40" spans="2:16" ht="12.95" customHeight="1" x14ac:dyDescent="0.2">
      <c r="D40" s="1501"/>
      <c r="E40" s="1501"/>
      <c r="F40" s="1501"/>
      <c r="G40" s="1501"/>
      <c r="H40" s="1501"/>
      <c r="I40" s="1501"/>
      <c r="J40" s="1501"/>
      <c r="K40" s="1501"/>
      <c r="L40" s="1501"/>
    </row>
    <row r="41" spans="2:16" x14ac:dyDescent="0.2">
      <c r="D41" s="1205"/>
      <c r="E41" s="1205"/>
      <c r="F41" s="1205"/>
      <c r="G41" s="1205"/>
      <c r="H41" s="1205"/>
      <c r="I41" s="1205"/>
      <c r="J41" s="1206"/>
      <c r="K41" s="1205"/>
    </row>
    <row r="42" spans="2:16" x14ac:dyDescent="0.2">
      <c r="D42" s="1095"/>
      <c r="E42" s="1220"/>
      <c r="F42" s="1220"/>
      <c r="G42" s="1220"/>
      <c r="H42" s="1095"/>
      <c r="I42" s="1095"/>
      <c r="J42" s="1203"/>
      <c r="K42" s="1095"/>
    </row>
    <row r="43" spans="2:16" x14ac:dyDescent="0.2">
      <c r="D43" s="1095"/>
      <c r="E43" s="1221"/>
      <c r="F43" s="1220"/>
      <c r="G43" s="1220"/>
      <c r="H43" s="1095"/>
      <c r="I43" s="1095"/>
      <c r="J43" s="1203"/>
      <c r="K43" s="1095"/>
    </row>
    <row r="44" spans="2:16" x14ac:dyDescent="0.2">
      <c r="D44" s="1095"/>
      <c r="E44" s="1220"/>
      <c r="F44" s="1220"/>
      <c r="G44" s="1220"/>
      <c r="H44" s="1095"/>
      <c r="I44" s="1095"/>
      <c r="J44" s="1203"/>
      <c r="K44" s="1095"/>
    </row>
  </sheetData>
  <sheetProtection algorithmName="SHA-512" hashValue="LI9RFhTDzo8Tzi2Ei6/t7maxZ0lRCzTBnxG+WpAVBp5U9Saney98ybK0sIzDV7P5wwIjOiopSrsUoo9ezxD7QA==" saltValue="Y+sPIdjH9SMqrlw9qyN2sg==" spinCount="100000" sheet="1" objects="1" scenarios="1"/>
  <mergeCells count="12">
    <mergeCell ref="K1:L1"/>
    <mergeCell ref="B24:B38"/>
    <mergeCell ref="L4:L9"/>
    <mergeCell ref="E5:J5"/>
    <mergeCell ref="E7:J7"/>
    <mergeCell ref="K4:K9"/>
    <mergeCell ref="E9:J9"/>
    <mergeCell ref="E3:I3"/>
    <mergeCell ref="B4:D9"/>
    <mergeCell ref="E4:J4"/>
    <mergeCell ref="D2:I2"/>
    <mergeCell ref="B13:B23"/>
  </mergeCells>
  <printOptions horizontalCentered="1"/>
  <pageMargins left="0.59055118110236227" right="0.51181102362204722" top="1.1811023622047245" bottom="0.98425196850393704" header="0.51181102362204722" footer="0.51181102362204722"/>
  <pageSetup paperSize="9" scale="77"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9300573-2575-4381-AE55-8B788D89FC59}">
          <x14:formula1>
            <xm:f>słownik!$A$2:$A$175</xm:f>
          </x14:formula1>
          <xm:sqref>D13:D38</xm:sqref>
        </x14:dataValidation>
      </x14:dataValidations>
    </ext>
  </extLst>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7FDA70-550B-4170-8997-6114A749FAD2}">
  <sheetPr>
    <tabColor theme="9" tint="0.59999389629810485"/>
    <pageSetUpPr fitToPage="1"/>
  </sheetPr>
  <dimension ref="B1:N44"/>
  <sheetViews>
    <sheetView showGridLines="0" view="pageBreakPreview" zoomScaleNormal="100" zoomScaleSheetLayoutView="100" workbookViewId="0">
      <selection activeCell="J13" sqref="J13"/>
    </sheetView>
  </sheetViews>
  <sheetFormatPr defaultColWidth="9.28515625" defaultRowHeight="12.75" x14ac:dyDescent="0.2"/>
  <cols>
    <col min="1" max="1" width="2.85546875" style="874" customWidth="1"/>
    <col min="2" max="2" width="6.5703125" style="874" customWidth="1"/>
    <col min="3" max="3" width="4.42578125" style="874" customWidth="1"/>
    <col min="4" max="4" width="42.85546875" style="874" customWidth="1"/>
    <col min="5" max="8" width="7.28515625" style="874" customWidth="1"/>
    <col min="9" max="9" width="10.85546875" style="874" customWidth="1"/>
    <col min="10" max="10" width="12.28515625" style="874" customWidth="1"/>
    <col min="11" max="11" width="5.42578125" style="874" hidden="1" customWidth="1"/>
    <col min="12" max="12" width="4.7109375" style="874" hidden="1" customWidth="1"/>
    <col min="13" max="13" width="3.7109375" style="874" hidden="1" customWidth="1"/>
    <col min="14" max="14" width="4.85546875" style="874" hidden="1" customWidth="1"/>
    <col min="15" max="15" width="0" style="874" hidden="1" customWidth="1"/>
    <col min="16" max="16384" width="9.28515625" style="874"/>
  </cols>
  <sheetData>
    <row r="1" spans="2:14" ht="18" x14ac:dyDescent="0.2">
      <c r="B1" s="966"/>
      <c r="C1" s="966"/>
      <c r="D1" s="965" t="str">
        <f>wizyt!C3</f>
        <v>??</v>
      </c>
      <c r="E1" s="1017"/>
      <c r="F1" s="1017"/>
      <c r="G1" s="1017"/>
      <c r="H1" s="2040" t="str">
        <f>wizyt!$B$1</f>
        <v xml:space="preserve"> </v>
      </c>
      <c r="I1" s="2708" t="str">
        <f>wizyt!$D$1</f>
        <v xml:space="preserve"> </v>
      </c>
      <c r="J1" s="2709"/>
    </row>
    <row r="2" spans="2:14" ht="20.25" x14ac:dyDescent="0.2">
      <c r="B2" s="961"/>
      <c r="C2" s="961"/>
      <c r="D2" s="2710" t="s">
        <v>888</v>
      </c>
      <c r="E2" s="2710"/>
      <c r="F2" s="2710"/>
      <c r="G2" s="2710"/>
      <c r="H2" s="2710"/>
      <c r="I2" s="2710"/>
      <c r="J2" s="961"/>
    </row>
    <row r="3" spans="2:14" ht="36.75" customHeight="1" thickBot="1" x14ac:dyDescent="0.25">
      <c r="B3" s="1643"/>
      <c r="C3" s="1644"/>
      <c r="D3" s="1646"/>
      <c r="E3" s="996"/>
      <c r="F3" s="996" t="s">
        <v>30</v>
      </c>
      <c r="G3" s="996"/>
      <c r="H3" s="995"/>
      <c r="I3" s="995"/>
      <c r="J3" s="961"/>
    </row>
    <row r="4" spans="2:14" ht="12.75" customHeight="1" x14ac:dyDescent="0.2">
      <c r="B4" s="2739" t="s">
        <v>756</v>
      </c>
      <c r="C4" s="2887"/>
      <c r="D4" s="2740"/>
      <c r="E4" s="2750" t="s">
        <v>890</v>
      </c>
      <c r="F4" s="2719"/>
      <c r="G4" s="2719"/>
      <c r="H4" s="2719"/>
      <c r="I4" s="2896" t="s">
        <v>790</v>
      </c>
      <c r="J4" s="2893" t="s">
        <v>758</v>
      </c>
    </row>
    <row r="5" spans="2:14" ht="12.75" customHeight="1" x14ac:dyDescent="0.2">
      <c r="B5" s="2739"/>
      <c r="C5" s="2887"/>
      <c r="D5" s="2740"/>
      <c r="E5" s="958" t="s">
        <v>523</v>
      </c>
      <c r="F5" s="960" t="s">
        <v>524</v>
      </c>
      <c r="G5" s="960" t="s">
        <v>525</v>
      </c>
      <c r="H5" s="957" t="s">
        <v>526</v>
      </c>
      <c r="I5" s="2897"/>
      <c r="J5" s="2894"/>
    </row>
    <row r="6" spans="2:14" ht="12.75" customHeight="1" x14ac:dyDescent="0.2">
      <c r="B6" s="2739"/>
      <c r="C6" s="2887"/>
      <c r="D6" s="2740"/>
      <c r="E6" s="2824" t="s">
        <v>856</v>
      </c>
      <c r="F6" s="2825"/>
      <c r="G6" s="2825"/>
      <c r="H6" s="2825"/>
      <c r="I6" s="2897"/>
      <c r="J6" s="2894"/>
    </row>
    <row r="7" spans="2:14" ht="12.75" customHeight="1" x14ac:dyDescent="0.2">
      <c r="B7" s="2739"/>
      <c r="C7" s="2887"/>
      <c r="D7" s="2740"/>
      <c r="E7" s="2754" t="s">
        <v>844</v>
      </c>
      <c r="F7" s="2695"/>
      <c r="G7" s="2695"/>
      <c r="H7" s="2695"/>
      <c r="I7" s="2897"/>
      <c r="J7" s="2894"/>
    </row>
    <row r="8" spans="2:14" ht="12.75" customHeight="1" x14ac:dyDescent="0.2">
      <c r="B8" s="2739"/>
      <c r="C8" s="2887"/>
      <c r="D8" s="2740"/>
      <c r="E8" s="1728">
        <f>'kalendarz  A'!$F$30</f>
        <v>27</v>
      </c>
      <c r="F8" s="1728">
        <f>'kalendarz  A'!$F$30</f>
        <v>27</v>
      </c>
      <c r="G8" s="1728">
        <f>'kalendarz  A'!$F$30</f>
        <v>27</v>
      </c>
      <c r="H8" s="1746">
        <f>'kalendarz  A'!$F$31</f>
        <v>11</v>
      </c>
      <c r="I8" s="2897"/>
      <c r="J8" s="2894"/>
      <c r="N8" s="913"/>
    </row>
    <row r="9" spans="2:14" ht="16.5" customHeight="1" thickBot="1" x14ac:dyDescent="0.25">
      <c r="B9" s="2741"/>
      <c r="C9" s="2888"/>
      <c r="D9" s="2742"/>
      <c r="E9" s="2827" t="s">
        <v>845</v>
      </c>
      <c r="F9" s="2828"/>
      <c r="G9" s="2828"/>
      <c r="H9" s="2828"/>
      <c r="I9" s="2898"/>
      <c r="J9" s="2895"/>
      <c r="K9" s="874" t="s">
        <v>891</v>
      </c>
      <c r="M9" s="874" t="s">
        <v>892</v>
      </c>
      <c r="N9" s="874" t="s">
        <v>893</v>
      </c>
    </row>
    <row r="10" spans="2:14" ht="27" customHeight="1" thickBot="1" x14ac:dyDescent="0.25">
      <c r="B10" s="1533"/>
      <c r="C10" s="1532"/>
      <c r="D10" s="1315" t="s">
        <v>818</v>
      </c>
      <c r="E10" s="1531">
        <f>SUM(E11:E12)</f>
        <v>0</v>
      </c>
      <c r="F10" s="1530">
        <f>SUM(F11:F12)</f>
        <v>0</v>
      </c>
      <c r="G10" s="1529">
        <f>SUM(G11:G12)</f>
        <v>0</v>
      </c>
      <c r="H10" s="1529">
        <f>SUM(H11:H12)</f>
        <v>0</v>
      </c>
      <c r="I10" s="1542">
        <f t="shared" ref="I10:I38" si="0">SUM(E10:H10)</f>
        <v>0</v>
      </c>
      <c r="J10" s="1188"/>
      <c r="K10" s="905" t="str">
        <f>D1</f>
        <v>??</v>
      </c>
      <c r="L10" s="905"/>
      <c r="M10" s="874" t="s">
        <v>894</v>
      </c>
      <c r="N10" s="874" t="e">
        <f>#REF!</f>
        <v>#REF!</v>
      </c>
    </row>
    <row r="11" spans="2:14" ht="14.25" customHeight="1" x14ac:dyDescent="0.2">
      <c r="B11" s="1372"/>
      <c r="C11" s="2024"/>
      <c r="D11" s="2025" t="s">
        <v>895</v>
      </c>
      <c r="E11" s="2027">
        <f>SUM(E13:E23)</f>
        <v>0</v>
      </c>
      <c r="F11" s="2028">
        <f>SUM(F13:F23)</f>
        <v>0</v>
      </c>
      <c r="G11" s="2029">
        <f>SUM(G13:G23)</f>
        <v>0</v>
      </c>
      <c r="H11" s="2036">
        <f>SUM(H13:H23)</f>
        <v>0</v>
      </c>
      <c r="I11" s="2037">
        <f t="shared" si="0"/>
        <v>0</v>
      </c>
      <c r="J11" s="2031"/>
      <c r="K11" s="905" t="e">
        <f>#REF!</f>
        <v>#REF!</v>
      </c>
      <c r="L11" s="905"/>
      <c r="M11" s="874" t="s">
        <v>896</v>
      </c>
      <c r="N11" s="874" t="e">
        <f>#REF!</f>
        <v>#REF!</v>
      </c>
    </row>
    <row r="12" spans="2:14" ht="14.25" customHeight="1" x14ac:dyDescent="0.2">
      <c r="B12" s="1372"/>
      <c r="C12" s="1527"/>
      <c r="D12" s="1526" t="s">
        <v>897</v>
      </c>
      <c r="E12" s="1524">
        <f>SUM(E24:E38)</f>
        <v>0</v>
      </c>
      <c r="F12" s="1745">
        <f>SUM(F24:F38)</f>
        <v>0</v>
      </c>
      <c r="G12" s="1523">
        <f>SUM(G24:G38)</f>
        <v>0</v>
      </c>
      <c r="H12" s="1541">
        <f>SUM(H24:H38)</f>
        <v>0</v>
      </c>
      <c r="I12" s="1747">
        <f t="shared" si="0"/>
        <v>0</v>
      </c>
      <c r="J12" s="953"/>
      <c r="K12" s="905" t="e">
        <f>K11</f>
        <v>#REF!</v>
      </c>
      <c r="L12" s="905"/>
      <c r="M12" s="874" t="s">
        <v>898</v>
      </c>
      <c r="N12" s="874" t="e">
        <f>N11</f>
        <v>#REF!</v>
      </c>
    </row>
    <row r="13" spans="2:14" s="913" customFormat="1" ht="14.1" customHeight="1" x14ac:dyDescent="0.2">
      <c r="B13" s="2881" t="s">
        <v>895</v>
      </c>
      <c r="C13" s="1512">
        <v>1</v>
      </c>
      <c r="D13" s="890"/>
      <c r="E13" s="1520"/>
      <c r="F13" s="1521"/>
      <c r="G13" s="1521"/>
      <c r="H13" s="1520"/>
      <c r="I13" s="1537">
        <f t="shared" si="0"/>
        <v>0</v>
      </c>
      <c r="J13" s="1066"/>
      <c r="K13" s="905" t="e">
        <f>#REF!</f>
        <v>#REF!</v>
      </c>
      <c r="L13" s="905" t="s">
        <v>899</v>
      </c>
      <c r="M13" s="913" t="s">
        <v>900</v>
      </c>
      <c r="N13" s="874" t="e">
        <f>#REF!</f>
        <v>#REF!</v>
      </c>
    </row>
    <row r="14" spans="2:14" s="913" customFormat="1" ht="14.1" customHeight="1" x14ac:dyDescent="0.2">
      <c r="B14" s="2882"/>
      <c r="C14" s="1512"/>
      <c r="D14" s="890"/>
      <c r="E14" s="1509"/>
      <c r="F14" s="1510"/>
      <c r="G14" s="1510"/>
      <c r="H14" s="1509"/>
      <c r="I14" s="1536">
        <f t="shared" si="0"/>
        <v>0</v>
      </c>
      <c r="J14" s="917"/>
      <c r="K14" s="905" t="e">
        <f>#REF!</f>
        <v>#REF!</v>
      </c>
      <c r="L14" s="905" t="s">
        <v>899</v>
      </c>
      <c r="M14" s="913" t="s">
        <v>900</v>
      </c>
      <c r="N14" s="874" t="e">
        <f>#REF!</f>
        <v>#REF!</v>
      </c>
    </row>
    <row r="15" spans="2:14" s="913" customFormat="1" ht="14.1" customHeight="1" x14ac:dyDescent="0.2">
      <c r="B15" s="2882"/>
      <c r="C15" s="1512"/>
      <c r="D15" s="890"/>
      <c r="E15" s="1509"/>
      <c r="F15" s="1510"/>
      <c r="G15" s="1510"/>
      <c r="H15" s="1509"/>
      <c r="I15" s="1536">
        <f t="shared" si="0"/>
        <v>0</v>
      </c>
      <c r="J15" s="917"/>
      <c r="K15" s="905" t="e">
        <f>#REF!</f>
        <v>#REF!</v>
      </c>
      <c r="L15" s="905" t="s">
        <v>899</v>
      </c>
      <c r="M15" s="913" t="s">
        <v>900</v>
      </c>
      <c r="N15" s="874" t="e">
        <f>#REF!</f>
        <v>#REF!</v>
      </c>
    </row>
    <row r="16" spans="2:14" s="913" customFormat="1" ht="14.1" customHeight="1" x14ac:dyDescent="0.2">
      <c r="B16" s="2882"/>
      <c r="C16" s="1512"/>
      <c r="D16" s="890"/>
      <c r="E16" s="1509"/>
      <c r="F16" s="1510"/>
      <c r="G16" s="1510"/>
      <c r="H16" s="1509"/>
      <c r="I16" s="1536">
        <f t="shared" si="0"/>
        <v>0</v>
      </c>
      <c r="J16" s="917"/>
      <c r="K16" s="905" t="e">
        <f>#REF!</f>
        <v>#REF!</v>
      </c>
      <c r="L16" s="905" t="s">
        <v>899</v>
      </c>
      <c r="M16" s="913" t="s">
        <v>900</v>
      </c>
      <c r="N16" s="874" t="e">
        <f>#REF!</f>
        <v>#REF!</v>
      </c>
    </row>
    <row r="17" spans="2:14" s="913" customFormat="1" ht="14.1" customHeight="1" x14ac:dyDescent="0.2">
      <c r="B17" s="2882"/>
      <c r="C17" s="1512"/>
      <c r="D17" s="890"/>
      <c r="E17" s="1509"/>
      <c r="F17" s="1510"/>
      <c r="G17" s="1510"/>
      <c r="H17" s="1509"/>
      <c r="I17" s="1536">
        <f t="shared" si="0"/>
        <v>0</v>
      </c>
      <c r="J17" s="917"/>
      <c r="K17" s="905"/>
      <c r="L17" s="905"/>
      <c r="N17" s="874"/>
    </row>
    <row r="18" spans="2:14" s="913" customFormat="1" ht="14.1" customHeight="1" x14ac:dyDescent="0.2">
      <c r="B18" s="2882"/>
      <c r="C18" s="1512"/>
      <c r="D18" s="890"/>
      <c r="E18" s="1509"/>
      <c r="F18" s="1510"/>
      <c r="G18" s="1510"/>
      <c r="H18" s="1509"/>
      <c r="I18" s="1536">
        <f t="shared" si="0"/>
        <v>0</v>
      </c>
      <c r="J18" s="917"/>
      <c r="K18" s="905"/>
      <c r="L18" s="905"/>
      <c r="N18" s="874"/>
    </row>
    <row r="19" spans="2:14" s="913" customFormat="1" ht="14.1" customHeight="1" x14ac:dyDescent="0.2">
      <c r="B19" s="2882"/>
      <c r="C19" s="1512"/>
      <c r="D19" s="890"/>
      <c r="E19" s="1509"/>
      <c r="F19" s="1510"/>
      <c r="G19" s="1510"/>
      <c r="H19" s="1509"/>
      <c r="I19" s="1536">
        <f t="shared" si="0"/>
        <v>0</v>
      </c>
      <c r="J19" s="917"/>
      <c r="K19" s="905"/>
      <c r="L19" s="905"/>
      <c r="N19" s="874"/>
    </row>
    <row r="20" spans="2:14" s="913" customFormat="1" ht="14.1" customHeight="1" x14ac:dyDescent="0.2">
      <c r="B20" s="2882"/>
      <c r="C20" s="1511"/>
      <c r="D20" s="890"/>
      <c r="E20" s="1509"/>
      <c r="F20" s="1510"/>
      <c r="G20" s="1510"/>
      <c r="H20" s="1509"/>
      <c r="I20" s="1536">
        <f t="shared" si="0"/>
        <v>0</v>
      </c>
      <c r="J20" s="917"/>
      <c r="K20" s="905" t="e">
        <f>K13</f>
        <v>#REF!</v>
      </c>
      <c r="L20" s="905" t="s">
        <v>899</v>
      </c>
      <c r="M20" s="913" t="s">
        <v>900</v>
      </c>
      <c r="N20" s="874" t="e">
        <f>N13</f>
        <v>#REF!</v>
      </c>
    </row>
    <row r="21" spans="2:14" s="913" customFormat="1" ht="14.1" customHeight="1" x14ac:dyDescent="0.2">
      <c r="B21" s="2882"/>
      <c r="C21" s="1511"/>
      <c r="D21" s="890"/>
      <c r="E21" s="1509"/>
      <c r="F21" s="1510"/>
      <c r="G21" s="1510"/>
      <c r="H21" s="1509"/>
      <c r="I21" s="1536">
        <f t="shared" si="0"/>
        <v>0</v>
      </c>
      <c r="J21" s="917"/>
      <c r="K21" s="905" t="e">
        <f>K20</f>
        <v>#REF!</v>
      </c>
      <c r="L21" s="905" t="s">
        <v>899</v>
      </c>
      <c r="M21" s="913" t="s">
        <v>900</v>
      </c>
      <c r="N21" s="874" t="e">
        <f>N20</f>
        <v>#REF!</v>
      </c>
    </row>
    <row r="22" spans="2:14" s="913" customFormat="1" ht="14.1" customHeight="1" x14ac:dyDescent="0.2">
      <c r="B22" s="2882"/>
      <c r="C22" s="1511"/>
      <c r="D22" s="890"/>
      <c r="E22" s="1509"/>
      <c r="F22" s="1510"/>
      <c r="G22" s="1510"/>
      <c r="H22" s="1509"/>
      <c r="I22" s="1536">
        <f t="shared" si="0"/>
        <v>0</v>
      </c>
      <c r="J22" s="917"/>
      <c r="K22" s="905" t="e">
        <f>K21</f>
        <v>#REF!</v>
      </c>
      <c r="L22" s="905" t="s">
        <v>899</v>
      </c>
      <c r="M22" s="913" t="s">
        <v>900</v>
      </c>
      <c r="N22" s="874" t="e">
        <f>N21</f>
        <v>#REF!</v>
      </c>
    </row>
    <row r="23" spans="2:14" s="913" customFormat="1" ht="14.1" customHeight="1" x14ac:dyDescent="0.2">
      <c r="B23" s="2892"/>
      <c r="C23" s="1518"/>
      <c r="D23" s="1540"/>
      <c r="E23" s="1539"/>
      <c r="F23" s="1516"/>
      <c r="G23" s="1516"/>
      <c r="H23" s="1515"/>
      <c r="I23" s="1538">
        <f t="shared" si="0"/>
        <v>0</v>
      </c>
      <c r="J23" s="1514"/>
      <c r="K23" s="905" t="e">
        <f>K22</f>
        <v>#REF!</v>
      </c>
      <c r="L23" s="905" t="s">
        <v>899</v>
      </c>
      <c r="M23" s="913" t="s">
        <v>900</v>
      </c>
      <c r="N23" s="874" t="e">
        <f>N22</f>
        <v>#REF!</v>
      </c>
    </row>
    <row r="24" spans="2:14" s="913" customFormat="1" ht="14.1" customHeight="1" x14ac:dyDescent="0.2">
      <c r="B24" s="2881" t="s">
        <v>901</v>
      </c>
      <c r="C24" s="1513">
        <v>1</v>
      </c>
      <c r="D24" s="890"/>
      <c r="E24" s="2033"/>
      <c r="F24" s="2034"/>
      <c r="G24" s="2034"/>
      <c r="H24" s="2033"/>
      <c r="I24" s="1537">
        <f t="shared" si="0"/>
        <v>0</v>
      </c>
      <c r="J24" s="2035"/>
      <c r="K24" s="905" t="e">
        <f>K23</f>
        <v>#REF!</v>
      </c>
      <c r="L24" s="905" t="s">
        <v>899</v>
      </c>
      <c r="M24" s="913" t="s">
        <v>900</v>
      </c>
      <c r="N24" s="874" t="e">
        <f>N23</f>
        <v>#REF!</v>
      </c>
    </row>
    <row r="25" spans="2:14" s="913" customFormat="1" ht="14.1" customHeight="1" x14ac:dyDescent="0.2">
      <c r="B25" s="2882"/>
      <c r="C25" s="1512"/>
      <c r="D25" s="890"/>
      <c r="E25" s="1509"/>
      <c r="F25" s="1510"/>
      <c r="G25" s="1510"/>
      <c r="H25" s="1509"/>
      <c r="I25" s="1536">
        <f t="shared" si="0"/>
        <v>0</v>
      </c>
      <c r="J25" s="917"/>
      <c r="K25" s="905" t="e">
        <f>K21</f>
        <v>#REF!</v>
      </c>
      <c r="L25" s="905" t="s">
        <v>899</v>
      </c>
      <c r="M25" s="913" t="s">
        <v>900</v>
      </c>
      <c r="N25" s="874" t="e">
        <f>N21</f>
        <v>#REF!</v>
      </c>
    </row>
    <row r="26" spans="2:14" s="913" customFormat="1" ht="14.1" customHeight="1" x14ac:dyDescent="0.2">
      <c r="B26" s="2882"/>
      <c r="C26" s="1512"/>
      <c r="D26" s="890"/>
      <c r="E26" s="1509"/>
      <c r="F26" s="1510"/>
      <c r="G26" s="1510"/>
      <c r="H26" s="1509"/>
      <c r="I26" s="1536">
        <f t="shared" si="0"/>
        <v>0</v>
      </c>
      <c r="J26" s="917"/>
      <c r="K26" s="905"/>
      <c r="L26" s="905"/>
      <c r="N26" s="874"/>
    </row>
    <row r="27" spans="2:14" s="913" customFormat="1" ht="14.1" customHeight="1" x14ac:dyDescent="0.2">
      <c r="B27" s="2882"/>
      <c r="C27" s="1512"/>
      <c r="D27" s="890"/>
      <c r="E27" s="1509"/>
      <c r="F27" s="1510"/>
      <c r="G27" s="1510"/>
      <c r="H27" s="1509"/>
      <c r="I27" s="1536">
        <f t="shared" si="0"/>
        <v>0</v>
      </c>
      <c r="J27" s="917"/>
      <c r="K27" s="905"/>
      <c r="L27" s="905"/>
      <c r="N27" s="874"/>
    </row>
    <row r="28" spans="2:14" s="913" customFormat="1" ht="14.1" customHeight="1" x14ac:dyDescent="0.2">
      <c r="B28" s="2882"/>
      <c r="C28" s="1512"/>
      <c r="D28" s="890"/>
      <c r="E28" s="1509"/>
      <c r="F28" s="1510"/>
      <c r="G28" s="1510"/>
      <c r="H28" s="1509"/>
      <c r="I28" s="1536">
        <f t="shared" si="0"/>
        <v>0</v>
      </c>
      <c r="J28" s="917"/>
      <c r="K28" s="905"/>
      <c r="L28" s="905"/>
      <c r="N28" s="874"/>
    </row>
    <row r="29" spans="2:14" s="913" customFormat="1" ht="14.1" customHeight="1" x14ac:dyDescent="0.2">
      <c r="B29" s="2882"/>
      <c r="C29" s="1512"/>
      <c r="D29" s="890"/>
      <c r="E29" s="1509"/>
      <c r="F29" s="1510"/>
      <c r="G29" s="1510"/>
      <c r="H29" s="1509"/>
      <c r="I29" s="1536">
        <f t="shared" si="0"/>
        <v>0</v>
      </c>
      <c r="J29" s="917"/>
      <c r="K29" s="905"/>
      <c r="L29" s="905"/>
      <c r="N29" s="874"/>
    </row>
    <row r="30" spans="2:14" s="913" customFormat="1" ht="14.1" customHeight="1" x14ac:dyDescent="0.2">
      <c r="B30" s="2882"/>
      <c r="C30" s="1512"/>
      <c r="D30" s="890"/>
      <c r="E30" s="1509"/>
      <c r="F30" s="1510"/>
      <c r="G30" s="1510"/>
      <c r="H30" s="1509"/>
      <c r="I30" s="1536">
        <f t="shared" si="0"/>
        <v>0</v>
      </c>
      <c r="J30" s="917"/>
      <c r="K30" s="905"/>
      <c r="L30" s="905"/>
      <c r="N30" s="874"/>
    </row>
    <row r="31" spans="2:14" s="913" customFormat="1" ht="14.1" customHeight="1" x14ac:dyDescent="0.2">
      <c r="B31" s="2882"/>
      <c r="C31" s="1512"/>
      <c r="D31" s="890"/>
      <c r="E31" s="1509"/>
      <c r="F31" s="1510"/>
      <c r="G31" s="1510"/>
      <c r="H31" s="1509"/>
      <c r="I31" s="1536">
        <f t="shared" si="0"/>
        <v>0</v>
      </c>
      <c r="J31" s="917"/>
      <c r="K31" s="905"/>
      <c r="L31" s="905"/>
      <c r="N31" s="874"/>
    </row>
    <row r="32" spans="2:14" s="913" customFormat="1" ht="14.1" customHeight="1" x14ac:dyDescent="0.2">
      <c r="B32" s="2882"/>
      <c r="C32" s="1512"/>
      <c r="D32" s="890"/>
      <c r="E32" s="1509"/>
      <c r="F32" s="1510"/>
      <c r="G32" s="1510"/>
      <c r="H32" s="1509"/>
      <c r="I32" s="1536">
        <f t="shared" si="0"/>
        <v>0</v>
      </c>
      <c r="J32" s="917"/>
      <c r="K32" s="905"/>
      <c r="L32" s="905"/>
      <c r="N32" s="874"/>
    </row>
    <row r="33" spans="2:14" s="913" customFormat="1" ht="14.1" customHeight="1" x14ac:dyDescent="0.2">
      <c r="B33" s="2882"/>
      <c r="C33" s="1512"/>
      <c r="D33" s="890"/>
      <c r="E33" s="1509"/>
      <c r="F33" s="1510"/>
      <c r="G33" s="1510"/>
      <c r="H33" s="1509"/>
      <c r="I33" s="1536">
        <f t="shared" si="0"/>
        <v>0</v>
      </c>
      <c r="J33" s="917"/>
      <c r="K33" s="905" t="e">
        <f>K22</f>
        <v>#REF!</v>
      </c>
      <c r="L33" s="905" t="s">
        <v>899</v>
      </c>
      <c r="M33" s="913" t="s">
        <v>900</v>
      </c>
      <c r="N33" s="874" t="e">
        <f>N22</f>
        <v>#REF!</v>
      </c>
    </row>
    <row r="34" spans="2:14" s="913" customFormat="1" ht="14.1" customHeight="1" x14ac:dyDescent="0.2">
      <c r="B34" s="2882"/>
      <c r="C34" s="1512"/>
      <c r="D34" s="890"/>
      <c r="E34" s="1509"/>
      <c r="F34" s="1510"/>
      <c r="G34" s="1510"/>
      <c r="H34" s="1509"/>
      <c r="I34" s="1536">
        <f t="shared" si="0"/>
        <v>0</v>
      </c>
      <c r="J34" s="917"/>
      <c r="K34" s="905" t="e">
        <f>K23</f>
        <v>#REF!</v>
      </c>
      <c r="L34" s="905" t="s">
        <v>899</v>
      </c>
      <c r="M34" s="913" t="s">
        <v>900</v>
      </c>
      <c r="N34" s="874" t="e">
        <f>N23</f>
        <v>#REF!</v>
      </c>
    </row>
    <row r="35" spans="2:14" s="913" customFormat="1" ht="14.1" customHeight="1" x14ac:dyDescent="0.2">
      <c r="B35" s="2882"/>
      <c r="C35" s="1511"/>
      <c r="D35" s="890"/>
      <c r="E35" s="1509"/>
      <c r="F35" s="1510"/>
      <c r="G35" s="1510"/>
      <c r="H35" s="1509"/>
      <c r="I35" s="1536">
        <f t="shared" si="0"/>
        <v>0</v>
      </c>
      <c r="J35" s="917"/>
      <c r="K35" s="905" t="e">
        <f>K24</f>
        <v>#REF!</v>
      </c>
      <c r="L35" s="905" t="s">
        <v>899</v>
      </c>
      <c r="M35" s="913" t="s">
        <v>900</v>
      </c>
      <c r="N35" s="874" t="e">
        <f>N24</f>
        <v>#REF!</v>
      </c>
    </row>
    <row r="36" spans="2:14" s="913" customFormat="1" ht="14.1" customHeight="1" x14ac:dyDescent="0.2">
      <c r="B36" s="2882"/>
      <c r="C36" s="1511"/>
      <c r="D36" s="890"/>
      <c r="E36" s="1509"/>
      <c r="F36" s="1510"/>
      <c r="G36" s="1510"/>
      <c r="H36" s="1509"/>
      <c r="I36" s="1536">
        <f t="shared" si="0"/>
        <v>0</v>
      </c>
      <c r="J36" s="917"/>
      <c r="K36" s="905" t="e">
        <f>K35</f>
        <v>#REF!</v>
      </c>
      <c r="L36" s="905" t="s">
        <v>899</v>
      </c>
      <c r="M36" s="913" t="s">
        <v>900</v>
      </c>
      <c r="N36" s="874" t="e">
        <f>N35</f>
        <v>#REF!</v>
      </c>
    </row>
    <row r="37" spans="2:14" s="913" customFormat="1" ht="14.1" customHeight="1" x14ac:dyDescent="0.2">
      <c r="B37" s="2882"/>
      <c r="C37" s="1511"/>
      <c r="D37" s="890"/>
      <c r="E37" s="1509"/>
      <c r="F37" s="1510"/>
      <c r="G37" s="1510"/>
      <c r="H37" s="1509"/>
      <c r="I37" s="1536">
        <f t="shared" si="0"/>
        <v>0</v>
      </c>
      <c r="J37" s="917"/>
      <c r="K37" s="905" t="e">
        <f>K36</f>
        <v>#REF!</v>
      </c>
      <c r="L37" s="905" t="s">
        <v>899</v>
      </c>
      <c r="M37" s="913" t="s">
        <v>900</v>
      </c>
      <c r="N37" s="874" t="e">
        <f>N36</f>
        <v>#REF!</v>
      </c>
    </row>
    <row r="38" spans="2:14" s="913" customFormat="1" ht="13.5" customHeight="1" thickBot="1" x14ac:dyDescent="0.25">
      <c r="B38" s="2883"/>
      <c r="C38" s="1508"/>
      <c r="D38" s="881"/>
      <c r="E38" s="1535"/>
      <c r="F38" s="879"/>
      <c r="G38" s="879"/>
      <c r="H38" s="1085"/>
      <c r="I38" s="1534">
        <f t="shared" si="0"/>
        <v>0</v>
      </c>
      <c r="J38" s="1506"/>
      <c r="K38" s="905" t="e">
        <f>K37</f>
        <v>#REF!</v>
      </c>
      <c r="L38" s="905" t="s">
        <v>899</v>
      </c>
      <c r="M38" s="913" t="s">
        <v>900</v>
      </c>
      <c r="N38" s="874" t="e">
        <f>N37</f>
        <v>#REF!</v>
      </c>
    </row>
    <row r="39" spans="2:14" x14ac:dyDescent="0.2">
      <c r="C39" s="1505"/>
      <c r="D39" s="1504"/>
      <c r="E39" s="1503"/>
      <c r="F39" s="1503"/>
      <c r="G39" s="1503"/>
      <c r="H39" s="1503"/>
      <c r="I39" s="1503"/>
      <c r="J39" s="1502"/>
    </row>
    <row r="40" spans="2:14" ht="12.95" customHeight="1" x14ac:dyDescent="0.2">
      <c r="D40" s="1501"/>
      <c r="E40" s="1501"/>
      <c r="F40" s="1501"/>
      <c r="G40" s="1501"/>
      <c r="H40" s="1501"/>
      <c r="I40" s="1501"/>
      <c r="J40" s="1501"/>
    </row>
    <row r="41" spans="2:14" x14ac:dyDescent="0.2">
      <c r="D41" s="1205"/>
      <c r="E41" s="1205"/>
      <c r="F41" s="1205"/>
      <c r="G41" s="1205"/>
      <c r="H41" s="1206"/>
      <c r="I41" s="1206"/>
    </row>
    <row r="42" spans="2:14" x14ac:dyDescent="0.2">
      <c r="D42" s="1095"/>
      <c r="E42" s="1220"/>
      <c r="F42" s="1095"/>
      <c r="G42" s="1095"/>
      <c r="H42" s="1203"/>
      <c r="I42" s="1203"/>
    </row>
    <row r="43" spans="2:14" x14ac:dyDescent="0.2">
      <c r="D43" s="1095"/>
      <c r="E43" s="1220"/>
      <c r="F43" s="1095"/>
      <c r="G43" s="1095"/>
      <c r="H43" s="1203"/>
      <c r="I43" s="1203"/>
    </row>
    <row r="44" spans="2:14" x14ac:dyDescent="0.2">
      <c r="D44" s="1095"/>
      <c r="E44" s="1220"/>
      <c r="F44" s="1095"/>
      <c r="G44" s="1095"/>
      <c r="H44" s="1203"/>
      <c r="I44" s="1203"/>
    </row>
  </sheetData>
  <sheetProtection algorithmName="SHA-512" hashValue="/x1Lxo2h6Kxn4fkXZ4LDVGyaJmuRk8WRa+1ovaC8CpCHDXQpsARqTKzw82CvjdrPsDxOSYrbG/D4QKjfz/thfA==" saltValue="4Li8uXbAqgBK5HVs+91fYg==" spinCount="100000" sheet="1" objects="1" scenarios="1"/>
  <mergeCells count="11">
    <mergeCell ref="I1:J1"/>
    <mergeCell ref="B24:B38"/>
    <mergeCell ref="E6:H6"/>
    <mergeCell ref="E7:H7"/>
    <mergeCell ref="E9:H9"/>
    <mergeCell ref="E4:H4"/>
    <mergeCell ref="J4:J9"/>
    <mergeCell ref="D2:I2"/>
    <mergeCell ref="B4:D9"/>
    <mergeCell ref="I4:I9"/>
    <mergeCell ref="B13:B23"/>
  </mergeCells>
  <printOptions horizontalCentered="1"/>
  <pageMargins left="0.59055118110236227" right="0.51181102362204722" top="1.1811023622047245" bottom="0.98425196850393704" header="0.51181102362204722" footer="0.51181102362204722"/>
  <pageSetup paperSize="9" scale="77" orientation="landscape" horizontalDpi="4294967293" verticalDpi="4294967293"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E0D7C9CC-D923-4FE8-9A20-7891ABBF36A9}">
          <x14:formula1>
            <xm:f>słownik!$A$2:$A$175</xm:f>
          </x14:formula1>
          <xm:sqref>D13:D38</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64</vt:i4>
      </vt:variant>
      <vt:variant>
        <vt:lpstr>Nazwane zakresy</vt:lpstr>
      </vt:variant>
      <vt:variant>
        <vt:i4>62</vt:i4>
      </vt:variant>
    </vt:vector>
  </HeadingPairs>
  <TitlesOfParts>
    <vt:vector size="126" baseType="lpstr">
      <vt:lpstr>słownik</vt:lpstr>
      <vt:lpstr>wizyt</vt:lpstr>
      <vt:lpstr> zestaw 1</vt:lpstr>
      <vt:lpstr>kalendarz  A</vt:lpstr>
      <vt:lpstr>kal.harm.</vt:lpstr>
      <vt:lpstr>pedag</vt:lpstr>
      <vt:lpstr>adm.i obs.</vt:lpstr>
      <vt:lpstr>liczbaucz dotychc</vt:lpstr>
      <vt:lpstr>liczbaucz</vt:lpstr>
      <vt:lpstr>absolwenci I st</vt:lpstr>
      <vt:lpstr>absolwenci II st</vt:lpstr>
      <vt:lpstr>Grupy SM I</vt:lpstr>
      <vt:lpstr>Grupy OSM I</vt:lpstr>
      <vt:lpstr>Grupy SM II</vt:lpstr>
      <vt:lpstr>Grupy OSM II</vt:lpstr>
      <vt:lpstr>Grupy chór, orkiestra, zespół</vt:lpstr>
      <vt:lpstr>Specyf  SM I </vt:lpstr>
      <vt:lpstr>Specyf SM II</vt:lpstr>
      <vt:lpstr>Specyf OSM I</vt:lpstr>
      <vt:lpstr>Specyf OSM II</vt:lpstr>
      <vt:lpstr>SPN SM I </vt:lpstr>
      <vt:lpstr>SPN SM I (V-VI, III-IV)</vt:lpstr>
      <vt:lpstr> SPN SM II (I, III) instr</vt:lpstr>
      <vt:lpstr>SPN SM II (II, IV-VI) instr</vt:lpstr>
      <vt:lpstr>SPN SM II instr jazz</vt:lpstr>
      <vt:lpstr>SPN SM II (II-VI, II-IV) in ja </vt:lpstr>
      <vt:lpstr>SPN SM II (I, III) rytmika</vt:lpstr>
      <vt:lpstr>SPN SM II (II, IV-VI) rytmika</vt:lpstr>
      <vt:lpstr>SPN SM II  wokal</vt:lpstr>
      <vt:lpstr>SPN SM II  wokal jazz</vt:lpstr>
      <vt:lpstr>SPN II teoria</vt:lpstr>
      <vt:lpstr>SPN SM II (II-IV, II-VI) wok ja</vt:lpstr>
      <vt:lpstr>SPN OSM I</vt:lpstr>
      <vt:lpstr>SPN OSM I (od VII rytm)</vt:lpstr>
      <vt:lpstr>SPN OSM I (V,VI,VIII)</vt:lpstr>
      <vt:lpstr>SPN OSM II instr</vt:lpstr>
      <vt:lpstr>SPN OSM II instr (4)(II-IV) </vt:lpstr>
      <vt:lpstr>SPN OSM II instr (6) (III-VI)</vt:lpstr>
      <vt:lpstr>SPN OSM II instr (6) (IV-VI)</vt:lpstr>
      <vt:lpstr>SPN OSM II i.jazz  (I-IV)</vt:lpstr>
      <vt:lpstr>SPN OSM II instr (6) (V-VI)</vt:lpstr>
      <vt:lpstr>SPN OSM II i.jazz (4) (II-IV)</vt:lpstr>
      <vt:lpstr>SPN OSM II i.jazz (6) (V-VI)</vt:lpstr>
      <vt:lpstr>SPN OSM II rytm (I-IV)</vt:lpstr>
      <vt:lpstr> SPN OSM II rytm (II-IV)</vt:lpstr>
      <vt:lpstr>SPN OSM II rytm (6) (IV-VI)</vt:lpstr>
      <vt:lpstr> SPN OSM II rytm (6) (III-VI)</vt:lpstr>
      <vt:lpstr>SPN OSM II rytm (6) (V-VI)</vt:lpstr>
      <vt:lpstr>SPN OSM II lutn (I-IV)</vt:lpstr>
      <vt:lpstr>SPN OSM II lutn (4) (II-IV)</vt:lpstr>
      <vt:lpstr>SPN OSM II lutn (6) (III-VI)</vt:lpstr>
      <vt:lpstr>SPN OSM II lutn (6) (IV-VI)</vt:lpstr>
      <vt:lpstr>SPN OSM II wokal (I-IV)</vt:lpstr>
      <vt:lpstr>SPN OSM II wokal (4) (II-IV)</vt:lpstr>
      <vt:lpstr>SPN OSM II wokal (6) (III-VI)</vt:lpstr>
      <vt:lpstr>SPN OSM II wokal (6) (IV-VI)</vt:lpstr>
      <vt:lpstr> SPN OSM II wokal (6) (V-VI)</vt:lpstr>
      <vt:lpstr>SPN OSM II wok.jazz (I-IV)</vt:lpstr>
      <vt:lpstr>SPN OSM II wok.jazz(4) (II-IV)</vt:lpstr>
      <vt:lpstr>SPN OSM II wok.jazz(6) (III-VI)</vt:lpstr>
      <vt:lpstr>SPN OSM II wok.jazz (6) (IV-VI)</vt:lpstr>
      <vt:lpstr>SPN OSM II (6) (V-VI)</vt:lpstr>
      <vt:lpstr>Lista SPN OSM II (6) </vt:lpstr>
      <vt:lpstr>Lista SPN OSM II (4)</vt:lpstr>
      <vt:lpstr>' SPN OSM II rytm (6) (III-VI)'!Obszar_wydruku</vt:lpstr>
      <vt:lpstr>' SPN OSM II rytm (II-IV)'!Obszar_wydruku</vt:lpstr>
      <vt:lpstr>' SPN OSM II wokal (6) (V-VI)'!Obszar_wydruku</vt:lpstr>
      <vt:lpstr>' SPN SM II (I, III) instr'!Obszar_wydruku</vt:lpstr>
      <vt:lpstr>' zestaw 1'!Obszar_wydruku</vt:lpstr>
      <vt:lpstr>'absolwenci I st'!Obszar_wydruku</vt:lpstr>
      <vt:lpstr>'absolwenci II st'!Obszar_wydruku</vt:lpstr>
      <vt:lpstr>'adm.i obs.'!Obszar_wydruku</vt:lpstr>
      <vt:lpstr>'Grupy chór, orkiestra, zespół'!Obszar_wydruku</vt:lpstr>
      <vt:lpstr>'Grupy OSM I'!Obszar_wydruku</vt:lpstr>
      <vt:lpstr>'Grupy OSM II'!Obszar_wydruku</vt:lpstr>
      <vt:lpstr>'Grupy SM I'!Obszar_wydruku</vt:lpstr>
      <vt:lpstr>'Grupy SM II'!Obszar_wydruku</vt:lpstr>
      <vt:lpstr>kal.harm.!Obszar_wydruku</vt:lpstr>
      <vt:lpstr>'kalendarz  A'!Obszar_wydruku</vt:lpstr>
      <vt:lpstr>liczbaucz!Obszar_wydruku</vt:lpstr>
      <vt:lpstr>'liczbaucz dotychc'!Obszar_wydruku</vt:lpstr>
      <vt:lpstr>'Lista SPN OSM II (4)'!Obszar_wydruku</vt:lpstr>
      <vt:lpstr>'Lista SPN OSM II (6) '!Obszar_wydruku</vt:lpstr>
      <vt:lpstr>pedag!Obszar_wydruku</vt:lpstr>
      <vt:lpstr>słownik!Obszar_wydruku</vt:lpstr>
      <vt:lpstr>'Specyf  SM I '!Obszar_wydruku</vt:lpstr>
      <vt:lpstr>'Specyf OSM I'!Obszar_wydruku</vt:lpstr>
      <vt:lpstr>'Specyf OSM II'!Obszar_wydruku</vt:lpstr>
      <vt:lpstr>'Specyf SM II'!Obszar_wydruku</vt:lpstr>
      <vt:lpstr>'SPN II teoria'!Obszar_wydruku</vt:lpstr>
      <vt:lpstr>'SPN OSM I'!Obszar_wydruku</vt:lpstr>
      <vt:lpstr>'SPN OSM I (V,VI,VIII)'!Obszar_wydruku</vt:lpstr>
      <vt:lpstr>'SPN OSM II i.jazz  (I-IV)'!Obszar_wydruku</vt:lpstr>
      <vt:lpstr>'SPN OSM II i.jazz (4) (II-IV)'!Obszar_wydruku</vt:lpstr>
      <vt:lpstr>'SPN OSM II i.jazz (6) (V-VI)'!Obszar_wydruku</vt:lpstr>
      <vt:lpstr>'SPN OSM II instr'!Obszar_wydruku</vt:lpstr>
      <vt:lpstr>'SPN OSM II instr (4)(II-IV) '!Obszar_wydruku</vt:lpstr>
      <vt:lpstr>'SPN OSM II instr (6) (III-VI)'!Obszar_wydruku</vt:lpstr>
      <vt:lpstr>'SPN OSM II instr (6) (IV-VI)'!Obszar_wydruku</vt:lpstr>
      <vt:lpstr>'SPN OSM II instr (6) (V-VI)'!Obszar_wydruku</vt:lpstr>
      <vt:lpstr>'SPN OSM II lutn (4) (II-IV)'!Obszar_wydruku</vt:lpstr>
      <vt:lpstr>'SPN OSM II lutn (6) (III-VI)'!Obszar_wydruku</vt:lpstr>
      <vt:lpstr>'SPN OSM II lutn (6) (IV-VI)'!Obszar_wydruku</vt:lpstr>
      <vt:lpstr>'SPN OSM II lutn (I-IV)'!Obszar_wydruku</vt:lpstr>
      <vt:lpstr>'SPN OSM II rytm (6) (IV-VI)'!Obszar_wydruku</vt:lpstr>
      <vt:lpstr>'SPN OSM II rytm (6) (V-VI)'!Obszar_wydruku</vt:lpstr>
      <vt:lpstr>'SPN OSM II rytm (I-IV)'!Obszar_wydruku</vt:lpstr>
      <vt:lpstr>'SPN OSM II wok.jazz (6) (IV-VI)'!Obszar_wydruku</vt:lpstr>
      <vt:lpstr>'SPN OSM II wok.jazz (I-IV)'!Obszar_wydruku</vt:lpstr>
      <vt:lpstr>'SPN OSM II wok.jazz(4) (II-IV)'!Obszar_wydruku</vt:lpstr>
      <vt:lpstr>'SPN OSM II wok.jazz(6) (III-VI)'!Obszar_wydruku</vt:lpstr>
      <vt:lpstr>'SPN OSM II wokal (4) (II-IV)'!Obszar_wydruku</vt:lpstr>
      <vt:lpstr>'SPN OSM II wokal (6) (III-VI)'!Obszar_wydruku</vt:lpstr>
      <vt:lpstr>'SPN OSM II wokal (6) (IV-VI)'!Obszar_wydruku</vt:lpstr>
      <vt:lpstr>'SPN OSM II wokal (I-IV)'!Obszar_wydruku</vt:lpstr>
      <vt:lpstr>'SPN SM I '!Obszar_wydruku</vt:lpstr>
      <vt:lpstr>'SPN SM I (V-VI, III-IV)'!Obszar_wydruku</vt:lpstr>
      <vt:lpstr>'SPN SM II  wokal'!Obszar_wydruku</vt:lpstr>
      <vt:lpstr>'SPN SM II  wokal jazz'!Obszar_wydruku</vt:lpstr>
      <vt:lpstr>'SPN SM II (I, III) rytmika'!Obszar_wydruku</vt:lpstr>
      <vt:lpstr>'SPN SM II (II, IV-VI) instr'!Obszar_wydruku</vt:lpstr>
      <vt:lpstr>'SPN SM II (II, IV-VI) rytmika'!Obszar_wydruku</vt:lpstr>
      <vt:lpstr>'SPN SM II (II-IV, II-VI) wok ja'!Obszar_wydruku</vt:lpstr>
      <vt:lpstr>'SPN SM II (II-VI, II-IV) in ja '!Obszar_wydruku</vt:lpstr>
      <vt:lpstr>'SPN SM II instr jazz'!Obszar_wydruku</vt:lpstr>
      <vt:lpstr>wizyt!Obszar_wydruku</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Iwona Skowron</dc:creator>
  <cp:keywords/>
  <dc:description/>
  <cp:lastModifiedBy>Iwona Skowron</cp:lastModifiedBy>
  <cp:revision/>
  <dcterms:created xsi:type="dcterms:W3CDTF">2015-06-05T18:19:34Z</dcterms:created>
  <dcterms:modified xsi:type="dcterms:W3CDTF">2023-05-18T09:28:40Z</dcterms:modified>
  <cp:category/>
  <cp:contentStatus/>
</cp:coreProperties>
</file>